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trlProps/ctrlProp1.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showInkAnnotation="0" codeName="ThisWorkbook" defaultThemeVersion="153222"/>
  <mc:AlternateContent xmlns:mc="http://schemas.openxmlformats.org/markup-compatibility/2006">
    <mc:Choice Requires="x15">
      <x15ac:absPath xmlns:x15ac="http://schemas.microsoft.com/office/spreadsheetml/2010/11/ac" url="\\hsvfls01\public\Collaboration\Marketing\Publishing\2018-19\ScotPHO\Triple I\Phase 2\3 - During\Proofs\Spreadsheets\"/>
    </mc:Choice>
  </mc:AlternateContent>
  <bookViews>
    <workbookView xWindow="0" yWindow="0" windowWidth="9820" windowHeight="5050" tabRatio="774"/>
  </bookViews>
  <sheets>
    <sheet name="Introduction" sheetId="63" r:id="rId1"/>
    <sheet name="User Guide" sheetId="64" r:id="rId2"/>
    <sheet name="Options" sheetId="21" r:id="rId3"/>
    <sheet name="Results" sheetId="59" r:id="rId4"/>
    <sheet name="Evidence" sheetId="47" r:id="rId5"/>
    <sheet name="SHEETS TO BE HIDDEN -&gt;" sheetId="55" state="hidden" r:id="rId6"/>
    <sheet name="Calculations" sheetId="12" state="hidden" r:id="rId7"/>
    <sheet name="Inequalities" sheetId="58" state="hidden" r:id="rId8"/>
    <sheet name="Health outcome totals 2016" sheetId="53" state="hidden" r:id="rId9"/>
    <sheet name="Lists" sheetId="26" state="hidden" r:id="rId10"/>
    <sheet name="Demographic data" sheetId="49" state="hidden" r:id="rId11"/>
    <sheet name="Prevalence Rates" sheetId="39" state="hidden" r:id="rId12"/>
    <sheet name="Population 2016" sheetId="37" state="hidden" r:id="rId13"/>
    <sheet name="Population at Risk" sheetId="10" state="hidden" r:id="rId14"/>
    <sheet name="Pop2016fraction" sheetId="42" state="hidden" r:id="rId15"/>
    <sheet name="Pop2016fractionQ1" sheetId="44" state="hidden" r:id="rId16"/>
    <sheet name="Pop2016fractionQ1&amp;2" sheetId="45" state="hidden" r:id="rId17"/>
    <sheet name="PARfraction" sheetId="43" state="hidden" r:id="rId18"/>
    <sheet name="Targeting" sheetId="8" state="hidden" r:id="rId19"/>
  </sheets>
  <functionGroups builtInGroupCount="18"/>
  <definedNames>
    <definedName name="_ftn1" localSheetId="0">Introduction!$B$49</definedName>
    <definedName name="_ftnref1" localSheetId="0">Introduction!$B$45</definedName>
  </definedNames>
  <calcPr calcId="152511"/>
</workbook>
</file>

<file path=xl/calcChain.xml><?xml version="1.0" encoding="utf-8"?>
<calcChain xmlns="http://schemas.openxmlformats.org/spreadsheetml/2006/main">
  <c r="B3" i="58" l="1"/>
  <c r="C80" i="47" l="1"/>
  <c r="C81" i="47" s="1"/>
  <c r="E80" i="47" l="1"/>
  <c r="G80" i="47" s="1"/>
  <c r="D60" i="43"/>
  <c r="E60" i="43"/>
  <c r="F60" i="43"/>
  <c r="G60" i="43"/>
  <c r="H60" i="43"/>
  <c r="I60" i="43"/>
  <c r="J60" i="43"/>
  <c r="K60" i="43"/>
  <c r="L60" i="43"/>
  <c r="M60" i="43"/>
  <c r="N60" i="43"/>
  <c r="O60" i="43"/>
  <c r="P60" i="43"/>
  <c r="Q60" i="43"/>
  <c r="R60" i="43"/>
  <c r="S60" i="43"/>
  <c r="T60" i="43"/>
  <c r="U60" i="43"/>
  <c r="V60" i="43"/>
  <c r="W60" i="43"/>
  <c r="X60" i="43"/>
  <c r="Y60" i="43"/>
  <c r="Z60" i="43"/>
  <c r="AA60" i="43"/>
  <c r="AB60" i="43"/>
  <c r="AC60" i="43"/>
  <c r="AD60" i="43"/>
  <c r="AE60" i="43"/>
  <c r="AF60" i="43"/>
  <c r="AG60" i="43"/>
  <c r="AH60" i="43"/>
  <c r="AI60" i="43"/>
  <c r="AJ60" i="43"/>
  <c r="AK60" i="43"/>
  <c r="AL60" i="43"/>
  <c r="AM60" i="43"/>
  <c r="AN60" i="43"/>
  <c r="AO60" i="43"/>
  <c r="AP60" i="43"/>
  <c r="AQ60" i="43"/>
  <c r="AR60" i="43"/>
  <c r="AS60" i="43"/>
  <c r="AT60" i="43"/>
  <c r="AU60" i="43"/>
  <c r="AV60" i="43"/>
  <c r="AW60" i="43"/>
  <c r="AX60" i="43"/>
  <c r="AY60" i="43"/>
  <c r="AZ60" i="43"/>
  <c r="BA60" i="43"/>
  <c r="BB60" i="43"/>
  <c r="BC60" i="43"/>
  <c r="D61" i="43"/>
  <c r="E61" i="43"/>
  <c r="F61" i="43"/>
  <c r="G61" i="43"/>
  <c r="H61" i="43"/>
  <c r="I61" i="43"/>
  <c r="J61" i="43"/>
  <c r="K61" i="43"/>
  <c r="L61" i="43"/>
  <c r="M61" i="43"/>
  <c r="N61" i="43"/>
  <c r="O61" i="43"/>
  <c r="P61" i="43"/>
  <c r="Q61" i="43"/>
  <c r="R61" i="43"/>
  <c r="S61" i="43"/>
  <c r="T61" i="43"/>
  <c r="U61" i="43"/>
  <c r="V61" i="43"/>
  <c r="W61" i="43"/>
  <c r="X61" i="43"/>
  <c r="Y61" i="43"/>
  <c r="Z61" i="43"/>
  <c r="AA61" i="43"/>
  <c r="AB61" i="43"/>
  <c r="AC61" i="43"/>
  <c r="AD61" i="43"/>
  <c r="AE61" i="43"/>
  <c r="AF61" i="43"/>
  <c r="AG61" i="43"/>
  <c r="AH61" i="43"/>
  <c r="AI61" i="43"/>
  <c r="AJ61" i="43"/>
  <c r="AK61" i="43"/>
  <c r="AL61" i="43"/>
  <c r="AM61" i="43"/>
  <c r="AN61" i="43"/>
  <c r="AO61" i="43"/>
  <c r="AP61" i="43"/>
  <c r="AQ61" i="43"/>
  <c r="AR61" i="43"/>
  <c r="AS61" i="43"/>
  <c r="AT61" i="43"/>
  <c r="AU61" i="43"/>
  <c r="AV61" i="43"/>
  <c r="AW61" i="43"/>
  <c r="AX61" i="43"/>
  <c r="AY61" i="43"/>
  <c r="AZ61" i="43"/>
  <c r="BA61" i="43"/>
  <c r="BB61" i="43"/>
  <c r="BC61" i="43"/>
  <c r="D62" i="43"/>
  <c r="E62" i="43"/>
  <c r="F62" i="43"/>
  <c r="G62" i="43"/>
  <c r="H62" i="43"/>
  <c r="I62" i="43"/>
  <c r="J62" i="43"/>
  <c r="K62" i="43"/>
  <c r="L62" i="43"/>
  <c r="M62" i="43"/>
  <c r="N62" i="43"/>
  <c r="O62" i="43"/>
  <c r="P62" i="43"/>
  <c r="Q62" i="43"/>
  <c r="R62" i="43"/>
  <c r="S62" i="43"/>
  <c r="T62" i="43"/>
  <c r="U62" i="43"/>
  <c r="V62" i="43"/>
  <c r="W62" i="43"/>
  <c r="X62" i="43"/>
  <c r="Y62" i="43"/>
  <c r="Z62" i="43"/>
  <c r="AA62" i="43"/>
  <c r="AB62" i="43"/>
  <c r="AC62" i="43"/>
  <c r="AD62" i="43"/>
  <c r="AE62" i="43"/>
  <c r="AF62" i="43"/>
  <c r="AG62" i="43"/>
  <c r="AH62" i="43"/>
  <c r="AI62" i="43"/>
  <c r="AJ62" i="43"/>
  <c r="AK62" i="43"/>
  <c r="AL62" i="43"/>
  <c r="AM62" i="43"/>
  <c r="AN62" i="43"/>
  <c r="AO62" i="43"/>
  <c r="AP62" i="43"/>
  <c r="AQ62" i="43"/>
  <c r="AR62" i="43"/>
  <c r="AS62" i="43"/>
  <c r="AT62" i="43"/>
  <c r="AU62" i="43"/>
  <c r="AV62" i="43"/>
  <c r="AW62" i="43"/>
  <c r="AX62" i="43"/>
  <c r="AY62" i="43"/>
  <c r="AZ62" i="43"/>
  <c r="BA62" i="43"/>
  <c r="BB62" i="43"/>
  <c r="BC62" i="43"/>
  <c r="D63" i="43"/>
  <c r="E63" i="43"/>
  <c r="F63" i="43"/>
  <c r="G63" i="43"/>
  <c r="H63" i="43"/>
  <c r="I63" i="43"/>
  <c r="J63" i="43"/>
  <c r="K63" i="43"/>
  <c r="L63" i="43"/>
  <c r="M63" i="43"/>
  <c r="N63" i="43"/>
  <c r="O63" i="43"/>
  <c r="P63" i="43"/>
  <c r="Q63" i="43"/>
  <c r="R63" i="43"/>
  <c r="S63" i="43"/>
  <c r="T63" i="43"/>
  <c r="U63" i="43"/>
  <c r="V63" i="43"/>
  <c r="W63" i="43"/>
  <c r="X63" i="43"/>
  <c r="Y63" i="43"/>
  <c r="Z63" i="43"/>
  <c r="AA63" i="43"/>
  <c r="AB63" i="43"/>
  <c r="AC63" i="43"/>
  <c r="AD63" i="43"/>
  <c r="AE63" i="43"/>
  <c r="AF63" i="43"/>
  <c r="AG63" i="43"/>
  <c r="AH63" i="43"/>
  <c r="AI63" i="43"/>
  <c r="AJ63" i="43"/>
  <c r="AK63" i="43"/>
  <c r="AL63" i="43"/>
  <c r="AM63" i="43"/>
  <c r="AN63" i="43"/>
  <c r="AO63" i="43"/>
  <c r="AP63" i="43"/>
  <c r="AQ63" i="43"/>
  <c r="AR63" i="43"/>
  <c r="AS63" i="43"/>
  <c r="AT63" i="43"/>
  <c r="AU63" i="43"/>
  <c r="AV63" i="43"/>
  <c r="AW63" i="43"/>
  <c r="AX63" i="43"/>
  <c r="AY63" i="43"/>
  <c r="AZ63" i="43"/>
  <c r="BA63" i="43"/>
  <c r="BB63" i="43"/>
  <c r="BC63" i="43"/>
  <c r="D64" i="43"/>
  <c r="E64" i="43"/>
  <c r="F64" i="43"/>
  <c r="G64" i="43"/>
  <c r="H64" i="43"/>
  <c r="I64" i="43"/>
  <c r="J64" i="43"/>
  <c r="K64" i="43"/>
  <c r="L64" i="43"/>
  <c r="M64" i="43"/>
  <c r="N64" i="43"/>
  <c r="O64" i="43"/>
  <c r="P64" i="43"/>
  <c r="Q64" i="43"/>
  <c r="R64" i="43"/>
  <c r="S64" i="43"/>
  <c r="T64" i="43"/>
  <c r="U64" i="43"/>
  <c r="V64" i="43"/>
  <c r="W64" i="43"/>
  <c r="X64" i="43"/>
  <c r="Y64" i="43"/>
  <c r="Z64" i="43"/>
  <c r="AA64" i="43"/>
  <c r="AB64" i="43"/>
  <c r="AC64" i="43"/>
  <c r="AD64" i="43"/>
  <c r="AE64" i="43"/>
  <c r="AF64" i="43"/>
  <c r="AG64" i="43"/>
  <c r="AH64" i="43"/>
  <c r="AI64" i="43"/>
  <c r="AJ64" i="43"/>
  <c r="AK64" i="43"/>
  <c r="AL64" i="43"/>
  <c r="AM64" i="43"/>
  <c r="AN64" i="43"/>
  <c r="AO64" i="43"/>
  <c r="AP64" i="43"/>
  <c r="AQ64" i="43"/>
  <c r="AR64" i="43"/>
  <c r="AS64" i="43"/>
  <c r="AT64" i="43"/>
  <c r="AU64" i="43"/>
  <c r="AV64" i="43"/>
  <c r="AW64" i="43"/>
  <c r="AX64" i="43"/>
  <c r="AY64" i="43"/>
  <c r="AZ64" i="43"/>
  <c r="BA64" i="43"/>
  <c r="BB64" i="43"/>
  <c r="BC64" i="43"/>
  <c r="D65" i="43"/>
  <c r="E65" i="43"/>
  <c r="F65" i="43"/>
  <c r="G65" i="43"/>
  <c r="H65" i="43"/>
  <c r="I65" i="43"/>
  <c r="J65" i="43"/>
  <c r="K65" i="43"/>
  <c r="L65" i="43"/>
  <c r="M65" i="43"/>
  <c r="N65" i="43"/>
  <c r="O65" i="43"/>
  <c r="P65" i="43"/>
  <c r="Q65" i="43"/>
  <c r="R65" i="43"/>
  <c r="S65" i="43"/>
  <c r="T65" i="43"/>
  <c r="U65" i="43"/>
  <c r="V65" i="43"/>
  <c r="W65" i="43"/>
  <c r="X65" i="43"/>
  <c r="Y65" i="43"/>
  <c r="Z65" i="43"/>
  <c r="AA65" i="43"/>
  <c r="AB65" i="43"/>
  <c r="AC65" i="43"/>
  <c r="AD65" i="43"/>
  <c r="AE65" i="43"/>
  <c r="AF65" i="43"/>
  <c r="AG65" i="43"/>
  <c r="AH65" i="43"/>
  <c r="AI65" i="43"/>
  <c r="AJ65" i="43"/>
  <c r="AK65" i="43"/>
  <c r="AL65" i="43"/>
  <c r="AM65" i="43"/>
  <c r="AN65" i="43"/>
  <c r="AO65" i="43"/>
  <c r="AP65" i="43"/>
  <c r="AQ65" i="43"/>
  <c r="AR65" i="43"/>
  <c r="AS65" i="43"/>
  <c r="AT65" i="43"/>
  <c r="AU65" i="43"/>
  <c r="AV65" i="43"/>
  <c r="AW65" i="43"/>
  <c r="AX65" i="43"/>
  <c r="AY65" i="43"/>
  <c r="AZ65" i="43"/>
  <c r="BA65" i="43"/>
  <c r="BB65" i="43"/>
  <c r="BC65" i="43"/>
  <c r="D66" i="43"/>
  <c r="E66" i="43"/>
  <c r="F66" i="43"/>
  <c r="G66" i="43"/>
  <c r="H66" i="43"/>
  <c r="I66" i="43"/>
  <c r="J66" i="43"/>
  <c r="K66" i="43"/>
  <c r="L66" i="43"/>
  <c r="M66" i="43"/>
  <c r="N66" i="43"/>
  <c r="O66" i="43"/>
  <c r="P66" i="43"/>
  <c r="Q66" i="43"/>
  <c r="R66" i="43"/>
  <c r="S66" i="43"/>
  <c r="T66" i="43"/>
  <c r="U66" i="43"/>
  <c r="V66" i="43"/>
  <c r="W66" i="43"/>
  <c r="X66" i="43"/>
  <c r="Y66" i="43"/>
  <c r="Z66" i="43"/>
  <c r="AA66" i="43"/>
  <c r="AB66" i="43"/>
  <c r="AC66" i="43"/>
  <c r="AD66" i="43"/>
  <c r="AE66" i="43"/>
  <c r="AF66" i="43"/>
  <c r="AG66" i="43"/>
  <c r="AH66" i="43"/>
  <c r="AI66" i="43"/>
  <c r="AJ66" i="43"/>
  <c r="AK66" i="43"/>
  <c r="AL66" i="43"/>
  <c r="AM66" i="43"/>
  <c r="AN66" i="43"/>
  <c r="AO66" i="43"/>
  <c r="AP66" i="43"/>
  <c r="AQ66" i="43"/>
  <c r="AR66" i="43"/>
  <c r="AS66" i="43"/>
  <c r="AT66" i="43"/>
  <c r="AU66" i="43"/>
  <c r="AV66" i="43"/>
  <c r="AW66" i="43"/>
  <c r="AX66" i="43"/>
  <c r="AY66" i="43"/>
  <c r="AZ66" i="43"/>
  <c r="BA66" i="43"/>
  <c r="BB66" i="43"/>
  <c r="BC66" i="43"/>
  <c r="D67" i="43"/>
  <c r="E67" i="43"/>
  <c r="F67" i="43"/>
  <c r="G67" i="43"/>
  <c r="H67" i="43"/>
  <c r="I67" i="43"/>
  <c r="J67" i="43"/>
  <c r="K67" i="43"/>
  <c r="L67" i="43"/>
  <c r="M67" i="43"/>
  <c r="N67" i="43"/>
  <c r="O67" i="43"/>
  <c r="P67" i="43"/>
  <c r="Q67" i="43"/>
  <c r="R67" i="43"/>
  <c r="S67" i="43"/>
  <c r="T67" i="43"/>
  <c r="U67" i="43"/>
  <c r="V67" i="43"/>
  <c r="W67" i="43"/>
  <c r="X67" i="43"/>
  <c r="Y67" i="43"/>
  <c r="Z67" i="43"/>
  <c r="AA67" i="43"/>
  <c r="AB67" i="43"/>
  <c r="AC67" i="43"/>
  <c r="AD67" i="43"/>
  <c r="AE67" i="43"/>
  <c r="AF67" i="43"/>
  <c r="AG67" i="43"/>
  <c r="AH67" i="43"/>
  <c r="AI67" i="43"/>
  <c r="AJ67" i="43"/>
  <c r="AK67" i="43"/>
  <c r="AL67" i="43"/>
  <c r="AM67" i="43"/>
  <c r="AN67" i="43"/>
  <c r="AO67" i="43"/>
  <c r="AP67" i="43"/>
  <c r="AQ67" i="43"/>
  <c r="AR67" i="43"/>
  <c r="AS67" i="43"/>
  <c r="AT67" i="43"/>
  <c r="AU67" i="43"/>
  <c r="AV67" i="43"/>
  <c r="AW67" i="43"/>
  <c r="AX67" i="43"/>
  <c r="AY67" i="43"/>
  <c r="AZ67" i="43"/>
  <c r="BA67" i="43"/>
  <c r="BB67" i="43"/>
  <c r="BC67" i="43"/>
  <c r="D68" i="43"/>
  <c r="E68" i="43"/>
  <c r="F68" i="43"/>
  <c r="G68" i="43"/>
  <c r="H68" i="43"/>
  <c r="I68" i="43"/>
  <c r="J68" i="43"/>
  <c r="K68" i="43"/>
  <c r="L68" i="43"/>
  <c r="M68" i="43"/>
  <c r="N68" i="43"/>
  <c r="O68" i="43"/>
  <c r="P68" i="43"/>
  <c r="Q68" i="43"/>
  <c r="R68" i="43"/>
  <c r="S68" i="43"/>
  <c r="T68" i="43"/>
  <c r="U68" i="43"/>
  <c r="V68" i="43"/>
  <c r="W68" i="43"/>
  <c r="X68" i="43"/>
  <c r="Y68" i="43"/>
  <c r="Z68" i="43"/>
  <c r="AA68" i="43"/>
  <c r="AB68" i="43"/>
  <c r="AC68" i="43"/>
  <c r="AD68" i="43"/>
  <c r="AE68" i="43"/>
  <c r="AF68" i="43"/>
  <c r="AG68" i="43"/>
  <c r="AH68" i="43"/>
  <c r="AI68" i="43"/>
  <c r="AJ68" i="43"/>
  <c r="AK68" i="43"/>
  <c r="AL68" i="43"/>
  <c r="AM68" i="43"/>
  <c r="AN68" i="43"/>
  <c r="AO68" i="43"/>
  <c r="AP68" i="43"/>
  <c r="AQ68" i="43"/>
  <c r="AR68" i="43"/>
  <c r="AS68" i="43"/>
  <c r="AT68" i="43"/>
  <c r="AU68" i="43"/>
  <c r="AV68" i="43"/>
  <c r="AW68" i="43"/>
  <c r="AX68" i="43"/>
  <c r="AY68" i="43"/>
  <c r="AZ68" i="43"/>
  <c r="BA68" i="43"/>
  <c r="BB68" i="43"/>
  <c r="BC68" i="43"/>
  <c r="D69" i="43"/>
  <c r="E69" i="43"/>
  <c r="F69" i="43"/>
  <c r="G69" i="43"/>
  <c r="H69" i="43"/>
  <c r="I69" i="43"/>
  <c r="J69" i="43"/>
  <c r="K69" i="43"/>
  <c r="L69" i="43"/>
  <c r="M69" i="43"/>
  <c r="N69" i="43"/>
  <c r="O69" i="43"/>
  <c r="P69" i="43"/>
  <c r="Q69" i="43"/>
  <c r="R69" i="43"/>
  <c r="S69" i="43"/>
  <c r="T69" i="43"/>
  <c r="U69" i="43"/>
  <c r="V69" i="43"/>
  <c r="W69" i="43"/>
  <c r="X69" i="43"/>
  <c r="Y69" i="43"/>
  <c r="Z69" i="43"/>
  <c r="AA69" i="43"/>
  <c r="AB69" i="43"/>
  <c r="AC69" i="43"/>
  <c r="AD69" i="43"/>
  <c r="AE69" i="43"/>
  <c r="AF69" i="43"/>
  <c r="AG69" i="43"/>
  <c r="AH69" i="43"/>
  <c r="AI69" i="43"/>
  <c r="AJ69" i="43"/>
  <c r="AK69" i="43"/>
  <c r="AL69" i="43"/>
  <c r="AM69" i="43"/>
  <c r="AN69" i="43"/>
  <c r="AO69" i="43"/>
  <c r="AP69" i="43"/>
  <c r="AQ69" i="43"/>
  <c r="AR69" i="43"/>
  <c r="AS69" i="43"/>
  <c r="AT69" i="43"/>
  <c r="AU69" i="43"/>
  <c r="AV69" i="43"/>
  <c r="AW69" i="43"/>
  <c r="AX69" i="43"/>
  <c r="AY69" i="43"/>
  <c r="AZ69" i="43"/>
  <c r="BA69" i="43"/>
  <c r="BB69" i="43"/>
  <c r="BC69" i="43"/>
  <c r="D70" i="43"/>
  <c r="E70" i="43"/>
  <c r="F70" i="43"/>
  <c r="G70" i="43"/>
  <c r="H70" i="43"/>
  <c r="I70" i="43"/>
  <c r="J70" i="43"/>
  <c r="K70" i="43"/>
  <c r="L70" i="43"/>
  <c r="M70" i="43"/>
  <c r="N70" i="43"/>
  <c r="O70" i="43"/>
  <c r="P70" i="43"/>
  <c r="Q70" i="43"/>
  <c r="R70" i="43"/>
  <c r="S70" i="43"/>
  <c r="T70" i="43"/>
  <c r="U70" i="43"/>
  <c r="V70" i="43"/>
  <c r="W70" i="43"/>
  <c r="X70" i="43"/>
  <c r="Y70" i="43"/>
  <c r="Z70" i="43"/>
  <c r="AA70" i="43"/>
  <c r="AB70" i="43"/>
  <c r="AC70" i="43"/>
  <c r="AD70" i="43"/>
  <c r="AE70" i="43"/>
  <c r="AF70" i="43"/>
  <c r="AG70" i="43"/>
  <c r="AH70" i="43"/>
  <c r="AI70" i="43"/>
  <c r="AJ70" i="43"/>
  <c r="AK70" i="43"/>
  <c r="AL70" i="43"/>
  <c r="AM70" i="43"/>
  <c r="AN70" i="43"/>
  <c r="AO70" i="43"/>
  <c r="AP70" i="43"/>
  <c r="AQ70" i="43"/>
  <c r="AR70" i="43"/>
  <c r="AS70" i="43"/>
  <c r="AT70" i="43"/>
  <c r="AU70" i="43"/>
  <c r="AV70" i="43"/>
  <c r="AW70" i="43"/>
  <c r="AX70" i="43"/>
  <c r="AY70" i="43"/>
  <c r="AZ70" i="43"/>
  <c r="BA70" i="43"/>
  <c r="BB70" i="43"/>
  <c r="BC70" i="43"/>
  <c r="D71" i="43"/>
  <c r="E71" i="43"/>
  <c r="F71" i="43"/>
  <c r="G71" i="43"/>
  <c r="H71" i="43"/>
  <c r="I71" i="43"/>
  <c r="J71" i="43"/>
  <c r="K71" i="43"/>
  <c r="L71" i="43"/>
  <c r="M71" i="43"/>
  <c r="N71" i="43"/>
  <c r="O71" i="43"/>
  <c r="P71" i="43"/>
  <c r="Q71" i="43"/>
  <c r="R71" i="43"/>
  <c r="S71" i="43"/>
  <c r="T71" i="43"/>
  <c r="U71" i="43"/>
  <c r="V71" i="43"/>
  <c r="W71" i="43"/>
  <c r="X71" i="43"/>
  <c r="Y71" i="43"/>
  <c r="Z71" i="43"/>
  <c r="AA71" i="43"/>
  <c r="AB71" i="43"/>
  <c r="AC71" i="43"/>
  <c r="AD71" i="43"/>
  <c r="AE71" i="43"/>
  <c r="AF71" i="43"/>
  <c r="AG71" i="43"/>
  <c r="AH71" i="43"/>
  <c r="AI71" i="43"/>
  <c r="AJ71" i="43"/>
  <c r="AK71" i="43"/>
  <c r="AL71" i="43"/>
  <c r="AM71" i="43"/>
  <c r="AN71" i="43"/>
  <c r="AO71" i="43"/>
  <c r="AP71" i="43"/>
  <c r="AQ71" i="43"/>
  <c r="AR71" i="43"/>
  <c r="AS71" i="43"/>
  <c r="AT71" i="43"/>
  <c r="AU71" i="43"/>
  <c r="AV71" i="43"/>
  <c r="AW71" i="43"/>
  <c r="AX71" i="43"/>
  <c r="AY71" i="43"/>
  <c r="AZ71" i="43"/>
  <c r="BA71" i="43"/>
  <c r="BB71" i="43"/>
  <c r="BC71" i="43"/>
  <c r="D72" i="43"/>
  <c r="E72" i="43"/>
  <c r="F72" i="43"/>
  <c r="G72" i="43"/>
  <c r="H72" i="43"/>
  <c r="I72" i="43"/>
  <c r="J72" i="43"/>
  <c r="K72" i="43"/>
  <c r="L72" i="43"/>
  <c r="M72" i="43"/>
  <c r="N72" i="43"/>
  <c r="O72" i="43"/>
  <c r="P72" i="43"/>
  <c r="Q72" i="43"/>
  <c r="R72" i="43"/>
  <c r="S72" i="43"/>
  <c r="T72" i="43"/>
  <c r="U72" i="43"/>
  <c r="V72" i="43"/>
  <c r="W72" i="43"/>
  <c r="X72" i="43"/>
  <c r="Y72" i="43"/>
  <c r="Z72" i="43"/>
  <c r="AA72" i="43"/>
  <c r="AB72" i="43"/>
  <c r="AC72" i="43"/>
  <c r="AD72" i="43"/>
  <c r="AE72" i="43"/>
  <c r="AF72" i="43"/>
  <c r="AG72" i="43"/>
  <c r="AH72" i="43"/>
  <c r="AI72" i="43"/>
  <c r="AJ72" i="43"/>
  <c r="AK72" i="43"/>
  <c r="AL72" i="43"/>
  <c r="AM72" i="43"/>
  <c r="AN72" i="43"/>
  <c r="AO72" i="43"/>
  <c r="AP72" i="43"/>
  <c r="AQ72" i="43"/>
  <c r="AR72" i="43"/>
  <c r="AS72" i="43"/>
  <c r="AT72" i="43"/>
  <c r="AU72" i="43"/>
  <c r="AV72" i="43"/>
  <c r="AW72" i="43"/>
  <c r="AX72" i="43"/>
  <c r="AY72" i="43"/>
  <c r="AZ72" i="43"/>
  <c r="BA72" i="43"/>
  <c r="BB72" i="43"/>
  <c r="BC72" i="43"/>
  <c r="D73" i="43"/>
  <c r="E73" i="43"/>
  <c r="F73" i="43"/>
  <c r="G73" i="43"/>
  <c r="H73" i="43"/>
  <c r="I73" i="43"/>
  <c r="J73" i="43"/>
  <c r="K73" i="43"/>
  <c r="L73" i="43"/>
  <c r="M73" i="43"/>
  <c r="N73" i="43"/>
  <c r="O73" i="43"/>
  <c r="P73" i="43"/>
  <c r="Q73" i="43"/>
  <c r="R73" i="43"/>
  <c r="S73" i="43"/>
  <c r="T73" i="43"/>
  <c r="U73" i="43"/>
  <c r="V73" i="43"/>
  <c r="W73" i="43"/>
  <c r="X73" i="43"/>
  <c r="Y73" i="43"/>
  <c r="Z73" i="43"/>
  <c r="AA73" i="43"/>
  <c r="AB73" i="43"/>
  <c r="AC73" i="43"/>
  <c r="AD73" i="43"/>
  <c r="AE73" i="43"/>
  <c r="AF73" i="43"/>
  <c r="AG73" i="43"/>
  <c r="AH73" i="43"/>
  <c r="AI73" i="43"/>
  <c r="AJ73" i="43"/>
  <c r="AK73" i="43"/>
  <c r="AL73" i="43"/>
  <c r="AM73" i="43"/>
  <c r="AN73" i="43"/>
  <c r="AO73" i="43"/>
  <c r="AP73" i="43"/>
  <c r="AQ73" i="43"/>
  <c r="AR73" i="43"/>
  <c r="AS73" i="43"/>
  <c r="AT73" i="43"/>
  <c r="AU73" i="43"/>
  <c r="AV73" i="43"/>
  <c r="AW73" i="43"/>
  <c r="AX73" i="43"/>
  <c r="AY73" i="43"/>
  <c r="AZ73" i="43"/>
  <c r="BA73" i="43"/>
  <c r="BB73" i="43"/>
  <c r="BC73" i="43"/>
  <c r="D74" i="43"/>
  <c r="E74" i="43"/>
  <c r="F74" i="43"/>
  <c r="G74" i="43"/>
  <c r="H74" i="43"/>
  <c r="I74" i="43"/>
  <c r="J74" i="43"/>
  <c r="K74" i="43"/>
  <c r="L74" i="43"/>
  <c r="M74" i="43"/>
  <c r="N74" i="43"/>
  <c r="O74" i="43"/>
  <c r="P74" i="43"/>
  <c r="Q74" i="43"/>
  <c r="R74" i="43"/>
  <c r="S74" i="43"/>
  <c r="T74" i="43"/>
  <c r="U74" i="43"/>
  <c r="V74" i="43"/>
  <c r="W74" i="43"/>
  <c r="X74" i="43"/>
  <c r="Y74" i="43"/>
  <c r="Z74" i="43"/>
  <c r="AA74" i="43"/>
  <c r="AB74" i="43"/>
  <c r="AC74" i="43"/>
  <c r="AD74" i="43"/>
  <c r="AE74" i="43"/>
  <c r="AF74" i="43"/>
  <c r="AG74" i="43"/>
  <c r="AH74" i="43"/>
  <c r="AI74" i="43"/>
  <c r="AJ74" i="43"/>
  <c r="AK74" i="43"/>
  <c r="AL74" i="43"/>
  <c r="AM74" i="43"/>
  <c r="AN74" i="43"/>
  <c r="AO74" i="43"/>
  <c r="AP74" i="43"/>
  <c r="AQ74" i="43"/>
  <c r="AR74" i="43"/>
  <c r="AS74" i="43"/>
  <c r="AT74" i="43"/>
  <c r="AU74" i="43"/>
  <c r="AV74" i="43"/>
  <c r="AW74" i="43"/>
  <c r="AX74" i="43"/>
  <c r="AY74" i="43"/>
  <c r="AZ74" i="43"/>
  <c r="BA74" i="43"/>
  <c r="BB74" i="43"/>
  <c r="BC74" i="43"/>
  <c r="D75" i="43"/>
  <c r="E75" i="43"/>
  <c r="F75" i="43"/>
  <c r="G75" i="43"/>
  <c r="H75" i="43"/>
  <c r="I75" i="43"/>
  <c r="J75" i="43"/>
  <c r="K75" i="43"/>
  <c r="L75" i="43"/>
  <c r="M75" i="43"/>
  <c r="N75" i="43"/>
  <c r="O75" i="43"/>
  <c r="P75" i="43"/>
  <c r="Q75" i="43"/>
  <c r="R75" i="43"/>
  <c r="S75" i="43"/>
  <c r="T75" i="43"/>
  <c r="U75" i="43"/>
  <c r="V75" i="43"/>
  <c r="W75" i="43"/>
  <c r="X75" i="43"/>
  <c r="Y75" i="43"/>
  <c r="Z75" i="43"/>
  <c r="AA75" i="43"/>
  <c r="AB75" i="43"/>
  <c r="AC75" i="43"/>
  <c r="AD75" i="43"/>
  <c r="AE75" i="43"/>
  <c r="AF75" i="43"/>
  <c r="AG75" i="43"/>
  <c r="AH75" i="43"/>
  <c r="AI75" i="43"/>
  <c r="AJ75" i="43"/>
  <c r="AK75" i="43"/>
  <c r="AL75" i="43"/>
  <c r="AM75" i="43"/>
  <c r="AN75" i="43"/>
  <c r="AO75" i="43"/>
  <c r="AP75" i="43"/>
  <c r="AQ75" i="43"/>
  <c r="AR75" i="43"/>
  <c r="AS75" i="43"/>
  <c r="AT75" i="43"/>
  <c r="AU75" i="43"/>
  <c r="AV75" i="43"/>
  <c r="AW75" i="43"/>
  <c r="AX75" i="43"/>
  <c r="AY75" i="43"/>
  <c r="AZ75" i="43"/>
  <c r="BA75" i="43"/>
  <c r="BB75" i="43"/>
  <c r="BC75" i="43"/>
  <c r="D76" i="43"/>
  <c r="E76" i="43"/>
  <c r="F76" i="43"/>
  <c r="G76" i="43"/>
  <c r="H76" i="43"/>
  <c r="I76" i="43"/>
  <c r="J76" i="43"/>
  <c r="K76" i="43"/>
  <c r="L76" i="43"/>
  <c r="M76" i="43"/>
  <c r="N76" i="43"/>
  <c r="O76" i="43"/>
  <c r="P76" i="43"/>
  <c r="Q76" i="43"/>
  <c r="R76" i="43"/>
  <c r="S76" i="43"/>
  <c r="T76" i="43"/>
  <c r="U76" i="43"/>
  <c r="V76" i="43"/>
  <c r="W76" i="43"/>
  <c r="X76" i="43"/>
  <c r="Y76" i="43"/>
  <c r="Z76" i="43"/>
  <c r="AA76" i="43"/>
  <c r="AB76" i="43"/>
  <c r="AC76" i="43"/>
  <c r="AD76" i="43"/>
  <c r="AE76" i="43"/>
  <c r="AF76" i="43"/>
  <c r="AG76" i="43"/>
  <c r="AH76" i="43"/>
  <c r="AI76" i="43"/>
  <c r="AJ76" i="43"/>
  <c r="AK76" i="43"/>
  <c r="AL76" i="43"/>
  <c r="AM76" i="43"/>
  <c r="AN76" i="43"/>
  <c r="AO76" i="43"/>
  <c r="AP76" i="43"/>
  <c r="AQ76" i="43"/>
  <c r="AR76" i="43"/>
  <c r="AS76" i="43"/>
  <c r="AT76" i="43"/>
  <c r="AU76" i="43"/>
  <c r="AV76" i="43"/>
  <c r="AW76" i="43"/>
  <c r="AX76" i="43"/>
  <c r="AY76" i="43"/>
  <c r="AZ76" i="43"/>
  <c r="BA76" i="43"/>
  <c r="BB76" i="43"/>
  <c r="BC76" i="43"/>
  <c r="D77" i="43"/>
  <c r="E77" i="43"/>
  <c r="F77" i="43"/>
  <c r="G77" i="43"/>
  <c r="H77" i="43"/>
  <c r="I77" i="43"/>
  <c r="J77" i="43"/>
  <c r="K77" i="43"/>
  <c r="L77" i="43"/>
  <c r="M77" i="43"/>
  <c r="N77" i="43"/>
  <c r="O77" i="43"/>
  <c r="P77" i="43"/>
  <c r="Q77" i="43"/>
  <c r="R77" i="43"/>
  <c r="S77" i="43"/>
  <c r="T77" i="43"/>
  <c r="U77" i="43"/>
  <c r="V77" i="43"/>
  <c r="W77" i="43"/>
  <c r="X77" i="43"/>
  <c r="Y77" i="43"/>
  <c r="Z77" i="43"/>
  <c r="AA77" i="43"/>
  <c r="AB77" i="43"/>
  <c r="AC77" i="43"/>
  <c r="AD77" i="43"/>
  <c r="AE77" i="43"/>
  <c r="AF77" i="43"/>
  <c r="AG77" i="43"/>
  <c r="AH77" i="43"/>
  <c r="AI77" i="43"/>
  <c r="AJ77" i="43"/>
  <c r="AK77" i="43"/>
  <c r="AL77" i="43"/>
  <c r="AM77" i="43"/>
  <c r="AN77" i="43"/>
  <c r="AO77" i="43"/>
  <c r="AP77" i="43"/>
  <c r="AQ77" i="43"/>
  <c r="AR77" i="43"/>
  <c r="AS77" i="43"/>
  <c r="AT77" i="43"/>
  <c r="AU77" i="43"/>
  <c r="AV77" i="43"/>
  <c r="AW77" i="43"/>
  <c r="AX77" i="43"/>
  <c r="AY77" i="43"/>
  <c r="AZ77" i="43"/>
  <c r="BA77" i="43"/>
  <c r="BB77" i="43"/>
  <c r="BC77" i="43"/>
  <c r="D78" i="43"/>
  <c r="E78" i="43"/>
  <c r="F78" i="43"/>
  <c r="G78" i="43"/>
  <c r="H78" i="43"/>
  <c r="I78" i="43"/>
  <c r="J78" i="43"/>
  <c r="K78" i="43"/>
  <c r="L78" i="43"/>
  <c r="M78" i="43"/>
  <c r="N78" i="43"/>
  <c r="O78" i="43"/>
  <c r="P78" i="43"/>
  <c r="Q78" i="43"/>
  <c r="R78" i="43"/>
  <c r="S78" i="43"/>
  <c r="T78" i="43"/>
  <c r="U78" i="43"/>
  <c r="V78" i="43"/>
  <c r="W78" i="43"/>
  <c r="X78" i="43"/>
  <c r="Y78" i="43"/>
  <c r="Z78" i="43"/>
  <c r="AA78" i="43"/>
  <c r="AB78" i="43"/>
  <c r="AC78" i="43"/>
  <c r="AD78" i="43"/>
  <c r="AE78" i="43"/>
  <c r="AF78" i="43"/>
  <c r="AG78" i="43"/>
  <c r="AH78" i="43"/>
  <c r="AI78" i="43"/>
  <c r="AJ78" i="43"/>
  <c r="AK78" i="43"/>
  <c r="AL78" i="43"/>
  <c r="AM78" i="43"/>
  <c r="AN78" i="43"/>
  <c r="AO78" i="43"/>
  <c r="AP78" i="43"/>
  <c r="AQ78" i="43"/>
  <c r="AR78" i="43"/>
  <c r="AS78" i="43"/>
  <c r="AT78" i="43"/>
  <c r="AU78" i="43"/>
  <c r="AV78" i="43"/>
  <c r="AW78" i="43"/>
  <c r="AX78" i="43"/>
  <c r="AY78" i="43"/>
  <c r="AZ78" i="43"/>
  <c r="BA78" i="43"/>
  <c r="BB78" i="43"/>
  <c r="BC78" i="43"/>
  <c r="D79" i="43"/>
  <c r="E79" i="43"/>
  <c r="F79" i="43"/>
  <c r="G79" i="43"/>
  <c r="H79" i="43"/>
  <c r="I79" i="43"/>
  <c r="J79" i="43"/>
  <c r="K79" i="43"/>
  <c r="L79" i="43"/>
  <c r="M79" i="43"/>
  <c r="N79" i="43"/>
  <c r="O79" i="43"/>
  <c r="P79" i="43"/>
  <c r="Q79" i="43"/>
  <c r="R79" i="43"/>
  <c r="S79" i="43"/>
  <c r="T79" i="43"/>
  <c r="U79" i="43"/>
  <c r="V79" i="43"/>
  <c r="W79" i="43"/>
  <c r="X79" i="43"/>
  <c r="Y79" i="43"/>
  <c r="Z79" i="43"/>
  <c r="AA79" i="43"/>
  <c r="AB79" i="43"/>
  <c r="AC79" i="43"/>
  <c r="AD79" i="43"/>
  <c r="AE79" i="43"/>
  <c r="AF79" i="43"/>
  <c r="AG79" i="43"/>
  <c r="AH79" i="43"/>
  <c r="AI79" i="43"/>
  <c r="AJ79" i="43"/>
  <c r="AK79" i="43"/>
  <c r="AL79" i="43"/>
  <c r="AM79" i="43"/>
  <c r="AN79" i="43"/>
  <c r="AO79" i="43"/>
  <c r="AP79" i="43"/>
  <c r="AQ79" i="43"/>
  <c r="AR79" i="43"/>
  <c r="AS79" i="43"/>
  <c r="AT79" i="43"/>
  <c r="AU79" i="43"/>
  <c r="AV79" i="43"/>
  <c r="AW79" i="43"/>
  <c r="AX79" i="43"/>
  <c r="AY79" i="43"/>
  <c r="AZ79" i="43"/>
  <c r="BA79" i="43"/>
  <c r="BB79" i="43"/>
  <c r="BC79" i="43"/>
  <c r="D80" i="43"/>
  <c r="E80" i="43"/>
  <c r="F80" i="43"/>
  <c r="G80" i="43"/>
  <c r="H80" i="43"/>
  <c r="I80" i="43"/>
  <c r="J80" i="43"/>
  <c r="K80" i="43"/>
  <c r="L80" i="43"/>
  <c r="M80" i="43"/>
  <c r="N80" i="43"/>
  <c r="O80" i="43"/>
  <c r="P80" i="43"/>
  <c r="Q80" i="43"/>
  <c r="R80" i="43"/>
  <c r="S80" i="43"/>
  <c r="T80" i="43"/>
  <c r="U80" i="43"/>
  <c r="V80" i="43"/>
  <c r="W80" i="43"/>
  <c r="X80" i="43"/>
  <c r="Y80" i="43"/>
  <c r="Z80" i="43"/>
  <c r="AA80" i="43"/>
  <c r="AB80" i="43"/>
  <c r="AC80" i="43"/>
  <c r="AD80" i="43"/>
  <c r="AE80" i="43"/>
  <c r="AF80" i="43"/>
  <c r="AG80" i="43"/>
  <c r="AH80" i="43"/>
  <c r="AI80" i="43"/>
  <c r="AJ80" i="43"/>
  <c r="AK80" i="43"/>
  <c r="AL80" i="43"/>
  <c r="AM80" i="43"/>
  <c r="AN80" i="43"/>
  <c r="AO80" i="43"/>
  <c r="AP80" i="43"/>
  <c r="AQ80" i="43"/>
  <c r="AR80" i="43"/>
  <c r="AS80" i="43"/>
  <c r="AT80" i="43"/>
  <c r="AU80" i="43"/>
  <c r="AV80" i="43"/>
  <c r="AW80" i="43"/>
  <c r="AX80" i="43"/>
  <c r="AY80" i="43"/>
  <c r="AZ80" i="43"/>
  <c r="BA80" i="43"/>
  <c r="BB80" i="43"/>
  <c r="BC80" i="43"/>
  <c r="D81" i="43"/>
  <c r="E81" i="43"/>
  <c r="F81" i="43"/>
  <c r="G81" i="43"/>
  <c r="H81" i="43"/>
  <c r="I81" i="43"/>
  <c r="J81" i="43"/>
  <c r="K81" i="43"/>
  <c r="L81" i="43"/>
  <c r="M81" i="43"/>
  <c r="N81" i="43"/>
  <c r="O81" i="43"/>
  <c r="P81" i="43"/>
  <c r="Q81" i="43"/>
  <c r="R81" i="43"/>
  <c r="S81" i="43"/>
  <c r="T81" i="43"/>
  <c r="U81" i="43"/>
  <c r="V81" i="43"/>
  <c r="W81" i="43"/>
  <c r="X81" i="43"/>
  <c r="Y81" i="43"/>
  <c r="Z81" i="43"/>
  <c r="AA81" i="43"/>
  <c r="AB81" i="43"/>
  <c r="AC81" i="43"/>
  <c r="AD81" i="43"/>
  <c r="AE81" i="43"/>
  <c r="AF81" i="43"/>
  <c r="AG81" i="43"/>
  <c r="AH81" i="43"/>
  <c r="AI81" i="43"/>
  <c r="AJ81" i="43"/>
  <c r="AK81" i="43"/>
  <c r="AL81" i="43"/>
  <c r="AM81" i="43"/>
  <c r="AN81" i="43"/>
  <c r="AO81" i="43"/>
  <c r="AP81" i="43"/>
  <c r="AQ81" i="43"/>
  <c r="AR81" i="43"/>
  <c r="AS81" i="43"/>
  <c r="AT81" i="43"/>
  <c r="AU81" i="43"/>
  <c r="AV81" i="43"/>
  <c r="AW81" i="43"/>
  <c r="AX81" i="43"/>
  <c r="AY81" i="43"/>
  <c r="AZ81" i="43"/>
  <c r="BA81" i="43"/>
  <c r="BB81" i="43"/>
  <c r="BC81" i="43"/>
  <c r="D82" i="43"/>
  <c r="E82" i="43"/>
  <c r="F82" i="43"/>
  <c r="G82" i="43"/>
  <c r="H82" i="43"/>
  <c r="I82" i="43"/>
  <c r="J82" i="43"/>
  <c r="K82" i="43"/>
  <c r="L82" i="43"/>
  <c r="M82" i="43"/>
  <c r="N82" i="43"/>
  <c r="O82" i="43"/>
  <c r="P82" i="43"/>
  <c r="Q82" i="43"/>
  <c r="R82" i="43"/>
  <c r="S82" i="43"/>
  <c r="T82" i="43"/>
  <c r="U82" i="43"/>
  <c r="V82" i="43"/>
  <c r="W82" i="43"/>
  <c r="X82" i="43"/>
  <c r="Y82" i="43"/>
  <c r="Z82" i="43"/>
  <c r="AA82" i="43"/>
  <c r="AB82" i="43"/>
  <c r="AC82" i="43"/>
  <c r="AD82" i="43"/>
  <c r="AE82" i="43"/>
  <c r="AF82" i="43"/>
  <c r="AG82" i="43"/>
  <c r="AH82" i="43"/>
  <c r="AI82" i="43"/>
  <c r="AJ82" i="43"/>
  <c r="AK82" i="43"/>
  <c r="AL82" i="43"/>
  <c r="AM82" i="43"/>
  <c r="AN82" i="43"/>
  <c r="AO82" i="43"/>
  <c r="AP82" i="43"/>
  <c r="AQ82" i="43"/>
  <c r="AR82" i="43"/>
  <c r="AS82" i="43"/>
  <c r="AT82" i="43"/>
  <c r="AU82" i="43"/>
  <c r="AV82" i="43"/>
  <c r="AW82" i="43"/>
  <c r="AX82" i="43"/>
  <c r="AY82" i="43"/>
  <c r="AZ82" i="43"/>
  <c r="BA82" i="43"/>
  <c r="BB82" i="43"/>
  <c r="BC82" i="43"/>
  <c r="D83" i="43"/>
  <c r="E83" i="43"/>
  <c r="F83" i="43"/>
  <c r="G83" i="43"/>
  <c r="H83" i="43"/>
  <c r="I83" i="43"/>
  <c r="J83" i="43"/>
  <c r="K83" i="43"/>
  <c r="L83" i="43"/>
  <c r="M83" i="43"/>
  <c r="N83" i="43"/>
  <c r="O83" i="43"/>
  <c r="P83" i="43"/>
  <c r="Q83" i="43"/>
  <c r="R83" i="43"/>
  <c r="S83" i="43"/>
  <c r="T83" i="43"/>
  <c r="U83" i="43"/>
  <c r="V83" i="43"/>
  <c r="W83" i="43"/>
  <c r="X83" i="43"/>
  <c r="Y83" i="43"/>
  <c r="Z83" i="43"/>
  <c r="AA83" i="43"/>
  <c r="AB83" i="43"/>
  <c r="AC83" i="43"/>
  <c r="AD83" i="43"/>
  <c r="AE83" i="43"/>
  <c r="AF83" i="43"/>
  <c r="AG83" i="43"/>
  <c r="AH83" i="43"/>
  <c r="AI83" i="43"/>
  <c r="AJ83" i="43"/>
  <c r="AK83" i="43"/>
  <c r="AL83" i="43"/>
  <c r="AM83" i="43"/>
  <c r="AN83" i="43"/>
  <c r="AO83" i="43"/>
  <c r="AP83" i="43"/>
  <c r="AQ83" i="43"/>
  <c r="AR83" i="43"/>
  <c r="AS83" i="43"/>
  <c r="AT83" i="43"/>
  <c r="AU83" i="43"/>
  <c r="AV83" i="43"/>
  <c r="AW83" i="43"/>
  <c r="AX83" i="43"/>
  <c r="AY83" i="43"/>
  <c r="AZ83" i="43"/>
  <c r="BA83" i="43"/>
  <c r="BB83" i="43"/>
  <c r="BC83" i="43"/>
  <c r="D84" i="43"/>
  <c r="E84" i="43"/>
  <c r="F84" i="43"/>
  <c r="G84" i="43"/>
  <c r="H84" i="43"/>
  <c r="I84" i="43"/>
  <c r="J84" i="43"/>
  <c r="K84" i="43"/>
  <c r="L84" i="43"/>
  <c r="M84" i="43"/>
  <c r="N84" i="43"/>
  <c r="O84" i="43"/>
  <c r="P84" i="43"/>
  <c r="Q84" i="43"/>
  <c r="R84" i="43"/>
  <c r="S84" i="43"/>
  <c r="T84" i="43"/>
  <c r="U84" i="43"/>
  <c r="V84" i="43"/>
  <c r="W84" i="43"/>
  <c r="X84" i="43"/>
  <c r="Y84" i="43"/>
  <c r="Z84" i="43"/>
  <c r="AA84" i="43"/>
  <c r="AB84" i="43"/>
  <c r="AC84" i="43"/>
  <c r="AD84" i="43"/>
  <c r="AE84" i="43"/>
  <c r="AF84" i="43"/>
  <c r="AG84" i="43"/>
  <c r="AH84" i="43"/>
  <c r="AI84" i="43"/>
  <c r="AJ84" i="43"/>
  <c r="AK84" i="43"/>
  <c r="AL84" i="43"/>
  <c r="AM84" i="43"/>
  <c r="AN84" i="43"/>
  <c r="AO84" i="43"/>
  <c r="AP84" i="43"/>
  <c r="AQ84" i="43"/>
  <c r="AR84" i="43"/>
  <c r="AS84" i="43"/>
  <c r="AT84" i="43"/>
  <c r="AU84" i="43"/>
  <c r="AV84" i="43"/>
  <c r="AW84" i="43"/>
  <c r="AX84" i="43"/>
  <c r="AY84" i="43"/>
  <c r="AZ84" i="43"/>
  <c r="BA84" i="43"/>
  <c r="BB84" i="43"/>
  <c r="BC84" i="43"/>
  <c r="D85" i="43"/>
  <c r="E85" i="43"/>
  <c r="F85" i="43"/>
  <c r="G85" i="43"/>
  <c r="H85" i="43"/>
  <c r="I85" i="43"/>
  <c r="J85" i="43"/>
  <c r="K85" i="43"/>
  <c r="L85" i="43"/>
  <c r="M85" i="43"/>
  <c r="N85" i="43"/>
  <c r="O85" i="43"/>
  <c r="P85" i="43"/>
  <c r="Q85" i="43"/>
  <c r="R85" i="43"/>
  <c r="S85" i="43"/>
  <c r="T85" i="43"/>
  <c r="U85" i="43"/>
  <c r="V85" i="43"/>
  <c r="W85" i="43"/>
  <c r="X85" i="43"/>
  <c r="Y85" i="43"/>
  <c r="Z85" i="43"/>
  <c r="AA85" i="43"/>
  <c r="AB85" i="43"/>
  <c r="AC85" i="43"/>
  <c r="AD85" i="43"/>
  <c r="AE85" i="43"/>
  <c r="AF85" i="43"/>
  <c r="AG85" i="43"/>
  <c r="AH85" i="43"/>
  <c r="AI85" i="43"/>
  <c r="AJ85" i="43"/>
  <c r="AK85" i="43"/>
  <c r="AL85" i="43"/>
  <c r="AM85" i="43"/>
  <c r="AN85" i="43"/>
  <c r="AO85" i="43"/>
  <c r="AP85" i="43"/>
  <c r="AQ85" i="43"/>
  <c r="AR85" i="43"/>
  <c r="AS85" i="43"/>
  <c r="AT85" i="43"/>
  <c r="AU85" i="43"/>
  <c r="AV85" i="43"/>
  <c r="AW85" i="43"/>
  <c r="AX85" i="43"/>
  <c r="AY85" i="43"/>
  <c r="AZ85" i="43"/>
  <c r="BA85" i="43"/>
  <c r="BB85" i="43"/>
  <c r="BC85" i="43"/>
  <c r="D86" i="43"/>
  <c r="E86" i="43"/>
  <c r="F86" i="43"/>
  <c r="G86" i="43"/>
  <c r="H86" i="43"/>
  <c r="I86" i="43"/>
  <c r="J86" i="43"/>
  <c r="K86" i="43"/>
  <c r="L86" i="43"/>
  <c r="M86" i="43"/>
  <c r="N86" i="43"/>
  <c r="O86" i="43"/>
  <c r="P86" i="43"/>
  <c r="Q86" i="43"/>
  <c r="R86" i="43"/>
  <c r="S86" i="43"/>
  <c r="T86" i="43"/>
  <c r="U86" i="43"/>
  <c r="V86" i="43"/>
  <c r="W86" i="43"/>
  <c r="X86" i="43"/>
  <c r="Y86" i="43"/>
  <c r="Z86" i="43"/>
  <c r="AA86" i="43"/>
  <c r="AB86" i="43"/>
  <c r="AC86" i="43"/>
  <c r="AD86" i="43"/>
  <c r="AE86" i="43"/>
  <c r="AF86" i="43"/>
  <c r="AG86" i="43"/>
  <c r="AH86" i="43"/>
  <c r="AI86" i="43"/>
  <c r="AJ86" i="43"/>
  <c r="AK86" i="43"/>
  <c r="AL86" i="43"/>
  <c r="AM86" i="43"/>
  <c r="AN86" i="43"/>
  <c r="AO86" i="43"/>
  <c r="AP86" i="43"/>
  <c r="AQ86" i="43"/>
  <c r="AR86" i="43"/>
  <c r="AS86" i="43"/>
  <c r="AT86" i="43"/>
  <c r="AU86" i="43"/>
  <c r="AV86" i="43"/>
  <c r="AW86" i="43"/>
  <c r="AX86" i="43"/>
  <c r="AY86" i="43"/>
  <c r="AZ86" i="43"/>
  <c r="BA86" i="43"/>
  <c r="BB86" i="43"/>
  <c r="BC86" i="43"/>
  <c r="D87" i="43"/>
  <c r="E87" i="43"/>
  <c r="F87" i="43"/>
  <c r="G87" i="43"/>
  <c r="H87" i="43"/>
  <c r="I87" i="43"/>
  <c r="J87" i="43"/>
  <c r="K87" i="43"/>
  <c r="L87" i="43"/>
  <c r="M87" i="43"/>
  <c r="N87" i="43"/>
  <c r="O87" i="43"/>
  <c r="P87" i="43"/>
  <c r="Q87" i="43"/>
  <c r="R87" i="43"/>
  <c r="S87" i="43"/>
  <c r="T87" i="43"/>
  <c r="U87" i="43"/>
  <c r="V87" i="43"/>
  <c r="W87" i="43"/>
  <c r="X87" i="43"/>
  <c r="Y87" i="43"/>
  <c r="Z87" i="43"/>
  <c r="AA87" i="43"/>
  <c r="AB87" i="43"/>
  <c r="AC87" i="43"/>
  <c r="AD87" i="43"/>
  <c r="AE87" i="43"/>
  <c r="AF87" i="43"/>
  <c r="AG87" i="43"/>
  <c r="AH87" i="43"/>
  <c r="AI87" i="43"/>
  <c r="AJ87" i="43"/>
  <c r="AK87" i="43"/>
  <c r="AL87" i="43"/>
  <c r="AM87" i="43"/>
  <c r="AN87" i="43"/>
  <c r="AO87" i="43"/>
  <c r="AP87" i="43"/>
  <c r="AQ87" i="43"/>
  <c r="AR87" i="43"/>
  <c r="AS87" i="43"/>
  <c r="AT87" i="43"/>
  <c r="AU87" i="43"/>
  <c r="AV87" i="43"/>
  <c r="AW87" i="43"/>
  <c r="AX87" i="43"/>
  <c r="AY87" i="43"/>
  <c r="AZ87" i="43"/>
  <c r="BA87" i="43"/>
  <c r="BB87" i="43"/>
  <c r="BC87" i="43"/>
  <c r="D88" i="43"/>
  <c r="E88" i="43"/>
  <c r="F88" i="43"/>
  <c r="G88" i="43"/>
  <c r="H88" i="43"/>
  <c r="I88" i="43"/>
  <c r="J88" i="43"/>
  <c r="K88" i="43"/>
  <c r="L88" i="43"/>
  <c r="M88" i="43"/>
  <c r="N88" i="43"/>
  <c r="O88" i="43"/>
  <c r="P88" i="43"/>
  <c r="Q88" i="43"/>
  <c r="R88" i="43"/>
  <c r="S88" i="43"/>
  <c r="T88" i="43"/>
  <c r="U88" i="43"/>
  <c r="V88" i="43"/>
  <c r="W88" i="43"/>
  <c r="X88" i="43"/>
  <c r="Y88" i="43"/>
  <c r="Z88" i="43"/>
  <c r="AA88" i="43"/>
  <c r="AB88" i="43"/>
  <c r="AC88" i="43"/>
  <c r="AD88" i="43"/>
  <c r="AE88" i="43"/>
  <c r="AF88" i="43"/>
  <c r="AG88" i="43"/>
  <c r="AH88" i="43"/>
  <c r="AI88" i="43"/>
  <c r="AJ88" i="43"/>
  <c r="AK88" i="43"/>
  <c r="AL88" i="43"/>
  <c r="AM88" i="43"/>
  <c r="AN88" i="43"/>
  <c r="AO88" i="43"/>
  <c r="AP88" i="43"/>
  <c r="AQ88" i="43"/>
  <c r="AR88" i="43"/>
  <c r="AS88" i="43"/>
  <c r="AT88" i="43"/>
  <c r="AU88" i="43"/>
  <c r="AV88" i="43"/>
  <c r="AW88" i="43"/>
  <c r="AX88" i="43"/>
  <c r="AY88" i="43"/>
  <c r="AZ88" i="43"/>
  <c r="BA88" i="43"/>
  <c r="BB88" i="43"/>
  <c r="BC88" i="43"/>
  <c r="D89" i="43"/>
  <c r="E89" i="43"/>
  <c r="F89" i="43"/>
  <c r="G89" i="43"/>
  <c r="H89" i="43"/>
  <c r="I89" i="43"/>
  <c r="J89" i="43"/>
  <c r="K89" i="43"/>
  <c r="L89" i="43"/>
  <c r="M89" i="43"/>
  <c r="N89" i="43"/>
  <c r="O89" i="43"/>
  <c r="P89" i="43"/>
  <c r="Q89" i="43"/>
  <c r="R89" i="43"/>
  <c r="S89" i="43"/>
  <c r="T89" i="43"/>
  <c r="U89" i="43"/>
  <c r="V89" i="43"/>
  <c r="W89" i="43"/>
  <c r="X89" i="43"/>
  <c r="Y89" i="43"/>
  <c r="Z89" i="43"/>
  <c r="AA89" i="43"/>
  <c r="AB89" i="43"/>
  <c r="AC89" i="43"/>
  <c r="AD89" i="43"/>
  <c r="AE89" i="43"/>
  <c r="AF89" i="43"/>
  <c r="AG89" i="43"/>
  <c r="AH89" i="43"/>
  <c r="AI89" i="43"/>
  <c r="AJ89" i="43"/>
  <c r="AK89" i="43"/>
  <c r="AL89" i="43"/>
  <c r="AM89" i="43"/>
  <c r="AN89" i="43"/>
  <c r="AO89" i="43"/>
  <c r="AP89" i="43"/>
  <c r="AQ89" i="43"/>
  <c r="AR89" i="43"/>
  <c r="AS89" i="43"/>
  <c r="AT89" i="43"/>
  <c r="AU89" i="43"/>
  <c r="AV89" i="43"/>
  <c r="AW89" i="43"/>
  <c r="AX89" i="43"/>
  <c r="AY89" i="43"/>
  <c r="AZ89" i="43"/>
  <c r="BA89" i="43"/>
  <c r="BB89" i="43"/>
  <c r="BC89" i="43"/>
  <c r="D90" i="43"/>
  <c r="E90" i="43"/>
  <c r="F90" i="43"/>
  <c r="G90" i="43"/>
  <c r="H90" i="43"/>
  <c r="I90" i="43"/>
  <c r="J90" i="43"/>
  <c r="K90" i="43"/>
  <c r="L90" i="43"/>
  <c r="M90" i="43"/>
  <c r="N90" i="43"/>
  <c r="O90" i="43"/>
  <c r="P90" i="43"/>
  <c r="Q90" i="43"/>
  <c r="R90" i="43"/>
  <c r="S90" i="43"/>
  <c r="T90" i="43"/>
  <c r="U90" i="43"/>
  <c r="V90" i="43"/>
  <c r="W90" i="43"/>
  <c r="X90" i="43"/>
  <c r="Y90" i="43"/>
  <c r="Z90" i="43"/>
  <c r="AA90" i="43"/>
  <c r="AB90" i="43"/>
  <c r="AC90" i="43"/>
  <c r="AD90" i="43"/>
  <c r="AE90" i="43"/>
  <c r="AF90" i="43"/>
  <c r="AG90" i="43"/>
  <c r="AH90" i="43"/>
  <c r="AI90" i="43"/>
  <c r="AJ90" i="43"/>
  <c r="AK90" i="43"/>
  <c r="AL90" i="43"/>
  <c r="AM90" i="43"/>
  <c r="AN90" i="43"/>
  <c r="AO90" i="43"/>
  <c r="AP90" i="43"/>
  <c r="AQ90" i="43"/>
  <c r="AR90" i="43"/>
  <c r="AS90" i="43"/>
  <c r="AT90" i="43"/>
  <c r="AU90" i="43"/>
  <c r="AV90" i="43"/>
  <c r="AW90" i="43"/>
  <c r="AX90" i="43"/>
  <c r="AY90" i="43"/>
  <c r="AZ90" i="43"/>
  <c r="BA90" i="43"/>
  <c r="BB90" i="43"/>
  <c r="BC90" i="43"/>
  <c r="D91" i="43"/>
  <c r="E91" i="43"/>
  <c r="F91" i="43"/>
  <c r="G91" i="43"/>
  <c r="H91" i="43"/>
  <c r="I91" i="43"/>
  <c r="J91" i="43"/>
  <c r="K91" i="43"/>
  <c r="L91" i="43"/>
  <c r="M91" i="43"/>
  <c r="N91" i="43"/>
  <c r="O91" i="43"/>
  <c r="P91" i="43"/>
  <c r="Q91" i="43"/>
  <c r="R91" i="43"/>
  <c r="S91" i="43"/>
  <c r="T91" i="43"/>
  <c r="U91" i="43"/>
  <c r="V91" i="43"/>
  <c r="W91" i="43"/>
  <c r="X91" i="43"/>
  <c r="Y91" i="43"/>
  <c r="Z91" i="43"/>
  <c r="AA91" i="43"/>
  <c r="AB91" i="43"/>
  <c r="AC91" i="43"/>
  <c r="AD91" i="43"/>
  <c r="AE91" i="43"/>
  <c r="AF91" i="43"/>
  <c r="AG91" i="43"/>
  <c r="AH91" i="43"/>
  <c r="AI91" i="43"/>
  <c r="AJ91" i="43"/>
  <c r="AK91" i="43"/>
  <c r="AL91" i="43"/>
  <c r="AM91" i="43"/>
  <c r="AN91" i="43"/>
  <c r="AO91" i="43"/>
  <c r="AP91" i="43"/>
  <c r="AQ91" i="43"/>
  <c r="AR91" i="43"/>
  <c r="AS91" i="43"/>
  <c r="AT91" i="43"/>
  <c r="AU91" i="43"/>
  <c r="AV91" i="43"/>
  <c r="AW91" i="43"/>
  <c r="AX91" i="43"/>
  <c r="AY91" i="43"/>
  <c r="AZ91" i="43"/>
  <c r="BA91" i="43"/>
  <c r="BB91" i="43"/>
  <c r="BC91" i="43"/>
  <c r="D92" i="43"/>
  <c r="E92" i="43"/>
  <c r="F92" i="43"/>
  <c r="G92" i="43"/>
  <c r="H92" i="43"/>
  <c r="I92" i="43"/>
  <c r="J92" i="43"/>
  <c r="K92" i="43"/>
  <c r="L92" i="43"/>
  <c r="M92" i="43"/>
  <c r="N92" i="43"/>
  <c r="O92" i="43"/>
  <c r="P92" i="43"/>
  <c r="Q92" i="43"/>
  <c r="R92" i="43"/>
  <c r="S92" i="43"/>
  <c r="T92" i="43"/>
  <c r="U92" i="43"/>
  <c r="V92" i="43"/>
  <c r="W92" i="43"/>
  <c r="X92" i="43"/>
  <c r="Y92" i="43"/>
  <c r="Z92" i="43"/>
  <c r="AA92" i="43"/>
  <c r="AB92" i="43"/>
  <c r="AC92" i="43"/>
  <c r="AD92" i="43"/>
  <c r="AE92" i="43"/>
  <c r="AF92" i="43"/>
  <c r="AG92" i="43"/>
  <c r="AH92" i="43"/>
  <c r="AI92" i="43"/>
  <c r="AJ92" i="43"/>
  <c r="AK92" i="43"/>
  <c r="AL92" i="43"/>
  <c r="AM92" i="43"/>
  <c r="AN92" i="43"/>
  <c r="AO92" i="43"/>
  <c r="AP92" i="43"/>
  <c r="AQ92" i="43"/>
  <c r="AR92" i="43"/>
  <c r="AS92" i="43"/>
  <c r="AT92" i="43"/>
  <c r="AU92" i="43"/>
  <c r="AV92" i="43"/>
  <c r="AW92" i="43"/>
  <c r="AX92" i="43"/>
  <c r="AY92" i="43"/>
  <c r="AZ92" i="43"/>
  <c r="BA92" i="43"/>
  <c r="BB92" i="43"/>
  <c r="BC92" i="43"/>
  <c r="D93" i="43"/>
  <c r="E93" i="43"/>
  <c r="F93" i="43"/>
  <c r="G93" i="43"/>
  <c r="H93" i="43"/>
  <c r="I93" i="43"/>
  <c r="J93" i="43"/>
  <c r="K93" i="43"/>
  <c r="L93" i="43"/>
  <c r="M93" i="43"/>
  <c r="N93" i="43"/>
  <c r="O93" i="43"/>
  <c r="P93" i="43"/>
  <c r="Q93" i="43"/>
  <c r="R93" i="43"/>
  <c r="S93" i="43"/>
  <c r="T93" i="43"/>
  <c r="U93" i="43"/>
  <c r="V93" i="43"/>
  <c r="W93" i="43"/>
  <c r="X93" i="43"/>
  <c r="Y93" i="43"/>
  <c r="Z93" i="43"/>
  <c r="AA93" i="43"/>
  <c r="AB93" i="43"/>
  <c r="AC93" i="43"/>
  <c r="AD93" i="43"/>
  <c r="AE93" i="43"/>
  <c r="AF93" i="43"/>
  <c r="AG93" i="43"/>
  <c r="AH93" i="43"/>
  <c r="AI93" i="43"/>
  <c r="AJ93" i="43"/>
  <c r="AK93" i="43"/>
  <c r="AL93" i="43"/>
  <c r="AM93" i="43"/>
  <c r="AN93" i="43"/>
  <c r="AO93" i="43"/>
  <c r="AP93" i="43"/>
  <c r="AQ93" i="43"/>
  <c r="AR93" i="43"/>
  <c r="AS93" i="43"/>
  <c r="AT93" i="43"/>
  <c r="AU93" i="43"/>
  <c r="AV93" i="43"/>
  <c r="AW93" i="43"/>
  <c r="AX93" i="43"/>
  <c r="AY93" i="43"/>
  <c r="AZ93" i="43"/>
  <c r="BA93" i="43"/>
  <c r="BB93" i="43"/>
  <c r="BC93" i="43"/>
  <c r="D94" i="43"/>
  <c r="E94" i="43"/>
  <c r="F94" i="43"/>
  <c r="G94" i="43"/>
  <c r="H94" i="43"/>
  <c r="I94" i="43"/>
  <c r="J94" i="43"/>
  <c r="K94" i="43"/>
  <c r="L94" i="43"/>
  <c r="M94" i="43"/>
  <c r="N94" i="43"/>
  <c r="O94" i="43"/>
  <c r="P94" i="43"/>
  <c r="Q94" i="43"/>
  <c r="R94" i="43"/>
  <c r="S94" i="43"/>
  <c r="T94" i="43"/>
  <c r="U94" i="43"/>
  <c r="V94" i="43"/>
  <c r="W94" i="43"/>
  <c r="X94" i="43"/>
  <c r="Y94" i="43"/>
  <c r="Z94" i="43"/>
  <c r="AA94" i="43"/>
  <c r="AB94" i="43"/>
  <c r="AC94" i="43"/>
  <c r="AD94" i="43"/>
  <c r="AE94" i="43"/>
  <c r="AF94" i="43"/>
  <c r="AG94" i="43"/>
  <c r="AH94" i="43"/>
  <c r="AI94" i="43"/>
  <c r="AJ94" i="43"/>
  <c r="AK94" i="43"/>
  <c r="AL94" i="43"/>
  <c r="AM94" i="43"/>
  <c r="AN94" i="43"/>
  <c r="AO94" i="43"/>
  <c r="AP94" i="43"/>
  <c r="AQ94" i="43"/>
  <c r="AR94" i="43"/>
  <c r="AS94" i="43"/>
  <c r="AT94" i="43"/>
  <c r="AU94" i="43"/>
  <c r="AV94" i="43"/>
  <c r="AW94" i="43"/>
  <c r="AX94" i="43"/>
  <c r="AY94" i="43"/>
  <c r="AZ94" i="43"/>
  <c r="BA94" i="43"/>
  <c r="BB94" i="43"/>
  <c r="BC94" i="43"/>
  <c r="D95" i="43"/>
  <c r="E95" i="43"/>
  <c r="F95" i="43"/>
  <c r="G95" i="43"/>
  <c r="H95" i="43"/>
  <c r="I95" i="43"/>
  <c r="J95" i="43"/>
  <c r="K95" i="43"/>
  <c r="L95" i="43"/>
  <c r="M95" i="43"/>
  <c r="N95" i="43"/>
  <c r="O95" i="43"/>
  <c r="P95" i="43"/>
  <c r="Q95" i="43"/>
  <c r="R95" i="43"/>
  <c r="S95" i="43"/>
  <c r="T95" i="43"/>
  <c r="U95" i="43"/>
  <c r="V95" i="43"/>
  <c r="W95" i="43"/>
  <c r="X95" i="43"/>
  <c r="Y95" i="43"/>
  <c r="Z95" i="43"/>
  <c r="AA95" i="43"/>
  <c r="AB95" i="43"/>
  <c r="AC95" i="43"/>
  <c r="AD95" i="43"/>
  <c r="AE95" i="43"/>
  <c r="AF95" i="43"/>
  <c r="AG95" i="43"/>
  <c r="AH95" i="43"/>
  <c r="AI95" i="43"/>
  <c r="AJ95" i="43"/>
  <c r="AK95" i="43"/>
  <c r="AL95" i="43"/>
  <c r="AM95" i="43"/>
  <c r="AN95" i="43"/>
  <c r="AO95" i="43"/>
  <c r="AP95" i="43"/>
  <c r="AQ95" i="43"/>
  <c r="AR95" i="43"/>
  <c r="AS95" i="43"/>
  <c r="AT95" i="43"/>
  <c r="AU95" i="43"/>
  <c r="AV95" i="43"/>
  <c r="AW95" i="43"/>
  <c r="AX95" i="43"/>
  <c r="AY95" i="43"/>
  <c r="AZ95" i="43"/>
  <c r="BA95" i="43"/>
  <c r="BB95" i="43"/>
  <c r="BC95" i="43"/>
  <c r="D96" i="43"/>
  <c r="E96" i="43"/>
  <c r="F96" i="43"/>
  <c r="G96" i="43"/>
  <c r="H96" i="43"/>
  <c r="I96" i="43"/>
  <c r="J96" i="43"/>
  <c r="K96" i="43"/>
  <c r="L96" i="43"/>
  <c r="M96" i="43"/>
  <c r="N96" i="43"/>
  <c r="O96" i="43"/>
  <c r="P96" i="43"/>
  <c r="Q96" i="43"/>
  <c r="R96" i="43"/>
  <c r="S96" i="43"/>
  <c r="T96" i="43"/>
  <c r="U96" i="43"/>
  <c r="V96" i="43"/>
  <c r="W96" i="43"/>
  <c r="X96" i="43"/>
  <c r="Y96" i="43"/>
  <c r="Z96" i="43"/>
  <c r="AA96" i="43"/>
  <c r="AB96" i="43"/>
  <c r="AC96" i="43"/>
  <c r="AD96" i="43"/>
  <c r="AE96" i="43"/>
  <c r="AF96" i="43"/>
  <c r="AG96" i="43"/>
  <c r="AH96" i="43"/>
  <c r="AI96" i="43"/>
  <c r="AJ96" i="43"/>
  <c r="AK96" i="43"/>
  <c r="AL96" i="43"/>
  <c r="AM96" i="43"/>
  <c r="AN96" i="43"/>
  <c r="AO96" i="43"/>
  <c r="AP96" i="43"/>
  <c r="AQ96" i="43"/>
  <c r="AR96" i="43"/>
  <c r="AS96" i="43"/>
  <c r="AT96" i="43"/>
  <c r="AU96" i="43"/>
  <c r="AV96" i="43"/>
  <c r="AW96" i="43"/>
  <c r="AX96" i="43"/>
  <c r="AY96" i="43"/>
  <c r="AZ96" i="43"/>
  <c r="BA96" i="43"/>
  <c r="BB96" i="43"/>
  <c r="BC96" i="43"/>
  <c r="D97" i="43"/>
  <c r="E97" i="43"/>
  <c r="F97" i="43"/>
  <c r="G97" i="43"/>
  <c r="H97" i="43"/>
  <c r="I97" i="43"/>
  <c r="J97" i="43"/>
  <c r="K97" i="43"/>
  <c r="L97" i="43"/>
  <c r="M97" i="43"/>
  <c r="N97" i="43"/>
  <c r="O97" i="43"/>
  <c r="P97" i="43"/>
  <c r="Q97" i="43"/>
  <c r="R97" i="43"/>
  <c r="S97" i="43"/>
  <c r="T97" i="43"/>
  <c r="U97" i="43"/>
  <c r="V97" i="43"/>
  <c r="W97" i="43"/>
  <c r="X97" i="43"/>
  <c r="Y97" i="43"/>
  <c r="Z97" i="43"/>
  <c r="AA97" i="43"/>
  <c r="AB97" i="43"/>
  <c r="AC97" i="43"/>
  <c r="AD97" i="43"/>
  <c r="AE97" i="43"/>
  <c r="AF97" i="43"/>
  <c r="AG97" i="43"/>
  <c r="AH97" i="43"/>
  <c r="AI97" i="43"/>
  <c r="AJ97" i="43"/>
  <c r="AK97" i="43"/>
  <c r="AL97" i="43"/>
  <c r="AM97" i="43"/>
  <c r="AN97" i="43"/>
  <c r="AO97" i="43"/>
  <c r="AP97" i="43"/>
  <c r="AQ97" i="43"/>
  <c r="AR97" i="43"/>
  <c r="AS97" i="43"/>
  <c r="AT97" i="43"/>
  <c r="AU97" i="43"/>
  <c r="AV97" i="43"/>
  <c r="AW97" i="43"/>
  <c r="AX97" i="43"/>
  <c r="AY97" i="43"/>
  <c r="AZ97" i="43"/>
  <c r="BA97" i="43"/>
  <c r="BB97" i="43"/>
  <c r="BC97" i="43"/>
  <c r="D98" i="43"/>
  <c r="E98" i="43"/>
  <c r="F98" i="43"/>
  <c r="G98" i="43"/>
  <c r="H98" i="43"/>
  <c r="I98" i="43"/>
  <c r="J98" i="43"/>
  <c r="K98" i="43"/>
  <c r="L98" i="43"/>
  <c r="M98" i="43"/>
  <c r="N98" i="43"/>
  <c r="O98" i="43"/>
  <c r="P98" i="43"/>
  <c r="Q98" i="43"/>
  <c r="R98" i="43"/>
  <c r="S98" i="43"/>
  <c r="T98" i="43"/>
  <c r="U98" i="43"/>
  <c r="V98" i="43"/>
  <c r="W98" i="43"/>
  <c r="X98" i="43"/>
  <c r="Y98" i="43"/>
  <c r="Z98" i="43"/>
  <c r="AA98" i="43"/>
  <c r="AB98" i="43"/>
  <c r="AC98" i="43"/>
  <c r="AD98" i="43"/>
  <c r="AE98" i="43"/>
  <c r="AF98" i="43"/>
  <c r="AG98" i="43"/>
  <c r="AH98" i="43"/>
  <c r="AI98" i="43"/>
  <c r="AJ98" i="43"/>
  <c r="AK98" i="43"/>
  <c r="AL98" i="43"/>
  <c r="AM98" i="43"/>
  <c r="AN98" i="43"/>
  <c r="AO98" i="43"/>
  <c r="AP98" i="43"/>
  <c r="AQ98" i="43"/>
  <c r="AR98" i="43"/>
  <c r="AS98" i="43"/>
  <c r="AT98" i="43"/>
  <c r="AU98" i="43"/>
  <c r="AV98" i="43"/>
  <c r="AW98" i="43"/>
  <c r="AX98" i="43"/>
  <c r="AY98" i="43"/>
  <c r="AZ98" i="43"/>
  <c r="BA98" i="43"/>
  <c r="BB98" i="43"/>
  <c r="BC98" i="43"/>
  <c r="D99" i="43"/>
  <c r="E99" i="43"/>
  <c r="F99" i="43"/>
  <c r="G99" i="43"/>
  <c r="H99" i="43"/>
  <c r="I99" i="43"/>
  <c r="J99" i="43"/>
  <c r="K99" i="43"/>
  <c r="L99" i="43"/>
  <c r="M99" i="43"/>
  <c r="N99" i="43"/>
  <c r="O99" i="43"/>
  <c r="P99" i="43"/>
  <c r="Q99" i="43"/>
  <c r="R99" i="43"/>
  <c r="S99" i="43"/>
  <c r="T99" i="43"/>
  <c r="U99" i="43"/>
  <c r="V99" i="43"/>
  <c r="W99" i="43"/>
  <c r="X99" i="43"/>
  <c r="Y99" i="43"/>
  <c r="Z99" i="43"/>
  <c r="AA99" i="43"/>
  <c r="AB99" i="43"/>
  <c r="AC99" i="43"/>
  <c r="AD99" i="43"/>
  <c r="AE99" i="43"/>
  <c r="AF99" i="43"/>
  <c r="AG99" i="43"/>
  <c r="AH99" i="43"/>
  <c r="AI99" i="43"/>
  <c r="AJ99" i="43"/>
  <c r="AK99" i="43"/>
  <c r="AL99" i="43"/>
  <c r="AM99" i="43"/>
  <c r="AN99" i="43"/>
  <c r="AO99" i="43"/>
  <c r="AP99" i="43"/>
  <c r="AQ99" i="43"/>
  <c r="AR99" i="43"/>
  <c r="AS99" i="43"/>
  <c r="AT99" i="43"/>
  <c r="AU99" i="43"/>
  <c r="AV99" i="43"/>
  <c r="AW99" i="43"/>
  <c r="AX99" i="43"/>
  <c r="AY99" i="43"/>
  <c r="AZ99" i="43"/>
  <c r="BA99" i="43"/>
  <c r="BB99" i="43"/>
  <c r="BC99" i="43"/>
  <c r="D100" i="43"/>
  <c r="E100" i="43"/>
  <c r="F100" i="43"/>
  <c r="G100" i="43"/>
  <c r="H100" i="43"/>
  <c r="I100" i="43"/>
  <c r="J100" i="43"/>
  <c r="K100" i="43"/>
  <c r="L100" i="43"/>
  <c r="M100" i="43"/>
  <c r="N100" i="43"/>
  <c r="O100" i="43"/>
  <c r="P100" i="43"/>
  <c r="Q100" i="43"/>
  <c r="R100" i="43"/>
  <c r="S100" i="43"/>
  <c r="T100" i="43"/>
  <c r="U100" i="43"/>
  <c r="V100" i="43"/>
  <c r="W100" i="43"/>
  <c r="X100" i="43"/>
  <c r="Y100" i="43"/>
  <c r="Z100" i="43"/>
  <c r="AA100" i="43"/>
  <c r="AB100" i="43"/>
  <c r="AC100" i="43"/>
  <c r="AD100" i="43"/>
  <c r="AE100" i="43"/>
  <c r="AF100" i="43"/>
  <c r="AG100" i="43"/>
  <c r="AH100" i="43"/>
  <c r="AI100" i="43"/>
  <c r="AJ100" i="43"/>
  <c r="AK100" i="43"/>
  <c r="AL100" i="43"/>
  <c r="AM100" i="43"/>
  <c r="AN100" i="43"/>
  <c r="AO100" i="43"/>
  <c r="AP100" i="43"/>
  <c r="AQ100" i="43"/>
  <c r="AR100" i="43"/>
  <c r="AS100" i="43"/>
  <c r="AT100" i="43"/>
  <c r="AU100" i="43"/>
  <c r="AV100" i="43"/>
  <c r="AW100" i="43"/>
  <c r="AX100" i="43"/>
  <c r="AY100" i="43"/>
  <c r="AZ100" i="43"/>
  <c r="BA100" i="43"/>
  <c r="BB100" i="43"/>
  <c r="BC100" i="43"/>
  <c r="D101" i="43"/>
  <c r="E101" i="43"/>
  <c r="F101" i="43"/>
  <c r="G101" i="43"/>
  <c r="H101" i="43"/>
  <c r="I101" i="43"/>
  <c r="J101" i="43"/>
  <c r="K101" i="43"/>
  <c r="L101" i="43"/>
  <c r="M101" i="43"/>
  <c r="N101" i="43"/>
  <c r="O101" i="43"/>
  <c r="P101" i="43"/>
  <c r="Q101" i="43"/>
  <c r="R101" i="43"/>
  <c r="S101" i="43"/>
  <c r="T101" i="43"/>
  <c r="U101" i="43"/>
  <c r="V101" i="43"/>
  <c r="W101" i="43"/>
  <c r="X101" i="43"/>
  <c r="Y101" i="43"/>
  <c r="Z101" i="43"/>
  <c r="AA101" i="43"/>
  <c r="AB101" i="43"/>
  <c r="AC101" i="43"/>
  <c r="AD101" i="43"/>
  <c r="AE101" i="43"/>
  <c r="AF101" i="43"/>
  <c r="AG101" i="43"/>
  <c r="AH101" i="43"/>
  <c r="AI101" i="43"/>
  <c r="AJ101" i="43"/>
  <c r="AK101" i="43"/>
  <c r="AL101" i="43"/>
  <c r="AM101" i="43"/>
  <c r="AN101" i="43"/>
  <c r="AO101" i="43"/>
  <c r="AP101" i="43"/>
  <c r="AQ101" i="43"/>
  <c r="AR101" i="43"/>
  <c r="AS101" i="43"/>
  <c r="AT101" i="43"/>
  <c r="AU101" i="43"/>
  <c r="AV101" i="43"/>
  <c r="AW101" i="43"/>
  <c r="AX101" i="43"/>
  <c r="AY101" i="43"/>
  <c r="AZ101" i="43"/>
  <c r="BA101" i="43"/>
  <c r="BB101" i="43"/>
  <c r="BC101" i="43"/>
  <c r="D102" i="43"/>
  <c r="E102" i="43"/>
  <c r="F102" i="43"/>
  <c r="G102" i="43"/>
  <c r="H102" i="43"/>
  <c r="I102" i="43"/>
  <c r="J102" i="43"/>
  <c r="K102" i="43"/>
  <c r="L102" i="43"/>
  <c r="M102" i="43"/>
  <c r="N102" i="43"/>
  <c r="O102" i="43"/>
  <c r="P102" i="43"/>
  <c r="Q102" i="43"/>
  <c r="R102" i="43"/>
  <c r="S102" i="43"/>
  <c r="T102" i="43"/>
  <c r="U102" i="43"/>
  <c r="V102" i="43"/>
  <c r="W102" i="43"/>
  <c r="X102" i="43"/>
  <c r="Y102" i="43"/>
  <c r="Z102" i="43"/>
  <c r="AA102" i="43"/>
  <c r="AB102" i="43"/>
  <c r="AC102" i="43"/>
  <c r="AD102" i="43"/>
  <c r="AE102" i="43"/>
  <c r="AF102" i="43"/>
  <c r="AG102" i="43"/>
  <c r="AH102" i="43"/>
  <c r="AI102" i="43"/>
  <c r="AJ102" i="43"/>
  <c r="AK102" i="43"/>
  <c r="AL102" i="43"/>
  <c r="AM102" i="43"/>
  <c r="AN102" i="43"/>
  <c r="AO102" i="43"/>
  <c r="AP102" i="43"/>
  <c r="AQ102" i="43"/>
  <c r="AR102" i="43"/>
  <c r="AS102" i="43"/>
  <c r="AT102" i="43"/>
  <c r="AU102" i="43"/>
  <c r="AV102" i="43"/>
  <c r="AW102" i="43"/>
  <c r="AX102" i="43"/>
  <c r="AY102" i="43"/>
  <c r="AZ102" i="43"/>
  <c r="BA102" i="43"/>
  <c r="BB102" i="43"/>
  <c r="BC102" i="43"/>
  <c r="D103" i="43"/>
  <c r="E103" i="43"/>
  <c r="F103" i="43"/>
  <c r="G103" i="43"/>
  <c r="H103" i="43"/>
  <c r="I103" i="43"/>
  <c r="J103" i="43"/>
  <c r="K103" i="43"/>
  <c r="L103" i="43"/>
  <c r="M103" i="43"/>
  <c r="N103" i="43"/>
  <c r="O103" i="43"/>
  <c r="P103" i="43"/>
  <c r="Q103" i="43"/>
  <c r="R103" i="43"/>
  <c r="S103" i="43"/>
  <c r="T103" i="43"/>
  <c r="U103" i="43"/>
  <c r="V103" i="43"/>
  <c r="W103" i="43"/>
  <c r="X103" i="43"/>
  <c r="Y103" i="43"/>
  <c r="Z103" i="43"/>
  <c r="AA103" i="43"/>
  <c r="AB103" i="43"/>
  <c r="AC103" i="43"/>
  <c r="AD103" i="43"/>
  <c r="AE103" i="43"/>
  <c r="AF103" i="43"/>
  <c r="AG103" i="43"/>
  <c r="AH103" i="43"/>
  <c r="AI103" i="43"/>
  <c r="AJ103" i="43"/>
  <c r="AK103" i="43"/>
  <c r="AL103" i="43"/>
  <c r="AM103" i="43"/>
  <c r="AN103" i="43"/>
  <c r="AO103" i="43"/>
  <c r="AP103" i="43"/>
  <c r="AQ103" i="43"/>
  <c r="AR103" i="43"/>
  <c r="AS103" i="43"/>
  <c r="AT103" i="43"/>
  <c r="AU103" i="43"/>
  <c r="AV103" i="43"/>
  <c r="AW103" i="43"/>
  <c r="AX103" i="43"/>
  <c r="AY103" i="43"/>
  <c r="AZ103" i="43"/>
  <c r="BA103" i="43"/>
  <c r="BB103" i="43"/>
  <c r="BC103" i="43"/>
  <c r="D104" i="43"/>
  <c r="E104" i="43"/>
  <c r="F104" i="43"/>
  <c r="G104" i="43"/>
  <c r="H104" i="43"/>
  <c r="I104" i="43"/>
  <c r="J104" i="43"/>
  <c r="K104" i="43"/>
  <c r="L104" i="43"/>
  <c r="M104" i="43"/>
  <c r="N104" i="43"/>
  <c r="O104" i="43"/>
  <c r="P104" i="43"/>
  <c r="Q104" i="43"/>
  <c r="R104" i="43"/>
  <c r="S104" i="43"/>
  <c r="T104" i="43"/>
  <c r="U104" i="43"/>
  <c r="V104" i="43"/>
  <c r="W104" i="43"/>
  <c r="X104" i="43"/>
  <c r="Y104" i="43"/>
  <c r="Z104" i="43"/>
  <c r="AA104" i="43"/>
  <c r="AB104" i="43"/>
  <c r="AC104" i="43"/>
  <c r="AD104" i="43"/>
  <c r="AE104" i="43"/>
  <c r="AF104" i="43"/>
  <c r="AG104" i="43"/>
  <c r="AH104" i="43"/>
  <c r="AI104" i="43"/>
  <c r="AJ104" i="43"/>
  <c r="AK104" i="43"/>
  <c r="AL104" i="43"/>
  <c r="AM104" i="43"/>
  <c r="AN104" i="43"/>
  <c r="AO104" i="43"/>
  <c r="AP104" i="43"/>
  <c r="AQ104" i="43"/>
  <c r="AR104" i="43"/>
  <c r="AS104" i="43"/>
  <c r="AT104" i="43"/>
  <c r="AU104" i="43"/>
  <c r="AV104" i="43"/>
  <c r="AW104" i="43"/>
  <c r="AX104" i="43"/>
  <c r="AY104" i="43"/>
  <c r="AZ104" i="43"/>
  <c r="BA104" i="43"/>
  <c r="BB104" i="43"/>
  <c r="BC104" i="43"/>
  <c r="D105" i="43"/>
  <c r="E105" i="43"/>
  <c r="F105" i="43"/>
  <c r="G105" i="43"/>
  <c r="H105" i="43"/>
  <c r="I105" i="43"/>
  <c r="J105" i="43"/>
  <c r="K105" i="43"/>
  <c r="L105" i="43"/>
  <c r="M105" i="43"/>
  <c r="N105" i="43"/>
  <c r="O105" i="43"/>
  <c r="P105" i="43"/>
  <c r="Q105" i="43"/>
  <c r="R105" i="43"/>
  <c r="S105" i="43"/>
  <c r="T105" i="43"/>
  <c r="U105" i="43"/>
  <c r="V105" i="43"/>
  <c r="W105" i="43"/>
  <c r="X105" i="43"/>
  <c r="Y105" i="43"/>
  <c r="Z105" i="43"/>
  <c r="AA105" i="43"/>
  <c r="AB105" i="43"/>
  <c r="AC105" i="43"/>
  <c r="AD105" i="43"/>
  <c r="AE105" i="43"/>
  <c r="AF105" i="43"/>
  <c r="AG105" i="43"/>
  <c r="AH105" i="43"/>
  <c r="AI105" i="43"/>
  <c r="AJ105" i="43"/>
  <c r="AK105" i="43"/>
  <c r="AL105" i="43"/>
  <c r="AM105" i="43"/>
  <c r="AN105" i="43"/>
  <c r="AO105" i="43"/>
  <c r="AP105" i="43"/>
  <c r="AQ105" i="43"/>
  <c r="AR105" i="43"/>
  <c r="AS105" i="43"/>
  <c r="AT105" i="43"/>
  <c r="AU105" i="43"/>
  <c r="AV105" i="43"/>
  <c r="AW105" i="43"/>
  <c r="AX105" i="43"/>
  <c r="AY105" i="43"/>
  <c r="AZ105" i="43"/>
  <c r="BA105" i="43"/>
  <c r="BB105" i="43"/>
  <c r="BC105" i="43"/>
  <c r="D106" i="43"/>
  <c r="E106" i="43"/>
  <c r="F106" i="43"/>
  <c r="G106" i="43"/>
  <c r="H106" i="43"/>
  <c r="I106" i="43"/>
  <c r="J106" i="43"/>
  <c r="K106" i="43"/>
  <c r="L106" i="43"/>
  <c r="M106" i="43"/>
  <c r="N106" i="43"/>
  <c r="O106" i="43"/>
  <c r="P106" i="43"/>
  <c r="Q106" i="43"/>
  <c r="R106" i="43"/>
  <c r="S106" i="43"/>
  <c r="T106" i="43"/>
  <c r="U106" i="43"/>
  <c r="V106" i="43"/>
  <c r="W106" i="43"/>
  <c r="X106" i="43"/>
  <c r="Y106" i="43"/>
  <c r="Z106" i="43"/>
  <c r="AA106" i="43"/>
  <c r="AB106" i="43"/>
  <c r="AC106" i="43"/>
  <c r="AD106" i="43"/>
  <c r="AE106" i="43"/>
  <c r="AF106" i="43"/>
  <c r="AG106" i="43"/>
  <c r="AH106" i="43"/>
  <c r="AI106" i="43"/>
  <c r="AJ106" i="43"/>
  <c r="AK106" i="43"/>
  <c r="AL106" i="43"/>
  <c r="AM106" i="43"/>
  <c r="AN106" i="43"/>
  <c r="AO106" i="43"/>
  <c r="AP106" i="43"/>
  <c r="AQ106" i="43"/>
  <c r="AR106" i="43"/>
  <c r="AS106" i="43"/>
  <c r="AT106" i="43"/>
  <c r="AU106" i="43"/>
  <c r="AV106" i="43"/>
  <c r="AW106" i="43"/>
  <c r="AX106" i="43"/>
  <c r="AY106" i="43"/>
  <c r="AZ106" i="43"/>
  <c r="BA106" i="43"/>
  <c r="BB106" i="43"/>
  <c r="BC106" i="43"/>
  <c r="D107" i="43"/>
  <c r="E107" i="43"/>
  <c r="F107" i="43"/>
  <c r="G107" i="43"/>
  <c r="H107" i="43"/>
  <c r="I107" i="43"/>
  <c r="J107" i="43"/>
  <c r="K107" i="43"/>
  <c r="L107" i="43"/>
  <c r="M107" i="43"/>
  <c r="N107" i="43"/>
  <c r="O107" i="43"/>
  <c r="P107" i="43"/>
  <c r="Q107" i="43"/>
  <c r="R107" i="43"/>
  <c r="S107" i="43"/>
  <c r="T107" i="43"/>
  <c r="U107" i="43"/>
  <c r="V107" i="43"/>
  <c r="W107" i="43"/>
  <c r="X107" i="43"/>
  <c r="Y107" i="43"/>
  <c r="Z107" i="43"/>
  <c r="AA107" i="43"/>
  <c r="AB107" i="43"/>
  <c r="AC107" i="43"/>
  <c r="AD107" i="43"/>
  <c r="AE107" i="43"/>
  <c r="AF107" i="43"/>
  <c r="AG107" i="43"/>
  <c r="AH107" i="43"/>
  <c r="AI107" i="43"/>
  <c r="AJ107" i="43"/>
  <c r="AK107" i="43"/>
  <c r="AL107" i="43"/>
  <c r="AM107" i="43"/>
  <c r="AN107" i="43"/>
  <c r="AO107" i="43"/>
  <c r="AP107" i="43"/>
  <c r="AQ107" i="43"/>
  <c r="AR107" i="43"/>
  <c r="AS107" i="43"/>
  <c r="AT107" i="43"/>
  <c r="AU107" i="43"/>
  <c r="AV107" i="43"/>
  <c r="AW107" i="43"/>
  <c r="AX107" i="43"/>
  <c r="AY107" i="43"/>
  <c r="AZ107" i="43"/>
  <c r="BA107" i="43"/>
  <c r="BB107" i="43"/>
  <c r="BC107" i="43"/>
  <c r="D108" i="43"/>
  <c r="E108" i="43"/>
  <c r="F108" i="43"/>
  <c r="G108" i="43"/>
  <c r="H108" i="43"/>
  <c r="I108" i="43"/>
  <c r="J108" i="43"/>
  <c r="K108" i="43"/>
  <c r="L108" i="43"/>
  <c r="M108" i="43"/>
  <c r="N108" i="43"/>
  <c r="O108" i="43"/>
  <c r="P108" i="43"/>
  <c r="Q108" i="43"/>
  <c r="R108" i="43"/>
  <c r="S108" i="43"/>
  <c r="T108" i="43"/>
  <c r="U108" i="43"/>
  <c r="V108" i="43"/>
  <c r="W108" i="43"/>
  <c r="X108" i="43"/>
  <c r="Y108" i="43"/>
  <c r="Z108" i="43"/>
  <c r="AA108" i="43"/>
  <c r="AB108" i="43"/>
  <c r="AC108" i="43"/>
  <c r="AD108" i="43"/>
  <c r="AE108" i="43"/>
  <c r="AF108" i="43"/>
  <c r="AG108" i="43"/>
  <c r="AH108" i="43"/>
  <c r="AI108" i="43"/>
  <c r="AJ108" i="43"/>
  <c r="AK108" i="43"/>
  <c r="AL108" i="43"/>
  <c r="AM108" i="43"/>
  <c r="AN108" i="43"/>
  <c r="AO108" i="43"/>
  <c r="AP108" i="43"/>
  <c r="AQ108" i="43"/>
  <c r="AR108" i="43"/>
  <c r="AS108" i="43"/>
  <c r="AT108" i="43"/>
  <c r="AU108" i="43"/>
  <c r="AV108" i="43"/>
  <c r="AW108" i="43"/>
  <c r="AX108" i="43"/>
  <c r="AY108" i="43"/>
  <c r="AZ108" i="43"/>
  <c r="BA108" i="43"/>
  <c r="BB108" i="43"/>
  <c r="BC108" i="43"/>
  <c r="D109" i="43"/>
  <c r="E109" i="43"/>
  <c r="F109" i="43"/>
  <c r="G109" i="43"/>
  <c r="H109" i="43"/>
  <c r="I109" i="43"/>
  <c r="J109" i="43"/>
  <c r="K109" i="43"/>
  <c r="L109" i="43"/>
  <c r="M109" i="43"/>
  <c r="N109" i="43"/>
  <c r="O109" i="43"/>
  <c r="P109" i="43"/>
  <c r="Q109" i="43"/>
  <c r="R109" i="43"/>
  <c r="S109" i="43"/>
  <c r="T109" i="43"/>
  <c r="U109" i="43"/>
  <c r="V109" i="43"/>
  <c r="W109" i="43"/>
  <c r="X109" i="43"/>
  <c r="Y109" i="43"/>
  <c r="Z109" i="43"/>
  <c r="AA109" i="43"/>
  <c r="AB109" i="43"/>
  <c r="AC109" i="43"/>
  <c r="AD109" i="43"/>
  <c r="AE109" i="43"/>
  <c r="AF109" i="43"/>
  <c r="AG109" i="43"/>
  <c r="AH109" i="43"/>
  <c r="AI109" i="43"/>
  <c r="AJ109" i="43"/>
  <c r="AK109" i="43"/>
  <c r="AL109" i="43"/>
  <c r="AM109" i="43"/>
  <c r="AN109" i="43"/>
  <c r="AO109" i="43"/>
  <c r="AP109" i="43"/>
  <c r="AQ109" i="43"/>
  <c r="AR109" i="43"/>
  <c r="AS109" i="43"/>
  <c r="AT109" i="43"/>
  <c r="AU109" i="43"/>
  <c r="AV109" i="43"/>
  <c r="AW109" i="43"/>
  <c r="AX109" i="43"/>
  <c r="AY109" i="43"/>
  <c r="AZ109" i="43"/>
  <c r="BA109" i="43"/>
  <c r="BB109" i="43"/>
  <c r="BC109" i="43"/>
  <c r="D110" i="43"/>
  <c r="E110" i="43"/>
  <c r="F110" i="43"/>
  <c r="G110" i="43"/>
  <c r="H110" i="43"/>
  <c r="I110" i="43"/>
  <c r="J110" i="43"/>
  <c r="K110" i="43"/>
  <c r="L110" i="43"/>
  <c r="M110" i="43"/>
  <c r="N110" i="43"/>
  <c r="O110" i="43"/>
  <c r="P110" i="43"/>
  <c r="Q110" i="43"/>
  <c r="R110" i="43"/>
  <c r="S110" i="43"/>
  <c r="T110" i="43"/>
  <c r="U110" i="43"/>
  <c r="V110" i="43"/>
  <c r="W110" i="43"/>
  <c r="X110" i="43"/>
  <c r="Y110" i="43"/>
  <c r="Z110" i="43"/>
  <c r="AA110" i="43"/>
  <c r="AB110" i="43"/>
  <c r="AC110" i="43"/>
  <c r="AD110" i="43"/>
  <c r="AE110" i="43"/>
  <c r="AF110" i="43"/>
  <c r="AG110" i="43"/>
  <c r="AH110" i="43"/>
  <c r="AI110" i="43"/>
  <c r="AJ110" i="43"/>
  <c r="AK110" i="43"/>
  <c r="AL110" i="43"/>
  <c r="AM110" i="43"/>
  <c r="AN110" i="43"/>
  <c r="AO110" i="43"/>
  <c r="AP110" i="43"/>
  <c r="AQ110" i="43"/>
  <c r="AR110" i="43"/>
  <c r="AS110" i="43"/>
  <c r="AT110" i="43"/>
  <c r="AU110" i="43"/>
  <c r="AV110" i="43"/>
  <c r="AW110" i="43"/>
  <c r="AX110" i="43"/>
  <c r="AY110" i="43"/>
  <c r="AZ110" i="43"/>
  <c r="BA110" i="43"/>
  <c r="BB110" i="43"/>
  <c r="BC110" i="43"/>
  <c r="D111" i="43"/>
  <c r="E111" i="43"/>
  <c r="F111" i="43"/>
  <c r="G111" i="43"/>
  <c r="H111" i="43"/>
  <c r="I111" i="43"/>
  <c r="J111" i="43"/>
  <c r="K111" i="43"/>
  <c r="L111" i="43"/>
  <c r="M111" i="43"/>
  <c r="N111" i="43"/>
  <c r="O111" i="43"/>
  <c r="P111" i="43"/>
  <c r="Q111" i="43"/>
  <c r="R111" i="43"/>
  <c r="S111" i="43"/>
  <c r="T111" i="43"/>
  <c r="U111" i="43"/>
  <c r="V111" i="43"/>
  <c r="W111" i="43"/>
  <c r="X111" i="43"/>
  <c r="Y111" i="43"/>
  <c r="Z111" i="43"/>
  <c r="AA111" i="43"/>
  <c r="AB111" i="43"/>
  <c r="AC111" i="43"/>
  <c r="AD111" i="43"/>
  <c r="AE111" i="43"/>
  <c r="AF111" i="43"/>
  <c r="AG111" i="43"/>
  <c r="AH111" i="43"/>
  <c r="AI111" i="43"/>
  <c r="AJ111" i="43"/>
  <c r="AK111" i="43"/>
  <c r="AL111" i="43"/>
  <c r="AM111" i="43"/>
  <c r="AN111" i="43"/>
  <c r="AO111" i="43"/>
  <c r="AP111" i="43"/>
  <c r="AQ111" i="43"/>
  <c r="AR111" i="43"/>
  <c r="AS111" i="43"/>
  <c r="AT111" i="43"/>
  <c r="AU111" i="43"/>
  <c r="AV111" i="43"/>
  <c r="AW111" i="43"/>
  <c r="AX111" i="43"/>
  <c r="AY111" i="43"/>
  <c r="AZ111" i="43"/>
  <c r="BA111" i="43"/>
  <c r="BB111" i="43"/>
  <c r="BC111" i="43"/>
  <c r="D112" i="43"/>
  <c r="E112" i="43"/>
  <c r="F112" i="43"/>
  <c r="G112" i="43"/>
  <c r="H112" i="43"/>
  <c r="I112" i="43"/>
  <c r="J112" i="43"/>
  <c r="K112" i="43"/>
  <c r="L112" i="43"/>
  <c r="M112" i="43"/>
  <c r="N112" i="43"/>
  <c r="O112" i="43"/>
  <c r="P112" i="43"/>
  <c r="Q112" i="43"/>
  <c r="R112" i="43"/>
  <c r="S112" i="43"/>
  <c r="T112" i="43"/>
  <c r="U112" i="43"/>
  <c r="V112" i="43"/>
  <c r="W112" i="43"/>
  <c r="X112" i="43"/>
  <c r="Y112" i="43"/>
  <c r="Z112" i="43"/>
  <c r="AA112" i="43"/>
  <c r="AB112" i="43"/>
  <c r="AC112" i="43"/>
  <c r="AD112" i="43"/>
  <c r="AE112" i="43"/>
  <c r="AF112" i="43"/>
  <c r="AG112" i="43"/>
  <c r="AH112" i="43"/>
  <c r="AI112" i="43"/>
  <c r="AJ112" i="43"/>
  <c r="AK112" i="43"/>
  <c r="AL112" i="43"/>
  <c r="AM112" i="43"/>
  <c r="AN112" i="43"/>
  <c r="AO112" i="43"/>
  <c r="AP112" i="43"/>
  <c r="AQ112" i="43"/>
  <c r="AR112" i="43"/>
  <c r="AS112" i="43"/>
  <c r="AT112" i="43"/>
  <c r="AU112" i="43"/>
  <c r="AV112" i="43"/>
  <c r="AW112" i="43"/>
  <c r="AX112" i="43"/>
  <c r="AY112" i="43"/>
  <c r="AZ112" i="43"/>
  <c r="BA112" i="43"/>
  <c r="BB112" i="43"/>
  <c r="BC112" i="43"/>
  <c r="D113" i="43"/>
  <c r="E113" i="43"/>
  <c r="F113" i="43"/>
  <c r="G113" i="43"/>
  <c r="H113" i="43"/>
  <c r="I113" i="43"/>
  <c r="J113" i="43"/>
  <c r="K113" i="43"/>
  <c r="L113" i="43"/>
  <c r="M113" i="43"/>
  <c r="N113" i="43"/>
  <c r="O113" i="43"/>
  <c r="P113" i="43"/>
  <c r="Q113" i="43"/>
  <c r="R113" i="43"/>
  <c r="S113" i="43"/>
  <c r="T113" i="43"/>
  <c r="U113" i="43"/>
  <c r="V113" i="43"/>
  <c r="W113" i="43"/>
  <c r="X113" i="43"/>
  <c r="Y113" i="43"/>
  <c r="Z113" i="43"/>
  <c r="AA113" i="43"/>
  <c r="AB113" i="43"/>
  <c r="AC113" i="43"/>
  <c r="AD113" i="43"/>
  <c r="AE113" i="43"/>
  <c r="AF113" i="43"/>
  <c r="AG113" i="43"/>
  <c r="AH113" i="43"/>
  <c r="AI113" i="43"/>
  <c r="AJ113" i="43"/>
  <c r="AK113" i="43"/>
  <c r="AL113" i="43"/>
  <c r="AM113" i="43"/>
  <c r="AN113" i="43"/>
  <c r="AO113" i="43"/>
  <c r="AP113" i="43"/>
  <c r="AQ113" i="43"/>
  <c r="AR113" i="43"/>
  <c r="AS113" i="43"/>
  <c r="AT113" i="43"/>
  <c r="AU113" i="43"/>
  <c r="AV113" i="43"/>
  <c r="AW113" i="43"/>
  <c r="AX113" i="43"/>
  <c r="AY113" i="43"/>
  <c r="AZ113" i="43"/>
  <c r="BA113" i="43"/>
  <c r="BB113" i="43"/>
  <c r="BC113" i="43"/>
  <c r="D114" i="43"/>
  <c r="E114" i="43"/>
  <c r="F114" i="43"/>
  <c r="G114" i="43"/>
  <c r="H114" i="43"/>
  <c r="I114" i="43"/>
  <c r="J114" i="43"/>
  <c r="K114" i="43"/>
  <c r="L114" i="43"/>
  <c r="M114" i="43"/>
  <c r="N114" i="43"/>
  <c r="O114" i="43"/>
  <c r="P114" i="43"/>
  <c r="Q114" i="43"/>
  <c r="R114" i="43"/>
  <c r="S114" i="43"/>
  <c r="T114" i="43"/>
  <c r="U114" i="43"/>
  <c r="V114" i="43"/>
  <c r="W114" i="43"/>
  <c r="X114" i="43"/>
  <c r="Y114" i="43"/>
  <c r="Z114" i="43"/>
  <c r="AA114" i="43"/>
  <c r="AB114" i="43"/>
  <c r="AC114" i="43"/>
  <c r="AD114" i="43"/>
  <c r="AE114" i="43"/>
  <c r="AF114" i="43"/>
  <c r="AG114" i="43"/>
  <c r="AH114" i="43"/>
  <c r="AI114" i="43"/>
  <c r="AJ114" i="43"/>
  <c r="AK114" i="43"/>
  <c r="AL114" i="43"/>
  <c r="AM114" i="43"/>
  <c r="AN114" i="43"/>
  <c r="AO114" i="43"/>
  <c r="AP114" i="43"/>
  <c r="AQ114" i="43"/>
  <c r="AR114" i="43"/>
  <c r="AS114" i="43"/>
  <c r="AT114" i="43"/>
  <c r="AU114" i="43"/>
  <c r="AV114" i="43"/>
  <c r="AW114" i="43"/>
  <c r="AX114" i="43"/>
  <c r="AY114" i="43"/>
  <c r="AZ114" i="43"/>
  <c r="BA114" i="43"/>
  <c r="BB114" i="43"/>
  <c r="BC114" i="43"/>
  <c r="D115" i="43"/>
  <c r="E115" i="43"/>
  <c r="F115" i="43"/>
  <c r="G115" i="43"/>
  <c r="H115" i="43"/>
  <c r="I115" i="43"/>
  <c r="J115" i="43"/>
  <c r="K115" i="43"/>
  <c r="L115" i="43"/>
  <c r="M115" i="43"/>
  <c r="N115" i="43"/>
  <c r="O115" i="43"/>
  <c r="P115" i="43"/>
  <c r="Q115" i="43"/>
  <c r="R115" i="43"/>
  <c r="S115" i="43"/>
  <c r="T115" i="43"/>
  <c r="U115" i="43"/>
  <c r="V115" i="43"/>
  <c r="W115" i="43"/>
  <c r="X115" i="43"/>
  <c r="Y115" i="43"/>
  <c r="Z115" i="43"/>
  <c r="AA115" i="43"/>
  <c r="AB115" i="43"/>
  <c r="AC115" i="43"/>
  <c r="AD115" i="43"/>
  <c r="AE115" i="43"/>
  <c r="AF115" i="43"/>
  <c r="AG115" i="43"/>
  <c r="AH115" i="43"/>
  <c r="AI115" i="43"/>
  <c r="AJ115" i="43"/>
  <c r="AK115" i="43"/>
  <c r="AL115" i="43"/>
  <c r="AM115" i="43"/>
  <c r="AN115" i="43"/>
  <c r="AO115" i="43"/>
  <c r="AP115" i="43"/>
  <c r="AQ115" i="43"/>
  <c r="AR115" i="43"/>
  <c r="AS115" i="43"/>
  <c r="AT115" i="43"/>
  <c r="AU115" i="43"/>
  <c r="AV115" i="43"/>
  <c r="AW115" i="43"/>
  <c r="AX115" i="43"/>
  <c r="AY115" i="43"/>
  <c r="AZ115" i="43"/>
  <c r="BA115" i="43"/>
  <c r="BB115" i="43"/>
  <c r="BC115" i="43"/>
  <c r="D116" i="43"/>
  <c r="E116" i="43"/>
  <c r="F116" i="43"/>
  <c r="G116" i="43"/>
  <c r="H116" i="43"/>
  <c r="I116" i="43"/>
  <c r="J116" i="43"/>
  <c r="K116" i="43"/>
  <c r="L116" i="43"/>
  <c r="M116" i="43"/>
  <c r="N116" i="43"/>
  <c r="O116" i="43"/>
  <c r="P116" i="43"/>
  <c r="Q116" i="43"/>
  <c r="R116" i="43"/>
  <c r="S116" i="43"/>
  <c r="T116" i="43"/>
  <c r="U116" i="43"/>
  <c r="V116" i="43"/>
  <c r="W116" i="43"/>
  <c r="X116" i="43"/>
  <c r="Y116" i="43"/>
  <c r="Z116" i="43"/>
  <c r="AA116" i="43"/>
  <c r="AB116" i="43"/>
  <c r="AC116" i="43"/>
  <c r="AD116" i="43"/>
  <c r="AE116" i="43"/>
  <c r="AF116" i="43"/>
  <c r="AG116" i="43"/>
  <c r="AH116" i="43"/>
  <c r="AI116" i="43"/>
  <c r="AJ116" i="43"/>
  <c r="AK116" i="43"/>
  <c r="AL116" i="43"/>
  <c r="AM116" i="43"/>
  <c r="AN116" i="43"/>
  <c r="AO116" i="43"/>
  <c r="AP116" i="43"/>
  <c r="AQ116" i="43"/>
  <c r="AR116" i="43"/>
  <c r="AS116" i="43"/>
  <c r="AT116" i="43"/>
  <c r="AU116" i="43"/>
  <c r="AV116" i="43"/>
  <c r="AW116" i="43"/>
  <c r="AX116" i="43"/>
  <c r="AY116" i="43"/>
  <c r="AZ116" i="43"/>
  <c r="BA116" i="43"/>
  <c r="BB116" i="43"/>
  <c r="BC116" i="43"/>
  <c r="D117" i="43"/>
  <c r="E117" i="43"/>
  <c r="F117" i="43"/>
  <c r="G117" i="43"/>
  <c r="H117" i="43"/>
  <c r="I117" i="43"/>
  <c r="J117" i="43"/>
  <c r="K117" i="43"/>
  <c r="L117" i="43"/>
  <c r="M117" i="43"/>
  <c r="N117" i="43"/>
  <c r="O117" i="43"/>
  <c r="P117" i="43"/>
  <c r="Q117" i="43"/>
  <c r="R117" i="43"/>
  <c r="S117" i="43"/>
  <c r="T117" i="43"/>
  <c r="U117" i="43"/>
  <c r="V117" i="43"/>
  <c r="W117" i="43"/>
  <c r="X117" i="43"/>
  <c r="Y117" i="43"/>
  <c r="Z117" i="43"/>
  <c r="AA117" i="43"/>
  <c r="AB117" i="43"/>
  <c r="AC117" i="43"/>
  <c r="AD117" i="43"/>
  <c r="AE117" i="43"/>
  <c r="AF117" i="43"/>
  <c r="AG117" i="43"/>
  <c r="AH117" i="43"/>
  <c r="AI117" i="43"/>
  <c r="AJ117" i="43"/>
  <c r="AK117" i="43"/>
  <c r="AL117" i="43"/>
  <c r="AM117" i="43"/>
  <c r="AN117" i="43"/>
  <c r="AO117" i="43"/>
  <c r="AP117" i="43"/>
  <c r="AQ117" i="43"/>
  <c r="AR117" i="43"/>
  <c r="AS117" i="43"/>
  <c r="AT117" i="43"/>
  <c r="AU117" i="43"/>
  <c r="AV117" i="43"/>
  <c r="AW117" i="43"/>
  <c r="AX117" i="43"/>
  <c r="AY117" i="43"/>
  <c r="AZ117" i="43"/>
  <c r="BA117" i="43"/>
  <c r="BB117" i="43"/>
  <c r="BC117" i="43"/>
  <c r="D118" i="43"/>
  <c r="E118" i="43"/>
  <c r="F118" i="43"/>
  <c r="G118" i="43"/>
  <c r="H118" i="43"/>
  <c r="I118" i="43"/>
  <c r="J118" i="43"/>
  <c r="K118" i="43"/>
  <c r="L118" i="43"/>
  <c r="M118" i="43"/>
  <c r="N118" i="43"/>
  <c r="O118" i="43"/>
  <c r="P118" i="43"/>
  <c r="Q118" i="43"/>
  <c r="R118" i="43"/>
  <c r="S118" i="43"/>
  <c r="T118" i="43"/>
  <c r="U118" i="43"/>
  <c r="V118" i="43"/>
  <c r="W118" i="43"/>
  <c r="X118" i="43"/>
  <c r="Y118" i="43"/>
  <c r="Z118" i="43"/>
  <c r="AA118" i="43"/>
  <c r="AB118" i="43"/>
  <c r="AC118" i="43"/>
  <c r="AD118" i="43"/>
  <c r="AE118" i="43"/>
  <c r="AF118" i="43"/>
  <c r="AG118" i="43"/>
  <c r="AH118" i="43"/>
  <c r="AI118" i="43"/>
  <c r="AJ118" i="43"/>
  <c r="AK118" i="43"/>
  <c r="AL118" i="43"/>
  <c r="AM118" i="43"/>
  <c r="AN118" i="43"/>
  <c r="AO118" i="43"/>
  <c r="AP118" i="43"/>
  <c r="AQ118" i="43"/>
  <c r="AR118" i="43"/>
  <c r="AS118" i="43"/>
  <c r="AT118" i="43"/>
  <c r="AU118" i="43"/>
  <c r="AV118" i="43"/>
  <c r="AW118" i="43"/>
  <c r="AX118" i="43"/>
  <c r="AY118" i="43"/>
  <c r="AZ118" i="43"/>
  <c r="BA118" i="43"/>
  <c r="BB118" i="43"/>
  <c r="BC118" i="43"/>
  <c r="D119" i="43"/>
  <c r="E119" i="43"/>
  <c r="F119" i="43"/>
  <c r="G119" i="43"/>
  <c r="H119" i="43"/>
  <c r="I119" i="43"/>
  <c r="J119" i="43"/>
  <c r="K119" i="43"/>
  <c r="L119" i="43"/>
  <c r="M119" i="43"/>
  <c r="N119" i="43"/>
  <c r="O119" i="43"/>
  <c r="P119" i="43"/>
  <c r="Q119" i="43"/>
  <c r="R119" i="43"/>
  <c r="S119" i="43"/>
  <c r="T119" i="43"/>
  <c r="U119" i="43"/>
  <c r="V119" i="43"/>
  <c r="W119" i="43"/>
  <c r="X119" i="43"/>
  <c r="Y119" i="43"/>
  <c r="Z119" i="43"/>
  <c r="AA119" i="43"/>
  <c r="AB119" i="43"/>
  <c r="AC119" i="43"/>
  <c r="AD119" i="43"/>
  <c r="AE119" i="43"/>
  <c r="AF119" i="43"/>
  <c r="AG119" i="43"/>
  <c r="AH119" i="43"/>
  <c r="AI119" i="43"/>
  <c r="AJ119" i="43"/>
  <c r="AK119" i="43"/>
  <c r="AL119" i="43"/>
  <c r="AM119" i="43"/>
  <c r="AN119" i="43"/>
  <c r="AO119" i="43"/>
  <c r="AP119" i="43"/>
  <c r="AQ119" i="43"/>
  <c r="AR119" i="43"/>
  <c r="AS119" i="43"/>
  <c r="AT119" i="43"/>
  <c r="AU119" i="43"/>
  <c r="AV119" i="43"/>
  <c r="AW119" i="43"/>
  <c r="AX119" i="43"/>
  <c r="AY119" i="43"/>
  <c r="AZ119" i="43"/>
  <c r="BA119" i="43"/>
  <c r="BB119" i="43"/>
  <c r="BC119" i="43"/>
  <c r="D120" i="43"/>
  <c r="E120" i="43"/>
  <c r="F120" i="43"/>
  <c r="G120" i="43"/>
  <c r="H120" i="43"/>
  <c r="I120" i="43"/>
  <c r="J120" i="43"/>
  <c r="K120" i="43"/>
  <c r="L120" i="43"/>
  <c r="M120" i="43"/>
  <c r="N120" i="43"/>
  <c r="O120" i="43"/>
  <c r="P120" i="43"/>
  <c r="Q120" i="43"/>
  <c r="R120" i="43"/>
  <c r="S120" i="43"/>
  <c r="T120" i="43"/>
  <c r="U120" i="43"/>
  <c r="V120" i="43"/>
  <c r="W120" i="43"/>
  <c r="X120" i="43"/>
  <c r="Y120" i="43"/>
  <c r="Z120" i="43"/>
  <c r="AA120" i="43"/>
  <c r="AB120" i="43"/>
  <c r="AC120" i="43"/>
  <c r="AD120" i="43"/>
  <c r="AE120" i="43"/>
  <c r="AF120" i="43"/>
  <c r="AG120" i="43"/>
  <c r="AH120" i="43"/>
  <c r="AI120" i="43"/>
  <c r="AJ120" i="43"/>
  <c r="AK120" i="43"/>
  <c r="AL120" i="43"/>
  <c r="AM120" i="43"/>
  <c r="AN120" i="43"/>
  <c r="AO120" i="43"/>
  <c r="AP120" i="43"/>
  <c r="AQ120" i="43"/>
  <c r="AR120" i="43"/>
  <c r="AS120" i="43"/>
  <c r="AT120" i="43"/>
  <c r="AU120" i="43"/>
  <c r="AV120" i="43"/>
  <c r="AW120" i="43"/>
  <c r="AX120" i="43"/>
  <c r="AY120" i="43"/>
  <c r="AZ120" i="43"/>
  <c r="BA120" i="43"/>
  <c r="BB120" i="43"/>
  <c r="BC120" i="43"/>
  <c r="D121" i="43"/>
  <c r="E121" i="43"/>
  <c r="F121" i="43"/>
  <c r="G121" i="43"/>
  <c r="H121" i="43"/>
  <c r="I121" i="43"/>
  <c r="J121" i="43"/>
  <c r="K121" i="43"/>
  <c r="L121" i="43"/>
  <c r="M121" i="43"/>
  <c r="N121" i="43"/>
  <c r="O121" i="43"/>
  <c r="P121" i="43"/>
  <c r="Q121" i="43"/>
  <c r="R121" i="43"/>
  <c r="S121" i="43"/>
  <c r="T121" i="43"/>
  <c r="U121" i="43"/>
  <c r="V121" i="43"/>
  <c r="W121" i="43"/>
  <c r="X121" i="43"/>
  <c r="Y121" i="43"/>
  <c r="Z121" i="43"/>
  <c r="AA121" i="43"/>
  <c r="AB121" i="43"/>
  <c r="AC121" i="43"/>
  <c r="AD121" i="43"/>
  <c r="AE121" i="43"/>
  <c r="AF121" i="43"/>
  <c r="AG121" i="43"/>
  <c r="AH121" i="43"/>
  <c r="AI121" i="43"/>
  <c r="AJ121" i="43"/>
  <c r="AK121" i="43"/>
  <c r="AL121" i="43"/>
  <c r="AM121" i="43"/>
  <c r="AN121" i="43"/>
  <c r="AO121" i="43"/>
  <c r="AP121" i="43"/>
  <c r="AQ121" i="43"/>
  <c r="AR121" i="43"/>
  <c r="AS121" i="43"/>
  <c r="AT121" i="43"/>
  <c r="AU121" i="43"/>
  <c r="AV121" i="43"/>
  <c r="AW121" i="43"/>
  <c r="AX121" i="43"/>
  <c r="AY121" i="43"/>
  <c r="AZ121" i="43"/>
  <c r="BA121" i="43"/>
  <c r="BB121" i="43"/>
  <c r="BC121" i="43"/>
  <c r="D122" i="43"/>
  <c r="E122" i="43"/>
  <c r="F122" i="43"/>
  <c r="G122" i="43"/>
  <c r="H122" i="43"/>
  <c r="I122" i="43"/>
  <c r="J122" i="43"/>
  <c r="K122" i="43"/>
  <c r="L122" i="43"/>
  <c r="M122" i="43"/>
  <c r="N122" i="43"/>
  <c r="O122" i="43"/>
  <c r="P122" i="43"/>
  <c r="Q122" i="43"/>
  <c r="R122" i="43"/>
  <c r="S122" i="43"/>
  <c r="T122" i="43"/>
  <c r="U122" i="43"/>
  <c r="V122" i="43"/>
  <c r="W122" i="43"/>
  <c r="X122" i="43"/>
  <c r="Y122" i="43"/>
  <c r="Z122" i="43"/>
  <c r="AA122" i="43"/>
  <c r="AB122" i="43"/>
  <c r="AC122" i="43"/>
  <c r="AD122" i="43"/>
  <c r="AE122" i="43"/>
  <c r="AF122" i="43"/>
  <c r="AG122" i="43"/>
  <c r="AH122" i="43"/>
  <c r="AI122" i="43"/>
  <c r="AJ122" i="43"/>
  <c r="AK122" i="43"/>
  <c r="AL122" i="43"/>
  <c r="AM122" i="43"/>
  <c r="AN122" i="43"/>
  <c r="AO122" i="43"/>
  <c r="AP122" i="43"/>
  <c r="AQ122" i="43"/>
  <c r="AR122" i="43"/>
  <c r="AS122" i="43"/>
  <c r="AT122" i="43"/>
  <c r="AU122" i="43"/>
  <c r="AV122" i="43"/>
  <c r="AW122" i="43"/>
  <c r="AX122" i="43"/>
  <c r="AY122" i="43"/>
  <c r="AZ122" i="43"/>
  <c r="BA122" i="43"/>
  <c r="BB122" i="43"/>
  <c r="BC122" i="43"/>
  <c r="D123" i="43"/>
  <c r="E123" i="43"/>
  <c r="F123" i="43"/>
  <c r="G123" i="43"/>
  <c r="H123" i="43"/>
  <c r="I123" i="43"/>
  <c r="J123" i="43"/>
  <c r="K123" i="43"/>
  <c r="L123" i="43"/>
  <c r="M123" i="43"/>
  <c r="N123" i="43"/>
  <c r="O123" i="43"/>
  <c r="P123" i="43"/>
  <c r="Q123" i="43"/>
  <c r="R123" i="43"/>
  <c r="S123" i="43"/>
  <c r="T123" i="43"/>
  <c r="U123" i="43"/>
  <c r="V123" i="43"/>
  <c r="W123" i="43"/>
  <c r="X123" i="43"/>
  <c r="Y123" i="43"/>
  <c r="Z123" i="43"/>
  <c r="AA123" i="43"/>
  <c r="AB123" i="43"/>
  <c r="AC123" i="43"/>
  <c r="AD123" i="43"/>
  <c r="AE123" i="43"/>
  <c r="AF123" i="43"/>
  <c r="AG123" i="43"/>
  <c r="AH123" i="43"/>
  <c r="AI123" i="43"/>
  <c r="AJ123" i="43"/>
  <c r="AK123" i="43"/>
  <c r="AL123" i="43"/>
  <c r="AM123" i="43"/>
  <c r="AN123" i="43"/>
  <c r="AO123" i="43"/>
  <c r="AP123" i="43"/>
  <c r="AQ123" i="43"/>
  <c r="AR123" i="43"/>
  <c r="AS123" i="43"/>
  <c r="AT123" i="43"/>
  <c r="AU123" i="43"/>
  <c r="AV123" i="43"/>
  <c r="AW123" i="43"/>
  <c r="AX123" i="43"/>
  <c r="AY123" i="43"/>
  <c r="AZ123" i="43"/>
  <c r="BA123" i="43"/>
  <c r="BB123" i="43"/>
  <c r="BC123" i="43"/>
  <c r="D124" i="43"/>
  <c r="E124" i="43"/>
  <c r="F124" i="43"/>
  <c r="G124" i="43"/>
  <c r="H124" i="43"/>
  <c r="I124" i="43"/>
  <c r="J124" i="43"/>
  <c r="K124" i="43"/>
  <c r="L124" i="43"/>
  <c r="M124" i="43"/>
  <c r="N124" i="43"/>
  <c r="O124" i="43"/>
  <c r="P124" i="43"/>
  <c r="Q124" i="43"/>
  <c r="R124" i="43"/>
  <c r="S124" i="43"/>
  <c r="T124" i="43"/>
  <c r="U124" i="43"/>
  <c r="V124" i="43"/>
  <c r="W124" i="43"/>
  <c r="X124" i="43"/>
  <c r="Y124" i="43"/>
  <c r="Z124" i="43"/>
  <c r="AA124" i="43"/>
  <c r="AB124" i="43"/>
  <c r="AC124" i="43"/>
  <c r="AD124" i="43"/>
  <c r="AE124" i="43"/>
  <c r="AF124" i="43"/>
  <c r="AG124" i="43"/>
  <c r="AH124" i="43"/>
  <c r="AI124" i="43"/>
  <c r="AJ124" i="43"/>
  <c r="AK124" i="43"/>
  <c r="AL124" i="43"/>
  <c r="AM124" i="43"/>
  <c r="AN124" i="43"/>
  <c r="AO124" i="43"/>
  <c r="AP124" i="43"/>
  <c r="AQ124" i="43"/>
  <c r="AR124" i="43"/>
  <c r="AS124" i="43"/>
  <c r="AT124" i="43"/>
  <c r="AU124" i="43"/>
  <c r="AV124" i="43"/>
  <c r="AW124" i="43"/>
  <c r="AX124" i="43"/>
  <c r="AY124" i="43"/>
  <c r="AZ124" i="43"/>
  <c r="BA124" i="43"/>
  <c r="BB124" i="43"/>
  <c r="BC124" i="43"/>
  <c r="D125" i="43"/>
  <c r="E125" i="43"/>
  <c r="F125" i="43"/>
  <c r="G125" i="43"/>
  <c r="H125" i="43"/>
  <c r="I125" i="43"/>
  <c r="J125" i="43"/>
  <c r="K125" i="43"/>
  <c r="L125" i="43"/>
  <c r="M125" i="43"/>
  <c r="N125" i="43"/>
  <c r="O125" i="43"/>
  <c r="P125" i="43"/>
  <c r="Q125" i="43"/>
  <c r="R125" i="43"/>
  <c r="S125" i="43"/>
  <c r="T125" i="43"/>
  <c r="U125" i="43"/>
  <c r="V125" i="43"/>
  <c r="W125" i="43"/>
  <c r="X125" i="43"/>
  <c r="Y125" i="43"/>
  <c r="Z125" i="43"/>
  <c r="AA125" i="43"/>
  <c r="AB125" i="43"/>
  <c r="AC125" i="43"/>
  <c r="AD125" i="43"/>
  <c r="AE125" i="43"/>
  <c r="AF125" i="43"/>
  <c r="AG125" i="43"/>
  <c r="AH125" i="43"/>
  <c r="AI125" i="43"/>
  <c r="AJ125" i="43"/>
  <c r="AK125" i="43"/>
  <c r="AL125" i="43"/>
  <c r="AM125" i="43"/>
  <c r="AN125" i="43"/>
  <c r="AO125" i="43"/>
  <c r="AP125" i="43"/>
  <c r="AQ125" i="43"/>
  <c r="AR125" i="43"/>
  <c r="AS125" i="43"/>
  <c r="AT125" i="43"/>
  <c r="AU125" i="43"/>
  <c r="AV125" i="43"/>
  <c r="AW125" i="43"/>
  <c r="AX125" i="43"/>
  <c r="AY125" i="43"/>
  <c r="AZ125" i="43"/>
  <c r="BA125" i="43"/>
  <c r="BB125" i="43"/>
  <c r="BC125" i="43"/>
  <c r="D126" i="43"/>
  <c r="E126" i="43"/>
  <c r="F126" i="43"/>
  <c r="G126" i="43"/>
  <c r="H126" i="43"/>
  <c r="I126" i="43"/>
  <c r="J126" i="43"/>
  <c r="K126" i="43"/>
  <c r="L126" i="43"/>
  <c r="M126" i="43"/>
  <c r="N126" i="43"/>
  <c r="O126" i="43"/>
  <c r="P126" i="43"/>
  <c r="Q126" i="43"/>
  <c r="R126" i="43"/>
  <c r="S126" i="43"/>
  <c r="T126" i="43"/>
  <c r="U126" i="43"/>
  <c r="V126" i="43"/>
  <c r="W126" i="43"/>
  <c r="X126" i="43"/>
  <c r="Y126" i="43"/>
  <c r="Z126" i="43"/>
  <c r="AA126" i="43"/>
  <c r="AB126" i="43"/>
  <c r="AC126" i="43"/>
  <c r="AD126" i="43"/>
  <c r="AE126" i="43"/>
  <c r="AF126" i="43"/>
  <c r="AG126" i="43"/>
  <c r="AH126" i="43"/>
  <c r="AI126" i="43"/>
  <c r="AJ126" i="43"/>
  <c r="AK126" i="43"/>
  <c r="AL126" i="43"/>
  <c r="AM126" i="43"/>
  <c r="AN126" i="43"/>
  <c r="AO126" i="43"/>
  <c r="AP126" i="43"/>
  <c r="AQ126" i="43"/>
  <c r="AR126" i="43"/>
  <c r="AS126" i="43"/>
  <c r="AT126" i="43"/>
  <c r="AU126" i="43"/>
  <c r="AV126" i="43"/>
  <c r="AW126" i="43"/>
  <c r="AX126" i="43"/>
  <c r="AY126" i="43"/>
  <c r="AZ126" i="43"/>
  <c r="BA126" i="43"/>
  <c r="BB126" i="43"/>
  <c r="BC126" i="43"/>
  <c r="D127" i="43"/>
  <c r="E127" i="43"/>
  <c r="F127" i="43"/>
  <c r="G127" i="43"/>
  <c r="H127" i="43"/>
  <c r="I127" i="43"/>
  <c r="J127" i="43"/>
  <c r="K127" i="43"/>
  <c r="L127" i="43"/>
  <c r="M127" i="43"/>
  <c r="N127" i="43"/>
  <c r="O127" i="43"/>
  <c r="P127" i="43"/>
  <c r="Q127" i="43"/>
  <c r="R127" i="43"/>
  <c r="S127" i="43"/>
  <c r="T127" i="43"/>
  <c r="U127" i="43"/>
  <c r="V127" i="43"/>
  <c r="W127" i="43"/>
  <c r="X127" i="43"/>
  <c r="Y127" i="43"/>
  <c r="Z127" i="43"/>
  <c r="AA127" i="43"/>
  <c r="AB127" i="43"/>
  <c r="AC127" i="43"/>
  <c r="AD127" i="43"/>
  <c r="AE127" i="43"/>
  <c r="AF127" i="43"/>
  <c r="AG127" i="43"/>
  <c r="AH127" i="43"/>
  <c r="AI127" i="43"/>
  <c r="AJ127" i="43"/>
  <c r="AK127" i="43"/>
  <c r="AL127" i="43"/>
  <c r="AM127" i="43"/>
  <c r="AN127" i="43"/>
  <c r="AO127" i="43"/>
  <c r="AP127" i="43"/>
  <c r="AQ127" i="43"/>
  <c r="AR127" i="43"/>
  <c r="AS127" i="43"/>
  <c r="AT127" i="43"/>
  <c r="AU127" i="43"/>
  <c r="AV127" i="43"/>
  <c r="AW127" i="43"/>
  <c r="AX127" i="43"/>
  <c r="AY127" i="43"/>
  <c r="AZ127" i="43"/>
  <c r="BA127" i="43"/>
  <c r="BB127" i="43"/>
  <c r="BC127" i="43"/>
  <c r="D128" i="43"/>
  <c r="E128" i="43"/>
  <c r="F128" i="43"/>
  <c r="G128" i="43"/>
  <c r="H128" i="43"/>
  <c r="I128" i="43"/>
  <c r="J128" i="43"/>
  <c r="K128" i="43"/>
  <c r="L128" i="43"/>
  <c r="M128" i="43"/>
  <c r="N128" i="43"/>
  <c r="O128" i="43"/>
  <c r="P128" i="43"/>
  <c r="Q128" i="43"/>
  <c r="R128" i="43"/>
  <c r="S128" i="43"/>
  <c r="T128" i="43"/>
  <c r="U128" i="43"/>
  <c r="V128" i="43"/>
  <c r="W128" i="43"/>
  <c r="X128" i="43"/>
  <c r="Y128" i="43"/>
  <c r="Z128" i="43"/>
  <c r="AA128" i="43"/>
  <c r="AB128" i="43"/>
  <c r="AC128" i="43"/>
  <c r="AD128" i="43"/>
  <c r="AE128" i="43"/>
  <c r="AF128" i="43"/>
  <c r="AG128" i="43"/>
  <c r="AH128" i="43"/>
  <c r="AI128" i="43"/>
  <c r="AJ128" i="43"/>
  <c r="AK128" i="43"/>
  <c r="AL128" i="43"/>
  <c r="AM128" i="43"/>
  <c r="AN128" i="43"/>
  <c r="AO128" i="43"/>
  <c r="AP128" i="43"/>
  <c r="AQ128" i="43"/>
  <c r="AR128" i="43"/>
  <c r="AS128" i="43"/>
  <c r="AT128" i="43"/>
  <c r="AU128" i="43"/>
  <c r="AV128" i="43"/>
  <c r="AW128" i="43"/>
  <c r="AX128" i="43"/>
  <c r="AY128" i="43"/>
  <c r="AZ128" i="43"/>
  <c r="BA128" i="43"/>
  <c r="BB128" i="43"/>
  <c r="BC128" i="43"/>
  <c r="D129" i="43"/>
  <c r="E129" i="43"/>
  <c r="F129" i="43"/>
  <c r="G129" i="43"/>
  <c r="H129" i="43"/>
  <c r="I129" i="43"/>
  <c r="J129" i="43"/>
  <c r="K129" i="43"/>
  <c r="L129" i="43"/>
  <c r="M129" i="43"/>
  <c r="N129" i="43"/>
  <c r="O129" i="43"/>
  <c r="P129" i="43"/>
  <c r="Q129" i="43"/>
  <c r="R129" i="43"/>
  <c r="S129" i="43"/>
  <c r="T129" i="43"/>
  <c r="U129" i="43"/>
  <c r="V129" i="43"/>
  <c r="W129" i="43"/>
  <c r="X129" i="43"/>
  <c r="Y129" i="43"/>
  <c r="Z129" i="43"/>
  <c r="AA129" i="43"/>
  <c r="AB129" i="43"/>
  <c r="AC129" i="43"/>
  <c r="AD129" i="43"/>
  <c r="AE129" i="43"/>
  <c r="AF129" i="43"/>
  <c r="AG129" i="43"/>
  <c r="AH129" i="43"/>
  <c r="AI129" i="43"/>
  <c r="AJ129" i="43"/>
  <c r="AK129" i="43"/>
  <c r="AL129" i="43"/>
  <c r="AM129" i="43"/>
  <c r="AN129" i="43"/>
  <c r="AO129" i="43"/>
  <c r="AP129" i="43"/>
  <c r="AQ129" i="43"/>
  <c r="AR129" i="43"/>
  <c r="AS129" i="43"/>
  <c r="AT129" i="43"/>
  <c r="AU129" i="43"/>
  <c r="AV129" i="43"/>
  <c r="AW129" i="43"/>
  <c r="AX129" i="43"/>
  <c r="AY129" i="43"/>
  <c r="AZ129" i="43"/>
  <c r="BA129" i="43"/>
  <c r="BB129" i="43"/>
  <c r="BC129" i="43"/>
  <c r="D130" i="43"/>
  <c r="E130" i="43"/>
  <c r="F130" i="43"/>
  <c r="G130" i="43"/>
  <c r="H130" i="43"/>
  <c r="I130" i="43"/>
  <c r="J130" i="43"/>
  <c r="K130" i="43"/>
  <c r="L130" i="43"/>
  <c r="M130" i="43"/>
  <c r="N130" i="43"/>
  <c r="O130" i="43"/>
  <c r="P130" i="43"/>
  <c r="Q130" i="43"/>
  <c r="R130" i="43"/>
  <c r="S130" i="43"/>
  <c r="T130" i="43"/>
  <c r="U130" i="43"/>
  <c r="V130" i="43"/>
  <c r="W130" i="43"/>
  <c r="X130" i="43"/>
  <c r="Y130" i="43"/>
  <c r="Z130" i="43"/>
  <c r="AA130" i="43"/>
  <c r="AB130" i="43"/>
  <c r="AC130" i="43"/>
  <c r="AD130" i="43"/>
  <c r="AE130" i="43"/>
  <c r="AF130" i="43"/>
  <c r="AG130" i="43"/>
  <c r="AH130" i="43"/>
  <c r="AI130" i="43"/>
  <c r="AJ130" i="43"/>
  <c r="AK130" i="43"/>
  <c r="AL130" i="43"/>
  <c r="AM130" i="43"/>
  <c r="AN130" i="43"/>
  <c r="AO130" i="43"/>
  <c r="AP130" i="43"/>
  <c r="AQ130" i="43"/>
  <c r="AR130" i="43"/>
  <c r="AS130" i="43"/>
  <c r="AT130" i="43"/>
  <c r="AU130" i="43"/>
  <c r="AV130" i="43"/>
  <c r="AW130" i="43"/>
  <c r="AX130" i="43"/>
  <c r="AY130" i="43"/>
  <c r="AZ130" i="43"/>
  <c r="BA130" i="43"/>
  <c r="BB130" i="43"/>
  <c r="BC130" i="43"/>
  <c r="D131" i="43"/>
  <c r="E131" i="43"/>
  <c r="F131" i="43"/>
  <c r="G131" i="43"/>
  <c r="H131" i="43"/>
  <c r="I131" i="43"/>
  <c r="J131" i="43"/>
  <c r="K131" i="43"/>
  <c r="L131" i="43"/>
  <c r="M131" i="43"/>
  <c r="N131" i="43"/>
  <c r="O131" i="43"/>
  <c r="P131" i="43"/>
  <c r="Q131" i="43"/>
  <c r="R131" i="43"/>
  <c r="S131" i="43"/>
  <c r="T131" i="43"/>
  <c r="U131" i="43"/>
  <c r="V131" i="43"/>
  <c r="W131" i="43"/>
  <c r="X131" i="43"/>
  <c r="Y131" i="43"/>
  <c r="Z131" i="43"/>
  <c r="AA131" i="43"/>
  <c r="AB131" i="43"/>
  <c r="AC131" i="43"/>
  <c r="AD131" i="43"/>
  <c r="AE131" i="43"/>
  <c r="AF131" i="43"/>
  <c r="AG131" i="43"/>
  <c r="AH131" i="43"/>
  <c r="AI131" i="43"/>
  <c r="AJ131" i="43"/>
  <c r="AK131" i="43"/>
  <c r="AL131" i="43"/>
  <c r="AM131" i="43"/>
  <c r="AN131" i="43"/>
  <c r="AO131" i="43"/>
  <c r="AP131" i="43"/>
  <c r="AQ131" i="43"/>
  <c r="AR131" i="43"/>
  <c r="AS131" i="43"/>
  <c r="AT131" i="43"/>
  <c r="AU131" i="43"/>
  <c r="AV131" i="43"/>
  <c r="AW131" i="43"/>
  <c r="AX131" i="43"/>
  <c r="AY131" i="43"/>
  <c r="AZ131" i="43"/>
  <c r="BA131" i="43"/>
  <c r="BB131" i="43"/>
  <c r="BC131" i="43"/>
  <c r="D132" i="43"/>
  <c r="E132" i="43"/>
  <c r="F132" i="43"/>
  <c r="G132" i="43"/>
  <c r="H132" i="43"/>
  <c r="I132" i="43"/>
  <c r="J132" i="43"/>
  <c r="K132" i="43"/>
  <c r="L132" i="43"/>
  <c r="M132" i="43"/>
  <c r="N132" i="43"/>
  <c r="O132" i="43"/>
  <c r="P132" i="43"/>
  <c r="Q132" i="43"/>
  <c r="R132" i="43"/>
  <c r="S132" i="43"/>
  <c r="T132" i="43"/>
  <c r="U132" i="43"/>
  <c r="V132" i="43"/>
  <c r="W132" i="43"/>
  <c r="X132" i="43"/>
  <c r="Y132" i="43"/>
  <c r="Z132" i="43"/>
  <c r="AA132" i="43"/>
  <c r="AB132" i="43"/>
  <c r="AC132" i="43"/>
  <c r="AD132" i="43"/>
  <c r="AE132" i="43"/>
  <c r="AF132" i="43"/>
  <c r="AG132" i="43"/>
  <c r="AH132" i="43"/>
  <c r="AI132" i="43"/>
  <c r="AJ132" i="43"/>
  <c r="AK132" i="43"/>
  <c r="AL132" i="43"/>
  <c r="AM132" i="43"/>
  <c r="AN132" i="43"/>
  <c r="AO132" i="43"/>
  <c r="AP132" i="43"/>
  <c r="AQ132" i="43"/>
  <c r="AR132" i="43"/>
  <c r="AS132" i="43"/>
  <c r="AT132" i="43"/>
  <c r="AU132" i="43"/>
  <c r="AV132" i="43"/>
  <c r="AW132" i="43"/>
  <c r="AX132" i="43"/>
  <c r="AY132" i="43"/>
  <c r="AZ132" i="43"/>
  <c r="BA132" i="43"/>
  <c r="BB132" i="43"/>
  <c r="BC132" i="43"/>
  <c r="D133" i="43"/>
  <c r="E133" i="43"/>
  <c r="F133" i="43"/>
  <c r="G133" i="43"/>
  <c r="H133" i="43"/>
  <c r="I133" i="43"/>
  <c r="J133" i="43"/>
  <c r="K133" i="43"/>
  <c r="L133" i="43"/>
  <c r="M133" i="43"/>
  <c r="N133" i="43"/>
  <c r="O133" i="43"/>
  <c r="P133" i="43"/>
  <c r="Q133" i="43"/>
  <c r="R133" i="43"/>
  <c r="S133" i="43"/>
  <c r="T133" i="43"/>
  <c r="U133" i="43"/>
  <c r="V133" i="43"/>
  <c r="W133" i="43"/>
  <c r="X133" i="43"/>
  <c r="Y133" i="43"/>
  <c r="Z133" i="43"/>
  <c r="AA133" i="43"/>
  <c r="AB133" i="43"/>
  <c r="AC133" i="43"/>
  <c r="AD133" i="43"/>
  <c r="AE133" i="43"/>
  <c r="AF133" i="43"/>
  <c r="AG133" i="43"/>
  <c r="AH133" i="43"/>
  <c r="AI133" i="43"/>
  <c r="AJ133" i="43"/>
  <c r="AK133" i="43"/>
  <c r="AL133" i="43"/>
  <c r="AM133" i="43"/>
  <c r="AN133" i="43"/>
  <c r="AO133" i="43"/>
  <c r="AP133" i="43"/>
  <c r="AQ133" i="43"/>
  <c r="AR133" i="43"/>
  <c r="AS133" i="43"/>
  <c r="AT133" i="43"/>
  <c r="AU133" i="43"/>
  <c r="AV133" i="43"/>
  <c r="AW133" i="43"/>
  <c r="AX133" i="43"/>
  <c r="AY133" i="43"/>
  <c r="AZ133" i="43"/>
  <c r="BA133" i="43"/>
  <c r="BB133" i="43"/>
  <c r="BC133" i="43"/>
  <c r="D134" i="43"/>
  <c r="E134" i="43"/>
  <c r="F134" i="43"/>
  <c r="G134" i="43"/>
  <c r="H134" i="43"/>
  <c r="I134" i="43"/>
  <c r="J134" i="43"/>
  <c r="K134" i="43"/>
  <c r="L134" i="43"/>
  <c r="M134" i="43"/>
  <c r="N134" i="43"/>
  <c r="O134" i="43"/>
  <c r="P134" i="43"/>
  <c r="Q134" i="43"/>
  <c r="R134" i="43"/>
  <c r="S134" i="43"/>
  <c r="T134" i="43"/>
  <c r="U134" i="43"/>
  <c r="V134" i="43"/>
  <c r="W134" i="43"/>
  <c r="X134" i="43"/>
  <c r="Y134" i="43"/>
  <c r="Z134" i="43"/>
  <c r="AA134" i="43"/>
  <c r="AB134" i="43"/>
  <c r="AC134" i="43"/>
  <c r="AD134" i="43"/>
  <c r="AE134" i="43"/>
  <c r="AF134" i="43"/>
  <c r="AG134" i="43"/>
  <c r="AH134" i="43"/>
  <c r="AI134" i="43"/>
  <c r="AJ134" i="43"/>
  <c r="AK134" i="43"/>
  <c r="AL134" i="43"/>
  <c r="AM134" i="43"/>
  <c r="AN134" i="43"/>
  <c r="AO134" i="43"/>
  <c r="AP134" i="43"/>
  <c r="AQ134" i="43"/>
  <c r="AR134" i="43"/>
  <c r="AS134" i="43"/>
  <c r="AT134" i="43"/>
  <c r="AU134" i="43"/>
  <c r="AV134" i="43"/>
  <c r="AW134" i="43"/>
  <c r="AX134" i="43"/>
  <c r="AY134" i="43"/>
  <c r="AZ134" i="43"/>
  <c r="BA134" i="43"/>
  <c r="BB134" i="43"/>
  <c r="BC134" i="43"/>
  <c r="D135" i="43"/>
  <c r="E135" i="43"/>
  <c r="F135" i="43"/>
  <c r="G135" i="43"/>
  <c r="H135" i="43"/>
  <c r="I135" i="43"/>
  <c r="J135" i="43"/>
  <c r="K135" i="43"/>
  <c r="L135" i="43"/>
  <c r="M135" i="43"/>
  <c r="N135" i="43"/>
  <c r="O135" i="43"/>
  <c r="P135" i="43"/>
  <c r="Q135" i="43"/>
  <c r="R135" i="43"/>
  <c r="S135" i="43"/>
  <c r="T135" i="43"/>
  <c r="U135" i="43"/>
  <c r="V135" i="43"/>
  <c r="W135" i="43"/>
  <c r="X135" i="43"/>
  <c r="Y135" i="43"/>
  <c r="Z135" i="43"/>
  <c r="AA135" i="43"/>
  <c r="AB135" i="43"/>
  <c r="AC135" i="43"/>
  <c r="AD135" i="43"/>
  <c r="AE135" i="43"/>
  <c r="AF135" i="43"/>
  <c r="AG135" i="43"/>
  <c r="AH135" i="43"/>
  <c r="AI135" i="43"/>
  <c r="AJ135" i="43"/>
  <c r="AK135" i="43"/>
  <c r="AL135" i="43"/>
  <c r="AM135" i="43"/>
  <c r="AN135" i="43"/>
  <c r="AO135" i="43"/>
  <c r="AP135" i="43"/>
  <c r="AQ135" i="43"/>
  <c r="AR135" i="43"/>
  <c r="AS135" i="43"/>
  <c r="AT135" i="43"/>
  <c r="AU135" i="43"/>
  <c r="AV135" i="43"/>
  <c r="AW135" i="43"/>
  <c r="AX135" i="43"/>
  <c r="AY135" i="43"/>
  <c r="AZ135" i="43"/>
  <c r="BA135" i="43"/>
  <c r="BB135" i="43"/>
  <c r="BC135" i="43"/>
  <c r="D136" i="43"/>
  <c r="E136" i="43"/>
  <c r="F136" i="43"/>
  <c r="G136" i="43"/>
  <c r="H136" i="43"/>
  <c r="I136" i="43"/>
  <c r="J136" i="43"/>
  <c r="K136" i="43"/>
  <c r="L136" i="43"/>
  <c r="M136" i="43"/>
  <c r="N136" i="43"/>
  <c r="O136" i="43"/>
  <c r="P136" i="43"/>
  <c r="Q136" i="43"/>
  <c r="R136" i="43"/>
  <c r="S136" i="43"/>
  <c r="T136" i="43"/>
  <c r="U136" i="43"/>
  <c r="V136" i="43"/>
  <c r="W136" i="43"/>
  <c r="X136" i="43"/>
  <c r="Y136" i="43"/>
  <c r="Z136" i="43"/>
  <c r="AA136" i="43"/>
  <c r="AB136" i="43"/>
  <c r="AC136" i="43"/>
  <c r="AD136" i="43"/>
  <c r="AE136" i="43"/>
  <c r="AF136" i="43"/>
  <c r="AG136" i="43"/>
  <c r="AH136" i="43"/>
  <c r="AI136" i="43"/>
  <c r="AJ136" i="43"/>
  <c r="AK136" i="43"/>
  <c r="AL136" i="43"/>
  <c r="AM136" i="43"/>
  <c r="AN136" i="43"/>
  <c r="AO136" i="43"/>
  <c r="AP136" i="43"/>
  <c r="AQ136" i="43"/>
  <c r="AR136" i="43"/>
  <c r="AS136" i="43"/>
  <c r="AT136" i="43"/>
  <c r="AU136" i="43"/>
  <c r="AV136" i="43"/>
  <c r="AW136" i="43"/>
  <c r="AX136" i="43"/>
  <c r="AY136" i="43"/>
  <c r="AZ136" i="43"/>
  <c r="BA136" i="43"/>
  <c r="BB136" i="43"/>
  <c r="BC136" i="43"/>
  <c r="D137" i="43"/>
  <c r="E137" i="43"/>
  <c r="F137" i="43"/>
  <c r="G137" i="43"/>
  <c r="H137" i="43"/>
  <c r="I137" i="43"/>
  <c r="J137" i="43"/>
  <c r="K137" i="43"/>
  <c r="L137" i="43"/>
  <c r="M137" i="43"/>
  <c r="N137" i="43"/>
  <c r="O137" i="43"/>
  <c r="P137" i="43"/>
  <c r="Q137" i="43"/>
  <c r="R137" i="43"/>
  <c r="S137" i="43"/>
  <c r="T137" i="43"/>
  <c r="U137" i="43"/>
  <c r="V137" i="43"/>
  <c r="W137" i="43"/>
  <c r="X137" i="43"/>
  <c r="Y137" i="43"/>
  <c r="Z137" i="43"/>
  <c r="AA137" i="43"/>
  <c r="AB137" i="43"/>
  <c r="AC137" i="43"/>
  <c r="AD137" i="43"/>
  <c r="AE137" i="43"/>
  <c r="AF137" i="43"/>
  <c r="AG137" i="43"/>
  <c r="AH137" i="43"/>
  <c r="AI137" i="43"/>
  <c r="AJ137" i="43"/>
  <c r="AK137" i="43"/>
  <c r="AL137" i="43"/>
  <c r="AM137" i="43"/>
  <c r="AN137" i="43"/>
  <c r="AO137" i="43"/>
  <c r="AP137" i="43"/>
  <c r="AQ137" i="43"/>
  <c r="AR137" i="43"/>
  <c r="AS137" i="43"/>
  <c r="AT137" i="43"/>
  <c r="AU137" i="43"/>
  <c r="AV137" i="43"/>
  <c r="AW137" i="43"/>
  <c r="AX137" i="43"/>
  <c r="AY137" i="43"/>
  <c r="AZ137" i="43"/>
  <c r="BA137" i="43"/>
  <c r="BB137" i="43"/>
  <c r="BC137" i="43"/>
  <c r="D138" i="43"/>
  <c r="E138" i="43"/>
  <c r="F138" i="43"/>
  <c r="G138" i="43"/>
  <c r="H138" i="43"/>
  <c r="I138" i="43"/>
  <c r="J138" i="43"/>
  <c r="K138" i="43"/>
  <c r="L138" i="43"/>
  <c r="M138" i="43"/>
  <c r="N138" i="43"/>
  <c r="O138" i="43"/>
  <c r="P138" i="43"/>
  <c r="Q138" i="43"/>
  <c r="R138" i="43"/>
  <c r="S138" i="43"/>
  <c r="T138" i="43"/>
  <c r="U138" i="43"/>
  <c r="V138" i="43"/>
  <c r="W138" i="43"/>
  <c r="X138" i="43"/>
  <c r="Y138" i="43"/>
  <c r="Z138" i="43"/>
  <c r="AA138" i="43"/>
  <c r="AB138" i="43"/>
  <c r="AC138" i="43"/>
  <c r="AD138" i="43"/>
  <c r="AE138" i="43"/>
  <c r="AF138" i="43"/>
  <c r="AG138" i="43"/>
  <c r="AH138" i="43"/>
  <c r="AI138" i="43"/>
  <c r="AJ138" i="43"/>
  <c r="AK138" i="43"/>
  <c r="AL138" i="43"/>
  <c r="AM138" i="43"/>
  <c r="AN138" i="43"/>
  <c r="AO138" i="43"/>
  <c r="AP138" i="43"/>
  <c r="AQ138" i="43"/>
  <c r="AR138" i="43"/>
  <c r="AS138" i="43"/>
  <c r="AT138" i="43"/>
  <c r="AU138" i="43"/>
  <c r="AV138" i="43"/>
  <c r="AW138" i="43"/>
  <c r="AX138" i="43"/>
  <c r="AY138" i="43"/>
  <c r="AZ138" i="43"/>
  <c r="BA138" i="43"/>
  <c r="BB138" i="43"/>
  <c r="BC138" i="43"/>
  <c r="D139" i="43"/>
  <c r="E139" i="43"/>
  <c r="F139" i="43"/>
  <c r="G139" i="43"/>
  <c r="H139" i="43"/>
  <c r="I139" i="43"/>
  <c r="J139" i="43"/>
  <c r="K139" i="43"/>
  <c r="L139" i="43"/>
  <c r="M139" i="43"/>
  <c r="N139" i="43"/>
  <c r="O139" i="43"/>
  <c r="P139" i="43"/>
  <c r="Q139" i="43"/>
  <c r="R139" i="43"/>
  <c r="S139" i="43"/>
  <c r="T139" i="43"/>
  <c r="U139" i="43"/>
  <c r="V139" i="43"/>
  <c r="W139" i="43"/>
  <c r="X139" i="43"/>
  <c r="Y139" i="43"/>
  <c r="Z139" i="43"/>
  <c r="AA139" i="43"/>
  <c r="AB139" i="43"/>
  <c r="AC139" i="43"/>
  <c r="AD139" i="43"/>
  <c r="AE139" i="43"/>
  <c r="AF139" i="43"/>
  <c r="AG139" i="43"/>
  <c r="AH139" i="43"/>
  <c r="AI139" i="43"/>
  <c r="AJ139" i="43"/>
  <c r="AK139" i="43"/>
  <c r="AL139" i="43"/>
  <c r="AM139" i="43"/>
  <c r="AN139" i="43"/>
  <c r="AO139" i="43"/>
  <c r="AP139" i="43"/>
  <c r="AQ139" i="43"/>
  <c r="AR139" i="43"/>
  <c r="AS139" i="43"/>
  <c r="AT139" i="43"/>
  <c r="AU139" i="43"/>
  <c r="AV139" i="43"/>
  <c r="AW139" i="43"/>
  <c r="AX139" i="43"/>
  <c r="AY139" i="43"/>
  <c r="AZ139" i="43"/>
  <c r="BA139" i="43"/>
  <c r="BB139" i="43"/>
  <c r="BC139" i="43"/>
  <c r="D140" i="43"/>
  <c r="E140" i="43"/>
  <c r="F140" i="43"/>
  <c r="G140" i="43"/>
  <c r="H140" i="43"/>
  <c r="I140" i="43"/>
  <c r="J140" i="43"/>
  <c r="K140" i="43"/>
  <c r="L140" i="43"/>
  <c r="M140" i="43"/>
  <c r="N140" i="43"/>
  <c r="O140" i="43"/>
  <c r="P140" i="43"/>
  <c r="Q140" i="43"/>
  <c r="R140" i="43"/>
  <c r="S140" i="43"/>
  <c r="T140" i="43"/>
  <c r="U140" i="43"/>
  <c r="V140" i="43"/>
  <c r="W140" i="43"/>
  <c r="X140" i="43"/>
  <c r="Y140" i="43"/>
  <c r="Z140" i="43"/>
  <c r="AA140" i="43"/>
  <c r="AB140" i="43"/>
  <c r="AC140" i="43"/>
  <c r="AD140" i="43"/>
  <c r="AE140" i="43"/>
  <c r="AF140" i="43"/>
  <c r="AG140" i="43"/>
  <c r="AH140" i="43"/>
  <c r="AI140" i="43"/>
  <c r="AJ140" i="43"/>
  <c r="AK140" i="43"/>
  <c r="AL140" i="43"/>
  <c r="AM140" i="43"/>
  <c r="AN140" i="43"/>
  <c r="AO140" i="43"/>
  <c r="AP140" i="43"/>
  <c r="AQ140" i="43"/>
  <c r="AR140" i="43"/>
  <c r="AS140" i="43"/>
  <c r="AT140" i="43"/>
  <c r="AU140" i="43"/>
  <c r="AV140" i="43"/>
  <c r="AW140" i="43"/>
  <c r="AX140" i="43"/>
  <c r="AY140" i="43"/>
  <c r="AZ140" i="43"/>
  <c r="BA140" i="43"/>
  <c r="BB140" i="43"/>
  <c r="BC140" i="43"/>
  <c r="D141" i="43"/>
  <c r="E141" i="43"/>
  <c r="F141" i="43"/>
  <c r="G141" i="43"/>
  <c r="H141" i="43"/>
  <c r="I141" i="43"/>
  <c r="J141" i="43"/>
  <c r="K141" i="43"/>
  <c r="L141" i="43"/>
  <c r="M141" i="43"/>
  <c r="N141" i="43"/>
  <c r="O141" i="43"/>
  <c r="P141" i="43"/>
  <c r="Q141" i="43"/>
  <c r="R141" i="43"/>
  <c r="S141" i="43"/>
  <c r="T141" i="43"/>
  <c r="U141" i="43"/>
  <c r="V141" i="43"/>
  <c r="W141" i="43"/>
  <c r="X141" i="43"/>
  <c r="Y141" i="43"/>
  <c r="Z141" i="43"/>
  <c r="AA141" i="43"/>
  <c r="AB141" i="43"/>
  <c r="AC141" i="43"/>
  <c r="AD141" i="43"/>
  <c r="AE141" i="43"/>
  <c r="AF141" i="43"/>
  <c r="AG141" i="43"/>
  <c r="AH141" i="43"/>
  <c r="AI141" i="43"/>
  <c r="AJ141" i="43"/>
  <c r="AK141" i="43"/>
  <c r="AL141" i="43"/>
  <c r="AM141" i="43"/>
  <c r="AN141" i="43"/>
  <c r="AO141" i="43"/>
  <c r="AP141" i="43"/>
  <c r="AQ141" i="43"/>
  <c r="AR141" i="43"/>
  <c r="AS141" i="43"/>
  <c r="AT141" i="43"/>
  <c r="AU141" i="43"/>
  <c r="AV141" i="43"/>
  <c r="AW141" i="43"/>
  <c r="AX141" i="43"/>
  <c r="AY141" i="43"/>
  <c r="AZ141" i="43"/>
  <c r="BA141" i="43"/>
  <c r="BB141" i="43"/>
  <c r="BC141" i="43"/>
  <c r="D142" i="43"/>
  <c r="E142" i="43"/>
  <c r="F142" i="43"/>
  <c r="G142" i="43"/>
  <c r="H142" i="43"/>
  <c r="I142" i="43"/>
  <c r="J142" i="43"/>
  <c r="K142" i="43"/>
  <c r="L142" i="43"/>
  <c r="M142" i="43"/>
  <c r="N142" i="43"/>
  <c r="O142" i="43"/>
  <c r="P142" i="43"/>
  <c r="Q142" i="43"/>
  <c r="R142" i="43"/>
  <c r="S142" i="43"/>
  <c r="T142" i="43"/>
  <c r="U142" i="43"/>
  <c r="V142" i="43"/>
  <c r="W142" i="43"/>
  <c r="X142" i="43"/>
  <c r="Y142" i="43"/>
  <c r="Z142" i="43"/>
  <c r="AA142" i="43"/>
  <c r="AB142" i="43"/>
  <c r="AC142" i="43"/>
  <c r="AD142" i="43"/>
  <c r="AE142" i="43"/>
  <c r="AF142" i="43"/>
  <c r="AG142" i="43"/>
  <c r="AH142" i="43"/>
  <c r="AI142" i="43"/>
  <c r="AJ142" i="43"/>
  <c r="AK142" i="43"/>
  <c r="AL142" i="43"/>
  <c r="AM142" i="43"/>
  <c r="AN142" i="43"/>
  <c r="AO142" i="43"/>
  <c r="AP142" i="43"/>
  <c r="AQ142" i="43"/>
  <c r="AR142" i="43"/>
  <c r="AS142" i="43"/>
  <c r="AT142" i="43"/>
  <c r="AU142" i="43"/>
  <c r="AV142" i="43"/>
  <c r="AW142" i="43"/>
  <c r="AX142" i="43"/>
  <c r="AY142" i="43"/>
  <c r="AZ142" i="43"/>
  <c r="BA142" i="43"/>
  <c r="BB142" i="43"/>
  <c r="BC142" i="43"/>
  <c r="D143" i="43"/>
  <c r="E143" i="43"/>
  <c r="F143" i="43"/>
  <c r="G143" i="43"/>
  <c r="H143" i="43"/>
  <c r="I143" i="43"/>
  <c r="J143" i="43"/>
  <c r="K143" i="43"/>
  <c r="L143" i="43"/>
  <c r="M143" i="43"/>
  <c r="N143" i="43"/>
  <c r="O143" i="43"/>
  <c r="P143" i="43"/>
  <c r="Q143" i="43"/>
  <c r="R143" i="43"/>
  <c r="S143" i="43"/>
  <c r="T143" i="43"/>
  <c r="U143" i="43"/>
  <c r="V143" i="43"/>
  <c r="W143" i="43"/>
  <c r="X143" i="43"/>
  <c r="Y143" i="43"/>
  <c r="Z143" i="43"/>
  <c r="AA143" i="43"/>
  <c r="AB143" i="43"/>
  <c r="AC143" i="43"/>
  <c r="AD143" i="43"/>
  <c r="AE143" i="43"/>
  <c r="AF143" i="43"/>
  <c r="AG143" i="43"/>
  <c r="AH143" i="43"/>
  <c r="AI143" i="43"/>
  <c r="AJ143" i="43"/>
  <c r="AK143" i="43"/>
  <c r="AL143" i="43"/>
  <c r="AM143" i="43"/>
  <c r="AN143" i="43"/>
  <c r="AO143" i="43"/>
  <c r="AP143" i="43"/>
  <c r="AQ143" i="43"/>
  <c r="AR143" i="43"/>
  <c r="AS143" i="43"/>
  <c r="AT143" i="43"/>
  <c r="AU143" i="43"/>
  <c r="AV143" i="43"/>
  <c r="AW143" i="43"/>
  <c r="AX143" i="43"/>
  <c r="AY143" i="43"/>
  <c r="AZ143" i="43"/>
  <c r="BA143" i="43"/>
  <c r="BB143" i="43"/>
  <c r="BC143" i="43"/>
  <c r="D144" i="43"/>
  <c r="E144" i="43"/>
  <c r="F144" i="43"/>
  <c r="G144" i="43"/>
  <c r="H144" i="43"/>
  <c r="I144" i="43"/>
  <c r="J144" i="43"/>
  <c r="K144" i="43"/>
  <c r="L144" i="43"/>
  <c r="M144" i="43"/>
  <c r="N144" i="43"/>
  <c r="O144" i="43"/>
  <c r="P144" i="43"/>
  <c r="Q144" i="43"/>
  <c r="R144" i="43"/>
  <c r="S144" i="43"/>
  <c r="T144" i="43"/>
  <c r="U144" i="43"/>
  <c r="V144" i="43"/>
  <c r="W144" i="43"/>
  <c r="X144" i="43"/>
  <c r="Y144" i="43"/>
  <c r="Z144" i="43"/>
  <c r="AA144" i="43"/>
  <c r="AB144" i="43"/>
  <c r="AC144" i="43"/>
  <c r="AD144" i="43"/>
  <c r="AE144" i="43"/>
  <c r="AF144" i="43"/>
  <c r="AG144" i="43"/>
  <c r="AH144" i="43"/>
  <c r="AI144" i="43"/>
  <c r="AJ144" i="43"/>
  <c r="AK144" i="43"/>
  <c r="AL144" i="43"/>
  <c r="AM144" i="43"/>
  <c r="AN144" i="43"/>
  <c r="AO144" i="43"/>
  <c r="AP144" i="43"/>
  <c r="AQ144" i="43"/>
  <c r="AR144" i="43"/>
  <c r="AS144" i="43"/>
  <c r="AT144" i="43"/>
  <c r="AU144" i="43"/>
  <c r="AV144" i="43"/>
  <c r="AW144" i="43"/>
  <c r="AX144" i="43"/>
  <c r="AY144" i="43"/>
  <c r="AZ144" i="43"/>
  <c r="BA144" i="43"/>
  <c r="BB144" i="43"/>
  <c r="BC144" i="43"/>
  <c r="D145" i="43"/>
  <c r="E145" i="43"/>
  <c r="F145" i="43"/>
  <c r="G145" i="43"/>
  <c r="H145" i="43"/>
  <c r="I145" i="43"/>
  <c r="J145" i="43"/>
  <c r="K145" i="43"/>
  <c r="L145" i="43"/>
  <c r="M145" i="43"/>
  <c r="N145" i="43"/>
  <c r="O145" i="43"/>
  <c r="P145" i="43"/>
  <c r="Q145" i="43"/>
  <c r="R145" i="43"/>
  <c r="S145" i="43"/>
  <c r="T145" i="43"/>
  <c r="U145" i="43"/>
  <c r="V145" i="43"/>
  <c r="W145" i="43"/>
  <c r="X145" i="43"/>
  <c r="Y145" i="43"/>
  <c r="Z145" i="43"/>
  <c r="AA145" i="43"/>
  <c r="AB145" i="43"/>
  <c r="AC145" i="43"/>
  <c r="AD145" i="43"/>
  <c r="AE145" i="43"/>
  <c r="AF145" i="43"/>
  <c r="AG145" i="43"/>
  <c r="AH145" i="43"/>
  <c r="AI145" i="43"/>
  <c r="AJ145" i="43"/>
  <c r="AK145" i="43"/>
  <c r="AL145" i="43"/>
  <c r="AM145" i="43"/>
  <c r="AN145" i="43"/>
  <c r="AO145" i="43"/>
  <c r="AP145" i="43"/>
  <c r="AQ145" i="43"/>
  <c r="AR145" i="43"/>
  <c r="AS145" i="43"/>
  <c r="AT145" i="43"/>
  <c r="AU145" i="43"/>
  <c r="AV145" i="43"/>
  <c r="AW145" i="43"/>
  <c r="AX145" i="43"/>
  <c r="AY145" i="43"/>
  <c r="AZ145" i="43"/>
  <c r="BA145" i="43"/>
  <c r="BB145" i="43"/>
  <c r="BC145" i="43"/>
  <c r="D146" i="43"/>
  <c r="E146" i="43"/>
  <c r="F146" i="43"/>
  <c r="G146" i="43"/>
  <c r="H146" i="43"/>
  <c r="I146" i="43"/>
  <c r="J146" i="43"/>
  <c r="K146" i="43"/>
  <c r="L146" i="43"/>
  <c r="M146" i="43"/>
  <c r="N146" i="43"/>
  <c r="O146" i="43"/>
  <c r="P146" i="43"/>
  <c r="Q146" i="43"/>
  <c r="R146" i="43"/>
  <c r="S146" i="43"/>
  <c r="T146" i="43"/>
  <c r="U146" i="43"/>
  <c r="V146" i="43"/>
  <c r="W146" i="43"/>
  <c r="X146" i="43"/>
  <c r="Y146" i="43"/>
  <c r="Z146" i="43"/>
  <c r="AA146" i="43"/>
  <c r="AB146" i="43"/>
  <c r="AC146" i="43"/>
  <c r="AD146" i="43"/>
  <c r="AE146" i="43"/>
  <c r="AF146" i="43"/>
  <c r="AG146" i="43"/>
  <c r="AH146" i="43"/>
  <c r="AI146" i="43"/>
  <c r="AJ146" i="43"/>
  <c r="AK146" i="43"/>
  <c r="AL146" i="43"/>
  <c r="AM146" i="43"/>
  <c r="AN146" i="43"/>
  <c r="AO146" i="43"/>
  <c r="AP146" i="43"/>
  <c r="AQ146" i="43"/>
  <c r="AR146" i="43"/>
  <c r="AS146" i="43"/>
  <c r="AT146" i="43"/>
  <c r="AU146" i="43"/>
  <c r="AV146" i="43"/>
  <c r="AW146" i="43"/>
  <c r="AX146" i="43"/>
  <c r="AY146" i="43"/>
  <c r="AZ146" i="43"/>
  <c r="BA146" i="43"/>
  <c r="BB146" i="43"/>
  <c r="BC146" i="43"/>
  <c r="D147" i="43"/>
  <c r="E147" i="43"/>
  <c r="F147" i="43"/>
  <c r="G147" i="43"/>
  <c r="H147" i="43"/>
  <c r="I147" i="43"/>
  <c r="J147" i="43"/>
  <c r="K147" i="43"/>
  <c r="L147" i="43"/>
  <c r="M147" i="43"/>
  <c r="N147" i="43"/>
  <c r="O147" i="43"/>
  <c r="P147" i="43"/>
  <c r="Q147" i="43"/>
  <c r="R147" i="43"/>
  <c r="S147" i="43"/>
  <c r="T147" i="43"/>
  <c r="U147" i="43"/>
  <c r="V147" i="43"/>
  <c r="W147" i="43"/>
  <c r="X147" i="43"/>
  <c r="Y147" i="43"/>
  <c r="Z147" i="43"/>
  <c r="AA147" i="43"/>
  <c r="AB147" i="43"/>
  <c r="AC147" i="43"/>
  <c r="AD147" i="43"/>
  <c r="AE147" i="43"/>
  <c r="AF147" i="43"/>
  <c r="AG147" i="43"/>
  <c r="AH147" i="43"/>
  <c r="AI147" i="43"/>
  <c r="AJ147" i="43"/>
  <c r="AK147" i="43"/>
  <c r="AL147" i="43"/>
  <c r="AM147" i="43"/>
  <c r="AN147" i="43"/>
  <c r="AO147" i="43"/>
  <c r="AP147" i="43"/>
  <c r="AQ147" i="43"/>
  <c r="AR147" i="43"/>
  <c r="AS147" i="43"/>
  <c r="AT147" i="43"/>
  <c r="AU147" i="43"/>
  <c r="AV147" i="43"/>
  <c r="AW147" i="43"/>
  <c r="AX147" i="43"/>
  <c r="AY147" i="43"/>
  <c r="AZ147" i="43"/>
  <c r="BA147" i="43"/>
  <c r="BB147" i="43"/>
  <c r="BC147" i="43"/>
  <c r="D148" i="43"/>
  <c r="E148" i="43"/>
  <c r="F148" i="43"/>
  <c r="G148" i="43"/>
  <c r="H148" i="43"/>
  <c r="I148" i="43"/>
  <c r="J148" i="43"/>
  <c r="K148" i="43"/>
  <c r="L148" i="43"/>
  <c r="M148" i="43"/>
  <c r="N148" i="43"/>
  <c r="O148" i="43"/>
  <c r="P148" i="43"/>
  <c r="Q148" i="43"/>
  <c r="R148" i="43"/>
  <c r="S148" i="43"/>
  <c r="T148" i="43"/>
  <c r="U148" i="43"/>
  <c r="V148" i="43"/>
  <c r="W148" i="43"/>
  <c r="X148" i="43"/>
  <c r="Y148" i="43"/>
  <c r="Z148" i="43"/>
  <c r="AA148" i="43"/>
  <c r="AB148" i="43"/>
  <c r="AC148" i="43"/>
  <c r="AD148" i="43"/>
  <c r="AE148" i="43"/>
  <c r="AF148" i="43"/>
  <c r="AG148" i="43"/>
  <c r="AH148" i="43"/>
  <c r="AI148" i="43"/>
  <c r="AJ148" i="43"/>
  <c r="AK148" i="43"/>
  <c r="AL148" i="43"/>
  <c r="AM148" i="43"/>
  <c r="AN148" i="43"/>
  <c r="AO148" i="43"/>
  <c r="AP148" i="43"/>
  <c r="AQ148" i="43"/>
  <c r="AR148" i="43"/>
  <c r="AS148" i="43"/>
  <c r="AT148" i="43"/>
  <c r="AU148" i="43"/>
  <c r="AV148" i="43"/>
  <c r="AW148" i="43"/>
  <c r="AX148" i="43"/>
  <c r="AY148" i="43"/>
  <c r="AZ148" i="43"/>
  <c r="BA148" i="43"/>
  <c r="BB148" i="43"/>
  <c r="BC148" i="43"/>
  <c r="D149" i="43"/>
  <c r="E149" i="43"/>
  <c r="F149" i="43"/>
  <c r="G149" i="43"/>
  <c r="H149" i="43"/>
  <c r="I149" i="43"/>
  <c r="J149" i="43"/>
  <c r="K149" i="43"/>
  <c r="L149" i="43"/>
  <c r="M149" i="43"/>
  <c r="N149" i="43"/>
  <c r="O149" i="43"/>
  <c r="P149" i="43"/>
  <c r="Q149" i="43"/>
  <c r="R149" i="43"/>
  <c r="S149" i="43"/>
  <c r="T149" i="43"/>
  <c r="U149" i="43"/>
  <c r="V149" i="43"/>
  <c r="W149" i="43"/>
  <c r="X149" i="43"/>
  <c r="Y149" i="43"/>
  <c r="Z149" i="43"/>
  <c r="AA149" i="43"/>
  <c r="AB149" i="43"/>
  <c r="AC149" i="43"/>
  <c r="AD149" i="43"/>
  <c r="AE149" i="43"/>
  <c r="AF149" i="43"/>
  <c r="AG149" i="43"/>
  <c r="AH149" i="43"/>
  <c r="AI149" i="43"/>
  <c r="AJ149" i="43"/>
  <c r="AK149" i="43"/>
  <c r="AL149" i="43"/>
  <c r="AM149" i="43"/>
  <c r="AN149" i="43"/>
  <c r="AO149" i="43"/>
  <c r="AP149" i="43"/>
  <c r="AQ149" i="43"/>
  <c r="AR149" i="43"/>
  <c r="AS149" i="43"/>
  <c r="AT149" i="43"/>
  <c r="AU149" i="43"/>
  <c r="AV149" i="43"/>
  <c r="AW149" i="43"/>
  <c r="AX149" i="43"/>
  <c r="AY149" i="43"/>
  <c r="AZ149" i="43"/>
  <c r="BA149" i="43"/>
  <c r="BB149" i="43"/>
  <c r="BC149" i="43"/>
  <c r="D150" i="43"/>
  <c r="E150" i="43"/>
  <c r="F150" i="43"/>
  <c r="G150" i="43"/>
  <c r="H150" i="43"/>
  <c r="I150" i="43"/>
  <c r="J150" i="43"/>
  <c r="K150" i="43"/>
  <c r="L150" i="43"/>
  <c r="M150" i="43"/>
  <c r="N150" i="43"/>
  <c r="O150" i="43"/>
  <c r="P150" i="43"/>
  <c r="Q150" i="43"/>
  <c r="R150" i="43"/>
  <c r="S150" i="43"/>
  <c r="T150" i="43"/>
  <c r="U150" i="43"/>
  <c r="V150" i="43"/>
  <c r="W150" i="43"/>
  <c r="X150" i="43"/>
  <c r="Y150" i="43"/>
  <c r="Z150" i="43"/>
  <c r="AA150" i="43"/>
  <c r="AB150" i="43"/>
  <c r="AC150" i="43"/>
  <c r="AD150" i="43"/>
  <c r="AE150" i="43"/>
  <c r="AF150" i="43"/>
  <c r="AG150" i="43"/>
  <c r="AH150" i="43"/>
  <c r="AI150" i="43"/>
  <c r="AJ150" i="43"/>
  <c r="AK150" i="43"/>
  <c r="AL150" i="43"/>
  <c r="AM150" i="43"/>
  <c r="AN150" i="43"/>
  <c r="AO150" i="43"/>
  <c r="AP150" i="43"/>
  <c r="AQ150" i="43"/>
  <c r="AR150" i="43"/>
  <c r="AS150" i="43"/>
  <c r="AT150" i="43"/>
  <c r="AU150" i="43"/>
  <c r="AV150" i="43"/>
  <c r="AW150" i="43"/>
  <c r="AX150" i="43"/>
  <c r="AY150" i="43"/>
  <c r="AZ150" i="43"/>
  <c r="BA150" i="43"/>
  <c r="BB150" i="43"/>
  <c r="BC150" i="43"/>
  <c r="D151" i="43"/>
  <c r="E151" i="43"/>
  <c r="F151" i="43"/>
  <c r="G151" i="43"/>
  <c r="H151" i="43"/>
  <c r="I151" i="43"/>
  <c r="J151" i="43"/>
  <c r="K151" i="43"/>
  <c r="L151" i="43"/>
  <c r="M151" i="43"/>
  <c r="N151" i="43"/>
  <c r="O151" i="43"/>
  <c r="P151" i="43"/>
  <c r="Q151" i="43"/>
  <c r="R151" i="43"/>
  <c r="S151" i="43"/>
  <c r="T151" i="43"/>
  <c r="U151" i="43"/>
  <c r="V151" i="43"/>
  <c r="W151" i="43"/>
  <c r="X151" i="43"/>
  <c r="Y151" i="43"/>
  <c r="Z151" i="43"/>
  <c r="AA151" i="43"/>
  <c r="AB151" i="43"/>
  <c r="AC151" i="43"/>
  <c r="AD151" i="43"/>
  <c r="AE151" i="43"/>
  <c r="AF151" i="43"/>
  <c r="AG151" i="43"/>
  <c r="AH151" i="43"/>
  <c r="AI151" i="43"/>
  <c r="AJ151" i="43"/>
  <c r="AK151" i="43"/>
  <c r="AL151" i="43"/>
  <c r="AM151" i="43"/>
  <c r="AN151" i="43"/>
  <c r="AO151" i="43"/>
  <c r="AP151" i="43"/>
  <c r="AQ151" i="43"/>
  <c r="AR151" i="43"/>
  <c r="AS151" i="43"/>
  <c r="AT151" i="43"/>
  <c r="AU151" i="43"/>
  <c r="AV151" i="43"/>
  <c r="AW151" i="43"/>
  <c r="AX151" i="43"/>
  <c r="AY151" i="43"/>
  <c r="AZ151" i="43"/>
  <c r="BA151" i="43"/>
  <c r="BB151" i="43"/>
  <c r="BC151" i="43"/>
  <c r="D152" i="43"/>
  <c r="E152" i="43"/>
  <c r="F152" i="43"/>
  <c r="G152" i="43"/>
  <c r="H152" i="43"/>
  <c r="I152" i="43"/>
  <c r="J152" i="43"/>
  <c r="K152" i="43"/>
  <c r="L152" i="43"/>
  <c r="M152" i="43"/>
  <c r="N152" i="43"/>
  <c r="O152" i="43"/>
  <c r="P152" i="43"/>
  <c r="Q152" i="43"/>
  <c r="R152" i="43"/>
  <c r="S152" i="43"/>
  <c r="T152" i="43"/>
  <c r="U152" i="43"/>
  <c r="V152" i="43"/>
  <c r="W152" i="43"/>
  <c r="X152" i="43"/>
  <c r="Y152" i="43"/>
  <c r="Z152" i="43"/>
  <c r="AA152" i="43"/>
  <c r="AB152" i="43"/>
  <c r="AC152" i="43"/>
  <c r="AD152" i="43"/>
  <c r="AE152" i="43"/>
  <c r="AF152" i="43"/>
  <c r="AG152" i="43"/>
  <c r="AH152" i="43"/>
  <c r="AI152" i="43"/>
  <c r="AJ152" i="43"/>
  <c r="AK152" i="43"/>
  <c r="AL152" i="43"/>
  <c r="AM152" i="43"/>
  <c r="AN152" i="43"/>
  <c r="AO152" i="43"/>
  <c r="AP152" i="43"/>
  <c r="AQ152" i="43"/>
  <c r="AR152" i="43"/>
  <c r="AS152" i="43"/>
  <c r="AT152" i="43"/>
  <c r="AU152" i="43"/>
  <c r="AV152" i="43"/>
  <c r="AW152" i="43"/>
  <c r="AX152" i="43"/>
  <c r="AY152" i="43"/>
  <c r="AZ152" i="43"/>
  <c r="BA152" i="43"/>
  <c r="BB152" i="43"/>
  <c r="BC152" i="43"/>
  <c r="D153" i="43"/>
  <c r="E153" i="43"/>
  <c r="F153" i="43"/>
  <c r="G153" i="43"/>
  <c r="H153" i="43"/>
  <c r="I153" i="43"/>
  <c r="J153" i="43"/>
  <c r="K153" i="43"/>
  <c r="L153" i="43"/>
  <c r="M153" i="43"/>
  <c r="N153" i="43"/>
  <c r="O153" i="43"/>
  <c r="P153" i="43"/>
  <c r="Q153" i="43"/>
  <c r="R153" i="43"/>
  <c r="S153" i="43"/>
  <c r="T153" i="43"/>
  <c r="U153" i="43"/>
  <c r="V153" i="43"/>
  <c r="W153" i="43"/>
  <c r="X153" i="43"/>
  <c r="Y153" i="43"/>
  <c r="Z153" i="43"/>
  <c r="AA153" i="43"/>
  <c r="AB153" i="43"/>
  <c r="AC153" i="43"/>
  <c r="AD153" i="43"/>
  <c r="AE153" i="43"/>
  <c r="AF153" i="43"/>
  <c r="AG153" i="43"/>
  <c r="AH153" i="43"/>
  <c r="AI153" i="43"/>
  <c r="AJ153" i="43"/>
  <c r="AK153" i="43"/>
  <c r="AL153" i="43"/>
  <c r="AM153" i="43"/>
  <c r="AN153" i="43"/>
  <c r="AO153" i="43"/>
  <c r="AP153" i="43"/>
  <c r="AQ153" i="43"/>
  <c r="AR153" i="43"/>
  <c r="AS153" i="43"/>
  <c r="AT153" i="43"/>
  <c r="AU153" i="43"/>
  <c r="AV153" i="43"/>
  <c r="AW153" i="43"/>
  <c r="AX153" i="43"/>
  <c r="AY153" i="43"/>
  <c r="AZ153" i="43"/>
  <c r="BA153" i="43"/>
  <c r="BB153" i="43"/>
  <c r="BC153" i="43"/>
  <c r="D154" i="43"/>
  <c r="E154" i="43"/>
  <c r="F154" i="43"/>
  <c r="G154" i="43"/>
  <c r="H154" i="43"/>
  <c r="I154" i="43"/>
  <c r="J154" i="43"/>
  <c r="K154" i="43"/>
  <c r="L154" i="43"/>
  <c r="M154" i="43"/>
  <c r="N154" i="43"/>
  <c r="O154" i="43"/>
  <c r="P154" i="43"/>
  <c r="Q154" i="43"/>
  <c r="R154" i="43"/>
  <c r="S154" i="43"/>
  <c r="T154" i="43"/>
  <c r="U154" i="43"/>
  <c r="V154" i="43"/>
  <c r="W154" i="43"/>
  <c r="X154" i="43"/>
  <c r="Y154" i="43"/>
  <c r="Z154" i="43"/>
  <c r="AA154" i="43"/>
  <c r="AB154" i="43"/>
  <c r="AC154" i="43"/>
  <c r="AD154" i="43"/>
  <c r="AE154" i="43"/>
  <c r="AF154" i="43"/>
  <c r="AG154" i="43"/>
  <c r="AH154" i="43"/>
  <c r="AI154" i="43"/>
  <c r="AJ154" i="43"/>
  <c r="AK154" i="43"/>
  <c r="AL154" i="43"/>
  <c r="AM154" i="43"/>
  <c r="AN154" i="43"/>
  <c r="AO154" i="43"/>
  <c r="AP154" i="43"/>
  <c r="AQ154" i="43"/>
  <c r="AR154" i="43"/>
  <c r="AS154" i="43"/>
  <c r="AT154" i="43"/>
  <c r="AU154" i="43"/>
  <c r="AV154" i="43"/>
  <c r="AW154" i="43"/>
  <c r="AX154" i="43"/>
  <c r="AY154" i="43"/>
  <c r="AZ154" i="43"/>
  <c r="BA154" i="43"/>
  <c r="BB154" i="43"/>
  <c r="BC154" i="43"/>
  <c r="D155" i="43"/>
  <c r="E155" i="43"/>
  <c r="F155" i="43"/>
  <c r="G155" i="43"/>
  <c r="H155" i="43"/>
  <c r="I155" i="43"/>
  <c r="J155" i="43"/>
  <c r="K155" i="43"/>
  <c r="L155" i="43"/>
  <c r="M155" i="43"/>
  <c r="N155" i="43"/>
  <c r="O155" i="43"/>
  <c r="P155" i="43"/>
  <c r="Q155" i="43"/>
  <c r="R155" i="43"/>
  <c r="S155" i="43"/>
  <c r="T155" i="43"/>
  <c r="U155" i="43"/>
  <c r="V155" i="43"/>
  <c r="W155" i="43"/>
  <c r="X155" i="43"/>
  <c r="Y155" i="43"/>
  <c r="Z155" i="43"/>
  <c r="AA155" i="43"/>
  <c r="AB155" i="43"/>
  <c r="AC155" i="43"/>
  <c r="AD155" i="43"/>
  <c r="AE155" i="43"/>
  <c r="AF155" i="43"/>
  <c r="AG155" i="43"/>
  <c r="AH155" i="43"/>
  <c r="AI155" i="43"/>
  <c r="AJ155" i="43"/>
  <c r="AK155" i="43"/>
  <c r="AL155" i="43"/>
  <c r="AM155" i="43"/>
  <c r="AN155" i="43"/>
  <c r="AO155" i="43"/>
  <c r="AP155" i="43"/>
  <c r="AQ155" i="43"/>
  <c r="AR155" i="43"/>
  <c r="AS155" i="43"/>
  <c r="AT155" i="43"/>
  <c r="AU155" i="43"/>
  <c r="AV155" i="43"/>
  <c r="AW155" i="43"/>
  <c r="AX155" i="43"/>
  <c r="AY155" i="43"/>
  <c r="AZ155" i="43"/>
  <c r="BA155" i="43"/>
  <c r="BB155" i="43"/>
  <c r="BC155" i="43"/>
  <c r="D156" i="43"/>
  <c r="E156" i="43"/>
  <c r="F156" i="43"/>
  <c r="G156" i="43"/>
  <c r="H156" i="43"/>
  <c r="I156" i="43"/>
  <c r="J156" i="43"/>
  <c r="K156" i="43"/>
  <c r="L156" i="43"/>
  <c r="M156" i="43"/>
  <c r="N156" i="43"/>
  <c r="O156" i="43"/>
  <c r="P156" i="43"/>
  <c r="Q156" i="43"/>
  <c r="R156" i="43"/>
  <c r="S156" i="43"/>
  <c r="T156" i="43"/>
  <c r="U156" i="43"/>
  <c r="V156" i="43"/>
  <c r="W156" i="43"/>
  <c r="X156" i="43"/>
  <c r="Y156" i="43"/>
  <c r="Z156" i="43"/>
  <c r="AA156" i="43"/>
  <c r="AB156" i="43"/>
  <c r="AC156" i="43"/>
  <c r="AD156" i="43"/>
  <c r="AE156" i="43"/>
  <c r="AF156" i="43"/>
  <c r="AG156" i="43"/>
  <c r="AH156" i="43"/>
  <c r="AI156" i="43"/>
  <c r="AJ156" i="43"/>
  <c r="AK156" i="43"/>
  <c r="AL156" i="43"/>
  <c r="AM156" i="43"/>
  <c r="AN156" i="43"/>
  <c r="AO156" i="43"/>
  <c r="AP156" i="43"/>
  <c r="AQ156" i="43"/>
  <c r="AR156" i="43"/>
  <c r="AS156" i="43"/>
  <c r="AT156" i="43"/>
  <c r="AU156" i="43"/>
  <c r="AV156" i="43"/>
  <c r="AW156" i="43"/>
  <c r="AX156" i="43"/>
  <c r="AY156" i="43"/>
  <c r="AZ156" i="43"/>
  <c r="BA156" i="43"/>
  <c r="BB156" i="43"/>
  <c r="BC156" i="43"/>
  <c r="D157" i="43"/>
  <c r="E157" i="43"/>
  <c r="F157" i="43"/>
  <c r="G157" i="43"/>
  <c r="H157" i="43"/>
  <c r="I157" i="43"/>
  <c r="J157" i="43"/>
  <c r="K157" i="43"/>
  <c r="L157" i="43"/>
  <c r="M157" i="43"/>
  <c r="N157" i="43"/>
  <c r="O157" i="43"/>
  <c r="P157" i="43"/>
  <c r="Q157" i="43"/>
  <c r="R157" i="43"/>
  <c r="S157" i="43"/>
  <c r="T157" i="43"/>
  <c r="U157" i="43"/>
  <c r="V157" i="43"/>
  <c r="W157" i="43"/>
  <c r="X157" i="43"/>
  <c r="Y157" i="43"/>
  <c r="Z157" i="43"/>
  <c r="AA157" i="43"/>
  <c r="AB157" i="43"/>
  <c r="AC157" i="43"/>
  <c r="AD157" i="43"/>
  <c r="AE157" i="43"/>
  <c r="AF157" i="43"/>
  <c r="AG157" i="43"/>
  <c r="AH157" i="43"/>
  <c r="AI157" i="43"/>
  <c r="AJ157" i="43"/>
  <c r="AK157" i="43"/>
  <c r="AL157" i="43"/>
  <c r="AM157" i="43"/>
  <c r="AN157" i="43"/>
  <c r="AO157" i="43"/>
  <c r="AP157" i="43"/>
  <c r="AQ157" i="43"/>
  <c r="AR157" i="43"/>
  <c r="AS157" i="43"/>
  <c r="AT157" i="43"/>
  <c r="AU157" i="43"/>
  <c r="AV157" i="43"/>
  <c r="AW157" i="43"/>
  <c r="AX157" i="43"/>
  <c r="AY157" i="43"/>
  <c r="AZ157" i="43"/>
  <c r="BA157" i="43"/>
  <c r="BB157" i="43"/>
  <c r="BC157" i="43"/>
  <c r="D158" i="43"/>
  <c r="E158" i="43"/>
  <c r="F158" i="43"/>
  <c r="G158" i="43"/>
  <c r="H158" i="43"/>
  <c r="I158" i="43"/>
  <c r="J158" i="43"/>
  <c r="K158" i="43"/>
  <c r="L158" i="43"/>
  <c r="M158" i="43"/>
  <c r="N158" i="43"/>
  <c r="O158" i="43"/>
  <c r="P158" i="43"/>
  <c r="Q158" i="43"/>
  <c r="R158" i="43"/>
  <c r="S158" i="43"/>
  <c r="T158" i="43"/>
  <c r="U158" i="43"/>
  <c r="V158" i="43"/>
  <c r="W158" i="43"/>
  <c r="X158" i="43"/>
  <c r="Y158" i="43"/>
  <c r="Z158" i="43"/>
  <c r="AA158" i="43"/>
  <c r="AB158" i="43"/>
  <c r="AC158" i="43"/>
  <c r="AD158" i="43"/>
  <c r="AE158" i="43"/>
  <c r="AF158" i="43"/>
  <c r="AG158" i="43"/>
  <c r="AH158" i="43"/>
  <c r="AI158" i="43"/>
  <c r="AJ158" i="43"/>
  <c r="AK158" i="43"/>
  <c r="AL158" i="43"/>
  <c r="AM158" i="43"/>
  <c r="AN158" i="43"/>
  <c r="AO158" i="43"/>
  <c r="AP158" i="43"/>
  <c r="AQ158" i="43"/>
  <c r="AR158" i="43"/>
  <c r="AS158" i="43"/>
  <c r="AT158" i="43"/>
  <c r="AU158" i="43"/>
  <c r="AV158" i="43"/>
  <c r="AW158" i="43"/>
  <c r="AX158" i="43"/>
  <c r="AY158" i="43"/>
  <c r="AZ158" i="43"/>
  <c r="BA158" i="43"/>
  <c r="BB158" i="43"/>
  <c r="BC158" i="43"/>
  <c r="D159" i="43"/>
  <c r="E159" i="43"/>
  <c r="F159" i="43"/>
  <c r="G159" i="43"/>
  <c r="H159" i="43"/>
  <c r="I159" i="43"/>
  <c r="J159" i="43"/>
  <c r="K159" i="43"/>
  <c r="L159" i="43"/>
  <c r="M159" i="43"/>
  <c r="N159" i="43"/>
  <c r="O159" i="43"/>
  <c r="P159" i="43"/>
  <c r="Q159" i="43"/>
  <c r="R159" i="43"/>
  <c r="S159" i="43"/>
  <c r="T159" i="43"/>
  <c r="U159" i="43"/>
  <c r="V159" i="43"/>
  <c r="W159" i="43"/>
  <c r="X159" i="43"/>
  <c r="Y159" i="43"/>
  <c r="Z159" i="43"/>
  <c r="AA159" i="43"/>
  <c r="AB159" i="43"/>
  <c r="AC159" i="43"/>
  <c r="AD159" i="43"/>
  <c r="AE159" i="43"/>
  <c r="AF159" i="43"/>
  <c r="AG159" i="43"/>
  <c r="AH159" i="43"/>
  <c r="AI159" i="43"/>
  <c r="AJ159" i="43"/>
  <c r="AK159" i="43"/>
  <c r="AL159" i="43"/>
  <c r="AM159" i="43"/>
  <c r="AN159" i="43"/>
  <c r="AO159" i="43"/>
  <c r="AP159" i="43"/>
  <c r="AQ159" i="43"/>
  <c r="AR159" i="43"/>
  <c r="AS159" i="43"/>
  <c r="AT159" i="43"/>
  <c r="AU159" i="43"/>
  <c r="AV159" i="43"/>
  <c r="AW159" i="43"/>
  <c r="AX159" i="43"/>
  <c r="AY159" i="43"/>
  <c r="AZ159" i="43"/>
  <c r="BA159" i="43"/>
  <c r="BB159" i="43"/>
  <c r="BC159" i="43"/>
  <c r="D160" i="43"/>
  <c r="E160" i="43"/>
  <c r="F160" i="43"/>
  <c r="G160" i="43"/>
  <c r="H160" i="43"/>
  <c r="I160" i="43"/>
  <c r="J160" i="43"/>
  <c r="K160" i="43"/>
  <c r="L160" i="43"/>
  <c r="M160" i="43"/>
  <c r="N160" i="43"/>
  <c r="O160" i="43"/>
  <c r="P160" i="43"/>
  <c r="Q160" i="43"/>
  <c r="R160" i="43"/>
  <c r="S160" i="43"/>
  <c r="T160" i="43"/>
  <c r="U160" i="43"/>
  <c r="V160" i="43"/>
  <c r="W160" i="43"/>
  <c r="X160" i="43"/>
  <c r="Y160" i="43"/>
  <c r="Z160" i="43"/>
  <c r="AA160" i="43"/>
  <c r="AB160" i="43"/>
  <c r="AC160" i="43"/>
  <c r="AD160" i="43"/>
  <c r="AE160" i="43"/>
  <c r="AF160" i="43"/>
  <c r="AG160" i="43"/>
  <c r="AH160" i="43"/>
  <c r="AI160" i="43"/>
  <c r="AJ160" i="43"/>
  <c r="AK160" i="43"/>
  <c r="AL160" i="43"/>
  <c r="AM160" i="43"/>
  <c r="AN160" i="43"/>
  <c r="AO160" i="43"/>
  <c r="AP160" i="43"/>
  <c r="AQ160" i="43"/>
  <c r="AR160" i="43"/>
  <c r="AS160" i="43"/>
  <c r="AT160" i="43"/>
  <c r="AU160" i="43"/>
  <c r="AV160" i="43"/>
  <c r="AW160" i="43"/>
  <c r="AX160" i="43"/>
  <c r="AY160" i="43"/>
  <c r="AZ160" i="43"/>
  <c r="BA160" i="43"/>
  <c r="BB160" i="43"/>
  <c r="BC160" i="43"/>
  <c r="D161" i="43"/>
  <c r="E161" i="43"/>
  <c r="F161" i="43"/>
  <c r="G161" i="43"/>
  <c r="H161" i="43"/>
  <c r="I161" i="43"/>
  <c r="J161" i="43"/>
  <c r="K161" i="43"/>
  <c r="L161" i="43"/>
  <c r="M161" i="43"/>
  <c r="N161" i="43"/>
  <c r="O161" i="43"/>
  <c r="P161" i="43"/>
  <c r="Q161" i="43"/>
  <c r="R161" i="43"/>
  <c r="S161" i="43"/>
  <c r="T161" i="43"/>
  <c r="U161" i="43"/>
  <c r="V161" i="43"/>
  <c r="W161" i="43"/>
  <c r="X161" i="43"/>
  <c r="Y161" i="43"/>
  <c r="Z161" i="43"/>
  <c r="AA161" i="43"/>
  <c r="AB161" i="43"/>
  <c r="AC161" i="43"/>
  <c r="AD161" i="43"/>
  <c r="AE161" i="43"/>
  <c r="AF161" i="43"/>
  <c r="AG161" i="43"/>
  <c r="AH161" i="43"/>
  <c r="AI161" i="43"/>
  <c r="AJ161" i="43"/>
  <c r="AK161" i="43"/>
  <c r="AL161" i="43"/>
  <c r="AM161" i="43"/>
  <c r="AN161" i="43"/>
  <c r="AO161" i="43"/>
  <c r="AP161" i="43"/>
  <c r="AQ161" i="43"/>
  <c r="AR161" i="43"/>
  <c r="AS161" i="43"/>
  <c r="AT161" i="43"/>
  <c r="AU161" i="43"/>
  <c r="AV161" i="43"/>
  <c r="AW161" i="43"/>
  <c r="AX161" i="43"/>
  <c r="AY161" i="43"/>
  <c r="AZ161" i="43"/>
  <c r="BA161" i="43"/>
  <c r="BB161" i="43"/>
  <c r="BC161" i="43"/>
  <c r="D162" i="43"/>
  <c r="E162" i="43"/>
  <c r="F162" i="43"/>
  <c r="G162" i="43"/>
  <c r="H162" i="43"/>
  <c r="I162" i="43"/>
  <c r="J162" i="43"/>
  <c r="K162" i="43"/>
  <c r="L162" i="43"/>
  <c r="M162" i="43"/>
  <c r="N162" i="43"/>
  <c r="O162" i="43"/>
  <c r="P162" i="43"/>
  <c r="Q162" i="43"/>
  <c r="R162" i="43"/>
  <c r="S162" i="43"/>
  <c r="T162" i="43"/>
  <c r="U162" i="43"/>
  <c r="V162" i="43"/>
  <c r="W162" i="43"/>
  <c r="X162" i="43"/>
  <c r="Y162" i="43"/>
  <c r="Z162" i="43"/>
  <c r="AA162" i="43"/>
  <c r="AB162" i="43"/>
  <c r="AC162" i="43"/>
  <c r="AD162" i="43"/>
  <c r="AE162" i="43"/>
  <c r="AF162" i="43"/>
  <c r="AG162" i="43"/>
  <c r="AH162" i="43"/>
  <c r="AI162" i="43"/>
  <c r="AJ162" i="43"/>
  <c r="AK162" i="43"/>
  <c r="AL162" i="43"/>
  <c r="AM162" i="43"/>
  <c r="AN162" i="43"/>
  <c r="AO162" i="43"/>
  <c r="AP162" i="43"/>
  <c r="AQ162" i="43"/>
  <c r="AR162" i="43"/>
  <c r="AS162" i="43"/>
  <c r="AT162" i="43"/>
  <c r="AU162" i="43"/>
  <c r="AV162" i="43"/>
  <c r="AW162" i="43"/>
  <c r="AX162" i="43"/>
  <c r="AY162" i="43"/>
  <c r="AZ162" i="43"/>
  <c r="BA162" i="43"/>
  <c r="BB162" i="43"/>
  <c r="BC162" i="43"/>
  <c r="D163" i="43"/>
  <c r="E163" i="43"/>
  <c r="F163" i="43"/>
  <c r="G163" i="43"/>
  <c r="H163" i="43"/>
  <c r="I163" i="43"/>
  <c r="J163" i="43"/>
  <c r="K163" i="43"/>
  <c r="L163" i="43"/>
  <c r="M163" i="43"/>
  <c r="N163" i="43"/>
  <c r="O163" i="43"/>
  <c r="P163" i="43"/>
  <c r="Q163" i="43"/>
  <c r="R163" i="43"/>
  <c r="S163" i="43"/>
  <c r="T163" i="43"/>
  <c r="U163" i="43"/>
  <c r="V163" i="43"/>
  <c r="W163" i="43"/>
  <c r="X163" i="43"/>
  <c r="Y163" i="43"/>
  <c r="Z163" i="43"/>
  <c r="AA163" i="43"/>
  <c r="AB163" i="43"/>
  <c r="AC163" i="43"/>
  <c r="AD163" i="43"/>
  <c r="AE163" i="43"/>
  <c r="AF163" i="43"/>
  <c r="AG163" i="43"/>
  <c r="AH163" i="43"/>
  <c r="AI163" i="43"/>
  <c r="AJ163" i="43"/>
  <c r="AK163" i="43"/>
  <c r="AL163" i="43"/>
  <c r="AM163" i="43"/>
  <c r="AN163" i="43"/>
  <c r="AO163" i="43"/>
  <c r="AP163" i="43"/>
  <c r="AQ163" i="43"/>
  <c r="AR163" i="43"/>
  <c r="AS163" i="43"/>
  <c r="AT163" i="43"/>
  <c r="AU163" i="43"/>
  <c r="AV163" i="43"/>
  <c r="AW163" i="43"/>
  <c r="AX163" i="43"/>
  <c r="AY163" i="43"/>
  <c r="AZ163" i="43"/>
  <c r="BA163" i="43"/>
  <c r="BB163" i="43"/>
  <c r="BC163" i="43"/>
  <c r="D164" i="43"/>
  <c r="E164" i="43"/>
  <c r="F164" i="43"/>
  <c r="G164" i="43"/>
  <c r="H164" i="43"/>
  <c r="I164" i="43"/>
  <c r="J164" i="43"/>
  <c r="K164" i="43"/>
  <c r="L164" i="43"/>
  <c r="M164" i="43"/>
  <c r="N164" i="43"/>
  <c r="O164" i="43"/>
  <c r="P164" i="43"/>
  <c r="Q164" i="43"/>
  <c r="R164" i="43"/>
  <c r="S164" i="43"/>
  <c r="T164" i="43"/>
  <c r="U164" i="43"/>
  <c r="V164" i="43"/>
  <c r="W164" i="43"/>
  <c r="X164" i="43"/>
  <c r="Y164" i="43"/>
  <c r="Z164" i="43"/>
  <c r="AA164" i="43"/>
  <c r="AB164" i="43"/>
  <c r="AC164" i="43"/>
  <c r="AD164" i="43"/>
  <c r="AE164" i="43"/>
  <c r="AF164" i="43"/>
  <c r="AG164" i="43"/>
  <c r="AH164" i="43"/>
  <c r="AI164" i="43"/>
  <c r="AJ164" i="43"/>
  <c r="AK164" i="43"/>
  <c r="AL164" i="43"/>
  <c r="AM164" i="43"/>
  <c r="AN164" i="43"/>
  <c r="AO164" i="43"/>
  <c r="AP164" i="43"/>
  <c r="AQ164" i="43"/>
  <c r="AR164" i="43"/>
  <c r="AS164" i="43"/>
  <c r="AT164" i="43"/>
  <c r="AU164" i="43"/>
  <c r="AV164" i="43"/>
  <c r="AW164" i="43"/>
  <c r="AX164" i="43"/>
  <c r="AY164" i="43"/>
  <c r="AZ164" i="43"/>
  <c r="BA164" i="43"/>
  <c r="BB164" i="43"/>
  <c r="BC164" i="43"/>
  <c r="D165" i="43"/>
  <c r="E165" i="43"/>
  <c r="F165" i="43"/>
  <c r="G165" i="43"/>
  <c r="H165" i="43"/>
  <c r="I165" i="43"/>
  <c r="J165" i="43"/>
  <c r="K165" i="43"/>
  <c r="L165" i="43"/>
  <c r="M165" i="43"/>
  <c r="N165" i="43"/>
  <c r="O165" i="43"/>
  <c r="P165" i="43"/>
  <c r="Q165" i="43"/>
  <c r="R165" i="43"/>
  <c r="S165" i="43"/>
  <c r="T165" i="43"/>
  <c r="U165" i="43"/>
  <c r="V165" i="43"/>
  <c r="W165" i="43"/>
  <c r="X165" i="43"/>
  <c r="Y165" i="43"/>
  <c r="Z165" i="43"/>
  <c r="AA165" i="43"/>
  <c r="AB165" i="43"/>
  <c r="AC165" i="43"/>
  <c r="AD165" i="43"/>
  <c r="AE165" i="43"/>
  <c r="AF165" i="43"/>
  <c r="AG165" i="43"/>
  <c r="AH165" i="43"/>
  <c r="AI165" i="43"/>
  <c r="AJ165" i="43"/>
  <c r="AK165" i="43"/>
  <c r="AL165" i="43"/>
  <c r="AM165" i="43"/>
  <c r="AN165" i="43"/>
  <c r="AO165" i="43"/>
  <c r="AP165" i="43"/>
  <c r="AQ165" i="43"/>
  <c r="AR165" i="43"/>
  <c r="AS165" i="43"/>
  <c r="AT165" i="43"/>
  <c r="AU165" i="43"/>
  <c r="AV165" i="43"/>
  <c r="AW165" i="43"/>
  <c r="AX165" i="43"/>
  <c r="AY165" i="43"/>
  <c r="AZ165" i="43"/>
  <c r="BA165" i="43"/>
  <c r="BB165" i="43"/>
  <c r="BC165" i="43"/>
  <c r="D166" i="43"/>
  <c r="E166" i="43"/>
  <c r="F166" i="43"/>
  <c r="G166" i="43"/>
  <c r="H166" i="43"/>
  <c r="I166" i="43"/>
  <c r="J166" i="43"/>
  <c r="K166" i="43"/>
  <c r="L166" i="43"/>
  <c r="M166" i="43"/>
  <c r="N166" i="43"/>
  <c r="O166" i="43"/>
  <c r="P166" i="43"/>
  <c r="Q166" i="43"/>
  <c r="R166" i="43"/>
  <c r="S166" i="43"/>
  <c r="T166" i="43"/>
  <c r="U166" i="43"/>
  <c r="V166" i="43"/>
  <c r="W166" i="43"/>
  <c r="X166" i="43"/>
  <c r="Y166" i="43"/>
  <c r="Z166" i="43"/>
  <c r="AA166" i="43"/>
  <c r="AB166" i="43"/>
  <c r="AC166" i="43"/>
  <c r="AD166" i="43"/>
  <c r="AE166" i="43"/>
  <c r="AF166" i="43"/>
  <c r="AG166" i="43"/>
  <c r="AH166" i="43"/>
  <c r="AI166" i="43"/>
  <c r="AJ166" i="43"/>
  <c r="AK166" i="43"/>
  <c r="AL166" i="43"/>
  <c r="AM166" i="43"/>
  <c r="AN166" i="43"/>
  <c r="AO166" i="43"/>
  <c r="AP166" i="43"/>
  <c r="AQ166" i="43"/>
  <c r="AR166" i="43"/>
  <c r="AS166" i="43"/>
  <c r="AT166" i="43"/>
  <c r="AU166" i="43"/>
  <c r="AV166" i="43"/>
  <c r="AW166" i="43"/>
  <c r="AX166" i="43"/>
  <c r="AY166" i="43"/>
  <c r="AZ166" i="43"/>
  <c r="BA166" i="43"/>
  <c r="BB166" i="43"/>
  <c r="BC166" i="43"/>
  <c r="D167" i="43"/>
  <c r="E167" i="43"/>
  <c r="F167" i="43"/>
  <c r="G167" i="43"/>
  <c r="H167" i="43"/>
  <c r="I167" i="43"/>
  <c r="J167" i="43"/>
  <c r="K167" i="43"/>
  <c r="L167" i="43"/>
  <c r="M167" i="43"/>
  <c r="N167" i="43"/>
  <c r="O167" i="43"/>
  <c r="P167" i="43"/>
  <c r="Q167" i="43"/>
  <c r="R167" i="43"/>
  <c r="S167" i="43"/>
  <c r="T167" i="43"/>
  <c r="U167" i="43"/>
  <c r="V167" i="43"/>
  <c r="W167" i="43"/>
  <c r="X167" i="43"/>
  <c r="Y167" i="43"/>
  <c r="Z167" i="43"/>
  <c r="AA167" i="43"/>
  <c r="AB167" i="43"/>
  <c r="AC167" i="43"/>
  <c r="AD167" i="43"/>
  <c r="AE167" i="43"/>
  <c r="AF167" i="43"/>
  <c r="AG167" i="43"/>
  <c r="AH167" i="43"/>
  <c r="AI167" i="43"/>
  <c r="AJ167" i="43"/>
  <c r="AK167" i="43"/>
  <c r="AL167" i="43"/>
  <c r="AM167" i="43"/>
  <c r="AN167" i="43"/>
  <c r="AO167" i="43"/>
  <c r="AP167" i="43"/>
  <c r="AQ167" i="43"/>
  <c r="AR167" i="43"/>
  <c r="AS167" i="43"/>
  <c r="AT167" i="43"/>
  <c r="AU167" i="43"/>
  <c r="AV167" i="43"/>
  <c r="AW167" i="43"/>
  <c r="AX167" i="43"/>
  <c r="AY167" i="43"/>
  <c r="AZ167" i="43"/>
  <c r="BA167" i="43"/>
  <c r="BB167" i="43"/>
  <c r="BC167" i="43"/>
  <c r="D168" i="43"/>
  <c r="E168" i="43"/>
  <c r="F168" i="43"/>
  <c r="G168" i="43"/>
  <c r="H168" i="43"/>
  <c r="I168" i="43"/>
  <c r="J168" i="43"/>
  <c r="K168" i="43"/>
  <c r="L168" i="43"/>
  <c r="M168" i="43"/>
  <c r="N168" i="43"/>
  <c r="O168" i="43"/>
  <c r="P168" i="43"/>
  <c r="Q168" i="43"/>
  <c r="R168" i="43"/>
  <c r="S168" i="43"/>
  <c r="T168" i="43"/>
  <c r="U168" i="43"/>
  <c r="V168" i="43"/>
  <c r="W168" i="43"/>
  <c r="X168" i="43"/>
  <c r="Y168" i="43"/>
  <c r="Z168" i="43"/>
  <c r="AA168" i="43"/>
  <c r="AB168" i="43"/>
  <c r="AC168" i="43"/>
  <c r="AD168" i="43"/>
  <c r="AE168" i="43"/>
  <c r="AF168" i="43"/>
  <c r="AG168" i="43"/>
  <c r="AH168" i="43"/>
  <c r="AI168" i="43"/>
  <c r="AJ168" i="43"/>
  <c r="AK168" i="43"/>
  <c r="AL168" i="43"/>
  <c r="AM168" i="43"/>
  <c r="AN168" i="43"/>
  <c r="AO168" i="43"/>
  <c r="AP168" i="43"/>
  <c r="AQ168" i="43"/>
  <c r="AR168" i="43"/>
  <c r="AS168" i="43"/>
  <c r="AT168" i="43"/>
  <c r="AU168" i="43"/>
  <c r="AV168" i="43"/>
  <c r="AW168" i="43"/>
  <c r="AX168" i="43"/>
  <c r="AY168" i="43"/>
  <c r="AZ168" i="43"/>
  <c r="BA168" i="43"/>
  <c r="BB168" i="43"/>
  <c r="BC168" i="43"/>
  <c r="D169" i="43"/>
  <c r="E169" i="43"/>
  <c r="F169" i="43"/>
  <c r="G169" i="43"/>
  <c r="H169" i="43"/>
  <c r="I169" i="43"/>
  <c r="J169" i="43"/>
  <c r="K169" i="43"/>
  <c r="L169" i="43"/>
  <c r="M169" i="43"/>
  <c r="N169" i="43"/>
  <c r="O169" i="43"/>
  <c r="P169" i="43"/>
  <c r="Q169" i="43"/>
  <c r="R169" i="43"/>
  <c r="S169" i="43"/>
  <c r="T169" i="43"/>
  <c r="U169" i="43"/>
  <c r="V169" i="43"/>
  <c r="W169" i="43"/>
  <c r="X169" i="43"/>
  <c r="Y169" i="43"/>
  <c r="Z169" i="43"/>
  <c r="AA169" i="43"/>
  <c r="AB169" i="43"/>
  <c r="AC169" i="43"/>
  <c r="AD169" i="43"/>
  <c r="AE169" i="43"/>
  <c r="AF169" i="43"/>
  <c r="AG169" i="43"/>
  <c r="AH169" i="43"/>
  <c r="AI169" i="43"/>
  <c r="AJ169" i="43"/>
  <c r="AK169" i="43"/>
  <c r="AL169" i="43"/>
  <c r="AM169" i="43"/>
  <c r="AN169" i="43"/>
  <c r="AO169" i="43"/>
  <c r="AP169" i="43"/>
  <c r="AQ169" i="43"/>
  <c r="AR169" i="43"/>
  <c r="AS169" i="43"/>
  <c r="AT169" i="43"/>
  <c r="AU169" i="43"/>
  <c r="AV169" i="43"/>
  <c r="AW169" i="43"/>
  <c r="AX169" i="43"/>
  <c r="AY169" i="43"/>
  <c r="AZ169" i="43"/>
  <c r="BA169" i="43"/>
  <c r="BB169" i="43"/>
  <c r="BC169" i="43"/>
  <c r="D170" i="43"/>
  <c r="E170" i="43"/>
  <c r="F170" i="43"/>
  <c r="G170" i="43"/>
  <c r="H170" i="43"/>
  <c r="I170" i="43"/>
  <c r="J170" i="43"/>
  <c r="K170" i="43"/>
  <c r="L170" i="43"/>
  <c r="M170" i="43"/>
  <c r="N170" i="43"/>
  <c r="O170" i="43"/>
  <c r="P170" i="43"/>
  <c r="Q170" i="43"/>
  <c r="R170" i="43"/>
  <c r="S170" i="43"/>
  <c r="T170" i="43"/>
  <c r="U170" i="43"/>
  <c r="V170" i="43"/>
  <c r="W170" i="43"/>
  <c r="X170" i="43"/>
  <c r="Y170" i="43"/>
  <c r="Z170" i="43"/>
  <c r="AA170" i="43"/>
  <c r="AB170" i="43"/>
  <c r="AC170" i="43"/>
  <c r="AD170" i="43"/>
  <c r="AE170" i="43"/>
  <c r="AF170" i="43"/>
  <c r="AG170" i="43"/>
  <c r="AH170" i="43"/>
  <c r="AI170" i="43"/>
  <c r="AJ170" i="43"/>
  <c r="AK170" i="43"/>
  <c r="AL170" i="43"/>
  <c r="AM170" i="43"/>
  <c r="AN170" i="43"/>
  <c r="AO170" i="43"/>
  <c r="AP170" i="43"/>
  <c r="AQ170" i="43"/>
  <c r="AR170" i="43"/>
  <c r="AS170" i="43"/>
  <c r="AT170" i="43"/>
  <c r="AU170" i="43"/>
  <c r="AV170" i="43"/>
  <c r="AW170" i="43"/>
  <c r="AX170" i="43"/>
  <c r="AY170" i="43"/>
  <c r="AZ170" i="43"/>
  <c r="BA170" i="43"/>
  <c r="BB170" i="43"/>
  <c r="BC170" i="43"/>
  <c r="D171" i="43"/>
  <c r="E171" i="43"/>
  <c r="F171" i="43"/>
  <c r="G171" i="43"/>
  <c r="H171" i="43"/>
  <c r="I171" i="43"/>
  <c r="J171" i="43"/>
  <c r="K171" i="43"/>
  <c r="L171" i="43"/>
  <c r="M171" i="43"/>
  <c r="N171" i="43"/>
  <c r="O171" i="43"/>
  <c r="P171" i="43"/>
  <c r="Q171" i="43"/>
  <c r="R171" i="43"/>
  <c r="S171" i="43"/>
  <c r="T171" i="43"/>
  <c r="U171" i="43"/>
  <c r="V171" i="43"/>
  <c r="W171" i="43"/>
  <c r="X171" i="43"/>
  <c r="Y171" i="43"/>
  <c r="Z171" i="43"/>
  <c r="AA171" i="43"/>
  <c r="AB171" i="43"/>
  <c r="AC171" i="43"/>
  <c r="AD171" i="43"/>
  <c r="AE171" i="43"/>
  <c r="AF171" i="43"/>
  <c r="AG171" i="43"/>
  <c r="AH171" i="43"/>
  <c r="AI171" i="43"/>
  <c r="AJ171" i="43"/>
  <c r="AK171" i="43"/>
  <c r="AL171" i="43"/>
  <c r="AM171" i="43"/>
  <c r="AN171" i="43"/>
  <c r="AO171" i="43"/>
  <c r="AP171" i="43"/>
  <c r="AQ171" i="43"/>
  <c r="AR171" i="43"/>
  <c r="AS171" i="43"/>
  <c r="AT171" i="43"/>
  <c r="AU171" i="43"/>
  <c r="AV171" i="43"/>
  <c r="AW171" i="43"/>
  <c r="AX171" i="43"/>
  <c r="AY171" i="43"/>
  <c r="AZ171" i="43"/>
  <c r="BA171" i="43"/>
  <c r="BB171" i="43"/>
  <c r="BC171" i="43"/>
  <c r="D172" i="43"/>
  <c r="E172" i="43"/>
  <c r="F172" i="43"/>
  <c r="G172" i="43"/>
  <c r="H172" i="43"/>
  <c r="I172" i="43"/>
  <c r="J172" i="43"/>
  <c r="K172" i="43"/>
  <c r="L172" i="43"/>
  <c r="M172" i="43"/>
  <c r="N172" i="43"/>
  <c r="O172" i="43"/>
  <c r="P172" i="43"/>
  <c r="Q172" i="43"/>
  <c r="R172" i="43"/>
  <c r="S172" i="43"/>
  <c r="T172" i="43"/>
  <c r="U172" i="43"/>
  <c r="V172" i="43"/>
  <c r="W172" i="43"/>
  <c r="X172" i="43"/>
  <c r="Y172" i="43"/>
  <c r="Z172" i="43"/>
  <c r="AA172" i="43"/>
  <c r="AB172" i="43"/>
  <c r="AC172" i="43"/>
  <c r="AD172" i="43"/>
  <c r="AE172" i="43"/>
  <c r="AF172" i="43"/>
  <c r="AG172" i="43"/>
  <c r="AH172" i="43"/>
  <c r="AI172" i="43"/>
  <c r="AJ172" i="43"/>
  <c r="AK172" i="43"/>
  <c r="AL172" i="43"/>
  <c r="AM172" i="43"/>
  <c r="AN172" i="43"/>
  <c r="AO172" i="43"/>
  <c r="AP172" i="43"/>
  <c r="AQ172" i="43"/>
  <c r="AR172" i="43"/>
  <c r="AS172" i="43"/>
  <c r="AT172" i="43"/>
  <c r="AU172" i="43"/>
  <c r="AV172" i="43"/>
  <c r="AW172" i="43"/>
  <c r="AX172" i="43"/>
  <c r="AY172" i="43"/>
  <c r="AZ172" i="43"/>
  <c r="BA172" i="43"/>
  <c r="BB172" i="43"/>
  <c r="BC172" i="43"/>
  <c r="D173" i="43"/>
  <c r="E173" i="43"/>
  <c r="F173" i="43"/>
  <c r="G173" i="43"/>
  <c r="H173" i="43"/>
  <c r="I173" i="43"/>
  <c r="J173" i="43"/>
  <c r="K173" i="43"/>
  <c r="L173" i="43"/>
  <c r="M173" i="43"/>
  <c r="N173" i="43"/>
  <c r="O173" i="43"/>
  <c r="P173" i="43"/>
  <c r="Q173" i="43"/>
  <c r="R173" i="43"/>
  <c r="S173" i="43"/>
  <c r="T173" i="43"/>
  <c r="U173" i="43"/>
  <c r="V173" i="43"/>
  <c r="W173" i="43"/>
  <c r="X173" i="43"/>
  <c r="Y173" i="43"/>
  <c r="Z173" i="43"/>
  <c r="AA173" i="43"/>
  <c r="AB173" i="43"/>
  <c r="AC173" i="43"/>
  <c r="AD173" i="43"/>
  <c r="AE173" i="43"/>
  <c r="AF173" i="43"/>
  <c r="AG173" i="43"/>
  <c r="AH173" i="43"/>
  <c r="AI173" i="43"/>
  <c r="AJ173" i="43"/>
  <c r="AK173" i="43"/>
  <c r="AL173" i="43"/>
  <c r="AM173" i="43"/>
  <c r="AN173" i="43"/>
  <c r="AO173" i="43"/>
  <c r="AP173" i="43"/>
  <c r="AQ173" i="43"/>
  <c r="AR173" i="43"/>
  <c r="AS173" i="43"/>
  <c r="AT173" i="43"/>
  <c r="AU173" i="43"/>
  <c r="AV173" i="43"/>
  <c r="AW173" i="43"/>
  <c r="AX173" i="43"/>
  <c r="AY173" i="43"/>
  <c r="AZ173" i="43"/>
  <c r="BA173" i="43"/>
  <c r="BB173" i="43"/>
  <c r="BC173" i="43"/>
  <c r="D174" i="43"/>
  <c r="E174" i="43"/>
  <c r="F174" i="43"/>
  <c r="G174" i="43"/>
  <c r="H174" i="43"/>
  <c r="I174" i="43"/>
  <c r="J174" i="43"/>
  <c r="K174" i="43"/>
  <c r="L174" i="43"/>
  <c r="M174" i="43"/>
  <c r="N174" i="43"/>
  <c r="O174" i="43"/>
  <c r="P174" i="43"/>
  <c r="Q174" i="43"/>
  <c r="R174" i="43"/>
  <c r="S174" i="43"/>
  <c r="T174" i="43"/>
  <c r="U174" i="43"/>
  <c r="V174" i="43"/>
  <c r="W174" i="43"/>
  <c r="X174" i="43"/>
  <c r="Y174" i="43"/>
  <c r="Z174" i="43"/>
  <c r="AA174" i="43"/>
  <c r="AB174" i="43"/>
  <c r="AC174" i="43"/>
  <c r="AD174" i="43"/>
  <c r="AE174" i="43"/>
  <c r="AF174" i="43"/>
  <c r="AG174" i="43"/>
  <c r="AH174" i="43"/>
  <c r="AI174" i="43"/>
  <c r="AJ174" i="43"/>
  <c r="AK174" i="43"/>
  <c r="AL174" i="43"/>
  <c r="AM174" i="43"/>
  <c r="AN174" i="43"/>
  <c r="AO174" i="43"/>
  <c r="AP174" i="43"/>
  <c r="AQ174" i="43"/>
  <c r="AR174" i="43"/>
  <c r="AS174" i="43"/>
  <c r="AT174" i="43"/>
  <c r="AU174" i="43"/>
  <c r="AV174" i="43"/>
  <c r="AW174" i="43"/>
  <c r="AX174" i="43"/>
  <c r="AY174" i="43"/>
  <c r="AZ174" i="43"/>
  <c r="BA174" i="43"/>
  <c r="BB174" i="43"/>
  <c r="BC174" i="43"/>
  <c r="D175" i="43"/>
  <c r="E175" i="43"/>
  <c r="F175" i="43"/>
  <c r="G175" i="43"/>
  <c r="H175" i="43"/>
  <c r="I175" i="43"/>
  <c r="J175" i="43"/>
  <c r="K175" i="43"/>
  <c r="L175" i="43"/>
  <c r="M175" i="43"/>
  <c r="N175" i="43"/>
  <c r="O175" i="43"/>
  <c r="P175" i="43"/>
  <c r="Q175" i="43"/>
  <c r="R175" i="43"/>
  <c r="S175" i="43"/>
  <c r="T175" i="43"/>
  <c r="U175" i="43"/>
  <c r="V175" i="43"/>
  <c r="W175" i="43"/>
  <c r="X175" i="43"/>
  <c r="Y175" i="43"/>
  <c r="Z175" i="43"/>
  <c r="AA175" i="43"/>
  <c r="AB175" i="43"/>
  <c r="AC175" i="43"/>
  <c r="AD175" i="43"/>
  <c r="AE175" i="43"/>
  <c r="AF175" i="43"/>
  <c r="AG175" i="43"/>
  <c r="AH175" i="43"/>
  <c r="AI175" i="43"/>
  <c r="AJ175" i="43"/>
  <c r="AK175" i="43"/>
  <c r="AL175" i="43"/>
  <c r="AM175" i="43"/>
  <c r="AN175" i="43"/>
  <c r="AO175" i="43"/>
  <c r="AP175" i="43"/>
  <c r="AQ175" i="43"/>
  <c r="AR175" i="43"/>
  <c r="AS175" i="43"/>
  <c r="AT175" i="43"/>
  <c r="AU175" i="43"/>
  <c r="AV175" i="43"/>
  <c r="AW175" i="43"/>
  <c r="AX175" i="43"/>
  <c r="AY175" i="43"/>
  <c r="AZ175" i="43"/>
  <c r="BA175" i="43"/>
  <c r="BB175" i="43"/>
  <c r="BC175" i="43"/>
  <c r="D176" i="43"/>
  <c r="E176" i="43"/>
  <c r="F176" i="43"/>
  <c r="G176" i="43"/>
  <c r="H176" i="43"/>
  <c r="I176" i="43"/>
  <c r="J176" i="43"/>
  <c r="K176" i="43"/>
  <c r="L176" i="43"/>
  <c r="M176" i="43"/>
  <c r="N176" i="43"/>
  <c r="O176" i="43"/>
  <c r="P176" i="43"/>
  <c r="Q176" i="43"/>
  <c r="R176" i="43"/>
  <c r="S176" i="43"/>
  <c r="T176" i="43"/>
  <c r="U176" i="43"/>
  <c r="V176" i="43"/>
  <c r="W176" i="43"/>
  <c r="X176" i="43"/>
  <c r="Y176" i="43"/>
  <c r="Z176" i="43"/>
  <c r="AA176" i="43"/>
  <c r="AB176" i="43"/>
  <c r="AC176" i="43"/>
  <c r="AD176" i="43"/>
  <c r="AE176" i="43"/>
  <c r="AF176" i="43"/>
  <c r="AG176" i="43"/>
  <c r="AH176" i="43"/>
  <c r="AI176" i="43"/>
  <c r="AJ176" i="43"/>
  <c r="AK176" i="43"/>
  <c r="AL176" i="43"/>
  <c r="AM176" i="43"/>
  <c r="AN176" i="43"/>
  <c r="AO176" i="43"/>
  <c r="AP176" i="43"/>
  <c r="AQ176" i="43"/>
  <c r="AR176" i="43"/>
  <c r="AS176" i="43"/>
  <c r="AT176" i="43"/>
  <c r="AU176" i="43"/>
  <c r="AV176" i="43"/>
  <c r="AW176" i="43"/>
  <c r="AX176" i="43"/>
  <c r="AY176" i="43"/>
  <c r="AZ176" i="43"/>
  <c r="BA176" i="43"/>
  <c r="BB176" i="43"/>
  <c r="BC176" i="43"/>
  <c r="D177" i="43"/>
  <c r="E177" i="43"/>
  <c r="F177" i="43"/>
  <c r="G177" i="43"/>
  <c r="H177" i="43"/>
  <c r="I177" i="43"/>
  <c r="J177" i="43"/>
  <c r="K177" i="43"/>
  <c r="L177" i="43"/>
  <c r="M177" i="43"/>
  <c r="N177" i="43"/>
  <c r="O177" i="43"/>
  <c r="P177" i="43"/>
  <c r="Q177" i="43"/>
  <c r="R177" i="43"/>
  <c r="S177" i="43"/>
  <c r="T177" i="43"/>
  <c r="U177" i="43"/>
  <c r="V177" i="43"/>
  <c r="W177" i="43"/>
  <c r="X177" i="43"/>
  <c r="Y177" i="43"/>
  <c r="Z177" i="43"/>
  <c r="AA177" i="43"/>
  <c r="AB177" i="43"/>
  <c r="AC177" i="43"/>
  <c r="AD177" i="43"/>
  <c r="AE177" i="43"/>
  <c r="AF177" i="43"/>
  <c r="AG177" i="43"/>
  <c r="AH177" i="43"/>
  <c r="AI177" i="43"/>
  <c r="AJ177" i="43"/>
  <c r="AK177" i="43"/>
  <c r="AL177" i="43"/>
  <c r="AM177" i="43"/>
  <c r="AN177" i="43"/>
  <c r="AO177" i="43"/>
  <c r="AP177" i="43"/>
  <c r="AQ177" i="43"/>
  <c r="AR177" i="43"/>
  <c r="AS177" i="43"/>
  <c r="AT177" i="43"/>
  <c r="AU177" i="43"/>
  <c r="AV177" i="43"/>
  <c r="AW177" i="43"/>
  <c r="AX177" i="43"/>
  <c r="AY177" i="43"/>
  <c r="AZ177" i="43"/>
  <c r="BA177" i="43"/>
  <c r="BB177" i="43"/>
  <c r="BC177" i="43"/>
  <c r="D178" i="43"/>
  <c r="E178" i="43"/>
  <c r="F178" i="43"/>
  <c r="G178" i="43"/>
  <c r="H178" i="43"/>
  <c r="I178" i="43"/>
  <c r="J178" i="43"/>
  <c r="K178" i="43"/>
  <c r="L178" i="43"/>
  <c r="M178" i="43"/>
  <c r="N178" i="43"/>
  <c r="O178" i="43"/>
  <c r="P178" i="43"/>
  <c r="Q178" i="43"/>
  <c r="R178" i="43"/>
  <c r="S178" i="43"/>
  <c r="T178" i="43"/>
  <c r="U178" i="43"/>
  <c r="V178" i="43"/>
  <c r="W178" i="43"/>
  <c r="X178" i="43"/>
  <c r="Y178" i="43"/>
  <c r="Z178" i="43"/>
  <c r="AA178" i="43"/>
  <c r="AB178" i="43"/>
  <c r="AC178" i="43"/>
  <c r="AD178" i="43"/>
  <c r="AE178" i="43"/>
  <c r="AF178" i="43"/>
  <c r="AG178" i="43"/>
  <c r="AH178" i="43"/>
  <c r="AI178" i="43"/>
  <c r="AJ178" i="43"/>
  <c r="AK178" i="43"/>
  <c r="AL178" i="43"/>
  <c r="AM178" i="43"/>
  <c r="AN178" i="43"/>
  <c r="AO178" i="43"/>
  <c r="AP178" i="43"/>
  <c r="AQ178" i="43"/>
  <c r="AR178" i="43"/>
  <c r="AS178" i="43"/>
  <c r="AT178" i="43"/>
  <c r="AU178" i="43"/>
  <c r="AV178" i="43"/>
  <c r="AW178" i="43"/>
  <c r="AX178" i="43"/>
  <c r="AY178" i="43"/>
  <c r="AZ178" i="43"/>
  <c r="BA178" i="43"/>
  <c r="BB178" i="43"/>
  <c r="BC178" i="43"/>
  <c r="D179" i="43"/>
  <c r="E179" i="43"/>
  <c r="F179" i="43"/>
  <c r="G179" i="43"/>
  <c r="H179" i="43"/>
  <c r="I179" i="43"/>
  <c r="J179" i="43"/>
  <c r="K179" i="43"/>
  <c r="L179" i="43"/>
  <c r="M179" i="43"/>
  <c r="N179" i="43"/>
  <c r="O179" i="43"/>
  <c r="P179" i="43"/>
  <c r="Q179" i="43"/>
  <c r="R179" i="43"/>
  <c r="S179" i="43"/>
  <c r="T179" i="43"/>
  <c r="U179" i="43"/>
  <c r="V179" i="43"/>
  <c r="W179" i="43"/>
  <c r="X179" i="43"/>
  <c r="Y179" i="43"/>
  <c r="Z179" i="43"/>
  <c r="AA179" i="43"/>
  <c r="AB179" i="43"/>
  <c r="AC179" i="43"/>
  <c r="AD179" i="43"/>
  <c r="AE179" i="43"/>
  <c r="AF179" i="43"/>
  <c r="AG179" i="43"/>
  <c r="AH179" i="43"/>
  <c r="AI179" i="43"/>
  <c r="AJ179" i="43"/>
  <c r="AK179" i="43"/>
  <c r="AL179" i="43"/>
  <c r="AM179" i="43"/>
  <c r="AN179" i="43"/>
  <c r="AO179" i="43"/>
  <c r="AP179" i="43"/>
  <c r="AQ179" i="43"/>
  <c r="AR179" i="43"/>
  <c r="AS179" i="43"/>
  <c r="AT179" i="43"/>
  <c r="AU179" i="43"/>
  <c r="AV179" i="43"/>
  <c r="AW179" i="43"/>
  <c r="AX179" i="43"/>
  <c r="AY179" i="43"/>
  <c r="AZ179" i="43"/>
  <c r="BA179" i="43"/>
  <c r="BB179" i="43"/>
  <c r="BC179" i="43"/>
  <c r="D180" i="43"/>
  <c r="E180" i="43"/>
  <c r="F180" i="43"/>
  <c r="G180" i="43"/>
  <c r="H180" i="43"/>
  <c r="I180" i="43"/>
  <c r="J180" i="43"/>
  <c r="K180" i="43"/>
  <c r="L180" i="43"/>
  <c r="M180" i="43"/>
  <c r="N180" i="43"/>
  <c r="O180" i="43"/>
  <c r="P180" i="43"/>
  <c r="Q180" i="43"/>
  <c r="R180" i="43"/>
  <c r="S180" i="43"/>
  <c r="T180" i="43"/>
  <c r="U180" i="43"/>
  <c r="V180" i="43"/>
  <c r="W180" i="43"/>
  <c r="X180" i="43"/>
  <c r="Y180" i="43"/>
  <c r="Z180" i="43"/>
  <c r="AA180" i="43"/>
  <c r="AB180" i="43"/>
  <c r="AC180" i="43"/>
  <c r="AD180" i="43"/>
  <c r="AE180" i="43"/>
  <c r="AF180" i="43"/>
  <c r="AG180" i="43"/>
  <c r="AH180" i="43"/>
  <c r="AI180" i="43"/>
  <c r="AJ180" i="43"/>
  <c r="AK180" i="43"/>
  <c r="AL180" i="43"/>
  <c r="AM180" i="43"/>
  <c r="AN180" i="43"/>
  <c r="AO180" i="43"/>
  <c r="AP180" i="43"/>
  <c r="AQ180" i="43"/>
  <c r="AR180" i="43"/>
  <c r="AS180" i="43"/>
  <c r="AT180" i="43"/>
  <c r="AU180" i="43"/>
  <c r="AV180" i="43"/>
  <c r="AW180" i="43"/>
  <c r="AX180" i="43"/>
  <c r="AY180" i="43"/>
  <c r="AZ180" i="43"/>
  <c r="BA180" i="43"/>
  <c r="BB180" i="43"/>
  <c r="BC180" i="43"/>
  <c r="D181" i="43"/>
  <c r="E181" i="43"/>
  <c r="F181" i="43"/>
  <c r="G181" i="43"/>
  <c r="H181" i="43"/>
  <c r="I181" i="43"/>
  <c r="J181" i="43"/>
  <c r="K181" i="43"/>
  <c r="L181" i="43"/>
  <c r="M181" i="43"/>
  <c r="N181" i="43"/>
  <c r="O181" i="43"/>
  <c r="P181" i="43"/>
  <c r="Q181" i="43"/>
  <c r="R181" i="43"/>
  <c r="S181" i="43"/>
  <c r="T181" i="43"/>
  <c r="U181" i="43"/>
  <c r="V181" i="43"/>
  <c r="W181" i="43"/>
  <c r="X181" i="43"/>
  <c r="Y181" i="43"/>
  <c r="Z181" i="43"/>
  <c r="AA181" i="43"/>
  <c r="AB181" i="43"/>
  <c r="AC181" i="43"/>
  <c r="AD181" i="43"/>
  <c r="AE181" i="43"/>
  <c r="AF181" i="43"/>
  <c r="AG181" i="43"/>
  <c r="AH181" i="43"/>
  <c r="AI181" i="43"/>
  <c r="AJ181" i="43"/>
  <c r="AK181" i="43"/>
  <c r="AL181" i="43"/>
  <c r="AM181" i="43"/>
  <c r="AN181" i="43"/>
  <c r="AO181" i="43"/>
  <c r="AP181" i="43"/>
  <c r="AQ181" i="43"/>
  <c r="AR181" i="43"/>
  <c r="AS181" i="43"/>
  <c r="AT181" i="43"/>
  <c r="AU181" i="43"/>
  <c r="AV181" i="43"/>
  <c r="AW181" i="43"/>
  <c r="AX181" i="43"/>
  <c r="AY181" i="43"/>
  <c r="AZ181" i="43"/>
  <c r="BA181" i="43"/>
  <c r="BB181" i="43"/>
  <c r="BC181" i="43"/>
  <c r="D182" i="43"/>
  <c r="E182" i="43"/>
  <c r="F182" i="43"/>
  <c r="G182" i="43"/>
  <c r="H182" i="43"/>
  <c r="I182" i="43"/>
  <c r="J182" i="43"/>
  <c r="K182" i="43"/>
  <c r="L182" i="43"/>
  <c r="M182" i="43"/>
  <c r="N182" i="43"/>
  <c r="O182" i="43"/>
  <c r="P182" i="43"/>
  <c r="Q182" i="43"/>
  <c r="R182" i="43"/>
  <c r="S182" i="43"/>
  <c r="T182" i="43"/>
  <c r="U182" i="43"/>
  <c r="V182" i="43"/>
  <c r="W182" i="43"/>
  <c r="X182" i="43"/>
  <c r="Y182" i="43"/>
  <c r="Z182" i="43"/>
  <c r="AA182" i="43"/>
  <c r="AB182" i="43"/>
  <c r="AC182" i="43"/>
  <c r="AD182" i="43"/>
  <c r="AE182" i="43"/>
  <c r="AF182" i="43"/>
  <c r="AG182" i="43"/>
  <c r="AH182" i="43"/>
  <c r="AI182" i="43"/>
  <c r="AJ182" i="43"/>
  <c r="AK182" i="43"/>
  <c r="AL182" i="43"/>
  <c r="AM182" i="43"/>
  <c r="AN182" i="43"/>
  <c r="AO182" i="43"/>
  <c r="AP182" i="43"/>
  <c r="AQ182" i="43"/>
  <c r="AR182" i="43"/>
  <c r="AS182" i="43"/>
  <c r="AT182" i="43"/>
  <c r="AU182" i="43"/>
  <c r="AV182" i="43"/>
  <c r="AW182" i="43"/>
  <c r="AX182" i="43"/>
  <c r="AY182" i="43"/>
  <c r="AZ182" i="43"/>
  <c r="BA182" i="43"/>
  <c r="BB182" i="43"/>
  <c r="BC182" i="43"/>
  <c r="D183" i="43"/>
  <c r="E183" i="43"/>
  <c r="F183" i="43"/>
  <c r="G183" i="43"/>
  <c r="H183" i="43"/>
  <c r="I183" i="43"/>
  <c r="J183" i="43"/>
  <c r="K183" i="43"/>
  <c r="L183" i="43"/>
  <c r="M183" i="43"/>
  <c r="N183" i="43"/>
  <c r="O183" i="43"/>
  <c r="P183" i="43"/>
  <c r="Q183" i="43"/>
  <c r="R183" i="43"/>
  <c r="S183" i="43"/>
  <c r="T183" i="43"/>
  <c r="U183" i="43"/>
  <c r="V183" i="43"/>
  <c r="W183" i="43"/>
  <c r="X183" i="43"/>
  <c r="Y183" i="43"/>
  <c r="Z183" i="43"/>
  <c r="AA183" i="43"/>
  <c r="AB183" i="43"/>
  <c r="AC183" i="43"/>
  <c r="AD183" i="43"/>
  <c r="AE183" i="43"/>
  <c r="AF183" i="43"/>
  <c r="AG183" i="43"/>
  <c r="AH183" i="43"/>
  <c r="AI183" i="43"/>
  <c r="AJ183" i="43"/>
  <c r="AK183" i="43"/>
  <c r="AL183" i="43"/>
  <c r="AM183" i="43"/>
  <c r="AN183" i="43"/>
  <c r="AO183" i="43"/>
  <c r="AP183" i="43"/>
  <c r="AQ183" i="43"/>
  <c r="AR183" i="43"/>
  <c r="AS183" i="43"/>
  <c r="AT183" i="43"/>
  <c r="AU183" i="43"/>
  <c r="AV183" i="43"/>
  <c r="AW183" i="43"/>
  <c r="AX183" i="43"/>
  <c r="AY183" i="43"/>
  <c r="AZ183" i="43"/>
  <c r="BA183" i="43"/>
  <c r="BB183" i="43"/>
  <c r="BC183" i="43"/>
  <c r="D184" i="43"/>
  <c r="E184" i="43"/>
  <c r="F184" i="43"/>
  <c r="G184" i="43"/>
  <c r="H184" i="43"/>
  <c r="I184" i="43"/>
  <c r="J184" i="43"/>
  <c r="K184" i="43"/>
  <c r="L184" i="43"/>
  <c r="M184" i="43"/>
  <c r="N184" i="43"/>
  <c r="O184" i="43"/>
  <c r="P184" i="43"/>
  <c r="Q184" i="43"/>
  <c r="R184" i="43"/>
  <c r="S184" i="43"/>
  <c r="T184" i="43"/>
  <c r="U184" i="43"/>
  <c r="V184" i="43"/>
  <c r="W184" i="43"/>
  <c r="X184" i="43"/>
  <c r="Y184" i="43"/>
  <c r="Z184" i="43"/>
  <c r="AA184" i="43"/>
  <c r="AB184" i="43"/>
  <c r="AC184" i="43"/>
  <c r="AD184" i="43"/>
  <c r="AE184" i="43"/>
  <c r="AF184" i="43"/>
  <c r="AG184" i="43"/>
  <c r="AH184" i="43"/>
  <c r="AI184" i="43"/>
  <c r="AJ184" i="43"/>
  <c r="AK184" i="43"/>
  <c r="AL184" i="43"/>
  <c r="AM184" i="43"/>
  <c r="AN184" i="43"/>
  <c r="AO184" i="43"/>
  <c r="AP184" i="43"/>
  <c r="AQ184" i="43"/>
  <c r="AR184" i="43"/>
  <c r="AS184" i="43"/>
  <c r="AT184" i="43"/>
  <c r="AU184" i="43"/>
  <c r="AV184" i="43"/>
  <c r="AW184" i="43"/>
  <c r="AX184" i="43"/>
  <c r="AY184" i="43"/>
  <c r="AZ184" i="43"/>
  <c r="BA184" i="43"/>
  <c r="BB184" i="43"/>
  <c r="BC184" i="43"/>
  <c r="D185" i="43"/>
  <c r="E185" i="43"/>
  <c r="F185" i="43"/>
  <c r="G185" i="43"/>
  <c r="H185" i="43"/>
  <c r="I185" i="43"/>
  <c r="J185" i="43"/>
  <c r="K185" i="43"/>
  <c r="L185" i="43"/>
  <c r="M185" i="43"/>
  <c r="N185" i="43"/>
  <c r="O185" i="43"/>
  <c r="P185" i="43"/>
  <c r="Q185" i="43"/>
  <c r="R185" i="43"/>
  <c r="S185" i="43"/>
  <c r="T185" i="43"/>
  <c r="U185" i="43"/>
  <c r="V185" i="43"/>
  <c r="W185" i="43"/>
  <c r="X185" i="43"/>
  <c r="Y185" i="43"/>
  <c r="Z185" i="43"/>
  <c r="AA185" i="43"/>
  <c r="AB185" i="43"/>
  <c r="AC185" i="43"/>
  <c r="AD185" i="43"/>
  <c r="AE185" i="43"/>
  <c r="AF185" i="43"/>
  <c r="AG185" i="43"/>
  <c r="AH185" i="43"/>
  <c r="AI185" i="43"/>
  <c r="AJ185" i="43"/>
  <c r="AK185" i="43"/>
  <c r="AL185" i="43"/>
  <c r="AM185" i="43"/>
  <c r="AN185" i="43"/>
  <c r="AO185" i="43"/>
  <c r="AP185" i="43"/>
  <c r="AQ185" i="43"/>
  <c r="AR185" i="43"/>
  <c r="AS185" i="43"/>
  <c r="AT185" i="43"/>
  <c r="AU185" i="43"/>
  <c r="AV185" i="43"/>
  <c r="AW185" i="43"/>
  <c r="AX185" i="43"/>
  <c r="AY185" i="43"/>
  <c r="AZ185" i="43"/>
  <c r="BA185" i="43"/>
  <c r="BB185" i="43"/>
  <c r="BC185" i="43"/>
  <c r="D186" i="43"/>
  <c r="E186" i="43"/>
  <c r="F186" i="43"/>
  <c r="G186" i="43"/>
  <c r="H186" i="43"/>
  <c r="I186" i="43"/>
  <c r="J186" i="43"/>
  <c r="K186" i="43"/>
  <c r="L186" i="43"/>
  <c r="M186" i="43"/>
  <c r="N186" i="43"/>
  <c r="O186" i="43"/>
  <c r="P186" i="43"/>
  <c r="Q186" i="43"/>
  <c r="R186" i="43"/>
  <c r="S186" i="43"/>
  <c r="T186" i="43"/>
  <c r="U186" i="43"/>
  <c r="V186" i="43"/>
  <c r="W186" i="43"/>
  <c r="X186" i="43"/>
  <c r="Y186" i="43"/>
  <c r="Z186" i="43"/>
  <c r="AA186" i="43"/>
  <c r="AB186" i="43"/>
  <c r="AC186" i="43"/>
  <c r="AD186" i="43"/>
  <c r="AE186" i="43"/>
  <c r="AF186" i="43"/>
  <c r="AG186" i="43"/>
  <c r="AH186" i="43"/>
  <c r="AI186" i="43"/>
  <c r="AJ186" i="43"/>
  <c r="AK186" i="43"/>
  <c r="AL186" i="43"/>
  <c r="AM186" i="43"/>
  <c r="AN186" i="43"/>
  <c r="AO186" i="43"/>
  <c r="AP186" i="43"/>
  <c r="AQ186" i="43"/>
  <c r="AR186" i="43"/>
  <c r="AS186" i="43"/>
  <c r="AT186" i="43"/>
  <c r="AU186" i="43"/>
  <c r="AV186" i="43"/>
  <c r="AW186" i="43"/>
  <c r="AX186" i="43"/>
  <c r="AY186" i="43"/>
  <c r="AZ186" i="43"/>
  <c r="BA186" i="43"/>
  <c r="BB186" i="43"/>
  <c r="BC186" i="43"/>
  <c r="D187" i="43"/>
  <c r="E187" i="43"/>
  <c r="F187" i="43"/>
  <c r="G187" i="43"/>
  <c r="H187" i="43"/>
  <c r="I187" i="43"/>
  <c r="J187" i="43"/>
  <c r="K187" i="43"/>
  <c r="L187" i="43"/>
  <c r="M187" i="43"/>
  <c r="N187" i="43"/>
  <c r="O187" i="43"/>
  <c r="P187" i="43"/>
  <c r="Q187" i="43"/>
  <c r="R187" i="43"/>
  <c r="S187" i="43"/>
  <c r="T187" i="43"/>
  <c r="U187" i="43"/>
  <c r="V187" i="43"/>
  <c r="W187" i="43"/>
  <c r="X187" i="43"/>
  <c r="Y187" i="43"/>
  <c r="Z187" i="43"/>
  <c r="AA187" i="43"/>
  <c r="AB187" i="43"/>
  <c r="AC187" i="43"/>
  <c r="AD187" i="43"/>
  <c r="AE187" i="43"/>
  <c r="AF187" i="43"/>
  <c r="AG187" i="43"/>
  <c r="AH187" i="43"/>
  <c r="AI187" i="43"/>
  <c r="AJ187" i="43"/>
  <c r="AK187" i="43"/>
  <c r="AL187" i="43"/>
  <c r="AM187" i="43"/>
  <c r="AN187" i="43"/>
  <c r="AO187" i="43"/>
  <c r="AP187" i="43"/>
  <c r="AQ187" i="43"/>
  <c r="AR187" i="43"/>
  <c r="AS187" i="43"/>
  <c r="AT187" i="43"/>
  <c r="AU187" i="43"/>
  <c r="AV187" i="43"/>
  <c r="AW187" i="43"/>
  <c r="AX187" i="43"/>
  <c r="AY187" i="43"/>
  <c r="AZ187" i="43"/>
  <c r="BA187" i="43"/>
  <c r="BB187" i="43"/>
  <c r="BC187" i="43"/>
  <c r="D188" i="43"/>
  <c r="E188" i="43"/>
  <c r="F188" i="43"/>
  <c r="G188" i="43"/>
  <c r="H188" i="43"/>
  <c r="I188" i="43"/>
  <c r="J188" i="43"/>
  <c r="K188" i="43"/>
  <c r="L188" i="43"/>
  <c r="M188" i="43"/>
  <c r="N188" i="43"/>
  <c r="O188" i="43"/>
  <c r="P188" i="43"/>
  <c r="Q188" i="43"/>
  <c r="R188" i="43"/>
  <c r="S188" i="43"/>
  <c r="T188" i="43"/>
  <c r="U188" i="43"/>
  <c r="V188" i="43"/>
  <c r="W188" i="43"/>
  <c r="X188" i="43"/>
  <c r="Y188" i="43"/>
  <c r="Z188" i="43"/>
  <c r="AA188" i="43"/>
  <c r="AB188" i="43"/>
  <c r="AC188" i="43"/>
  <c r="AD188" i="43"/>
  <c r="AE188" i="43"/>
  <c r="AF188" i="43"/>
  <c r="AG188" i="43"/>
  <c r="AH188" i="43"/>
  <c r="AI188" i="43"/>
  <c r="AJ188" i="43"/>
  <c r="AK188" i="43"/>
  <c r="AL188" i="43"/>
  <c r="AM188" i="43"/>
  <c r="AN188" i="43"/>
  <c r="AO188" i="43"/>
  <c r="AP188" i="43"/>
  <c r="AQ188" i="43"/>
  <c r="AR188" i="43"/>
  <c r="AS188" i="43"/>
  <c r="AT188" i="43"/>
  <c r="AU188" i="43"/>
  <c r="AV188" i="43"/>
  <c r="AW188" i="43"/>
  <c r="AX188" i="43"/>
  <c r="AY188" i="43"/>
  <c r="AZ188" i="43"/>
  <c r="BA188" i="43"/>
  <c r="BB188" i="43"/>
  <c r="BC188" i="43"/>
  <c r="D189" i="43"/>
  <c r="E189" i="43"/>
  <c r="F189" i="43"/>
  <c r="G189" i="43"/>
  <c r="H189" i="43"/>
  <c r="I189" i="43"/>
  <c r="J189" i="43"/>
  <c r="K189" i="43"/>
  <c r="L189" i="43"/>
  <c r="M189" i="43"/>
  <c r="N189" i="43"/>
  <c r="O189" i="43"/>
  <c r="P189" i="43"/>
  <c r="Q189" i="43"/>
  <c r="R189" i="43"/>
  <c r="S189" i="43"/>
  <c r="T189" i="43"/>
  <c r="U189" i="43"/>
  <c r="V189" i="43"/>
  <c r="W189" i="43"/>
  <c r="X189" i="43"/>
  <c r="Y189" i="43"/>
  <c r="Z189" i="43"/>
  <c r="AA189" i="43"/>
  <c r="AB189" i="43"/>
  <c r="AC189" i="43"/>
  <c r="AD189" i="43"/>
  <c r="AE189" i="43"/>
  <c r="AF189" i="43"/>
  <c r="AG189" i="43"/>
  <c r="AH189" i="43"/>
  <c r="AI189" i="43"/>
  <c r="AJ189" i="43"/>
  <c r="AK189" i="43"/>
  <c r="AL189" i="43"/>
  <c r="AM189" i="43"/>
  <c r="AN189" i="43"/>
  <c r="AO189" i="43"/>
  <c r="AP189" i="43"/>
  <c r="AQ189" i="43"/>
  <c r="AR189" i="43"/>
  <c r="AS189" i="43"/>
  <c r="AT189" i="43"/>
  <c r="AU189" i="43"/>
  <c r="AV189" i="43"/>
  <c r="AW189" i="43"/>
  <c r="AX189" i="43"/>
  <c r="AY189" i="43"/>
  <c r="AZ189" i="43"/>
  <c r="BA189" i="43"/>
  <c r="BB189" i="43"/>
  <c r="BC189" i="43"/>
  <c r="D190" i="43"/>
  <c r="E190" i="43"/>
  <c r="F190" i="43"/>
  <c r="G190" i="43"/>
  <c r="H190" i="43"/>
  <c r="I190" i="43"/>
  <c r="J190" i="43"/>
  <c r="K190" i="43"/>
  <c r="L190" i="43"/>
  <c r="M190" i="43"/>
  <c r="N190" i="43"/>
  <c r="O190" i="43"/>
  <c r="P190" i="43"/>
  <c r="Q190" i="43"/>
  <c r="R190" i="43"/>
  <c r="S190" i="43"/>
  <c r="T190" i="43"/>
  <c r="U190" i="43"/>
  <c r="V190" i="43"/>
  <c r="W190" i="43"/>
  <c r="X190" i="43"/>
  <c r="Y190" i="43"/>
  <c r="Z190" i="43"/>
  <c r="AA190" i="43"/>
  <c r="AB190" i="43"/>
  <c r="AC190" i="43"/>
  <c r="AD190" i="43"/>
  <c r="AE190" i="43"/>
  <c r="AF190" i="43"/>
  <c r="AG190" i="43"/>
  <c r="AH190" i="43"/>
  <c r="AI190" i="43"/>
  <c r="AJ190" i="43"/>
  <c r="AK190" i="43"/>
  <c r="AL190" i="43"/>
  <c r="AM190" i="43"/>
  <c r="AN190" i="43"/>
  <c r="AO190" i="43"/>
  <c r="AP190" i="43"/>
  <c r="AQ190" i="43"/>
  <c r="AR190" i="43"/>
  <c r="AS190" i="43"/>
  <c r="AT190" i="43"/>
  <c r="AU190" i="43"/>
  <c r="AV190" i="43"/>
  <c r="AW190" i="43"/>
  <c r="AX190" i="43"/>
  <c r="AY190" i="43"/>
  <c r="AZ190" i="43"/>
  <c r="BA190" i="43"/>
  <c r="BB190" i="43"/>
  <c r="BC190" i="43"/>
  <c r="D191" i="43"/>
  <c r="E191" i="43"/>
  <c r="F191" i="43"/>
  <c r="G191" i="43"/>
  <c r="H191" i="43"/>
  <c r="I191" i="43"/>
  <c r="J191" i="43"/>
  <c r="K191" i="43"/>
  <c r="L191" i="43"/>
  <c r="M191" i="43"/>
  <c r="N191" i="43"/>
  <c r="O191" i="43"/>
  <c r="P191" i="43"/>
  <c r="Q191" i="43"/>
  <c r="R191" i="43"/>
  <c r="S191" i="43"/>
  <c r="T191" i="43"/>
  <c r="U191" i="43"/>
  <c r="V191" i="43"/>
  <c r="W191" i="43"/>
  <c r="X191" i="43"/>
  <c r="Y191" i="43"/>
  <c r="Z191" i="43"/>
  <c r="AA191" i="43"/>
  <c r="AB191" i="43"/>
  <c r="AC191" i="43"/>
  <c r="AD191" i="43"/>
  <c r="AE191" i="43"/>
  <c r="AF191" i="43"/>
  <c r="AG191" i="43"/>
  <c r="AH191" i="43"/>
  <c r="AI191" i="43"/>
  <c r="AJ191" i="43"/>
  <c r="AK191" i="43"/>
  <c r="AL191" i="43"/>
  <c r="AM191" i="43"/>
  <c r="AN191" i="43"/>
  <c r="AO191" i="43"/>
  <c r="AP191" i="43"/>
  <c r="AQ191" i="43"/>
  <c r="AR191" i="43"/>
  <c r="AS191" i="43"/>
  <c r="AT191" i="43"/>
  <c r="AU191" i="43"/>
  <c r="AV191" i="43"/>
  <c r="AW191" i="43"/>
  <c r="AX191" i="43"/>
  <c r="AY191" i="43"/>
  <c r="AZ191" i="43"/>
  <c r="BA191" i="43"/>
  <c r="BB191" i="43"/>
  <c r="BC191" i="43"/>
  <c r="D192" i="43"/>
  <c r="E192" i="43"/>
  <c r="F192" i="43"/>
  <c r="G192" i="43"/>
  <c r="H192" i="43"/>
  <c r="I192" i="43"/>
  <c r="J192" i="43"/>
  <c r="K192" i="43"/>
  <c r="L192" i="43"/>
  <c r="M192" i="43"/>
  <c r="N192" i="43"/>
  <c r="O192" i="43"/>
  <c r="P192" i="43"/>
  <c r="Q192" i="43"/>
  <c r="R192" i="43"/>
  <c r="S192" i="43"/>
  <c r="T192" i="43"/>
  <c r="U192" i="43"/>
  <c r="V192" i="43"/>
  <c r="W192" i="43"/>
  <c r="X192" i="43"/>
  <c r="Y192" i="43"/>
  <c r="Z192" i="43"/>
  <c r="AA192" i="43"/>
  <c r="AB192" i="43"/>
  <c r="AC192" i="43"/>
  <c r="AD192" i="43"/>
  <c r="AE192" i="43"/>
  <c r="AF192" i="43"/>
  <c r="AG192" i="43"/>
  <c r="AH192" i="43"/>
  <c r="AI192" i="43"/>
  <c r="AJ192" i="43"/>
  <c r="AK192" i="43"/>
  <c r="AL192" i="43"/>
  <c r="AM192" i="43"/>
  <c r="AN192" i="43"/>
  <c r="AO192" i="43"/>
  <c r="AP192" i="43"/>
  <c r="AQ192" i="43"/>
  <c r="AR192" i="43"/>
  <c r="AS192" i="43"/>
  <c r="AT192" i="43"/>
  <c r="AU192" i="43"/>
  <c r="AV192" i="43"/>
  <c r="AW192" i="43"/>
  <c r="AX192" i="43"/>
  <c r="AY192" i="43"/>
  <c r="AZ192" i="43"/>
  <c r="BA192" i="43"/>
  <c r="BB192" i="43"/>
  <c r="BC192" i="43"/>
  <c r="D193" i="43"/>
  <c r="E193" i="43"/>
  <c r="F193" i="43"/>
  <c r="G193" i="43"/>
  <c r="H193" i="43"/>
  <c r="I193" i="43"/>
  <c r="J193" i="43"/>
  <c r="K193" i="43"/>
  <c r="L193" i="43"/>
  <c r="M193" i="43"/>
  <c r="N193" i="43"/>
  <c r="O193" i="43"/>
  <c r="P193" i="43"/>
  <c r="Q193" i="43"/>
  <c r="R193" i="43"/>
  <c r="S193" i="43"/>
  <c r="T193" i="43"/>
  <c r="U193" i="43"/>
  <c r="V193" i="43"/>
  <c r="W193" i="43"/>
  <c r="X193" i="43"/>
  <c r="Y193" i="43"/>
  <c r="Z193" i="43"/>
  <c r="AA193" i="43"/>
  <c r="AB193" i="43"/>
  <c r="AC193" i="43"/>
  <c r="AD193" i="43"/>
  <c r="AE193" i="43"/>
  <c r="AF193" i="43"/>
  <c r="AG193" i="43"/>
  <c r="AH193" i="43"/>
  <c r="AI193" i="43"/>
  <c r="AJ193" i="43"/>
  <c r="AK193" i="43"/>
  <c r="AL193" i="43"/>
  <c r="AM193" i="43"/>
  <c r="AN193" i="43"/>
  <c r="AO193" i="43"/>
  <c r="AP193" i="43"/>
  <c r="AQ193" i="43"/>
  <c r="AR193" i="43"/>
  <c r="AS193" i="43"/>
  <c r="AT193" i="43"/>
  <c r="AU193" i="43"/>
  <c r="AV193" i="43"/>
  <c r="AW193" i="43"/>
  <c r="AX193" i="43"/>
  <c r="AY193" i="43"/>
  <c r="AZ193" i="43"/>
  <c r="BA193" i="43"/>
  <c r="BB193" i="43"/>
  <c r="BC193" i="43"/>
  <c r="D194" i="43"/>
  <c r="E194" i="43"/>
  <c r="F194" i="43"/>
  <c r="G194" i="43"/>
  <c r="H194" i="43"/>
  <c r="I194" i="43"/>
  <c r="J194" i="43"/>
  <c r="K194" i="43"/>
  <c r="L194" i="43"/>
  <c r="M194" i="43"/>
  <c r="N194" i="43"/>
  <c r="O194" i="43"/>
  <c r="P194" i="43"/>
  <c r="Q194" i="43"/>
  <c r="R194" i="43"/>
  <c r="S194" i="43"/>
  <c r="T194" i="43"/>
  <c r="U194" i="43"/>
  <c r="V194" i="43"/>
  <c r="W194" i="43"/>
  <c r="X194" i="43"/>
  <c r="Y194" i="43"/>
  <c r="Z194" i="43"/>
  <c r="AA194" i="43"/>
  <c r="AB194" i="43"/>
  <c r="AC194" i="43"/>
  <c r="AD194" i="43"/>
  <c r="AE194" i="43"/>
  <c r="AF194" i="43"/>
  <c r="AG194" i="43"/>
  <c r="AH194" i="43"/>
  <c r="AI194" i="43"/>
  <c r="AJ194" i="43"/>
  <c r="AK194" i="43"/>
  <c r="AL194" i="43"/>
  <c r="AM194" i="43"/>
  <c r="AN194" i="43"/>
  <c r="AO194" i="43"/>
  <c r="AP194" i="43"/>
  <c r="AQ194" i="43"/>
  <c r="AR194" i="43"/>
  <c r="AS194" i="43"/>
  <c r="AT194" i="43"/>
  <c r="AU194" i="43"/>
  <c r="AV194" i="43"/>
  <c r="AW194" i="43"/>
  <c r="AX194" i="43"/>
  <c r="AY194" i="43"/>
  <c r="AZ194" i="43"/>
  <c r="BA194" i="43"/>
  <c r="BB194" i="43"/>
  <c r="BC194" i="43"/>
  <c r="D195" i="43"/>
  <c r="E195" i="43"/>
  <c r="F195" i="43"/>
  <c r="G195" i="43"/>
  <c r="H195" i="43"/>
  <c r="I195" i="43"/>
  <c r="J195" i="43"/>
  <c r="K195" i="43"/>
  <c r="L195" i="43"/>
  <c r="M195" i="43"/>
  <c r="N195" i="43"/>
  <c r="O195" i="43"/>
  <c r="P195" i="43"/>
  <c r="Q195" i="43"/>
  <c r="R195" i="43"/>
  <c r="S195" i="43"/>
  <c r="T195" i="43"/>
  <c r="U195" i="43"/>
  <c r="V195" i="43"/>
  <c r="W195" i="43"/>
  <c r="X195" i="43"/>
  <c r="Y195" i="43"/>
  <c r="Z195" i="43"/>
  <c r="AA195" i="43"/>
  <c r="AB195" i="43"/>
  <c r="AC195" i="43"/>
  <c r="AD195" i="43"/>
  <c r="AE195" i="43"/>
  <c r="AF195" i="43"/>
  <c r="AG195" i="43"/>
  <c r="AH195" i="43"/>
  <c r="AI195" i="43"/>
  <c r="AJ195" i="43"/>
  <c r="AK195" i="43"/>
  <c r="AL195" i="43"/>
  <c r="AM195" i="43"/>
  <c r="AN195" i="43"/>
  <c r="AO195" i="43"/>
  <c r="AP195" i="43"/>
  <c r="AQ195" i="43"/>
  <c r="AR195" i="43"/>
  <c r="AS195" i="43"/>
  <c r="AT195" i="43"/>
  <c r="AU195" i="43"/>
  <c r="AV195" i="43"/>
  <c r="AW195" i="43"/>
  <c r="AX195" i="43"/>
  <c r="AY195" i="43"/>
  <c r="AZ195" i="43"/>
  <c r="BA195" i="43"/>
  <c r="BB195" i="43"/>
  <c r="BC195" i="43"/>
  <c r="D196" i="43"/>
  <c r="E196" i="43"/>
  <c r="F196" i="43"/>
  <c r="G196" i="43"/>
  <c r="H196" i="43"/>
  <c r="I196" i="43"/>
  <c r="J196" i="43"/>
  <c r="K196" i="43"/>
  <c r="L196" i="43"/>
  <c r="M196" i="43"/>
  <c r="N196" i="43"/>
  <c r="O196" i="43"/>
  <c r="P196" i="43"/>
  <c r="Q196" i="43"/>
  <c r="R196" i="43"/>
  <c r="S196" i="43"/>
  <c r="T196" i="43"/>
  <c r="U196" i="43"/>
  <c r="V196" i="43"/>
  <c r="W196" i="43"/>
  <c r="X196" i="43"/>
  <c r="Y196" i="43"/>
  <c r="Z196" i="43"/>
  <c r="AA196" i="43"/>
  <c r="AB196" i="43"/>
  <c r="AC196" i="43"/>
  <c r="AD196" i="43"/>
  <c r="AE196" i="43"/>
  <c r="AF196" i="43"/>
  <c r="AG196" i="43"/>
  <c r="AH196" i="43"/>
  <c r="AI196" i="43"/>
  <c r="AJ196" i="43"/>
  <c r="AK196" i="43"/>
  <c r="AL196" i="43"/>
  <c r="AM196" i="43"/>
  <c r="AN196" i="43"/>
  <c r="AO196" i="43"/>
  <c r="AP196" i="43"/>
  <c r="AQ196" i="43"/>
  <c r="AR196" i="43"/>
  <c r="AS196" i="43"/>
  <c r="AT196" i="43"/>
  <c r="AU196" i="43"/>
  <c r="AV196" i="43"/>
  <c r="AW196" i="43"/>
  <c r="AX196" i="43"/>
  <c r="AY196" i="43"/>
  <c r="AZ196" i="43"/>
  <c r="BA196" i="43"/>
  <c r="BB196" i="43"/>
  <c r="BC196" i="43"/>
  <c r="D197" i="43"/>
  <c r="E197" i="43"/>
  <c r="F197" i="43"/>
  <c r="G197" i="43"/>
  <c r="H197" i="43"/>
  <c r="I197" i="43"/>
  <c r="J197" i="43"/>
  <c r="K197" i="43"/>
  <c r="L197" i="43"/>
  <c r="M197" i="43"/>
  <c r="N197" i="43"/>
  <c r="O197" i="43"/>
  <c r="P197" i="43"/>
  <c r="Q197" i="43"/>
  <c r="R197" i="43"/>
  <c r="S197" i="43"/>
  <c r="T197" i="43"/>
  <c r="U197" i="43"/>
  <c r="V197" i="43"/>
  <c r="W197" i="43"/>
  <c r="X197" i="43"/>
  <c r="Y197" i="43"/>
  <c r="Z197" i="43"/>
  <c r="AA197" i="43"/>
  <c r="AB197" i="43"/>
  <c r="AC197" i="43"/>
  <c r="AD197" i="43"/>
  <c r="AE197" i="43"/>
  <c r="AF197" i="43"/>
  <c r="AG197" i="43"/>
  <c r="AH197" i="43"/>
  <c r="AI197" i="43"/>
  <c r="AJ197" i="43"/>
  <c r="AK197" i="43"/>
  <c r="AL197" i="43"/>
  <c r="AM197" i="43"/>
  <c r="AN197" i="43"/>
  <c r="AO197" i="43"/>
  <c r="AP197" i="43"/>
  <c r="AQ197" i="43"/>
  <c r="AR197" i="43"/>
  <c r="AS197" i="43"/>
  <c r="AT197" i="43"/>
  <c r="AU197" i="43"/>
  <c r="AV197" i="43"/>
  <c r="AW197" i="43"/>
  <c r="AX197" i="43"/>
  <c r="AY197" i="43"/>
  <c r="AZ197" i="43"/>
  <c r="BA197" i="43"/>
  <c r="BB197" i="43"/>
  <c r="BC197" i="43"/>
  <c r="D198" i="43"/>
  <c r="E198" i="43"/>
  <c r="F198" i="43"/>
  <c r="G198" i="43"/>
  <c r="H198" i="43"/>
  <c r="I198" i="43"/>
  <c r="J198" i="43"/>
  <c r="K198" i="43"/>
  <c r="L198" i="43"/>
  <c r="M198" i="43"/>
  <c r="N198" i="43"/>
  <c r="O198" i="43"/>
  <c r="P198" i="43"/>
  <c r="Q198" i="43"/>
  <c r="R198" i="43"/>
  <c r="S198" i="43"/>
  <c r="T198" i="43"/>
  <c r="U198" i="43"/>
  <c r="V198" i="43"/>
  <c r="W198" i="43"/>
  <c r="X198" i="43"/>
  <c r="Y198" i="43"/>
  <c r="Z198" i="43"/>
  <c r="AA198" i="43"/>
  <c r="AB198" i="43"/>
  <c r="AC198" i="43"/>
  <c r="AD198" i="43"/>
  <c r="AE198" i="43"/>
  <c r="AF198" i="43"/>
  <c r="AG198" i="43"/>
  <c r="AH198" i="43"/>
  <c r="AI198" i="43"/>
  <c r="AJ198" i="43"/>
  <c r="AK198" i="43"/>
  <c r="AL198" i="43"/>
  <c r="AM198" i="43"/>
  <c r="AN198" i="43"/>
  <c r="AO198" i="43"/>
  <c r="AP198" i="43"/>
  <c r="AQ198" i="43"/>
  <c r="AR198" i="43"/>
  <c r="AS198" i="43"/>
  <c r="AT198" i="43"/>
  <c r="AU198" i="43"/>
  <c r="AV198" i="43"/>
  <c r="AW198" i="43"/>
  <c r="AX198" i="43"/>
  <c r="AY198" i="43"/>
  <c r="AZ198" i="43"/>
  <c r="BA198" i="43"/>
  <c r="BB198" i="43"/>
  <c r="BC198" i="43"/>
  <c r="D199" i="43"/>
  <c r="E199" i="43"/>
  <c r="F199" i="43"/>
  <c r="G199" i="43"/>
  <c r="H199" i="43"/>
  <c r="I199" i="43"/>
  <c r="J199" i="43"/>
  <c r="K199" i="43"/>
  <c r="L199" i="43"/>
  <c r="M199" i="43"/>
  <c r="N199" i="43"/>
  <c r="O199" i="43"/>
  <c r="P199" i="43"/>
  <c r="Q199" i="43"/>
  <c r="R199" i="43"/>
  <c r="S199" i="43"/>
  <c r="T199" i="43"/>
  <c r="U199" i="43"/>
  <c r="V199" i="43"/>
  <c r="W199" i="43"/>
  <c r="X199" i="43"/>
  <c r="Y199" i="43"/>
  <c r="Z199" i="43"/>
  <c r="AA199" i="43"/>
  <c r="AB199" i="43"/>
  <c r="AC199" i="43"/>
  <c r="AD199" i="43"/>
  <c r="AE199" i="43"/>
  <c r="AF199" i="43"/>
  <c r="AG199" i="43"/>
  <c r="AH199" i="43"/>
  <c r="AI199" i="43"/>
  <c r="AJ199" i="43"/>
  <c r="AK199" i="43"/>
  <c r="AL199" i="43"/>
  <c r="AM199" i="43"/>
  <c r="AN199" i="43"/>
  <c r="AO199" i="43"/>
  <c r="AP199" i="43"/>
  <c r="AQ199" i="43"/>
  <c r="AR199" i="43"/>
  <c r="AS199" i="43"/>
  <c r="AT199" i="43"/>
  <c r="AU199" i="43"/>
  <c r="AV199" i="43"/>
  <c r="AW199" i="43"/>
  <c r="AX199" i="43"/>
  <c r="AY199" i="43"/>
  <c r="AZ199" i="43"/>
  <c r="BA199" i="43"/>
  <c r="BB199" i="43"/>
  <c r="BC199" i="43"/>
  <c r="D200" i="43"/>
  <c r="E200" i="43"/>
  <c r="F200" i="43"/>
  <c r="G200" i="43"/>
  <c r="H200" i="43"/>
  <c r="I200" i="43"/>
  <c r="J200" i="43"/>
  <c r="K200" i="43"/>
  <c r="L200" i="43"/>
  <c r="M200" i="43"/>
  <c r="N200" i="43"/>
  <c r="O200" i="43"/>
  <c r="P200" i="43"/>
  <c r="Q200" i="43"/>
  <c r="R200" i="43"/>
  <c r="S200" i="43"/>
  <c r="T200" i="43"/>
  <c r="U200" i="43"/>
  <c r="V200" i="43"/>
  <c r="W200" i="43"/>
  <c r="X200" i="43"/>
  <c r="Y200" i="43"/>
  <c r="Z200" i="43"/>
  <c r="AA200" i="43"/>
  <c r="AB200" i="43"/>
  <c r="AC200" i="43"/>
  <c r="AD200" i="43"/>
  <c r="AE200" i="43"/>
  <c r="AF200" i="43"/>
  <c r="AG200" i="43"/>
  <c r="AH200" i="43"/>
  <c r="AI200" i="43"/>
  <c r="AJ200" i="43"/>
  <c r="AK200" i="43"/>
  <c r="AL200" i="43"/>
  <c r="AM200" i="43"/>
  <c r="AN200" i="43"/>
  <c r="AO200" i="43"/>
  <c r="AP200" i="43"/>
  <c r="AQ200" i="43"/>
  <c r="AR200" i="43"/>
  <c r="AS200" i="43"/>
  <c r="AT200" i="43"/>
  <c r="AU200" i="43"/>
  <c r="AV200" i="43"/>
  <c r="AW200" i="43"/>
  <c r="AX200" i="43"/>
  <c r="AY200" i="43"/>
  <c r="AZ200" i="43"/>
  <c r="BA200" i="43"/>
  <c r="BB200" i="43"/>
  <c r="BC200" i="43"/>
  <c r="D201" i="43"/>
  <c r="E201" i="43"/>
  <c r="F201" i="43"/>
  <c r="G201" i="43"/>
  <c r="H201" i="43"/>
  <c r="I201" i="43"/>
  <c r="J201" i="43"/>
  <c r="K201" i="43"/>
  <c r="L201" i="43"/>
  <c r="M201" i="43"/>
  <c r="N201" i="43"/>
  <c r="O201" i="43"/>
  <c r="P201" i="43"/>
  <c r="Q201" i="43"/>
  <c r="R201" i="43"/>
  <c r="S201" i="43"/>
  <c r="T201" i="43"/>
  <c r="U201" i="43"/>
  <c r="V201" i="43"/>
  <c r="W201" i="43"/>
  <c r="X201" i="43"/>
  <c r="Y201" i="43"/>
  <c r="Z201" i="43"/>
  <c r="AA201" i="43"/>
  <c r="AB201" i="43"/>
  <c r="AC201" i="43"/>
  <c r="AD201" i="43"/>
  <c r="AE201" i="43"/>
  <c r="AF201" i="43"/>
  <c r="AG201" i="43"/>
  <c r="AH201" i="43"/>
  <c r="AI201" i="43"/>
  <c r="AJ201" i="43"/>
  <c r="AK201" i="43"/>
  <c r="AL201" i="43"/>
  <c r="AM201" i="43"/>
  <c r="AN201" i="43"/>
  <c r="AO201" i="43"/>
  <c r="AP201" i="43"/>
  <c r="AQ201" i="43"/>
  <c r="AR201" i="43"/>
  <c r="AS201" i="43"/>
  <c r="AT201" i="43"/>
  <c r="AU201" i="43"/>
  <c r="AV201" i="43"/>
  <c r="AW201" i="43"/>
  <c r="AX201" i="43"/>
  <c r="AY201" i="43"/>
  <c r="AZ201" i="43"/>
  <c r="BA201" i="43"/>
  <c r="BB201" i="43"/>
  <c r="BC201" i="43"/>
  <c r="D202" i="43"/>
  <c r="E202" i="43"/>
  <c r="F202" i="43"/>
  <c r="G202" i="43"/>
  <c r="H202" i="43"/>
  <c r="I202" i="43"/>
  <c r="J202" i="43"/>
  <c r="K202" i="43"/>
  <c r="L202" i="43"/>
  <c r="M202" i="43"/>
  <c r="N202" i="43"/>
  <c r="O202" i="43"/>
  <c r="P202" i="43"/>
  <c r="Q202" i="43"/>
  <c r="R202" i="43"/>
  <c r="S202" i="43"/>
  <c r="T202" i="43"/>
  <c r="U202" i="43"/>
  <c r="V202" i="43"/>
  <c r="W202" i="43"/>
  <c r="X202" i="43"/>
  <c r="Y202" i="43"/>
  <c r="Z202" i="43"/>
  <c r="AA202" i="43"/>
  <c r="AB202" i="43"/>
  <c r="AC202" i="43"/>
  <c r="AD202" i="43"/>
  <c r="AE202" i="43"/>
  <c r="AF202" i="43"/>
  <c r="AG202" i="43"/>
  <c r="AH202" i="43"/>
  <c r="AI202" i="43"/>
  <c r="AJ202" i="43"/>
  <c r="AK202" i="43"/>
  <c r="AL202" i="43"/>
  <c r="AM202" i="43"/>
  <c r="AN202" i="43"/>
  <c r="AO202" i="43"/>
  <c r="AP202" i="43"/>
  <c r="AQ202" i="43"/>
  <c r="AR202" i="43"/>
  <c r="AS202" i="43"/>
  <c r="AT202" i="43"/>
  <c r="AU202" i="43"/>
  <c r="AV202" i="43"/>
  <c r="AW202" i="43"/>
  <c r="AX202" i="43"/>
  <c r="AY202" i="43"/>
  <c r="AZ202" i="43"/>
  <c r="BA202" i="43"/>
  <c r="BB202" i="43"/>
  <c r="BC202" i="43"/>
  <c r="D203" i="43"/>
  <c r="E203" i="43"/>
  <c r="F203" i="43"/>
  <c r="G203" i="43"/>
  <c r="H203" i="43"/>
  <c r="I203" i="43"/>
  <c r="J203" i="43"/>
  <c r="K203" i="43"/>
  <c r="L203" i="43"/>
  <c r="M203" i="43"/>
  <c r="N203" i="43"/>
  <c r="O203" i="43"/>
  <c r="P203" i="43"/>
  <c r="Q203" i="43"/>
  <c r="R203" i="43"/>
  <c r="S203" i="43"/>
  <c r="T203" i="43"/>
  <c r="U203" i="43"/>
  <c r="V203" i="43"/>
  <c r="W203" i="43"/>
  <c r="X203" i="43"/>
  <c r="Y203" i="43"/>
  <c r="Z203" i="43"/>
  <c r="AA203" i="43"/>
  <c r="AB203" i="43"/>
  <c r="AC203" i="43"/>
  <c r="AD203" i="43"/>
  <c r="AE203" i="43"/>
  <c r="AF203" i="43"/>
  <c r="AG203" i="43"/>
  <c r="AH203" i="43"/>
  <c r="AI203" i="43"/>
  <c r="AJ203" i="43"/>
  <c r="AK203" i="43"/>
  <c r="AL203" i="43"/>
  <c r="AM203" i="43"/>
  <c r="AN203" i="43"/>
  <c r="AO203" i="43"/>
  <c r="AP203" i="43"/>
  <c r="AQ203" i="43"/>
  <c r="AR203" i="43"/>
  <c r="AS203" i="43"/>
  <c r="AT203" i="43"/>
  <c r="AU203" i="43"/>
  <c r="AV203" i="43"/>
  <c r="AW203" i="43"/>
  <c r="AX203" i="43"/>
  <c r="AY203" i="43"/>
  <c r="AZ203" i="43"/>
  <c r="BA203" i="43"/>
  <c r="BB203" i="43"/>
  <c r="BC203" i="43"/>
  <c r="D204" i="43"/>
  <c r="E204" i="43"/>
  <c r="F204" i="43"/>
  <c r="G204" i="43"/>
  <c r="H204" i="43"/>
  <c r="I204" i="43"/>
  <c r="J204" i="43"/>
  <c r="K204" i="43"/>
  <c r="L204" i="43"/>
  <c r="M204" i="43"/>
  <c r="N204" i="43"/>
  <c r="O204" i="43"/>
  <c r="P204" i="43"/>
  <c r="Q204" i="43"/>
  <c r="R204" i="43"/>
  <c r="S204" i="43"/>
  <c r="T204" i="43"/>
  <c r="U204" i="43"/>
  <c r="V204" i="43"/>
  <c r="W204" i="43"/>
  <c r="X204" i="43"/>
  <c r="Y204" i="43"/>
  <c r="Z204" i="43"/>
  <c r="AA204" i="43"/>
  <c r="AB204" i="43"/>
  <c r="AC204" i="43"/>
  <c r="AD204" i="43"/>
  <c r="AE204" i="43"/>
  <c r="AF204" i="43"/>
  <c r="AG204" i="43"/>
  <c r="AH204" i="43"/>
  <c r="AI204" i="43"/>
  <c r="AJ204" i="43"/>
  <c r="AK204" i="43"/>
  <c r="AL204" i="43"/>
  <c r="AM204" i="43"/>
  <c r="AN204" i="43"/>
  <c r="AO204" i="43"/>
  <c r="AP204" i="43"/>
  <c r="AQ204" i="43"/>
  <c r="AR204" i="43"/>
  <c r="AS204" i="43"/>
  <c r="AT204" i="43"/>
  <c r="AU204" i="43"/>
  <c r="AV204" i="43"/>
  <c r="AW204" i="43"/>
  <c r="AX204" i="43"/>
  <c r="AY204" i="43"/>
  <c r="AZ204" i="43"/>
  <c r="BA204" i="43"/>
  <c r="BB204" i="43"/>
  <c r="BC204" i="43"/>
  <c r="D205" i="43"/>
  <c r="E205" i="43"/>
  <c r="F205" i="43"/>
  <c r="G205" i="43"/>
  <c r="H205" i="43"/>
  <c r="I205" i="43"/>
  <c r="J205" i="43"/>
  <c r="K205" i="43"/>
  <c r="L205" i="43"/>
  <c r="M205" i="43"/>
  <c r="N205" i="43"/>
  <c r="O205" i="43"/>
  <c r="P205" i="43"/>
  <c r="Q205" i="43"/>
  <c r="R205" i="43"/>
  <c r="S205" i="43"/>
  <c r="T205" i="43"/>
  <c r="U205" i="43"/>
  <c r="V205" i="43"/>
  <c r="W205" i="43"/>
  <c r="X205" i="43"/>
  <c r="Y205" i="43"/>
  <c r="Z205" i="43"/>
  <c r="AA205" i="43"/>
  <c r="AB205" i="43"/>
  <c r="AC205" i="43"/>
  <c r="AD205" i="43"/>
  <c r="AE205" i="43"/>
  <c r="AF205" i="43"/>
  <c r="AG205" i="43"/>
  <c r="AH205" i="43"/>
  <c r="AI205" i="43"/>
  <c r="AJ205" i="43"/>
  <c r="AK205" i="43"/>
  <c r="AL205" i="43"/>
  <c r="AM205" i="43"/>
  <c r="AN205" i="43"/>
  <c r="AO205" i="43"/>
  <c r="AP205" i="43"/>
  <c r="AQ205" i="43"/>
  <c r="AR205" i="43"/>
  <c r="AS205" i="43"/>
  <c r="AT205" i="43"/>
  <c r="AU205" i="43"/>
  <c r="AV205" i="43"/>
  <c r="AW205" i="43"/>
  <c r="AX205" i="43"/>
  <c r="AY205" i="43"/>
  <c r="AZ205" i="43"/>
  <c r="BA205" i="43"/>
  <c r="BB205" i="43"/>
  <c r="BC205" i="43"/>
  <c r="D206" i="43"/>
  <c r="E206" i="43"/>
  <c r="F206" i="43"/>
  <c r="G206" i="43"/>
  <c r="H206" i="43"/>
  <c r="I206" i="43"/>
  <c r="J206" i="43"/>
  <c r="K206" i="43"/>
  <c r="L206" i="43"/>
  <c r="M206" i="43"/>
  <c r="N206" i="43"/>
  <c r="O206" i="43"/>
  <c r="P206" i="43"/>
  <c r="Q206" i="43"/>
  <c r="R206" i="43"/>
  <c r="S206" i="43"/>
  <c r="T206" i="43"/>
  <c r="U206" i="43"/>
  <c r="V206" i="43"/>
  <c r="W206" i="43"/>
  <c r="X206" i="43"/>
  <c r="Y206" i="43"/>
  <c r="Z206" i="43"/>
  <c r="AA206" i="43"/>
  <c r="AB206" i="43"/>
  <c r="AC206" i="43"/>
  <c r="AD206" i="43"/>
  <c r="AE206" i="43"/>
  <c r="AF206" i="43"/>
  <c r="AG206" i="43"/>
  <c r="AH206" i="43"/>
  <c r="AI206" i="43"/>
  <c r="AJ206" i="43"/>
  <c r="AK206" i="43"/>
  <c r="AL206" i="43"/>
  <c r="AM206" i="43"/>
  <c r="AN206" i="43"/>
  <c r="AO206" i="43"/>
  <c r="AP206" i="43"/>
  <c r="AQ206" i="43"/>
  <c r="AR206" i="43"/>
  <c r="AS206" i="43"/>
  <c r="AT206" i="43"/>
  <c r="AU206" i="43"/>
  <c r="AV206" i="43"/>
  <c r="AW206" i="43"/>
  <c r="AX206" i="43"/>
  <c r="AY206" i="43"/>
  <c r="AZ206" i="43"/>
  <c r="BA206" i="43"/>
  <c r="BB206" i="43"/>
  <c r="BC206" i="43"/>
  <c r="D207" i="43"/>
  <c r="E207" i="43"/>
  <c r="F207" i="43"/>
  <c r="G207" i="43"/>
  <c r="H207" i="43"/>
  <c r="I207" i="43"/>
  <c r="J207" i="43"/>
  <c r="K207" i="43"/>
  <c r="L207" i="43"/>
  <c r="M207" i="43"/>
  <c r="N207" i="43"/>
  <c r="O207" i="43"/>
  <c r="P207" i="43"/>
  <c r="Q207" i="43"/>
  <c r="R207" i="43"/>
  <c r="S207" i="43"/>
  <c r="T207" i="43"/>
  <c r="U207" i="43"/>
  <c r="V207" i="43"/>
  <c r="W207" i="43"/>
  <c r="X207" i="43"/>
  <c r="Y207" i="43"/>
  <c r="Z207" i="43"/>
  <c r="AA207" i="43"/>
  <c r="AB207" i="43"/>
  <c r="AC207" i="43"/>
  <c r="AD207" i="43"/>
  <c r="AE207" i="43"/>
  <c r="AF207" i="43"/>
  <c r="AG207" i="43"/>
  <c r="AH207" i="43"/>
  <c r="AI207" i="43"/>
  <c r="AJ207" i="43"/>
  <c r="AK207" i="43"/>
  <c r="AL207" i="43"/>
  <c r="AM207" i="43"/>
  <c r="AN207" i="43"/>
  <c r="AO207" i="43"/>
  <c r="AP207" i="43"/>
  <c r="AQ207" i="43"/>
  <c r="AR207" i="43"/>
  <c r="AS207" i="43"/>
  <c r="AT207" i="43"/>
  <c r="AU207" i="43"/>
  <c r="AV207" i="43"/>
  <c r="AW207" i="43"/>
  <c r="AX207" i="43"/>
  <c r="AY207" i="43"/>
  <c r="AZ207" i="43"/>
  <c r="BA207" i="43"/>
  <c r="BB207" i="43"/>
  <c r="BC207" i="43"/>
  <c r="D208" i="43"/>
  <c r="E208" i="43"/>
  <c r="F208" i="43"/>
  <c r="G208" i="43"/>
  <c r="H208" i="43"/>
  <c r="I208" i="43"/>
  <c r="J208" i="43"/>
  <c r="K208" i="43"/>
  <c r="L208" i="43"/>
  <c r="M208" i="43"/>
  <c r="N208" i="43"/>
  <c r="O208" i="43"/>
  <c r="P208" i="43"/>
  <c r="Q208" i="43"/>
  <c r="R208" i="43"/>
  <c r="S208" i="43"/>
  <c r="T208" i="43"/>
  <c r="U208" i="43"/>
  <c r="V208" i="43"/>
  <c r="W208" i="43"/>
  <c r="X208" i="43"/>
  <c r="Y208" i="43"/>
  <c r="Z208" i="43"/>
  <c r="AA208" i="43"/>
  <c r="AB208" i="43"/>
  <c r="AC208" i="43"/>
  <c r="AD208" i="43"/>
  <c r="AE208" i="43"/>
  <c r="AF208" i="43"/>
  <c r="AG208" i="43"/>
  <c r="AH208" i="43"/>
  <c r="AI208" i="43"/>
  <c r="AJ208" i="43"/>
  <c r="AK208" i="43"/>
  <c r="AL208" i="43"/>
  <c r="AM208" i="43"/>
  <c r="AN208" i="43"/>
  <c r="AO208" i="43"/>
  <c r="AP208" i="43"/>
  <c r="AQ208" i="43"/>
  <c r="AR208" i="43"/>
  <c r="AS208" i="43"/>
  <c r="AT208" i="43"/>
  <c r="AU208" i="43"/>
  <c r="AV208" i="43"/>
  <c r="AW208" i="43"/>
  <c r="AX208" i="43"/>
  <c r="AY208" i="43"/>
  <c r="AZ208" i="43"/>
  <c r="BA208" i="43"/>
  <c r="BB208" i="43"/>
  <c r="BC208" i="43"/>
  <c r="D209" i="43"/>
  <c r="E209" i="43"/>
  <c r="F209" i="43"/>
  <c r="G209" i="43"/>
  <c r="H209" i="43"/>
  <c r="I209" i="43"/>
  <c r="J209" i="43"/>
  <c r="K209" i="43"/>
  <c r="L209" i="43"/>
  <c r="M209" i="43"/>
  <c r="N209" i="43"/>
  <c r="O209" i="43"/>
  <c r="P209" i="43"/>
  <c r="Q209" i="43"/>
  <c r="R209" i="43"/>
  <c r="S209" i="43"/>
  <c r="T209" i="43"/>
  <c r="U209" i="43"/>
  <c r="V209" i="43"/>
  <c r="W209" i="43"/>
  <c r="X209" i="43"/>
  <c r="Y209" i="43"/>
  <c r="Z209" i="43"/>
  <c r="AA209" i="43"/>
  <c r="AB209" i="43"/>
  <c r="AC209" i="43"/>
  <c r="AD209" i="43"/>
  <c r="AE209" i="43"/>
  <c r="AF209" i="43"/>
  <c r="AG209" i="43"/>
  <c r="AH209" i="43"/>
  <c r="AI209" i="43"/>
  <c r="AJ209" i="43"/>
  <c r="AK209" i="43"/>
  <c r="AL209" i="43"/>
  <c r="AM209" i="43"/>
  <c r="AN209" i="43"/>
  <c r="AO209" i="43"/>
  <c r="AP209" i="43"/>
  <c r="AQ209" i="43"/>
  <c r="AR209" i="43"/>
  <c r="AS209" i="43"/>
  <c r="AT209" i="43"/>
  <c r="AU209" i="43"/>
  <c r="AV209" i="43"/>
  <c r="AW209" i="43"/>
  <c r="AX209" i="43"/>
  <c r="AY209" i="43"/>
  <c r="AZ209" i="43"/>
  <c r="BA209" i="43"/>
  <c r="BB209" i="43"/>
  <c r="BC209" i="43"/>
  <c r="D210" i="43"/>
  <c r="E210" i="43"/>
  <c r="F210" i="43"/>
  <c r="G210" i="43"/>
  <c r="H210" i="43"/>
  <c r="I210" i="43"/>
  <c r="J210" i="43"/>
  <c r="K210" i="43"/>
  <c r="L210" i="43"/>
  <c r="M210" i="43"/>
  <c r="N210" i="43"/>
  <c r="O210" i="43"/>
  <c r="P210" i="43"/>
  <c r="Q210" i="43"/>
  <c r="R210" i="43"/>
  <c r="S210" i="43"/>
  <c r="T210" i="43"/>
  <c r="U210" i="43"/>
  <c r="V210" i="43"/>
  <c r="W210" i="43"/>
  <c r="X210" i="43"/>
  <c r="Y210" i="43"/>
  <c r="Z210" i="43"/>
  <c r="AA210" i="43"/>
  <c r="AB210" i="43"/>
  <c r="AC210" i="43"/>
  <c r="AD210" i="43"/>
  <c r="AE210" i="43"/>
  <c r="AF210" i="43"/>
  <c r="AG210" i="43"/>
  <c r="AH210" i="43"/>
  <c r="AI210" i="43"/>
  <c r="AJ210" i="43"/>
  <c r="AK210" i="43"/>
  <c r="AL210" i="43"/>
  <c r="AM210" i="43"/>
  <c r="AN210" i="43"/>
  <c r="AO210" i="43"/>
  <c r="AP210" i="43"/>
  <c r="AQ210" i="43"/>
  <c r="AR210" i="43"/>
  <c r="AS210" i="43"/>
  <c r="AT210" i="43"/>
  <c r="AU210" i="43"/>
  <c r="AV210" i="43"/>
  <c r="AW210" i="43"/>
  <c r="AX210" i="43"/>
  <c r="AY210" i="43"/>
  <c r="AZ210" i="43"/>
  <c r="BA210" i="43"/>
  <c r="BB210" i="43"/>
  <c r="BC210" i="43"/>
  <c r="D211" i="43"/>
  <c r="E211" i="43"/>
  <c r="F211" i="43"/>
  <c r="G211" i="43"/>
  <c r="H211" i="43"/>
  <c r="I211" i="43"/>
  <c r="J211" i="43"/>
  <c r="K211" i="43"/>
  <c r="L211" i="43"/>
  <c r="M211" i="43"/>
  <c r="N211" i="43"/>
  <c r="O211" i="43"/>
  <c r="P211" i="43"/>
  <c r="Q211" i="43"/>
  <c r="R211" i="43"/>
  <c r="S211" i="43"/>
  <c r="T211" i="43"/>
  <c r="U211" i="43"/>
  <c r="V211" i="43"/>
  <c r="W211" i="43"/>
  <c r="X211" i="43"/>
  <c r="Y211" i="43"/>
  <c r="Z211" i="43"/>
  <c r="AA211" i="43"/>
  <c r="AB211" i="43"/>
  <c r="AC211" i="43"/>
  <c r="AD211" i="43"/>
  <c r="AE211" i="43"/>
  <c r="AF211" i="43"/>
  <c r="AG211" i="43"/>
  <c r="AH211" i="43"/>
  <c r="AI211" i="43"/>
  <c r="AJ211" i="43"/>
  <c r="AK211" i="43"/>
  <c r="AL211" i="43"/>
  <c r="AM211" i="43"/>
  <c r="AN211" i="43"/>
  <c r="AO211" i="43"/>
  <c r="AP211" i="43"/>
  <c r="AQ211" i="43"/>
  <c r="AR211" i="43"/>
  <c r="AS211" i="43"/>
  <c r="AT211" i="43"/>
  <c r="AU211" i="43"/>
  <c r="AV211" i="43"/>
  <c r="AW211" i="43"/>
  <c r="AX211" i="43"/>
  <c r="AY211" i="43"/>
  <c r="AZ211" i="43"/>
  <c r="BA211" i="43"/>
  <c r="BB211" i="43"/>
  <c r="BC211" i="43"/>
  <c r="D212" i="43"/>
  <c r="E212" i="43"/>
  <c r="F212" i="43"/>
  <c r="G212" i="43"/>
  <c r="H212" i="43"/>
  <c r="I212" i="43"/>
  <c r="J212" i="43"/>
  <c r="K212" i="43"/>
  <c r="L212" i="43"/>
  <c r="M212" i="43"/>
  <c r="N212" i="43"/>
  <c r="O212" i="43"/>
  <c r="P212" i="43"/>
  <c r="Q212" i="43"/>
  <c r="R212" i="43"/>
  <c r="S212" i="43"/>
  <c r="T212" i="43"/>
  <c r="U212" i="43"/>
  <c r="V212" i="43"/>
  <c r="W212" i="43"/>
  <c r="X212" i="43"/>
  <c r="Y212" i="43"/>
  <c r="Z212" i="43"/>
  <c r="AA212" i="43"/>
  <c r="AB212" i="43"/>
  <c r="AC212" i="43"/>
  <c r="AD212" i="43"/>
  <c r="AE212" i="43"/>
  <c r="AF212" i="43"/>
  <c r="AG212" i="43"/>
  <c r="AH212" i="43"/>
  <c r="AI212" i="43"/>
  <c r="AJ212" i="43"/>
  <c r="AK212" i="43"/>
  <c r="AL212" i="43"/>
  <c r="AM212" i="43"/>
  <c r="AN212" i="43"/>
  <c r="AO212" i="43"/>
  <c r="AP212" i="43"/>
  <c r="AQ212" i="43"/>
  <c r="AR212" i="43"/>
  <c r="AS212" i="43"/>
  <c r="AT212" i="43"/>
  <c r="AU212" i="43"/>
  <c r="AV212" i="43"/>
  <c r="AW212" i="43"/>
  <c r="AX212" i="43"/>
  <c r="AY212" i="43"/>
  <c r="AZ212" i="43"/>
  <c r="BA212" i="43"/>
  <c r="BB212" i="43"/>
  <c r="BC212" i="43"/>
  <c r="D213" i="43"/>
  <c r="E213" i="43"/>
  <c r="F213" i="43"/>
  <c r="G213" i="43"/>
  <c r="H213" i="43"/>
  <c r="I213" i="43"/>
  <c r="J213" i="43"/>
  <c r="K213" i="43"/>
  <c r="L213" i="43"/>
  <c r="M213" i="43"/>
  <c r="N213" i="43"/>
  <c r="O213" i="43"/>
  <c r="P213" i="43"/>
  <c r="Q213" i="43"/>
  <c r="R213" i="43"/>
  <c r="S213" i="43"/>
  <c r="T213" i="43"/>
  <c r="U213" i="43"/>
  <c r="V213" i="43"/>
  <c r="W213" i="43"/>
  <c r="X213" i="43"/>
  <c r="Y213" i="43"/>
  <c r="Z213" i="43"/>
  <c r="AA213" i="43"/>
  <c r="AB213" i="43"/>
  <c r="AC213" i="43"/>
  <c r="AD213" i="43"/>
  <c r="AE213" i="43"/>
  <c r="AF213" i="43"/>
  <c r="AG213" i="43"/>
  <c r="AH213" i="43"/>
  <c r="AI213" i="43"/>
  <c r="AJ213" i="43"/>
  <c r="AK213" i="43"/>
  <c r="AL213" i="43"/>
  <c r="AM213" i="43"/>
  <c r="AN213" i="43"/>
  <c r="AO213" i="43"/>
  <c r="AP213" i="43"/>
  <c r="AQ213" i="43"/>
  <c r="AR213" i="43"/>
  <c r="AS213" i="43"/>
  <c r="AT213" i="43"/>
  <c r="AU213" i="43"/>
  <c r="AV213" i="43"/>
  <c r="AW213" i="43"/>
  <c r="AX213" i="43"/>
  <c r="AY213" i="43"/>
  <c r="AZ213" i="43"/>
  <c r="BA213" i="43"/>
  <c r="BB213" i="43"/>
  <c r="BC213" i="43"/>
  <c r="D214" i="43"/>
  <c r="E214" i="43"/>
  <c r="F214" i="43"/>
  <c r="G214" i="43"/>
  <c r="H214" i="43"/>
  <c r="I214" i="43"/>
  <c r="J214" i="43"/>
  <c r="K214" i="43"/>
  <c r="L214" i="43"/>
  <c r="M214" i="43"/>
  <c r="N214" i="43"/>
  <c r="O214" i="43"/>
  <c r="P214" i="43"/>
  <c r="Q214" i="43"/>
  <c r="R214" i="43"/>
  <c r="S214" i="43"/>
  <c r="T214" i="43"/>
  <c r="U214" i="43"/>
  <c r="V214" i="43"/>
  <c r="W214" i="43"/>
  <c r="X214" i="43"/>
  <c r="Y214" i="43"/>
  <c r="Z214" i="43"/>
  <c r="AA214" i="43"/>
  <c r="AB214" i="43"/>
  <c r="AC214" i="43"/>
  <c r="AD214" i="43"/>
  <c r="AE214" i="43"/>
  <c r="AF214" i="43"/>
  <c r="AG214" i="43"/>
  <c r="AH214" i="43"/>
  <c r="AI214" i="43"/>
  <c r="AJ214" i="43"/>
  <c r="AK214" i="43"/>
  <c r="AL214" i="43"/>
  <c r="AM214" i="43"/>
  <c r="AN214" i="43"/>
  <c r="AO214" i="43"/>
  <c r="AP214" i="43"/>
  <c r="AQ214" i="43"/>
  <c r="AR214" i="43"/>
  <c r="AS214" i="43"/>
  <c r="AT214" i="43"/>
  <c r="AU214" i="43"/>
  <c r="AV214" i="43"/>
  <c r="AW214" i="43"/>
  <c r="AX214" i="43"/>
  <c r="AY214" i="43"/>
  <c r="AZ214" i="43"/>
  <c r="BA214" i="43"/>
  <c r="BB214" i="43"/>
  <c r="BC214" i="43"/>
  <c r="D215" i="43"/>
  <c r="E215" i="43"/>
  <c r="F215" i="43"/>
  <c r="G215" i="43"/>
  <c r="H215" i="43"/>
  <c r="I215" i="43"/>
  <c r="J215" i="43"/>
  <c r="K215" i="43"/>
  <c r="L215" i="43"/>
  <c r="M215" i="43"/>
  <c r="N215" i="43"/>
  <c r="O215" i="43"/>
  <c r="P215" i="43"/>
  <c r="Q215" i="43"/>
  <c r="R215" i="43"/>
  <c r="S215" i="43"/>
  <c r="T215" i="43"/>
  <c r="U215" i="43"/>
  <c r="V215" i="43"/>
  <c r="W215" i="43"/>
  <c r="X215" i="43"/>
  <c r="Y215" i="43"/>
  <c r="Z215" i="43"/>
  <c r="AA215" i="43"/>
  <c r="AB215" i="43"/>
  <c r="AC215" i="43"/>
  <c r="AD215" i="43"/>
  <c r="AE215" i="43"/>
  <c r="AF215" i="43"/>
  <c r="AG215" i="43"/>
  <c r="AH215" i="43"/>
  <c r="AI215" i="43"/>
  <c r="AJ215" i="43"/>
  <c r="AK215" i="43"/>
  <c r="AL215" i="43"/>
  <c r="AM215" i="43"/>
  <c r="AN215" i="43"/>
  <c r="AO215" i="43"/>
  <c r="AP215" i="43"/>
  <c r="AQ215" i="43"/>
  <c r="AR215" i="43"/>
  <c r="AS215" i="43"/>
  <c r="AT215" i="43"/>
  <c r="AU215" i="43"/>
  <c r="AV215" i="43"/>
  <c r="AW215" i="43"/>
  <c r="AX215" i="43"/>
  <c r="AY215" i="43"/>
  <c r="AZ215" i="43"/>
  <c r="BA215" i="43"/>
  <c r="BB215" i="43"/>
  <c r="BC215" i="43"/>
  <c r="D216" i="43"/>
  <c r="E216" i="43"/>
  <c r="F216" i="43"/>
  <c r="G216" i="43"/>
  <c r="H216" i="43"/>
  <c r="I216" i="43"/>
  <c r="J216" i="43"/>
  <c r="K216" i="43"/>
  <c r="L216" i="43"/>
  <c r="M216" i="43"/>
  <c r="N216" i="43"/>
  <c r="O216" i="43"/>
  <c r="P216" i="43"/>
  <c r="Q216" i="43"/>
  <c r="R216" i="43"/>
  <c r="S216" i="43"/>
  <c r="T216" i="43"/>
  <c r="U216" i="43"/>
  <c r="V216" i="43"/>
  <c r="W216" i="43"/>
  <c r="X216" i="43"/>
  <c r="Y216" i="43"/>
  <c r="Z216" i="43"/>
  <c r="AA216" i="43"/>
  <c r="AB216" i="43"/>
  <c r="AC216" i="43"/>
  <c r="AD216" i="43"/>
  <c r="AE216" i="43"/>
  <c r="AF216" i="43"/>
  <c r="AG216" i="43"/>
  <c r="AH216" i="43"/>
  <c r="AI216" i="43"/>
  <c r="AJ216" i="43"/>
  <c r="AK216" i="43"/>
  <c r="AL216" i="43"/>
  <c r="AM216" i="43"/>
  <c r="AN216" i="43"/>
  <c r="AO216" i="43"/>
  <c r="AP216" i="43"/>
  <c r="AQ216" i="43"/>
  <c r="AR216" i="43"/>
  <c r="AS216" i="43"/>
  <c r="AT216" i="43"/>
  <c r="AU216" i="43"/>
  <c r="AV216" i="43"/>
  <c r="AW216" i="43"/>
  <c r="AX216" i="43"/>
  <c r="AY216" i="43"/>
  <c r="AZ216" i="43"/>
  <c r="BA216" i="43"/>
  <c r="BB216" i="43"/>
  <c r="BC216" i="43"/>
  <c r="D217" i="43"/>
  <c r="E217" i="43"/>
  <c r="F217" i="43"/>
  <c r="G217" i="43"/>
  <c r="H217" i="43"/>
  <c r="I217" i="43"/>
  <c r="J217" i="43"/>
  <c r="K217" i="43"/>
  <c r="L217" i="43"/>
  <c r="M217" i="43"/>
  <c r="N217" i="43"/>
  <c r="O217" i="43"/>
  <c r="P217" i="43"/>
  <c r="Q217" i="43"/>
  <c r="R217" i="43"/>
  <c r="S217" i="43"/>
  <c r="T217" i="43"/>
  <c r="U217" i="43"/>
  <c r="V217" i="43"/>
  <c r="W217" i="43"/>
  <c r="X217" i="43"/>
  <c r="Y217" i="43"/>
  <c r="Z217" i="43"/>
  <c r="AA217" i="43"/>
  <c r="AB217" i="43"/>
  <c r="AC217" i="43"/>
  <c r="AD217" i="43"/>
  <c r="AE217" i="43"/>
  <c r="AF217" i="43"/>
  <c r="AG217" i="43"/>
  <c r="AH217" i="43"/>
  <c r="AI217" i="43"/>
  <c r="AJ217" i="43"/>
  <c r="AK217" i="43"/>
  <c r="AL217" i="43"/>
  <c r="AM217" i="43"/>
  <c r="AN217" i="43"/>
  <c r="AO217" i="43"/>
  <c r="AP217" i="43"/>
  <c r="AQ217" i="43"/>
  <c r="AR217" i="43"/>
  <c r="AS217" i="43"/>
  <c r="AT217" i="43"/>
  <c r="AU217" i="43"/>
  <c r="AV217" i="43"/>
  <c r="AW217" i="43"/>
  <c r="AX217" i="43"/>
  <c r="AY217" i="43"/>
  <c r="AZ217" i="43"/>
  <c r="BA217" i="43"/>
  <c r="BB217" i="43"/>
  <c r="BC217" i="43"/>
  <c r="D218" i="43"/>
  <c r="E218" i="43"/>
  <c r="F218" i="43"/>
  <c r="G218" i="43"/>
  <c r="H218" i="43"/>
  <c r="I218" i="43"/>
  <c r="J218" i="43"/>
  <c r="K218" i="43"/>
  <c r="L218" i="43"/>
  <c r="M218" i="43"/>
  <c r="N218" i="43"/>
  <c r="O218" i="43"/>
  <c r="P218" i="43"/>
  <c r="Q218" i="43"/>
  <c r="R218" i="43"/>
  <c r="S218" i="43"/>
  <c r="T218" i="43"/>
  <c r="U218" i="43"/>
  <c r="V218" i="43"/>
  <c r="W218" i="43"/>
  <c r="X218" i="43"/>
  <c r="Y218" i="43"/>
  <c r="Z218" i="43"/>
  <c r="AA218" i="43"/>
  <c r="AB218" i="43"/>
  <c r="AC218" i="43"/>
  <c r="AD218" i="43"/>
  <c r="AE218" i="43"/>
  <c r="AF218" i="43"/>
  <c r="AG218" i="43"/>
  <c r="AH218" i="43"/>
  <c r="AI218" i="43"/>
  <c r="AJ218" i="43"/>
  <c r="AK218" i="43"/>
  <c r="AL218" i="43"/>
  <c r="AM218" i="43"/>
  <c r="AN218" i="43"/>
  <c r="AO218" i="43"/>
  <c r="AP218" i="43"/>
  <c r="AQ218" i="43"/>
  <c r="AR218" i="43"/>
  <c r="AS218" i="43"/>
  <c r="AT218" i="43"/>
  <c r="AU218" i="43"/>
  <c r="AV218" i="43"/>
  <c r="AW218" i="43"/>
  <c r="AX218" i="43"/>
  <c r="AY218" i="43"/>
  <c r="AZ218" i="43"/>
  <c r="BA218" i="43"/>
  <c r="BB218" i="43"/>
  <c r="BC218" i="43"/>
  <c r="D219" i="43"/>
  <c r="E219" i="43"/>
  <c r="F219" i="43"/>
  <c r="G219" i="43"/>
  <c r="H219" i="43"/>
  <c r="I219" i="43"/>
  <c r="J219" i="43"/>
  <c r="K219" i="43"/>
  <c r="L219" i="43"/>
  <c r="M219" i="43"/>
  <c r="N219" i="43"/>
  <c r="O219" i="43"/>
  <c r="P219" i="43"/>
  <c r="Q219" i="43"/>
  <c r="R219" i="43"/>
  <c r="S219" i="43"/>
  <c r="T219" i="43"/>
  <c r="U219" i="43"/>
  <c r="V219" i="43"/>
  <c r="W219" i="43"/>
  <c r="X219" i="43"/>
  <c r="Y219" i="43"/>
  <c r="Z219" i="43"/>
  <c r="AA219" i="43"/>
  <c r="AB219" i="43"/>
  <c r="AC219" i="43"/>
  <c r="AD219" i="43"/>
  <c r="AE219" i="43"/>
  <c r="AF219" i="43"/>
  <c r="AG219" i="43"/>
  <c r="AH219" i="43"/>
  <c r="AI219" i="43"/>
  <c r="AJ219" i="43"/>
  <c r="AK219" i="43"/>
  <c r="AL219" i="43"/>
  <c r="AM219" i="43"/>
  <c r="AN219" i="43"/>
  <c r="AO219" i="43"/>
  <c r="AP219" i="43"/>
  <c r="AQ219" i="43"/>
  <c r="AR219" i="43"/>
  <c r="AS219" i="43"/>
  <c r="AT219" i="43"/>
  <c r="AU219" i="43"/>
  <c r="AV219" i="43"/>
  <c r="AW219" i="43"/>
  <c r="AX219" i="43"/>
  <c r="AY219" i="43"/>
  <c r="AZ219" i="43"/>
  <c r="BA219" i="43"/>
  <c r="BB219" i="43"/>
  <c r="BC219" i="43"/>
  <c r="D220" i="43"/>
  <c r="E220" i="43"/>
  <c r="F220" i="43"/>
  <c r="G220" i="43"/>
  <c r="H220" i="43"/>
  <c r="I220" i="43"/>
  <c r="J220" i="43"/>
  <c r="K220" i="43"/>
  <c r="L220" i="43"/>
  <c r="M220" i="43"/>
  <c r="N220" i="43"/>
  <c r="O220" i="43"/>
  <c r="P220" i="43"/>
  <c r="Q220" i="43"/>
  <c r="R220" i="43"/>
  <c r="S220" i="43"/>
  <c r="T220" i="43"/>
  <c r="U220" i="43"/>
  <c r="V220" i="43"/>
  <c r="W220" i="43"/>
  <c r="X220" i="43"/>
  <c r="Y220" i="43"/>
  <c r="Z220" i="43"/>
  <c r="AA220" i="43"/>
  <c r="AB220" i="43"/>
  <c r="AC220" i="43"/>
  <c r="AD220" i="43"/>
  <c r="AE220" i="43"/>
  <c r="AF220" i="43"/>
  <c r="AG220" i="43"/>
  <c r="AH220" i="43"/>
  <c r="AI220" i="43"/>
  <c r="AJ220" i="43"/>
  <c r="AK220" i="43"/>
  <c r="AL220" i="43"/>
  <c r="AM220" i="43"/>
  <c r="AN220" i="43"/>
  <c r="AO220" i="43"/>
  <c r="AP220" i="43"/>
  <c r="AQ220" i="43"/>
  <c r="AR220" i="43"/>
  <c r="AS220" i="43"/>
  <c r="AT220" i="43"/>
  <c r="AU220" i="43"/>
  <c r="AV220" i="43"/>
  <c r="AW220" i="43"/>
  <c r="AX220" i="43"/>
  <c r="AY220" i="43"/>
  <c r="AZ220" i="43"/>
  <c r="BA220" i="43"/>
  <c r="BB220" i="43"/>
  <c r="BC220" i="43"/>
  <c r="D221" i="43"/>
  <c r="E221" i="43"/>
  <c r="F221" i="43"/>
  <c r="G221" i="43"/>
  <c r="H221" i="43"/>
  <c r="I221" i="43"/>
  <c r="J221" i="43"/>
  <c r="K221" i="43"/>
  <c r="L221" i="43"/>
  <c r="M221" i="43"/>
  <c r="N221" i="43"/>
  <c r="O221" i="43"/>
  <c r="P221" i="43"/>
  <c r="Q221" i="43"/>
  <c r="R221" i="43"/>
  <c r="S221" i="43"/>
  <c r="T221" i="43"/>
  <c r="U221" i="43"/>
  <c r="V221" i="43"/>
  <c r="W221" i="43"/>
  <c r="X221" i="43"/>
  <c r="Y221" i="43"/>
  <c r="Z221" i="43"/>
  <c r="AA221" i="43"/>
  <c r="AB221" i="43"/>
  <c r="AC221" i="43"/>
  <c r="AD221" i="43"/>
  <c r="AE221" i="43"/>
  <c r="AF221" i="43"/>
  <c r="AG221" i="43"/>
  <c r="AH221" i="43"/>
  <c r="AI221" i="43"/>
  <c r="AJ221" i="43"/>
  <c r="AK221" i="43"/>
  <c r="AL221" i="43"/>
  <c r="AM221" i="43"/>
  <c r="AN221" i="43"/>
  <c r="AO221" i="43"/>
  <c r="AP221" i="43"/>
  <c r="AQ221" i="43"/>
  <c r="AR221" i="43"/>
  <c r="AS221" i="43"/>
  <c r="AT221" i="43"/>
  <c r="AU221" i="43"/>
  <c r="AV221" i="43"/>
  <c r="AW221" i="43"/>
  <c r="AX221" i="43"/>
  <c r="AY221" i="43"/>
  <c r="AZ221" i="43"/>
  <c r="BA221" i="43"/>
  <c r="BB221" i="43"/>
  <c r="BC221" i="43"/>
  <c r="D222" i="43"/>
  <c r="E222" i="43"/>
  <c r="F222" i="43"/>
  <c r="G222" i="43"/>
  <c r="H222" i="43"/>
  <c r="I222" i="43"/>
  <c r="J222" i="43"/>
  <c r="K222" i="43"/>
  <c r="L222" i="43"/>
  <c r="M222" i="43"/>
  <c r="N222" i="43"/>
  <c r="O222" i="43"/>
  <c r="P222" i="43"/>
  <c r="Q222" i="43"/>
  <c r="R222" i="43"/>
  <c r="S222" i="43"/>
  <c r="T222" i="43"/>
  <c r="U222" i="43"/>
  <c r="V222" i="43"/>
  <c r="W222" i="43"/>
  <c r="X222" i="43"/>
  <c r="Y222" i="43"/>
  <c r="Z222" i="43"/>
  <c r="AA222" i="43"/>
  <c r="AB222" i="43"/>
  <c r="AC222" i="43"/>
  <c r="AD222" i="43"/>
  <c r="AE222" i="43"/>
  <c r="AF222" i="43"/>
  <c r="AG222" i="43"/>
  <c r="AH222" i="43"/>
  <c r="AI222" i="43"/>
  <c r="AJ222" i="43"/>
  <c r="AK222" i="43"/>
  <c r="AL222" i="43"/>
  <c r="AM222" i="43"/>
  <c r="AN222" i="43"/>
  <c r="AO222" i="43"/>
  <c r="AP222" i="43"/>
  <c r="AQ222" i="43"/>
  <c r="AR222" i="43"/>
  <c r="AS222" i="43"/>
  <c r="AT222" i="43"/>
  <c r="AU222" i="43"/>
  <c r="AV222" i="43"/>
  <c r="AW222" i="43"/>
  <c r="AX222" i="43"/>
  <c r="AY222" i="43"/>
  <c r="AZ222" i="43"/>
  <c r="BA222" i="43"/>
  <c r="BB222" i="43"/>
  <c r="BC222" i="43"/>
  <c r="D223" i="43"/>
  <c r="E223" i="43"/>
  <c r="F223" i="43"/>
  <c r="G223" i="43"/>
  <c r="H223" i="43"/>
  <c r="I223" i="43"/>
  <c r="J223" i="43"/>
  <c r="K223" i="43"/>
  <c r="L223" i="43"/>
  <c r="M223" i="43"/>
  <c r="N223" i="43"/>
  <c r="O223" i="43"/>
  <c r="P223" i="43"/>
  <c r="Q223" i="43"/>
  <c r="R223" i="43"/>
  <c r="S223" i="43"/>
  <c r="T223" i="43"/>
  <c r="U223" i="43"/>
  <c r="V223" i="43"/>
  <c r="W223" i="43"/>
  <c r="X223" i="43"/>
  <c r="Y223" i="43"/>
  <c r="Z223" i="43"/>
  <c r="AA223" i="43"/>
  <c r="AB223" i="43"/>
  <c r="AC223" i="43"/>
  <c r="AD223" i="43"/>
  <c r="AE223" i="43"/>
  <c r="AF223" i="43"/>
  <c r="AG223" i="43"/>
  <c r="AH223" i="43"/>
  <c r="AI223" i="43"/>
  <c r="AJ223" i="43"/>
  <c r="AK223" i="43"/>
  <c r="AL223" i="43"/>
  <c r="AM223" i="43"/>
  <c r="AN223" i="43"/>
  <c r="AO223" i="43"/>
  <c r="AP223" i="43"/>
  <c r="AQ223" i="43"/>
  <c r="AR223" i="43"/>
  <c r="AS223" i="43"/>
  <c r="AT223" i="43"/>
  <c r="AU223" i="43"/>
  <c r="AV223" i="43"/>
  <c r="AW223" i="43"/>
  <c r="AX223" i="43"/>
  <c r="AY223" i="43"/>
  <c r="AZ223" i="43"/>
  <c r="BA223" i="43"/>
  <c r="BB223" i="43"/>
  <c r="BC223" i="43"/>
  <c r="D224" i="43"/>
  <c r="E224" i="43"/>
  <c r="F224" i="43"/>
  <c r="G224" i="43"/>
  <c r="H224" i="43"/>
  <c r="I224" i="43"/>
  <c r="J224" i="43"/>
  <c r="K224" i="43"/>
  <c r="L224" i="43"/>
  <c r="M224" i="43"/>
  <c r="N224" i="43"/>
  <c r="O224" i="43"/>
  <c r="P224" i="43"/>
  <c r="Q224" i="43"/>
  <c r="R224" i="43"/>
  <c r="S224" i="43"/>
  <c r="T224" i="43"/>
  <c r="U224" i="43"/>
  <c r="V224" i="43"/>
  <c r="W224" i="43"/>
  <c r="X224" i="43"/>
  <c r="Y224" i="43"/>
  <c r="Z224" i="43"/>
  <c r="AA224" i="43"/>
  <c r="AB224" i="43"/>
  <c r="AC224" i="43"/>
  <c r="AD224" i="43"/>
  <c r="AE224" i="43"/>
  <c r="AF224" i="43"/>
  <c r="AG224" i="43"/>
  <c r="AH224" i="43"/>
  <c r="AI224" i="43"/>
  <c r="AJ224" i="43"/>
  <c r="AK224" i="43"/>
  <c r="AL224" i="43"/>
  <c r="AM224" i="43"/>
  <c r="AN224" i="43"/>
  <c r="AO224" i="43"/>
  <c r="AP224" i="43"/>
  <c r="AQ224" i="43"/>
  <c r="AR224" i="43"/>
  <c r="AS224" i="43"/>
  <c r="AT224" i="43"/>
  <c r="AU224" i="43"/>
  <c r="AV224" i="43"/>
  <c r="AW224" i="43"/>
  <c r="AX224" i="43"/>
  <c r="AY224" i="43"/>
  <c r="AZ224" i="43"/>
  <c r="BA224" i="43"/>
  <c r="BB224" i="43"/>
  <c r="BC224" i="43"/>
  <c r="D225" i="43"/>
  <c r="E225" i="43"/>
  <c r="F225" i="43"/>
  <c r="G225" i="43"/>
  <c r="H225" i="43"/>
  <c r="I225" i="43"/>
  <c r="J225" i="43"/>
  <c r="K225" i="43"/>
  <c r="L225" i="43"/>
  <c r="M225" i="43"/>
  <c r="N225" i="43"/>
  <c r="O225" i="43"/>
  <c r="P225" i="43"/>
  <c r="Q225" i="43"/>
  <c r="R225" i="43"/>
  <c r="S225" i="43"/>
  <c r="T225" i="43"/>
  <c r="U225" i="43"/>
  <c r="V225" i="43"/>
  <c r="W225" i="43"/>
  <c r="X225" i="43"/>
  <c r="Y225" i="43"/>
  <c r="Z225" i="43"/>
  <c r="AA225" i="43"/>
  <c r="AB225" i="43"/>
  <c r="AC225" i="43"/>
  <c r="AD225" i="43"/>
  <c r="AE225" i="43"/>
  <c r="AF225" i="43"/>
  <c r="AG225" i="43"/>
  <c r="AH225" i="43"/>
  <c r="AI225" i="43"/>
  <c r="AJ225" i="43"/>
  <c r="AK225" i="43"/>
  <c r="AL225" i="43"/>
  <c r="AM225" i="43"/>
  <c r="AN225" i="43"/>
  <c r="AO225" i="43"/>
  <c r="AP225" i="43"/>
  <c r="AQ225" i="43"/>
  <c r="AR225" i="43"/>
  <c r="AS225" i="43"/>
  <c r="AT225" i="43"/>
  <c r="AU225" i="43"/>
  <c r="AV225" i="43"/>
  <c r="AW225" i="43"/>
  <c r="AX225" i="43"/>
  <c r="AY225" i="43"/>
  <c r="AZ225" i="43"/>
  <c r="BA225" i="43"/>
  <c r="BB225" i="43"/>
  <c r="BC225" i="43"/>
  <c r="D226" i="43"/>
  <c r="E226" i="43"/>
  <c r="F226" i="43"/>
  <c r="G226" i="43"/>
  <c r="H226" i="43"/>
  <c r="I226" i="43"/>
  <c r="J226" i="43"/>
  <c r="K226" i="43"/>
  <c r="L226" i="43"/>
  <c r="M226" i="43"/>
  <c r="N226" i="43"/>
  <c r="O226" i="43"/>
  <c r="P226" i="43"/>
  <c r="Q226" i="43"/>
  <c r="R226" i="43"/>
  <c r="S226" i="43"/>
  <c r="T226" i="43"/>
  <c r="U226" i="43"/>
  <c r="V226" i="43"/>
  <c r="W226" i="43"/>
  <c r="X226" i="43"/>
  <c r="Y226" i="43"/>
  <c r="Z226" i="43"/>
  <c r="AA226" i="43"/>
  <c r="AB226" i="43"/>
  <c r="AC226" i="43"/>
  <c r="AD226" i="43"/>
  <c r="AE226" i="43"/>
  <c r="AF226" i="43"/>
  <c r="AG226" i="43"/>
  <c r="AH226" i="43"/>
  <c r="AI226" i="43"/>
  <c r="AJ226" i="43"/>
  <c r="AK226" i="43"/>
  <c r="AL226" i="43"/>
  <c r="AM226" i="43"/>
  <c r="AN226" i="43"/>
  <c r="AO226" i="43"/>
  <c r="AP226" i="43"/>
  <c r="AQ226" i="43"/>
  <c r="AR226" i="43"/>
  <c r="AS226" i="43"/>
  <c r="AT226" i="43"/>
  <c r="AU226" i="43"/>
  <c r="AV226" i="43"/>
  <c r="AW226" i="43"/>
  <c r="AX226" i="43"/>
  <c r="AY226" i="43"/>
  <c r="AZ226" i="43"/>
  <c r="BA226" i="43"/>
  <c r="BB226" i="43"/>
  <c r="BC226" i="43"/>
  <c r="D227" i="43"/>
  <c r="E227" i="43"/>
  <c r="F227" i="43"/>
  <c r="G227" i="43"/>
  <c r="H227" i="43"/>
  <c r="I227" i="43"/>
  <c r="J227" i="43"/>
  <c r="K227" i="43"/>
  <c r="L227" i="43"/>
  <c r="M227" i="43"/>
  <c r="N227" i="43"/>
  <c r="O227" i="43"/>
  <c r="P227" i="43"/>
  <c r="Q227" i="43"/>
  <c r="R227" i="43"/>
  <c r="S227" i="43"/>
  <c r="T227" i="43"/>
  <c r="U227" i="43"/>
  <c r="V227" i="43"/>
  <c r="W227" i="43"/>
  <c r="X227" i="43"/>
  <c r="Y227" i="43"/>
  <c r="Z227" i="43"/>
  <c r="AA227" i="43"/>
  <c r="AB227" i="43"/>
  <c r="AC227" i="43"/>
  <c r="AD227" i="43"/>
  <c r="AE227" i="43"/>
  <c r="AF227" i="43"/>
  <c r="AG227" i="43"/>
  <c r="AH227" i="43"/>
  <c r="AI227" i="43"/>
  <c r="AJ227" i="43"/>
  <c r="AK227" i="43"/>
  <c r="AL227" i="43"/>
  <c r="AM227" i="43"/>
  <c r="AN227" i="43"/>
  <c r="AO227" i="43"/>
  <c r="AP227" i="43"/>
  <c r="AQ227" i="43"/>
  <c r="AR227" i="43"/>
  <c r="AS227" i="43"/>
  <c r="AT227" i="43"/>
  <c r="AU227" i="43"/>
  <c r="AV227" i="43"/>
  <c r="AW227" i="43"/>
  <c r="AX227" i="43"/>
  <c r="AY227" i="43"/>
  <c r="AZ227" i="43"/>
  <c r="BA227" i="43"/>
  <c r="BB227" i="43"/>
  <c r="BC227" i="43"/>
  <c r="D228" i="43"/>
  <c r="E228" i="43"/>
  <c r="F228" i="43"/>
  <c r="G228" i="43"/>
  <c r="H228" i="43"/>
  <c r="I228" i="43"/>
  <c r="J228" i="43"/>
  <c r="K228" i="43"/>
  <c r="L228" i="43"/>
  <c r="M228" i="43"/>
  <c r="N228" i="43"/>
  <c r="O228" i="43"/>
  <c r="P228" i="43"/>
  <c r="Q228" i="43"/>
  <c r="R228" i="43"/>
  <c r="S228" i="43"/>
  <c r="T228" i="43"/>
  <c r="U228" i="43"/>
  <c r="V228" i="43"/>
  <c r="W228" i="43"/>
  <c r="X228" i="43"/>
  <c r="Y228" i="43"/>
  <c r="Z228" i="43"/>
  <c r="AA228" i="43"/>
  <c r="AB228" i="43"/>
  <c r="AC228" i="43"/>
  <c r="AD228" i="43"/>
  <c r="AE228" i="43"/>
  <c r="AF228" i="43"/>
  <c r="AG228" i="43"/>
  <c r="AH228" i="43"/>
  <c r="AI228" i="43"/>
  <c r="AJ228" i="43"/>
  <c r="AK228" i="43"/>
  <c r="AL228" i="43"/>
  <c r="AM228" i="43"/>
  <c r="AN228" i="43"/>
  <c r="AO228" i="43"/>
  <c r="AP228" i="43"/>
  <c r="AQ228" i="43"/>
  <c r="AR228" i="43"/>
  <c r="AS228" i="43"/>
  <c r="AT228" i="43"/>
  <c r="AU228" i="43"/>
  <c r="AV228" i="43"/>
  <c r="AW228" i="43"/>
  <c r="AX228" i="43"/>
  <c r="AY228" i="43"/>
  <c r="AZ228" i="43"/>
  <c r="BA228" i="43"/>
  <c r="BB228" i="43"/>
  <c r="BC228" i="43"/>
  <c r="D229" i="43"/>
  <c r="E229" i="43"/>
  <c r="F229" i="43"/>
  <c r="G229" i="43"/>
  <c r="H229" i="43"/>
  <c r="I229" i="43"/>
  <c r="J229" i="43"/>
  <c r="K229" i="43"/>
  <c r="L229" i="43"/>
  <c r="M229" i="43"/>
  <c r="N229" i="43"/>
  <c r="O229" i="43"/>
  <c r="P229" i="43"/>
  <c r="Q229" i="43"/>
  <c r="R229" i="43"/>
  <c r="S229" i="43"/>
  <c r="T229" i="43"/>
  <c r="U229" i="43"/>
  <c r="V229" i="43"/>
  <c r="W229" i="43"/>
  <c r="X229" i="43"/>
  <c r="Y229" i="43"/>
  <c r="Z229" i="43"/>
  <c r="AA229" i="43"/>
  <c r="AB229" i="43"/>
  <c r="AC229" i="43"/>
  <c r="AD229" i="43"/>
  <c r="AE229" i="43"/>
  <c r="AF229" i="43"/>
  <c r="AG229" i="43"/>
  <c r="AH229" i="43"/>
  <c r="AI229" i="43"/>
  <c r="AJ229" i="43"/>
  <c r="AK229" i="43"/>
  <c r="AL229" i="43"/>
  <c r="AM229" i="43"/>
  <c r="AN229" i="43"/>
  <c r="AO229" i="43"/>
  <c r="AP229" i="43"/>
  <c r="AQ229" i="43"/>
  <c r="AR229" i="43"/>
  <c r="AS229" i="43"/>
  <c r="AT229" i="43"/>
  <c r="AU229" i="43"/>
  <c r="AV229" i="43"/>
  <c r="AW229" i="43"/>
  <c r="AX229" i="43"/>
  <c r="AY229" i="43"/>
  <c r="AZ229" i="43"/>
  <c r="BA229" i="43"/>
  <c r="BB229" i="43"/>
  <c r="BC229" i="43"/>
  <c r="D230" i="43"/>
  <c r="E230" i="43"/>
  <c r="F230" i="43"/>
  <c r="G230" i="43"/>
  <c r="H230" i="43"/>
  <c r="I230" i="43"/>
  <c r="J230" i="43"/>
  <c r="K230" i="43"/>
  <c r="L230" i="43"/>
  <c r="M230" i="43"/>
  <c r="N230" i="43"/>
  <c r="O230" i="43"/>
  <c r="P230" i="43"/>
  <c r="Q230" i="43"/>
  <c r="R230" i="43"/>
  <c r="S230" i="43"/>
  <c r="T230" i="43"/>
  <c r="U230" i="43"/>
  <c r="V230" i="43"/>
  <c r="W230" i="43"/>
  <c r="X230" i="43"/>
  <c r="Y230" i="43"/>
  <c r="Z230" i="43"/>
  <c r="AA230" i="43"/>
  <c r="AB230" i="43"/>
  <c r="AC230" i="43"/>
  <c r="AD230" i="43"/>
  <c r="AE230" i="43"/>
  <c r="AF230" i="43"/>
  <c r="AG230" i="43"/>
  <c r="AH230" i="43"/>
  <c r="AI230" i="43"/>
  <c r="AJ230" i="43"/>
  <c r="AK230" i="43"/>
  <c r="AL230" i="43"/>
  <c r="AM230" i="43"/>
  <c r="AN230" i="43"/>
  <c r="AO230" i="43"/>
  <c r="AP230" i="43"/>
  <c r="AQ230" i="43"/>
  <c r="AR230" i="43"/>
  <c r="AS230" i="43"/>
  <c r="AT230" i="43"/>
  <c r="AU230" i="43"/>
  <c r="AV230" i="43"/>
  <c r="AW230" i="43"/>
  <c r="AX230" i="43"/>
  <c r="AY230" i="43"/>
  <c r="AZ230" i="43"/>
  <c r="BA230" i="43"/>
  <c r="BB230" i="43"/>
  <c r="BC230" i="43"/>
  <c r="D231" i="43"/>
  <c r="E231" i="43"/>
  <c r="F231" i="43"/>
  <c r="G231" i="43"/>
  <c r="H231" i="43"/>
  <c r="I231" i="43"/>
  <c r="J231" i="43"/>
  <c r="K231" i="43"/>
  <c r="L231" i="43"/>
  <c r="M231" i="43"/>
  <c r="N231" i="43"/>
  <c r="O231" i="43"/>
  <c r="P231" i="43"/>
  <c r="Q231" i="43"/>
  <c r="R231" i="43"/>
  <c r="S231" i="43"/>
  <c r="T231" i="43"/>
  <c r="U231" i="43"/>
  <c r="V231" i="43"/>
  <c r="W231" i="43"/>
  <c r="X231" i="43"/>
  <c r="Y231" i="43"/>
  <c r="Z231" i="43"/>
  <c r="AA231" i="43"/>
  <c r="AB231" i="43"/>
  <c r="AC231" i="43"/>
  <c r="AD231" i="43"/>
  <c r="AE231" i="43"/>
  <c r="AF231" i="43"/>
  <c r="AG231" i="43"/>
  <c r="AH231" i="43"/>
  <c r="AI231" i="43"/>
  <c r="AJ231" i="43"/>
  <c r="AK231" i="43"/>
  <c r="AL231" i="43"/>
  <c r="AM231" i="43"/>
  <c r="AN231" i="43"/>
  <c r="AO231" i="43"/>
  <c r="AP231" i="43"/>
  <c r="AQ231" i="43"/>
  <c r="AR231" i="43"/>
  <c r="AS231" i="43"/>
  <c r="AT231" i="43"/>
  <c r="AU231" i="43"/>
  <c r="AV231" i="43"/>
  <c r="AW231" i="43"/>
  <c r="AX231" i="43"/>
  <c r="AY231" i="43"/>
  <c r="AZ231" i="43"/>
  <c r="BA231" i="43"/>
  <c r="BB231" i="43"/>
  <c r="BC231" i="43"/>
  <c r="D232" i="43"/>
  <c r="E232" i="43"/>
  <c r="F232" i="43"/>
  <c r="G232" i="43"/>
  <c r="H232" i="43"/>
  <c r="I232" i="43"/>
  <c r="J232" i="43"/>
  <c r="K232" i="43"/>
  <c r="L232" i="43"/>
  <c r="M232" i="43"/>
  <c r="N232" i="43"/>
  <c r="O232" i="43"/>
  <c r="P232" i="43"/>
  <c r="Q232" i="43"/>
  <c r="R232" i="43"/>
  <c r="S232" i="43"/>
  <c r="T232" i="43"/>
  <c r="U232" i="43"/>
  <c r="V232" i="43"/>
  <c r="W232" i="43"/>
  <c r="X232" i="43"/>
  <c r="Y232" i="43"/>
  <c r="Z232" i="43"/>
  <c r="AA232" i="43"/>
  <c r="AB232" i="43"/>
  <c r="AC232" i="43"/>
  <c r="AD232" i="43"/>
  <c r="AE232" i="43"/>
  <c r="AF232" i="43"/>
  <c r="AG232" i="43"/>
  <c r="AH232" i="43"/>
  <c r="AI232" i="43"/>
  <c r="AJ232" i="43"/>
  <c r="AK232" i="43"/>
  <c r="AL232" i="43"/>
  <c r="AM232" i="43"/>
  <c r="AN232" i="43"/>
  <c r="AO232" i="43"/>
  <c r="AP232" i="43"/>
  <c r="AQ232" i="43"/>
  <c r="AR232" i="43"/>
  <c r="AS232" i="43"/>
  <c r="AT232" i="43"/>
  <c r="AU232" i="43"/>
  <c r="AV232" i="43"/>
  <c r="AW232" i="43"/>
  <c r="AX232" i="43"/>
  <c r="AY232" i="43"/>
  <c r="AZ232" i="43"/>
  <c r="BA232" i="43"/>
  <c r="BB232" i="43"/>
  <c r="BC232" i="43"/>
  <c r="D233" i="43"/>
  <c r="E233" i="43"/>
  <c r="F233" i="43"/>
  <c r="G233" i="43"/>
  <c r="H233" i="43"/>
  <c r="I233" i="43"/>
  <c r="J233" i="43"/>
  <c r="K233" i="43"/>
  <c r="L233" i="43"/>
  <c r="M233" i="43"/>
  <c r="N233" i="43"/>
  <c r="O233" i="43"/>
  <c r="P233" i="43"/>
  <c r="Q233" i="43"/>
  <c r="R233" i="43"/>
  <c r="S233" i="43"/>
  <c r="T233" i="43"/>
  <c r="U233" i="43"/>
  <c r="V233" i="43"/>
  <c r="W233" i="43"/>
  <c r="X233" i="43"/>
  <c r="Y233" i="43"/>
  <c r="Z233" i="43"/>
  <c r="AA233" i="43"/>
  <c r="AB233" i="43"/>
  <c r="AC233" i="43"/>
  <c r="AD233" i="43"/>
  <c r="AE233" i="43"/>
  <c r="AF233" i="43"/>
  <c r="AG233" i="43"/>
  <c r="AH233" i="43"/>
  <c r="AI233" i="43"/>
  <c r="AJ233" i="43"/>
  <c r="AK233" i="43"/>
  <c r="AL233" i="43"/>
  <c r="AM233" i="43"/>
  <c r="AN233" i="43"/>
  <c r="AO233" i="43"/>
  <c r="AP233" i="43"/>
  <c r="AQ233" i="43"/>
  <c r="AR233" i="43"/>
  <c r="AS233" i="43"/>
  <c r="AT233" i="43"/>
  <c r="AU233" i="43"/>
  <c r="AV233" i="43"/>
  <c r="AW233" i="43"/>
  <c r="AX233" i="43"/>
  <c r="AY233" i="43"/>
  <c r="AZ233" i="43"/>
  <c r="BA233" i="43"/>
  <c r="BB233" i="43"/>
  <c r="BC233" i="43"/>
  <c r="D234" i="43"/>
  <c r="E234" i="43"/>
  <c r="F234" i="43"/>
  <c r="G234" i="43"/>
  <c r="H234" i="43"/>
  <c r="I234" i="43"/>
  <c r="J234" i="43"/>
  <c r="K234" i="43"/>
  <c r="L234" i="43"/>
  <c r="M234" i="43"/>
  <c r="N234" i="43"/>
  <c r="O234" i="43"/>
  <c r="P234" i="43"/>
  <c r="Q234" i="43"/>
  <c r="R234" i="43"/>
  <c r="S234" i="43"/>
  <c r="T234" i="43"/>
  <c r="U234" i="43"/>
  <c r="V234" i="43"/>
  <c r="W234" i="43"/>
  <c r="X234" i="43"/>
  <c r="Y234" i="43"/>
  <c r="Z234" i="43"/>
  <c r="AA234" i="43"/>
  <c r="AB234" i="43"/>
  <c r="AC234" i="43"/>
  <c r="AD234" i="43"/>
  <c r="AE234" i="43"/>
  <c r="AF234" i="43"/>
  <c r="AG234" i="43"/>
  <c r="AH234" i="43"/>
  <c r="AI234" i="43"/>
  <c r="AJ234" i="43"/>
  <c r="AK234" i="43"/>
  <c r="AL234" i="43"/>
  <c r="AM234" i="43"/>
  <c r="AN234" i="43"/>
  <c r="AO234" i="43"/>
  <c r="AP234" i="43"/>
  <c r="AQ234" i="43"/>
  <c r="AR234" i="43"/>
  <c r="AS234" i="43"/>
  <c r="AT234" i="43"/>
  <c r="AU234" i="43"/>
  <c r="AV234" i="43"/>
  <c r="AW234" i="43"/>
  <c r="AX234" i="43"/>
  <c r="AY234" i="43"/>
  <c r="AZ234" i="43"/>
  <c r="BA234" i="43"/>
  <c r="BB234" i="43"/>
  <c r="BC234" i="43"/>
  <c r="D235" i="43"/>
  <c r="E235" i="43"/>
  <c r="F235" i="43"/>
  <c r="G235" i="43"/>
  <c r="H235" i="43"/>
  <c r="I235" i="43"/>
  <c r="J235" i="43"/>
  <c r="K235" i="43"/>
  <c r="L235" i="43"/>
  <c r="M235" i="43"/>
  <c r="N235" i="43"/>
  <c r="O235" i="43"/>
  <c r="P235" i="43"/>
  <c r="Q235" i="43"/>
  <c r="R235" i="43"/>
  <c r="S235" i="43"/>
  <c r="T235" i="43"/>
  <c r="U235" i="43"/>
  <c r="V235" i="43"/>
  <c r="W235" i="43"/>
  <c r="X235" i="43"/>
  <c r="Y235" i="43"/>
  <c r="Z235" i="43"/>
  <c r="AA235" i="43"/>
  <c r="AB235" i="43"/>
  <c r="AC235" i="43"/>
  <c r="AD235" i="43"/>
  <c r="AE235" i="43"/>
  <c r="AF235" i="43"/>
  <c r="AG235" i="43"/>
  <c r="AH235" i="43"/>
  <c r="AI235" i="43"/>
  <c r="AJ235" i="43"/>
  <c r="AK235" i="43"/>
  <c r="AL235" i="43"/>
  <c r="AM235" i="43"/>
  <c r="AN235" i="43"/>
  <c r="AO235" i="43"/>
  <c r="AP235" i="43"/>
  <c r="AQ235" i="43"/>
  <c r="AR235" i="43"/>
  <c r="AS235" i="43"/>
  <c r="AT235" i="43"/>
  <c r="AU235" i="43"/>
  <c r="AV235" i="43"/>
  <c r="AW235" i="43"/>
  <c r="AX235" i="43"/>
  <c r="AY235" i="43"/>
  <c r="AZ235" i="43"/>
  <c r="BA235" i="43"/>
  <c r="BB235" i="43"/>
  <c r="BC235" i="43"/>
  <c r="D236" i="43"/>
  <c r="E236" i="43"/>
  <c r="F236" i="43"/>
  <c r="G236" i="43"/>
  <c r="H236" i="43"/>
  <c r="I236" i="43"/>
  <c r="J236" i="43"/>
  <c r="K236" i="43"/>
  <c r="L236" i="43"/>
  <c r="M236" i="43"/>
  <c r="N236" i="43"/>
  <c r="O236" i="43"/>
  <c r="P236" i="43"/>
  <c r="Q236" i="43"/>
  <c r="R236" i="43"/>
  <c r="S236" i="43"/>
  <c r="T236" i="43"/>
  <c r="U236" i="43"/>
  <c r="V236" i="43"/>
  <c r="W236" i="43"/>
  <c r="X236" i="43"/>
  <c r="Y236" i="43"/>
  <c r="Z236" i="43"/>
  <c r="AA236" i="43"/>
  <c r="AB236" i="43"/>
  <c r="AC236" i="43"/>
  <c r="AD236" i="43"/>
  <c r="AE236" i="43"/>
  <c r="AF236" i="43"/>
  <c r="AG236" i="43"/>
  <c r="AH236" i="43"/>
  <c r="AI236" i="43"/>
  <c r="AJ236" i="43"/>
  <c r="AK236" i="43"/>
  <c r="AL236" i="43"/>
  <c r="AM236" i="43"/>
  <c r="AN236" i="43"/>
  <c r="AO236" i="43"/>
  <c r="AP236" i="43"/>
  <c r="AQ236" i="43"/>
  <c r="AR236" i="43"/>
  <c r="AS236" i="43"/>
  <c r="AT236" i="43"/>
  <c r="AU236" i="43"/>
  <c r="AV236" i="43"/>
  <c r="AW236" i="43"/>
  <c r="AX236" i="43"/>
  <c r="AY236" i="43"/>
  <c r="AZ236" i="43"/>
  <c r="BA236" i="43"/>
  <c r="BB236" i="43"/>
  <c r="BC236" i="43"/>
  <c r="D237" i="43"/>
  <c r="E237" i="43"/>
  <c r="F237" i="43"/>
  <c r="G237" i="43"/>
  <c r="H237" i="43"/>
  <c r="I237" i="43"/>
  <c r="J237" i="43"/>
  <c r="K237" i="43"/>
  <c r="L237" i="43"/>
  <c r="M237" i="43"/>
  <c r="N237" i="43"/>
  <c r="O237" i="43"/>
  <c r="P237" i="43"/>
  <c r="Q237" i="43"/>
  <c r="R237" i="43"/>
  <c r="S237" i="43"/>
  <c r="T237" i="43"/>
  <c r="U237" i="43"/>
  <c r="V237" i="43"/>
  <c r="W237" i="43"/>
  <c r="X237" i="43"/>
  <c r="Y237" i="43"/>
  <c r="Z237" i="43"/>
  <c r="AA237" i="43"/>
  <c r="AB237" i="43"/>
  <c r="AC237" i="43"/>
  <c r="AD237" i="43"/>
  <c r="AE237" i="43"/>
  <c r="AF237" i="43"/>
  <c r="AG237" i="43"/>
  <c r="AH237" i="43"/>
  <c r="AI237" i="43"/>
  <c r="AJ237" i="43"/>
  <c r="AK237" i="43"/>
  <c r="AL237" i="43"/>
  <c r="AM237" i="43"/>
  <c r="AN237" i="43"/>
  <c r="AO237" i="43"/>
  <c r="AP237" i="43"/>
  <c r="AQ237" i="43"/>
  <c r="AR237" i="43"/>
  <c r="AS237" i="43"/>
  <c r="AT237" i="43"/>
  <c r="AU237" i="43"/>
  <c r="AV237" i="43"/>
  <c r="AW237" i="43"/>
  <c r="AX237" i="43"/>
  <c r="AY237" i="43"/>
  <c r="AZ237" i="43"/>
  <c r="BA237" i="43"/>
  <c r="BB237" i="43"/>
  <c r="BC237" i="43"/>
  <c r="D238" i="43"/>
  <c r="E238" i="43"/>
  <c r="F238" i="43"/>
  <c r="G238" i="43"/>
  <c r="H238" i="43"/>
  <c r="I238" i="43"/>
  <c r="J238" i="43"/>
  <c r="K238" i="43"/>
  <c r="L238" i="43"/>
  <c r="M238" i="43"/>
  <c r="N238" i="43"/>
  <c r="O238" i="43"/>
  <c r="P238" i="43"/>
  <c r="Q238" i="43"/>
  <c r="R238" i="43"/>
  <c r="S238" i="43"/>
  <c r="T238" i="43"/>
  <c r="U238" i="43"/>
  <c r="V238" i="43"/>
  <c r="W238" i="43"/>
  <c r="X238" i="43"/>
  <c r="Y238" i="43"/>
  <c r="Z238" i="43"/>
  <c r="AA238" i="43"/>
  <c r="AB238" i="43"/>
  <c r="AC238" i="43"/>
  <c r="AD238" i="43"/>
  <c r="AE238" i="43"/>
  <c r="AF238" i="43"/>
  <c r="AG238" i="43"/>
  <c r="AH238" i="43"/>
  <c r="AI238" i="43"/>
  <c r="AJ238" i="43"/>
  <c r="AK238" i="43"/>
  <c r="AL238" i="43"/>
  <c r="AM238" i="43"/>
  <c r="AN238" i="43"/>
  <c r="AO238" i="43"/>
  <c r="AP238" i="43"/>
  <c r="AQ238" i="43"/>
  <c r="AR238" i="43"/>
  <c r="AS238" i="43"/>
  <c r="AT238" i="43"/>
  <c r="AU238" i="43"/>
  <c r="AV238" i="43"/>
  <c r="AW238" i="43"/>
  <c r="AX238" i="43"/>
  <c r="AY238" i="43"/>
  <c r="AZ238" i="43"/>
  <c r="BA238" i="43"/>
  <c r="BB238" i="43"/>
  <c r="BC238" i="43"/>
  <c r="D239" i="43"/>
  <c r="E239" i="43"/>
  <c r="F239" i="43"/>
  <c r="G239" i="43"/>
  <c r="H239" i="43"/>
  <c r="I239" i="43"/>
  <c r="J239" i="43"/>
  <c r="K239" i="43"/>
  <c r="L239" i="43"/>
  <c r="M239" i="43"/>
  <c r="N239" i="43"/>
  <c r="O239" i="43"/>
  <c r="P239" i="43"/>
  <c r="Q239" i="43"/>
  <c r="R239" i="43"/>
  <c r="S239" i="43"/>
  <c r="T239" i="43"/>
  <c r="U239" i="43"/>
  <c r="V239" i="43"/>
  <c r="W239" i="43"/>
  <c r="X239" i="43"/>
  <c r="Y239" i="43"/>
  <c r="Z239" i="43"/>
  <c r="AA239" i="43"/>
  <c r="AB239" i="43"/>
  <c r="AC239" i="43"/>
  <c r="AD239" i="43"/>
  <c r="AE239" i="43"/>
  <c r="AF239" i="43"/>
  <c r="AG239" i="43"/>
  <c r="AH239" i="43"/>
  <c r="AI239" i="43"/>
  <c r="AJ239" i="43"/>
  <c r="AK239" i="43"/>
  <c r="AL239" i="43"/>
  <c r="AM239" i="43"/>
  <c r="AN239" i="43"/>
  <c r="AO239" i="43"/>
  <c r="AP239" i="43"/>
  <c r="AQ239" i="43"/>
  <c r="AR239" i="43"/>
  <c r="AS239" i="43"/>
  <c r="AT239" i="43"/>
  <c r="AU239" i="43"/>
  <c r="AV239" i="43"/>
  <c r="AW239" i="43"/>
  <c r="AX239" i="43"/>
  <c r="AY239" i="43"/>
  <c r="AZ239" i="43"/>
  <c r="BA239" i="43"/>
  <c r="BB239" i="43"/>
  <c r="BC239" i="43"/>
  <c r="D240" i="43"/>
  <c r="E240" i="43"/>
  <c r="F240" i="43"/>
  <c r="G240" i="43"/>
  <c r="H240" i="43"/>
  <c r="I240" i="43"/>
  <c r="J240" i="43"/>
  <c r="K240" i="43"/>
  <c r="L240" i="43"/>
  <c r="M240" i="43"/>
  <c r="N240" i="43"/>
  <c r="O240" i="43"/>
  <c r="P240" i="43"/>
  <c r="Q240" i="43"/>
  <c r="R240" i="43"/>
  <c r="S240" i="43"/>
  <c r="T240" i="43"/>
  <c r="U240" i="43"/>
  <c r="V240" i="43"/>
  <c r="W240" i="43"/>
  <c r="X240" i="43"/>
  <c r="Y240" i="43"/>
  <c r="Z240" i="43"/>
  <c r="AA240" i="43"/>
  <c r="AB240" i="43"/>
  <c r="AC240" i="43"/>
  <c r="AD240" i="43"/>
  <c r="AE240" i="43"/>
  <c r="AF240" i="43"/>
  <c r="AG240" i="43"/>
  <c r="AH240" i="43"/>
  <c r="AI240" i="43"/>
  <c r="AJ240" i="43"/>
  <c r="AK240" i="43"/>
  <c r="AL240" i="43"/>
  <c r="AM240" i="43"/>
  <c r="AN240" i="43"/>
  <c r="AO240" i="43"/>
  <c r="AP240" i="43"/>
  <c r="AQ240" i="43"/>
  <c r="AR240" i="43"/>
  <c r="AS240" i="43"/>
  <c r="AT240" i="43"/>
  <c r="AU240" i="43"/>
  <c r="AV240" i="43"/>
  <c r="AW240" i="43"/>
  <c r="AX240" i="43"/>
  <c r="AY240" i="43"/>
  <c r="AZ240" i="43"/>
  <c r="BA240" i="43"/>
  <c r="BB240" i="43"/>
  <c r="BC240" i="43"/>
  <c r="D241" i="43"/>
  <c r="E241" i="43"/>
  <c r="F241" i="43"/>
  <c r="G241" i="43"/>
  <c r="H241" i="43"/>
  <c r="I241" i="43"/>
  <c r="J241" i="43"/>
  <c r="K241" i="43"/>
  <c r="L241" i="43"/>
  <c r="M241" i="43"/>
  <c r="N241" i="43"/>
  <c r="O241" i="43"/>
  <c r="P241" i="43"/>
  <c r="Q241" i="43"/>
  <c r="R241" i="43"/>
  <c r="S241" i="43"/>
  <c r="T241" i="43"/>
  <c r="U241" i="43"/>
  <c r="V241" i="43"/>
  <c r="W241" i="43"/>
  <c r="X241" i="43"/>
  <c r="Y241" i="43"/>
  <c r="Z241" i="43"/>
  <c r="AA241" i="43"/>
  <c r="AB241" i="43"/>
  <c r="AC241" i="43"/>
  <c r="AD241" i="43"/>
  <c r="AE241" i="43"/>
  <c r="AF241" i="43"/>
  <c r="AG241" i="43"/>
  <c r="AH241" i="43"/>
  <c r="AI241" i="43"/>
  <c r="AJ241" i="43"/>
  <c r="AK241" i="43"/>
  <c r="AL241" i="43"/>
  <c r="AM241" i="43"/>
  <c r="AN241" i="43"/>
  <c r="AO241" i="43"/>
  <c r="AP241" i="43"/>
  <c r="AQ241" i="43"/>
  <c r="AR241" i="43"/>
  <c r="AS241" i="43"/>
  <c r="AT241" i="43"/>
  <c r="AU241" i="43"/>
  <c r="AV241" i="43"/>
  <c r="AW241" i="43"/>
  <c r="AX241" i="43"/>
  <c r="AY241" i="43"/>
  <c r="AZ241" i="43"/>
  <c r="BA241" i="43"/>
  <c r="BB241" i="43"/>
  <c r="BC241" i="43"/>
  <c r="D242" i="43"/>
  <c r="E242" i="43"/>
  <c r="F242" i="43"/>
  <c r="G242" i="43"/>
  <c r="H242" i="43"/>
  <c r="I242" i="43"/>
  <c r="J242" i="43"/>
  <c r="K242" i="43"/>
  <c r="L242" i="43"/>
  <c r="M242" i="43"/>
  <c r="N242" i="43"/>
  <c r="O242" i="43"/>
  <c r="P242" i="43"/>
  <c r="Q242" i="43"/>
  <c r="R242" i="43"/>
  <c r="S242" i="43"/>
  <c r="T242" i="43"/>
  <c r="U242" i="43"/>
  <c r="V242" i="43"/>
  <c r="W242" i="43"/>
  <c r="X242" i="43"/>
  <c r="Y242" i="43"/>
  <c r="Z242" i="43"/>
  <c r="AA242" i="43"/>
  <c r="AB242" i="43"/>
  <c r="AC242" i="43"/>
  <c r="AD242" i="43"/>
  <c r="AE242" i="43"/>
  <c r="AF242" i="43"/>
  <c r="AG242" i="43"/>
  <c r="AH242" i="43"/>
  <c r="AI242" i="43"/>
  <c r="AJ242" i="43"/>
  <c r="AK242" i="43"/>
  <c r="AL242" i="43"/>
  <c r="AM242" i="43"/>
  <c r="AN242" i="43"/>
  <c r="AO242" i="43"/>
  <c r="AP242" i="43"/>
  <c r="AQ242" i="43"/>
  <c r="AR242" i="43"/>
  <c r="AS242" i="43"/>
  <c r="AT242" i="43"/>
  <c r="AU242" i="43"/>
  <c r="AV242" i="43"/>
  <c r="AW242" i="43"/>
  <c r="AX242" i="43"/>
  <c r="AY242" i="43"/>
  <c r="AZ242" i="43"/>
  <c r="BA242" i="43"/>
  <c r="BB242" i="43"/>
  <c r="BC242" i="43"/>
  <c r="D243" i="43"/>
  <c r="E243" i="43"/>
  <c r="F243" i="43"/>
  <c r="G243" i="43"/>
  <c r="H243" i="43"/>
  <c r="I243" i="43"/>
  <c r="J243" i="43"/>
  <c r="K243" i="43"/>
  <c r="L243" i="43"/>
  <c r="M243" i="43"/>
  <c r="N243" i="43"/>
  <c r="O243" i="43"/>
  <c r="P243" i="43"/>
  <c r="Q243" i="43"/>
  <c r="R243" i="43"/>
  <c r="S243" i="43"/>
  <c r="T243" i="43"/>
  <c r="U243" i="43"/>
  <c r="V243" i="43"/>
  <c r="W243" i="43"/>
  <c r="X243" i="43"/>
  <c r="Y243" i="43"/>
  <c r="Z243" i="43"/>
  <c r="AA243" i="43"/>
  <c r="AB243" i="43"/>
  <c r="AC243" i="43"/>
  <c r="AD243" i="43"/>
  <c r="AE243" i="43"/>
  <c r="AF243" i="43"/>
  <c r="AG243" i="43"/>
  <c r="AH243" i="43"/>
  <c r="AI243" i="43"/>
  <c r="AJ243" i="43"/>
  <c r="AK243" i="43"/>
  <c r="AL243" i="43"/>
  <c r="AM243" i="43"/>
  <c r="AN243" i="43"/>
  <c r="AO243" i="43"/>
  <c r="AP243" i="43"/>
  <c r="AQ243" i="43"/>
  <c r="AR243" i="43"/>
  <c r="AS243" i="43"/>
  <c r="AT243" i="43"/>
  <c r="AU243" i="43"/>
  <c r="AV243" i="43"/>
  <c r="AW243" i="43"/>
  <c r="AX243" i="43"/>
  <c r="AY243" i="43"/>
  <c r="AZ243" i="43"/>
  <c r="BA243" i="43"/>
  <c r="BB243" i="43"/>
  <c r="BC243" i="43"/>
  <c r="D244" i="43"/>
  <c r="E244" i="43"/>
  <c r="F244" i="43"/>
  <c r="G244" i="43"/>
  <c r="H244" i="43"/>
  <c r="I244" i="43"/>
  <c r="J244" i="43"/>
  <c r="K244" i="43"/>
  <c r="L244" i="43"/>
  <c r="M244" i="43"/>
  <c r="N244" i="43"/>
  <c r="O244" i="43"/>
  <c r="P244" i="43"/>
  <c r="Q244" i="43"/>
  <c r="R244" i="43"/>
  <c r="S244" i="43"/>
  <c r="T244" i="43"/>
  <c r="U244" i="43"/>
  <c r="V244" i="43"/>
  <c r="W244" i="43"/>
  <c r="X244" i="43"/>
  <c r="Y244" i="43"/>
  <c r="Z244" i="43"/>
  <c r="AA244" i="43"/>
  <c r="AB244" i="43"/>
  <c r="AC244" i="43"/>
  <c r="AD244" i="43"/>
  <c r="AE244" i="43"/>
  <c r="AF244" i="43"/>
  <c r="AG244" i="43"/>
  <c r="AH244" i="43"/>
  <c r="AI244" i="43"/>
  <c r="AJ244" i="43"/>
  <c r="AK244" i="43"/>
  <c r="AL244" i="43"/>
  <c r="AM244" i="43"/>
  <c r="AN244" i="43"/>
  <c r="AO244" i="43"/>
  <c r="AP244" i="43"/>
  <c r="AQ244" i="43"/>
  <c r="AR244" i="43"/>
  <c r="AS244" i="43"/>
  <c r="AT244" i="43"/>
  <c r="AU244" i="43"/>
  <c r="AV244" i="43"/>
  <c r="AW244" i="43"/>
  <c r="AX244" i="43"/>
  <c r="AY244" i="43"/>
  <c r="AZ244" i="43"/>
  <c r="BA244" i="43"/>
  <c r="BB244" i="43"/>
  <c r="BC244" i="43"/>
  <c r="D245" i="43"/>
  <c r="E245" i="43"/>
  <c r="F245" i="43"/>
  <c r="G245" i="43"/>
  <c r="H245" i="43"/>
  <c r="I245" i="43"/>
  <c r="J245" i="43"/>
  <c r="K245" i="43"/>
  <c r="L245" i="43"/>
  <c r="M245" i="43"/>
  <c r="N245" i="43"/>
  <c r="O245" i="43"/>
  <c r="P245" i="43"/>
  <c r="Q245" i="43"/>
  <c r="R245" i="43"/>
  <c r="S245" i="43"/>
  <c r="T245" i="43"/>
  <c r="U245" i="43"/>
  <c r="V245" i="43"/>
  <c r="W245" i="43"/>
  <c r="X245" i="43"/>
  <c r="Y245" i="43"/>
  <c r="Z245" i="43"/>
  <c r="AA245" i="43"/>
  <c r="AB245" i="43"/>
  <c r="AC245" i="43"/>
  <c r="AD245" i="43"/>
  <c r="AE245" i="43"/>
  <c r="AF245" i="43"/>
  <c r="AG245" i="43"/>
  <c r="AH245" i="43"/>
  <c r="AI245" i="43"/>
  <c r="AJ245" i="43"/>
  <c r="AK245" i="43"/>
  <c r="AL245" i="43"/>
  <c r="AM245" i="43"/>
  <c r="AN245" i="43"/>
  <c r="AO245" i="43"/>
  <c r="AP245" i="43"/>
  <c r="AQ245" i="43"/>
  <c r="AR245" i="43"/>
  <c r="AS245" i="43"/>
  <c r="AT245" i="43"/>
  <c r="AU245" i="43"/>
  <c r="AV245" i="43"/>
  <c r="AW245" i="43"/>
  <c r="AX245" i="43"/>
  <c r="AY245" i="43"/>
  <c r="AZ245" i="43"/>
  <c r="BA245" i="43"/>
  <c r="BB245" i="43"/>
  <c r="BC245" i="43"/>
  <c r="D246" i="43"/>
  <c r="E246" i="43"/>
  <c r="F246" i="43"/>
  <c r="G246" i="43"/>
  <c r="H246" i="43"/>
  <c r="I246" i="43"/>
  <c r="J246" i="43"/>
  <c r="K246" i="43"/>
  <c r="L246" i="43"/>
  <c r="M246" i="43"/>
  <c r="N246" i="43"/>
  <c r="O246" i="43"/>
  <c r="P246" i="43"/>
  <c r="Q246" i="43"/>
  <c r="R246" i="43"/>
  <c r="S246" i="43"/>
  <c r="T246" i="43"/>
  <c r="U246" i="43"/>
  <c r="V246" i="43"/>
  <c r="W246" i="43"/>
  <c r="X246" i="43"/>
  <c r="Y246" i="43"/>
  <c r="Z246" i="43"/>
  <c r="AA246" i="43"/>
  <c r="AB246" i="43"/>
  <c r="AC246" i="43"/>
  <c r="AD246" i="43"/>
  <c r="AE246" i="43"/>
  <c r="AF246" i="43"/>
  <c r="AG246" i="43"/>
  <c r="AH246" i="43"/>
  <c r="AI246" i="43"/>
  <c r="AJ246" i="43"/>
  <c r="AK246" i="43"/>
  <c r="AL246" i="43"/>
  <c r="AM246" i="43"/>
  <c r="AN246" i="43"/>
  <c r="AO246" i="43"/>
  <c r="AP246" i="43"/>
  <c r="AQ246" i="43"/>
  <c r="AR246" i="43"/>
  <c r="AS246" i="43"/>
  <c r="AT246" i="43"/>
  <c r="AU246" i="43"/>
  <c r="AV246" i="43"/>
  <c r="AW246" i="43"/>
  <c r="AX246" i="43"/>
  <c r="AY246" i="43"/>
  <c r="AZ246" i="43"/>
  <c r="BA246" i="43"/>
  <c r="BB246" i="43"/>
  <c r="BC246" i="43"/>
  <c r="D247" i="43"/>
  <c r="E247" i="43"/>
  <c r="F247" i="43"/>
  <c r="G247" i="43"/>
  <c r="H247" i="43"/>
  <c r="I247" i="43"/>
  <c r="J247" i="43"/>
  <c r="K247" i="43"/>
  <c r="L247" i="43"/>
  <c r="M247" i="43"/>
  <c r="N247" i="43"/>
  <c r="O247" i="43"/>
  <c r="P247" i="43"/>
  <c r="Q247" i="43"/>
  <c r="R247" i="43"/>
  <c r="S247" i="43"/>
  <c r="T247" i="43"/>
  <c r="U247" i="43"/>
  <c r="V247" i="43"/>
  <c r="W247" i="43"/>
  <c r="X247" i="43"/>
  <c r="Y247" i="43"/>
  <c r="Z247" i="43"/>
  <c r="AA247" i="43"/>
  <c r="AB247" i="43"/>
  <c r="AC247" i="43"/>
  <c r="AD247" i="43"/>
  <c r="AE247" i="43"/>
  <c r="AF247" i="43"/>
  <c r="AG247" i="43"/>
  <c r="AH247" i="43"/>
  <c r="AI247" i="43"/>
  <c r="AJ247" i="43"/>
  <c r="AK247" i="43"/>
  <c r="AL247" i="43"/>
  <c r="AM247" i="43"/>
  <c r="AN247" i="43"/>
  <c r="AO247" i="43"/>
  <c r="AP247" i="43"/>
  <c r="AQ247" i="43"/>
  <c r="AR247" i="43"/>
  <c r="AS247" i="43"/>
  <c r="AT247" i="43"/>
  <c r="AU247" i="43"/>
  <c r="AV247" i="43"/>
  <c r="AW247" i="43"/>
  <c r="AX247" i="43"/>
  <c r="AY247" i="43"/>
  <c r="AZ247" i="43"/>
  <c r="BA247" i="43"/>
  <c r="BB247" i="43"/>
  <c r="BC247" i="43"/>
  <c r="D248" i="43"/>
  <c r="E248" i="43"/>
  <c r="F248" i="43"/>
  <c r="G248" i="43"/>
  <c r="H248" i="43"/>
  <c r="I248" i="43"/>
  <c r="J248" i="43"/>
  <c r="K248" i="43"/>
  <c r="L248" i="43"/>
  <c r="M248" i="43"/>
  <c r="N248" i="43"/>
  <c r="O248" i="43"/>
  <c r="P248" i="43"/>
  <c r="Q248" i="43"/>
  <c r="R248" i="43"/>
  <c r="S248" i="43"/>
  <c r="T248" i="43"/>
  <c r="U248" i="43"/>
  <c r="V248" i="43"/>
  <c r="W248" i="43"/>
  <c r="X248" i="43"/>
  <c r="Y248" i="43"/>
  <c r="Z248" i="43"/>
  <c r="AA248" i="43"/>
  <c r="AB248" i="43"/>
  <c r="AC248" i="43"/>
  <c r="AD248" i="43"/>
  <c r="AE248" i="43"/>
  <c r="AF248" i="43"/>
  <c r="AG248" i="43"/>
  <c r="AH248" i="43"/>
  <c r="AI248" i="43"/>
  <c r="AJ248" i="43"/>
  <c r="AK248" i="43"/>
  <c r="AL248" i="43"/>
  <c r="AM248" i="43"/>
  <c r="AN248" i="43"/>
  <c r="AO248" i="43"/>
  <c r="AP248" i="43"/>
  <c r="AQ248" i="43"/>
  <c r="AR248" i="43"/>
  <c r="AS248" i="43"/>
  <c r="AT248" i="43"/>
  <c r="AU248" i="43"/>
  <c r="AV248" i="43"/>
  <c r="AW248" i="43"/>
  <c r="AX248" i="43"/>
  <c r="AY248" i="43"/>
  <c r="AZ248" i="43"/>
  <c r="BA248" i="43"/>
  <c r="BB248" i="43"/>
  <c r="BC248" i="43"/>
  <c r="D249" i="43"/>
  <c r="E249" i="43"/>
  <c r="F249" i="43"/>
  <c r="G249" i="43"/>
  <c r="H249" i="43"/>
  <c r="I249" i="43"/>
  <c r="J249" i="43"/>
  <c r="K249" i="43"/>
  <c r="L249" i="43"/>
  <c r="M249" i="43"/>
  <c r="N249" i="43"/>
  <c r="O249" i="43"/>
  <c r="P249" i="43"/>
  <c r="Q249" i="43"/>
  <c r="R249" i="43"/>
  <c r="S249" i="43"/>
  <c r="T249" i="43"/>
  <c r="U249" i="43"/>
  <c r="V249" i="43"/>
  <c r="W249" i="43"/>
  <c r="X249" i="43"/>
  <c r="Y249" i="43"/>
  <c r="Z249" i="43"/>
  <c r="AA249" i="43"/>
  <c r="AB249" i="43"/>
  <c r="AC249" i="43"/>
  <c r="AD249" i="43"/>
  <c r="AE249" i="43"/>
  <c r="AF249" i="43"/>
  <c r="AG249" i="43"/>
  <c r="AH249" i="43"/>
  <c r="AI249" i="43"/>
  <c r="AJ249" i="43"/>
  <c r="AK249" i="43"/>
  <c r="AL249" i="43"/>
  <c r="AM249" i="43"/>
  <c r="AN249" i="43"/>
  <c r="AO249" i="43"/>
  <c r="AP249" i="43"/>
  <c r="AQ249" i="43"/>
  <c r="AR249" i="43"/>
  <c r="AS249" i="43"/>
  <c r="AT249" i="43"/>
  <c r="AU249" i="43"/>
  <c r="AV249" i="43"/>
  <c r="AW249" i="43"/>
  <c r="AX249" i="43"/>
  <c r="AY249" i="43"/>
  <c r="AZ249" i="43"/>
  <c r="BA249" i="43"/>
  <c r="BB249" i="43"/>
  <c r="BC249" i="43"/>
  <c r="C61" i="43"/>
  <c r="C62" i="43"/>
  <c r="C63" i="43"/>
  <c r="C64" i="43"/>
  <c r="C65" i="43"/>
  <c r="C66" i="43"/>
  <c r="C67" i="43"/>
  <c r="C68" i="43"/>
  <c r="C69" i="43"/>
  <c r="C70" i="43"/>
  <c r="C71" i="43"/>
  <c r="C72" i="43"/>
  <c r="C73" i="43"/>
  <c r="C74" i="43"/>
  <c r="C75" i="43"/>
  <c r="C76" i="43"/>
  <c r="C77" i="43"/>
  <c r="C78" i="43"/>
  <c r="C79" i="43"/>
  <c r="C80" i="43"/>
  <c r="C81" i="43"/>
  <c r="C82" i="43"/>
  <c r="C83" i="43"/>
  <c r="C84" i="43"/>
  <c r="C85" i="43"/>
  <c r="C86" i="43"/>
  <c r="C87" i="43"/>
  <c r="C88" i="43"/>
  <c r="C89" i="43"/>
  <c r="C90" i="43"/>
  <c r="C91" i="43"/>
  <c r="C92" i="43"/>
  <c r="C93" i="43"/>
  <c r="C94" i="43"/>
  <c r="C95" i="43"/>
  <c r="C96" i="43"/>
  <c r="C97" i="43"/>
  <c r="C98" i="43"/>
  <c r="C99" i="43"/>
  <c r="C100" i="43"/>
  <c r="C101" i="43"/>
  <c r="C102" i="43"/>
  <c r="C103" i="43"/>
  <c r="C104" i="43"/>
  <c r="C105" i="43"/>
  <c r="C106" i="43"/>
  <c r="C107" i="43"/>
  <c r="C108" i="43"/>
  <c r="C109" i="43"/>
  <c r="C110" i="43"/>
  <c r="C111" i="43"/>
  <c r="C112" i="43"/>
  <c r="C113" i="43"/>
  <c r="C114" i="43"/>
  <c r="C115" i="43"/>
  <c r="C116" i="43"/>
  <c r="C117" i="43"/>
  <c r="C118" i="43"/>
  <c r="C119" i="43"/>
  <c r="C120" i="43"/>
  <c r="C121" i="43"/>
  <c r="C122" i="43"/>
  <c r="C123" i="43"/>
  <c r="C124" i="43"/>
  <c r="C125" i="43"/>
  <c r="C126" i="43"/>
  <c r="C127" i="43"/>
  <c r="C128" i="43"/>
  <c r="C129" i="43"/>
  <c r="C130" i="43"/>
  <c r="C131" i="43"/>
  <c r="C132" i="43"/>
  <c r="C133" i="43"/>
  <c r="C134" i="43"/>
  <c r="C135" i="43"/>
  <c r="C136" i="43"/>
  <c r="C137" i="43"/>
  <c r="C138" i="43"/>
  <c r="C139" i="43"/>
  <c r="C140" i="43"/>
  <c r="C141" i="43"/>
  <c r="C142" i="43"/>
  <c r="C143" i="43"/>
  <c r="C144" i="43"/>
  <c r="C145" i="43"/>
  <c r="C146" i="43"/>
  <c r="C147" i="43"/>
  <c r="C148" i="43"/>
  <c r="C149" i="43"/>
  <c r="C150" i="43"/>
  <c r="C151" i="43"/>
  <c r="C152" i="43"/>
  <c r="C153" i="43"/>
  <c r="C154" i="43"/>
  <c r="C155" i="43"/>
  <c r="C156" i="43"/>
  <c r="C157" i="43"/>
  <c r="C158" i="43"/>
  <c r="C159" i="43"/>
  <c r="C160" i="43"/>
  <c r="C161" i="43"/>
  <c r="C162" i="43"/>
  <c r="C163" i="43"/>
  <c r="C164" i="43"/>
  <c r="C165" i="43"/>
  <c r="C166" i="43"/>
  <c r="C167" i="43"/>
  <c r="C168" i="43"/>
  <c r="C169" i="43"/>
  <c r="C170" i="43"/>
  <c r="C171" i="43"/>
  <c r="C172" i="43"/>
  <c r="C173" i="43"/>
  <c r="C174" i="43"/>
  <c r="C175" i="43"/>
  <c r="C176" i="43"/>
  <c r="C177" i="43"/>
  <c r="C178" i="43"/>
  <c r="C179" i="43"/>
  <c r="C180" i="43"/>
  <c r="C181" i="43"/>
  <c r="C182" i="43"/>
  <c r="C183" i="43"/>
  <c r="C184" i="43"/>
  <c r="C185" i="43"/>
  <c r="C186" i="43"/>
  <c r="C187" i="43"/>
  <c r="C188" i="43"/>
  <c r="C189" i="43"/>
  <c r="C190" i="43"/>
  <c r="C191" i="43"/>
  <c r="C192" i="43"/>
  <c r="C193" i="43"/>
  <c r="C194" i="43"/>
  <c r="C195" i="43"/>
  <c r="C196" i="43"/>
  <c r="C197" i="43"/>
  <c r="C198" i="43"/>
  <c r="C199" i="43"/>
  <c r="C200" i="43"/>
  <c r="C201" i="43"/>
  <c r="C202" i="43"/>
  <c r="C203" i="43"/>
  <c r="C204" i="43"/>
  <c r="C205" i="43"/>
  <c r="C206" i="43"/>
  <c r="C207" i="43"/>
  <c r="C208" i="43"/>
  <c r="C209" i="43"/>
  <c r="C210" i="43"/>
  <c r="C211" i="43"/>
  <c r="C212" i="43"/>
  <c r="C213" i="43"/>
  <c r="C214" i="43"/>
  <c r="C215" i="43"/>
  <c r="C216" i="43"/>
  <c r="C217" i="43"/>
  <c r="C218" i="43"/>
  <c r="C219" i="43"/>
  <c r="C220" i="43"/>
  <c r="C221" i="43"/>
  <c r="C222" i="43"/>
  <c r="C223" i="43"/>
  <c r="C224" i="43"/>
  <c r="C225" i="43"/>
  <c r="C226" i="43"/>
  <c r="C227" i="43"/>
  <c r="C228" i="43"/>
  <c r="C229" i="43"/>
  <c r="C230" i="43"/>
  <c r="C231" i="43"/>
  <c r="C232" i="43"/>
  <c r="C233" i="43"/>
  <c r="C234" i="43"/>
  <c r="C235" i="43"/>
  <c r="C236" i="43"/>
  <c r="C237" i="43"/>
  <c r="C238" i="43"/>
  <c r="C239" i="43"/>
  <c r="C240" i="43"/>
  <c r="C241" i="43"/>
  <c r="C242" i="43"/>
  <c r="C243" i="43"/>
  <c r="C244" i="43"/>
  <c r="C245" i="43"/>
  <c r="C246" i="43"/>
  <c r="C247" i="43"/>
  <c r="C248" i="43"/>
  <c r="C249" i="43"/>
  <c r="C60" i="43"/>
  <c r="D60" i="45"/>
  <c r="E60" i="45"/>
  <c r="F60" i="45"/>
  <c r="G60" i="45"/>
  <c r="H60" i="45"/>
  <c r="I60" i="45"/>
  <c r="J60" i="45"/>
  <c r="K60" i="45"/>
  <c r="L60" i="45"/>
  <c r="M60" i="45"/>
  <c r="N60" i="45"/>
  <c r="O60" i="45"/>
  <c r="P60" i="45"/>
  <c r="Q60" i="45"/>
  <c r="R60" i="45"/>
  <c r="S60" i="45"/>
  <c r="T60" i="45"/>
  <c r="U60" i="45"/>
  <c r="V60" i="45"/>
  <c r="W60" i="45"/>
  <c r="X60" i="45"/>
  <c r="Y60" i="45"/>
  <c r="Z60" i="45"/>
  <c r="AA60" i="45"/>
  <c r="AB60" i="45"/>
  <c r="AC60" i="45"/>
  <c r="AD60" i="45"/>
  <c r="AE60" i="45"/>
  <c r="AF60" i="45"/>
  <c r="AG60" i="45"/>
  <c r="AH60" i="45"/>
  <c r="AI60" i="45"/>
  <c r="AJ60" i="45"/>
  <c r="AK60" i="45"/>
  <c r="AL60" i="45"/>
  <c r="AM60" i="45"/>
  <c r="AN60" i="45"/>
  <c r="AO60" i="45"/>
  <c r="AP60" i="45"/>
  <c r="AQ60" i="45"/>
  <c r="AR60" i="45"/>
  <c r="AS60" i="45"/>
  <c r="AT60" i="45"/>
  <c r="AU60" i="45"/>
  <c r="AV60" i="45"/>
  <c r="AW60" i="45"/>
  <c r="AX60" i="45"/>
  <c r="AY60" i="45"/>
  <c r="AZ60" i="45"/>
  <c r="BA60" i="45"/>
  <c r="BB60" i="45"/>
  <c r="BC60" i="45"/>
  <c r="D61" i="45"/>
  <c r="E61" i="45"/>
  <c r="F61" i="45"/>
  <c r="G61" i="45"/>
  <c r="H61" i="45"/>
  <c r="I61" i="45"/>
  <c r="J61" i="45"/>
  <c r="K61" i="45"/>
  <c r="L61" i="45"/>
  <c r="M61" i="45"/>
  <c r="N61" i="45"/>
  <c r="O61" i="45"/>
  <c r="P61" i="45"/>
  <c r="Q61" i="45"/>
  <c r="R61" i="45"/>
  <c r="S61" i="45"/>
  <c r="T61" i="45"/>
  <c r="U61" i="45"/>
  <c r="V61" i="45"/>
  <c r="W61" i="45"/>
  <c r="X61" i="45"/>
  <c r="Y61" i="45"/>
  <c r="Z61" i="45"/>
  <c r="AA61" i="45"/>
  <c r="AB61" i="45"/>
  <c r="AC61" i="45"/>
  <c r="AD61" i="45"/>
  <c r="AE61" i="45"/>
  <c r="AF61" i="45"/>
  <c r="AG61" i="45"/>
  <c r="AH61" i="45"/>
  <c r="AI61" i="45"/>
  <c r="AJ61" i="45"/>
  <c r="AK61" i="45"/>
  <c r="AL61" i="45"/>
  <c r="AM61" i="45"/>
  <c r="AN61" i="45"/>
  <c r="AO61" i="45"/>
  <c r="AP61" i="45"/>
  <c r="AQ61" i="45"/>
  <c r="AR61" i="45"/>
  <c r="AS61" i="45"/>
  <c r="AT61" i="45"/>
  <c r="AU61" i="45"/>
  <c r="AV61" i="45"/>
  <c r="AW61" i="45"/>
  <c r="AX61" i="45"/>
  <c r="AY61" i="45"/>
  <c r="AZ61" i="45"/>
  <c r="BA61" i="45"/>
  <c r="BB61" i="45"/>
  <c r="BC61" i="45"/>
  <c r="D62" i="45"/>
  <c r="E62" i="45"/>
  <c r="F62" i="45"/>
  <c r="G62" i="45"/>
  <c r="H62" i="45"/>
  <c r="I62" i="45"/>
  <c r="J62" i="45"/>
  <c r="K62" i="45"/>
  <c r="L62" i="45"/>
  <c r="M62" i="45"/>
  <c r="N62" i="45"/>
  <c r="O62" i="45"/>
  <c r="P62" i="45"/>
  <c r="Q62" i="45"/>
  <c r="R62" i="45"/>
  <c r="S62" i="45"/>
  <c r="T62" i="45"/>
  <c r="U62" i="45"/>
  <c r="V62" i="45"/>
  <c r="W62" i="45"/>
  <c r="X62" i="45"/>
  <c r="Y62" i="45"/>
  <c r="Z62" i="45"/>
  <c r="AA62" i="45"/>
  <c r="AB62" i="45"/>
  <c r="AC62" i="45"/>
  <c r="AD62" i="45"/>
  <c r="AE62" i="45"/>
  <c r="AF62" i="45"/>
  <c r="AG62" i="45"/>
  <c r="AH62" i="45"/>
  <c r="AI62" i="45"/>
  <c r="AJ62" i="45"/>
  <c r="AK62" i="45"/>
  <c r="AL62" i="45"/>
  <c r="AM62" i="45"/>
  <c r="AN62" i="45"/>
  <c r="AO62" i="45"/>
  <c r="AP62" i="45"/>
  <c r="AQ62" i="45"/>
  <c r="AR62" i="45"/>
  <c r="AS62" i="45"/>
  <c r="AT62" i="45"/>
  <c r="AU62" i="45"/>
  <c r="AV62" i="45"/>
  <c r="AW62" i="45"/>
  <c r="AX62" i="45"/>
  <c r="AY62" i="45"/>
  <c r="AZ62" i="45"/>
  <c r="BA62" i="45"/>
  <c r="BB62" i="45"/>
  <c r="BC62" i="45"/>
  <c r="D63" i="45"/>
  <c r="E63" i="45"/>
  <c r="F63" i="45"/>
  <c r="G63" i="45"/>
  <c r="H63" i="45"/>
  <c r="I63" i="45"/>
  <c r="J63" i="45"/>
  <c r="K63" i="45"/>
  <c r="L63" i="45"/>
  <c r="M63" i="45"/>
  <c r="N63" i="45"/>
  <c r="O63" i="45"/>
  <c r="P63" i="45"/>
  <c r="Q63" i="45"/>
  <c r="R63" i="45"/>
  <c r="S63" i="45"/>
  <c r="T63" i="45"/>
  <c r="U63" i="45"/>
  <c r="V63" i="45"/>
  <c r="W63" i="45"/>
  <c r="X63" i="45"/>
  <c r="Y63" i="45"/>
  <c r="Z63" i="45"/>
  <c r="AA63" i="45"/>
  <c r="AB63" i="45"/>
  <c r="AC63" i="45"/>
  <c r="AD63" i="45"/>
  <c r="AE63" i="45"/>
  <c r="AF63" i="45"/>
  <c r="AG63" i="45"/>
  <c r="AH63" i="45"/>
  <c r="AI63" i="45"/>
  <c r="AJ63" i="45"/>
  <c r="AK63" i="45"/>
  <c r="AL63" i="45"/>
  <c r="AM63" i="45"/>
  <c r="AN63" i="45"/>
  <c r="AO63" i="45"/>
  <c r="AP63" i="45"/>
  <c r="AQ63" i="45"/>
  <c r="AR63" i="45"/>
  <c r="AS63" i="45"/>
  <c r="AT63" i="45"/>
  <c r="AU63" i="45"/>
  <c r="AV63" i="45"/>
  <c r="AW63" i="45"/>
  <c r="AX63" i="45"/>
  <c r="AY63" i="45"/>
  <c r="AZ63" i="45"/>
  <c r="BA63" i="45"/>
  <c r="BB63" i="45"/>
  <c r="BC63" i="45"/>
  <c r="D64" i="45"/>
  <c r="E64" i="45"/>
  <c r="F64" i="45"/>
  <c r="G64" i="45"/>
  <c r="H64" i="45"/>
  <c r="I64" i="45"/>
  <c r="J64" i="45"/>
  <c r="K64" i="45"/>
  <c r="L64" i="45"/>
  <c r="M64" i="45"/>
  <c r="N64" i="45"/>
  <c r="O64" i="45"/>
  <c r="P64" i="45"/>
  <c r="Q64" i="45"/>
  <c r="R64" i="45"/>
  <c r="S64" i="45"/>
  <c r="T64" i="45"/>
  <c r="U64" i="45"/>
  <c r="V64" i="45"/>
  <c r="W64" i="45"/>
  <c r="X64" i="45"/>
  <c r="Y64" i="45"/>
  <c r="Z64" i="45"/>
  <c r="AA64" i="45"/>
  <c r="AB64" i="45"/>
  <c r="AC64" i="45"/>
  <c r="AD64" i="45"/>
  <c r="AE64" i="45"/>
  <c r="AF64" i="45"/>
  <c r="AG64" i="45"/>
  <c r="AH64" i="45"/>
  <c r="AI64" i="45"/>
  <c r="AJ64" i="45"/>
  <c r="AK64" i="45"/>
  <c r="AL64" i="45"/>
  <c r="AM64" i="45"/>
  <c r="AN64" i="45"/>
  <c r="AO64" i="45"/>
  <c r="AP64" i="45"/>
  <c r="AQ64" i="45"/>
  <c r="AR64" i="45"/>
  <c r="AS64" i="45"/>
  <c r="AT64" i="45"/>
  <c r="AU64" i="45"/>
  <c r="AV64" i="45"/>
  <c r="AW64" i="45"/>
  <c r="AX64" i="45"/>
  <c r="AY64" i="45"/>
  <c r="AZ64" i="45"/>
  <c r="BA64" i="45"/>
  <c r="BB64" i="45"/>
  <c r="BC64" i="45"/>
  <c r="D65" i="45"/>
  <c r="E65" i="45"/>
  <c r="F65" i="45"/>
  <c r="G65" i="45"/>
  <c r="H65" i="45"/>
  <c r="I65" i="45"/>
  <c r="J65" i="45"/>
  <c r="K65" i="45"/>
  <c r="L65" i="45"/>
  <c r="M65" i="45"/>
  <c r="N65" i="45"/>
  <c r="O65" i="45"/>
  <c r="P65" i="45"/>
  <c r="Q65" i="45"/>
  <c r="R65" i="45"/>
  <c r="S65" i="45"/>
  <c r="T65" i="45"/>
  <c r="U65" i="45"/>
  <c r="V65" i="45"/>
  <c r="W65" i="45"/>
  <c r="X65" i="45"/>
  <c r="Y65" i="45"/>
  <c r="Z65" i="45"/>
  <c r="AA65" i="45"/>
  <c r="AB65" i="45"/>
  <c r="AC65" i="45"/>
  <c r="AD65" i="45"/>
  <c r="AE65" i="45"/>
  <c r="AF65" i="45"/>
  <c r="AG65" i="45"/>
  <c r="AH65" i="45"/>
  <c r="AI65" i="45"/>
  <c r="AJ65" i="45"/>
  <c r="AK65" i="45"/>
  <c r="AL65" i="45"/>
  <c r="AM65" i="45"/>
  <c r="AN65" i="45"/>
  <c r="AO65" i="45"/>
  <c r="AP65" i="45"/>
  <c r="AQ65" i="45"/>
  <c r="AR65" i="45"/>
  <c r="AS65" i="45"/>
  <c r="AT65" i="45"/>
  <c r="AU65" i="45"/>
  <c r="AV65" i="45"/>
  <c r="AW65" i="45"/>
  <c r="AX65" i="45"/>
  <c r="AY65" i="45"/>
  <c r="AZ65" i="45"/>
  <c r="BA65" i="45"/>
  <c r="BB65" i="45"/>
  <c r="BC65" i="45"/>
  <c r="D66" i="45"/>
  <c r="E66" i="45"/>
  <c r="F66" i="45"/>
  <c r="G66" i="45"/>
  <c r="H66" i="45"/>
  <c r="I66" i="45"/>
  <c r="J66" i="45"/>
  <c r="K66" i="45"/>
  <c r="L66" i="45"/>
  <c r="M66" i="45"/>
  <c r="N66" i="45"/>
  <c r="O66" i="45"/>
  <c r="P66" i="45"/>
  <c r="Q66" i="45"/>
  <c r="R66" i="45"/>
  <c r="S66" i="45"/>
  <c r="T66" i="45"/>
  <c r="U66" i="45"/>
  <c r="V66" i="45"/>
  <c r="W66" i="45"/>
  <c r="X66" i="45"/>
  <c r="Y66" i="45"/>
  <c r="Z66" i="45"/>
  <c r="AA66" i="45"/>
  <c r="AB66" i="45"/>
  <c r="AC66" i="45"/>
  <c r="AD66" i="45"/>
  <c r="AE66" i="45"/>
  <c r="AF66" i="45"/>
  <c r="AG66" i="45"/>
  <c r="AH66" i="45"/>
  <c r="AI66" i="45"/>
  <c r="AJ66" i="45"/>
  <c r="AK66" i="45"/>
  <c r="AL66" i="45"/>
  <c r="AM66" i="45"/>
  <c r="AN66" i="45"/>
  <c r="AO66" i="45"/>
  <c r="AP66" i="45"/>
  <c r="AQ66" i="45"/>
  <c r="AR66" i="45"/>
  <c r="AS66" i="45"/>
  <c r="AT66" i="45"/>
  <c r="AU66" i="45"/>
  <c r="AV66" i="45"/>
  <c r="AW66" i="45"/>
  <c r="AX66" i="45"/>
  <c r="AY66" i="45"/>
  <c r="AZ66" i="45"/>
  <c r="BA66" i="45"/>
  <c r="BB66" i="45"/>
  <c r="BC66" i="45"/>
  <c r="D67" i="45"/>
  <c r="E67" i="45"/>
  <c r="F67" i="45"/>
  <c r="G67" i="45"/>
  <c r="H67" i="45"/>
  <c r="I67" i="45"/>
  <c r="J67" i="45"/>
  <c r="K67" i="45"/>
  <c r="L67" i="45"/>
  <c r="M67" i="45"/>
  <c r="N67" i="45"/>
  <c r="O67" i="45"/>
  <c r="P67" i="45"/>
  <c r="Q67" i="45"/>
  <c r="R67" i="45"/>
  <c r="S67" i="45"/>
  <c r="T67" i="45"/>
  <c r="U67" i="45"/>
  <c r="V67" i="45"/>
  <c r="W67" i="45"/>
  <c r="X67" i="45"/>
  <c r="Y67" i="45"/>
  <c r="Z67" i="45"/>
  <c r="AA67" i="45"/>
  <c r="AB67" i="45"/>
  <c r="AC67" i="45"/>
  <c r="AD67" i="45"/>
  <c r="AE67" i="45"/>
  <c r="AF67" i="45"/>
  <c r="AG67" i="45"/>
  <c r="AH67" i="45"/>
  <c r="AI67" i="45"/>
  <c r="AJ67" i="45"/>
  <c r="AK67" i="45"/>
  <c r="AL67" i="45"/>
  <c r="AM67" i="45"/>
  <c r="AN67" i="45"/>
  <c r="AO67" i="45"/>
  <c r="AP67" i="45"/>
  <c r="AQ67" i="45"/>
  <c r="AR67" i="45"/>
  <c r="AS67" i="45"/>
  <c r="AT67" i="45"/>
  <c r="AU67" i="45"/>
  <c r="AV67" i="45"/>
  <c r="AW67" i="45"/>
  <c r="AX67" i="45"/>
  <c r="AY67" i="45"/>
  <c r="AZ67" i="45"/>
  <c r="BA67" i="45"/>
  <c r="BB67" i="45"/>
  <c r="BC67" i="45"/>
  <c r="D68" i="45"/>
  <c r="E68" i="45"/>
  <c r="F68" i="45"/>
  <c r="G68" i="45"/>
  <c r="H68" i="45"/>
  <c r="I68" i="45"/>
  <c r="J68" i="45"/>
  <c r="K68" i="45"/>
  <c r="L68" i="45"/>
  <c r="M68" i="45"/>
  <c r="N68" i="45"/>
  <c r="O68" i="45"/>
  <c r="P68" i="45"/>
  <c r="Q68" i="45"/>
  <c r="R68" i="45"/>
  <c r="S68" i="45"/>
  <c r="T68" i="45"/>
  <c r="U68" i="45"/>
  <c r="V68" i="45"/>
  <c r="W68" i="45"/>
  <c r="X68" i="45"/>
  <c r="Y68" i="45"/>
  <c r="Z68" i="45"/>
  <c r="AA68" i="45"/>
  <c r="AB68" i="45"/>
  <c r="AC68" i="45"/>
  <c r="AD68" i="45"/>
  <c r="AE68" i="45"/>
  <c r="AF68" i="45"/>
  <c r="AG68" i="45"/>
  <c r="AH68" i="45"/>
  <c r="AI68" i="45"/>
  <c r="AJ68" i="45"/>
  <c r="AK68" i="45"/>
  <c r="AL68" i="45"/>
  <c r="AM68" i="45"/>
  <c r="AN68" i="45"/>
  <c r="AO68" i="45"/>
  <c r="AP68" i="45"/>
  <c r="AQ68" i="45"/>
  <c r="AR68" i="45"/>
  <c r="AS68" i="45"/>
  <c r="AT68" i="45"/>
  <c r="AU68" i="45"/>
  <c r="AV68" i="45"/>
  <c r="AW68" i="45"/>
  <c r="AX68" i="45"/>
  <c r="AY68" i="45"/>
  <c r="AZ68" i="45"/>
  <c r="BA68" i="45"/>
  <c r="BB68" i="45"/>
  <c r="BC68" i="45"/>
  <c r="D69" i="45"/>
  <c r="E69" i="45"/>
  <c r="F69" i="45"/>
  <c r="G69" i="45"/>
  <c r="H69" i="45"/>
  <c r="I69" i="45"/>
  <c r="J69" i="45"/>
  <c r="K69" i="45"/>
  <c r="L69" i="45"/>
  <c r="M69" i="45"/>
  <c r="N69" i="45"/>
  <c r="O69" i="45"/>
  <c r="P69" i="45"/>
  <c r="Q69" i="45"/>
  <c r="R69" i="45"/>
  <c r="S69" i="45"/>
  <c r="T69" i="45"/>
  <c r="U69" i="45"/>
  <c r="V69" i="45"/>
  <c r="W69" i="45"/>
  <c r="X69" i="45"/>
  <c r="Y69" i="45"/>
  <c r="Z69" i="45"/>
  <c r="AA69" i="45"/>
  <c r="AB69" i="45"/>
  <c r="AC69" i="45"/>
  <c r="AD69" i="45"/>
  <c r="AE69" i="45"/>
  <c r="AF69" i="45"/>
  <c r="AG69" i="45"/>
  <c r="AH69" i="45"/>
  <c r="AI69" i="45"/>
  <c r="AJ69" i="45"/>
  <c r="AK69" i="45"/>
  <c r="AL69" i="45"/>
  <c r="AM69" i="45"/>
  <c r="AN69" i="45"/>
  <c r="AO69" i="45"/>
  <c r="AP69" i="45"/>
  <c r="AQ69" i="45"/>
  <c r="AR69" i="45"/>
  <c r="AS69" i="45"/>
  <c r="AT69" i="45"/>
  <c r="AU69" i="45"/>
  <c r="AV69" i="45"/>
  <c r="AW69" i="45"/>
  <c r="AX69" i="45"/>
  <c r="AY69" i="45"/>
  <c r="AZ69" i="45"/>
  <c r="BA69" i="45"/>
  <c r="BB69" i="45"/>
  <c r="BC69" i="45"/>
  <c r="D70" i="45"/>
  <c r="E70" i="45"/>
  <c r="F70" i="45"/>
  <c r="G70" i="45"/>
  <c r="H70" i="45"/>
  <c r="I70" i="45"/>
  <c r="J70" i="45"/>
  <c r="K70" i="45"/>
  <c r="L70" i="45"/>
  <c r="M70" i="45"/>
  <c r="N70" i="45"/>
  <c r="O70" i="45"/>
  <c r="P70" i="45"/>
  <c r="Q70" i="45"/>
  <c r="R70" i="45"/>
  <c r="S70" i="45"/>
  <c r="T70" i="45"/>
  <c r="U70" i="45"/>
  <c r="V70" i="45"/>
  <c r="W70" i="45"/>
  <c r="X70" i="45"/>
  <c r="Y70" i="45"/>
  <c r="Z70" i="45"/>
  <c r="AA70" i="45"/>
  <c r="AB70" i="45"/>
  <c r="AC70" i="45"/>
  <c r="AD70" i="45"/>
  <c r="AE70" i="45"/>
  <c r="AF70" i="45"/>
  <c r="AG70" i="45"/>
  <c r="AH70" i="45"/>
  <c r="AI70" i="45"/>
  <c r="AJ70" i="45"/>
  <c r="AK70" i="45"/>
  <c r="AL70" i="45"/>
  <c r="AM70" i="45"/>
  <c r="AN70" i="45"/>
  <c r="AO70" i="45"/>
  <c r="AP70" i="45"/>
  <c r="AQ70" i="45"/>
  <c r="AR70" i="45"/>
  <c r="AS70" i="45"/>
  <c r="AT70" i="45"/>
  <c r="AU70" i="45"/>
  <c r="AV70" i="45"/>
  <c r="AW70" i="45"/>
  <c r="AX70" i="45"/>
  <c r="AY70" i="45"/>
  <c r="AZ70" i="45"/>
  <c r="BA70" i="45"/>
  <c r="BB70" i="45"/>
  <c r="BC70" i="45"/>
  <c r="D71" i="45"/>
  <c r="E71" i="45"/>
  <c r="F71" i="45"/>
  <c r="G71" i="45"/>
  <c r="H71" i="45"/>
  <c r="I71" i="45"/>
  <c r="J71" i="45"/>
  <c r="K71" i="45"/>
  <c r="L71" i="45"/>
  <c r="M71" i="45"/>
  <c r="N71" i="45"/>
  <c r="O71" i="45"/>
  <c r="P71" i="45"/>
  <c r="Q71" i="45"/>
  <c r="R71" i="45"/>
  <c r="S71" i="45"/>
  <c r="T71" i="45"/>
  <c r="U71" i="45"/>
  <c r="V71" i="45"/>
  <c r="W71" i="45"/>
  <c r="X71" i="45"/>
  <c r="Y71" i="45"/>
  <c r="Z71" i="45"/>
  <c r="AA71" i="45"/>
  <c r="AB71" i="45"/>
  <c r="AC71" i="45"/>
  <c r="AD71" i="45"/>
  <c r="AE71" i="45"/>
  <c r="AF71" i="45"/>
  <c r="AG71" i="45"/>
  <c r="AH71" i="45"/>
  <c r="AI71" i="45"/>
  <c r="AJ71" i="45"/>
  <c r="AK71" i="45"/>
  <c r="AL71" i="45"/>
  <c r="AM71" i="45"/>
  <c r="AN71" i="45"/>
  <c r="AO71" i="45"/>
  <c r="AP71" i="45"/>
  <c r="AQ71" i="45"/>
  <c r="AR71" i="45"/>
  <c r="AS71" i="45"/>
  <c r="AT71" i="45"/>
  <c r="AU71" i="45"/>
  <c r="AV71" i="45"/>
  <c r="AW71" i="45"/>
  <c r="AX71" i="45"/>
  <c r="AY71" i="45"/>
  <c r="AZ71" i="45"/>
  <c r="BA71" i="45"/>
  <c r="BB71" i="45"/>
  <c r="BC71" i="45"/>
  <c r="D72" i="45"/>
  <c r="E72" i="45"/>
  <c r="F72" i="45"/>
  <c r="G72" i="45"/>
  <c r="H72" i="45"/>
  <c r="I72" i="45"/>
  <c r="J72" i="45"/>
  <c r="K72" i="45"/>
  <c r="L72" i="45"/>
  <c r="M72" i="45"/>
  <c r="N72" i="45"/>
  <c r="O72" i="45"/>
  <c r="P72" i="45"/>
  <c r="Q72" i="45"/>
  <c r="R72" i="45"/>
  <c r="S72" i="45"/>
  <c r="T72" i="45"/>
  <c r="U72" i="45"/>
  <c r="V72" i="45"/>
  <c r="W72" i="45"/>
  <c r="X72" i="45"/>
  <c r="Y72" i="45"/>
  <c r="Z72" i="45"/>
  <c r="AA72" i="45"/>
  <c r="AB72" i="45"/>
  <c r="AC72" i="45"/>
  <c r="AD72" i="45"/>
  <c r="AE72" i="45"/>
  <c r="AF72" i="45"/>
  <c r="AG72" i="45"/>
  <c r="AH72" i="45"/>
  <c r="AI72" i="45"/>
  <c r="AJ72" i="45"/>
  <c r="AK72" i="45"/>
  <c r="AL72" i="45"/>
  <c r="AM72" i="45"/>
  <c r="AN72" i="45"/>
  <c r="AO72" i="45"/>
  <c r="AP72" i="45"/>
  <c r="AQ72" i="45"/>
  <c r="AR72" i="45"/>
  <c r="AS72" i="45"/>
  <c r="AT72" i="45"/>
  <c r="AU72" i="45"/>
  <c r="AV72" i="45"/>
  <c r="AW72" i="45"/>
  <c r="AX72" i="45"/>
  <c r="AY72" i="45"/>
  <c r="AZ72" i="45"/>
  <c r="BA72" i="45"/>
  <c r="BB72" i="45"/>
  <c r="BC72" i="45"/>
  <c r="D73" i="45"/>
  <c r="E73" i="45"/>
  <c r="F73" i="45"/>
  <c r="G73" i="45"/>
  <c r="H73" i="45"/>
  <c r="I73" i="45"/>
  <c r="J73" i="45"/>
  <c r="K73" i="45"/>
  <c r="L73" i="45"/>
  <c r="M73" i="45"/>
  <c r="N73" i="45"/>
  <c r="O73" i="45"/>
  <c r="P73" i="45"/>
  <c r="Q73" i="45"/>
  <c r="R73" i="45"/>
  <c r="S73" i="45"/>
  <c r="T73" i="45"/>
  <c r="U73" i="45"/>
  <c r="V73" i="45"/>
  <c r="W73" i="45"/>
  <c r="X73" i="45"/>
  <c r="Y73" i="45"/>
  <c r="Z73" i="45"/>
  <c r="AA73" i="45"/>
  <c r="AB73" i="45"/>
  <c r="AC73" i="45"/>
  <c r="AD73" i="45"/>
  <c r="AE73" i="45"/>
  <c r="AF73" i="45"/>
  <c r="AG73" i="45"/>
  <c r="AH73" i="45"/>
  <c r="AI73" i="45"/>
  <c r="AJ73" i="45"/>
  <c r="AK73" i="45"/>
  <c r="AL73" i="45"/>
  <c r="AM73" i="45"/>
  <c r="AN73" i="45"/>
  <c r="AO73" i="45"/>
  <c r="AP73" i="45"/>
  <c r="AQ73" i="45"/>
  <c r="AR73" i="45"/>
  <c r="AS73" i="45"/>
  <c r="AT73" i="45"/>
  <c r="AU73" i="45"/>
  <c r="AV73" i="45"/>
  <c r="AW73" i="45"/>
  <c r="AX73" i="45"/>
  <c r="AY73" i="45"/>
  <c r="AZ73" i="45"/>
  <c r="BA73" i="45"/>
  <c r="BB73" i="45"/>
  <c r="BC73" i="45"/>
  <c r="D74" i="45"/>
  <c r="E74" i="45"/>
  <c r="F74" i="45"/>
  <c r="G74" i="45"/>
  <c r="H74" i="45"/>
  <c r="I74" i="45"/>
  <c r="J74" i="45"/>
  <c r="K74" i="45"/>
  <c r="L74" i="45"/>
  <c r="M74" i="45"/>
  <c r="N74" i="45"/>
  <c r="O74" i="45"/>
  <c r="P74" i="45"/>
  <c r="Q74" i="45"/>
  <c r="R74" i="45"/>
  <c r="S74" i="45"/>
  <c r="T74" i="45"/>
  <c r="U74" i="45"/>
  <c r="V74" i="45"/>
  <c r="W74" i="45"/>
  <c r="X74" i="45"/>
  <c r="Y74" i="45"/>
  <c r="Z74" i="45"/>
  <c r="AA74" i="45"/>
  <c r="AB74" i="45"/>
  <c r="AC74" i="45"/>
  <c r="AD74" i="45"/>
  <c r="AE74" i="45"/>
  <c r="AF74" i="45"/>
  <c r="AG74" i="45"/>
  <c r="AH74" i="45"/>
  <c r="AI74" i="45"/>
  <c r="AJ74" i="45"/>
  <c r="AK74" i="45"/>
  <c r="AL74" i="45"/>
  <c r="AM74" i="45"/>
  <c r="AN74" i="45"/>
  <c r="AO74" i="45"/>
  <c r="AP74" i="45"/>
  <c r="AQ74" i="45"/>
  <c r="AR74" i="45"/>
  <c r="AS74" i="45"/>
  <c r="AT74" i="45"/>
  <c r="AU74" i="45"/>
  <c r="AV74" i="45"/>
  <c r="AW74" i="45"/>
  <c r="AX74" i="45"/>
  <c r="AY74" i="45"/>
  <c r="AZ74" i="45"/>
  <c r="BA74" i="45"/>
  <c r="BB74" i="45"/>
  <c r="BC74" i="45"/>
  <c r="D75" i="45"/>
  <c r="E75" i="45"/>
  <c r="F75" i="45"/>
  <c r="G75" i="45"/>
  <c r="H75" i="45"/>
  <c r="I75" i="45"/>
  <c r="J75" i="45"/>
  <c r="K75" i="45"/>
  <c r="L75" i="45"/>
  <c r="M75" i="45"/>
  <c r="N75" i="45"/>
  <c r="O75" i="45"/>
  <c r="P75" i="45"/>
  <c r="Q75" i="45"/>
  <c r="R75" i="45"/>
  <c r="S75" i="45"/>
  <c r="T75" i="45"/>
  <c r="U75" i="45"/>
  <c r="V75" i="45"/>
  <c r="W75" i="45"/>
  <c r="X75" i="45"/>
  <c r="Y75" i="45"/>
  <c r="Z75" i="45"/>
  <c r="AA75" i="45"/>
  <c r="AB75" i="45"/>
  <c r="AC75" i="45"/>
  <c r="AD75" i="45"/>
  <c r="AE75" i="45"/>
  <c r="AF75" i="45"/>
  <c r="AG75" i="45"/>
  <c r="AH75" i="45"/>
  <c r="AI75" i="45"/>
  <c r="AJ75" i="45"/>
  <c r="AK75" i="45"/>
  <c r="AL75" i="45"/>
  <c r="AM75" i="45"/>
  <c r="AN75" i="45"/>
  <c r="AO75" i="45"/>
  <c r="AP75" i="45"/>
  <c r="AQ75" i="45"/>
  <c r="AR75" i="45"/>
  <c r="AS75" i="45"/>
  <c r="AT75" i="45"/>
  <c r="AU75" i="45"/>
  <c r="AV75" i="45"/>
  <c r="AW75" i="45"/>
  <c r="AX75" i="45"/>
  <c r="AY75" i="45"/>
  <c r="AZ75" i="45"/>
  <c r="BA75" i="45"/>
  <c r="BB75" i="45"/>
  <c r="BC75" i="45"/>
  <c r="D76" i="45"/>
  <c r="E76" i="45"/>
  <c r="F76" i="45"/>
  <c r="G76" i="45"/>
  <c r="H76" i="45"/>
  <c r="I76" i="45"/>
  <c r="J76" i="45"/>
  <c r="K76" i="45"/>
  <c r="L76" i="45"/>
  <c r="M76" i="45"/>
  <c r="N76" i="45"/>
  <c r="O76" i="45"/>
  <c r="P76" i="45"/>
  <c r="Q76" i="45"/>
  <c r="R76" i="45"/>
  <c r="S76" i="45"/>
  <c r="T76" i="45"/>
  <c r="U76" i="45"/>
  <c r="V76" i="45"/>
  <c r="W76" i="45"/>
  <c r="X76" i="45"/>
  <c r="Y76" i="45"/>
  <c r="Z76" i="45"/>
  <c r="AA76" i="45"/>
  <c r="AB76" i="45"/>
  <c r="AC76" i="45"/>
  <c r="AD76" i="45"/>
  <c r="AE76" i="45"/>
  <c r="AF76" i="45"/>
  <c r="AG76" i="45"/>
  <c r="AH76" i="45"/>
  <c r="AI76" i="45"/>
  <c r="AJ76" i="45"/>
  <c r="AK76" i="45"/>
  <c r="AL76" i="45"/>
  <c r="AM76" i="45"/>
  <c r="AN76" i="45"/>
  <c r="AO76" i="45"/>
  <c r="AP76" i="45"/>
  <c r="AQ76" i="45"/>
  <c r="AR76" i="45"/>
  <c r="AS76" i="45"/>
  <c r="AT76" i="45"/>
  <c r="AU76" i="45"/>
  <c r="AV76" i="45"/>
  <c r="AW76" i="45"/>
  <c r="AX76" i="45"/>
  <c r="AY76" i="45"/>
  <c r="AZ76" i="45"/>
  <c r="BA76" i="45"/>
  <c r="BB76" i="45"/>
  <c r="BC76" i="45"/>
  <c r="D77" i="45"/>
  <c r="E77" i="45"/>
  <c r="F77" i="45"/>
  <c r="G77" i="45"/>
  <c r="H77" i="45"/>
  <c r="I77" i="45"/>
  <c r="J77" i="45"/>
  <c r="K77" i="45"/>
  <c r="L77" i="45"/>
  <c r="M77" i="45"/>
  <c r="N77" i="45"/>
  <c r="O77" i="45"/>
  <c r="P77" i="45"/>
  <c r="Q77" i="45"/>
  <c r="R77" i="45"/>
  <c r="S77" i="45"/>
  <c r="T77" i="45"/>
  <c r="U77" i="45"/>
  <c r="V77" i="45"/>
  <c r="W77" i="45"/>
  <c r="X77" i="45"/>
  <c r="Y77" i="45"/>
  <c r="Z77" i="45"/>
  <c r="AA77" i="45"/>
  <c r="AB77" i="45"/>
  <c r="AC77" i="45"/>
  <c r="AD77" i="45"/>
  <c r="AE77" i="45"/>
  <c r="AF77" i="45"/>
  <c r="AG77" i="45"/>
  <c r="AH77" i="45"/>
  <c r="AI77" i="45"/>
  <c r="AJ77" i="45"/>
  <c r="AK77" i="45"/>
  <c r="AL77" i="45"/>
  <c r="AM77" i="45"/>
  <c r="AN77" i="45"/>
  <c r="AO77" i="45"/>
  <c r="AP77" i="45"/>
  <c r="AQ77" i="45"/>
  <c r="AR77" i="45"/>
  <c r="AS77" i="45"/>
  <c r="AT77" i="45"/>
  <c r="AU77" i="45"/>
  <c r="AV77" i="45"/>
  <c r="AW77" i="45"/>
  <c r="AX77" i="45"/>
  <c r="AY77" i="45"/>
  <c r="AZ77" i="45"/>
  <c r="BA77" i="45"/>
  <c r="BB77" i="45"/>
  <c r="BC77" i="45"/>
  <c r="D78" i="45"/>
  <c r="E78" i="45"/>
  <c r="F78" i="45"/>
  <c r="G78" i="45"/>
  <c r="H78" i="45"/>
  <c r="I78" i="45"/>
  <c r="J78" i="45"/>
  <c r="K78" i="45"/>
  <c r="L78" i="45"/>
  <c r="M78" i="45"/>
  <c r="N78" i="45"/>
  <c r="O78" i="45"/>
  <c r="P78" i="45"/>
  <c r="Q78" i="45"/>
  <c r="R78" i="45"/>
  <c r="S78" i="45"/>
  <c r="T78" i="45"/>
  <c r="U78" i="45"/>
  <c r="V78" i="45"/>
  <c r="W78" i="45"/>
  <c r="X78" i="45"/>
  <c r="Y78" i="45"/>
  <c r="Z78" i="45"/>
  <c r="AA78" i="45"/>
  <c r="AB78" i="45"/>
  <c r="AC78" i="45"/>
  <c r="AD78" i="45"/>
  <c r="AE78" i="45"/>
  <c r="AF78" i="45"/>
  <c r="AG78" i="45"/>
  <c r="AH78" i="45"/>
  <c r="AI78" i="45"/>
  <c r="AJ78" i="45"/>
  <c r="AK78" i="45"/>
  <c r="AL78" i="45"/>
  <c r="AM78" i="45"/>
  <c r="AN78" i="45"/>
  <c r="AO78" i="45"/>
  <c r="AP78" i="45"/>
  <c r="AQ78" i="45"/>
  <c r="AR78" i="45"/>
  <c r="AS78" i="45"/>
  <c r="AT78" i="45"/>
  <c r="AU78" i="45"/>
  <c r="AV78" i="45"/>
  <c r="AW78" i="45"/>
  <c r="AX78" i="45"/>
  <c r="AY78" i="45"/>
  <c r="AZ78" i="45"/>
  <c r="BA78" i="45"/>
  <c r="BB78" i="45"/>
  <c r="BC78" i="45"/>
  <c r="D79" i="45"/>
  <c r="E79" i="45"/>
  <c r="F79" i="45"/>
  <c r="G79" i="45"/>
  <c r="H79" i="45"/>
  <c r="I79" i="45"/>
  <c r="J79" i="45"/>
  <c r="K79" i="45"/>
  <c r="L79" i="45"/>
  <c r="M79" i="45"/>
  <c r="N79" i="45"/>
  <c r="O79" i="45"/>
  <c r="P79" i="45"/>
  <c r="Q79" i="45"/>
  <c r="R79" i="45"/>
  <c r="S79" i="45"/>
  <c r="T79" i="45"/>
  <c r="U79" i="45"/>
  <c r="V79" i="45"/>
  <c r="W79" i="45"/>
  <c r="X79" i="45"/>
  <c r="Y79" i="45"/>
  <c r="Z79" i="45"/>
  <c r="AA79" i="45"/>
  <c r="AB79" i="45"/>
  <c r="AC79" i="45"/>
  <c r="AD79" i="45"/>
  <c r="AE79" i="45"/>
  <c r="AF79" i="45"/>
  <c r="AG79" i="45"/>
  <c r="AH79" i="45"/>
  <c r="AI79" i="45"/>
  <c r="AJ79" i="45"/>
  <c r="AK79" i="45"/>
  <c r="AL79" i="45"/>
  <c r="AM79" i="45"/>
  <c r="AN79" i="45"/>
  <c r="AO79" i="45"/>
  <c r="AP79" i="45"/>
  <c r="AQ79" i="45"/>
  <c r="AR79" i="45"/>
  <c r="AS79" i="45"/>
  <c r="AT79" i="45"/>
  <c r="AU79" i="45"/>
  <c r="AV79" i="45"/>
  <c r="AW79" i="45"/>
  <c r="AX79" i="45"/>
  <c r="AY79" i="45"/>
  <c r="AZ79" i="45"/>
  <c r="BA79" i="45"/>
  <c r="BB79" i="45"/>
  <c r="BC79" i="45"/>
  <c r="D80" i="45"/>
  <c r="E80" i="45"/>
  <c r="F80" i="45"/>
  <c r="G80" i="45"/>
  <c r="H80" i="45"/>
  <c r="I80" i="45"/>
  <c r="J80" i="45"/>
  <c r="K80" i="45"/>
  <c r="L80" i="45"/>
  <c r="M80" i="45"/>
  <c r="N80" i="45"/>
  <c r="O80" i="45"/>
  <c r="P80" i="45"/>
  <c r="Q80" i="45"/>
  <c r="R80" i="45"/>
  <c r="S80" i="45"/>
  <c r="T80" i="45"/>
  <c r="U80" i="45"/>
  <c r="V80" i="45"/>
  <c r="W80" i="45"/>
  <c r="X80" i="45"/>
  <c r="Y80" i="45"/>
  <c r="Z80" i="45"/>
  <c r="AA80" i="45"/>
  <c r="AB80" i="45"/>
  <c r="AC80" i="45"/>
  <c r="AD80" i="45"/>
  <c r="AE80" i="45"/>
  <c r="AF80" i="45"/>
  <c r="AG80" i="45"/>
  <c r="AH80" i="45"/>
  <c r="AI80" i="45"/>
  <c r="AJ80" i="45"/>
  <c r="AK80" i="45"/>
  <c r="AL80" i="45"/>
  <c r="AM80" i="45"/>
  <c r="AN80" i="45"/>
  <c r="AO80" i="45"/>
  <c r="AP80" i="45"/>
  <c r="AQ80" i="45"/>
  <c r="AR80" i="45"/>
  <c r="AS80" i="45"/>
  <c r="AT80" i="45"/>
  <c r="AU80" i="45"/>
  <c r="AV80" i="45"/>
  <c r="AW80" i="45"/>
  <c r="AX80" i="45"/>
  <c r="AY80" i="45"/>
  <c r="AZ80" i="45"/>
  <c r="BA80" i="45"/>
  <c r="BB80" i="45"/>
  <c r="BC80" i="45"/>
  <c r="D81" i="45"/>
  <c r="E81" i="45"/>
  <c r="F81" i="45"/>
  <c r="G81" i="45"/>
  <c r="H81" i="45"/>
  <c r="I81" i="45"/>
  <c r="J81" i="45"/>
  <c r="K81" i="45"/>
  <c r="L81" i="45"/>
  <c r="M81" i="45"/>
  <c r="N81" i="45"/>
  <c r="O81" i="45"/>
  <c r="P81" i="45"/>
  <c r="Q81" i="45"/>
  <c r="R81" i="45"/>
  <c r="S81" i="45"/>
  <c r="T81" i="45"/>
  <c r="U81" i="45"/>
  <c r="V81" i="45"/>
  <c r="W81" i="45"/>
  <c r="X81" i="45"/>
  <c r="Y81" i="45"/>
  <c r="Z81" i="45"/>
  <c r="AA81" i="45"/>
  <c r="AB81" i="45"/>
  <c r="AC81" i="45"/>
  <c r="AD81" i="45"/>
  <c r="AE81" i="45"/>
  <c r="AF81" i="45"/>
  <c r="AG81" i="45"/>
  <c r="AH81" i="45"/>
  <c r="AI81" i="45"/>
  <c r="AJ81" i="45"/>
  <c r="AK81" i="45"/>
  <c r="AL81" i="45"/>
  <c r="AM81" i="45"/>
  <c r="AN81" i="45"/>
  <c r="AO81" i="45"/>
  <c r="AP81" i="45"/>
  <c r="AQ81" i="45"/>
  <c r="AR81" i="45"/>
  <c r="AS81" i="45"/>
  <c r="AT81" i="45"/>
  <c r="AU81" i="45"/>
  <c r="AV81" i="45"/>
  <c r="AW81" i="45"/>
  <c r="AX81" i="45"/>
  <c r="AY81" i="45"/>
  <c r="AZ81" i="45"/>
  <c r="BA81" i="45"/>
  <c r="BB81" i="45"/>
  <c r="BC81" i="45"/>
  <c r="D82" i="45"/>
  <c r="E82" i="45"/>
  <c r="F82" i="45"/>
  <c r="G82" i="45"/>
  <c r="H82" i="45"/>
  <c r="I82" i="45"/>
  <c r="J82" i="45"/>
  <c r="K82" i="45"/>
  <c r="L82" i="45"/>
  <c r="M82" i="45"/>
  <c r="N82" i="45"/>
  <c r="O82" i="45"/>
  <c r="P82" i="45"/>
  <c r="Q82" i="45"/>
  <c r="R82" i="45"/>
  <c r="S82" i="45"/>
  <c r="T82" i="45"/>
  <c r="U82" i="45"/>
  <c r="V82" i="45"/>
  <c r="W82" i="45"/>
  <c r="X82" i="45"/>
  <c r="Y82" i="45"/>
  <c r="Z82" i="45"/>
  <c r="AA82" i="45"/>
  <c r="AB82" i="45"/>
  <c r="AC82" i="45"/>
  <c r="AD82" i="45"/>
  <c r="AE82" i="45"/>
  <c r="AF82" i="45"/>
  <c r="AG82" i="45"/>
  <c r="AH82" i="45"/>
  <c r="AI82" i="45"/>
  <c r="AJ82" i="45"/>
  <c r="AK82" i="45"/>
  <c r="AL82" i="45"/>
  <c r="AM82" i="45"/>
  <c r="AN82" i="45"/>
  <c r="AO82" i="45"/>
  <c r="AP82" i="45"/>
  <c r="AQ82" i="45"/>
  <c r="AR82" i="45"/>
  <c r="AS82" i="45"/>
  <c r="AT82" i="45"/>
  <c r="AU82" i="45"/>
  <c r="AV82" i="45"/>
  <c r="AW82" i="45"/>
  <c r="AX82" i="45"/>
  <c r="AY82" i="45"/>
  <c r="AZ82" i="45"/>
  <c r="BA82" i="45"/>
  <c r="BB82" i="45"/>
  <c r="BC82" i="45"/>
  <c r="D83" i="45"/>
  <c r="E83" i="45"/>
  <c r="F83" i="45"/>
  <c r="G83" i="45"/>
  <c r="H83" i="45"/>
  <c r="I83" i="45"/>
  <c r="J83" i="45"/>
  <c r="K83" i="45"/>
  <c r="L83" i="45"/>
  <c r="M83" i="45"/>
  <c r="N83" i="45"/>
  <c r="O83" i="45"/>
  <c r="P83" i="45"/>
  <c r="Q83" i="45"/>
  <c r="R83" i="45"/>
  <c r="S83" i="45"/>
  <c r="T83" i="45"/>
  <c r="U83" i="45"/>
  <c r="V83" i="45"/>
  <c r="W83" i="45"/>
  <c r="X83" i="45"/>
  <c r="Y83" i="45"/>
  <c r="Z83" i="45"/>
  <c r="AA83" i="45"/>
  <c r="AB83" i="45"/>
  <c r="AC83" i="45"/>
  <c r="AD83" i="45"/>
  <c r="AE83" i="45"/>
  <c r="AF83" i="45"/>
  <c r="AG83" i="45"/>
  <c r="AH83" i="45"/>
  <c r="AI83" i="45"/>
  <c r="AJ83" i="45"/>
  <c r="AK83" i="45"/>
  <c r="AL83" i="45"/>
  <c r="AM83" i="45"/>
  <c r="AN83" i="45"/>
  <c r="AO83" i="45"/>
  <c r="AP83" i="45"/>
  <c r="AQ83" i="45"/>
  <c r="AR83" i="45"/>
  <c r="AS83" i="45"/>
  <c r="AT83" i="45"/>
  <c r="AU83" i="45"/>
  <c r="AV83" i="45"/>
  <c r="AW83" i="45"/>
  <c r="AX83" i="45"/>
  <c r="AY83" i="45"/>
  <c r="AZ83" i="45"/>
  <c r="BA83" i="45"/>
  <c r="BB83" i="45"/>
  <c r="BC83" i="45"/>
  <c r="D84" i="45"/>
  <c r="E84" i="45"/>
  <c r="F84" i="45"/>
  <c r="G84" i="45"/>
  <c r="H84" i="45"/>
  <c r="I84" i="45"/>
  <c r="J84" i="45"/>
  <c r="K84" i="45"/>
  <c r="L84" i="45"/>
  <c r="M84" i="45"/>
  <c r="N84" i="45"/>
  <c r="O84" i="45"/>
  <c r="P84" i="45"/>
  <c r="Q84" i="45"/>
  <c r="R84" i="45"/>
  <c r="S84" i="45"/>
  <c r="T84" i="45"/>
  <c r="U84" i="45"/>
  <c r="V84" i="45"/>
  <c r="W84" i="45"/>
  <c r="X84" i="45"/>
  <c r="Y84" i="45"/>
  <c r="Z84" i="45"/>
  <c r="AA84" i="45"/>
  <c r="AB84" i="45"/>
  <c r="AC84" i="45"/>
  <c r="AD84" i="45"/>
  <c r="AE84" i="45"/>
  <c r="AF84" i="45"/>
  <c r="AG84" i="45"/>
  <c r="AH84" i="45"/>
  <c r="AI84" i="45"/>
  <c r="AJ84" i="45"/>
  <c r="AK84" i="45"/>
  <c r="AL84" i="45"/>
  <c r="AM84" i="45"/>
  <c r="AN84" i="45"/>
  <c r="AO84" i="45"/>
  <c r="AP84" i="45"/>
  <c r="AQ84" i="45"/>
  <c r="AR84" i="45"/>
  <c r="AS84" i="45"/>
  <c r="AT84" i="45"/>
  <c r="AU84" i="45"/>
  <c r="AV84" i="45"/>
  <c r="AW84" i="45"/>
  <c r="AX84" i="45"/>
  <c r="AY84" i="45"/>
  <c r="AZ84" i="45"/>
  <c r="BA84" i="45"/>
  <c r="BB84" i="45"/>
  <c r="BC84" i="45"/>
  <c r="D85" i="45"/>
  <c r="E85" i="45"/>
  <c r="F85" i="45"/>
  <c r="G85" i="45"/>
  <c r="H85" i="45"/>
  <c r="I85" i="45"/>
  <c r="J85" i="45"/>
  <c r="K85" i="45"/>
  <c r="L85" i="45"/>
  <c r="M85" i="45"/>
  <c r="N85" i="45"/>
  <c r="O85" i="45"/>
  <c r="P85" i="45"/>
  <c r="Q85" i="45"/>
  <c r="R85" i="45"/>
  <c r="S85" i="45"/>
  <c r="T85" i="45"/>
  <c r="U85" i="45"/>
  <c r="V85" i="45"/>
  <c r="W85" i="45"/>
  <c r="X85" i="45"/>
  <c r="Y85" i="45"/>
  <c r="Z85" i="45"/>
  <c r="AA85" i="45"/>
  <c r="AB85" i="45"/>
  <c r="AC85" i="45"/>
  <c r="AD85" i="45"/>
  <c r="AE85" i="45"/>
  <c r="AF85" i="45"/>
  <c r="AG85" i="45"/>
  <c r="AH85" i="45"/>
  <c r="AI85" i="45"/>
  <c r="AJ85" i="45"/>
  <c r="AK85" i="45"/>
  <c r="AL85" i="45"/>
  <c r="AM85" i="45"/>
  <c r="AN85" i="45"/>
  <c r="AO85" i="45"/>
  <c r="AP85" i="45"/>
  <c r="AQ85" i="45"/>
  <c r="AR85" i="45"/>
  <c r="AS85" i="45"/>
  <c r="AT85" i="45"/>
  <c r="AU85" i="45"/>
  <c r="AV85" i="45"/>
  <c r="AW85" i="45"/>
  <c r="AX85" i="45"/>
  <c r="AY85" i="45"/>
  <c r="AZ85" i="45"/>
  <c r="BA85" i="45"/>
  <c r="BB85" i="45"/>
  <c r="BC85" i="45"/>
  <c r="D86" i="45"/>
  <c r="E86" i="45"/>
  <c r="F86" i="45"/>
  <c r="G86" i="45"/>
  <c r="H86" i="45"/>
  <c r="I86" i="45"/>
  <c r="J86" i="45"/>
  <c r="K86" i="45"/>
  <c r="L86" i="45"/>
  <c r="M86" i="45"/>
  <c r="N86" i="45"/>
  <c r="O86" i="45"/>
  <c r="P86" i="45"/>
  <c r="Q86" i="45"/>
  <c r="R86" i="45"/>
  <c r="S86" i="45"/>
  <c r="T86" i="45"/>
  <c r="U86" i="45"/>
  <c r="V86" i="45"/>
  <c r="W86" i="45"/>
  <c r="X86" i="45"/>
  <c r="Y86" i="45"/>
  <c r="Z86" i="45"/>
  <c r="AA86" i="45"/>
  <c r="AB86" i="45"/>
  <c r="AC86" i="45"/>
  <c r="AD86" i="45"/>
  <c r="AE86" i="45"/>
  <c r="AF86" i="45"/>
  <c r="AG86" i="45"/>
  <c r="AH86" i="45"/>
  <c r="AI86" i="45"/>
  <c r="AJ86" i="45"/>
  <c r="AK86" i="45"/>
  <c r="AL86" i="45"/>
  <c r="AM86" i="45"/>
  <c r="AN86" i="45"/>
  <c r="AO86" i="45"/>
  <c r="AP86" i="45"/>
  <c r="AQ86" i="45"/>
  <c r="AR86" i="45"/>
  <c r="AS86" i="45"/>
  <c r="AT86" i="45"/>
  <c r="AU86" i="45"/>
  <c r="AV86" i="45"/>
  <c r="AW86" i="45"/>
  <c r="AX86" i="45"/>
  <c r="AY86" i="45"/>
  <c r="AZ86" i="45"/>
  <c r="BA86" i="45"/>
  <c r="BB86" i="45"/>
  <c r="BC86" i="45"/>
  <c r="D87" i="45"/>
  <c r="E87" i="45"/>
  <c r="F87" i="45"/>
  <c r="G87" i="45"/>
  <c r="H87" i="45"/>
  <c r="I87" i="45"/>
  <c r="J87" i="45"/>
  <c r="K87" i="45"/>
  <c r="L87" i="45"/>
  <c r="M87" i="45"/>
  <c r="N87" i="45"/>
  <c r="O87" i="45"/>
  <c r="P87" i="45"/>
  <c r="Q87" i="45"/>
  <c r="R87" i="45"/>
  <c r="S87" i="45"/>
  <c r="T87" i="45"/>
  <c r="U87" i="45"/>
  <c r="V87" i="45"/>
  <c r="W87" i="45"/>
  <c r="X87" i="45"/>
  <c r="Y87" i="45"/>
  <c r="Z87" i="45"/>
  <c r="AA87" i="45"/>
  <c r="AB87" i="45"/>
  <c r="AC87" i="45"/>
  <c r="AD87" i="45"/>
  <c r="AE87" i="45"/>
  <c r="AF87" i="45"/>
  <c r="AG87" i="45"/>
  <c r="AH87" i="45"/>
  <c r="AI87" i="45"/>
  <c r="AJ87" i="45"/>
  <c r="AK87" i="45"/>
  <c r="AL87" i="45"/>
  <c r="AM87" i="45"/>
  <c r="AN87" i="45"/>
  <c r="AO87" i="45"/>
  <c r="AP87" i="45"/>
  <c r="AQ87" i="45"/>
  <c r="AR87" i="45"/>
  <c r="AS87" i="45"/>
  <c r="AT87" i="45"/>
  <c r="AU87" i="45"/>
  <c r="AV87" i="45"/>
  <c r="AW87" i="45"/>
  <c r="AX87" i="45"/>
  <c r="AY87" i="45"/>
  <c r="AZ87" i="45"/>
  <c r="BA87" i="45"/>
  <c r="BB87" i="45"/>
  <c r="BC87" i="45"/>
  <c r="D88" i="45"/>
  <c r="E88" i="45"/>
  <c r="F88" i="45"/>
  <c r="G88" i="45"/>
  <c r="H88" i="45"/>
  <c r="I88" i="45"/>
  <c r="J88" i="45"/>
  <c r="K88" i="45"/>
  <c r="L88" i="45"/>
  <c r="M88" i="45"/>
  <c r="N88" i="45"/>
  <c r="O88" i="45"/>
  <c r="P88" i="45"/>
  <c r="Q88" i="45"/>
  <c r="R88" i="45"/>
  <c r="S88" i="45"/>
  <c r="T88" i="45"/>
  <c r="U88" i="45"/>
  <c r="V88" i="45"/>
  <c r="W88" i="45"/>
  <c r="X88" i="45"/>
  <c r="Y88" i="45"/>
  <c r="Z88" i="45"/>
  <c r="AA88" i="45"/>
  <c r="AB88" i="45"/>
  <c r="AC88" i="45"/>
  <c r="AD88" i="45"/>
  <c r="AE88" i="45"/>
  <c r="AF88" i="45"/>
  <c r="AG88" i="45"/>
  <c r="AH88" i="45"/>
  <c r="AI88" i="45"/>
  <c r="AJ88" i="45"/>
  <c r="AK88" i="45"/>
  <c r="AL88" i="45"/>
  <c r="AM88" i="45"/>
  <c r="AN88" i="45"/>
  <c r="AO88" i="45"/>
  <c r="AP88" i="45"/>
  <c r="AQ88" i="45"/>
  <c r="AR88" i="45"/>
  <c r="AS88" i="45"/>
  <c r="AT88" i="45"/>
  <c r="AU88" i="45"/>
  <c r="AV88" i="45"/>
  <c r="AW88" i="45"/>
  <c r="AX88" i="45"/>
  <c r="AY88" i="45"/>
  <c r="AZ88" i="45"/>
  <c r="BA88" i="45"/>
  <c r="BB88" i="45"/>
  <c r="BC88" i="45"/>
  <c r="D89" i="45"/>
  <c r="E89" i="45"/>
  <c r="F89" i="45"/>
  <c r="G89" i="45"/>
  <c r="H89" i="45"/>
  <c r="I89" i="45"/>
  <c r="J89" i="45"/>
  <c r="K89" i="45"/>
  <c r="L89" i="45"/>
  <c r="M89" i="45"/>
  <c r="N89" i="45"/>
  <c r="O89" i="45"/>
  <c r="P89" i="45"/>
  <c r="Q89" i="45"/>
  <c r="R89" i="45"/>
  <c r="S89" i="45"/>
  <c r="T89" i="45"/>
  <c r="U89" i="45"/>
  <c r="V89" i="45"/>
  <c r="W89" i="45"/>
  <c r="X89" i="45"/>
  <c r="Y89" i="45"/>
  <c r="Z89" i="45"/>
  <c r="AA89" i="45"/>
  <c r="AB89" i="45"/>
  <c r="AC89" i="45"/>
  <c r="AD89" i="45"/>
  <c r="AE89" i="45"/>
  <c r="AF89" i="45"/>
  <c r="AG89" i="45"/>
  <c r="AH89" i="45"/>
  <c r="AI89" i="45"/>
  <c r="AJ89" i="45"/>
  <c r="AK89" i="45"/>
  <c r="AL89" i="45"/>
  <c r="AM89" i="45"/>
  <c r="AN89" i="45"/>
  <c r="AO89" i="45"/>
  <c r="AP89" i="45"/>
  <c r="AQ89" i="45"/>
  <c r="AR89" i="45"/>
  <c r="AS89" i="45"/>
  <c r="AT89" i="45"/>
  <c r="AU89" i="45"/>
  <c r="AV89" i="45"/>
  <c r="AW89" i="45"/>
  <c r="AX89" i="45"/>
  <c r="AY89" i="45"/>
  <c r="AZ89" i="45"/>
  <c r="BA89" i="45"/>
  <c r="BB89" i="45"/>
  <c r="BC89" i="45"/>
  <c r="D90" i="45"/>
  <c r="E90" i="45"/>
  <c r="F90" i="45"/>
  <c r="G90" i="45"/>
  <c r="H90" i="45"/>
  <c r="I90" i="45"/>
  <c r="J90" i="45"/>
  <c r="K90" i="45"/>
  <c r="L90" i="45"/>
  <c r="M90" i="45"/>
  <c r="N90" i="45"/>
  <c r="O90" i="45"/>
  <c r="P90" i="45"/>
  <c r="Q90" i="45"/>
  <c r="R90" i="45"/>
  <c r="S90" i="45"/>
  <c r="T90" i="45"/>
  <c r="U90" i="45"/>
  <c r="V90" i="45"/>
  <c r="W90" i="45"/>
  <c r="X90" i="45"/>
  <c r="Y90" i="45"/>
  <c r="Z90" i="45"/>
  <c r="AA90" i="45"/>
  <c r="AB90" i="45"/>
  <c r="AC90" i="45"/>
  <c r="AD90" i="45"/>
  <c r="AE90" i="45"/>
  <c r="AF90" i="45"/>
  <c r="AG90" i="45"/>
  <c r="AH90" i="45"/>
  <c r="AI90" i="45"/>
  <c r="AJ90" i="45"/>
  <c r="AK90" i="45"/>
  <c r="AL90" i="45"/>
  <c r="AM90" i="45"/>
  <c r="AN90" i="45"/>
  <c r="AO90" i="45"/>
  <c r="AP90" i="45"/>
  <c r="AQ90" i="45"/>
  <c r="AR90" i="45"/>
  <c r="AS90" i="45"/>
  <c r="AT90" i="45"/>
  <c r="AU90" i="45"/>
  <c r="AV90" i="45"/>
  <c r="AW90" i="45"/>
  <c r="AX90" i="45"/>
  <c r="AY90" i="45"/>
  <c r="AZ90" i="45"/>
  <c r="BA90" i="45"/>
  <c r="BB90" i="45"/>
  <c r="BC90" i="45"/>
  <c r="D91" i="45"/>
  <c r="E91" i="45"/>
  <c r="F91" i="45"/>
  <c r="G91" i="45"/>
  <c r="H91" i="45"/>
  <c r="I91" i="45"/>
  <c r="J91" i="45"/>
  <c r="K91" i="45"/>
  <c r="L91" i="45"/>
  <c r="M91" i="45"/>
  <c r="N91" i="45"/>
  <c r="O91" i="45"/>
  <c r="P91" i="45"/>
  <c r="Q91" i="45"/>
  <c r="R91" i="45"/>
  <c r="S91" i="45"/>
  <c r="T91" i="45"/>
  <c r="U91" i="45"/>
  <c r="V91" i="45"/>
  <c r="W91" i="45"/>
  <c r="X91" i="45"/>
  <c r="Y91" i="45"/>
  <c r="Z91" i="45"/>
  <c r="AA91" i="45"/>
  <c r="AB91" i="45"/>
  <c r="AC91" i="45"/>
  <c r="AD91" i="45"/>
  <c r="AE91" i="45"/>
  <c r="AF91" i="45"/>
  <c r="AG91" i="45"/>
  <c r="AH91" i="45"/>
  <c r="AI91" i="45"/>
  <c r="AJ91" i="45"/>
  <c r="AK91" i="45"/>
  <c r="AL91" i="45"/>
  <c r="AM91" i="45"/>
  <c r="AN91" i="45"/>
  <c r="AO91" i="45"/>
  <c r="AP91" i="45"/>
  <c r="AQ91" i="45"/>
  <c r="AR91" i="45"/>
  <c r="AS91" i="45"/>
  <c r="AT91" i="45"/>
  <c r="AU91" i="45"/>
  <c r="AV91" i="45"/>
  <c r="AW91" i="45"/>
  <c r="AX91" i="45"/>
  <c r="AY91" i="45"/>
  <c r="AZ91" i="45"/>
  <c r="BA91" i="45"/>
  <c r="BB91" i="45"/>
  <c r="BC91" i="45"/>
  <c r="D92" i="45"/>
  <c r="E92" i="45"/>
  <c r="F92" i="45"/>
  <c r="G92" i="45"/>
  <c r="H92" i="45"/>
  <c r="I92" i="45"/>
  <c r="J92" i="45"/>
  <c r="K92" i="45"/>
  <c r="L92" i="45"/>
  <c r="M92" i="45"/>
  <c r="N92" i="45"/>
  <c r="O92" i="45"/>
  <c r="P92" i="45"/>
  <c r="Q92" i="45"/>
  <c r="R92" i="45"/>
  <c r="S92" i="45"/>
  <c r="T92" i="45"/>
  <c r="U92" i="45"/>
  <c r="V92" i="45"/>
  <c r="W92" i="45"/>
  <c r="X92" i="45"/>
  <c r="Y92" i="45"/>
  <c r="Z92" i="45"/>
  <c r="AA92" i="45"/>
  <c r="AB92" i="45"/>
  <c r="AC92" i="45"/>
  <c r="AD92" i="45"/>
  <c r="AE92" i="45"/>
  <c r="AF92" i="45"/>
  <c r="AG92" i="45"/>
  <c r="AH92" i="45"/>
  <c r="AI92" i="45"/>
  <c r="AJ92" i="45"/>
  <c r="AK92" i="45"/>
  <c r="AL92" i="45"/>
  <c r="AM92" i="45"/>
  <c r="AN92" i="45"/>
  <c r="AO92" i="45"/>
  <c r="AP92" i="45"/>
  <c r="AQ92" i="45"/>
  <c r="AR92" i="45"/>
  <c r="AS92" i="45"/>
  <c r="AT92" i="45"/>
  <c r="AU92" i="45"/>
  <c r="AV92" i="45"/>
  <c r="AW92" i="45"/>
  <c r="AX92" i="45"/>
  <c r="AY92" i="45"/>
  <c r="AZ92" i="45"/>
  <c r="BA92" i="45"/>
  <c r="BB92" i="45"/>
  <c r="BC92" i="45"/>
  <c r="D93" i="45"/>
  <c r="E93" i="45"/>
  <c r="F93" i="45"/>
  <c r="G93" i="45"/>
  <c r="H93" i="45"/>
  <c r="I93" i="45"/>
  <c r="J93" i="45"/>
  <c r="K93" i="45"/>
  <c r="L93" i="45"/>
  <c r="M93" i="45"/>
  <c r="N93" i="45"/>
  <c r="O93" i="45"/>
  <c r="P93" i="45"/>
  <c r="Q93" i="45"/>
  <c r="R93" i="45"/>
  <c r="S93" i="45"/>
  <c r="T93" i="45"/>
  <c r="U93" i="45"/>
  <c r="V93" i="45"/>
  <c r="W93" i="45"/>
  <c r="X93" i="45"/>
  <c r="Y93" i="45"/>
  <c r="Z93" i="45"/>
  <c r="AA93" i="45"/>
  <c r="AB93" i="45"/>
  <c r="AC93" i="45"/>
  <c r="AD93" i="45"/>
  <c r="AE93" i="45"/>
  <c r="AF93" i="45"/>
  <c r="AG93" i="45"/>
  <c r="AH93" i="45"/>
  <c r="AI93" i="45"/>
  <c r="AJ93" i="45"/>
  <c r="AK93" i="45"/>
  <c r="AL93" i="45"/>
  <c r="AM93" i="45"/>
  <c r="AN93" i="45"/>
  <c r="AO93" i="45"/>
  <c r="AP93" i="45"/>
  <c r="AQ93" i="45"/>
  <c r="AR93" i="45"/>
  <c r="AS93" i="45"/>
  <c r="AT93" i="45"/>
  <c r="AU93" i="45"/>
  <c r="AV93" i="45"/>
  <c r="AW93" i="45"/>
  <c r="AX93" i="45"/>
  <c r="AY93" i="45"/>
  <c r="AZ93" i="45"/>
  <c r="BA93" i="45"/>
  <c r="BB93" i="45"/>
  <c r="BC93" i="45"/>
  <c r="D94" i="45"/>
  <c r="E94" i="45"/>
  <c r="F94" i="45"/>
  <c r="G94" i="45"/>
  <c r="H94" i="45"/>
  <c r="I94" i="45"/>
  <c r="J94" i="45"/>
  <c r="K94" i="45"/>
  <c r="L94" i="45"/>
  <c r="M94" i="45"/>
  <c r="N94" i="45"/>
  <c r="O94" i="45"/>
  <c r="P94" i="45"/>
  <c r="Q94" i="45"/>
  <c r="R94" i="45"/>
  <c r="S94" i="45"/>
  <c r="T94" i="45"/>
  <c r="U94" i="45"/>
  <c r="V94" i="45"/>
  <c r="W94" i="45"/>
  <c r="X94" i="45"/>
  <c r="Y94" i="45"/>
  <c r="Z94" i="45"/>
  <c r="AA94" i="45"/>
  <c r="AB94" i="45"/>
  <c r="AC94" i="45"/>
  <c r="AD94" i="45"/>
  <c r="AE94" i="45"/>
  <c r="AF94" i="45"/>
  <c r="AG94" i="45"/>
  <c r="AH94" i="45"/>
  <c r="AI94" i="45"/>
  <c r="AJ94" i="45"/>
  <c r="AK94" i="45"/>
  <c r="AL94" i="45"/>
  <c r="AM94" i="45"/>
  <c r="AN94" i="45"/>
  <c r="AO94" i="45"/>
  <c r="AP94" i="45"/>
  <c r="AQ94" i="45"/>
  <c r="AR94" i="45"/>
  <c r="AS94" i="45"/>
  <c r="AT94" i="45"/>
  <c r="AU94" i="45"/>
  <c r="AV94" i="45"/>
  <c r="AW94" i="45"/>
  <c r="AX94" i="45"/>
  <c r="AY94" i="45"/>
  <c r="AZ94" i="45"/>
  <c r="BA94" i="45"/>
  <c r="BB94" i="45"/>
  <c r="BC94" i="45"/>
  <c r="D95" i="45"/>
  <c r="E95" i="45"/>
  <c r="F95" i="45"/>
  <c r="G95" i="45"/>
  <c r="H95" i="45"/>
  <c r="I95" i="45"/>
  <c r="J95" i="45"/>
  <c r="K95" i="45"/>
  <c r="L95" i="45"/>
  <c r="M95" i="45"/>
  <c r="N95" i="45"/>
  <c r="O95" i="45"/>
  <c r="P95" i="45"/>
  <c r="Q95" i="45"/>
  <c r="R95" i="45"/>
  <c r="S95" i="45"/>
  <c r="T95" i="45"/>
  <c r="U95" i="45"/>
  <c r="V95" i="45"/>
  <c r="W95" i="45"/>
  <c r="X95" i="45"/>
  <c r="Y95" i="45"/>
  <c r="Z95" i="45"/>
  <c r="AA95" i="45"/>
  <c r="AB95" i="45"/>
  <c r="AC95" i="45"/>
  <c r="AD95" i="45"/>
  <c r="AE95" i="45"/>
  <c r="AF95" i="45"/>
  <c r="AG95" i="45"/>
  <c r="AH95" i="45"/>
  <c r="AI95" i="45"/>
  <c r="AJ95" i="45"/>
  <c r="AK95" i="45"/>
  <c r="AL95" i="45"/>
  <c r="AM95" i="45"/>
  <c r="AN95" i="45"/>
  <c r="AO95" i="45"/>
  <c r="AP95" i="45"/>
  <c r="AQ95" i="45"/>
  <c r="AR95" i="45"/>
  <c r="AS95" i="45"/>
  <c r="AT95" i="45"/>
  <c r="AU95" i="45"/>
  <c r="AV95" i="45"/>
  <c r="AW95" i="45"/>
  <c r="AX95" i="45"/>
  <c r="AY95" i="45"/>
  <c r="AZ95" i="45"/>
  <c r="BA95" i="45"/>
  <c r="BB95" i="45"/>
  <c r="BC95" i="45"/>
  <c r="D96" i="45"/>
  <c r="E96" i="45"/>
  <c r="F96" i="45"/>
  <c r="G96" i="45"/>
  <c r="H96" i="45"/>
  <c r="I96" i="45"/>
  <c r="J96" i="45"/>
  <c r="K96" i="45"/>
  <c r="L96" i="45"/>
  <c r="M96" i="45"/>
  <c r="N96" i="45"/>
  <c r="O96" i="45"/>
  <c r="P96" i="45"/>
  <c r="Q96" i="45"/>
  <c r="R96" i="45"/>
  <c r="S96" i="45"/>
  <c r="T96" i="45"/>
  <c r="U96" i="45"/>
  <c r="V96" i="45"/>
  <c r="W96" i="45"/>
  <c r="X96" i="45"/>
  <c r="Y96" i="45"/>
  <c r="Z96" i="45"/>
  <c r="AA96" i="45"/>
  <c r="AB96" i="45"/>
  <c r="AC96" i="45"/>
  <c r="AD96" i="45"/>
  <c r="AE96" i="45"/>
  <c r="AF96" i="45"/>
  <c r="AG96" i="45"/>
  <c r="AH96" i="45"/>
  <c r="AI96" i="45"/>
  <c r="AJ96" i="45"/>
  <c r="AK96" i="45"/>
  <c r="AL96" i="45"/>
  <c r="AM96" i="45"/>
  <c r="AN96" i="45"/>
  <c r="AO96" i="45"/>
  <c r="AP96" i="45"/>
  <c r="AQ96" i="45"/>
  <c r="AR96" i="45"/>
  <c r="AS96" i="45"/>
  <c r="AT96" i="45"/>
  <c r="AU96" i="45"/>
  <c r="AV96" i="45"/>
  <c r="AW96" i="45"/>
  <c r="AX96" i="45"/>
  <c r="AY96" i="45"/>
  <c r="AZ96" i="45"/>
  <c r="BA96" i="45"/>
  <c r="BB96" i="45"/>
  <c r="BC96" i="45"/>
  <c r="D97" i="45"/>
  <c r="E97" i="45"/>
  <c r="F97" i="45"/>
  <c r="G97" i="45"/>
  <c r="H97" i="45"/>
  <c r="I97" i="45"/>
  <c r="J97" i="45"/>
  <c r="K97" i="45"/>
  <c r="L97" i="45"/>
  <c r="M97" i="45"/>
  <c r="N97" i="45"/>
  <c r="O97" i="45"/>
  <c r="P97" i="45"/>
  <c r="Q97" i="45"/>
  <c r="R97" i="45"/>
  <c r="S97" i="45"/>
  <c r="T97" i="45"/>
  <c r="U97" i="45"/>
  <c r="V97" i="45"/>
  <c r="W97" i="45"/>
  <c r="X97" i="45"/>
  <c r="Y97" i="45"/>
  <c r="Z97" i="45"/>
  <c r="AA97" i="45"/>
  <c r="AB97" i="45"/>
  <c r="AC97" i="45"/>
  <c r="AD97" i="45"/>
  <c r="AE97" i="45"/>
  <c r="AF97" i="45"/>
  <c r="AG97" i="45"/>
  <c r="AH97" i="45"/>
  <c r="AI97" i="45"/>
  <c r="AJ97" i="45"/>
  <c r="AK97" i="45"/>
  <c r="AL97" i="45"/>
  <c r="AM97" i="45"/>
  <c r="AN97" i="45"/>
  <c r="AO97" i="45"/>
  <c r="AP97" i="45"/>
  <c r="AQ97" i="45"/>
  <c r="AR97" i="45"/>
  <c r="AS97" i="45"/>
  <c r="AT97" i="45"/>
  <c r="AU97" i="45"/>
  <c r="AV97" i="45"/>
  <c r="AW97" i="45"/>
  <c r="AX97" i="45"/>
  <c r="AY97" i="45"/>
  <c r="AZ97" i="45"/>
  <c r="BA97" i="45"/>
  <c r="BB97" i="45"/>
  <c r="BC97" i="45"/>
  <c r="D98" i="45"/>
  <c r="E98" i="45"/>
  <c r="F98" i="45"/>
  <c r="G98" i="45"/>
  <c r="H98" i="45"/>
  <c r="I98" i="45"/>
  <c r="J98" i="45"/>
  <c r="K98" i="45"/>
  <c r="L98" i="45"/>
  <c r="M98" i="45"/>
  <c r="N98" i="45"/>
  <c r="O98" i="45"/>
  <c r="P98" i="45"/>
  <c r="Q98" i="45"/>
  <c r="R98" i="45"/>
  <c r="S98" i="45"/>
  <c r="T98" i="45"/>
  <c r="U98" i="45"/>
  <c r="V98" i="45"/>
  <c r="W98" i="45"/>
  <c r="X98" i="45"/>
  <c r="Y98" i="45"/>
  <c r="Z98" i="45"/>
  <c r="AA98" i="45"/>
  <c r="AB98" i="45"/>
  <c r="AC98" i="45"/>
  <c r="AD98" i="45"/>
  <c r="AE98" i="45"/>
  <c r="AF98" i="45"/>
  <c r="AG98" i="45"/>
  <c r="AH98" i="45"/>
  <c r="AI98" i="45"/>
  <c r="AJ98" i="45"/>
  <c r="AK98" i="45"/>
  <c r="AL98" i="45"/>
  <c r="AM98" i="45"/>
  <c r="AN98" i="45"/>
  <c r="AO98" i="45"/>
  <c r="AP98" i="45"/>
  <c r="AQ98" i="45"/>
  <c r="AR98" i="45"/>
  <c r="AS98" i="45"/>
  <c r="AT98" i="45"/>
  <c r="AU98" i="45"/>
  <c r="AV98" i="45"/>
  <c r="AW98" i="45"/>
  <c r="AX98" i="45"/>
  <c r="AY98" i="45"/>
  <c r="AZ98" i="45"/>
  <c r="BA98" i="45"/>
  <c r="BB98" i="45"/>
  <c r="BC98" i="45"/>
  <c r="D99" i="45"/>
  <c r="E99" i="45"/>
  <c r="F99" i="45"/>
  <c r="G99" i="45"/>
  <c r="H99" i="45"/>
  <c r="I99" i="45"/>
  <c r="J99" i="45"/>
  <c r="K99" i="45"/>
  <c r="L99" i="45"/>
  <c r="M99" i="45"/>
  <c r="N99" i="45"/>
  <c r="O99" i="45"/>
  <c r="P99" i="45"/>
  <c r="Q99" i="45"/>
  <c r="R99" i="45"/>
  <c r="S99" i="45"/>
  <c r="T99" i="45"/>
  <c r="U99" i="45"/>
  <c r="V99" i="45"/>
  <c r="W99" i="45"/>
  <c r="X99" i="45"/>
  <c r="Y99" i="45"/>
  <c r="Z99" i="45"/>
  <c r="AA99" i="45"/>
  <c r="AB99" i="45"/>
  <c r="AC99" i="45"/>
  <c r="AD99" i="45"/>
  <c r="AE99" i="45"/>
  <c r="AF99" i="45"/>
  <c r="AG99" i="45"/>
  <c r="AH99" i="45"/>
  <c r="AI99" i="45"/>
  <c r="AJ99" i="45"/>
  <c r="AK99" i="45"/>
  <c r="AL99" i="45"/>
  <c r="AM99" i="45"/>
  <c r="AN99" i="45"/>
  <c r="AO99" i="45"/>
  <c r="AP99" i="45"/>
  <c r="AQ99" i="45"/>
  <c r="AR99" i="45"/>
  <c r="AS99" i="45"/>
  <c r="AT99" i="45"/>
  <c r="AU99" i="45"/>
  <c r="AV99" i="45"/>
  <c r="AW99" i="45"/>
  <c r="AX99" i="45"/>
  <c r="AY99" i="45"/>
  <c r="AZ99" i="45"/>
  <c r="BA99" i="45"/>
  <c r="BB99" i="45"/>
  <c r="BC99" i="45"/>
  <c r="D100" i="45"/>
  <c r="E100" i="45"/>
  <c r="F100" i="45"/>
  <c r="G100" i="45"/>
  <c r="H100" i="45"/>
  <c r="I100" i="45"/>
  <c r="J100" i="45"/>
  <c r="K100" i="45"/>
  <c r="L100" i="45"/>
  <c r="M100" i="45"/>
  <c r="N100" i="45"/>
  <c r="O100" i="45"/>
  <c r="P100" i="45"/>
  <c r="Q100" i="45"/>
  <c r="R100" i="45"/>
  <c r="S100" i="45"/>
  <c r="T100" i="45"/>
  <c r="U100" i="45"/>
  <c r="V100" i="45"/>
  <c r="W100" i="45"/>
  <c r="X100" i="45"/>
  <c r="Y100" i="45"/>
  <c r="Z100" i="45"/>
  <c r="AA100" i="45"/>
  <c r="AB100" i="45"/>
  <c r="AC100" i="45"/>
  <c r="AD100" i="45"/>
  <c r="AE100" i="45"/>
  <c r="AF100" i="45"/>
  <c r="AG100" i="45"/>
  <c r="AH100" i="45"/>
  <c r="AI100" i="45"/>
  <c r="AJ100" i="45"/>
  <c r="AK100" i="45"/>
  <c r="AL100" i="45"/>
  <c r="AM100" i="45"/>
  <c r="AN100" i="45"/>
  <c r="AO100" i="45"/>
  <c r="AP100" i="45"/>
  <c r="AQ100" i="45"/>
  <c r="AR100" i="45"/>
  <c r="AS100" i="45"/>
  <c r="AT100" i="45"/>
  <c r="AU100" i="45"/>
  <c r="AV100" i="45"/>
  <c r="AW100" i="45"/>
  <c r="AX100" i="45"/>
  <c r="AY100" i="45"/>
  <c r="AZ100" i="45"/>
  <c r="BA100" i="45"/>
  <c r="BB100" i="45"/>
  <c r="BC100" i="45"/>
  <c r="D101" i="45"/>
  <c r="E101" i="45"/>
  <c r="F101" i="45"/>
  <c r="G101" i="45"/>
  <c r="H101" i="45"/>
  <c r="I101" i="45"/>
  <c r="J101" i="45"/>
  <c r="K101" i="45"/>
  <c r="L101" i="45"/>
  <c r="M101" i="45"/>
  <c r="N101" i="45"/>
  <c r="O101" i="45"/>
  <c r="P101" i="45"/>
  <c r="Q101" i="45"/>
  <c r="R101" i="45"/>
  <c r="S101" i="45"/>
  <c r="T101" i="45"/>
  <c r="U101" i="45"/>
  <c r="V101" i="45"/>
  <c r="W101" i="45"/>
  <c r="X101" i="45"/>
  <c r="Y101" i="45"/>
  <c r="Z101" i="45"/>
  <c r="AA101" i="45"/>
  <c r="AB101" i="45"/>
  <c r="AC101" i="45"/>
  <c r="AD101" i="45"/>
  <c r="AE101" i="45"/>
  <c r="AF101" i="45"/>
  <c r="AG101" i="45"/>
  <c r="AH101" i="45"/>
  <c r="AI101" i="45"/>
  <c r="AJ101" i="45"/>
  <c r="AK101" i="45"/>
  <c r="AL101" i="45"/>
  <c r="AM101" i="45"/>
  <c r="AN101" i="45"/>
  <c r="AO101" i="45"/>
  <c r="AP101" i="45"/>
  <c r="AQ101" i="45"/>
  <c r="AR101" i="45"/>
  <c r="AS101" i="45"/>
  <c r="AT101" i="45"/>
  <c r="AU101" i="45"/>
  <c r="AV101" i="45"/>
  <c r="AW101" i="45"/>
  <c r="AX101" i="45"/>
  <c r="AY101" i="45"/>
  <c r="AZ101" i="45"/>
  <c r="BA101" i="45"/>
  <c r="BB101" i="45"/>
  <c r="BC101" i="45"/>
  <c r="D102" i="45"/>
  <c r="E102" i="45"/>
  <c r="F102" i="45"/>
  <c r="G102" i="45"/>
  <c r="H102" i="45"/>
  <c r="I102" i="45"/>
  <c r="J102" i="45"/>
  <c r="K102" i="45"/>
  <c r="L102" i="45"/>
  <c r="M102" i="45"/>
  <c r="N102" i="45"/>
  <c r="O102" i="45"/>
  <c r="P102" i="45"/>
  <c r="Q102" i="45"/>
  <c r="R102" i="45"/>
  <c r="S102" i="45"/>
  <c r="T102" i="45"/>
  <c r="U102" i="45"/>
  <c r="V102" i="45"/>
  <c r="W102" i="45"/>
  <c r="X102" i="45"/>
  <c r="Y102" i="45"/>
  <c r="Z102" i="45"/>
  <c r="AA102" i="45"/>
  <c r="AB102" i="45"/>
  <c r="AC102" i="45"/>
  <c r="AD102" i="45"/>
  <c r="AE102" i="45"/>
  <c r="AF102" i="45"/>
  <c r="AG102" i="45"/>
  <c r="AH102" i="45"/>
  <c r="AI102" i="45"/>
  <c r="AJ102" i="45"/>
  <c r="AK102" i="45"/>
  <c r="AL102" i="45"/>
  <c r="AM102" i="45"/>
  <c r="AN102" i="45"/>
  <c r="AO102" i="45"/>
  <c r="AP102" i="45"/>
  <c r="AQ102" i="45"/>
  <c r="AR102" i="45"/>
  <c r="AS102" i="45"/>
  <c r="AT102" i="45"/>
  <c r="AU102" i="45"/>
  <c r="AV102" i="45"/>
  <c r="AW102" i="45"/>
  <c r="AX102" i="45"/>
  <c r="AY102" i="45"/>
  <c r="AZ102" i="45"/>
  <c r="BA102" i="45"/>
  <c r="BB102" i="45"/>
  <c r="BC102" i="45"/>
  <c r="D103" i="45"/>
  <c r="E103" i="45"/>
  <c r="F103" i="45"/>
  <c r="G103" i="45"/>
  <c r="H103" i="45"/>
  <c r="I103" i="45"/>
  <c r="J103" i="45"/>
  <c r="K103" i="45"/>
  <c r="L103" i="45"/>
  <c r="M103" i="45"/>
  <c r="N103" i="45"/>
  <c r="O103" i="45"/>
  <c r="P103" i="45"/>
  <c r="Q103" i="45"/>
  <c r="R103" i="45"/>
  <c r="S103" i="45"/>
  <c r="T103" i="45"/>
  <c r="U103" i="45"/>
  <c r="V103" i="45"/>
  <c r="W103" i="45"/>
  <c r="X103" i="45"/>
  <c r="Y103" i="45"/>
  <c r="Z103" i="45"/>
  <c r="AA103" i="45"/>
  <c r="AB103" i="45"/>
  <c r="AC103" i="45"/>
  <c r="AD103" i="45"/>
  <c r="AE103" i="45"/>
  <c r="AF103" i="45"/>
  <c r="AG103" i="45"/>
  <c r="AH103" i="45"/>
  <c r="AI103" i="45"/>
  <c r="AJ103" i="45"/>
  <c r="AK103" i="45"/>
  <c r="AL103" i="45"/>
  <c r="AM103" i="45"/>
  <c r="AN103" i="45"/>
  <c r="AO103" i="45"/>
  <c r="AP103" i="45"/>
  <c r="AQ103" i="45"/>
  <c r="AR103" i="45"/>
  <c r="AS103" i="45"/>
  <c r="AT103" i="45"/>
  <c r="AU103" i="45"/>
  <c r="AV103" i="45"/>
  <c r="AW103" i="45"/>
  <c r="AX103" i="45"/>
  <c r="AY103" i="45"/>
  <c r="AZ103" i="45"/>
  <c r="BA103" i="45"/>
  <c r="BB103" i="45"/>
  <c r="BC103" i="45"/>
  <c r="D104" i="45"/>
  <c r="E104" i="45"/>
  <c r="F104" i="45"/>
  <c r="G104" i="45"/>
  <c r="H104" i="45"/>
  <c r="I104" i="45"/>
  <c r="J104" i="45"/>
  <c r="K104" i="45"/>
  <c r="L104" i="45"/>
  <c r="M104" i="45"/>
  <c r="N104" i="45"/>
  <c r="O104" i="45"/>
  <c r="P104" i="45"/>
  <c r="Q104" i="45"/>
  <c r="R104" i="45"/>
  <c r="S104" i="45"/>
  <c r="T104" i="45"/>
  <c r="U104" i="45"/>
  <c r="V104" i="45"/>
  <c r="W104" i="45"/>
  <c r="X104" i="45"/>
  <c r="Y104" i="45"/>
  <c r="Z104" i="45"/>
  <c r="AA104" i="45"/>
  <c r="AB104" i="45"/>
  <c r="AC104" i="45"/>
  <c r="AD104" i="45"/>
  <c r="AE104" i="45"/>
  <c r="AF104" i="45"/>
  <c r="AG104" i="45"/>
  <c r="AH104" i="45"/>
  <c r="AI104" i="45"/>
  <c r="AJ104" i="45"/>
  <c r="AK104" i="45"/>
  <c r="AL104" i="45"/>
  <c r="AM104" i="45"/>
  <c r="AN104" i="45"/>
  <c r="AO104" i="45"/>
  <c r="AP104" i="45"/>
  <c r="AQ104" i="45"/>
  <c r="AR104" i="45"/>
  <c r="AS104" i="45"/>
  <c r="AT104" i="45"/>
  <c r="AU104" i="45"/>
  <c r="AV104" i="45"/>
  <c r="AW104" i="45"/>
  <c r="AX104" i="45"/>
  <c r="AY104" i="45"/>
  <c r="AZ104" i="45"/>
  <c r="BA104" i="45"/>
  <c r="BB104" i="45"/>
  <c r="BC104" i="45"/>
  <c r="D105" i="45"/>
  <c r="E105" i="45"/>
  <c r="F105" i="45"/>
  <c r="G105" i="45"/>
  <c r="H105" i="45"/>
  <c r="I105" i="45"/>
  <c r="J105" i="45"/>
  <c r="K105" i="45"/>
  <c r="L105" i="45"/>
  <c r="M105" i="45"/>
  <c r="N105" i="45"/>
  <c r="O105" i="45"/>
  <c r="P105" i="45"/>
  <c r="Q105" i="45"/>
  <c r="R105" i="45"/>
  <c r="S105" i="45"/>
  <c r="T105" i="45"/>
  <c r="U105" i="45"/>
  <c r="V105" i="45"/>
  <c r="W105" i="45"/>
  <c r="X105" i="45"/>
  <c r="Y105" i="45"/>
  <c r="Z105" i="45"/>
  <c r="AA105" i="45"/>
  <c r="AB105" i="45"/>
  <c r="AC105" i="45"/>
  <c r="AD105" i="45"/>
  <c r="AE105" i="45"/>
  <c r="AF105" i="45"/>
  <c r="AG105" i="45"/>
  <c r="AH105" i="45"/>
  <c r="AI105" i="45"/>
  <c r="AJ105" i="45"/>
  <c r="AK105" i="45"/>
  <c r="AL105" i="45"/>
  <c r="AM105" i="45"/>
  <c r="AN105" i="45"/>
  <c r="AO105" i="45"/>
  <c r="AP105" i="45"/>
  <c r="AQ105" i="45"/>
  <c r="AR105" i="45"/>
  <c r="AS105" i="45"/>
  <c r="AT105" i="45"/>
  <c r="AU105" i="45"/>
  <c r="AV105" i="45"/>
  <c r="AW105" i="45"/>
  <c r="AX105" i="45"/>
  <c r="AY105" i="45"/>
  <c r="AZ105" i="45"/>
  <c r="BA105" i="45"/>
  <c r="BB105" i="45"/>
  <c r="BC105" i="45"/>
  <c r="D106" i="45"/>
  <c r="E106" i="45"/>
  <c r="F106" i="45"/>
  <c r="G106" i="45"/>
  <c r="H106" i="45"/>
  <c r="I106" i="45"/>
  <c r="J106" i="45"/>
  <c r="K106" i="45"/>
  <c r="L106" i="45"/>
  <c r="M106" i="45"/>
  <c r="N106" i="45"/>
  <c r="O106" i="45"/>
  <c r="P106" i="45"/>
  <c r="Q106" i="45"/>
  <c r="R106" i="45"/>
  <c r="S106" i="45"/>
  <c r="T106" i="45"/>
  <c r="U106" i="45"/>
  <c r="V106" i="45"/>
  <c r="W106" i="45"/>
  <c r="X106" i="45"/>
  <c r="Y106" i="45"/>
  <c r="Z106" i="45"/>
  <c r="AA106" i="45"/>
  <c r="AB106" i="45"/>
  <c r="AC106" i="45"/>
  <c r="AD106" i="45"/>
  <c r="AE106" i="45"/>
  <c r="AF106" i="45"/>
  <c r="AG106" i="45"/>
  <c r="AH106" i="45"/>
  <c r="AI106" i="45"/>
  <c r="AJ106" i="45"/>
  <c r="AK106" i="45"/>
  <c r="AL106" i="45"/>
  <c r="AM106" i="45"/>
  <c r="AN106" i="45"/>
  <c r="AO106" i="45"/>
  <c r="AP106" i="45"/>
  <c r="AQ106" i="45"/>
  <c r="AR106" i="45"/>
  <c r="AS106" i="45"/>
  <c r="AT106" i="45"/>
  <c r="AU106" i="45"/>
  <c r="AV106" i="45"/>
  <c r="AW106" i="45"/>
  <c r="AX106" i="45"/>
  <c r="AY106" i="45"/>
  <c r="AZ106" i="45"/>
  <c r="BA106" i="45"/>
  <c r="BB106" i="45"/>
  <c r="BC106" i="45"/>
  <c r="D107" i="45"/>
  <c r="E107" i="45"/>
  <c r="F107" i="45"/>
  <c r="G107" i="45"/>
  <c r="H107" i="45"/>
  <c r="I107" i="45"/>
  <c r="J107" i="45"/>
  <c r="K107" i="45"/>
  <c r="L107" i="45"/>
  <c r="M107" i="45"/>
  <c r="N107" i="45"/>
  <c r="O107" i="45"/>
  <c r="P107" i="45"/>
  <c r="Q107" i="45"/>
  <c r="R107" i="45"/>
  <c r="S107" i="45"/>
  <c r="T107" i="45"/>
  <c r="U107" i="45"/>
  <c r="V107" i="45"/>
  <c r="W107" i="45"/>
  <c r="X107" i="45"/>
  <c r="Y107" i="45"/>
  <c r="Z107" i="45"/>
  <c r="AA107" i="45"/>
  <c r="AB107" i="45"/>
  <c r="AC107" i="45"/>
  <c r="AD107" i="45"/>
  <c r="AE107" i="45"/>
  <c r="AF107" i="45"/>
  <c r="AG107" i="45"/>
  <c r="AH107" i="45"/>
  <c r="AI107" i="45"/>
  <c r="AJ107" i="45"/>
  <c r="AK107" i="45"/>
  <c r="AL107" i="45"/>
  <c r="AM107" i="45"/>
  <c r="AN107" i="45"/>
  <c r="AO107" i="45"/>
  <c r="AP107" i="45"/>
  <c r="AQ107" i="45"/>
  <c r="AR107" i="45"/>
  <c r="AS107" i="45"/>
  <c r="AT107" i="45"/>
  <c r="AU107" i="45"/>
  <c r="AV107" i="45"/>
  <c r="AW107" i="45"/>
  <c r="AX107" i="45"/>
  <c r="AY107" i="45"/>
  <c r="AZ107" i="45"/>
  <c r="BA107" i="45"/>
  <c r="BB107" i="45"/>
  <c r="BC107" i="45"/>
  <c r="D108" i="45"/>
  <c r="E108" i="45"/>
  <c r="F108" i="45"/>
  <c r="G108" i="45"/>
  <c r="H108" i="45"/>
  <c r="I108" i="45"/>
  <c r="J108" i="45"/>
  <c r="K108" i="45"/>
  <c r="L108" i="45"/>
  <c r="M108" i="45"/>
  <c r="N108" i="45"/>
  <c r="O108" i="45"/>
  <c r="P108" i="45"/>
  <c r="Q108" i="45"/>
  <c r="R108" i="45"/>
  <c r="S108" i="45"/>
  <c r="T108" i="45"/>
  <c r="U108" i="45"/>
  <c r="V108" i="45"/>
  <c r="W108" i="45"/>
  <c r="X108" i="45"/>
  <c r="Y108" i="45"/>
  <c r="Z108" i="45"/>
  <c r="AA108" i="45"/>
  <c r="AB108" i="45"/>
  <c r="AC108" i="45"/>
  <c r="AD108" i="45"/>
  <c r="AE108" i="45"/>
  <c r="AF108" i="45"/>
  <c r="AG108" i="45"/>
  <c r="AH108" i="45"/>
  <c r="AI108" i="45"/>
  <c r="AJ108" i="45"/>
  <c r="AK108" i="45"/>
  <c r="AL108" i="45"/>
  <c r="AM108" i="45"/>
  <c r="AN108" i="45"/>
  <c r="AO108" i="45"/>
  <c r="AP108" i="45"/>
  <c r="AQ108" i="45"/>
  <c r="AR108" i="45"/>
  <c r="AS108" i="45"/>
  <c r="AT108" i="45"/>
  <c r="AU108" i="45"/>
  <c r="AV108" i="45"/>
  <c r="AW108" i="45"/>
  <c r="AX108" i="45"/>
  <c r="AY108" i="45"/>
  <c r="AZ108" i="45"/>
  <c r="BA108" i="45"/>
  <c r="BB108" i="45"/>
  <c r="BC108" i="45"/>
  <c r="D109" i="45"/>
  <c r="E109" i="45"/>
  <c r="F109" i="45"/>
  <c r="G109" i="45"/>
  <c r="H109" i="45"/>
  <c r="I109" i="45"/>
  <c r="J109" i="45"/>
  <c r="K109" i="45"/>
  <c r="L109" i="45"/>
  <c r="M109" i="45"/>
  <c r="N109" i="45"/>
  <c r="O109" i="45"/>
  <c r="P109" i="45"/>
  <c r="Q109" i="45"/>
  <c r="R109" i="45"/>
  <c r="S109" i="45"/>
  <c r="T109" i="45"/>
  <c r="U109" i="45"/>
  <c r="V109" i="45"/>
  <c r="W109" i="45"/>
  <c r="X109" i="45"/>
  <c r="Y109" i="45"/>
  <c r="Z109" i="45"/>
  <c r="AA109" i="45"/>
  <c r="AB109" i="45"/>
  <c r="AC109" i="45"/>
  <c r="AD109" i="45"/>
  <c r="AE109" i="45"/>
  <c r="AF109" i="45"/>
  <c r="AG109" i="45"/>
  <c r="AH109" i="45"/>
  <c r="AI109" i="45"/>
  <c r="AJ109" i="45"/>
  <c r="AK109" i="45"/>
  <c r="AL109" i="45"/>
  <c r="AM109" i="45"/>
  <c r="AN109" i="45"/>
  <c r="AO109" i="45"/>
  <c r="AP109" i="45"/>
  <c r="AQ109" i="45"/>
  <c r="AR109" i="45"/>
  <c r="AS109" i="45"/>
  <c r="AT109" i="45"/>
  <c r="AU109" i="45"/>
  <c r="AV109" i="45"/>
  <c r="AW109" i="45"/>
  <c r="AX109" i="45"/>
  <c r="AY109" i="45"/>
  <c r="AZ109" i="45"/>
  <c r="BA109" i="45"/>
  <c r="BB109" i="45"/>
  <c r="BC109" i="45"/>
  <c r="D110" i="45"/>
  <c r="E110" i="45"/>
  <c r="F110" i="45"/>
  <c r="G110" i="45"/>
  <c r="H110" i="45"/>
  <c r="I110" i="45"/>
  <c r="J110" i="45"/>
  <c r="K110" i="45"/>
  <c r="L110" i="45"/>
  <c r="M110" i="45"/>
  <c r="N110" i="45"/>
  <c r="O110" i="45"/>
  <c r="P110" i="45"/>
  <c r="Q110" i="45"/>
  <c r="R110" i="45"/>
  <c r="S110" i="45"/>
  <c r="T110" i="45"/>
  <c r="U110" i="45"/>
  <c r="V110" i="45"/>
  <c r="W110" i="45"/>
  <c r="X110" i="45"/>
  <c r="Y110" i="45"/>
  <c r="Z110" i="45"/>
  <c r="AA110" i="45"/>
  <c r="AB110" i="45"/>
  <c r="AC110" i="45"/>
  <c r="AD110" i="45"/>
  <c r="AE110" i="45"/>
  <c r="AF110" i="45"/>
  <c r="AG110" i="45"/>
  <c r="AH110" i="45"/>
  <c r="AI110" i="45"/>
  <c r="AJ110" i="45"/>
  <c r="AK110" i="45"/>
  <c r="AL110" i="45"/>
  <c r="AM110" i="45"/>
  <c r="AN110" i="45"/>
  <c r="AO110" i="45"/>
  <c r="AP110" i="45"/>
  <c r="AQ110" i="45"/>
  <c r="AR110" i="45"/>
  <c r="AS110" i="45"/>
  <c r="AT110" i="45"/>
  <c r="AU110" i="45"/>
  <c r="AV110" i="45"/>
  <c r="AW110" i="45"/>
  <c r="AX110" i="45"/>
  <c r="AY110" i="45"/>
  <c r="AZ110" i="45"/>
  <c r="BA110" i="45"/>
  <c r="BB110" i="45"/>
  <c r="BC110" i="45"/>
  <c r="D111" i="45"/>
  <c r="E111" i="45"/>
  <c r="F111" i="45"/>
  <c r="G111" i="45"/>
  <c r="H111" i="45"/>
  <c r="I111" i="45"/>
  <c r="J111" i="45"/>
  <c r="K111" i="45"/>
  <c r="L111" i="45"/>
  <c r="M111" i="45"/>
  <c r="N111" i="45"/>
  <c r="O111" i="45"/>
  <c r="P111" i="45"/>
  <c r="Q111" i="45"/>
  <c r="R111" i="45"/>
  <c r="S111" i="45"/>
  <c r="T111" i="45"/>
  <c r="U111" i="45"/>
  <c r="V111" i="45"/>
  <c r="W111" i="45"/>
  <c r="X111" i="45"/>
  <c r="Y111" i="45"/>
  <c r="Z111" i="45"/>
  <c r="AA111" i="45"/>
  <c r="AB111" i="45"/>
  <c r="AC111" i="45"/>
  <c r="AD111" i="45"/>
  <c r="AE111" i="45"/>
  <c r="AF111" i="45"/>
  <c r="AG111" i="45"/>
  <c r="AH111" i="45"/>
  <c r="AI111" i="45"/>
  <c r="AJ111" i="45"/>
  <c r="AK111" i="45"/>
  <c r="AL111" i="45"/>
  <c r="AM111" i="45"/>
  <c r="AN111" i="45"/>
  <c r="AO111" i="45"/>
  <c r="AP111" i="45"/>
  <c r="AQ111" i="45"/>
  <c r="AR111" i="45"/>
  <c r="AS111" i="45"/>
  <c r="AT111" i="45"/>
  <c r="AU111" i="45"/>
  <c r="AV111" i="45"/>
  <c r="AW111" i="45"/>
  <c r="AX111" i="45"/>
  <c r="AY111" i="45"/>
  <c r="AZ111" i="45"/>
  <c r="BA111" i="45"/>
  <c r="BB111" i="45"/>
  <c r="BC111" i="45"/>
  <c r="D112" i="45"/>
  <c r="E112" i="45"/>
  <c r="F112" i="45"/>
  <c r="G112" i="45"/>
  <c r="H112" i="45"/>
  <c r="I112" i="45"/>
  <c r="J112" i="45"/>
  <c r="K112" i="45"/>
  <c r="L112" i="45"/>
  <c r="M112" i="45"/>
  <c r="N112" i="45"/>
  <c r="O112" i="45"/>
  <c r="P112" i="45"/>
  <c r="Q112" i="45"/>
  <c r="R112" i="45"/>
  <c r="S112" i="45"/>
  <c r="T112" i="45"/>
  <c r="U112" i="45"/>
  <c r="V112" i="45"/>
  <c r="W112" i="45"/>
  <c r="X112" i="45"/>
  <c r="Y112" i="45"/>
  <c r="Z112" i="45"/>
  <c r="AA112" i="45"/>
  <c r="AB112" i="45"/>
  <c r="AC112" i="45"/>
  <c r="AD112" i="45"/>
  <c r="AE112" i="45"/>
  <c r="AF112" i="45"/>
  <c r="AG112" i="45"/>
  <c r="AH112" i="45"/>
  <c r="AI112" i="45"/>
  <c r="AJ112" i="45"/>
  <c r="AK112" i="45"/>
  <c r="AL112" i="45"/>
  <c r="AM112" i="45"/>
  <c r="AN112" i="45"/>
  <c r="AO112" i="45"/>
  <c r="AP112" i="45"/>
  <c r="AQ112" i="45"/>
  <c r="AR112" i="45"/>
  <c r="AS112" i="45"/>
  <c r="AT112" i="45"/>
  <c r="AU112" i="45"/>
  <c r="AV112" i="45"/>
  <c r="AW112" i="45"/>
  <c r="AX112" i="45"/>
  <c r="AY112" i="45"/>
  <c r="AZ112" i="45"/>
  <c r="BA112" i="45"/>
  <c r="BB112" i="45"/>
  <c r="BC112" i="45"/>
  <c r="D113" i="45"/>
  <c r="E113" i="45"/>
  <c r="F113" i="45"/>
  <c r="G113" i="45"/>
  <c r="H113" i="45"/>
  <c r="I113" i="45"/>
  <c r="J113" i="45"/>
  <c r="K113" i="45"/>
  <c r="L113" i="45"/>
  <c r="M113" i="45"/>
  <c r="N113" i="45"/>
  <c r="O113" i="45"/>
  <c r="P113" i="45"/>
  <c r="Q113" i="45"/>
  <c r="R113" i="45"/>
  <c r="S113" i="45"/>
  <c r="T113" i="45"/>
  <c r="U113" i="45"/>
  <c r="V113" i="45"/>
  <c r="W113" i="45"/>
  <c r="X113" i="45"/>
  <c r="Y113" i="45"/>
  <c r="Z113" i="45"/>
  <c r="AA113" i="45"/>
  <c r="AB113" i="45"/>
  <c r="AC113" i="45"/>
  <c r="AD113" i="45"/>
  <c r="AE113" i="45"/>
  <c r="AF113" i="45"/>
  <c r="AG113" i="45"/>
  <c r="AH113" i="45"/>
  <c r="AI113" i="45"/>
  <c r="AJ113" i="45"/>
  <c r="AK113" i="45"/>
  <c r="AL113" i="45"/>
  <c r="AM113" i="45"/>
  <c r="AN113" i="45"/>
  <c r="AO113" i="45"/>
  <c r="AP113" i="45"/>
  <c r="AQ113" i="45"/>
  <c r="AR113" i="45"/>
  <c r="AS113" i="45"/>
  <c r="AT113" i="45"/>
  <c r="AU113" i="45"/>
  <c r="AV113" i="45"/>
  <c r="AW113" i="45"/>
  <c r="AX113" i="45"/>
  <c r="AY113" i="45"/>
  <c r="AZ113" i="45"/>
  <c r="BA113" i="45"/>
  <c r="BB113" i="45"/>
  <c r="BC113" i="45"/>
  <c r="D114" i="45"/>
  <c r="E114" i="45"/>
  <c r="F114" i="45"/>
  <c r="G114" i="45"/>
  <c r="H114" i="45"/>
  <c r="I114" i="45"/>
  <c r="J114" i="45"/>
  <c r="K114" i="45"/>
  <c r="L114" i="45"/>
  <c r="M114" i="45"/>
  <c r="N114" i="45"/>
  <c r="O114" i="45"/>
  <c r="P114" i="45"/>
  <c r="Q114" i="45"/>
  <c r="R114" i="45"/>
  <c r="S114" i="45"/>
  <c r="T114" i="45"/>
  <c r="U114" i="45"/>
  <c r="V114" i="45"/>
  <c r="W114" i="45"/>
  <c r="X114" i="45"/>
  <c r="Y114" i="45"/>
  <c r="Z114" i="45"/>
  <c r="AA114" i="45"/>
  <c r="AB114" i="45"/>
  <c r="AC114" i="45"/>
  <c r="AD114" i="45"/>
  <c r="AE114" i="45"/>
  <c r="AF114" i="45"/>
  <c r="AG114" i="45"/>
  <c r="AH114" i="45"/>
  <c r="AI114" i="45"/>
  <c r="AJ114" i="45"/>
  <c r="AK114" i="45"/>
  <c r="AL114" i="45"/>
  <c r="AM114" i="45"/>
  <c r="AN114" i="45"/>
  <c r="AO114" i="45"/>
  <c r="AP114" i="45"/>
  <c r="AQ114" i="45"/>
  <c r="AR114" i="45"/>
  <c r="AS114" i="45"/>
  <c r="AT114" i="45"/>
  <c r="AU114" i="45"/>
  <c r="AV114" i="45"/>
  <c r="AW114" i="45"/>
  <c r="AX114" i="45"/>
  <c r="AY114" i="45"/>
  <c r="AZ114" i="45"/>
  <c r="BA114" i="45"/>
  <c r="BB114" i="45"/>
  <c r="BC114" i="45"/>
  <c r="D115" i="45"/>
  <c r="E115" i="45"/>
  <c r="F115" i="45"/>
  <c r="G115" i="45"/>
  <c r="H115" i="45"/>
  <c r="I115" i="45"/>
  <c r="J115" i="45"/>
  <c r="K115" i="45"/>
  <c r="L115" i="45"/>
  <c r="M115" i="45"/>
  <c r="N115" i="45"/>
  <c r="O115" i="45"/>
  <c r="P115" i="45"/>
  <c r="Q115" i="45"/>
  <c r="R115" i="45"/>
  <c r="S115" i="45"/>
  <c r="T115" i="45"/>
  <c r="U115" i="45"/>
  <c r="V115" i="45"/>
  <c r="W115" i="45"/>
  <c r="X115" i="45"/>
  <c r="Y115" i="45"/>
  <c r="Z115" i="45"/>
  <c r="AA115" i="45"/>
  <c r="AB115" i="45"/>
  <c r="AC115" i="45"/>
  <c r="AD115" i="45"/>
  <c r="AE115" i="45"/>
  <c r="AF115" i="45"/>
  <c r="AG115" i="45"/>
  <c r="AH115" i="45"/>
  <c r="AI115" i="45"/>
  <c r="AJ115" i="45"/>
  <c r="AK115" i="45"/>
  <c r="AL115" i="45"/>
  <c r="AM115" i="45"/>
  <c r="AN115" i="45"/>
  <c r="AO115" i="45"/>
  <c r="AP115" i="45"/>
  <c r="AQ115" i="45"/>
  <c r="AR115" i="45"/>
  <c r="AS115" i="45"/>
  <c r="AT115" i="45"/>
  <c r="AU115" i="45"/>
  <c r="AV115" i="45"/>
  <c r="AW115" i="45"/>
  <c r="AX115" i="45"/>
  <c r="AY115" i="45"/>
  <c r="AZ115" i="45"/>
  <c r="BA115" i="45"/>
  <c r="BB115" i="45"/>
  <c r="BC115" i="45"/>
  <c r="D116" i="45"/>
  <c r="E116" i="45"/>
  <c r="F116" i="45"/>
  <c r="G116" i="45"/>
  <c r="H116" i="45"/>
  <c r="I116" i="45"/>
  <c r="J116" i="45"/>
  <c r="K116" i="45"/>
  <c r="L116" i="45"/>
  <c r="M116" i="45"/>
  <c r="N116" i="45"/>
  <c r="O116" i="45"/>
  <c r="P116" i="45"/>
  <c r="Q116" i="45"/>
  <c r="R116" i="45"/>
  <c r="S116" i="45"/>
  <c r="T116" i="45"/>
  <c r="U116" i="45"/>
  <c r="V116" i="45"/>
  <c r="W116" i="45"/>
  <c r="X116" i="45"/>
  <c r="Y116" i="45"/>
  <c r="Z116" i="45"/>
  <c r="AA116" i="45"/>
  <c r="AB116" i="45"/>
  <c r="AC116" i="45"/>
  <c r="AD116" i="45"/>
  <c r="AE116" i="45"/>
  <c r="AF116" i="45"/>
  <c r="AG116" i="45"/>
  <c r="AH116" i="45"/>
  <c r="AI116" i="45"/>
  <c r="AJ116" i="45"/>
  <c r="AK116" i="45"/>
  <c r="AL116" i="45"/>
  <c r="AM116" i="45"/>
  <c r="AN116" i="45"/>
  <c r="AO116" i="45"/>
  <c r="AP116" i="45"/>
  <c r="AQ116" i="45"/>
  <c r="AR116" i="45"/>
  <c r="AS116" i="45"/>
  <c r="AT116" i="45"/>
  <c r="AU116" i="45"/>
  <c r="AV116" i="45"/>
  <c r="AW116" i="45"/>
  <c r="AX116" i="45"/>
  <c r="AY116" i="45"/>
  <c r="AZ116" i="45"/>
  <c r="BA116" i="45"/>
  <c r="BB116" i="45"/>
  <c r="BC116" i="45"/>
  <c r="D117" i="45"/>
  <c r="E117" i="45"/>
  <c r="F117" i="45"/>
  <c r="G117" i="45"/>
  <c r="H117" i="45"/>
  <c r="I117" i="45"/>
  <c r="J117" i="45"/>
  <c r="K117" i="45"/>
  <c r="L117" i="45"/>
  <c r="M117" i="45"/>
  <c r="N117" i="45"/>
  <c r="O117" i="45"/>
  <c r="P117" i="45"/>
  <c r="Q117" i="45"/>
  <c r="R117" i="45"/>
  <c r="S117" i="45"/>
  <c r="T117" i="45"/>
  <c r="U117" i="45"/>
  <c r="V117" i="45"/>
  <c r="W117" i="45"/>
  <c r="X117" i="45"/>
  <c r="Y117" i="45"/>
  <c r="Z117" i="45"/>
  <c r="AA117" i="45"/>
  <c r="AB117" i="45"/>
  <c r="AC117" i="45"/>
  <c r="AD117" i="45"/>
  <c r="AE117" i="45"/>
  <c r="AF117" i="45"/>
  <c r="AG117" i="45"/>
  <c r="AH117" i="45"/>
  <c r="AI117" i="45"/>
  <c r="AJ117" i="45"/>
  <c r="AK117" i="45"/>
  <c r="AL117" i="45"/>
  <c r="AM117" i="45"/>
  <c r="AN117" i="45"/>
  <c r="AO117" i="45"/>
  <c r="AP117" i="45"/>
  <c r="AQ117" i="45"/>
  <c r="AR117" i="45"/>
  <c r="AS117" i="45"/>
  <c r="AT117" i="45"/>
  <c r="AU117" i="45"/>
  <c r="AV117" i="45"/>
  <c r="AW117" i="45"/>
  <c r="AX117" i="45"/>
  <c r="AY117" i="45"/>
  <c r="AZ117" i="45"/>
  <c r="BA117" i="45"/>
  <c r="BB117" i="45"/>
  <c r="BC117" i="45"/>
  <c r="D118" i="45"/>
  <c r="E118" i="45"/>
  <c r="F118" i="45"/>
  <c r="G118" i="45"/>
  <c r="H118" i="45"/>
  <c r="I118" i="45"/>
  <c r="J118" i="45"/>
  <c r="K118" i="45"/>
  <c r="L118" i="45"/>
  <c r="M118" i="45"/>
  <c r="N118" i="45"/>
  <c r="O118" i="45"/>
  <c r="P118" i="45"/>
  <c r="Q118" i="45"/>
  <c r="R118" i="45"/>
  <c r="S118" i="45"/>
  <c r="T118" i="45"/>
  <c r="U118" i="45"/>
  <c r="V118" i="45"/>
  <c r="W118" i="45"/>
  <c r="X118" i="45"/>
  <c r="Y118" i="45"/>
  <c r="Z118" i="45"/>
  <c r="AA118" i="45"/>
  <c r="AB118" i="45"/>
  <c r="AC118" i="45"/>
  <c r="AD118" i="45"/>
  <c r="AE118" i="45"/>
  <c r="AF118" i="45"/>
  <c r="AG118" i="45"/>
  <c r="AH118" i="45"/>
  <c r="AI118" i="45"/>
  <c r="AJ118" i="45"/>
  <c r="AK118" i="45"/>
  <c r="AL118" i="45"/>
  <c r="AM118" i="45"/>
  <c r="AN118" i="45"/>
  <c r="AO118" i="45"/>
  <c r="AP118" i="45"/>
  <c r="AQ118" i="45"/>
  <c r="AR118" i="45"/>
  <c r="AS118" i="45"/>
  <c r="AT118" i="45"/>
  <c r="AU118" i="45"/>
  <c r="AV118" i="45"/>
  <c r="AW118" i="45"/>
  <c r="AX118" i="45"/>
  <c r="AY118" i="45"/>
  <c r="AZ118" i="45"/>
  <c r="BA118" i="45"/>
  <c r="BB118" i="45"/>
  <c r="BC118" i="45"/>
  <c r="D119" i="45"/>
  <c r="E119" i="45"/>
  <c r="F119" i="45"/>
  <c r="G119" i="45"/>
  <c r="H119" i="45"/>
  <c r="I119" i="45"/>
  <c r="J119" i="45"/>
  <c r="K119" i="45"/>
  <c r="L119" i="45"/>
  <c r="M119" i="45"/>
  <c r="N119" i="45"/>
  <c r="O119" i="45"/>
  <c r="P119" i="45"/>
  <c r="Q119" i="45"/>
  <c r="R119" i="45"/>
  <c r="S119" i="45"/>
  <c r="T119" i="45"/>
  <c r="U119" i="45"/>
  <c r="V119" i="45"/>
  <c r="W119" i="45"/>
  <c r="X119" i="45"/>
  <c r="Y119" i="45"/>
  <c r="Z119" i="45"/>
  <c r="AA119" i="45"/>
  <c r="AB119" i="45"/>
  <c r="AC119" i="45"/>
  <c r="AD119" i="45"/>
  <c r="AE119" i="45"/>
  <c r="AF119" i="45"/>
  <c r="AG119" i="45"/>
  <c r="AH119" i="45"/>
  <c r="AI119" i="45"/>
  <c r="AJ119" i="45"/>
  <c r="AK119" i="45"/>
  <c r="AL119" i="45"/>
  <c r="AM119" i="45"/>
  <c r="AN119" i="45"/>
  <c r="AO119" i="45"/>
  <c r="AP119" i="45"/>
  <c r="AQ119" i="45"/>
  <c r="AR119" i="45"/>
  <c r="AS119" i="45"/>
  <c r="AT119" i="45"/>
  <c r="AU119" i="45"/>
  <c r="AV119" i="45"/>
  <c r="AW119" i="45"/>
  <c r="AX119" i="45"/>
  <c r="AY119" i="45"/>
  <c r="AZ119" i="45"/>
  <c r="BA119" i="45"/>
  <c r="BB119" i="45"/>
  <c r="BC119" i="45"/>
  <c r="D120" i="45"/>
  <c r="E120" i="45"/>
  <c r="F120" i="45"/>
  <c r="G120" i="45"/>
  <c r="H120" i="45"/>
  <c r="I120" i="45"/>
  <c r="J120" i="45"/>
  <c r="K120" i="45"/>
  <c r="L120" i="45"/>
  <c r="M120" i="45"/>
  <c r="N120" i="45"/>
  <c r="O120" i="45"/>
  <c r="P120" i="45"/>
  <c r="Q120" i="45"/>
  <c r="R120" i="45"/>
  <c r="S120" i="45"/>
  <c r="T120" i="45"/>
  <c r="U120" i="45"/>
  <c r="V120" i="45"/>
  <c r="W120" i="45"/>
  <c r="X120" i="45"/>
  <c r="Y120" i="45"/>
  <c r="Z120" i="45"/>
  <c r="AA120" i="45"/>
  <c r="AB120" i="45"/>
  <c r="AC120" i="45"/>
  <c r="AD120" i="45"/>
  <c r="AE120" i="45"/>
  <c r="AF120" i="45"/>
  <c r="AG120" i="45"/>
  <c r="AH120" i="45"/>
  <c r="AI120" i="45"/>
  <c r="AJ120" i="45"/>
  <c r="AK120" i="45"/>
  <c r="AL120" i="45"/>
  <c r="AM120" i="45"/>
  <c r="AN120" i="45"/>
  <c r="AO120" i="45"/>
  <c r="AP120" i="45"/>
  <c r="AQ120" i="45"/>
  <c r="AR120" i="45"/>
  <c r="AS120" i="45"/>
  <c r="AT120" i="45"/>
  <c r="AU120" i="45"/>
  <c r="AV120" i="45"/>
  <c r="AW120" i="45"/>
  <c r="AX120" i="45"/>
  <c r="AY120" i="45"/>
  <c r="AZ120" i="45"/>
  <c r="BA120" i="45"/>
  <c r="BB120" i="45"/>
  <c r="BC120" i="45"/>
  <c r="D121" i="45"/>
  <c r="E121" i="45"/>
  <c r="F121" i="45"/>
  <c r="G121" i="45"/>
  <c r="H121" i="45"/>
  <c r="I121" i="45"/>
  <c r="J121" i="45"/>
  <c r="K121" i="45"/>
  <c r="L121" i="45"/>
  <c r="M121" i="45"/>
  <c r="N121" i="45"/>
  <c r="O121" i="45"/>
  <c r="P121" i="45"/>
  <c r="Q121" i="45"/>
  <c r="R121" i="45"/>
  <c r="S121" i="45"/>
  <c r="T121" i="45"/>
  <c r="U121" i="45"/>
  <c r="V121" i="45"/>
  <c r="W121" i="45"/>
  <c r="X121" i="45"/>
  <c r="Y121" i="45"/>
  <c r="Z121" i="45"/>
  <c r="AA121" i="45"/>
  <c r="AB121" i="45"/>
  <c r="AC121" i="45"/>
  <c r="AD121" i="45"/>
  <c r="AE121" i="45"/>
  <c r="AF121" i="45"/>
  <c r="AG121" i="45"/>
  <c r="AH121" i="45"/>
  <c r="AI121" i="45"/>
  <c r="AJ121" i="45"/>
  <c r="AK121" i="45"/>
  <c r="AL121" i="45"/>
  <c r="AM121" i="45"/>
  <c r="AN121" i="45"/>
  <c r="AO121" i="45"/>
  <c r="AP121" i="45"/>
  <c r="AQ121" i="45"/>
  <c r="AR121" i="45"/>
  <c r="AS121" i="45"/>
  <c r="AT121" i="45"/>
  <c r="AU121" i="45"/>
  <c r="AV121" i="45"/>
  <c r="AW121" i="45"/>
  <c r="AX121" i="45"/>
  <c r="AY121" i="45"/>
  <c r="AZ121" i="45"/>
  <c r="BA121" i="45"/>
  <c r="BB121" i="45"/>
  <c r="BC121" i="45"/>
  <c r="D122" i="45"/>
  <c r="E122" i="45"/>
  <c r="F122" i="45"/>
  <c r="G122" i="45"/>
  <c r="H122" i="45"/>
  <c r="I122" i="45"/>
  <c r="J122" i="45"/>
  <c r="K122" i="45"/>
  <c r="L122" i="45"/>
  <c r="M122" i="45"/>
  <c r="N122" i="45"/>
  <c r="O122" i="45"/>
  <c r="P122" i="45"/>
  <c r="Q122" i="45"/>
  <c r="R122" i="45"/>
  <c r="S122" i="45"/>
  <c r="T122" i="45"/>
  <c r="U122" i="45"/>
  <c r="V122" i="45"/>
  <c r="W122" i="45"/>
  <c r="X122" i="45"/>
  <c r="Y122" i="45"/>
  <c r="Z122" i="45"/>
  <c r="AA122" i="45"/>
  <c r="AB122" i="45"/>
  <c r="AC122" i="45"/>
  <c r="AD122" i="45"/>
  <c r="AE122" i="45"/>
  <c r="AF122" i="45"/>
  <c r="AG122" i="45"/>
  <c r="AH122" i="45"/>
  <c r="AI122" i="45"/>
  <c r="AJ122" i="45"/>
  <c r="AK122" i="45"/>
  <c r="AL122" i="45"/>
  <c r="AM122" i="45"/>
  <c r="AN122" i="45"/>
  <c r="AO122" i="45"/>
  <c r="AP122" i="45"/>
  <c r="AQ122" i="45"/>
  <c r="AR122" i="45"/>
  <c r="AS122" i="45"/>
  <c r="AT122" i="45"/>
  <c r="AU122" i="45"/>
  <c r="AV122" i="45"/>
  <c r="AW122" i="45"/>
  <c r="AX122" i="45"/>
  <c r="AY122" i="45"/>
  <c r="AZ122" i="45"/>
  <c r="BA122" i="45"/>
  <c r="BB122" i="45"/>
  <c r="BC122" i="45"/>
  <c r="D123" i="45"/>
  <c r="E123" i="45"/>
  <c r="F123" i="45"/>
  <c r="G123" i="45"/>
  <c r="H123" i="45"/>
  <c r="I123" i="45"/>
  <c r="J123" i="45"/>
  <c r="K123" i="45"/>
  <c r="L123" i="45"/>
  <c r="M123" i="45"/>
  <c r="N123" i="45"/>
  <c r="O123" i="45"/>
  <c r="P123" i="45"/>
  <c r="Q123" i="45"/>
  <c r="R123" i="45"/>
  <c r="S123" i="45"/>
  <c r="T123" i="45"/>
  <c r="U123" i="45"/>
  <c r="V123" i="45"/>
  <c r="W123" i="45"/>
  <c r="X123" i="45"/>
  <c r="Y123" i="45"/>
  <c r="Z123" i="45"/>
  <c r="AA123" i="45"/>
  <c r="AB123" i="45"/>
  <c r="AC123" i="45"/>
  <c r="AD123" i="45"/>
  <c r="AE123" i="45"/>
  <c r="AF123" i="45"/>
  <c r="AG123" i="45"/>
  <c r="AH123" i="45"/>
  <c r="AI123" i="45"/>
  <c r="AJ123" i="45"/>
  <c r="AK123" i="45"/>
  <c r="AL123" i="45"/>
  <c r="AM123" i="45"/>
  <c r="AN123" i="45"/>
  <c r="AO123" i="45"/>
  <c r="AP123" i="45"/>
  <c r="AQ123" i="45"/>
  <c r="AR123" i="45"/>
  <c r="AS123" i="45"/>
  <c r="AT123" i="45"/>
  <c r="AU123" i="45"/>
  <c r="AV123" i="45"/>
  <c r="AW123" i="45"/>
  <c r="AX123" i="45"/>
  <c r="AY123" i="45"/>
  <c r="AZ123" i="45"/>
  <c r="BA123" i="45"/>
  <c r="BB123" i="45"/>
  <c r="BC123" i="45"/>
  <c r="D124" i="45"/>
  <c r="E124" i="45"/>
  <c r="F124" i="45"/>
  <c r="G124" i="45"/>
  <c r="H124" i="45"/>
  <c r="I124" i="45"/>
  <c r="J124" i="45"/>
  <c r="K124" i="45"/>
  <c r="L124" i="45"/>
  <c r="M124" i="45"/>
  <c r="N124" i="45"/>
  <c r="O124" i="45"/>
  <c r="P124" i="45"/>
  <c r="Q124" i="45"/>
  <c r="R124" i="45"/>
  <c r="S124" i="45"/>
  <c r="T124" i="45"/>
  <c r="U124" i="45"/>
  <c r="V124" i="45"/>
  <c r="W124" i="45"/>
  <c r="X124" i="45"/>
  <c r="Y124" i="45"/>
  <c r="Z124" i="45"/>
  <c r="AA124" i="45"/>
  <c r="AB124" i="45"/>
  <c r="AC124" i="45"/>
  <c r="AD124" i="45"/>
  <c r="AE124" i="45"/>
  <c r="AF124" i="45"/>
  <c r="AG124" i="45"/>
  <c r="AH124" i="45"/>
  <c r="AI124" i="45"/>
  <c r="AJ124" i="45"/>
  <c r="AK124" i="45"/>
  <c r="AL124" i="45"/>
  <c r="AM124" i="45"/>
  <c r="AN124" i="45"/>
  <c r="AO124" i="45"/>
  <c r="AP124" i="45"/>
  <c r="AQ124" i="45"/>
  <c r="AR124" i="45"/>
  <c r="AS124" i="45"/>
  <c r="AT124" i="45"/>
  <c r="AU124" i="45"/>
  <c r="AV124" i="45"/>
  <c r="AW124" i="45"/>
  <c r="AX124" i="45"/>
  <c r="AY124" i="45"/>
  <c r="AZ124" i="45"/>
  <c r="BA124" i="45"/>
  <c r="BB124" i="45"/>
  <c r="BC124" i="45"/>
  <c r="D125" i="45"/>
  <c r="E125" i="45"/>
  <c r="F125" i="45"/>
  <c r="G125" i="45"/>
  <c r="H125" i="45"/>
  <c r="I125" i="45"/>
  <c r="J125" i="45"/>
  <c r="K125" i="45"/>
  <c r="L125" i="45"/>
  <c r="M125" i="45"/>
  <c r="N125" i="45"/>
  <c r="O125" i="45"/>
  <c r="P125" i="45"/>
  <c r="Q125" i="45"/>
  <c r="R125" i="45"/>
  <c r="S125" i="45"/>
  <c r="T125" i="45"/>
  <c r="U125" i="45"/>
  <c r="V125" i="45"/>
  <c r="W125" i="45"/>
  <c r="X125" i="45"/>
  <c r="Y125" i="45"/>
  <c r="Z125" i="45"/>
  <c r="AA125" i="45"/>
  <c r="AB125" i="45"/>
  <c r="AC125" i="45"/>
  <c r="AD125" i="45"/>
  <c r="AE125" i="45"/>
  <c r="AF125" i="45"/>
  <c r="AG125" i="45"/>
  <c r="AH125" i="45"/>
  <c r="AI125" i="45"/>
  <c r="AJ125" i="45"/>
  <c r="AK125" i="45"/>
  <c r="AL125" i="45"/>
  <c r="AM125" i="45"/>
  <c r="AN125" i="45"/>
  <c r="AO125" i="45"/>
  <c r="AP125" i="45"/>
  <c r="AQ125" i="45"/>
  <c r="AR125" i="45"/>
  <c r="AS125" i="45"/>
  <c r="AT125" i="45"/>
  <c r="AU125" i="45"/>
  <c r="AV125" i="45"/>
  <c r="AW125" i="45"/>
  <c r="AX125" i="45"/>
  <c r="AY125" i="45"/>
  <c r="AZ125" i="45"/>
  <c r="BA125" i="45"/>
  <c r="BB125" i="45"/>
  <c r="BC125" i="45"/>
  <c r="D126" i="45"/>
  <c r="E126" i="45"/>
  <c r="F126" i="45"/>
  <c r="G126" i="45"/>
  <c r="H126" i="45"/>
  <c r="I126" i="45"/>
  <c r="J126" i="45"/>
  <c r="K126" i="45"/>
  <c r="L126" i="45"/>
  <c r="M126" i="45"/>
  <c r="N126" i="45"/>
  <c r="O126" i="45"/>
  <c r="P126" i="45"/>
  <c r="Q126" i="45"/>
  <c r="R126" i="45"/>
  <c r="S126" i="45"/>
  <c r="T126" i="45"/>
  <c r="U126" i="45"/>
  <c r="V126" i="45"/>
  <c r="W126" i="45"/>
  <c r="X126" i="45"/>
  <c r="Y126" i="45"/>
  <c r="Z126" i="45"/>
  <c r="AA126" i="45"/>
  <c r="AB126" i="45"/>
  <c r="AC126" i="45"/>
  <c r="AD126" i="45"/>
  <c r="AE126" i="45"/>
  <c r="AF126" i="45"/>
  <c r="AG126" i="45"/>
  <c r="AH126" i="45"/>
  <c r="AI126" i="45"/>
  <c r="AJ126" i="45"/>
  <c r="AK126" i="45"/>
  <c r="AL126" i="45"/>
  <c r="AM126" i="45"/>
  <c r="AN126" i="45"/>
  <c r="AO126" i="45"/>
  <c r="AP126" i="45"/>
  <c r="AQ126" i="45"/>
  <c r="AR126" i="45"/>
  <c r="AS126" i="45"/>
  <c r="AT126" i="45"/>
  <c r="AU126" i="45"/>
  <c r="AV126" i="45"/>
  <c r="AW126" i="45"/>
  <c r="AX126" i="45"/>
  <c r="AY126" i="45"/>
  <c r="AZ126" i="45"/>
  <c r="BA126" i="45"/>
  <c r="BB126" i="45"/>
  <c r="BC126" i="45"/>
  <c r="D127" i="45"/>
  <c r="E127" i="45"/>
  <c r="F127" i="45"/>
  <c r="G127" i="45"/>
  <c r="H127" i="45"/>
  <c r="I127" i="45"/>
  <c r="J127" i="45"/>
  <c r="K127" i="45"/>
  <c r="L127" i="45"/>
  <c r="M127" i="45"/>
  <c r="N127" i="45"/>
  <c r="O127" i="45"/>
  <c r="P127" i="45"/>
  <c r="Q127" i="45"/>
  <c r="R127" i="45"/>
  <c r="S127" i="45"/>
  <c r="T127" i="45"/>
  <c r="U127" i="45"/>
  <c r="V127" i="45"/>
  <c r="W127" i="45"/>
  <c r="X127" i="45"/>
  <c r="Y127" i="45"/>
  <c r="Z127" i="45"/>
  <c r="AA127" i="45"/>
  <c r="AB127" i="45"/>
  <c r="AC127" i="45"/>
  <c r="AD127" i="45"/>
  <c r="AE127" i="45"/>
  <c r="AF127" i="45"/>
  <c r="AG127" i="45"/>
  <c r="AH127" i="45"/>
  <c r="AI127" i="45"/>
  <c r="AJ127" i="45"/>
  <c r="AK127" i="45"/>
  <c r="AL127" i="45"/>
  <c r="AM127" i="45"/>
  <c r="AN127" i="45"/>
  <c r="AO127" i="45"/>
  <c r="AP127" i="45"/>
  <c r="AQ127" i="45"/>
  <c r="AR127" i="45"/>
  <c r="AS127" i="45"/>
  <c r="AT127" i="45"/>
  <c r="AU127" i="45"/>
  <c r="AV127" i="45"/>
  <c r="AW127" i="45"/>
  <c r="AX127" i="45"/>
  <c r="AY127" i="45"/>
  <c r="AZ127" i="45"/>
  <c r="BA127" i="45"/>
  <c r="BB127" i="45"/>
  <c r="BC127" i="45"/>
  <c r="D128" i="45"/>
  <c r="E128" i="45"/>
  <c r="F128" i="45"/>
  <c r="G128" i="45"/>
  <c r="H128" i="45"/>
  <c r="I128" i="45"/>
  <c r="J128" i="45"/>
  <c r="K128" i="45"/>
  <c r="L128" i="45"/>
  <c r="M128" i="45"/>
  <c r="N128" i="45"/>
  <c r="O128" i="45"/>
  <c r="P128" i="45"/>
  <c r="Q128" i="45"/>
  <c r="R128" i="45"/>
  <c r="S128" i="45"/>
  <c r="T128" i="45"/>
  <c r="U128" i="45"/>
  <c r="V128" i="45"/>
  <c r="W128" i="45"/>
  <c r="X128" i="45"/>
  <c r="Y128" i="45"/>
  <c r="Z128" i="45"/>
  <c r="AA128" i="45"/>
  <c r="AB128" i="45"/>
  <c r="AC128" i="45"/>
  <c r="AD128" i="45"/>
  <c r="AE128" i="45"/>
  <c r="AF128" i="45"/>
  <c r="AG128" i="45"/>
  <c r="AH128" i="45"/>
  <c r="AI128" i="45"/>
  <c r="AJ128" i="45"/>
  <c r="AK128" i="45"/>
  <c r="AL128" i="45"/>
  <c r="AM128" i="45"/>
  <c r="AN128" i="45"/>
  <c r="AO128" i="45"/>
  <c r="AP128" i="45"/>
  <c r="AQ128" i="45"/>
  <c r="AR128" i="45"/>
  <c r="AS128" i="45"/>
  <c r="AT128" i="45"/>
  <c r="AU128" i="45"/>
  <c r="AV128" i="45"/>
  <c r="AW128" i="45"/>
  <c r="AX128" i="45"/>
  <c r="AY128" i="45"/>
  <c r="AZ128" i="45"/>
  <c r="BA128" i="45"/>
  <c r="BB128" i="45"/>
  <c r="BC128" i="45"/>
  <c r="D129" i="45"/>
  <c r="E129" i="45"/>
  <c r="F129" i="45"/>
  <c r="G129" i="45"/>
  <c r="H129" i="45"/>
  <c r="I129" i="45"/>
  <c r="J129" i="45"/>
  <c r="K129" i="45"/>
  <c r="L129" i="45"/>
  <c r="M129" i="45"/>
  <c r="N129" i="45"/>
  <c r="O129" i="45"/>
  <c r="P129" i="45"/>
  <c r="Q129" i="45"/>
  <c r="R129" i="45"/>
  <c r="S129" i="45"/>
  <c r="T129" i="45"/>
  <c r="U129" i="45"/>
  <c r="V129" i="45"/>
  <c r="W129" i="45"/>
  <c r="X129" i="45"/>
  <c r="Y129" i="45"/>
  <c r="Z129" i="45"/>
  <c r="AA129" i="45"/>
  <c r="AB129" i="45"/>
  <c r="AC129" i="45"/>
  <c r="AD129" i="45"/>
  <c r="AE129" i="45"/>
  <c r="AF129" i="45"/>
  <c r="AG129" i="45"/>
  <c r="AH129" i="45"/>
  <c r="AI129" i="45"/>
  <c r="AJ129" i="45"/>
  <c r="AK129" i="45"/>
  <c r="AL129" i="45"/>
  <c r="AM129" i="45"/>
  <c r="AN129" i="45"/>
  <c r="AO129" i="45"/>
  <c r="AP129" i="45"/>
  <c r="AQ129" i="45"/>
  <c r="AR129" i="45"/>
  <c r="AS129" i="45"/>
  <c r="AT129" i="45"/>
  <c r="AU129" i="45"/>
  <c r="AV129" i="45"/>
  <c r="AW129" i="45"/>
  <c r="AX129" i="45"/>
  <c r="AY129" i="45"/>
  <c r="AZ129" i="45"/>
  <c r="BA129" i="45"/>
  <c r="BB129" i="45"/>
  <c r="BC129" i="45"/>
  <c r="D130" i="45"/>
  <c r="E130" i="45"/>
  <c r="F130" i="45"/>
  <c r="G130" i="45"/>
  <c r="H130" i="45"/>
  <c r="I130" i="45"/>
  <c r="J130" i="45"/>
  <c r="K130" i="45"/>
  <c r="L130" i="45"/>
  <c r="M130" i="45"/>
  <c r="N130" i="45"/>
  <c r="O130" i="45"/>
  <c r="P130" i="45"/>
  <c r="Q130" i="45"/>
  <c r="R130" i="45"/>
  <c r="S130" i="45"/>
  <c r="T130" i="45"/>
  <c r="U130" i="45"/>
  <c r="V130" i="45"/>
  <c r="W130" i="45"/>
  <c r="X130" i="45"/>
  <c r="Y130" i="45"/>
  <c r="Z130" i="45"/>
  <c r="AA130" i="45"/>
  <c r="AB130" i="45"/>
  <c r="AC130" i="45"/>
  <c r="AD130" i="45"/>
  <c r="AE130" i="45"/>
  <c r="AF130" i="45"/>
  <c r="AG130" i="45"/>
  <c r="AH130" i="45"/>
  <c r="AI130" i="45"/>
  <c r="AJ130" i="45"/>
  <c r="AK130" i="45"/>
  <c r="AL130" i="45"/>
  <c r="AM130" i="45"/>
  <c r="AN130" i="45"/>
  <c r="AO130" i="45"/>
  <c r="AP130" i="45"/>
  <c r="AQ130" i="45"/>
  <c r="AR130" i="45"/>
  <c r="AS130" i="45"/>
  <c r="AT130" i="45"/>
  <c r="AU130" i="45"/>
  <c r="AV130" i="45"/>
  <c r="AW130" i="45"/>
  <c r="AX130" i="45"/>
  <c r="AY130" i="45"/>
  <c r="AZ130" i="45"/>
  <c r="BA130" i="45"/>
  <c r="BB130" i="45"/>
  <c r="BC130" i="45"/>
  <c r="D131" i="45"/>
  <c r="E131" i="45"/>
  <c r="F131" i="45"/>
  <c r="G131" i="45"/>
  <c r="H131" i="45"/>
  <c r="I131" i="45"/>
  <c r="J131" i="45"/>
  <c r="K131" i="45"/>
  <c r="L131" i="45"/>
  <c r="M131" i="45"/>
  <c r="N131" i="45"/>
  <c r="O131" i="45"/>
  <c r="P131" i="45"/>
  <c r="Q131" i="45"/>
  <c r="R131" i="45"/>
  <c r="S131" i="45"/>
  <c r="T131" i="45"/>
  <c r="U131" i="45"/>
  <c r="V131" i="45"/>
  <c r="W131" i="45"/>
  <c r="X131" i="45"/>
  <c r="Y131" i="45"/>
  <c r="Z131" i="45"/>
  <c r="AA131" i="45"/>
  <c r="AB131" i="45"/>
  <c r="AC131" i="45"/>
  <c r="AD131" i="45"/>
  <c r="AE131" i="45"/>
  <c r="AF131" i="45"/>
  <c r="AG131" i="45"/>
  <c r="AH131" i="45"/>
  <c r="AI131" i="45"/>
  <c r="AJ131" i="45"/>
  <c r="AK131" i="45"/>
  <c r="AL131" i="45"/>
  <c r="AM131" i="45"/>
  <c r="AN131" i="45"/>
  <c r="AO131" i="45"/>
  <c r="AP131" i="45"/>
  <c r="AQ131" i="45"/>
  <c r="AR131" i="45"/>
  <c r="AS131" i="45"/>
  <c r="AT131" i="45"/>
  <c r="AU131" i="45"/>
  <c r="AV131" i="45"/>
  <c r="AW131" i="45"/>
  <c r="AX131" i="45"/>
  <c r="AY131" i="45"/>
  <c r="AZ131" i="45"/>
  <c r="BA131" i="45"/>
  <c r="BB131" i="45"/>
  <c r="BC131" i="45"/>
  <c r="D132" i="45"/>
  <c r="E132" i="45"/>
  <c r="F132" i="45"/>
  <c r="G132" i="45"/>
  <c r="H132" i="45"/>
  <c r="I132" i="45"/>
  <c r="J132" i="45"/>
  <c r="K132" i="45"/>
  <c r="L132" i="45"/>
  <c r="M132" i="45"/>
  <c r="N132" i="45"/>
  <c r="O132" i="45"/>
  <c r="P132" i="45"/>
  <c r="Q132" i="45"/>
  <c r="R132" i="45"/>
  <c r="S132" i="45"/>
  <c r="T132" i="45"/>
  <c r="U132" i="45"/>
  <c r="V132" i="45"/>
  <c r="W132" i="45"/>
  <c r="X132" i="45"/>
  <c r="Y132" i="45"/>
  <c r="Z132" i="45"/>
  <c r="AA132" i="45"/>
  <c r="AB132" i="45"/>
  <c r="AC132" i="45"/>
  <c r="AD132" i="45"/>
  <c r="AE132" i="45"/>
  <c r="AF132" i="45"/>
  <c r="AG132" i="45"/>
  <c r="AH132" i="45"/>
  <c r="AI132" i="45"/>
  <c r="AJ132" i="45"/>
  <c r="AK132" i="45"/>
  <c r="AL132" i="45"/>
  <c r="AM132" i="45"/>
  <c r="AN132" i="45"/>
  <c r="AO132" i="45"/>
  <c r="AP132" i="45"/>
  <c r="AQ132" i="45"/>
  <c r="AR132" i="45"/>
  <c r="AS132" i="45"/>
  <c r="AT132" i="45"/>
  <c r="AU132" i="45"/>
  <c r="AV132" i="45"/>
  <c r="AW132" i="45"/>
  <c r="AX132" i="45"/>
  <c r="AY132" i="45"/>
  <c r="AZ132" i="45"/>
  <c r="BA132" i="45"/>
  <c r="BB132" i="45"/>
  <c r="BC132" i="45"/>
  <c r="D133" i="45"/>
  <c r="E133" i="45"/>
  <c r="F133" i="45"/>
  <c r="G133" i="45"/>
  <c r="H133" i="45"/>
  <c r="I133" i="45"/>
  <c r="J133" i="45"/>
  <c r="K133" i="45"/>
  <c r="L133" i="45"/>
  <c r="M133" i="45"/>
  <c r="N133" i="45"/>
  <c r="O133" i="45"/>
  <c r="P133" i="45"/>
  <c r="Q133" i="45"/>
  <c r="R133" i="45"/>
  <c r="S133" i="45"/>
  <c r="T133" i="45"/>
  <c r="U133" i="45"/>
  <c r="V133" i="45"/>
  <c r="W133" i="45"/>
  <c r="X133" i="45"/>
  <c r="Y133" i="45"/>
  <c r="Z133" i="45"/>
  <c r="AA133" i="45"/>
  <c r="AB133" i="45"/>
  <c r="AC133" i="45"/>
  <c r="AD133" i="45"/>
  <c r="AE133" i="45"/>
  <c r="AF133" i="45"/>
  <c r="AG133" i="45"/>
  <c r="AH133" i="45"/>
  <c r="AI133" i="45"/>
  <c r="AJ133" i="45"/>
  <c r="AK133" i="45"/>
  <c r="AL133" i="45"/>
  <c r="AM133" i="45"/>
  <c r="AN133" i="45"/>
  <c r="AO133" i="45"/>
  <c r="AP133" i="45"/>
  <c r="AQ133" i="45"/>
  <c r="AR133" i="45"/>
  <c r="AS133" i="45"/>
  <c r="AT133" i="45"/>
  <c r="AU133" i="45"/>
  <c r="AV133" i="45"/>
  <c r="AW133" i="45"/>
  <c r="AX133" i="45"/>
  <c r="AY133" i="45"/>
  <c r="AZ133" i="45"/>
  <c r="BA133" i="45"/>
  <c r="BB133" i="45"/>
  <c r="BC133" i="45"/>
  <c r="D134" i="45"/>
  <c r="E134" i="45"/>
  <c r="F134" i="45"/>
  <c r="G134" i="45"/>
  <c r="H134" i="45"/>
  <c r="I134" i="45"/>
  <c r="J134" i="45"/>
  <c r="K134" i="45"/>
  <c r="L134" i="45"/>
  <c r="M134" i="45"/>
  <c r="N134" i="45"/>
  <c r="O134" i="45"/>
  <c r="P134" i="45"/>
  <c r="Q134" i="45"/>
  <c r="R134" i="45"/>
  <c r="S134" i="45"/>
  <c r="T134" i="45"/>
  <c r="U134" i="45"/>
  <c r="V134" i="45"/>
  <c r="W134" i="45"/>
  <c r="X134" i="45"/>
  <c r="Y134" i="45"/>
  <c r="Z134" i="45"/>
  <c r="AA134" i="45"/>
  <c r="AB134" i="45"/>
  <c r="AC134" i="45"/>
  <c r="AD134" i="45"/>
  <c r="AE134" i="45"/>
  <c r="AF134" i="45"/>
  <c r="AG134" i="45"/>
  <c r="AH134" i="45"/>
  <c r="AI134" i="45"/>
  <c r="AJ134" i="45"/>
  <c r="AK134" i="45"/>
  <c r="AL134" i="45"/>
  <c r="AM134" i="45"/>
  <c r="AN134" i="45"/>
  <c r="AO134" i="45"/>
  <c r="AP134" i="45"/>
  <c r="AQ134" i="45"/>
  <c r="AR134" i="45"/>
  <c r="AS134" i="45"/>
  <c r="AT134" i="45"/>
  <c r="AU134" i="45"/>
  <c r="AV134" i="45"/>
  <c r="AW134" i="45"/>
  <c r="AX134" i="45"/>
  <c r="AY134" i="45"/>
  <c r="AZ134" i="45"/>
  <c r="BA134" i="45"/>
  <c r="BB134" i="45"/>
  <c r="BC134" i="45"/>
  <c r="D135" i="45"/>
  <c r="E135" i="45"/>
  <c r="F135" i="45"/>
  <c r="G135" i="45"/>
  <c r="H135" i="45"/>
  <c r="I135" i="45"/>
  <c r="J135" i="45"/>
  <c r="K135" i="45"/>
  <c r="L135" i="45"/>
  <c r="M135" i="45"/>
  <c r="N135" i="45"/>
  <c r="O135" i="45"/>
  <c r="P135" i="45"/>
  <c r="Q135" i="45"/>
  <c r="R135" i="45"/>
  <c r="S135" i="45"/>
  <c r="T135" i="45"/>
  <c r="U135" i="45"/>
  <c r="V135" i="45"/>
  <c r="W135" i="45"/>
  <c r="X135" i="45"/>
  <c r="Y135" i="45"/>
  <c r="Z135" i="45"/>
  <c r="AA135" i="45"/>
  <c r="AB135" i="45"/>
  <c r="AC135" i="45"/>
  <c r="AD135" i="45"/>
  <c r="AE135" i="45"/>
  <c r="AF135" i="45"/>
  <c r="AG135" i="45"/>
  <c r="AH135" i="45"/>
  <c r="AI135" i="45"/>
  <c r="AJ135" i="45"/>
  <c r="AK135" i="45"/>
  <c r="AL135" i="45"/>
  <c r="AM135" i="45"/>
  <c r="AN135" i="45"/>
  <c r="AO135" i="45"/>
  <c r="AP135" i="45"/>
  <c r="AQ135" i="45"/>
  <c r="AR135" i="45"/>
  <c r="AS135" i="45"/>
  <c r="AT135" i="45"/>
  <c r="AU135" i="45"/>
  <c r="AV135" i="45"/>
  <c r="AW135" i="45"/>
  <c r="AX135" i="45"/>
  <c r="AY135" i="45"/>
  <c r="AZ135" i="45"/>
  <c r="BA135" i="45"/>
  <c r="BB135" i="45"/>
  <c r="BC135" i="45"/>
  <c r="C61" i="45"/>
  <c r="C62" i="45"/>
  <c r="C63" i="45"/>
  <c r="C64" i="45"/>
  <c r="C65" i="45"/>
  <c r="C66" i="45"/>
  <c r="C67" i="45"/>
  <c r="C68" i="45"/>
  <c r="C69" i="45"/>
  <c r="C70" i="45"/>
  <c r="C71" i="45"/>
  <c r="C72" i="45"/>
  <c r="C73" i="45"/>
  <c r="C74" i="45"/>
  <c r="C75" i="45"/>
  <c r="C76" i="45"/>
  <c r="C77" i="45"/>
  <c r="C78" i="45"/>
  <c r="C79" i="45"/>
  <c r="C80" i="45"/>
  <c r="C81" i="45"/>
  <c r="C82" i="45"/>
  <c r="C83" i="45"/>
  <c r="C84" i="45"/>
  <c r="C85" i="45"/>
  <c r="C86" i="45"/>
  <c r="C87" i="45"/>
  <c r="C88" i="45"/>
  <c r="C89" i="45"/>
  <c r="C90" i="45"/>
  <c r="C91" i="45"/>
  <c r="C92" i="45"/>
  <c r="C93" i="45"/>
  <c r="C94" i="45"/>
  <c r="C95" i="45"/>
  <c r="C96" i="45"/>
  <c r="C97" i="45"/>
  <c r="C98" i="45"/>
  <c r="C99" i="45"/>
  <c r="C100" i="45"/>
  <c r="C101" i="45"/>
  <c r="C102" i="45"/>
  <c r="C103" i="45"/>
  <c r="C104" i="45"/>
  <c r="C105" i="45"/>
  <c r="C106" i="45"/>
  <c r="C107" i="45"/>
  <c r="C108" i="45"/>
  <c r="C109" i="45"/>
  <c r="C110" i="45"/>
  <c r="C111" i="45"/>
  <c r="C112" i="45"/>
  <c r="C113" i="45"/>
  <c r="C114" i="45"/>
  <c r="C115" i="45"/>
  <c r="C116" i="45"/>
  <c r="C117" i="45"/>
  <c r="C118" i="45"/>
  <c r="C119" i="45"/>
  <c r="C120" i="45"/>
  <c r="C121" i="45"/>
  <c r="C122" i="45"/>
  <c r="C123" i="45"/>
  <c r="C124" i="45"/>
  <c r="C125" i="45"/>
  <c r="C126" i="45"/>
  <c r="C127" i="45"/>
  <c r="C128" i="45"/>
  <c r="C129" i="45"/>
  <c r="C130" i="45"/>
  <c r="C131" i="45"/>
  <c r="C132" i="45"/>
  <c r="C133" i="45"/>
  <c r="C134" i="45"/>
  <c r="C135" i="45"/>
  <c r="C60" i="45"/>
  <c r="D60" i="44"/>
  <c r="E60" i="44"/>
  <c r="F60" i="44"/>
  <c r="G60" i="44"/>
  <c r="H60" i="44"/>
  <c r="I60" i="44"/>
  <c r="J60" i="44"/>
  <c r="K60" i="44"/>
  <c r="L60" i="44"/>
  <c r="M60" i="44"/>
  <c r="N60" i="44"/>
  <c r="O60" i="44"/>
  <c r="P60" i="44"/>
  <c r="Q60" i="44"/>
  <c r="R60" i="44"/>
  <c r="S60" i="44"/>
  <c r="T60" i="44"/>
  <c r="U60" i="44"/>
  <c r="V60" i="44"/>
  <c r="W60" i="44"/>
  <c r="X60" i="44"/>
  <c r="Y60" i="44"/>
  <c r="Z60" i="44"/>
  <c r="AA60" i="44"/>
  <c r="AB60" i="44"/>
  <c r="AC60" i="44"/>
  <c r="AD60" i="44"/>
  <c r="AE60" i="44"/>
  <c r="AF60" i="44"/>
  <c r="AG60" i="44"/>
  <c r="AH60" i="44"/>
  <c r="AI60" i="44"/>
  <c r="AJ60" i="44"/>
  <c r="AK60" i="44"/>
  <c r="AL60" i="44"/>
  <c r="AM60" i="44"/>
  <c r="AN60" i="44"/>
  <c r="AO60" i="44"/>
  <c r="AP60" i="44"/>
  <c r="AQ60" i="44"/>
  <c r="AR60" i="44"/>
  <c r="AS60" i="44"/>
  <c r="AT60" i="44"/>
  <c r="AU60" i="44"/>
  <c r="AV60" i="44"/>
  <c r="AW60" i="44"/>
  <c r="AX60" i="44"/>
  <c r="AY60" i="44"/>
  <c r="AZ60" i="44"/>
  <c r="BA60" i="44"/>
  <c r="BB60" i="44"/>
  <c r="BC60" i="44"/>
  <c r="D61" i="44"/>
  <c r="E61" i="44"/>
  <c r="F61" i="44"/>
  <c r="G61" i="44"/>
  <c r="H61" i="44"/>
  <c r="I61" i="44"/>
  <c r="J61" i="44"/>
  <c r="K61" i="44"/>
  <c r="L61" i="44"/>
  <c r="M61" i="44"/>
  <c r="N61" i="44"/>
  <c r="O61" i="44"/>
  <c r="P61" i="44"/>
  <c r="Q61" i="44"/>
  <c r="R61" i="44"/>
  <c r="S61" i="44"/>
  <c r="T61" i="44"/>
  <c r="U61" i="44"/>
  <c r="V61" i="44"/>
  <c r="W61" i="44"/>
  <c r="X61" i="44"/>
  <c r="Y61" i="44"/>
  <c r="Z61" i="44"/>
  <c r="AA61" i="44"/>
  <c r="AB61" i="44"/>
  <c r="AC61" i="44"/>
  <c r="AD61" i="44"/>
  <c r="AE61" i="44"/>
  <c r="AF61" i="44"/>
  <c r="AG61" i="44"/>
  <c r="AH61" i="44"/>
  <c r="AI61" i="44"/>
  <c r="AJ61" i="44"/>
  <c r="AK61" i="44"/>
  <c r="AL61" i="44"/>
  <c r="AM61" i="44"/>
  <c r="AN61" i="44"/>
  <c r="AO61" i="44"/>
  <c r="AP61" i="44"/>
  <c r="AQ61" i="44"/>
  <c r="AR61" i="44"/>
  <c r="AS61" i="44"/>
  <c r="AT61" i="44"/>
  <c r="AU61" i="44"/>
  <c r="AV61" i="44"/>
  <c r="AW61" i="44"/>
  <c r="AX61" i="44"/>
  <c r="AY61" i="44"/>
  <c r="AZ61" i="44"/>
  <c r="BA61" i="44"/>
  <c r="BB61" i="44"/>
  <c r="BC61" i="44"/>
  <c r="D62" i="44"/>
  <c r="E62" i="44"/>
  <c r="F62" i="44"/>
  <c r="G62" i="44"/>
  <c r="H62" i="44"/>
  <c r="I62" i="44"/>
  <c r="J62" i="44"/>
  <c r="K62" i="44"/>
  <c r="L62" i="44"/>
  <c r="M62" i="44"/>
  <c r="N62" i="44"/>
  <c r="O62" i="44"/>
  <c r="P62" i="44"/>
  <c r="Q62" i="44"/>
  <c r="R62" i="44"/>
  <c r="S62" i="44"/>
  <c r="T62" i="44"/>
  <c r="U62" i="44"/>
  <c r="V62" i="44"/>
  <c r="W62" i="44"/>
  <c r="X62" i="44"/>
  <c r="Y62" i="44"/>
  <c r="Z62" i="44"/>
  <c r="AA62" i="44"/>
  <c r="AB62" i="44"/>
  <c r="AC62" i="44"/>
  <c r="AD62" i="44"/>
  <c r="AE62" i="44"/>
  <c r="AF62" i="44"/>
  <c r="AG62" i="44"/>
  <c r="AH62" i="44"/>
  <c r="AI62" i="44"/>
  <c r="AJ62" i="44"/>
  <c r="AK62" i="44"/>
  <c r="AL62" i="44"/>
  <c r="AM62" i="44"/>
  <c r="AN62" i="44"/>
  <c r="AO62" i="44"/>
  <c r="AP62" i="44"/>
  <c r="AQ62" i="44"/>
  <c r="AR62" i="44"/>
  <c r="AS62" i="44"/>
  <c r="AT62" i="44"/>
  <c r="AU62" i="44"/>
  <c r="AV62" i="44"/>
  <c r="AW62" i="44"/>
  <c r="AX62" i="44"/>
  <c r="AY62" i="44"/>
  <c r="AZ62" i="44"/>
  <c r="BA62" i="44"/>
  <c r="BB62" i="44"/>
  <c r="BC62" i="44"/>
  <c r="D63" i="44"/>
  <c r="E63" i="44"/>
  <c r="F63" i="44"/>
  <c r="G63" i="44"/>
  <c r="H63" i="44"/>
  <c r="I63" i="44"/>
  <c r="J63" i="44"/>
  <c r="K63" i="44"/>
  <c r="L63" i="44"/>
  <c r="M63" i="44"/>
  <c r="N63" i="44"/>
  <c r="O63" i="44"/>
  <c r="P63" i="44"/>
  <c r="Q63" i="44"/>
  <c r="R63" i="44"/>
  <c r="S63" i="44"/>
  <c r="T63" i="44"/>
  <c r="U63" i="44"/>
  <c r="V63" i="44"/>
  <c r="W63" i="44"/>
  <c r="X63" i="44"/>
  <c r="Y63" i="44"/>
  <c r="Z63" i="44"/>
  <c r="AA63" i="44"/>
  <c r="AB63" i="44"/>
  <c r="AC63" i="44"/>
  <c r="AD63" i="44"/>
  <c r="AE63" i="44"/>
  <c r="AF63" i="44"/>
  <c r="AG63" i="44"/>
  <c r="AH63" i="44"/>
  <c r="AI63" i="44"/>
  <c r="AJ63" i="44"/>
  <c r="AK63" i="44"/>
  <c r="AL63" i="44"/>
  <c r="AM63" i="44"/>
  <c r="AN63" i="44"/>
  <c r="AO63" i="44"/>
  <c r="AP63" i="44"/>
  <c r="AQ63" i="44"/>
  <c r="AR63" i="44"/>
  <c r="AS63" i="44"/>
  <c r="AT63" i="44"/>
  <c r="AU63" i="44"/>
  <c r="AV63" i="44"/>
  <c r="AW63" i="44"/>
  <c r="AX63" i="44"/>
  <c r="AY63" i="44"/>
  <c r="AZ63" i="44"/>
  <c r="BA63" i="44"/>
  <c r="BB63" i="44"/>
  <c r="BC63" i="44"/>
  <c r="D64" i="44"/>
  <c r="E64" i="44"/>
  <c r="F64" i="44"/>
  <c r="G64" i="44"/>
  <c r="H64" i="44"/>
  <c r="I64" i="44"/>
  <c r="J64" i="44"/>
  <c r="K64" i="44"/>
  <c r="L64" i="44"/>
  <c r="M64" i="44"/>
  <c r="N64" i="44"/>
  <c r="O64" i="44"/>
  <c r="P64" i="44"/>
  <c r="Q64" i="44"/>
  <c r="R64" i="44"/>
  <c r="S64" i="44"/>
  <c r="T64" i="44"/>
  <c r="U64" i="44"/>
  <c r="V64" i="44"/>
  <c r="W64" i="44"/>
  <c r="X64" i="44"/>
  <c r="Y64" i="44"/>
  <c r="Z64" i="44"/>
  <c r="AA64" i="44"/>
  <c r="AB64" i="44"/>
  <c r="AC64" i="44"/>
  <c r="AD64" i="44"/>
  <c r="AE64" i="44"/>
  <c r="AF64" i="44"/>
  <c r="AG64" i="44"/>
  <c r="AH64" i="44"/>
  <c r="AI64" i="44"/>
  <c r="AJ64" i="44"/>
  <c r="AK64" i="44"/>
  <c r="AL64" i="44"/>
  <c r="AM64" i="44"/>
  <c r="AN64" i="44"/>
  <c r="AO64" i="44"/>
  <c r="AP64" i="44"/>
  <c r="AQ64" i="44"/>
  <c r="AR64" i="44"/>
  <c r="AS64" i="44"/>
  <c r="AT64" i="44"/>
  <c r="AU64" i="44"/>
  <c r="AV64" i="44"/>
  <c r="AW64" i="44"/>
  <c r="AX64" i="44"/>
  <c r="AY64" i="44"/>
  <c r="AZ64" i="44"/>
  <c r="BA64" i="44"/>
  <c r="BB64" i="44"/>
  <c r="BC64" i="44"/>
  <c r="D65" i="44"/>
  <c r="E65" i="44"/>
  <c r="F65" i="44"/>
  <c r="G65" i="44"/>
  <c r="H65" i="44"/>
  <c r="I65" i="44"/>
  <c r="J65" i="44"/>
  <c r="K65" i="44"/>
  <c r="L65" i="44"/>
  <c r="M65" i="44"/>
  <c r="N65" i="44"/>
  <c r="O65" i="44"/>
  <c r="P65" i="44"/>
  <c r="Q65" i="44"/>
  <c r="R65" i="44"/>
  <c r="S65" i="44"/>
  <c r="T65" i="44"/>
  <c r="U65" i="44"/>
  <c r="V65" i="44"/>
  <c r="W65" i="44"/>
  <c r="X65" i="44"/>
  <c r="Y65" i="44"/>
  <c r="Z65" i="44"/>
  <c r="AA65" i="44"/>
  <c r="AB65" i="44"/>
  <c r="AC65" i="44"/>
  <c r="AD65" i="44"/>
  <c r="AE65" i="44"/>
  <c r="AF65" i="44"/>
  <c r="AG65" i="44"/>
  <c r="AH65" i="44"/>
  <c r="AI65" i="44"/>
  <c r="AJ65" i="44"/>
  <c r="AK65" i="44"/>
  <c r="AL65" i="44"/>
  <c r="AM65" i="44"/>
  <c r="AN65" i="44"/>
  <c r="AO65" i="44"/>
  <c r="AP65" i="44"/>
  <c r="AQ65" i="44"/>
  <c r="AR65" i="44"/>
  <c r="AS65" i="44"/>
  <c r="AT65" i="44"/>
  <c r="AU65" i="44"/>
  <c r="AV65" i="44"/>
  <c r="AW65" i="44"/>
  <c r="AX65" i="44"/>
  <c r="AY65" i="44"/>
  <c r="AZ65" i="44"/>
  <c r="BA65" i="44"/>
  <c r="BB65" i="44"/>
  <c r="BC65" i="44"/>
  <c r="D66" i="44"/>
  <c r="E66" i="44"/>
  <c r="F66" i="44"/>
  <c r="G66" i="44"/>
  <c r="H66" i="44"/>
  <c r="I66" i="44"/>
  <c r="J66" i="44"/>
  <c r="K66" i="44"/>
  <c r="L66" i="44"/>
  <c r="M66" i="44"/>
  <c r="N66" i="44"/>
  <c r="O66" i="44"/>
  <c r="P66" i="44"/>
  <c r="Q66" i="44"/>
  <c r="R66" i="44"/>
  <c r="S66" i="44"/>
  <c r="T66" i="44"/>
  <c r="U66" i="44"/>
  <c r="V66" i="44"/>
  <c r="W66" i="44"/>
  <c r="X66" i="44"/>
  <c r="Y66" i="44"/>
  <c r="Z66" i="44"/>
  <c r="AA66" i="44"/>
  <c r="AB66" i="44"/>
  <c r="AC66" i="44"/>
  <c r="AD66" i="44"/>
  <c r="AE66" i="44"/>
  <c r="AF66" i="44"/>
  <c r="AG66" i="44"/>
  <c r="AH66" i="44"/>
  <c r="AI66" i="44"/>
  <c r="AJ66" i="44"/>
  <c r="AK66" i="44"/>
  <c r="AL66" i="44"/>
  <c r="AM66" i="44"/>
  <c r="AN66" i="44"/>
  <c r="AO66" i="44"/>
  <c r="AP66" i="44"/>
  <c r="AQ66" i="44"/>
  <c r="AR66" i="44"/>
  <c r="AS66" i="44"/>
  <c r="AT66" i="44"/>
  <c r="AU66" i="44"/>
  <c r="AV66" i="44"/>
  <c r="AW66" i="44"/>
  <c r="AX66" i="44"/>
  <c r="AY66" i="44"/>
  <c r="AZ66" i="44"/>
  <c r="BA66" i="44"/>
  <c r="BB66" i="44"/>
  <c r="BC66" i="44"/>
  <c r="D67" i="44"/>
  <c r="E67" i="44"/>
  <c r="F67" i="44"/>
  <c r="G67" i="44"/>
  <c r="H67" i="44"/>
  <c r="I67" i="44"/>
  <c r="J67" i="44"/>
  <c r="K67" i="44"/>
  <c r="L67" i="44"/>
  <c r="M67" i="44"/>
  <c r="N67" i="44"/>
  <c r="O67" i="44"/>
  <c r="P67" i="44"/>
  <c r="Q67" i="44"/>
  <c r="R67" i="44"/>
  <c r="S67" i="44"/>
  <c r="T67" i="44"/>
  <c r="U67" i="44"/>
  <c r="V67" i="44"/>
  <c r="W67" i="44"/>
  <c r="X67" i="44"/>
  <c r="Y67" i="44"/>
  <c r="Z67" i="44"/>
  <c r="AA67" i="44"/>
  <c r="AB67" i="44"/>
  <c r="AC67" i="44"/>
  <c r="AD67" i="44"/>
  <c r="AE67" i="44"/>
  <c r="AF67" i="44"/>
  <c r="AG67" i="44"/>
  <c r="AH67" i="44"/>
  <c r="AI67" i="44"/>
  <c r="AJ67" i="44"/>
  <c r="AK67" i="44"/>
  <c r="AL67" i="44"/>
  <c r="AM67" i="44"/>
  <c r="AN67" i="44"/>
  <c r="AO67" i="44"/>
  <c r="AP67" i="44"/>
  <c r="AQ67" i="44"/>
  <c r="AR67" i="44"/>
  <c r="AS67" i="44"/>
  <c r="AT67" i="44"/>
  <c r="AU67" i="44"/>
  <c r="AV67" i="44"/>
  <c r="AW67" i="44"/>
  <c r="AX67" i="44"/>
  <c r="AY67" i="44"/>
  <c r="AZ67" i="44"/>
  <c r="BA67" i="44"/>
  <c r="BB67" i="44"/>
  <c r="BC67" i="44"/>
  <c r="D68" i="44"/>
  <c r="E68" i="44"/>
  <c r="F68" i="44"/>
  <c r="G68" i="44"/>
  <c r="H68" i="44"/>
  <c r="I68" i="44"/>
  <c r="J68" i="44"/>
  <c r="K68" i="44"/>
  <c r="L68" i="44"/>
  <c r="M68" i="44"/>
  <c r="N68" i="44"/>
  <c r="O68" i="44"/>
  <c r="P68" i="44"/>
  <c r="Q68" i="44"/>
  <c r="R68" i="44"/>
  <c r="S68" i="44"/>
  <c r="T68" i="44"/>
  <c r="U68" i="44"/>
  <c r="V68" i="44"/>
  <c r="W68" i="44"/>
  <c r="X68" i="44"/>
  <c r="Y68" i="44"/>
  <c r="Z68" i="44"/>
  <c r="AA68" i="44"/>
  <c r="AB68" i="44"/>
  <c r="AC68" i="44"/>
  <c r="AD68" i="44"/>
  <c r="AE68" i="44"/>
  <c r="AF68" i="44"/>
  <c r="AG68" i="44"/>
  <c r="AH68" i="44"/>
  <c r="AI68" i="44"/>
  <c r="AJ68" i="44"/>
  <c r="AK68" i="44"/>
  <c r="AL68" i="44"/>
  <c r="AM68" i="44"/>
  <c r="AN68" i="44"/>
  <c r="AO68" i="44"/>
  <c r="AP68" i="44"/>
  <c r="AQ68" i="44"/>
  <c r="AR68" i="44"/>
  <c r="AS68" i="44"/>
  <c r="AT68" i="44"/>
  <c r="AU68" i="44"/>
  <c r="AV68" i="44"/>
  <c r="AW68" i="44"/>
  <c r="AX68" i="44"/>
  <c r="AY68" i="44"/>
  <c r="AZ68" i="44"/>
  <c r="BA68" i="44"/>
  <c r="BB68" i="44"/>
  <c r="BC68" i="44"/>
  <c r="D69" i="44"/>
  <c r="E69" i="44"/>
  <c r="F69" i="44"/>
  <c r="G69" i="44"/>
  <c r="H69" i="44"/>
  <c r="I69" i="44"/>
  <c r="J69" i="44"/>
  <c r="K69" i="44"/>
  <c r="L69" i="44"/>
  <c r="M69" i="44"/>
  <c r="N69" i="44"/>
  <c r="O69" i="44"/>
  <c r="P69" i="44"/>
  <c r="Q69" i="44"/>
  <c r="R69" i="44"/>
  <c r="S69" i="44"/>
  <c r="T69" i="44"/>
  <c r="U69" i="44"/>
  <c r="V69" i="44"/>
  <c r="W69" i="44"/>
  <c r="X69" i="44"/>
  <c r="Y69" i="44"/>
  <c r="Z69" i="44"/>
  <c r="AA69" i="44"/>
  <c r="AB69" i="44"/>
  <c r="AC69" i="44"/>
  <c r="AD69" i="44"/>
  <c r="AE69" i="44"/>
  <c r="AF69" i="44"/>
  <c r="AG69" i="44"/>
  <c r="AH69" i="44"/>
  <c r="AI69" i="44"/>
  <c r="AJ69" i="44"/>
  <c r="AK69" i="44"/>
  <c r="AL69" i="44"/>
  <c r="AM69" i="44"/>
  <c r="AN69" i="44"/>
  <c r="AO69" i="44"/>
  <c r="AP69" i="44"/>
  <c r="AQ69" i="44"/>
  <c r="AR69" i="44"/>
  <c r="AS69" i="44"/>
  <c r="AT69" i="44"/>
  <c r="AU69" i="44"/>
  <c r="AV69" i="44"/>
  <c r="AW69" i="44"/>
  <c r="AX69" i="44"/>
  <c r="AY69" i="44"/>
  <c r="AZ69" i="44"/>
  <c r="BA69" i="44"/>
  <c r="BB69" i="44"/>
  <c r="BC69" i="44"/>
  <c r="D70" i="44"/>
  <c r="E70" i="44"/>
  <c r="F70" i="44"/>
  <c r="G70" i="44"/>
  <c r="H70" i="44"/>
  <c r="I70" i="44"/>
  <c r="J70" i="44"/>
  <c r="K70" i="44"/>
  <c r="L70" i="44"/>
  <c r="M70" i="44"/>
  <c r="N70" i="44"/>
  <c r="O70" i="44"/>
  <c r="P70" i="44"/>
  <c r="Q70" i="44"/>
  <c r="R70" i="44"/>
  <c r="S70" i="44"/>
  <c r="T70" i="44"/>
  <c r="U70" i="44"/>
  <c r="V70" i="44"/>
  <c r="W70" i="44"/>
  <c r="X70" i="44"/>
  <c r="Y70" i="44"/>
  <c r="Z70" i="44"/>
  <c r="AA70" i="44"/>
  <c r="AB70" i="44"/>
  <c r="AC70" i="44"/>
  <c r="AD70" i="44"/>
  <c r="AE70" i="44"/>
  <c r="AF70" i="44"/>
  <c r="AG70" i="44"/>
  <c r="AH70" i="44"/>
  <c r="AI70" i="44"/>
  <c r="AJ70" i="44"/>
  <c r="AK70" i="44"/>
  <c r="AL70" i="44"/>
  <c r="AM70" i="44"/>
  <c r="AN70" i="44"/>
  <c r="AO70" i="44"/>
  <c r="AP70" i="44"/>
  <c r="AQ70" i="44"/>
  <c r="AR70" i="44"/>
  <c r="AS70" i="44"/>
  <c r="AT70" i="44"/>
  <c r="AU70" i="44"/>
  <c r="AV70" i="44"/>
  <c r="AW70" i="44"/>
  <c r="AX70" i="44"/>
  <c r="AY70" i="44"/>
  <c r="AZ70" i="44"/>
  <c r="BA70" i="44"/>
  <c r="BB70" i="44"/>
  <c r="BC70" i="44"/>
  <c r="D71" i="44"/>
  <c r="E71" i="44"/>
  <c r="F71" i="44"/>
  <c r="G71" i="44"/>
  <c r="H71" i="44"/>
  <c r="I71" i="44"/>
  <c r="J71" i="44"/>
  <c r="K71" i="44"/>
  <c r="L71" i="44"/>
  <c r="M71" i="44"/>
  <c r="N71" i="44"/>
  <c r="O71" i="44"/>
  <c r="P71" i="44"/>
  <c r="Q71" i="44"/>
  <c r="R71" i="44"/>
  <c r="S71" i="44"/>
  <c r="T71" i="44"/>
  <c r="U71" i="44"/>
  <c r="V71" i="44"/>
  <c r="W71" i="44"/>
  <c r="X71" i="44"/>
  <c r="Y71" i="44"/>
  <c r="Z71" i="44"/>
  <c r="AA71" i="44"/>
  <c r="AB71" i="44"/>
  <c r="AC71" i="44"/>
  <c r="AD71" i="44"/>
  <c r="AE71" i="44"/>
  <c r="AF71" i="44"/>
  <c r="AG71" i="44"/>
  <c r="AH71" i="44"/>
  <c r="AI71" i="44"/>
  <c r="AJ71" i="44"/>
  <c r="AK71" i="44"/>
  <c r="AL71" i="44"/>
  <c r="AM71" i="44"/>
  <c r="AN71" i="44"/>
  <c r="AO71" i="44"/>
  <c r="AP71" i="44"/>
  <c r="AQ71" i="44"/>
  <c r="AR71" i="44"/>
  <c r="AS71" i="44"/>
  <c r="AT71" i="44"/>
  <c r="AU71" i="44"/>
  <c r="AV71" i="44"/>
  <c r="AW71" i="44"/>
  <c r="AX71" i="44"/>
  <c r="AY71" i="44"/>
  <c r="AZ71" i="44"/>
  <c r="BA71" i="44"/>
  <c r="BB71" i="44"/>
  <c r="BC71" i="44"/>
  <c r="D72" i="44"/>
  <c r="E72" i="44"/>
  <c r="F72" i="44"/>
  <c r="G72" i="44"/>
  <c r="H72" i="44"/>
  <c r="I72" i="44"/>
  <c r="J72" i="44"/>
  <c r="K72" i="44"/>
  <c r="L72" i="44"/>
  <c r="M72" i="44"/>
  <c r="N72" i="44"/>
  <c r="O72" i="44"/>
  <c r="P72" i="44"/>
  <c r="Q72" i="44"/>
  <c r="R72" i="44"/>
  <c r="S72" i="44"/>
  <c r="T72" i="44"/>
  <c r="U72" i="44"/>
  <c r="V72" i="44"/>
  <c r="W72" i="44"/>
  <c r="X72" i="44"/>
  <c r="Y72" i="44"/>
  <c r="Z72" i="44"/>
  <c r="AA72" i="44"/>
  <c r="AB72" i="44"/>
  <c r="AC72" i="44"/>
  <c r="AD72" i="44"/>
  <c r="AE72" i="44"/>
  <c r="AF72" i="44"/>
  <c r="AG72" i="44"/>
  <c r="AH72" i="44"/>
  <c r="AI72" i="44"/>
  <c r="AJ72" i="44"/>
  <c r="AK72" i="44"/>
  <c r="AL72" i="44"/>
  <c r="AM72" i="44"/>
  <c r="AN72" i="44"/>
  <c r="AO72" i="44"/>
  <c r="AP72" i="44"/>
  <c r="AQ72" i="44"/>
  <c r="AR72" i="44"/>
  <c r="AS72" i="44"/>
  <c r="AT72" i="44"/>
  <c r="AU72" i="44"/>
  <c r="AV72" i="44"/>
  <c r="AW72" i="44"/>
  <c r="AX72" i="44"/>
  <c r="AY72" i="44"/>
  <c r="AZ72" i="44"/>
  <c r="BA72" i="44"/>
  <c r="BB72" i="44"/>
  <c r="BC72" i="44"/>
  <c r="D73" i="44"/>
  <c r="E73" i="44"/>
  <c r="F73" i="44"/>
  <c r="G73" i="44"/>
  <c r="H73" i="44"/>
  <c r="I73" i="44"/>
  <c r="J73" i="44"/>
  <c r="K73" i="44"/>
  <c r="L73" i="44"/>
  <c r="M73" i="44"/>
  <c r="N73" i="44"/>
  <c r="O73" i="44"/>
  <c r="P73" i="44"/>
  <c r="Q73" i="44"/>
  <c r="R73" i="44"/>
  <c r="S73" i="44"/>
  <c r="T73" i="44"/>
  <c r="U73" i="44"/>
  <c r="V73" i="44"/>
  <c r="W73" i="44"/>
  <c r="X73" i="44"/>
  <c r="Y73" i="44"/>
  <c r="Z73" i="44"/>
  <c r="AA73" i="44"/>
  <c r="AB73" i="44"/>
  <c r="AC73" i="44"/>
  <c r="AD73" i="44"/>
  <c r="AE73" i="44"/>
  <c r="AF73" i="44"/>
  <c r="AG73" i="44"/>
  <c r="AH73" i="44"/>
  <c r="AI73" i="44"/>
  <c r="AJ73" i="44"/>
  <c r="AK73" i="44"/>
  <c r="AL73" i="44"/>
  <c r="AM73" i="44"/>
  <c r="AN73" i="44"/>
  <c r="AO73" i="44"/>
  <c r="AP73" i="44"/>
  <c r="AQ73" i="44"/>
  <c r="AR73" i="44"/>
  <c r="AS73" i="44"/>
  <c r="AT73" i="44"/>
  <c r="AU73" i="44"/>
  <c r="AV73" i="44"/>
  <c r="AW73" i="44"/>
  <c r="AX73" i="44"/>
  <c r="AY73" i="44"/>
  <c r="AZ73" i="44"/>
  <c r="BA73" i="44"/>
  <c r="BB73" i="44"/>
  <c r="BC73" i="44"/>
  <c r="D74" i="44"/>
  <c r="E74" i="44"/>
  <c r="F74" i="44"/>
  <c r="G74" i="44"/>
  <c r="H74" i="44"/>
  <c r="I74" i="44"/>
  <c r="J74" i="44"/>
  <c r="K74" i="44"/>
  <c r="L74" i="44"/>
  <c r="M74" i="44"/>
  <c r="N74" i="44"/>
  <c r="O74" i="44"/>
  <c r="P74" i="44"/>
  <c r="Q74" i="44"/>
  <c r="R74" i="44"/>
  <c r="S74" i="44"/>
  <c r="T74" i="44"/>
  <c r="U74" i="44"/>
  <c r="V74" i="44"/>
  <c r="W74" i="44"/>
  <c r="X74" i="44"/>
  <c r="Y74" i="44"/>
  <c r="Z74" i="44"/>
  <c r="AA74" i="44"/>
  <c r="AB74" i="44"/>
  <c r="AC74" i="44"/>
  <c r="AD74" i="44"/>
  <c r="AE74" i="44"/>
  <c r="AF74" i="44"/>
  <c r="AG74" i="44"/>
  <c r="AH74" i="44"/>
  <c r="AI74" i="44"/>
  <c r="AJ74" i="44"/>
  <c r="AK74" i="44"/>
  <c r="AL74" i="44"/>
  <c r="AM74" i="44"/>
  <c r="AN74" i="44"/>
  <c r="AO74" i="44"/>
  <c r="AP74" i="44"/>
  <c r="AQ74" i="44"/>
  <c r="AR74" i="44"/>
  <c r="AS74" i="44"/>
  <c r="AT74" i="44"/>
  <c r="AU74" i="44"/>
  <c r="AV74" i="44"/>
  <c r="AW74" i="44"/>
  <c r="AX74" i="44"/>
  <c r="AY74" i="44"/>
  <c r="AZ74" i="44"/>
  <c r="BA74" i="44"/>
  <c r="BB74" i="44"/>
  <c r="BC74" i="44"/>
  <c r="D75" i="44"/>
  <c r="E75" i="44"/>
  <c r="F75" i="44"/>
  <c r="G75" i="44"/>
  <c r="H75" i="44"/>
  <c r="I75" i="44"/>
  <c r="J75" i="44"/>
  <c r="K75" i="44"/>
  <c r="L75" i="44"/>
  <c r="M75" i="44"/>
  <c r="N75" i="44"/>
  <c r="O75" i="44"/>
  <c r="P75" i="44"/>
  <c r="Q75" i="44"/>
  <c r="R75" i="44"/>
  <c r="S75" i="44"/>
  <c r="T75" i="44"/>
  <c r="U75" i="44"/>
  <c r="V75" i="44"/>
  <c r="W75" i="44"/>
  <c r="X75" i="44"/>
  <c r="Y75" i="44"/>
  <c r="Z75" i="44"/>
  <c r="AA75" i="44"/>
  <c r="AB75" i="44"/>
  <c r="AC75" i="44"/>
  <c r="AD75" i="44"/>
  <c r="AE75" i="44"/>
  <c r="AF75" i="44"/>
  <c r="AG75" i="44"/>
  <c r="AH75" i="44"/>
  <c r="AI75" i="44"/>
  <c r="AJ75" i="44"/>
  <c r="AK75" i="44"/>
  <c r="AL75" i="44"/>
  <c r="AM75" i="44"/>
  <c r="AN75" i="44"/>
  <c r="AO75" i="44"/>
  <c r="AP75" i="44"/>
  <c r="AQ75" i="44"/>
  <c r="AR75" i="44"/>
  <c r="AS75" i="44"/>
  <c r="AT75" i="44"/>
  <c r="AU75" i="44"/>
  <c r="AV75" i="44"/>
  <c r="AW75" i="44"/>
  <c r="AX75" i="44"/>
  <c r="AY75" i="44"/>
  <c r="AZ75" i="44"/>
  <c r="BA75" i="44"/>
  <c r="BB75" i="44"/>
  <c r="BC75" i="44"/>
  <c r="D76" i="44"/>
  <c r="E76" i="44"/>
  <c r="F76" i="44"/>
  <c r="G76" i="44"/>
  <c r="H76" i="44"/>
  <c r="I76" i="44"/>
  <c r="J76" i="44"/>
  <c r="K76" i="44"/>
  <c r="L76" i="44"/>
  <c r="M76" i="44"/>
  <c r="N76" i="44"/>
  <c r="O76" i="44"/>
  <c r="P76" i="44"/>
  <c r="Q76" i="44"/>
  <c r="R76" i="44"/>
  <c r="S76" i="44"/>
  <c r="T76" i="44"/>
  <c r="U76" i="44"/>
  <c r="V76" i="44"/>
  <c r="W76" i="44"/>
  <c r="X76" i="44"/>
  <c r="Y76" i="44"/>
  <c r="Z76" i="44"/>
  <c r="AA76" i="44"/>
  <c r="AB76" i="44"/>
  <c r="AC76" i="44"/>
  <c r="AD76" i="44"/>
  <c r="AE76" i="44"/>
  <c r="AF76" i="44"/>
  <c r="AG76" i="44"/>
  <c r="AH76" i="44"/>
  <c r="AI76" i="44"/>
  <c r="AJ76" i="44"/>
  <c r="AK76" i="44"/>
  <c r="AL76" i="44"/>
  <c r="AM76" i="44"/>
  <c r="AN76" i="44"/>
  <c r="AO76" i="44"/>
  <c r="AP76" i="44"/>
  <c r="AQ76" i="44"/>
  <c r="AR76" i="44"/>
  <c r="AS76" i="44"/>
  <c r="AT76" i="44"/>
  <c r="AU76" i="44"/>
  <c r="AV76" i="44"/>
  <c r="AW76" i="44"/>
  <c r="AX76" i="44"/>
  <c r="AY76" i="44"/>
  <c r="AZ76" i="44"/>
  <c r="BA76" i="44"/>
  <c r="BB76" i="44"/>
  <c r="BC76" i="44"/>
  <c r="D77" i="44"/>
  <c r="E77" i="44"/>
  <c r="F77" i="44"/>
  <c r="G77" i="44"/>
  <c r="H77" i="44"/>
  <c r="I77" i="44"/>
  <c r="J77" i="44"/>
  <c r="K77" i="44"/>
  <c r="L77" i="44"/>
  <c r="M77" i="44"/>
  <c r="N77" i="44"/>
  <c r="O77" i="44"/>
  <c r="P77" i="44"/>
  <c r="Q77" i="44"/>
  <c r="R77" i="44"/>
  <c r="S77" i="44"/>
  <c r="T77" i="44"/>
  <c r="U77" i="44"/>
  <c r="V77" i="44"/>
  <c r="W77" i="44"/>
  <c r="X77" i="44"/>
  <c r="Y77" i="44"/>
  <c r="Z77" i="44"/>
  <c r="AA77" i="44"/>
  <c r="AB77" i="44"/>
  <c r="AC77" i="44"/>
  <c r="AD77" i="44"/>
  <c r="AE77" i="44"/>
  <c r="AF77" i="44"/>
  <c r="AG77" i="44"/>
  <c r="AH77" i="44"/>
  <c r="AI77" i="44"/>
  <c r="AJ77" i="44"/>
  <c r="AK77" i="44"/>
  <c r="AL77" i="44"/>
  <c r="AM77" i="44"/>
  <c r="AN77" i="44"/>
  <c r="AO77" i="44"/>
  <c r="AP77" i="44"/>
  <c r="AQ77" i="44"/>
  <c r="AR77" i="44"/>
  <c r="AS77" i="44"/>
  <c r="AT77" i="44"/>
  <c r="AU77" i="44"/>
  <c r="AV77" i="44"/>
  <c r="AW77" i="44"/>
  <c r="AX77" i="44"/>
  <c r="AY77" i="44"/>
  <c r="AZ77" i="44"/>
  <c r="BA77" i="44"/>
  <c r="BB77" i="44"/>
  <c r="BC77" i="44"/>
  <c r="D78" i="44"/>
  <c r="E78" i="44"/>
  <c r="F78" i="44"/>
  <c r="G78" i="44"/>
  <c r="H78" i="44"/>
  <c r="I78" i="44"/>
  <c r="J78" i="44"/>
  <c r="K78" i="44"/>
  <c r="L78" i="44"/>
  <c r="M78" i="44"/>
  <c r="N78" i="44"/>
  <c r="O78" i="44"/>
  <c r="P78" i="44"/>
  <c r="Q78" i="44"/>
  <c r="R78" i="44"/>
  <c r="S78" i="44"/>
  <c r="T78" i="44"/>
  <c r="U78" i="44"/>
  <c r="V78" i="44"/>
  <c r="W78" i="44"/>
  <c r="X78" i="44"/>
  <c r="Y78" i="44"/>
  <c r="Z78" i="44"/>
  <c r="AA78" i="44"/>
  <c r="AB78" i="44"/>
  <c r="AC78" i="44"/>
  <c r="AD78" i="44"/>
  <c r="AE78" i="44"/>
  <c r="AF78" i="44"/>
  <c r="AG78" i="44"/>
  <c r="AH78" i="44"/>
  <c r="AI78" i="44"/>
  <c r="AJ78" i="44"/>
  <c r="AK78" i="44"/>
  <c r="AL78" i="44"/>
  <c r="AM78" i="44"/>
  <c r="AN78" i="44"/>
  <c r="AO78" i="44"/>
  <c r="AP78" i="44"/>
  <c r="AQ78" i="44"/>
  <c r="AR78" i="44"/>
  <c r="AS78" i="44"/>
  <c r="AT78" i="44"/>
  <c r="AU78" i="44"/>
  <c r="AV78" i="44"/>
  <c r="AW78" i="44"/>
  <c r="AX78" i="44"/>
  <c r="AY78" i="44"/>
  <c r="AZ78" i="44"/>
  <c r="BA78" i="44"/>
  <c r="BB78" i="44"/>
  <c r="BC78" i="44"/>
  <c r="D79" i="44"/>
  <c r="E79" i="44"/>
  <c r="F79" i="44"/>
  <c r="G79" i="44"/>
  <c r="H79" i="44"/>
  <c r="I79" i="44"/>
  <c r="J79" i="44"/>
  <c r="K79" i="44"/>
  <c r="L79" i="44"/>
  <c r="M79" i="44"/>
  <c r="N79" i="44"/>
  <c r="O79" i="44"/>
  <c r="P79" i="44"/>
  <c r="Q79" i="44"/>
  <c r="R79" i="44"/>
  <c r="S79" i="44"/>
  <c r="T79" i="44"/>
  <c r="U79" i="44"/>
  <c r="V79" i="44"/>
  <c r="W79" i="44"/>
  <c r="X79" i="44"/>
  <c r="Y79" i="44"/>
  <c r="Z79" i="44"/>
  <c r="AA79" i="44"/>
  <c r="AB79" i="44"/>
  <c r="AC79" i="44"/>
  <c r="AD79" i="44"/>
  <c r="AE79" i="44"/>
  <c r="AF79" i="44"/>
  <c r="AG79" i="44"/>
  <c r="AH79" i="44"/>
  <c r="AI79" i="44"/>
  <c r="AJ79" i="44"/>
  <c r="AK79" i="44"/>
  <c r="AL79" i="44"/>
  <c r="AM79" i="44"/>
  <c r="AN79" i="44"/>
  <c r="AO79" i="44"/>
  <c r="AP79" i="44"/>
  <c r="AQ79" i="44"/>
  <c r="AR79" i="44"/>
  <c r="AS79" i="44"/>
  <c r="AT79" i="44"/>
  <c r="AU79" i="44"/>
  <c r="AV79" i="44"/>
  <c r="AW79" i="44"/>
  <c r="AX79" i="44"/>
  <c r="AY79" i="44"/>
  <c r="AZ79" i="44"/>
  <c r="BA79" i="44"/>
  <c r="BB79" i="44"/>
  <c r="BC79" i="44"/>
  <c r="D80" i="44"/>
  <c r="E80" i="44"/>
  <c r="F80" i="44"/>
  <c r="G80" i="44"/>
  <c r="H80" i="44"/>
  <c r="I80" i="44"/>
  <c r="J80" i="44"/>
  <c r="K80" i="44"/>
  <c r="L80" i="44"/>
  <c r="M80" i="44"/>
  <c r="N80" i="44"/>
  <c r="O80" i="44"/>
  <c r="P80" i="44"/>
  <c r="Q80" i="44"/>
  <c r="R80" i="44"/>
  <c r="S80" i="44"/>
  <c r="T80" i="44"/>
  <c r="U80" i="44"/>
  <c r="V80" i="44"/>
  <c r="W80" i="44"/>
  <c r="X80" i="44"/>
  <c r="Y80" i="44"/>
  <c r="Z80" i="44"/>
  <c r="AA80" i="44"/>
  <c r="AB80" i="44"/>
  <c r="AC80" i="44"/>
  <c r="AD80" i="44"/>
  <c r="AE80" i="44"/>
  <c r="AF80" i="44"/>
  <c r="AG80" i="44"/>
  <c r="AH80" i="44"/>
  <c r="AI80" i="44"/>
  <c r="AJ80" i="44"/>
  <c r="AK80" i="44"/>
  <c r="AL80" i="44"/>
  <c r="AM80" i="44"/>
  <c r="AN80" i="44"/>
  <c r="AO80" i="44"/>
  <c r="AP80" i="44"/>
  <c r="AQ80" i="44"/>
  <c r="AR80" i="44"/>
  <c r="AS80" i="44"/>
  <c r="AT80" i="44"/>
  <c r="AU80" i="44"/>
  <c r="AV80" i="44"/>
  <c r="AW80" i="44"/>
  <c r="AX80" i="44"/>
  <c r="AY80" i="44"/>
  <c r="AZ80" i="44"/>
  <c r="BA80" i="44"/>
  <c r="BB80" i="44"/>
  <c r="BC80" i="44"/>
  <c r="D81" i="44"/>
  <c r="E81" i="44"/>
  <c r="F81" i="44"/>
  <c r="G81" i="44"/>
  <c r="H81" i="44"/>
  <c r="I81" i="44"/>
  <c r="J81" i="44"/>
  <c r="K81" i="44"/>
  <c r="L81" i="44"/>
  <c r="M81" i="44"/>
  <c r="N81" i="44"/>
  <c r="O81" i="44"/>
  <c r="P81" i="44"/>
  <c r="Q81" i="44"/>
  <c r="R81" i="44"/>
  <c r="S81" i="44"/>
  <c r="T81" i="44"/>
  <c r="U81" i="44"/>
  <c r="V81" i="44"/>
  <c r="W81" i="44"/>
  <c r="X81" i="44"/>
  <c r="Y81" i="44"/>
  <c r="Z81" i="44"/>
  <c r="AA81" i="44"/>
  <c r="AB81" i="44"/>
  <c r="AC81" i="44"/>
  <c r="AD81" i="44"/>
  <c r="AE81" i="44"/>
  <c r="AF81" i="44"/>
  <c r="AG81" i="44"/>
  <c r="AH81" i="44"/>
  <c r="AI81" i="44"/>
  <c r="AJ81" i="44"/>
  <c r="AK81" i="44"/>
  <c r="AL81" i="44"/>
  <c r="AM81" i="44"/>
  <c r="AN81" i="44"/>
  <c r="AO81" i="44"/>
  <c r="AP81" i="44"/>
  <c r="AQ81" i="44"/>
  <c r="AR81" i="44"/>
  <c r="AS81" i="44"/>
  <c r="AT81" i="44"/>
  <c r="AU81" i="44"/>
  <c r="AV81" i="44"/>
  <c r="AW81" i="44"/>
  <c r="AX81" i="44"/>
  <c r="AY81" i="44"/>
  <c r="AZ81" i="44"/>
  <c r="BA81" i="44"/>
  <c r="BB81" i="44"/>
  <c r="BC81" i="44"/>
  <c r="D82" i="44"/>
  <c r="E82" i="44"/>
  <c r="F82" i="44"/>
  <c r="G82" i="44"/>
  <c r="H82" i="44"/>
  <c r="I82" i="44"/>
  <c r="J82" i="44"/>
  <c r="K82" i="44"/>
  <c r="L82" i="44"/>
  <c r="M82" i="44"/>
  <c r="N82" i="44"/>
  <c r="O82" i="44"/>
  <c r="P82" i="44"/>
  <c r="Q82" i="44"/>
  <c r="R82" i="44"/>
  <c r="S82" i="44"/>
  <c r="T82" i="44"/>
  <c r="U82" i="44"/>
  <c r="V82" i="44"/>
  <c r="W82" i="44"/>
  <c r="X82" i="44"/>
  <c r="Y82" i="44"/>
  <c r="Z82" i="44"/>
  <c r="AA82" i="44"/>
  <c r="AB82" i="44"/>
  <c r="AC82" i="44"/>
  <c r="AD82" i="44"/>
  <c r="AE82" i="44"/>
  <c r="AF82" i="44"/>
  <c r="AG82" i="44"/>
  <c r="AH82" i="44"/>
  <c r="AI82" i="44"/>
  <c r="AJ82" i="44"/>
  <c r="AK82" i="44"/>
  <c r="AL82" i="44"/>
  <c r="AM82" i="44"/>
  <c r="AN82" i="44"/>
  <c r="AO82" i="44"/>
  <c r="AP82" i="44"/>
  <c r="AQ82" i="44"/>
  <c r="AR82" i="44"/>
  <c r="AS82" i="44"/>
  <c r="AT82" i="44"/>
  <c r="AU82" i="44"/>
  <c r="AV82" i="44"/>
  <c r="AW82" i="44"/>
  <c r="AX82" i="44"/>
  <c r="AY82" i="44"/>
  <c r="AZ82" i="44"/>
  <c r="BA82" i="44"/>
  <c r="BB82" i="44"/>
  <c r="BC82" i="44"/>
  <c r="D83" i="44"/>
  <c r="E83" i="44"/>
  <c r="F83" i="44"/>
  <c r="G83" i="44"/>
  <c r="H83" i="44"/>
  <c r="I83" i="44"/>
  <c r="J83" i="44"/>
  <c r="K83" i="44"/>
  <c r="L83" i="44"/>
  <c r="M83" i="44"/>
  <c r="N83" i="44"/>
  <c r="O83" i="44"/>
  <c r="P83" i="44"/>
  <c r="Q83" i="44"/>
  <c r="R83" i="44"/>
  <c r="S83" i="44"/>
  <c r="T83" i="44"/>
  <c r="U83" i="44"/>
  <c r="V83" i="44"/>
  <c r="W83" i="44"/>
  <c r="X83" i="44"/>
  <c r="Y83" i="44"/>
  <c r="Z83" i="44"/>
  <c r="AA83" i="44"/>
  <c r="AB83" i="44"/>
  <c r="AC83" i="44"/>
  <c r="AD83" i="44"/>
  <c r="AE83" i="44"/>
  <c r="AF83" i="44"/>
  <c r="AG83" i="44"/>
  <c r="AH83" i="44"/>
  <c r="AI83" i="44"/>
  <c r="AJ83" i="44"/>
  <c r="AK83" i="44"/>
  <c r="AL83" i="44"/>
  <c r="AM83" i="44"/>
  <c r="AN83" i="44"/>
  <c r="AO83" i="44"/>
  <c r="AP83" i="44"/>
  <c r="AQ83" i="44"/>
  <c r="AR83" i="44"/>
  <c r="AS83" i="44"/>
  <c r="AT83" i="44"/>
  <c r="AU83" i="44"/>
  <c r="AV83" i="44"/>
  <c r="AW83" i="44"/>
  <c r="AX83" i="44"/>
  <c r="AY83" i="44"/>
  <c r="AZ83" i="44"/>
  <c r="BA83" i="44"/>
  <c r="BB83" i="44"/>
  <c r="BC83" i="44"/>
  <c r="D84" i="44"/>
  <c r="E84" i="44"/>
  <c r="F84" i="44"/>
  <c r="G84" i="44"/>
  <c r="H84" i="44"/>
  <c r="I84" i="44"/>
  <c r="J84" i="44"/>
  <c r="K84" i="44"/>
  <c r="L84" i="44"/>
  <c r="M84" i="44"/>
  <c r="N84" i="44"/>
  <c r="O84" i="44"/>
  <c r="P84" i="44"/>
  <c r="Q84" i="44"/>
  <c r="R84" i="44"/>
  <c r="S84" i="44"/>
  <c r="T84" i="44"/>
  <c r="U84" i="44"/>
  <c r="V84" i="44"/>
  <c r="W84" i="44"/>
  <c r="X84" i="44"/>
  <c r="Y84" i="44"/>
  <c r="Z84" i="44"/>
  <c r="AA84" i="44"/>
  <c r="AB84" i="44"/>
  <c r="AC84" i="44"/>
  <c r="AD84" i="44"/>
  <c r="AE84" i="44"/>
  <c r="AF84" i="44"/>
  <c r="AG84" i="44"/>
  <c r="AH84" i="44"/>
  <c r="AI84" i="44"/>
  <c r="AJ84" i="44"/>
  <c r="AK84" i="44"/>
  <c r="AL84" i="44"/>
  <c r="AM84" i="44"/>
  <c r="AN84" i="44"/>
  <c r="AO84" i="44"/>
  <c r="AP84" i="44"/>
  <c r="AQ84" i="44"/>
  <c r="AR84" i="44"/>
  <c r="AS84" i="44"/>
  <c r="AT84" i="44"/>
  <c r="AU84" i="44"/>
  <c r="AV84" i="44"/>
  <c r="AW84" i="44"/>
  <c r="AX84" i="44"/>
  <c r="AY84" i="44"/>
  <c r="AZ84" i="44"/>
  <c r="BA84" i="44"/>
  <c r="BB84" i="44"/>
  <c r="BC84" i="44"/>
  <c r="D85" i="44"/>
  <c r="E85" i="44"/>
  <c r="F85" i="44"/>
  <c r="G85" i="44"/>
  <c r="H85" i="44"/>
  <c r="I85" i="44"/>
  <c r="J85" i="44"/>
  <c r="K85" i="44"/>
  <c r="L85" i="44"/>
  <c r="M85" i="44"/>
  <c r="N85" i="44"/>
  <c r="O85" i="44"/>
  <c r="P85" i="44"/>
  <c r="Q85" i="44"/>
  <c r="R85" i="44"/>
  <c r="S85" i="44"/>
  <c r="T85" i="44"/>
  <c r="U85" i="44"/>
  <c r="V85" i="44"/>
  <c r="W85" i="44"/>
  <c r="X85" i="44"/>
  <c r="Y85" i="44"/>
  <c r="Z85" i="44"/>
  <c r="AA85" i="44"/>
  <c r="AB85" i="44"/>
  <c r="AC85" i="44"/>
  <c r="AD85" i="44"/>
  <c r="AE85" i="44"/>
  <c r="AF85" i="44"/>
  <c r="AG85" i="44"/>
  <c r="AH85" i="44"/>
  <c r="AI85" i="44"/>
  <c r="AJ85" i="44"/>
  <c r="AK85" i="44"/>
  <c r="AL85" i="44"/>
  <c r="AM85" i="44"/>
  <c r="AN85" i="44"/>
  <c r="AO85" i="44"/>
  <c r="AP85" i="44"/>
  <c r="AQ85" i="44"/>
  <c r="AR85" i="44"/>
  <c r="AS85" i="44"/>
  <c r="AT85" i="44"/>
  <c r="AU85" i="44"/>
  <c r="AV85" i="44"/>
  <c r="AW85" i="44"/>
  <c r="AX85" i="44"/>
  <c r="AY85" i="44"/>
  <c r="AZ85" i="44"/>
  <c r="BA85" i="44"/>
  <c r="BB85" i="44"/>
  <c r="BC85" i="44"/>
  <c r="D86" i="44"/>
  <c r="E86" i="44"/>
  <c r="F86" i="44"/>
  <c r="G86" i="44"/>
  <c r="H86" i="44"/>
  <c r="I86" i="44"/>
  <c r="J86" i="44"/>
  <c r="K86" i="44"/>
  <c r="L86" i="44"/>
  <c r="M86" i="44"/>
  <c r="N86" i="44"/>
  <c r="O86" i="44"/>
  <c r="P86" i="44"/>
  <c r="Q86" i="44"/>
  <c r="R86" i="44"/>
  <c r="S86" i="44"/>
  <c r="T86" i="44"/>
  <c r="U86" i="44"/>
  <c r="V86" i="44"/>
  <c r="W86" i="44"/>
  <c r="X86" i="44"/>
  <c r="Y86" i="44"/>
  <c r="Z86" i="44"/>
  <c r="AA86" i="44"/>
  <c r="AB86" i="44"/>
  <c r="AC86" i="44"/>
  <c r="AD86" i="44"/>
  <c r="AE86" i="44"/>
  <c r="AF86" i="44"/>
  <c r="AG86" i="44"/>
  <c r="AH86" i="44"/>
  <c r="AI86" i="44"/>
  <c r="AJ86" i="44"/>
  <c r="AK86" i="44"/>
  <c r="AL86" i="44"/>
  <c r="AM86" i="44"/>
  <c r="AN86" i="44"/>
  <c r="AO86" i="44"/>
  <c r="AP86" i="44"/>
  <c r="AQ86" i="44"/>
  <c r="AR86" i="44"/>
  <c r="AS86" i="44"/>
  <c r="AT86" i="44"/>
  <c r="AU86" i="44"/>
  <c r="AV86" i="44"/>
  <c r="AW86" i="44"/>
  <c r="AX86" i="44"/>
  <c r="AY86" i="44"/>
  <c r="AZ86" i="44"/>
  <c r="BA86" i="44"/>
  <c r="BB86" i="44"/>
  <c r="BC86" i="44"/>
  <c r="D87" i="44"/>
  <c r="E87" i="44"/>
  <c r="F87" i="44"/>
  <c r="G87" i="44"/>
  <c r="H87" i="44"/>
  <c r="I87" i="44"/>
  <c r="J87" i="44"/>
  <c r="K87" i="44"/>
  <c r="L87" i="44"/>
  <c r="M87" i="44"/>
  <c r="N87" i="44"/>
  <c r="O87" i="44"/>
  <c r="P87" i="44"/>
  <c r="Q87" i="44"/>
  <c r="R87" i="44"/>
  <c r="S87" i="44"/>
  <c r="T87" i="44"/>
  <c r="U87" i="44"/>
  <c r="V87" i="44"/>
  <c r="W87" i="44"/>
  <c r="X87" i="44"/>
  <c r="Y87" i="44"/>
  <c r="Z87" i="44"/>
  <c r="AA87" i="44"/>
  <c r="AB87" i="44"/>
  <c r="AC87" i="44"/>
  <c r="AD87" i="44"/>
  <c r="AE87" i="44"/>
  <c r="AF87" i="44"/>
  <c r="AG87" i="44"/>
  <c r="AH87" i="44"/>
  <c r="AI87" i="44"/>
  <c r="AJ87" i="44"/>
  <c r="AK87" i="44"/>
  <c r="AL87" i="44"/>
  <c r="AM87" i="44"/>
  <c r="AN87" i="44"/>
  <c r="AO87" i="44"/>
  <c r="AP87" i="44"/>
  <c r="AQ87" i="44"/>
  <c r="AR87" i="44"/>
  <c r="AS87" i="44"/>
  <c r="AT87" i="44"/>
  <c r="AU87" i="44"/>
  <c r="AV87" i="44"/>
  <c r="AW87" i="44"/>
  <c r="AX87" i="44"/>
  <c r="AY87" i="44"/>
  <c r="AZ87" i="44"/>
  <c r="BA87" i="44"/>
  <c r="BB87" i="44"/>
  <c r="BC87" i="44"/>
  <c r="D88" i="44"/>
  <c r="E88" i="44"/>
  <c r="F88" i="44"/>
  <c r="G88" i="44"/>
  <c r="H88" i="44"/>
  <c r="I88" i="44"/>
  <c r="J88" i="44"/>
  <c r="K88" i="44"/>
  <c r="L88" i="44"/>
  <c r="M88" i="44"/>
  <c r="N88" i="44"/>
  <c r="O88" i="44"/>
  <c r="P88" i="44"/>
  <c r="Q88" i="44"/>
  <c r="R88" i="44"/>
  <c r="S88" i="44"/>
  <c r="T88" i="44"/>
  <c r="U88" i="44"/>
  <c r="V88" i="44"/>
  <c r="W88" i="44"/>
  <c r="X88" i="44"/>
  <c r="Y88" i="44"/>
  <c r="Z88" i="44"/>
  <c r="AA88" i="44"/>
  <c r="AB88" i="44"/>
  <c r="AC88" i="44"/>
  <c r="AD88" i="44"/>
  <c r="AE88" i="44"/>
  <c r="AF88" i="44"/>
  <c r="AG88" i="44"/>
  <c r="AH88" i="44"/>
  <c r="AI88" i="44"/>
  <c r="AJ88" i="44"/>
  <c r="AK88" i="44"/>
  <c r="AL88" i="44"/>
  <c r="AM88" i="44"/>
  <c r="AN88" i="44"/>
  <c r="AO88" i="44"/>
  <c r="AP88" i="44"/>
  <c r="AQ88" i="44"/>
  <c r="AR88" i="44"/>
  <c r="AS88" i="44"/>
  <c r="AT88" i="44"/>
  <c r="AU88" i="44"/>
  <c r="AV88" i="44"/>
  <c r="AW88" i="44"/>
  <c r="AX88" i="44"/>
  <c r="AY88" i="44"/>
  <c r="AZ88" i="44"/>
  <c r="BA88" i="44"/>
  <c r="BB88" i="44"/>
  <c r="BC88" i="44"/>
  <c r="D89" i="44"/>
  <c r="E89" i="44"/>
  <c r="F89" i="44"/>
  <c r="G89" i="44"/>
  <c r="H89" i="44"/>
  <c r="I89" i="44"/>
  <c r="J89" i="44"/>
  <c r="K89" i="44"/>
  <c r="L89" i="44"/>
  <c r="M89" i="44"/>
  <c r="N89" i="44"/>
  <c r="O89" i="44"/>
  <c r="P89" i="44"/>
  <c r="Q89" i="44"/>
  <c r="R89" i="44"/>
  <c r="S89" i="44"/>
  <c r="T89" i="44"/>
  <c r="U89" i="44"/>
  <c r="V89" i="44"/>
  <c r="W89" i="44"/>
  <c r="X89" i="44"/>
  <c r="Y89" i="44"/>
  <c r="Z89" i="44"/>
  <c r="AA89" i="44"/>
  <c r="AB89" i="44"/>
  <c r="AC89" i="44"/>
  <c r="AD89" i="44"/>
  <c r="AE89" i="44"/>
  <c r="AF89" i="44"/>
  <c r="AG89" i="44"/>
  <c r="AH89" i="44"/>
  <c r="AI89" i="44"/>
  <c r="AJ89" i="44"/>
  <c r="AK89" i="44"/>
  <c r="AL89" i="44"/>
  <c r="AM89" i="44"/>
  <c r="AN89" i="44"/>
  <c r="AO89" i="44"/>
  <c r="AP89" i="44"/>
  <c r="AQ89" i="44"/>
  <c r="AR89" i="44"/>
  <c r="AS89" i="44"/>
  <c r="AT89" i="44"/>
  <c r="AU89" i="44"/>
  <c r="AV89" i="44"/>
  <c r="AW89" i="44"/>
  <c r="AX89" i="44"/>
  <c r="AY89" i="44"/>
  <c r="AZ89" i="44"/>
  <c r="BA89" i="44"/>
  <c r="BB89" i="44"/>
  <c r="BC89" i="44"/>
  <c r="D90" i="44"/>
  <c r="E90" i="44"/>
  <c r="F90" i="44"/>
  <c r="G90" i="44"/>
  <c r="H90" i="44"/>
  <c r="I90" i="44"/>
  <c r="J90" i="44"/>
  <c r="K90" i="44"/>
  <c r="L90" i="44"/>
  <c r="M90" i="44"/>
  <c r="N90" i="44"/>
  <c r="O90" i="44"/>
  <c r="P90" i="44"/>
  <c r="Q90" i="44"/>
  <c r="R90" i="44"/>
  <c r="S90" i="44"/>
  <c r="T90" i="44"/>
  <c r="U90" i="44"/>
  <c r="V90" i="44"/>
  <c r="W90" i="44"/>
  <c r="X90" i="44"/>
  <c r="Y90" i="44"/>
  <c r="Z90" i="44"/>
  <c r="AA90" i="44"/>
  <c r="AB90" i="44"/>
  <c r="AC90" i="44"/>
  <c r="AD90" i="44"/>
  <c r="AE90" i="44"/>
  <c r="AF90" i="44"/>
  <c r="AG90" i="44"/>
  <c r="AH90" i="44"/>
  <c r="AI90" i="44"/>
  <c r="AJ90" i="44"/>
  <c r="AK90" i="44"/>
  <c r="AL90" i="44"/>
  <c r="AM90" i="44"/>
  <c r="AN90" i="44"/>
  <c r="AO90" i="44"/>
  <c r="AP90" i="44"/>
  <c r="AQ90" i="44"/>
  <c r="AR90" i="44"/>
  <c r="AS90" i="44"/>
  <c r="AT90" i="44"/>
  <c r="AU90" i="44"/>
  <c r="AV90" i="44"/>
  <c r="AW90" i="44"/>
  <c r="AX90" i="44"/>
  <c r="AY90" i="44"/>
  <c r="AZ90" i="44"/>
  <c r="BA90" i="44"/>
  <c r="BB90" i="44"/>
  <c r="BC90" i="44"/>
  <c r="D91" i="44"/>
  <c r="E91" i="44"/>
  <c r="F91" i="44"/>
  <c r="G91" i="44"/>
  <c r="H91" i="44"/>
  <c r="I91" i="44"/>
  <c r="J91" i="44"/>
  <c r="K91" i="44"/>
  <c r="L91" i="44"/>
  <c r="M91" i="44"/>
  <c r="N91" i="44"/>
  <c r="O91" i="44"/>
  <c r="P91" i="44"/>
  <c r="Q91" i="44"/>
  <c r="R91" i="44"/>
  <c r="S91" i="44"/>
  <c r="T91" i="44"/>
  <c r="U91" i="44"/>
  <c r="V91" i="44"/>
  <c r="W91" i="44"/>
  <c r="X91" i="44"/>
  <c r="Y91" i="44"/>
  <c r="Z91" i="44"/>
  <c r="AA91" i="44"/>
  <c r="AB91" i="44"/>
  <c r="AC91" i="44"/>
  <c r="AD91" i="44"/>
  <c r="AE91" i="44"/>
  <c r="AF91" i="44"/>
  <c r="AG91" i="44"/>
  <c r="AH91" i="44"/>
  <c r="AI91" i="44"/>
  <c r="AJ91" i="44"/>
  <c r="AK91" i="44"/>
  <c r="AL91" i="44"/>
  <c r="AM91" i="44"/>
  <c r="AN91" i="44"/>
  <c r="AO91" i="44"/>
  <c r="AP91" i="44"/>
  <c r="AQ91" i="44"/>
  <c r="AR91" i="44"/>
  <c r="AS91" i="44"/>
  <c r="AT91" i="44"/>
  <c r="AU91" i="44"/>
  <c r="AV91" i="44"/>
  <c r="AW91" i="44"/>
  <c r="AX91" i="44"/>
  <c r="AY91" i="44"/>
  <c r="AZ91" i="44"/>
  <c r="BA91" i="44"/>
  <c r="BB91" i="44"/>
  <c r="BC91" i="44"/>
  <c r="D92" i="44"/>
  <c r="E92" i="44"/>
  <c r="F92" i="44"/>
  <c r="G92" i="44"/>
  <c r="H92" i="44"/>
  <c r="I92" i="44"/>
  <c r="J92" i="44"/>
  <c r="K92" i="44"/>
  <c r="L92" i="44"/>
  <c r="M92" i="44"/>
  <c r="N92" i="44"/>
  <c r="O92" i="44"/>
  <c r="P92" i="44"/>
  <c r="Q92" i="44"/>
  <c r="R92" i="44"/>
  <c r="S92" i="44"/>
  <c r="T92" i="44"/>
  <c r="U92" i="44"/>
  <c r="V92" i="44"/>
  <c r="W92" i="44"/>
  <c r="X92" i="44"/>
  <c r="Y92" i="44"/>
  <c r="Z92" i="44"/>
  <c r="AA92" i="44"/>
  <c r="AB92" i="44"/>
  <c r="AC92" i="44"/>
  <c r="AD92" i="44"/>
  <c r="AE92" i="44"/>
  <c r="AF92" i="44"/>
  <c r="AG92" i="44"/>
  <c r="AH92" i="44"/>
  <c r="AI92" i="44"/>
  <c r="AJ92" i="44"/>
  <c r="AK92" i="44"/>
  <c r="AL92" i="44"/>
  <c r="AM92" i="44"/>
  <c r="AN92" i="44"/>
  <c r="AO92" i="44"/>
  <c r="AP92" i="44"/>
  <c r="AQ92" i="44"/>
  <c r="AR92" i="44"/>
  <c r="AS92" i="44"/>
  <c r="AT92" i="44"/>
  <c r="AU92" i="44"/>
  <c r="AV92" i="44"/>
  <c r="AW92" i="44"/>
  <c r="AX92" i="44"/>
  <c r="AY92" i="44"/>
  <c r="AZ92" i="44"/>
  <c r="BA92" i="44"/>
  <c r="BB92" i="44"/>
  <c r="BC92" i="44"/>
  <c r="D93" i="44"/>
  <c r="E93" i="44"/>
  <c r="F93" i="44"/>
  <c r="G93" i="44"/>
  <c r="H93" i="44"/>
  <c r="I93" i="44"/>
  <c r="J93" i="44"/>
  <c r="K93" i="44"/>
  <c r="L93" i="44"/>
  <c r="M93" i="44"/>
  <c r="N93" i="44"/>
  <c r="O93" i="44"/>
  <c r="P93" i="44"/>
  <c r="Q93" i="44"/>
  <c r="R93" i="44"/>
  <c r="S93" i="44"/>
  <c r="T93" i="44"/>
  <c r="U93" i="44"/>
  <c r="V93" i="44"/>
  <c r="W93" i="44"/>
  <c r="X93" i="44"/>
  <c r="Y93" i="44"/>
  <c r="Z93" i="44"/>
  <c r="AA93" i="44"/>
  <c r="AB93" i="44"/>
  <c r="AC93" i="44"/>
  <c r="AD93" i="44"/>
  <c r="AE93" i="44"/>
  <c r="AF93" i="44"/>
  <c r="AG93" i="44"/>
  <c r="AH93" i="44"/>
  <c r="AI93" i="44"/>
  <c r="AJ93" i="44"/>
  <c r="AK93" i="44"/>
  <c r="AL93" i="44"/>
  <c r="AM93" i="44"/>
  <c r="AN93" i="44"/>
  <c r="AO93" i="44"/>
  <c r="AP93" i="44"/>
  <c r="AQ93" i="44"/>
  <c r="AR93" i="44"/>
  <c r="AS93" i="44"/>
  <c r="AT93" i="44"/>
  <c r="AU93" i="44"/>
  <c r="AV93" i="44"/>
  <c r="AW93" i="44"/>
  <c r="AX93" i="44"/>
  <c r="AY93" i="44"/>
  <c r="AZ93" i="44"/>
  <c r="BA93" i="44"/>
  <c r="BB93" i="44"/>
  <c r="BC93" i="44"/>
  <c r="D94" i="44"/>
  <c r="E94" i="44"/>
  <c r="F94" i="44"/>
  <c r="G94" i="44"/>
  <c r="H94" i="44"/>
  <c r="I94" i="44"/>
  <c r="J94" i="44"/>
  <c r="K94" i="44"/>
  <c r="L94" i="44"/>
  <c r="M94" i="44"/>
  <c r="N94" i="44"/>
  <c r="O94" i="44"/>
  <c r="P94" i="44"/>
  <c r="Q94" i="44"/>
  <c r="R94" i="44"/>
  <c r="S94" i="44"/>
  <c r="T94" i="44"/>
  <c r="U94" i="44"/>
  <c r="V94" i="44"/>
  <c r="W94" i="44"/>
  <c r="X94" i="44"/>
  <c r="Y94" i="44"/>
  <c r="Z94" i="44"/>
  <c r="AA94" i="44"/>
  <c r="AB94" i="44"/>
  <c r="AC94" i="44"/>
  <c r="AD94" i="44"/>
  <c r="AE94" i="44"/>
  <c r="AF94" i="44"/>
  <c r="AG94" i="44"/>
  <c r="AH94" i="44"/>
  <c r="AI94" i="44"/>
  <c r="AJ94" i="44"/>
  <c r="AK94" i="44"/>
  <c r="AL94" i="44"/>
  <c r="AM94" i="44"/>
  <c r="AN94" i="44"/>
  <c r="AO94" i="44"/>
  <c r="AP94" i="44"/>
  <c r="AQ94" i="44"/>
  <c r="AR94" i="44"/>
  <c r="AS94" i="44"/>
  <c r="AT94" i="44"/>
  <c r="AU94" i="44"/>
  <c r="AV94" i="44"/>
  <c r="AW94" i="44"/>
  <c r="AX94" i="44"/>
  <c r="AY94" i="44"/>
  <c r="AZ94" i="44"/>
  <c r="BA94" i="44"/>
  <c r="BB94" i="44"/>
  <c r="BC94" i="44"/>
  <c r="D95" i="44"/>
  <c r="E95" i="44"/>
  <c r="F95" i="44"/>
  <c r="G95" i="44"/>
  <c r="H95" i="44"/>
  <c r="I95" i="44"/>
  <c r="J95" i="44"/>
  <c r="K95" i="44"/>
  <c r="L95" i="44"/>
  <c r="M95" i="44"/>
  <c r="N95" i="44"/>
  <c r="O95" i="44"/>
  <c r="P95" i="44"/>
  <c r="Q95" i="44"/>
  <c r="R95" i="44"/>
  <c r="S95" i="44"/>
  <c r="T95" i="44"/>
  <c r="U95" i="44"/>
  <c r="V95" i="44"/>
  <c r="W95" i="44"/>
  <c r="X95" i="44"/>
  <c r="Y95" i="44"/>
  <c r="Z95" i="44"/>
  <c r="AA95" i="44"/>
  <c r="AB95" i="44"/>
  <c r="AC95" i="44"/>
  <c r="AD95" i="44"/>
  <c r="AE95" i="44"/>
  <c r="AF95" i="44"/>
  <c r="AG95" i="44"/>
  <c r="AH95" i="44"/>
  <c r="AI95" i="44"/>
  <c r="AJ95" i="44"/>
  <c r="AK95" i="44"/>
  <c r="AL95" i="44"/>
  <c r="AM95" i="44"/>
  <c r="AN95" i="44"/>
  <c r="AO95" i="44"/>
  <c r="AP95" i="44"/>
  <c r="AQ95" i="44"/>
  <c r="AR95" i="44"/>
  <c r="AS95" i="44"/>
  <c r="AT95" i="44"/>
  <c r="AU95" i="44"/>
  <c r="AV95" i="44"/>
  <c r="AW95" i="44"/>
  <c r="AX95" i="44"/>
  <c r="AY95" i="44"/>
  <c r="AZ95" i="44"/>
  <c r="BA95" i="44"/>
  <c r="BB95" i="44"/>
  <c r="BC95" i="44"/>
  <c r="D96" i="44"/>
  <c r="E96" i="44"/>
  <c r="F96" i="44"/>
  <c r="G96" i="44"/>
  <c r="H96" i="44"/>
  <c r="I96" i="44"/>
  <c r="J96" i="44"/>
  <c r="K96" i="44"/>
  <c r="L96" i="44"/>
  <c r="M96" i="44"/>
  <c r="N96" i="44"/>
  <c r="O96" i="44"/>
  <c r="P96" i="44"/>
  <c r="Q96" i="44"/>
  <c r="R96" i="44"/>
  <c r="S96" i="44"/>
  <c r="T96" i="44"/>
  <c r="U96" i="44"/>
  <c r="V96" i="44"/>
  <c r="W96" i="44"/>
  <c r="X96" i="44"/>
  <c r="Y96" i="44"/>
  <c r="Z96" i="44"/>
  <c r="AA96" i="44"/>
  <c r="AB96" i="44"/>
  <c r="AC96" i="44"/>
  <c r="AD96" i="44"/>
  <c r="AE96" i="44"/>
  <c r="AF96" i="44"/>
  <c r="AG96" i="44"/>
  <c r="AH96" i="44"/>
  <c r="AI96" i="44"/>
  <c r="AJ96" i="44"/>
  <c r="AK96" i="44"/>
  <c r="AL96" i="44"/>
  <c r="AM96" i="44"/>
  <c r="AN96" i="44"/>
  <c r="AO96" i="44"/>
  <c r="AP96" i="44"/>
  <c r="AQ96" i="44"/>
  <c r="AR96" i="44"/>
  <c r="AS96" i="44"/>
  <c r="AT96" i="44"/>
  <c r="AU96" i="44"/>
  <c r="AV96" i="44"/>
  <c r="AW96" i="44"/>
  <c r="AX96" i="44"/>
  <c r="AY96" i="44"/>
  <c r="AZ96" i="44"/>
  <c r="BA96" i="44"/>
  <c r="BB96" i="44"/>
  <c r="BC96" i="44"/>
  <c r="D97" i="44"/>
  <c r="E97" i="44"/>
  <c r="F97" i="44"/>
  <c r="G97" i="44"/>
  <c r="H97" i="44"/>
  <c r="I97" i="44"/>
  <c r="J97" i="44"/>
  <c r="K97" i="44"/>
  <c r="L97" i="44"/>
  <c r="M97" i="44"/>
  <c r="N97" i="44"/>
  <c r="O97" i="44"/>
  <c r="P97" i="44"/>
  <c r="Q97" i="44"/>
  <c r="R97" i="44"/>
  <c r="S97" i="44"/>
  <c r="T97" i="44"/>
  <c r="U97" i="44"/>
  <c r="V97" i="44"/>
  <c r="W97" i="44"/>
  <c r="X97" i="44"/>
  <c r="Y97" i="44"/>
  <c r="Z97" i="44"/>
  <c r="AA97" i="44"/>
  <c r="AB97" i="44"/>
  <c r="AC97" i="44"/>
  <c r="AD97" i="44"/>
  <c r="AE97" i="44"/>
  <c r="AF97" i="44"/>
  <c r="AG97" i="44"/>
  <c r="AH97" i="44"/>
  <c r="AI97" i="44"/>
  <c r="AJ97" i="44"/>
  <c r="AK97" i="44"/>
  <c r="AL97" i="44"/>
  <c r="AM97" i="44"/>
  <c r="AN97" i="44"/>
  <c r="AO97" i="44"/>
  <c r="AP97" i="44"/>
  <c r="AQ97" i="44"/>
  <c r="AR97" i="44"/>
  <c r="AS97" i="44"/>
  <c r="AT97" i="44"/>
  <c r="AU97" i="44"/>
  <c r="AV97" i="44"/>
  <c r="AW97" i="44"/>
  <c r="AX97" i="44"/>
  <c r="AY97" i="44"/>
  <c r="AZ97" i="44"/>
  <c r="BA97" i="44"/>
  <c r="BB97" i="44"/>
  <c r="BC97" i="44"/>
  <c r="C61" i="44"/>
  <c r="C62" i="44"/>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93" i="44"/>
  <c r="C94" i="44"/>
  <c r="C95" i="44"/>
  <c r="C96" i="44"/>
  <c r="C97" i="44"/>
  <c r="C60" i="44"/>
  <c r="D5" i="42"/>
  <c r="E5" i="42"/>
  <c r="F5" i="42"/>
  <c r="G5" i="42"/>
  <c r="H5" i="42"/>
  <c r="I5" i="42"/>
  <c r="J5" i="42"/>
  <c r="K5" i="42"/>
  <c r="L5" i="42"/>
  <c r="M5" i="42"/>
  <c r="N5" i="42"/>
  <c r="O5" i="42"/>
  <c r="P5" i="42"/>
  <c r="Q5" i="42"/>
  <c r="R5" i="42"/>
  <c r="S5" i="42"/>
  <c r="T5" i="42"/>
  <c r="U5" i="42"/>
  <c r="V5" i="42"/>
  <c r="W5" i="42"/>
  <c r="X5" i="42"/>
  <c r="Y5" i="42"/>
  <c r="Z5" i="42"/>
  <c r="AA5" i="42"/>
  <c r="AB5" i="42"/>
  <c r="AC5" i="42"/>
  <c r="AD5" i="42"/>
  <c r="AE5" i="42"/>
  <c r="AF5" i="42"/>
  <c r="AG5" i="42"/>
  <c r="AH5" i="42"/>
  <c r="AI5" i="42"/>
  <c r="AJ5" i="42"/>
  <c r="AK5" i="42"/>
  <c r="AL5" i="42"/>
  <c r="AM5" i="42"/>
  <c r="AN5" i="42"/>
  <c r="AO5" i="42"/>
  <c r="AP5" i="42"/>
  <c r="AQ5" i="42"/>
  <c r="AR5" i="42"/>
  <c r="AS5" i="42"/>
  <c r="AT5" i="42"/>
  <c r="AU5" i="42"/>
  <c r="AV5" i="42"/>
  <c r="AW5" i="42"/>
  <c r="AX5" i="42"/>
  <c r="AY5" i="42"/>
  <c r="AZ5" i="42"/>
  <c r="BA5" i="42"/>
  <c r="BB5" i="42"/>
  <c r="BC5" i="42"/>
  <c r="D6" i="42"/>
  <c r="E6" i="42"/>
  <c r="F6" i="42"/>
  <c r="G6" i="42"/>
  <c r="H6" i="42"/>
  <c r="I6" i="42"/>
  <c r="J6" i="42"/>
  <c r="K6" i="42"/>
  <c r="L6" i="42"/>
  <c r="M6" i="42"/>
  <c r="N6" i="42"/>
  <c r="O6" i="42"/>
  <c r="P6" i="42"/>
  <c r="Q6" i="42"/>
  <c r="R6" i="42"/>
  <c r="S6" i="42"/>
  <c r="T6" i="42"/>
  <c r="U6" i="42"/>
  <c r="V6" i="42"/>
  <c r="W6" i="42"/>
  <c r="X6" i="42"/>
  <c r="Y6" i="42"/>
  <c r="Z6" i="42"/>
  <c r="AA6" i="42"/>
  <c r="AB6" i="42"/>
  <c r="AC6" i="42"/>
  <c r="AD6" i="42"/>
  <c r="AE6" i="42"/>
  <c r="AF6" i="42"/>
  <c r="AG6" i="42"/>
  <c r="AH6" i="42"/>
  <c r="AI6" i="42"/>
  <c r="AJ6" i="42"/>
  <c r="AK6" i="42"/>
  <c r="AL6" i="42"/>
  <c r="AM6" i="42"/>
  <c r="AN6" i="42"/>
  <c r="AO6" i="42"/>
  <c r="AP6" i="42"/>
  <c r="AQ6" i="42"/>
  <c r="AR6" i="42"/>
  <c r="AS6" i="42"/>
  <c r="AT6" i="42"/>
  <c r="AU6" i="42"/>
  <c r="AV6" i="42"/>
  <c r="AW6" i="42"/>
  <c r="AX6" i="42"/>
  <c r="AY6" i="42"/>
  <c r="AZ6" i="42"/>
  <c r="BA6" i="42"/>
  <c r="BB6" i="42"/>
  <c r="BC6" i="42"/>
  <c r="D7" i="42"/>
  <c r="E7" i="42"/>
  <c r="F7" i="42"/>
  <c r="G7" i="42"/>
  <c r="H7" i="42"/>
  <c r="I7" i="42"/>
  <c r="J7" i="42"/>
  <c r="K7" i="42"/>
  <c r="L7" i="42"/>
  <c r="M7" i="42"/>
  <c r="N7" i="42"/>
  <c r="O7" i="42"/>
  <c r="P7" i="42"/>
  <c r="Q7" i="42"/>
  <c r="R7" i="42"/>
  <c r="S7" i="42"/>
  <c r="T7" i="42"/>
  <c r="U7" i="42"/>
  <c r="V7" i="42"/>
  <c r="W7" i="42"/>
  <c r="X7" i="42"/>
  <c r="Y7" i="42"/>
  <c r="Z7" i="42"/>
  <c r="AA7" i="42"/>
  <c r="AB7" i="42"/>
  <c r="AC7" i="42"/>
  <c r="AD7" i="42"/>
  <c r="AE7" i="42"/>
  <c r="AF7" i="42"/>
  <c r="AG7" i="42"/>
  <c r="AH7" i="42"/>
  <c r="AI7" i="42"/>
  <c r="AJ7" i="42"/>
  <c r="AK7" i="42"/>
  <c r="AL7" i="42"/>
  <c r="AM7" i="42"/>
  <c r="AN7" i="42"/>
  <c r="AO7" i="42"/>
  <c r="AP7" i="42"/>
  <c r="AQ7" i="42"/>
  <c r="AR7" i="42"/>
  <c r="AS7" i="42"/>
  <c r="AT7" i="42"/>
  <c r="AU7" i="42"/>
  <c r="AV7" i="42"/>
  <c r="AW7" i="42"/>
  <c r="AX7" i="42"/>
  <c r="AY7" i="42"/>
  <c r="AZ7" i="42"/>
  <c r="BA7" i="42"/>
  <c r="BB7" i="42"/>
  <c r="BC7" i="42"/>
  <c r="D8" i="42"/>
  <c r="E8" i="42"/>
  <c r="F8" i="42"/>
  <c r="G8" i="42"/>
  <c r="H8" i="42"/>
  <c r="I8" i="42"/>
  <c r="J8" i="42"/>
  <c r="K8" i="42"/>
  <c r="L8" i="42"/>
  <c r="M8" i="42"/>
  <c r="N8" i="42"/>
  <c r="O8" i="42"/>
  <c r="P8" i="42"/>
  <c r="Q8" i="42"/>
  <c r="R8" i="42"/>
  <c r="S8" i="42"/>
  <c r="T8" i="42"/>
  <c r="U8" i="42"/>
  <c r="V8" i="42"/>
  <c r="W8" i="42"/>
  <c r="X8" i="42"/>
  <c r="Y8" i="42"/>
  <c r="Z8" i="42"/>
  <c r="AA8" i="42"/>
  <c r="AB8" i="42"/>
  <c r="AC8" i="42"/>
  <c r="AD8" i="42"/>
  <c r="AE8" i="42"/>
  <c r="AF8" i="42"/>
  <c r="AG8" i="42"/>
  <c r="AH8" i="42"/>
  <c r="AI8" i="42"/>
  <c r="AJ8" i="42"/>
  <c r="AK8" i="42"/>
  <c r="AL8" i="42"/>
  <c r="AM8" i="42"/>
  <c r="AN8" i="42"/>
  <c r="AO8" i="42"/>
  <c r="AP8" i="42"/>
  <c r="AQ8" i="42"/>
  <c r="AR8" i="42"/>
  <c r="AS8" i="42"/>
  <c r="AT8" i="42"/>
  <c r="AU8" i="42"/>
  <c r="AV8" i="42"/>
  <c r="AW8" i="42"/>
  <c r="AX8" i="42"/>
  <c r="AY8" i="42"/>
  <c r="AZ8" i="42"/>
  <c r="BA8" i="42"/>
  <c r="BB8" i="42"/>
  <c r="BC8" i="42"/>
  <c r="D9" i="42"/>
  <c r="E9" i="42"/>
  <c r="F9" i="42"/>
  <c r="G9" i="42"/>
  <c r="H9" i="42"/>
  <c r="I9" i="42"/>
  <c r="J9" i="42"/>
  <c r="K9" i="42"/>
  <c r="L9" i="42"/>
  <c r="M9" i="42"/>
  <c r="N9" i="42"/>
  <c r="O9" i="42"/>
  <c r="P9" i="42"/>
  <c r="Q9" i="42"/>
  <c r="R9" i="42"/>
  <c r="S9" i="42"/>
  <c r="T9" i="42"/>
  <c r="U9" i="42"/>
  <c r="V9" i="42"/>
  <c r="W9" i="42"/>
  <c r="X9" i="42"/>
  <c r="Y9" i="42"/>
  <c r="Z9" i="42"/>
  <c r="AA9" i="42"/>
  <c r="AB9" i="42"/>
  <c r="AC9" i="42"/>
  <c r="AD9" i="42"/>
  <c r="AE9" i="42"/>
  <c r="AF9" i="42"/>
  <c r="AG9" i="42"/>
  <c r="AH9" i="42"/>
  <c r="AI9" i="42"/>
  <c r="AJ9" i="42"/>
  <c r="AK9" i="42"/>
  <c r="AL9" i="42"/>
  <c r="AM9" i="42"/>
  <c r="AN9" i="42"/>
  <c r="AO9" i="42"/>
  <c r="AP9" i="42"/>
  <c r="AQ9" i="42"/>
  <c r="AR9" i="42"/>
  <c r="AS9" i="42"/>
  <c r="AT9" i="42"/>
  <c r="AU9" i="42"/>
  <c r="AV9" i="42"/>
  <c r="AW9" i="42"/>
  <c r="AX9" i="42"/>
  <c r="AY9" i="42"/>
  <c r="AZ9" i="42"/>
  <c r="BA9" i="42"/>
  <c r="BB9" i="42"/>
  <c r="BC9" i="42"/>
  <c r="D10" i="42"/>
  <c r="E10" i="42"/>
  <c r="F10" i="42"/>
  <c r="G10" i="42"/>
  <c r="H10" i="42"/>
  <c r="I10" i="42"/>
  <c r="J10" i="42"/>
  <c r="K10" i="42"/>
  <c r="L10" i="42"/>
  <c r="M10" i="42"/>
  <c r="N10" i="42"/>
  <c r="O10" i="42"/>
  <c r="P10" i="42"/>
  <c r="Q10" i="42"/>
  <c r="R10" i="42"/>
  <c r="S10" i="42"/>
  <c r="T10" i="42"/>
  <c r="U10" i="42"/>
  <c r="V10" i="42"/>
  <c r="W10" i="42"/>
  <c r="X10" i="42"/>
  <c r="Y10" i="42"/>
  <c r="Z10" i="42"/>
  <c r="AA10" i="42"/>
  <c r="AB10" i="42"/>
  <c r="AC10" i="42"/>
  <c r="AD10" i="42"/>
  <c r="AE10" i="42"/>
  <c r="AF10" i="42"/>
  <c r="AG10" i="42"/>
  <c r="AH10" i="42"/>
  <c r="AI10" i="42"/>
  <c r="AJ10" i="42"/>
  <c r="AK10" i="42"/>
  <c r="AL10" i="42"/>
  <c r="AM10" i="42"/>
  <c r="AN10" i="42"/>
  <c r="AO10" i="42"/>
  <c r="AP10" i="42"/>
  <c r="AQ10" i="42"/>
  <c r="AR10" i="42"/>
  <c r="AS10" i="42"/>
  <c r="AT10" i="42"/>
  <c r="AU10" i="42"/>
  <c r="AV10" i="42"/>
  <c r="AW10" i="42"/>
  <c r="AX10" i="42"/>
  <c r="AY10" i="42"/>
  <c r="AZ10" i="42"/>
  <c r="BA10" i="42"/>
  <c r="BB10" i="42"/>
  <c r="BC10" i="42"/>
  <c r="D11" i="42"/>
  <c r="E11" i="42"/>
  <c r="F11" i="42"/>
  <c r="G11" i="42"/>
  <c r="H11" i="42"/>
  <c r="I11" i="42"/>
  <c r="J11" i="42"/>
  <c r="K11" i="42"/>
  <c r="L11" i="42"/>
  <c r="M11" i="42"/>
  <c r="N11" i="42"/>
  <c r="O11" i="42"/>
  <c r="P11" i="42"/>
  <c r="Q11" i="42"/>
  <c r="R11" i="42"/>
  <c r="S11" i="42"/>
  <c r="T11" i="42"/>
  <c r="U11" i="42"/>
  <c r="V11" i="42"/>
  <c r="W11" i="42"/>
  <c r="X11" i="42"/>
  <c r="Y11" i="42"/>
  <c r="Z11" i="42"/>
  <c r="AA11" i="42"/>
  <c r="AB11" i="42"/>
  <c r="AC11" i="42"/>
  <c r="AD11" i="42"/>
  <c r="AE11" i="42"/>
  <c r="AF11" i="42"/>
  <c r="AG11" i="42"/>
  <c r="AH11" i="42"/>
  <c r="AI11" i="42"/>
  <c r="AJ11" i="42"/>
  <c r="AK11" i="42"/>
  <c r="AL11" i="42"/>
  <c r="AM11" i="42"/>
  <c r="AN11" i="42"/>
  <c r="AO11" i="42"/>
  <c r="AP11" i="42"/>
  <c r="AQ11" i="42"/>
  <c r="AR11" i="42"/>
  <c r="AS11" i="42"/>
  <c r="AT11" i="42"/>
  <c r="AU11" i="42"/>
  <c r="AV11" i="42"/>
  <c r="AW11" i="42"/>
  <c r="AX11" i="42"/>
  <c r="AY11" i="42"/>
  <c r="AZ11" i="42"/>
  <c r="BA11" i="42"/>
  <c r="BB11" i="42"/>
  <c r="BC11" i="42"/>
  <c r="D12" i="42"/>
  <c r="E12" i="42"/>
  <c r="F12" i="42"/>
  <c r="G12" i="42"/>
  <c r="H12" i="42"/>
  <c r="I12" i="42"/>
  <c r="J12" i="42"/>
  <c r="K12" i="42"/>
  <c r="L12" i="42"/>
  <c r="M12" i="42"/>
  <c r="N12" i="42"/>
  <c r="O12" i="42"/>
  <c r="P12" i="42"/>
  <c r="Q12" i="42"/>
  <c r="R12" i="42"/>
  <c r="S12" i="42"/>
  <c r="T12" i="42"/>
  <c r="U12" i="42"/>
  <c r="V12" i="42"/>
  <c r="W12" i="42"/>
  <c r="X12" i="42"/>
  <c r="Y12" i="42"/>
  <c r="Z12" i="42"/>
  <c r="AA12" i="42"/>
  <c r="AB12" i="42"/>
  <c r="AC12" i="42"/>
  <c r="AD12" i="42"/>
  <c r="AE12" i="42"/>
  <c r="AF12" i="42"/>
  <c r="AG12" i="42"/>
  <c r="AH12" i="42"/>
  <c r="AI12" i="42"/>
  <c r="AJ12" i="42"/>
  <c r="AK12" i="42"/>
  <c r="AL12" i="42"/>
  <c r="AM12" i="42"/>
  <c r="AN12" i="42"/>
  <c r="AO12" i="42"/>
  <c r="AP12" i="42"/>
  <c r="AQ12" i="42"/>
  <c r="AR12" i="42"/>
  <c r="AS12" i="42"/>
  <c r="AT12" i="42"/>
  <c r="AU12" i="42"/>
  <c r="AV12" i="42"/>
  <c r="AW12" i="42"/>
  <c r="AX12" i="42"/>
  <c r="AY12" i="42"/>
  <c r="AZ12" i="42"/>
  <c r="BA12" i="42"/>
  <c r="BB12" i="42"/>
  <c r="BC12" i="42"/>
  <c r="D13" i="42"/>
  <c r="E13" i="42"/>
  <c r="F13" i="42"/>
  <c r="G13" i="42"/>
  <c r="H13" i="42"/>
  <c r="I13" i="42"/>
  <c r="J13" i="42"/>
  <c r="K13" i="42"/>
  <c r="L13" i="42"/>
  <c r="M13" i="42"/>
  <c r="N13" i="42"/>
  <c r="O13" i="42"/>
  <c r="P13" i="42"/>
  <c r="Q13" i="42"/>
  <c r="R13" i="42"/>
  <c r="S13" i="42"/>
  <c r="T13" i="42"/>
  <c r="U13" i="42"/>
  <c r="V13" i="42"/>
  <c r="W13" i="42"/>
  <c r="X13" i="42"/>
  <c r="Y13" i="42"/>
  <c r="Z13" i="42"/>
  <c r="AA13" i="42"/>
  <c r="AB13" i="42"/>
  <c r="AC13" i="42"/>
  <c r="AD13" i="42"/>
  <c r="AE13" i="42"/>
  <c r="AF13" i="42"/>
  <c r="AG13" i="42"/>
  <c r="AH13" i="42"/>
  <c r="AI13" i="42"/>
  <c r="AJ13" i="42"/>
  <c r="AK13" i="42"/>
  <c r="AL13" i="42"/>
  <c r="AM13" i="42"/>
  <c r="AN13" i="42"/>
  <c r="AO13" i="42"/>
  <c r="AP13" i="42"/>
  <c r="AQ13" i="42"/>
  <c r="AR13" i="42"/>
  <c r="AS13" i="42"/>
  <c r="AT13" i="42"/>
  <c r="AU13" i="42"/>
  <c r="AV13" i="42"/>
  <c r="AW13" i="42"/>
  <c r="AX13" i="42"/>
  <c r="AY13" i="42"/>
  <c r="AZ13" i="42"/>
  <c r="BA13" i="42"/>
  <c r="BB13" i="42"/>
  <c r="BC13" i="42"/>
  <c r="D14" i="42"/>
  <c r="E14" i="42"/>
  <c r="F14" i="42"/>
  <c r="G14" i="42"/>
  <c r="H14" i="42"/>
  <c r="I14" i="42"/>
  <c r="J14" i="42"/>
  <c r="K14" i="42"/>
  <c r="L14" i="42"/>
  <c r="M14" i="42"/>
  <c r="N14" i="42"/>
  <c r="O14" i="42"/>
  <c r="P14" i="42"/>
  <c r="Q14" i="42"/>
  <c r="R14" i="42"/>
  <c r="S14" i="42"/>
  <c r="T14" i="42"/>
  <c r="U14" i="42"/>
  <c r="V14" i="42"/>
  <c r="W14" i="42"/>
  <c r="X14" i="42"/>
  <c r="Y14" i="42"/>
  <c r="Z14" i="42"/>
  <c r="AA14" i="42"/>
  <c r="AB14" i="42"/>
  <c r="AC14" i="42"/>
  <c r="AD14" i="42"/>
  <c r="AE14" i="42"/>
  <c r="AF14" i="42"/>
  <c r="AG14" i="42"/>
  <c r="AH14" i="42"/>
  <c r="AI14" i="42"/>
  <c r="AJ14" i="42"/>
  <c r="AK14" i="42"/>
  <c r="AL14" i="42"/>
  <c r="AM14" i="42"/>
  <c r="AN14" i="42"/>
  <c r="AO14" i="42"/>
  <c r="AP14" i="42"/>
  <c r="AQ14" i="42"/>
  <c r="AR14" i="42"/>
  <c r="AS14" i="42"/>
  <c r="AT14" i="42"/>
  <c r="AU14" i="42"/>
  <c r="AV14" i="42"/>
  <c r="AW14" i="42"/>
  <c r="AX14" i="42"/>
  <c r="AY14" i="42"/>
  <c r="AZ14" i="42"/>
  <c r="BA14" i="42"/>
  <c r="BB14" i="42"/>
  <c r="BC14" i="42"/>
  <c r="D15" i="42"/>
  <c r="E15" i="42"/>
  <c r="F15" i="42"/>
  <c r="G15" i="42"/>
  <c r="H15" i="42"/>
  <c r="I15" i="42"/>
  <c r="J15" i="42"/>
  <c r="K15" i="42"/>
  <c r="L15" i="42"/>
  <c r="M15" i="42"/>
  <c r="N15" i="42"/>
  <c r="O15" i="42"/>
  <c r="P15" i="42"/>
  <c r="Q15" i="42"/>
  <c r="R15" i="42"/>
  <c r="S15" i="42"/>
  <c r="T15" i="42"/>
  <c r="U15" i="42"/>
  <c r="V15" i="42"/>
  <c r="W15" i="42"/>
  <c r="X15" i="42"/>
  <c r="Y15" i="42"/>
  <c r="Z15" i="42"/>
  <c r="AA15" i="42"/>
  <c r="AB15" i="42"/>
  <c r="AC15" i="42"/>
  <c r="AD15" i="42"/>
  <c r="AE15" i="42"/>
  <c r="AF15" i="42"/>
  <c r="AG15" i="42"/>
  <c r="AH15" i="42"/>
  <c r="AI15" i="42"/>
  <c r="AJ15" i="42"/>
  <c r="AK15" i="42"/>
  <c r="AL15" i="42"/>
  <c r="AM15" i="42"/>
  <c r="AN15" i="42"/>
  <c r="AO15" i="42"/>
  <c r="AP15" i="42"/>
  <c r="AQ15" i="42"/>
  <c r="AR15" i="42"/>
  <c r="AS15" i="42"/>
  <c r="AT15" i="42"/>
  <c r="AU15" i="42"/>
  <c r="AV15" i="42"/>
  <c r="AW15" i="42"/>
  <c r="AX15" i="42"/>
  <c r="AY15" i="42"/>
  <c r="AZ15" i="42"/>
  <c r="BA15" i="42"/>
  <c r="BB15" i="42"/>
  <c r="BC15" i="42"/>
  <c r="D16" i="42"/>
  <c r="E16" i="42"/>
  <c r="F16" i="42"/>
  <c r="G16" i="42"/>
  <c r="H16" i="42"/>
  <c r="I16" i="42"/>
  <c r="J16" i="42"/>
  <c r="K16" i="42"/>
  <c r="L16" i="42"/>
  <c r="M16" i="42"/>
  <c r="N16" i="42"/>
  <c r="O16" i="42"/>
  <c r="P16" i="42"/>
  <c r="Q16" i="42"/>
  <c r="R16" i="42"/>
  <c r="S16" i="42"/>
  <c r="T16" i="42"/>
  <c r="U16" i="42"/>
  <c r="V16" i="42"/>
  <c r="W16" i="42"/>
  <c r="X16" i="42"/>
  <c r="Y16" i="42"/>
  <c r="Z16" i="42"/>
  <c r="AA16" i="42"/>
  <c r="AB16" i="42"/>
  <c r="AC16" i="42"/>
  <c r="AD16" i="42"/>
  <c r="AE16" i="42"/>
  <c r="AF16" i="42"/>
  <c r="AG16" i="42"/>
  <c r="AH16" i="42"/>
  <c r="AI16" i="42"/>
  <c r="AJ16" i="42"/>
  <c r="AK16" i="42"/>
  <c r="AL16" i="42"/>
  <c r="AM16" i="42"/>
  <c r="AN16" i="42"/>
  <c r="AO16" i="42"/>
  <c r="AP16" i="42"/>
  <c r="AQ16" i="42"/>
  <c r="AR16" i="42"/>
  <c r="AS16" i="42"/>
  <c r="AT16" i="42"/>
  <c r="AU16" i="42"/>
  <c r="AV16" i="42"/>
  <c r="AW16" i="42"/>
  <c r="AX16" i="42"/>
  <c r="AY16" i="42"/>
  <c r="AZ16" i="42"/>
  <c r="BA16" i="42"/>
  <c r="BB16" i="42"/>
  <c r="BC16" i="42"/>
  <c r="D17" i="42"/>
  <c r="E17" i="42"/>
  <c r="F17" i="42"/>
  <c r="G17" i="42"/>
  <c r="H17" i="42"/>
  <c r="I17" i="42"/>
  <c r="J17" i="42"/>
  <c r="K17" i="42"/>
  <c r="L17" i="42"/>
  <c r="M17" i="42"/>
  <c r="N17" i="42"/>
  <c r="O17" i="42"/>
  <c r="P17" i="42"/>
  <c r="Q17" i="42"/>
  <c r="R17" i="42"/>
  <c r="S17" i="42"/>
  <c r="T17" i="42"/>
  <c r="U17" i="42"/>
  <c r="V17" i="42"/>
  <c r="W17" i="42"/>
  <c r="X17" i="42"/>
  <c r="Y17" i="42"/>
  <c r="Z17" i="42"/>
  <c r="AA17" i="42"/>
  <c r="AB17" i="42"/>
  <c r="AC17" i="42"/>
  <c r="AD17" i="42"/>
  <c r="AE17" i="42"/>
  <c r="AF17" i="42"/>
  <c r="AG17" i="42"/>
  <c r="AH17" i="42"/>
  <c r="AI17" i="42"/>
  <c r="AJ17" i="42"/>
  <c r="AK17" i="42"/>
  <c r="AL17" i="42"/>
  <c r="AM17" i="42"/>
  <c r="AN17" i="42"/>
  <c r="AO17" i="42"/>
  <c r="AP17" i="42"/>
  <c r="AQ17" i="42"/>
  <c r="AR17" i="42"/>
  <c r="AS17" i="42"/>
  <c r="AT17" i="42"/>
  <c r="AU17" i="42"/>
  <c r="AV17" i="42"/>
  <c r="AW17" i="42"/>
  <c r="AX17" i="42"/>
  <c r="AY17" i="42"/>
  <c r="AZ17" i="42"/>
  <c r="BA17" i="42"/>
  <c r="BB17" i="42"/>
  <c r="BC17" i="42"/>
  <c r="D18" i="42"/>
  <c r="E18" i="42"/>
  <c r="F18" i="42"/>
  <c r="G18" i="42"/>
  <c r="H18" i="42"/>
  <c r="I18" i="42"/>
  <c r="J18" i="42"/>
  <c r="K18" i="42"/>
  <c r="L18" i="42"/>
  <c r="M18" i="42"/>
  <c r="N18" i="42"/>
  <c r="O18" i="42"/>
  <c r="P18" i="42"/>
  <c r="Q18" i="42"/>
  <c r="R18" i="42"/>
  <c r="S18" i="42"/>
  <c r="T18" i="42"/>
  <c r="U18" i="42"/>
  <c r="V18" i="42"/>
  <c r="W18" i="42"/>
  <c r="X18" i="42"/>
  <c r="Y18" i="42"/>
  <c r="Z18" i="42"/>
  <c r="AA18" i="42"/>
  <c r="AB18" i="42"/>
  <c r="AC18" i="42"/>
  <c r="AD18" i="42"/>
  <c r="AE18" i="42"/>
  <c r="AF18" i="42"/>
  <c r="AG18" i="42"/>
  <c r="AH18" i="42"/>
  <c r="AI18" i="42"/>
  <c r="AJ18" i="42"/>
  <c r="AK18" i="42"/>
  <c r="AL18" i="42"/>
  <c r="AM18" i="42"/>
  <c r="AN18" i="42"/>
  <c r="AO18" i="42"/>
  <c r="AP18" i="42"/>
  <c r="AQ18" i="42"/>
  <c r="AR18" i="42"/>
  <c r="AS18" i="42"/>
  <c r="AT18" i="42"/>
  <c r="AU18" i="42"/>
  <c r="AV18" i="42"/>
  <c r="AW18" i="42"/>
  <c r="AX18" i="42"/>
  <c r="AY18" i="42"/>
  <c r="AZ18" i="42"/>
  <c r="BA18" i="42"/>
  <c r="BB18" i="42"/>
  <c r="BC18" i="42"/>
  <c r="D19" i="42"/>
  <c r="E19" i="42"/>
  <c r="F19" i="42"/>
  <c r="G19" i="42"/>
  <c r="H19" i="42"/>
  <c r="I19" i="42"/>
  <c r="J19" i="42"/>
  <c r="K19" i="42"/>
  <c r="L19" i="42"/>
  <c r="M19" i="42"/>
  <c r="N19" i="42"/>
  <c r="O19" i="42"/>
  <c r="P19" i="42"/>
  <c r="Q19" i="42"/>
  <c r="R19" i="42"/>
  <c r="S19" i="42"/>
  <c r="T19" i="42"/>
  <c r="U19" i="42"/>
  <c r="V19" i="42"/>
  <c r="W19" i="42"/>
  <c r="X19" i="42"/>
  <c r="Y19" i="42"/>
  <c r="Z19" i="42"/>
  <c r="AA19" i="42"/>
  <c r="AB19" i="42"/>
  <c r="AC19" i="42"/>
  <c r="AD19" i="42"/>
  <c r="AE19" i="42"/>
  <c r="AF19" i="42"/>
  <c r="AG19" i="42"/>
  <c r="AH19" i="42"/>
  <c r="AI19" i="42"/>
  <c r="AJ19" i="42"/>
  <c r="AK19" i="42"/>
  <c r="AL19" i="42"/>
  <c r="AM19" i="42"/>
  <c r="AN19" i="42"/>
  <c r="AO19" i="42"/>
  <c r="AP19" i="42"/>
  <c r="AQ19" i="42"/>
  <c r="AR19" i="42"/>
  <c r="AS19" i="42"/>
  <c r="AT19" i="42"/>
  <c r="AU19" i="42"/>
  <c r="AV19" i="42"/>
  <c r="AW19" i="42"/>
  <c r="AX19" i="42"/>
  <c r="AY19" i="42"/>
  <c r="AZ19" i="42"/>
  <c r="BA19" i="42"/>
  <c r="BB19" i="42"/>
  <c r="BC19" i="42"/>
  <c r="D20" i="42"/>
  <c r="E20" i="42"/>
  <c r="F20" i="42"/>
  <c r="G20" i="42"/>
  <c r="H20" i="42"/>
  <c r="I20" i="42"/>
  <c r="J20" i="42"/>
  <c r="K20" i="42"/>
  <c r="L20" i="42"/>
  <c r="M20" i="42"/>
  <c r="N20" i="42"/>
  <c r="O20" i="42"/>
  <c r="P20" i="42"/>
  <c r="Q20" i="42"/>
  <c r="R20" i="42"/>
  <c r="S20" i="42"/>
  <c r="T20" i="42"/>
  <c r="U20" i="42"/>
  <c r="V20" i="42"/>
  <c r="W20" i="42"/>
  <c r="X20" i="42"/>
  <c r="Y20" i="42"/>
  <c r="Z20" i="42"/>
  <c r="AA20" i="42"/>
  <c r="AB20" i="42"/>
  <c r="AC20" i="42"/>
  <c r="AD20" i="42"/>
  <c r="AE20" i="42"/>
  <c r="AF20" i="42"/>
  <c r="AG20" i="42"/>
  <c r="AH20" i="42"/>
  <c r="AI20" i="42"/>
  <c r="AJ20" i="42"/>
  <c r="AK20" i="42"/>
  <c r="AL20" i="42"/>
  <c r="AM20" i="42"/>
  <c r="AN20" i="42"/>
  <c r="AO20" i="42"/>
  <c r="AP20" i="42"/>
  <c r="AQ20" i="42"/>
  <c r="AR20" i="42"/>
  <c r="AS20" i="42"/>
  <c r="AT20" i="42"/>
  <c r="AU20" i="42"/>
  <c r="AV20" i="42"/>
  <c r="AW20" i="42"/>
  <c r="AX20" i="42"/>
  <c r="AY20" i="42"/>
  <c r="AZ20" i="42"/>
  <c r="BA20" i="42"/>
  <c r="BB20" i="42"/>
  <c r="BC20" i="42"/>
  <c r="D21" i="42"/>
  <c r="E21" i="42"/>
  <c r="F21" i="42"/>
  <c r="G21" i="42"/>
  <c r="H21" i="42"/>
  <c r="I21" i="42"/>
  <c r="J21" i="42"/>
  <c r="K21" i="42"/>
  <c r="L21" i="42"/>
  <c r="M21" i="42"/>
  <c r="N21" i="42"/>
  <c r="O21" i="42"/>
  <c r="P21" i="42"/>
  <c r="Q21" i="42"/>
  <c r="R21" i="42"/>
  <c r="S21" i="42"/>
  <c r="T21" i="42"/>
  <c r="U21" i="42"/>
  <c r="V21" i="42"/>
  <c r="W21" i="42"/>
  <c r="X21" i="42"/>
  <c r="Y21" i="42"/>
  <c r="Z21" i="42"/>
  <c r="AA21" i="42"/>
  <c r="AB21" i="42"/>
  <c r="AC21" i="42"/>
  <c r="AD21" i="42"/>
  <c r="AE21" i="42"/>
  <c r="AF21" i="42"/>
  <c r="AG21" i="42"/>
  <c r="AH21" i="42"/>
  <c r="AI21" i="42"/>
  <c r="AJ21" i="42"/>
  <c r="AK21" i="42"/>
  <c r="AL21" i="42"/>
  <c r="AM21" i="42"/>
  <c r="AN21" i="42"/>
  <c r="AO21" i="42"/>
  <c r="AP21" i="42"/>
  <c r="AQ21" i="42"/>
  <c r="AR21" i="42"/>
  <c r="AS21" i="42"/>
  <c r="AT21" i="42"/>
  <c r="AU21" i="42"/>
  <c r="AV21" i="42"/>
  <c r="AW21" i="42"/>
  <c r="AX21" i="42"/>
  <c r="AY21" i="42"/>
  <c r="AZ21" i="42"/>
  <c r="BA21" i="42"/>
  <c r="BB21" i="42"/>
  <c r="BC21" i="42"/>
  <c r="D22" i="42"/>
  <c r="E22" i="42"/>
  <c r="F22" i="42"/>
  <c r="G22" i="42"/>
  <c r="H22" i="42"/>
  <c r="I22" i="42"/>
  <c r="J22" i="42"/>
  <c r="K22" i="42"/>
  <c r="L22" i="42"/>
  <c r="M22" i="42"/>
  <c r="N22" i="42"/>
  <c r="O22" i="42"/>
  <c r="P22" i="42"/>
  <c r="Q22" i="42"/>
  <c r="R22" i="42"/>
  <c r="S22" i="42"/>
  <c r="T22" i="42"/>
  <c r="U22" i="42"/>
  <c r="V22" i="42"/>
  <c r="W22" i="42"/>
  <c r="X22" i="42"/>
  <c r="Y22" i="42"/>
  <c r="Z22" i="42"/>
  <c r="AA22" i="42"/>
  <c r="AB22" i="42"/>
  <c r="AC22" i="42"/>
  <c r="AD22" i="42"/>
  <c r="AE22" i="42"/>
  <c r="AF22" i="42"/>
  <c r="AG22" i="42"/>
  <c r="AH22" i="42"/>
  <c r="AI22" i="42"/>
  <c r="AJ22" i="42"/>
  <c r="AK22" i="42"/>
  <c r="AL22" i="42"/>
  <c r="AM22" i="42"/>
  <c r="AN22" i="42"/>
  <c r="AO22" i="42"/>
  <c r="AP22" i="42"/>
  <c r="AQ22" i="42"/>
  <c r="AR22" i="42"/>
  <c r="AS22" i="42"/>
  <c r="AT22" i="42"/>
  <c r="AU22" i="42"/>
  <c r="AV22" i="42"/>
  <c r="AW22" i="42"/>
  <c r="AX22" i="42"/>
  <c r="AY22" i="42"/>
  <c r="AZ22" i="42"/>
  <c r="BA22" i="42"/>
  <c r="BB22" i="42"/>
  <c r="BC22" i="42"/>
  <c r="D23" i="42"/>
  <c r="E23" i="42"/>
  <c r="F23" i="42"/>
  <c r="G23" i="42"/>
  <c r="H23" i="42"/>
  <c r="I23" i="42"/>
  <c r="J23" i="42"/>
  <c r="K23" i="42"/>
  <c r="L23" i="42"/>
  <c r="M23" i="42"/>
  <c r="N23" i="42"/>
  <c r="O23" i="42"/>
  <c r="P23" i="42"/>
  <c r="Q23" i="42"/>
  <c r="R23" i="42"/>
  <c r="S23" i="42"/>
  <c r="T23" i="42"/>
  <c r="U23" i="42"/>
  <c r="V23" i="42"/>
  <c r="W23" i="42"/>
  <c r="X23" i="42"/>
  <c r="Y23" i="42"/>
  <c r="Z23" i="42"/>
  <c r="AA23" i="42"/>
  <c r="AB23" i="42"/>
  <c r="AC23" i="42"/>
  <c r="AD23" i="42"/>
  <c r="AE23" i="42"/>
  <c r="AF23" i="42"/>
  <c r="AG23" i="42"/>
  <c r="AH23" i="42"/>
  <c r="AI23" i="42"/>
  <c r="AJ23" i="42"/>
  <c r="AK23" i="42"/>
  <c r="AL23" i="42"/>
  <c r="AM23" i="42"/>
  <c r="AN23" i="42"/>
  <c r="AO23" i="42"/>
  <c r="AP23" i="42"/>
  <c r="AQ23" i="42"/>
  <c r="AR23" i="42"/>
  <c r="AS23" i="42"/>
  <c r="AT23" i="42"/>
  <c r="AU23" i="42"/>
  <c r="AV23" i="42"/>
  <c r="AW23" i="42"/>
  <c r="AX23" i="42"/>
  <c r="AY23" i="42"/>
  <c r="AZ23" i="42"/>
  <c r="BA23" i="42"/>
  <c r="BB23" i="42"/>
  <c r="BC23" i="42"/>
  <c r="D24" i="42"/>
  <c r="E24" i="42"/>
  <c r="F24" i="42"/>
  <c r="G24" i="42"/>
  <c r="H24" i="42"/>
  <c r="I24" i="42"/>
  <c r="J24" i="42"/>
  <c r="K24" i="42"/>
  <c r="L24" i="42"/>
  <c r="M24" i="42"/>
  <c r="N24" i="42"/>
  <c r="O24" i="42"/>
  <c r="P24" i="42"/>
  <c r="Q24" i="42"/>
  <c r="R24" i="42"/>
  <c r="S24" i="42"/>
  <c r="T24" i="42"/>
  <c r="U24" i="42"/>
  <c r="V24" i="42"/>
  <c r="W24" i="42"/>
  <c r="X24" i="42"/>
  <c r="Y24" i="42"/>
  <c r="Z24" i="42"/>
  <c r="AA24" i="42"/>
  <c r="AB24" i="42"/>
  <c r="AC24" i="42"/>
  <c r="AD24" i="42"/>
  <c r="AE24" i="42"/>
  <c r="AF24" i="42"/>
  <c r="AG24" i="42"/>
  <c r="AH24" i="42"/>
  <c r="AI24" i="42"/>
  <c r="AJ24" i="42"/>
  <c r="AK24" i="42"/>
  <c r="AL24" i="42"/>
  <c r="AM24" i="42"/>
  <c r="AN24" i="42"/>
  <c r="AO24" i="42"/>
  <c r="AP24" i="42"/>
  <c r="AQ24" i="42"/>
  <c r="AR24" i="42"/>
  <c r="AS24" i="42"/>
  <c r="AT24" i="42"/>
  <c r="AU24" i="42"/>
  <c r="AV24" i="42"/>
  <c r="AW24" i="42"/>
  <c r="AX24" i="42"/>
  <c r="AY24" i="42"/>
  <c r="AZ24" i="42"/>
  <c r="BA24" i="42"/>
  <c r="BB24" i="42"/>
  <c r="BC24" i="42"/>
  <c r="D25" i="42"/>
  <c r="E25" i="42"/>
  <c r="F25" i="42"/>
  <c r="G25" i="42"/>
  <c r="H25" i="42"/>
  <c r="I25" i="42"/>
  <c r="J25" i="42"/>
  <c r="K25" i="42"/>
  <c r="L25" i="42"/>
  <c r="M25" i="42"/>
  <c r="N25" i="42"/>
  <c r="O25" i="42"/>
  <c r="P25" i="42"/>
  <c r="Q25" i="42"/>
  <c r="R25" i="42"/>
  <c r="S25" i="42"/>
  <c r="T25" i="42"/>
  <c r="U25" i="42"/>
  <c r="V25" i="42"/>
  <c r="W25" i="42"/>
  <c r="X25" i="42"/>
  <c r="Y25" i="42"/>
  <c r="Z25" i="42"/>
  <c r="AA25" i="42"/>
  <c r="AB25" i="42"/>
  <c r="AC25" i="42"/>
  <c r="AD25" i="42"/>
  <c r="AE25" i="42"/>
  <c r="AF25" i="42"/>
  <c r="AG25" i="42"/>
  <c r="AH25" i="42"/>
  <c r="AI25" i="42"/>
  <c r="AJ25" i="42"/>
  <c r="AK25" i="42"/>
  <c r="AL25" i="42"/>
  <c r="AM25" i="42"/>
  <c r="AN25" i="42"/>
  <c r="AO25" i="42"/>
  <c r="AP25" i="42"/>
  <c r="AQ25" i="42"/>
  <c r="AR25" i="42"/>
  <c r="AS25" i="42"/>
  <c r="AT25" i="42"/>
  <c r="AU25" i="42"/>
  <c r="AV25" i="42"/>
  <c r="AW25" i="42"/>
  <c r="AX25" i="42"/>
  <c r="AY25" i="42"/>
  <c r="AZ25" i="42"/>
  <c r="BA25" i="42"/>
  <c r="BB25" i="42"/>
  <c r="BC25" i="42"/>
  <c r="D26" i="42"/>
  <c r="E26" i="42"/>
  <c r="F26" i="42"/>
  <c r="G26" i="42"/>
  <c r="H26" i="42"/>
  <c r="I26" i="42"/>
  <c r="J26" i="42"/>
  <c r="K26" i="42"/>
  <c r="L26" i="42"/>
  <c r="M26" i="42"/>
  <c r="N26" i="42"/>
  <c r="O26" i="42"/>
  <c r="P26" i="42"/>
  <c r="Q26" i="42"/>
  <c r="R26" i="42"/>
  <c r="S26" i="42"/>
  <c r="T26" i="42"/>
  <c r="U26" i="42"/>
  <c r="V26" i="42"/>
  <c r="W26" i="42"/>
  <c r="X26" i="42"/>
  <c r="Y26" i="42"/>
  <c r="Z26" i="42"/>
  <c r="AA26" i="42"/>
  <c r="AB26" i="42"/>
  <c r="AC26" i="42"/>
  <c r="AD26" i="42"/>
  <c r="AE26" i="42"/>
  <c r="AF26" i="42"/>
  <c r="AG26" i="42"/>
  <c r="AH26" i="42"/>
  <c r="AI26" i="42"/>
  <c r="AJ26" i="42"/>
  <c r="AK26" i="42"/>
  <c r="AL26" i="42"/>
  <c r="AM26" i="42"/>
  <c r="AN26" i="42"/>
  <c r="AO26" i="42"/>
  <c r="AP26" i="42"/>
  <c r="AQ26" i="42"/>
  <c r="AR26" i="42"/>
  <c r="AS26" i="42"/>
  <c r="AT26" i="42"/>
  <c r="AU26" i="42"/>
  <c r="AV26" i="42"/>
  <c r="AW26" i="42"/>
  <c r="AX26" i="42"/>
  <c r="AY26" i="42"/>
  <c r="AZ26" i="42"/>
  <c r="BA26" i="42"/>
  <c r="BB26" i="42"/>
  <c r="BC26" i="42"/>
  <c r="D27" i="42"/>
  <c r="E27" i="42"/>
  <c r="F27" i="42"/>
  <c r="G27" i="42"/>
  <c r="H27" i="42"/>
  <c r="I27" i="42"/>
  <c r="J27" i="42"/>
  <c r="K27" i="42"/>
  <c r="L27" i="42"/>
  <c r="M27" i="42"/>
  <c r="N27" i="42"/>
  <c r="O27" i="42"/>
  <c r="P27" i="42"/>
  <c r="Q27" i="42"/>
  <c r="R27" i="42"/>
  <c r="S27" i="42"/>
  <c r="T27" i="42"/>
  <c r="U27" i="42"/>
  <c r="V27" i="42"/>
  <c r="W27" i="42"/>
  <c r="X27" i="42"/>
  <c r="Y27" i="42"/>
  <c r="Z27" i="42"/>
  <c r="AA27" i="42"/>
  <c r="AB27" i="42"/>
  <c r="AC27" i="42"/>
  <c r="AD27" i="42"/>
  <c r="AE27" i="42"/>
  <c r="AF27" i="42"/>
  <c r="AG27" i="42"/>
  <c r="AH27" i="42"/>
  <c r="AI27" i="42"/>
  <c r="AJ27" i="42"/>
  <c r="AK27" i="42"/>
  <c r="AL27" i="42"/>
  <c r="AM27" i="42"/>
  <c r="AN27" i="42"/>
  <c r="AO27" i="42"/>
  <c r="AP27" i="42"/>
  <c r="AQ27" i="42"/>
  <c r="AR27" i="42"/>
  <c r="AS27" i="42"/>
  <c r="AT27" i="42"/>
  <c r="AU27" i="42"/>
  <c r="AV27" i="42"/>
  <c r="AW27" i="42"/>
  <c r="AX27" i="42"/>
  <c r="AY27" i="42"/>
  <c r="AZ27" i="42"/>
  <c r="BA27" i="42"/>
  <c r="BB27" i="42"/>
  <c r="BC27" i="42"/>
  <c r="D28" i="42"/>
  <c r="E28" i="42"/>
  <c r="F28" i="42"/>
  <c r="G28" i="42"/>
  <c r="H28" i="42"/>
  <c r="I28" i="42"/>
  <c r="J28" i="42"/>
  <c r="K28" i="42"/>
  <c r="L28" i="42"/>
  <c r="M28" i="42"/>
  <c r="N28" i="42"/>
  <c r="O28" i="42"/>
  <c r="P28" i="42"/>
  <c r="Q28" i="42"/>
  <c r="R28" i="42"/>
  <c r="S28" i="42"/>
  <c r="T28" i="42"/>
  <c r="U28" i="42"/>
  <c r="V28" i="42"/>
  <c r="W28" i="42"/>
  <c r="X28" i="42"/>
  <c r="Y28" i="42"/>
  <c r="Z28" i="42"/>
  <c r="AA28" i="42"/>
  <c r="AB28" i="42"/>
  <c r="AC28" i="42"/>
  <c r="AD28" i="42"/>
  <c r="AE28" i="42"/>
  <c r="AF28" i="42"/>
  <c r="AG28" i="42"/>
  <c r="AH28" i="42"/>
  <c r="AI28" i="42"/>
  <c r="AJ28" i="42"/>
  <c r="AK28" i="42"/>
  <c r="AL28" i="42"/>
  <c r="AM28" i="42"/>
  <c r="AN28" i="42"/>
  <c r="AO28" i="42"/>
  <c r="AP28" i="42"/>
  <c r="AQ28" i="42"/>
  <c r="AR28" i="42"/>
  <c r="AS28" i="42"/>
  <c r="AT28" i="42"/>
  <c r="AU28" i="42"/>
  <c r="AV28" i="42"/>
  <c r="AW28" i="42"/>
  <c r="AX28" i="42"/>
  <c r="AY28" i="42"/>
  <c r="AZ28" i="42"/>
  <c r="BA28" i="42"/>
  <c r="BB28" i="42"/>
  <c r="BC28" i="42"/>
  <c r="D29" i="42"/>
  <c r="E29" i="42"/>
  <c r="F29" i="42"/>
  <c r="G29" i="42"/>
  <c r="H29" i="42"/>
  <c r="I29" i="42"/>
  <c r="J29" i="42"/>
  <c r="K29" i="42"/>
  <c r="L29" i="42"/>
  <c r="M29" i="42"/>
  <c r="N29" i="42"/>
  <c r="O29" i="42"/>
  <c r="P29" i="42"/>
  <c r="Q29" i="42"/>
  <c r="R29" i="42"/>
  <c r="S29" i="42"/>
  <c r="T29" i="42"/>
  <c r="U29" i="42"/>
  <c r="V29" i="42"/>
  <c r="W29" i="42"/>
  <c r="X29" i="42"/>
  <c r="Y29" i="42"/>
  <c r="Z29" i="42"/>
  <c r="AA29" i="42"/>
  <c r="AB29" i="42"/>
  <c r="AC29" i="42"/>
  <c r="AD29" i="42"/>
  <c r="AE29" i="42"/>
  <c r="AF29" i="42"/>
  <c r="AG29" i="42"/>
  <c r="AH29" i="42"/>
  <c r="AI29" i="42"/>
  <c r="AJ29" i="42"/>
  <c r="AK29" i="42"/>
  <c r="AL29" i="42"/>
  <c r="AM29" i="42"/>
  <c r="AN29" i="42"/>
  <c r="AO29" i="42"/>
  <c r="AP29" i="42"/>
  <c r="AQ29" i="42"/>
  <c r="AR29" i="42"/>
  <c r="AS29" i="42"/>
  <c r="AT29" i="42"/>
  <c r="AU29" i="42"/>
  <c r="AV29" i="42"/>
  <c r="AW29" i="42"/>
  <c r="AX29" i="42"/>
  <c r="AY29" i="42"/>
  <c r="AZ29" i="42"/>
  <c r="BA29" i="42"/>
  <c r="BB29" i="42"/>
  <c r="BC29" i="42"/>
  <c r="D30" i="42"/>
  <c r="E30" i="42"/>
  <c r="F30" i="42"/>
  <c r="G30" i="42"/>
  <c r="H30" i="42"/>
  <c r="I30" i="42"/>
  <c r="J30" i="42"/>
  <c r="K30" i="42"/>
  <c r="L30" i="42"/>
  <c r="M30" i="42"/>
  <c r="N30" i="42"/>
  <c r="O30" i="42"/>
  <c r="P30" i="42"/>
  <c r="Q30" i="42"/>
  <c r="R30" i="42"/>
  <c r="S30" i="42"/>
  <c r="T30" i="42"/>
  <c r="U30" i="42"/>
  <c r="V30" i="42"/>
  <c r="W30" i="42"/>
  <c r="X30" i="42"/>
  <c r="Y30" i="42"/>
  <c r="Z30" i="42"/>
  <c r="AA30" i="42"/>
  <c r="AB30" i="42"/>
  <c r="AC30" i="42"/>
  <c r="AD30" i="42"/>
  <c r="AE30" i="42"/>
  <c r="AF30" i="42"/>
  <c r="AG30" i="42"/>
  <c r="AH30" i="42"/>
  <c r="AI30" i="42"/>
  <c r="AJ30" i="42"/>
  <c r="AK30" i="42"/>
  <c r="AL30" i="42"/>
  <c r="AM30" i="42"/>
  <c r="AN30" i="42"/>
  <c r="AO30" i="42"/>
  <c r="AP30" i="42"/>
  <c r="AQ30" i="42"/>
  <c r="AR30" i="42"/>
  <c r="AS30" i="42"/>
  <c r="AT30" i="42"/>
  <c r="AU30" i="42"/>
  <c r="AV30" i="42"/>
  <c r="AW30" i="42"/>
  <c r="AX30" i="42"/>
  <c r="AY30" i="42"/>
  <c r="AZ30" i="42"/>
  <c r="BA30" i="42"/>
  <c r="BB30" i="42"/>
  <c r="BC30" i="42"/>
  <c r="D31" i="42"/>
  <c r="E31" i="42"/>
  <c r="F31" i="42"/>
  <c r="G31" i="42"/>
  <c r="H31" i="42"/>
  <c r="I31" i="42"/>
  <c r="J31" i="42"/>
  <c r="K31" i="42"/>
  <c r="L31" i="42"/>
  <c r="M31" i="42"/>
  <c r="N31" i="42"/>
  <c r="O31" i="42"/>
  <c r="P31" i="42"/>
  <c r="Q31" i="42"/>
  <c r="R31" i="42"/>
  <c r="S31" i="42"/>
  <c r="T31" i="42"/>
  <c r="U31" i="42"/>
  <c r="V31" i="42"/>
  <c r="W31" i="42"/>
  <c r="X31" i="42"/>
  <c r="Y31" i="42"/>
  <c r="Z31" i="42"/>
  <c r="AA31" i="42"/>
  <c r="AB31" i="42"/>
  <c r="AC31" i="42"/>
  <c r="AD31" i="42"/>
  <c r="AE31" i="42"/>
  <c r="AF31" i="42"/>
  <c r="AG31" i="42"/>
  <c r="AH31" i="42"/>
  <c r="AI31" i="42"/>
  <c r="AJ31" i="42"/>
  <c r="AK31" i="42"/>
  <c r="AL31" i="42"/>
  <c r="AM31" i="42"/>
  <c r="AN31" i="42"/>
  <c r="AO31" i="42"/>
  <c r="AP31" i="42"/>
  <c r="AQ31" i="42"/>
  <c r="AR31" i="42"/>
  <c r="AS31" i="42"/>
  <c r="AT31" i="42"/>
  <c r="AU31" i="42"/>
  <c r="AV31" i="42"/>
  <c r="AW31" i="42"/>
  <c r="AX31" i="42"/>
  <c r="AY31" i="42"/>
  <c r="AZ31" i="42"/>
  <c r="BA31" i="42"/>
  <c r="BB31" i="42"/>
  <c r="BC31" i="42"/>
  <c r="D32" i="42"/>
  <c r="E32" i="42"/>
  <c r="F32" i="42"/>
  <c r="G32" i="42"/>
  <c r="H32" i="42"/>
  <c r="I32" i="42"/>
  <c r="J32" i="42"/>
  <c r="K32" i="42"/>
  <c r="L32" i="42"/>
  <c r="M32" i="42"/>
  <c r="N32" i="42"/>
  <c r="O32" i="42"/>
  <c r="P32" i="42"/>
  <c r="Q32" i="42"/>
  <c r="R32" i="42"/>
  <c r="S32" i="42"/>
  <c r="T32" i="42"/>
  <c r="U32" i="42"/>
  <c r="V32" i="42"/>
  <c r="W32" i="42"/>
  <c r="X32" i="42"/>
  <c r="Y32" i="42"/>
  <c r="Z32" i="42"/>
  <c r="AA32" i="42"/>
  <c r="AB32" i="42"/>
  <c r="AC32" i="42"/>
  <c r="AD32" i="42"/>
  <c r="AE32" i="42"/>
  <c r="AF32" i="42"/>
  <c r="AG32" i="42"/>
  <c r="AH32" i="42"/>
  <c r="AI32" i="42"/>
  <c r="AJ32" i="42"/>
  <c r="AK32" i="42"/>
  <c r="AL32" i="42"/>
  <c r="AM32" i="42"/>
  <c r="AN32" i="42"/>
  <c r="AO32" i="42"/>
  <c r="AP32" i="42"/>
  <c r="AQ32" i="42"/>
  <c r="AR32" i="42"/>
  <c r="AS32" i="42"/>
  <c r="AT32" i="42"/>
  <c r="AU32" i="42"/>
  <c r="AV32" i="42"/>
  <c r="AW32" i="42"/>
  <c r="AX32" i="42"/>
  <c r="AY32" i="42"/>
  <c r="AZ32" i="42"/>
  <c r="BA32" i="42"/>
  <c r="BB32" i="42"/>
  <c r="BC32" i="42"/>
  <c r="D33" i="42"/>
  <c r="E33" i="42"/>
  <c r="F33" i="42"/>
  <c r="G33" i="42"/>
  <c r="H33" i="42"/>
  <c r="I33" i="42"/>
  <c r="J33" i="42"/>
  <c r="K33" i="42"/>
  <c r="L33" i="42"/>
  <c r="M33" i="42"/>
  <c r="N33" i="42"/>
  <c r="O33" i="42"/>
  <c r="P33" i="42"/>
  <c r="Q33" i="42"/>
  <c r="R33" i="42"/>
  <c r="S33" i="42"/>
  <c r="T33" i="42"/>
  <c r="U33" i="42"/>
  <c r="V33" i="42"/>
  <c r="W33" i="42"/>
  <c r="X33" i="42"/>
  <c r="Y33" i="42"/>
  <c r="Z33" i="42"/>
  <c r="AA33" i="42"/>
  <c r="AB33" i="42"/>
  <c r="AC33" i="42"/>
  <c r="AD33" i="42"/>
  <c r="AE33" i="42"/>
  <c r="AF33" i="42"/>
  <c r="AG33" i="42"/>
  <c r="AH33" i="42"/>
  <c r="AI33" i="42"/>
  <c r="AJ33" i="42"/>
  <c r="AK33" i="42"/>
  <c r="AL33" i="42"/>
  <c r="AM33" i="42"/>
  <c r="AN33" i="42"/>
  <c r="AO33" i="42"/>
  <c r="AP33" i="42"/>
  <c r="AQ33" i="42"/>
  <c r="AR33" i="42"/>
  <c r="AS33" i="42"/>
  <c r="AT33" i="42"/>
  <c r="AU33" i="42"/>
  <c r="AV33" i="42"/>
  <c r="AW33" i="42"/>
  <c r="AX33" i="42"/>
  <c r="AY33" i="42"/>
  <c r="AZ33" i="42"/>
  <c r="BA33" i="42"/>
  <c r="BB33" i="42"/>
  <c r="BC33" i="42"/>
  <c r="D34" i="42"/>
  <c r="E34" i="42"/>
  <c r="F34" i="42"/>
  <c r="G34" i="42"/>
  <c r="H34" i="42"/>
  <c r="I34" i="42"/>
  <c r="J34" i="42"/>
  <c r="K34" i="42"/>
  <c r="L34" i="42"/>
  <c r="M34" i="42"/>
  <c r="N34" i="42"/>
  <c r="O34" i="42"/>
  <c r="P34" i="42"/>
  <c r="Q34" i="42"/>
  <c r="R34" i="42"/>
  <c r="S34" i="42"/>
  <c r="T34" i="42"/>
  <c r="U34" i="42"/>
  <c r="V34" i="42"/>
  <c r="W34" i="42"/>
  <c r="X34" i="42"/>
  <c r="Y34" i="42"/>
  <c r="Z34" i="42"/>
  <c r="AA34" i="42"/>
  <c r="AB34" i="42"/>
  <c r="AC34" i="42"/>
  <c r="AD34" i="42"/>
  <c r="AE34" i="42"/>
  <c r="AF34" i="42"/>
  <c r="AG34" i="42"/>
  <c r="AH34" i="42"/>
  <c r="AI34" i="42"/>
  <c r="AJ34" i="42"/>
  <c r="AK34" i="42"/>
  <c r="AL34" i="42"/>
  <c r="AM34" i="42"/>
  <c r="AN34" i="42"/>
  <c r="AO34" i="42"/>
  <c r="AP34" i="42"/>
  <c r="AQ34" i="42"/>
  <c r="AR34" i="42"/>
  <c r="AS34" i="42"/>
  <c r="AT34" i="42"/>
  <c r="AU34" i="42"/>
  <c r="AV34" i="42"/>
  <c r="AW34" i="42"/>
  <c r="AX34" i="42"/>
  <c r="AY34" i="42"/>
  <c r="AZ34" i="42"/>
  <c r="BA34" i="42"/>
  <c r="BB34" i="42"/>
  <c r="BC34" i="42"/>
  <c r="D35" i="42"/>
  <c r="E35" i="42"/>
  <c r="F35" i="42"/>
  <c r="G35" i="42"/>
  <c r="H35" i="42"/>
  <c r="I35" i="42"/>
  <c r="J35" i="42"/>
  <c r="K35" i="42"/>
  <c r="L35" i="42"/>
  <c r="M35" i="42"/>
  <c r="N35" i="42"/>
  <c r="O35" i="42"/>
  <c r="P35" i="42"/>
  <c r="Q35" i="42"/>
  <c r="R35" i="42"/>
  <c r="S35" i="42"/>
  <c r="T35" i="42"/>
  <c r="U35" i="42"/>
  <c r="V35" i="42"/>
  <c r="W35" i="42"/>
  <c r="X35" i="42"/>
  <c r="Y35" i="42"/>
  <c r="Z35" i="42"/>
  <c r="AA35" i="42"/>
  <c r="AB35" i="42"/>
  <c r="AC35" i="42"/>
  <c r="AD35" i="42"/>
  <c r="AE35" i="42"/>
  <c r="AF35" i="42"/>
  <c r="AG35" i="42"/>
  <c r="AH35" i="42"/>
  <c r="AI35" i="42"/>
  <c r="AJ35" i="42"/>
  <c r="AK35" i="42"/>
  <c r="AL35" i="42"/>
  <c r="AM35" i="42"/>
  <c r="AN35" i="42"/>
  <c r="AO35" i="42"/>
  <c r="AP35" i="42"/>
  <c r="AQ35" i="42"/>
  <c r="AR35" i="42"/>
  <c r="AS35" i="42"/>
  <c r="AT35" i="42"/>
  <c r="AU35" i="42"/>
  <c r="AV35" i="42"/>
  <c r="AW35" i="42"/>
  <c r="AX35" i="42"/>
  <c r="AY35" i="42"/>
  <c r="AZ35" i="42"/>
  <c r="BA35" i="42"/>
  <c r="BB35" i="42"/>
  <c r="BC35" i="42"/>
  <c r="D36" i="42"/>
  <c r="E36" i="42"/>
  <c r="F36" i="42"/>
  <c r="G36" i="42"/>
  <c r="H36" i="42"/>
  <c r="I36" i="42"/>
  <c r="J36" i="42"/>
  <c r="K36" i="42"/>
  <c r="L36" i="42"/>
  <c r="M36" i="42"/>
  <c r="N36" i="42"/>
  <c r="O36" i="42"/>
  <c r="P36" i="42"/>
  <c r="Q36" i="42"/>
  <c r="R36" i="42"/>
  <c r="S36" i="42"/>
  <c r="T36" i="42"/>
  <c r="U36" i="42"/>
  <c r="V36" i="42"/>
  <c r="W36" i="42"/>
  <c r="X36" i="42"/>
  <c r="Y36" i="42"/>
  <c r="Z36" i="42"/>
  <c r="AA36" i="42"/>
  <c r="AB36" i="42"/>
  <c r="AC36" i="42"/>
  <c r="AD36" i="42"/>
  <c r="AE36" i="42"/>
  <c r="AF36" i="42"/>
  <c r="AG36" i="42"/>
  <c r="AH36" i="42"/>
  <c r="AI36" i="42"/>
  <c r="AJ36" i="42"/>
  <c r="AK36" i="42"/>
  <c r="AL36" i="42"/>
  <c r="AM36" i="42"/>
  <c r="AN36" i="42"/>
  <c r="AO36" i="42"/>
  <c r="AP36" i="42"/>
  <c r="AQ36" i="42"/>
  <c r="AR36" i="42"/>
  <c r="AS36" i="42"/>
  <c r="AT36" i="42"/>
  <c r="AU36" i="42"/>
  <c r="AV36" i="42"/>
  <c r="AW36" i="42"/>
  <c r="AX36" i="42"/>
  <c r="AY36" i="42"/>
  <c r="AZ36" i="42"/>
  <c r="BA36" i="42"/>
  <c r="BB36" i="42"/>
  <c r="BC36" i="42"/>
  <c r="D37" i="42"/>
  <c r="E37" i="42"/>
  <c r="F37" i="42"/>
  <c r="G37" i="42"/>
  <c r="H37" i="42"/>
  <c r="I37" i="42"/>
  <c r="J37" i="42"/>
  <c r="K37" i="42"/>
  <c r="L37" i="42"/>
  <c r="M37" i="42"/>
  <c r="N37" i="42"/>
  <c r="O37" i="42"/>
  <c r="P37" i="42"/>
  <c r="Q37" i="42"/>
  <c r="R37" i="42"/>
  <c r="S37" i="42"/>
  <c r="T37" i="42"/>
  <c r="U37" i="42"/>
  <c r="V37" i="42"/>
  <c r="W37" i="42"/>
  <c r="X37" i="42"/>
  <c r="Y37" i="42"/>
  <c r="Z37" i="42"/>
  <c r="AA37" i="42"/>
  <c r="AB37" i="42"/>
  <c r="AC37" i="42"/>
  <c r="AD37" i="42"/>
  <c r="AE37" i="42"/>
  <c r="AF37" i="42"/>
  <c r="AG37" i="42"/>
  <c r="AH37" i="42"/>
  <c r="AI37" i="42"/>
  <c r="AJ37" i="42"/>
  <c r="AK37" i="42"/>
  <c r="AL37" i="42"/>
  <c r="AM37" i="42"/>
  <c r="AN37" i="42"/>
  <c r="AO37" i="42"/>
  <c r="AP37" i="42"/>
  <c r="AQ37" i="42"/>
  <c r="AR37" i="42"/>
  <c r="AS37" i="42"/>
  <c r="AT37" i="42"/>
  <c r="AU37" i="42"/>
  <c r="AV37" i="42"/>
  <c r="AW37" i="42"/>
  <c r="AX37" i="42"/>
  <c r="AY37" i="42"/>
  <c r="AZ37" i="42"/>
  <c r="BA37" i="42"/>
  <c r="BB37" i="42"/>
  <c r="BC37" i="42"/>
  <c r="D38" i="42"/>
  <c r="E38" i="42"/>
  <c r="F38" i="42"/>
  <c r="G38" i="42"/>
  <c r="H38" i="42"/>
  <c r="I38" i="42"/>
  <c r="J38" i="42"/>
  <c r="K38" i="42"/>
  <c r="L38" i="42"/>
  <c r="M38" i="42"/>
  <c r="N38" i="42"/>
  <c r="O38" i="42"/>
  <c r="P38" i="42"/>
  <c r="Q38" i="42"/>
  <c r="R38" i="42"/>
  <c r="S38" i="42"/>
  <c r="T38" i="42"/>
  <c r="U38" i="42"/>
  <c r="V38" i="42"/>
  <c r="W38" i="42"/>
  <c r="X38" i="42"/>
  <c r="Y38" i="42"/>
  <c r="Z38" i="42"/>
  <c r="AA38" i="42"/>
  <c r="AB38" i="42"/>
  <c r="AC38" i="42"/>
  <c r="AD38" i="42"/>
  <c r="AE38" i="42"/>
  <c r="AF38" i="42"/>
  <c r="AG38" i="42"/>
  <c r="AH38" i="42"/>
  <c r="AI38" i="42"/>
  <c r="AJ38" i="42"/>
  <c r="AK38" i="42"/>
  <c r="AL38" i="42"/>
  <c r="AM38" i="42"/>
  <c r="AN38" i="42"/>
  <c r="AO38" i="42"/>
  <c r="AP38" i="42"/>
  <c r="AQ38" i="42"/>
  <c r="AR38" i="42"/>
  <c r="AS38" i="42"/>
  <c r="AT38" i="42"/>
  <c r="AU38" i="42"/>
  <c r="AV38" i="42"/>
  <c r="AW38" i="42"/>
  <c r="AX38" i="42"/>
  <c r="AY38" i="42"/>
  <c r="AZ38" i="42"/>
  <c r="BA38" i="42"/>
  <c r="BB38" i="42"/>
  <c r="BC38" i="42"/>
  <c r="D39" i="42"/>
  <c r="E39" i="42"/>
  <c r="F39" i="42"/>
  <c r="G39" i="42"/>
  <c r="H39" i="42"/>
  <c r="I39" i="42"/>
  <c r="J39" i="42"/>
  <c r="K39" i="42"/>
  <c r="L39" i="42"/>
  <c r="M39" i="42"/>
  <c r="N39" i="42"/>
  <c r="O39" i="42"/>
  <c r="P39" i="42"/>
  <c r="Q39" i="42"/>
  <c r="R39" i="42"/>
  <c r="S39" i="42"/>
  <c r="T39" i="42"/>
  <c r="U39" i="42"/>
  <c r="V39" i="42"/>
  <c r="W39" i="42"/>
  <c r="X39" i="42"/>
  <c r="Y39" i="42"/>
  <c r="Z39" i="42"/>
  <c r="AA39" i="42"/>
  <c r="AB39" i="42"/>
  <c r="AC39" i="42"/>
  <c r="AD39" i="42"/>
  <c r="AE39" i="42"/>
  <c r="AF39" i="42"/>
  <c r="AG39" i="42"/>
  <c r="AH39" i="42"/>
  <c r="AI39" i="42"/>
  <c r="AJ39" i="42"/>
  <c r="AK39" i="42"/>
  <c r="AL39" i="42"/>
  <c r="AM39" i="42"/>
  <c r="AN39" i="42"/>
  <c r="AO39" i="42"/>
  <c r="AP39" i="42"/>
  <c r="AQ39" i="42"/>
  <c r="AR39" i="42"/>
  <c r="AS39" i="42"/>
  <c r="AT39" i="42"/>
  <c r="AU39" i="42"/>
  <c r="AV39" i="42"/>
  <c r="AW39" i="42"/>
  <c r="AX39" i="42"/>
  <c r="AY39" i="42"/>
  <c r="AZ39" i="42"/>
  <c r="BA39" i="42"/>
  <c r="BB39" i="42"/>
  <c r="BC39" i="42"/>
  <c r="D40" i="42"/>
  <c r="E40" i="42"/>
  <c r="F40" i="42"/>
  <c r="G40" i="42"/>
  <c r="H40" i="42"/>
  <c r="I40" i="42"/>
  <c r="J40" i="42"/>
  <c r="K40" i="42"/>
  <c r="L40" i="42"/>
  <c r="M40" i="42"/>
  <c r="N40" i="42"/>
  <c r="O40" i="42"/>
  <c r="P40" i="42"/>
  <c r="Q40" i="42"/>
  <c r="R40" i="42"/>
  <c r="S40" i="42"/>
  <c r="T40" i="42"/>
  <c r="U40" i="42"/>
  <c r="V40" i="42"/>
  <c r="W40" i="42"/>
  <c r="X40" i="42"/>
  <c r="Y40" i="42"/>
  <c r="Z40" i="42"/>
  <c r="AA40" i="42"/>
  <c r="AB40" i="42"/>
  <c r="AC40" i="42"/>
  <c r="AD40" i="42"/>
  <c r="AE40" i="42"/>
  <c r="AF40" i="42"/>
  <c r="AG40" i="42"/>
  <c r="AH40" i="42"/>
  <c r="AI40" i="42"/>
  <c r="AJ40" i="42"/>
  <c r="AK40" i="42"/>
  <c r="AL40" i="42"/>
  <c r="AM40" i="42"/>
  <c r="AN40" i="42"/>
  <c r="AO40" i="42"/>
  <c r="AP40" i="42"/>
  <c r="AQ40" i="42"/>
  <c r="AR40" i="42"/>
  <c r="AS40" i="42"/>
  <c r="AT40" i="42"/>
  <c r="AU40" i="42"/>
  <c r="AV40" i="42"/>
  <c r="AW40" i="42"/>
  <c r="AX40" i="42"/>
  <c r="AY40" i="42"/>
  <c r="AZ40" i="42"/>
  <c r="BA40" i="42"/>
  <c r="BB40" i="42"/>
  <c r="BC40" i="42"/>
  <c r="D41" i="42"/>
  <c r="E41" i="42"/>
  <c r="F41" i="42"/>
  <c r="G41" i="42"/>
  <c r="H41" i="42"/>
  <c r="I41" i="42"/>
  <c r="J41" i="42"/>
  <c r="K41" i="42"/>
  <c r="L41" i="42"/>
  <c r="M41" i="42"/>
  <c r="N41" i="42"/>
  <c r="O41" i="42"/>
  <c r="P41" i="42"/>
  <c r="Q41" i="42"/>
  <c r="R41" i="42"/>
  <c r="S41" i="42"/>
  <c r="T41" i="42"/>
  <c r="U41" i="42"/>
  <c r="V41" i="42"/>
  <c r="W41" i="42"/>
  <c r="X41" i="42"/>
  <c r="Y41" i="42"/>
  <c r="Z41" i="42"/>
  <c r="AA41" i="42"/>
  <c r="AB41" i="42"/>
  <c r="AC41" i="42"/>
  <c r="AD41" i="42"/>
  <c r="AE41" i="42"/>
  <c r="AF41" i="42"/>
  <c r="AG41" i="42"/>
  <c r="AH41" i="42"/>
  <c r="AI41" i="42"/>
  <c r="AJ41" i="42"/>
  <c r="AK41" i="42"/>
  <c r="AL41" i="42"/>
  <c r="AM41" i="42"/>
  <c r="AN41" i="42"/>
  <c r="AO41" i="42"/>
  <c r="AP41" i="42"/>
  <c r="AQ41" i="42"/>
  <c r="AR41" i="42"/>
  <c r="AS41" i="42"/>
  <c r="AT41" i="42"/>
  <c r="AU41" i="42"/>
  <c r="AV41" i="42"/>
  <c r="AW41" i="42"/>
  <c r="AX41" i="42"/>
  <c r="AY41" i="42"/>
  <c r="AZ41" i="42"/>
  <c r="BA41" i="42"/>
  <c r="BB41" i="42"/>
  <c r="BC41" i="42"/>
  <c r="D42" i="42"/>
  <c r="E42" i="42"/>
  <c r="F42" i="42"/>
  <c r="G42" i="42"/>
  <c r="H42" i="42"/>
  <c r="I42" i="42"/>
  <c r="J42" i="42"/>
  <c r="K42" i="42"/>
  <c r="L42" i="42"/>
  <c r="M42" i="42"/>
  <c r="N42" i="42"/>
  <c r="O42" i="42"/>
  <c r="P42" i="42"/>
  <c r="Q42" i="42"/>
  <c r="R42" i="42"/>
  <c r="S42" i="42"/>
  <c r="T42" i="42"/>
  <c r="U42" i="42"/>
  <c r="V42" i="42"/>
  <c r="W42" i="42"/>
  <c r="X42" i="42"/>
  <c r="Y42" i="42"/>
  <c r="Z42" i="42"/>
  <c r="AA42" i="42"/>
  <c r="AB42" i="42"/>
  <c r="AC42" i="42"/>
  <c r="AD42" i="42"/>
  <c r="AE42" i="42"/>
  <c r="AF42" i="42"/>
  <c r="AG42" i="42"/>
  <c r="AH42" i="42"/>
  <c r="AI42" i="42"/>
  <c r="AJ42" i="42"/>
  <c r="AK42" i="42"/>
  <c r="AL42" i="42"/>
  <c r="AM42" i="42"/>
  <c r="AN42" i="42"/>
  <c r="AO42" i="42"/>
  <c r="AP42" i="42"/>
  <c r="AQ42" i="42"/>
  <c r="AR42" i="42"/>
  <c r="AS42" i="42"/>
  <c r="AT42" i="42"/>
  <c r="AU42" i="42"/>
  <c r="AV42" i="42"/>
  <c r="AW42" i="42"/>
  <c r="AX42" i="42"/>
  <c r="AY42" i="42"/>
  <c r="AZ42" i="42"/>
  <c r="BA42" i="42"/>
  <c r="BB42" i="42"/>
  <c r="BC42" i="42"/>
  <c r="D43" i="42"/>
  <c r="E43" i="42"/>
  <c r="F43" i="42"/>
  <c r="G43" i="42"/>
  <c r="H43" i="42"/>
  <c r="I43" i="42"/>
  <c r="J43" i="42"/>
  <c r="K43" i="42"/>
  <c r="L43" i="42"/>
  <c r="M43" i="42"/>
  <c r="N43" i="42"/>
  <c r="O43" i="42"/>
  <c r="P43" i="42"/>
  <c r="Q43" i="42"/>
  <c r="R43" i="42"/>
  <c r="S43" i="42"/>
  <c r="T43" i="42"/>
  <c r="U43" i="42"/>
  <c r="V43" i="42"/>
  <c r="W43" i="42"/>
  <c r="X43" i="42"/>
  <c r="Y43" i="42"/>
  <c r="Z43" i="42"/>
  <c r="AA43" i="42"/>
  <c r="AB43" i="42"/>
  <c r="AC43" i="42"/>
  <c r="AD43" i="42"/>
  <c r="AE43" i="42"/>
  <c r="AF43" i="42"/>
  <c r="AG43" i="42"/>
  <c r="AH43" i="42"/>
  <c r="AI43" i="42"/>
  <c r="AJ43" i="42"/>
  <c r="AK43" i="42"/>
  <c r="AL43" i="42"/>
  <c r="AM43" i="42"/>
  <c r="AN43" i="42"/>
  <c r="AO43" i="42"/>
  <c r="AP43" i="42"/>
  <c r="AQ43" i="42"/>
  <c r="AR43" i="42"/>
  <c r="AS43" i="42"/>
  <c r="AT43" i="42"/>
  <c r="AU43" i="42"/>
  <c r="AV43" i="42"/>
  <c r="AW43" i="42"/>
  <c r="AX43" i="42"/>
  <c r="AY43" i="42"/>
  <c r="AZ43" i="42"/>
  <c r="BA43" i="42"/>
  <c r="BB43" i="42"/>
  <c r="BC43" i="42"/>
  <c r="D44" i="42"/>
  <c r="E44" i="42"/>
  <c r="F44" i="42"/>
  <c r="G44" i="42"/>
  <c r="H44" i="42"/>
  <c r="I44" i="42"/>
  <c r="J44" i="42"/>
  <c r="K44" i="42"/>
  <c r="L44" i="42"/>
  <c r="M44" i="42"/>
  <c r="N44" i="42"/>
  <c r="O44" i="42"/>
  <c r="P44" i="42"/>
  <c r="Q44" i="42"/>
  <c r="R44" i="42"/>
  <c r="S44" i="42"/>
  <c r="T44" i="42"/>
  <c r="U44" i="42"/>
  <c r="V44" i="42"/>
  <c r="W44" i="42"/>
  <c r="X44" i="42"/>
  <c r="Y44" i="42"/>
  <c r="Z44" i="42"/>
  <c r="AA44" i="42"/>
  <c r="AB44" i="42"/>
  <c r="AC44" i="42"/>
  <c r="AD44" i="42"/>
  <c r="AE44" i="42"/>
  <c r="AF44" i="42"/>
  <c r="AG44" i="42"/>
  <c r="AH44" i="42"/>
  <c r="AI44" i="42"/>
  <c r="AJ44" i="42"/>
  <c r="AK44" i="42"/>
  <c r="AL44" i="42"/>
  <c r="AM44" i="42"/>
  <c r="AN44" i="42"/>
  <c r="AO44" i="42"/>
  <c r="AP44" i="42"/>
  <c r="AQ44" i="42"/>
  <c r="AR44" i="42"/>
  <c r="AS44" i="42"/>
  <c r="AT44" i="42"/>
  <c r="AU44" i="42"/>
  <c r="AV44" i="42"/>
  <c r="AW44" i="42"/>
  <c r="AX44" i="42"/>
  <c r="AY44" i="42"/>
  <c r="AZ44" i="42"/>
  <c r="BA44" i="42"/>
  <c r="BB44" i="42"/>
  <c r="BC44" i="42"/>
  <c r="D45" i="42"/>
  <c r="E45" i="42"/>
  <c r="F45" i="42"/>
  <c r="G45" i="42"/>
  <c r="H45" i="42"/>
  <c r="I45" i="42"/>
  <c r="J45" i="42"/>
  <c r="K45" i="42"/>
  <c r="L45" i="42"/>
  <c r="M45" i="42"/>
  <c r="N45" i="42"/>
  <c r="O45" i="42"/>
  <c r="P45" i="42"/>
  <c r="Q45" i="42"/>
  <c r="R45" i="42"/>
  <c r="S45" i="42"/>
  <c r="T45" i="42"/>
  <c r="U45" i="42"/>
  <c r="V45" i="42"/>
  <c r="W45" i="42"/>
  <c r="X45" i="42"/>
  <c r="Y45" i="42"/>
  <c r="Z45" i="42"/>
  <c r="AA45" i="42"/>
  <c r="AB45" i="42"/>
  <c r="AC45" i="42"/>
  <c r="AD45" i="42"/>
  <c r="AE45" i="42"/>
  <c r="AF45" i="42"/>
  <c r="AG45" i="42"/>
  <c r="AH45" i="42"/>
  <c r="AI45" i="42"/>
  <c r="AJ45" i="42"/>
  <c r="AK45" i="42"/>
  <c r="AL45" i="42"/>
  <c r="AM45" i="42"/>
  <c r="AN45" i="42"/>
  <c r="AO45" i="42"/>
  <c r="AP45" i="42"/>
  <c r="AQ45" i="42"/>
  <c r="AR45" i="42"/>
  <c r="AS45" i="42"/>
  <c r="AT45" i="42"/>
  <c r="AU45" i="42"/>
  <c r="AV45" i="42"/>
  <c r="AW45" i="42"/>
  <c r="AX45" i="42"/>
  <c r="AY45" i="42"/>
  <c r="AZ45" i="42"/>
  <c r="BA45" i="42"/>
  <c r="BB45" i="42"/>
  <c r="BC45" i="42"/>
  <c r="D46" i="42"/>
  <c r="E46" i="42"/>
  <c r="F46" i="42"/>
  <c r="G46" i="42"/>
  <c r="H46" i="42"/>
  <c r="I46" i="42"/>
  <c r="J46" i="42"/>
  <c r="K46" i="42"/>
  <c r="L46" i="42"/>
  <c r="M46" i="42"/>
  <c r="N46" i="42"/>
  <c r="O46" i="42"/>
  <c r="P46" i="42"/>
  <c r="Q46" i="42"/>
  <c r="R46" i="42"/>
  <c r="S46" i="42"/>
  <c r="T46" i="42"/>
  <c r="U46" i="42"/>
  <c r="V46" i="42"/>
  <c r="W46" i="42"/>
  <c r="X46" i="42"/>
  <c r="Y46" i="42"/>
  <c r="Z46" i="42"/>
  <c r="AA46" i="42"/>
  <c r="AB46" i="42"/>
  <c r="AC46" i="42"/>
  <c r="AD46" i="42"/>
  <c r="AE46" i="42"/>
  <c r="AF46" i="42"/>
  <c r="AG46" i="42"/>
  <c r="AH46" i="42"/>
  <c r="AI46" i="42"/>
  <c r="AJ46" i="42"/>
  <c r="AK46" i="42"/>
  <c r="AL46" i="42"/>
  <c r="AM46" i="42"/>
  <c r="AN46" i="42"/>
  <c r="AO46" i="42"/>
  <c r="AP46" i="42"/>
  <c r="AQ46" i="42"/>
  <c r="AR46" i="42"/>
  <c r="AS46" i="42"/>
  <c r="AT46" i="42"/>
  <c r="AU46" i="42"/>
  <c r="AV46" i="42"/>
  <c r="AW46" i="42"/>
  <c r="AX46" i="42"/>
  <c r="AY46" i="42"/>
  <c r="AZ46" i="42"/>
  <c r="BA46" i="42"/>
  <c r="BB46" i="42"/>
  <c r="BC46" i="42"/>
  <c r="D47" i="42"/>
  <c r="E47" i="42"/>
  <c r="F47" i="42"/>
  <c r="G47" i="42"/>
  <c r="H47" i="42"/>
  <c r="I47" i="42"/>
  <c r="J47" i="42"/>
  <c r="K47" i="42"/>
  <c r="L47" i="42"/>
  <c r="M47" i="42"/>
  <c r="N47" i="42"/>
  <c r="O47" i="42"/>
  <c r="P47" i="42"/>
  <c r="Q47" i="42"/>
  <c r="R47" i="42"/>
  <c r="S47" i="42"/>
  <c r="T47" i="42"/>
  <c r="U47" i="42"/>
  <c r="V47" i="42"/>
  <c r="W47" i="42"/>
  <c r="X47" i="42"/>
  <c r="Y47" i="42"/>
  <c r="Z47" i="42"/>
  <c r="AA47" i="42"/>
  <c r="AB47" i="42"/>
  <c r="AC47" i="42"/>
  <c r="AD47" i="42"/>
  <c r="AE47" i="42"/>
  <c r="AF47" i="42"/>
  <c r="AG47" i="42"/>
  <c r="AH47" i="42"/>
  <c r="AI47" i="42"/>
  <c r="AJ47" i="42"/>
  <c r="AK47" i="42"/>
  <c r="AL47" i="42"/>
  <c r="AM47" i="42"/>
  <c r="AN47" i="42"/>
  <c r="AO47" i="42"/>
  <c r="AP47" i="42"/>
  <c r="AQ47" i="42"/>
  <c r="AR47" i="42"/>
  <c r="AS47" i="42"/>
  <c r="AT47" i="42"/>
  <c r="AU47" i="42"/>
  <c r="AV47" i="42"/>
  <c r="AW47" i="42"/>
  <c r="AX47" i="42"/>
  <c r="AY47" i="42"/>
  <c r="AZ47" i="42"/>
  <c r="BA47" i="42"/>
  <c r="BB47" i="42"/>
  <c r="BC47" i="42"/>
  <c r="D48" i="42"/>
  <c r="E48" i="42"/>
  <c r="F48" i="42"/>
  <c r="G48" i="42"/>
  <c r="H48" i="42"/>
  <c r="I48" i="42"/>
  <c r="J48" i="42"/>
  <c r="K48" i="42"/>
  <c r="L48" i="42"/>
  <c r="M48" i="42"/>
  <c r="N48" i="42"/>
  <c r="O48" i="42"/>
  <c r="P48" i="42"/>
  <c r="Q48" i="42"/>
  <c r="R48" i="42"/>
  <c r="S48" i="42"/>
  <c r="T48" i="42"/>
  <c r="U48" i="42"/>
  <c r="V48" i="42"/>
  <c r="W48" i="42"/>
  <c r="X48" i="42"/>
  <c r="Y48" i="42"/>
  <c r="Z48" i="42"/>
  <c r="AA48" i="42"/>
  <c r="AB48" i="42"/>
  <c r="AC48" i="42"/>
  <c r="AD48" i="42"/>
  <c r="AE48" i="42"/>
  <c r="AF48" i="42"/>
  <c r="AG48" i="42"/>
  <c r="AH48" i="42"/>
  <c r="AI48" i="42"/>
  <c r="AJ48" i="42"/>
  <c r="AK48" i="42"/>
  <c r="AL48" i="42"/>
  <c r="AM48" i="42"/>
  <c r="AN48" i="42"/>
  <c r="AO48" i="42"/>
  <c r="AP48" i="42"/>
  <c r="AQ48" i="42"/>
  <c r="AR48" i="42"/>
  <c r="AS48" i="42"/>
  <c r="AT48" i="42"/>
  <c r="AU48" i="42"/>
  <c r="AV48" i="42"/>
  <c r="AW48" i="42"/>
  <c r="AX48" i="42"/>
  <c r="AY48" i="42"/>
  <c r="AZ48" i="42"/>
  <c r="BA48" i="42"/>
  <c r="BB48" i="42"/>
  <c r="BC48" i="42"/>
  <c r="D49" i="42"/>
  <c r="E49" i="42"/>
  <c r="F49" i="42"/>
  <c r="G49" i="42"/>
  <c r="H49" i="42"/>
  <c r="I49" i="42"/>
  <c r="J49" i="42"/>
  <c r="K49" i="42"/>
  <c r="L49" i="42"/>
  <c r="M49" i="42"/>
  <c r="N49" i="42"/>
  <c r="O49" i="42"/>
  <c r="P49" i="42"/>
  <c r="Q49" i="42"/>
  <c r="R49" i="42"/>
  <c r="S49" i="42"/>
  <c r="T49" i="42"/>
  <c r="U49" i="42"/>
  <c r="V49" i="42"/>
  <c r="W49" i="42"/>
  <c r="X49" i="42"/>
  <c r="Y49" i="42"/>
  <c r="Z49" i="42"/>
  <c r="AA49" i="42"/>
  <c r="AB49" i="42"/>
  <c r="AC49" i="42"/>
  <c r="AD49" i="42"/>
  <c r="AE49" i="42"/>
  <c r="AF49" i="42"/>
  <c r="AG49" i="42"/>
  <c r="AH49" i="42"/>
  <c r="AI49" i="42"/>
  <c r="AJ49" i="42"/>
  <c r="AK49" i="42"/>
  <c r="AL49" i="42"/>
  <c r="AM49" i="42"/>
  <c r="AN49" i="42"/>
  <c r="AO49" i="42"/>
  <c r="AP49" i="42"/>
  <c r="AQ49" i="42"/>
  <c r="AR49" i="42"/>
  <c r="AS49" i="42"/>
  <c r="AT49" i="42"/>
  <c r="AU49" i="42"/>
  <c r="AV49" i="42"/>
  <c r="AW49" i="42"/>
  <c r="AX49" i="42"/>
  <c r="AY49" i="42"/>
  <c r="AZ49" i="42"/>
  <c r="BA49" i="42"/>
  <c r="BB49" i="42"/>
  <c r="BC49" i="42"/>
  <c r="D50" i="42"/>
  <c r="E50" i="42"/>
  <c r="F50" i="42"/>
  <c r="G50" i="42"/>
  <c r="H50" i="42"/>
  <c r="I50" i="42"/>
  <c r="J50" i="42"/>
  <c r="K50" i="42"/>
  <c r="L50" i="42"/>
  <c r="M50" i="42"/>
  <c r="N50" i="42"/>
  <c r="O50" i="42"/>
  <c r="P50" i="42"/>
  <c r="Q50" i="42"/>
  <c r="R50" i="42"/>
  <c r="S50" i="42"/>
  <c r="T50" i="42"/>
  <c r="U50" i="42"/>
  <c r="V50" i="42"/>
  <c r="W50" i="42"/>
  <c r="X50" i="42"/>
  <c r="Y50" i="42"/>
  <c r="Z50" i="42"/>
  <c r="AA50" i="42"/>
  <c r="AB50" i="42"/>
  <c r="AC50" i="42"/>
  <c r="AD50" i="42"/>
  <c r="AE50" i="42"/>
  <c r="AF50" i="42"/>
  <c r="AG50" i="42"/>
  <c r="AH50" i="42"/>
  <c r="AI50" i="42"/>
  <c r="AJ50" i="42"/>
  <c r="AK50" i="42"/>
  <c r="AL50" i="42"/>
  <c r="AM50" i="42"/>
  <c r="AN50" i="42"/>
  <c r="AO50" i="42"/>
  <c r="AP50" i="42"/>
  <c r="AQ50" i="42"/>
  <c r="AR50" i="42"/>
  <c r="AS50" i="42"/>
  <c r="AT50" i="42"/>
  <c r="AU50" i="42"/>
  <c r="AV50" i="42"/>
  <c r="AW50" i="42"/>
  <c r="AX50" i="42"/>
  <c r="AY50" i="42"/>
  <c r="AZ50" i="42"/>
  <c r="BA50" i="42"/>
  <c r="BB50" i="42"/>
  <c r="BC50" i="42"/>
  <c r="D51" i="42"/>
  <c r="E51" i="42"/>
  <c r="F51" i="42"/>
  <c r="G51" i="42"/>
  <c r="H51" i="42"/>
  <c r="I51" i="42"/>
  <c r="J51" i="42"/>
  <c r="K51" i="42"/>
  <c r="L51" i="42"/>
  <c r="M51" i="42"/>
  <c r="N51" i="42"/>
  <c r="O51" i="42"/>
  <c r="P51" i="42"/>
  <c r="Q51" i="42"/>
  <c r="R51" i="42"/>
  <c r="S51" i="42"/>
  <c r="T51" i="42"/>
  <c r="U51" i="42"/>
  <c r="V51" i="42"/>
  <c r="W51" i="42"/>
  <c r="X51" i="42"/>
  <c r="Y51" i="42"/>
  <c r="Z51" i="42"/>
  <c r="AA51" i="42"/>
  <c r="AB51" i="42"/>
  <c r="AC51" i="42"/>
  <c r="AD51" i="42"/>
  <c r="AE51" i="42"/>
  <c r="AF51" i="42"/>
  <c r="AG51" i="42"/>
  <c r="AH51" i="42"/>
  <c r="AI51" i="42"/>
  <c r="AJ51" i="42"/>
  <c r="AK51" i="42"/>
  <c r="AL51" i="42"/>
  <c r="AM51" i="42"/>
  <c r="AN51" i="42"/>
  <c r="AO51" i="42"/>
  <c r="AP51" i="42"/>
  <c r="AQ51" i="42"/>
  <c r="AR51" i="42"/>
  <c r="AS51" i="42"/>
  <c r="AT51" i="42"/>
  <c r="AU51" i="42"/>
  <c r="AV51" i="42"/>
  <c r="AW51" i="42"/>
  <c r="AX51" i="42"/>
  <c r="AY51" i="42"/>
  <c r="AZ51" i="42"/>
  <c r="BA51" i="42"/>
  <c r="BB51" i="42"/>
  <c r="BC51" i="42"/>
  <c r="D52" i="42"/>
  <c r="E52" i="42"/>
  <c r="F52" i="42"/>
  <c r="G52" i="42"/>
  <c r="H52" i="42"/>
  <c r="I52" i="42"/>
  <c r="J52" i="42"/>
  <c r="K52" i="42"/>
  <c r="L52" i="42"/>
  <c r="M52" i="42"/>
  <c r="N52" i="42"/>
  <c r="O52" i="42"/>
  <c r="P52" i="42"/>
  <c r="Q52" i="42"/>
  <c r="R52" i="42"/>
  <c r="S52" i="42"/>
  <c r="T52" i="42"/>
  <c r="U52" i="42"/>
  <c r="V52" i="42"/>
  <c r="W52" i="42"/>
  <c r="X52" i="42"/>
  <c r="Y52" i="42"/>
  <c r="Z52" i="42"/>
  <c r="AA52" i="42"/>
  <c r="AB52" i="42"/>
  <c r="AC52" i="42"/>
  <c r="AD52" i="42"/>
  <c r="AE52" i="42"/>
  <c r="AF52" i="42"/>
  <c r="AG52" i="42"/>
  <c r="AH52" i="42"/>
  <c r="AI52" i="42"/>
  <c r="AJ52" i="42"/>
  <c r="AK52" i="42"/>
  <c r="AL52" i="42"/>
  <c r="AM52" i="42"/>
  <c r="AN52" i="42"/>
  <c r="AO52" i="42"/>
  <c r="AP52" i="42"/>
  <c r="AQ52" i="42"/>
  <c r="AR52" i="42"/>
  <c r="AS52" i="42"/>
  <c r="AT52" i="42"/>
  <c r="AU52" i="42"/>
  <c r="AV52" i="42"/>
  <c r="AW52" i="42"/>
  <c r="AX52" i="42"/>
  <c r="AY52" i="42"/>
  <c r="AZ52" i="42"/>
  <c r="BA52" i="42"/>
  <c r="BB52" i="42"/>
  <c r="BC52" i="42"/>
  <c r="D53" i="42"/>
  <c r="E53" i="42"/>
  <c r="F53" i="42"/>
  <c r="G53" i="42"/>
  <c r="H53" i="42"/>
  <c r="I53" i="42"/>
  <c r="J53" i="42"/>
  <c r="K53" i="42"/>
  <c r="L53" i="42"/>
  <c r="M53" i="42"/>
  <c r="N53" i="42"/>
  <c r="O53" i="42"/>
  <c r="P53" i="42"/>
  <c r="Q53" i="42"/>
  <c r="R53" i="42"/>
  <c r="S53" i="42"/>
  <c r="T53" i="42"/>
  <c r="U53" i="42"/>
  <c r="V53" i="42"/>
  <c r="W53" i="42"/>
  <c r="X53" i="42"/>
  <c r="Y53" i="42"/>
  <c r="Z53" i="42"/>
  <c r="AA53" i="42"/>
  <c r="AB53" i="42"/>
  <c r="AC53" i="42"/>
  <c r="AD53" i="42"/>
  <c r="AE53" i="42"/>
  <c r="AF53" i="42"/>
  <c r="AG53" i="42"/>
  <c r="AH53" i="42"/>
  <c r="AI53" i="42"/>
  <c r="AJ53" i="42"/>
  <c r="AK53" i="42"/>
  <c r="AL53" i="42"/>
  <c r="AM53" i="42"/>
  <c r="AN53" i="42"/>
  <c r="AO53" i="42"/>
  <c r="AP53" i="42"/>
  <c r="AQ53" i="42"/>
  <c r="AR53" i="42"/>
  <c r="AS53" i="42"/>
  <c r="AT53" i="42"/>
  <c r="AU53" i="42"/>
  <c r="AV53" i="42"/>
  <c r="AW53" i="42"/>
  <c r="AX53" i="42"/>
  <c r="AY53" i="42"/>
  <c r="AZ53" i="42"/>
  <c r="BA53" i="42"/>
  <c r="BB53" i="42"/>
  <c r="BC53" i="42"/>
  <c r="D54" i="42"/>
  <c r="E54" i="42"/>
  <c r="F54" i="42"/>
  <c r="G54" i="42"/>
  <c r="H54" i="42"/>
  <c r="I54" i="42"/>
  <c r="J54" i="42"/>
  <c r="K54" i="42"/>
  <c r="L54" i="42"/>
  <c r="M54" i="42"/>
  <c r="N54" i="42"/>
  <c r="O54" i="42"/>
  <c r="P54" i="42"/>
  <c r="Q54" i="42"/>
  <c r="R54" i="42"/>
  <c r="S54" i="42"/>
  <c r="T54" i="42"/>
  <c r="U54" i="42"/>
  <c r="V54" i="42"/>
  <c r="W54" i="42"/>
  <c r="X54" i="42"/>
  <c r="Y54" i="42"/>
  <c r="Z54" i="42"/>
  <c r="AA54" i="42"/>
  <c r="AB54" i="42"/>
  <c r="AC54" i="42"/>
  <c r="AD54" i="42"/>
  <c r="AE54" i="42"/>
  <c r="AF54" i="42"/>
  <c r="AG54" i="42"/>
  <c r="AH54" i="42"/>
  <c r="AI54" i="42"/>
  <c r="AJ54" i="42"/>
  <c r="AK54" i="42"/>
  <c r="AL54" i="42"/>
  <c r="AM54" i="42"/>
  <c r="AN54" i="42"/>
  <c r="AO54" i="42"/>
  <c r="AP54" i="42"/>
  <c r="AQ54" i="42"/>
  <c r="AR54" i="42"/>
  <c r="AS54" i="42"/>
  <c r="AT54" i="42"/>
  <c r="AU54" i="42"/>
  <c r="AV54" i="42"/>
  <c r="AW54" i="42"/>
  <c r="AX54" i="42"/>
  <c r="AY54" i="42"/>
  <c r="AZ54" i="42"/>
  <c r="BA54" i="42"/>
  <c r="BB54" i="42"/>
  <c r="BC54" i="42"/>
  <c r="D55" i="42"/>
  <c r="E55" i="42"/>
  <c r="F55" i="42"/>
  <c r="G55" i="42"/>
  <c r="H55" i="42"/>
  <c r="I55" i="42"/>
  <c r="J55" i="42"/>
  <c r="K55" i="42"/>
  <c r="L55" i="42"/>
  <c r="M55" i="42"/>
  <c r="N55" i="42"/>
  <c r="O55" i="42"/>
  <c r="P55" i="42"/>
  <c r="Q55" i="42"/>
  <c r="R55" i="42"/>
  <c r="S55" i="42"/>
  <c r="T55" i="42"/>
  <c r="U55" i="42"/>
  <c r="V55" i="42"/>
  <c r="W55" i="42"/>
  <c r="X55" i="42"/>
  <c r="Y55" i="42"/>
  <c r="Z55" i="42"/>
  <c r="AA55" i="42"/>
  <c r="AB55" i="42"/>
  <c r="AC55" i="42"/>
  <c r="AD55" i="42"/>
  <c r="AE55" i="42"/>
  <c r="AF55" i="42"/>
  <c r="AG55" i="42"/>
  <c r="AH55" i="42"/>
  <c r="AI55" i="42"/>
  <c r="AJ55" i="42"/>
  <c r="AK55" i="42"/>
  <c r="AL55" i="42"/>
  <c r="AM55" i="42"/>
  <c r="AN55" i="42"/>
  <c r="AO55" i="42"/>
  <c r="AP55" i="42"/>
  <c r="AQ55" i="42"/>
  <c r="AR55" i="42"/>
  <c r="AS55" i="42"/>
  <c r="AT55" i="42"/>
  <c r="AU55" i="42"/>
  <c r="AV55" i="42"/>
  <c r="AW55" i="42"/>
  <c r="AX55" i="42"/>
  <c r="AY55" i="42"/>
  <c r="AZ55" i="42"/>
  <c r="BA55" i="42"/>
  <c r="BB55" i="42"/>
  <c r="BC55" i="42"/>
  <c r="D56" i="42"/>
  <c r="E56" i="42"/>
  <c r="F56" i="42"/>
  <c r="G56" i="42"/>
  <c r="H56" i="42"/>
  <c r="I56" i="42"/>
  <c r="J56" i="42"/>
  <c r="K56" i="42"/>
  <c r="L56" i="42"/>
  <c r="M56" i="42"/>
  <c r="N56" i="42"/>
  <c r="O56" i="42"/>
  <c r="P56" i="42"/>
  <c r="Q56" i="42"/>
  <c r="R56" i="42"/>
  <c r="S56" i="42"/>
  <c r="T56" i="42"/>
  <c r="U56" i="42"/>
  <c r="V56" i="42"/>
  <c r="W56" i="42"/>
  <c r="X56" i="42"/>
  <c r="Y56" i="42"/>
  <c r="Z56" i="42"/>
  <c r="AA56" i="42"/>
  <c r="AB56" i="42"/>
  <c r="AC56" i="42"/>
  <c r="AD56" i="42"/>
  <c r="AE56" i="42"/>
  <c r="AF56" i="42"/>
  <c r="AG56" i="42"/>
  <c r="AH56" i="42"/>
  <c r="AI56" i="42"/>
  <c r="AJ56" i="42"/>
  <c r="AK56" i="42"/>
  <c r="AL56" i="42"/>
  <c r="AM56" i="42"/>
  <c r="AN56" i="42"/>
  <c r="AO56" i="42"/>
  <c r="AP56" i="42"/>
  <c r="AQ56" i="42"/>
  <c r="AR56" i="42"/>
  <c r="AS56" i="42"/>
  <c r="AT56" i="42"/>
  <c r="AU56" i="42"/>
  <c r="AV56" i="42"/>
  <c r="AW56" i="42"/>
  <c r="AX56" i="42"/>
  <c r="AY56" i="42"/>
  <c r="AZ56" i="42"/>
  <c r="BA56" i="42"/>
  <c r="BB56" i="42"/>
  <c r="BC56" i="42"/>
  <c r="D57" i="42"/>
  <c r="E57" i="42"/>
  <c r="F57" i="42"/>
  <c r="G57" i="42"/>
  <c r="H57" i="42"/>
  <c r="I57" i="42"/>
  <c r="J57" i="42"/>
  <c r="K57" i="42"/>
  <c r="L57" i="42"/>
  <c r="M57" i="42"/>
  <c r="N57" i="42"/>
  <c r="O57" i="42"/>
  <c r="P57" i="42"/>
  <c r="Q57" i="42"/>
  <c r="R57" i="42"/>
  <c r="S57" i="42"/>
  <c r="T57" i="42"/>
  <c r="U57" i="42"/>
  <c r="V57" i="42"/>
  <c r="W57" i="42"/>
  <c r="X57" i="42"/>
  <c r="Y57" i="42"/>
  <c r="Z57" i="42"/>
  <c r="AA57" i="42"/>
  <c r="AB57" i="42"/>
  <c r="AC57" i="42"/>
  <c r="AD57" i="42"/>
  <c r="AE57" i="42"/>
  <c r="AF57" i="42"/>
  <c r="AG57" i="42"/>
  <c r="AH57" i="42"/>
  <c r="AI57" i="42"/>
  <c r="AJ57" i="42"/>
  <c r="AK57" i="42"/>
  <c r="AL57" i="42"/>
  <c r="AM57" i="42"/>
  <c r="AN57" i="42"/>
  <c r="AO57" i="42"/>
  <c r="AP57" i="42"/>
  <c r="AQ57" i="42"/>
  <c r="AR57" i="42"/>
  <c r="AS57" i="42"/>
  <c r="AT57" i="42"/>
  <c r="AU57" i="42"/>
  <c r="AV57" i="42"/>
  <c r="AW57" i="42"/>
  <c r="AX57" i="42"/>
  <c r="AY57" i="42"/>
  <c r="AZ57" i="42"/>
  <c r="BA57" i="42"/>
  <c r="BB57" i="42"/>
  <c r="BC57" i="42"/>
  <c r="D58" i="42"/>
  <c r="E58" i="42"/>
  <c r="F58" i="42"/>
  <c r="G58" i="42"/>
  <c r="H58" i="42"/>
  <c r="I58" i="42"/>
  <c r="J58" i="42"/>
  <c r="K58" i="42"/>
  <c r="L58" i="42"/>
  <c r="M58" i="42"/>
  <c r="N58" i="42"/>
  <c r="O58" i="42"/>
  <c r="P58" i="42"/>
  <c r="Q58" i="42"/>
  <c r="R58" i="42"/>
  <c r="S58" i="42"/>
  <c r="T58" i="42"/>
  <c r="U58" i="42"/>
  <c r="V58" i="42"/>
  <c r="W58" i="42"/>
  <c r="X58" i="42"/>
  <c r="Y58" i="42"/>
  <c r="Z58" i="42"/>
  <c r="AA58" i="42"/>
  <c r="AB58" i="42"/>
  <c r="AC58" i="42"/>
  <c r="AD58" i="42"/>
  <c r="AE58" i="42"/>
  <c r="AF58" i="42"/>
  <c r="AG58" i="42"/>
  <c r="AH58" i="42"/>
  <c r="AI58" i="42"/>
  <c r="AJ58" i="42"/>
  <c r="AK58" i="42"/>
  <c r="AL58" i="42"/>
  <c r="AM58" i="42"/>
  <c r="AN58" i="42"/>
  <c r="AO58" i="42"/>
  <c r="AP58" i="42"/>
  <c r="AQ58" i="42"/>
  <c r="AR58" i="42"/>
  <c r="AS58" i="42"/>
  <c r="AT58" i="42"/>
  <c r="AU58" i="42"/>
  <c r="AV58" i="42"/>
  <c r="AW58" i="42"/>
  <c r="AX58" i="42"/>
  <c r="AY58" i="42"/>
  <c r="AZ58" i="42"/>
  <c r="BA58" i="42"/>
  <c r="BB58" i="42"/>
  <c r="BC58" i="42"/>
  <c r="D59" i="42"/>
  <c r="E59" i="42"/>
  <c r="F59" i="42"/>
  <c r="G59" i="42"/>
  <c r="H59" i="42"/>
  <c r="I59" i="42"/>
  <c r="J59" i="42"/>
  <c r="K59" i="42"/>
  <c r="L59" i="42"/>
  <c r="M59" i="42"/>
  <c r="N59" i="42"/>
  <c r="O59" i="42"/>
  <c r="P59" i="42"/>
  <c r="Q59" i="42"/>
  <c r="R59" i="42"/>
  <c r="S59" i="42"/>
  <c r="T59" i="42"/>
  <c r="U59" i="42"/>
  <c r="V59" i="42"/>
  <c r="W59" i="42"/>
  <c r="X59" i="42"/>
  <c r="Y59" i="42"/>
  <c r="Z59" i="42"/>
  <c r="AA59" i="42"/>
  <c r="AB59" i="42"/>
  <c r="AC59" i="42"/>
  <c r="AD59" i="42"/>
  <c r="AE59" i="42"/>
  <c r="AF59" i="42"/>
  <c r="AG59" i="42"/>
  <c r="AH59" i="42"/>
  <c r="AI59" i="42"/>
  <c r="AJ59" i="42"/>
  <c r="AK59" i="42"/>
  <c r="AL59" i="42"/>
  <c r="AM59" i="42"/>
  <c r="AN59" i="42"/>
  <c r="AO59" i="42"/>
  <c r="AP59" i="42"/>
  <c r="AQ59" i="42"/>
  <c r="AR59" i="42"/>
  <c r="AS59" i="42"/>
  <c r="AT59" i="42"/>
  <c r="AU59" i="42"/>
  <c r="AV59" i="42"/>
  <c r="AW59" i="42"/>
  <c r="AX59" i="42"/>
  <c r="AY59" i="42"/>
  <c r="AZ59" i="42"/>
  <c r="BA59" i="42"/>
  <c r="BB59" i="42"/>
  <c r="BC59" i="42"/>
  <c r="D60" i="42"/>
  <c r="E60" i="42"/>
  <c r="F60" i="42"/>
  <c r="G60" i="42"/>
  <c r="H60" i="42"/>
  <c r="I60" i="42"/>
  <c r="J60" i="42"/>
  <c r="K60" i="42"/>
  <c r="L60" i="42"/>
  <c r="M60" i="42"/>
  <c r="N60" i="42"/>
  <c r="O60" i="42"/>
  <c r="P60" i="42"/>
  <c r="Q60" i="42"/>
  <c r="R60" i="42"/>
  <c r="S60" i="42"/>
  <c r="T60" i="42"/>
  <c r="U60" i="42"/>
  <c r="V60" i="42"/>
  <c r="W60" i="42"/>
  <c r="X60" i="42"/>
  <c r="Y60" i="42"/>
  <c r="Z60" i="42"/>
  <c r="AA60" i="42"/>
  <c r="AB60" i="42"/>
  <c r="AC60" i="42"/>
  <c r="AD60" i="42"/>
  <c r="AE60" i="42"/>
  <c r="AF60" i="42"/>
  <c r="AG60" i="42"/>
  <c r="AH60" i="42"/>
  <c r="AI60" i="42"/>
  <c r="AJ60" i="42"/>
  <c r="AK60" i="42"/>
  <c r="AL60" i="42"/>
  <c r="AM60" i="42"/>
  <c r="AN60" i="42"/>
  <c r="AO60" i="42"/>
  <c r="AP60" i="42"/>
  <c r="AQ60" i="42"/>
  <c r="AR60" i="42"/>
  <c r="AS60" i="42"/>
  <c r="AT60" i="42"/>
  <c r="AU60" i="42"/>
  <c r="AV60" i="42"/>
  <c r="AW60" i="42"/>
  <c r="AX60" i="42"/>
  <c r="AY60" i="42"/>
  <c r="AZ60" i="42"/>
  <c r="BA60" i="42"/>
  <c r="BB60" i="42"/>
  <c r="BC60" i="42"/>
  <c r="D61" i="42"/>
  <c r="E61" i="42"/>
  <c r="F61" i="42"/>
  <c r="G61" i="42"/>
  <c r="H61" i="42"/>
  <c r="I61" i="42"/>
  <c r="J61" i="42"/>
  <c r="K61" i="42"/>
  <c r="L61" i="42"/>
  <c r="M61" i="42"/>
  <c r="N61" i="42"/>
  <c r="O61" i="42"/>
  <c r="P61" i="42"/>
  <c r="Q61" i="42"/>
  <c r="R61" i="42"/>
  <c r="S61" i="42"/>
  <c r="T61" i="42"/>
  <c r="U61" i="42"/>
  <c r="V61" i="42"/>
  <c r="W61" i="42"/>
  <c r="X61" i="42"/>
  <c r="Y61" i="42"/>
  <c r="Z61" i="42"/>
  <c r="AA61" i="42"/>
  <c r="AB61" i="42"/>
  <c r="AC61" i="42"/>
  <c r="AD61" i="42"/>
  <c r="AE61" i="42"/>
  <c r="AF61" i="42"/>
  <c r="AG61" i="42"/>
  <c r="AH61" i="42"/>
  <c r="AI61" i="42"/>
  <c r="AJ61" i="42"/>
  <c r="AK61" i="42"/>
  <c r="AL61" i="42"/>
  <c r="AM61" i="42"/>
  <c r="AN61" i="42"/>
  <c r="AO61" i="42"/>
  <c r="AP61" i="42"/>
  <c r="AQ61" i="42"/>
  <c r="AR61" i="42"/>
  <c r="AS61" i="42"/>
  <c r="AT61" i="42"/>
  <c r="AU61" i="42"/>
  <c r="AV61" i="42"/>
  <c r="AW61" i="42"/>
  <c r="AX61" i="42"/>
  <c r="AY61" i="42"/>
  <c r="AZ61" i="42"/>
  <c r="BA61" i="42"/>
  <c r="BB61" i="42"/>
  <c r="BC61" i="42"/>
  <c r="D62" i="42"/>
  <c r="E62" i="42"/>
  <c r="F62" i="42"/>
  <c r="G62" i="42"/>
  <c r="H62" i="42"/>
  <c r="I62" i="42"/>
  <c r="J62" i="42"/>
  <c r="K62" i="42"/>
  <c r="L62" i="42"/>
  <c r="M62" i="42"/>
  <c r="N62" i="42"/>
  <c r="O62" i="42"/>
  <c r="P62" i="42"/>
  <c r="Q62" i="42"/>
  <c r="R62" i="42"/>
  <c r="S62" i="42"/>
  <c r="T62" i="42"/>
  <c r="U62" i="42"/>
  <c r="V62" i="42"/>
  <c r="W62" i="42"/>
  <c r="X62" i="42"/>
  <c r="Y62" i="42"/>
  <c r="Z62" i="42"/>
  <c r="AA62" i="42"/>
  <c r="AB62" i="42"/>
  <c r="AC62" i="42"/>
  <c r="AD62" i="42"/>
  <c r="AE62" i="42"/>
  <c r="AF62" i="42"/>
  <c r="AG62" i="42"/>
  <c r="AH62" i="42"/>
  <c r="AI62" i="42"/>
  <c r="AJ62" i="42"/>
  <c r="AK62" i="42"/>
  <c r="AL62" i="42"/>
  <c r="AM62" i="42"/>
  <c r="AN62" i="42"/>
  <c r="AO62" i="42"/>
  <c r="AP62" i="42"/>
  <c r="AQ62" i="42"/>
  <c r="AR62" i="42"/>
  <c r="AS62" i="42"/>
  <c r="AT62" i="42"/>
  <c r="AU62" i="42"/>
  <c r="AV62" i="42"/>
  <c r="AW62" i="42"/>
  <c r="AX62" i="42"/>
  <c r="AY62" i="42"/>
  <c r="AZ62" i="42"/>
  <c r="BA62" i="42"/>
  <c r="BB62" i="42"/>
  <c r="BC62" i="42"/>
  <c r="D63" i="42"/>
  <c r="E63" i="42"/>
  <c r="F63" i="42"/>
  <c r="G63" i="42"/>
  <c r="H63" i="42"/>
  <c r="I63" i="42"/>
  <c r="J63" i="42"/>
  <c r="K63" i="42"/>
  <c r="L63" i="42"/>
  <c r="M63" i="42"/>
  <c r="N63" i="42"/>
  <c r="O63" i="42"/>
  <c r="P63" i="42"/>
  <c r="Q63" i="42"/>
  <c r="R63" i="42"/>
  <c r="S63" i="42"/>
  <c r="T63" i="42"/>
  <c r="U63" i="42"/>
  <c r="V63" i="42"/>
  <c r="W63" i="42"/>
  <c r="X63" i="42"/>
  <c r="Y63" i="42"/>
  <c r="Z63" i="42"/>
  <c r="AA63" i="42"/>
  <c r="AB63" i="42"/>
  <c r="AC63" i="42"/>
  <c r="AD63" i="42"/>
  <c r="AE63" i="42"/>
  <c r="AF63" i="42"/>
  <c r="AG63" i="42"/>
  <c r="AH63" i="42"/>
  <c r="AI63" i="42"/>
  <c r="AJ63" i="42"/>
  <c r="AK63" i="42"/>
  <c r="AL63" i="42"/>
  <c r="AM63" i="42"/>
  <c r="AN63" i="42"/>
  <c r="AO63" i="42"/>
  <c r="AP63" i="42"/>
  <c r="AQ63" i="42"/>
  <c r="AR63" i="42"/>
  <c r="AS63" i="42"/>
  <c r="AT63" i="42"/>
  <c r="AU63" i="42"/>
  <c r="AV63" i="42"/>
  <c r="AW63" i="42"/>
  <c r="AX63" i="42"/>
  <c r="AY63" i="42"/>
  <c r="AZ63" i="42"/>
  <c r="BA63" i="42"/>
  <c r="BB63" i="42"/>
  <c r="BC63" i="42"/>
  <c r="D64" i="42"/>
  <c r="E64" i="42"/>
  <c r="F64" i="42"/>
  <c r="G64" i="42"/>
  <c r="H64" i="42"/>
  <c r="I64" i="42"/>
  <c r="J64" i="42"/>
  <c r="K64" i="42"/>
  <c r="L64" i="42"/>
  <c r="M64" i="42"/>
  <c r="N64" i="42"/>
  <c r="O64" i="42"/>
  <c r="P64" i="42"/>
  <c r="Q64" i="42"/>
  <c r="R64" i="42"/>
  <c r="S64" i="42"/>
  <c r="T64" i="42"/>
  <c r="U64" i="42"/>
  <c r="V64" i="42"/>
  <c r="W64" i="42"/>
  <c r="X64" i="42"/>
  <c r="Y64" i="42"/>
  <c r="Z64" i="42"/>
  <c r="AA64" i="42"/>
  <c r="AB64" i="42"/>
  <c r="AC64" i="42"/>
  <c r="AD64" i="42"/>
  <c r="AE64" i="42"/>
  <c r="AF64" i="42"/>
  <c r="AG64" i="42"/>
  <c r="AH64" i="42"/>
  <c r="AI64" i="42"/>
  <c r="AJ64" i="42"/>
  <c r="AK64" i="42"/>
  <c r="AL64" i="42"/>
  <c r="AM64" i="42"/>
  <c r="AN64" i="42"/>
  <c r="AO64" i="42"/>
  <c r="AP64" i="42"/>
  <c r="AQ64" i="42"/>
  <c r="AR64" i="42"/>
  <c r="AS64" i="42"/>
  <c r="AT64" i="42"/>
  <c r="AU64" i="42"/>
  <c r="AV64" i="42"/>
  <c r="AW64" i="42"/>
  <c r="AX64" i="42"/>
  <c r="AY64" i="42"/>
  <c r="AZ64" i="42"/>
  <c r="BA64" i="42"/>
  <c r="BB64" i="42"/>
  <c r="BC64" i="42"/>
  <c r="D65" i="42"/>
  <c r="E65" i="42"/>
  <c r="F65" i="42"/>
  <c r="G65" i="42"/>
  <c r="H65" i="42"/>
  <c r="I65" i="42"/>
  <c r="J65" i="42"/>
  <c r="K65" i="42"/>
  <c r="L65" i="42"/>
  <c r="M65" i="42"/>
  <c r="N65" i="42"/>
  <c r="O65" i="42"/>
  <c r="P65" i="42"/>
  <c r="Q65" i="42"/>
  <c r="R65" i="42"/>
  <c r="S65" i="42"/>
  <c r="T65" i="42"/>
  <c r="U65" i="42"/>
  <c r="V65" i="42"/>
  <c r="W65" i="42"/>
  <c r="X65" i="42"/>
  <c r="Y65" i="42"/>
  <c r="Z65" i="42"/>
  <c r="AA65" i="42"/>
  <c r="AB65" i="42"/>
  <c r="AC65" i="42"/>
  <c r="AD65" i="42"/>
  <c r="AE65" i="42"/>
  <c r="AF65" i="42"/>
  <c r="AG65" i="42"/>
  <c r="AH65" i="42"/>
  <c r="AI65" i="42"/>
  <c r="AJ65" i="42"/>
  <c r="AK65" i="42"/>
  <c r="AL65" i="42"/>
  <c r="AM65" i="42"/>
  <c r="AN65" i="42"/>
  <c r="AO65" i="42"/>
  <c r="AP65" i="42"/>
  <c r="AQ65" i="42"/>
  <c r="AR65" i="42"/>
  <c r="AS65" i="42"/>
  <c r="AT65" i="42"/>
  <c r="AU65" i="42"/>
  <c r="AV65" i="42"/>
  <c r="AW65" i="42"/>
  <c r="AX65" i="42"/>
  <c r="AY65" i="42"/>
  <c r="AZ65" i="42"/>
  <c r="BA65" i="42"/>
  <c r="BB65" i="42"/>
  <c r="BC65" i="42"/>
  <c r="D66" i="42"/>
  <c r="E66" i="42"/>
  <c r="F66" i="42"/>
  <c r="G66" i="42"/>
  <c r="H66" i="42"/>
  <c r="I66" i="42"/>
  <c r="J66" i="42"/>
  <c r="K66" i="42"/>
  <c r="L66" i="42"/>
  <c r="M66" i="42"/>
  <c r="N66" i="42"/>
  <c r="O66" i="42"/>
  <c r="P66" i="42"/>
  <c r="Q66" i="42"/>
  <c r="R66" i="42"/>
  <c r="S66" i="42"/>
  <c r="T66" i="42"/>
  <c r="U66" i="42"/>
  <c r="V66" i="42"/>
  <c r="W66" i="42"/>
  <c r="X66" i="42"/>
  <c r="Y66" i="42"/>
  <c r="Z66" i="42"/>
  <c r="AA66" i="42"/>
  <c r="AB66" i="42"/>
  <c r="AC66" i="42"/>
  <c r="AD66" i="42"/>
  <c r="AE66" i="42"/>
  <c r="AF66" i="42"/>
  <c r="AG66" i="42"/>
  <c r="AH66" i="42"/>
  <c r="AI66" i="42"/>
  <c r="AJ66" i="42"/>
  <c r="AK66" i="42"/>
  <c r="AL66" i="42"/>
  <c r="AM66" i="42"/>
  <c r="AN66" i="42"/>
  <c r="AO66" i="42"/>
  <c r="AP66" i="42"/>
  <c r="AQ66" i="42"/>
  <c r="AR66" i="42"/>
  <c r="AS66" i="42"/>
  <c r="AT66" i="42"/>
  <c r="AU66" i="42"/>
  <c r="AV66" i="42"/>
  <c r="AW66" i="42"/>
  <c r="AX66" i="42"/>
  <c r="AY66" i="42"/>
  <c r="AZ66" i="42"/>
  <c r="BA66" i="42"/>
  <c r="BB66" i="42"/>
  <c r="BC66" i="42"/>
  <c r="D67" i="42"/>
  <c r="E67" i="42"/>
  <c r="F67" i="42"/>
  <c r="G67" i="42"/>
  <c r="H67" i="42"/>
  <c r="I67" i="42"/>
  <c r="J67" i="42"/>
  <c r="K67" i="42"/>
  <c r="L67" i="42"/>
  <c r="M67" i="42"/>
  <c r="N67" i="42"/>
  <c r="O67" i="42"/>
  <c r="P67" i="42"/>
  <c r="Q67" i="42"/>
  <c r="R67" i="42"/>
  <c r="S67" i="42"/>
  <c r="T67" i="42"/>
  <c r="U67" i="42"/>
  <c r="V67" i="42"/>
  <c r="W67" i="42"/>
  <c r="X67" i="42"/>
  <c r="Y67" i="42"/>
  <c r="Z67" i="42"/>
  <c r="AA67" i="42"/>
  <c r="AB67" i="42"/>
  <c r="AC67" i="42"/>
  <c r="AD67" i="42"/>
  <c r="AE67" i="42"/>
  <c r="AF67" i="42"/>
  <c r="AG67" i="42"/>
  <c r="AH67" i="42"/>
  <c r="AI67" i="42"/>
  <c r="AJ67" i="42"/>
  <c r="AK67" i="42"/>
  <c r="AL67" i="42"/>
  <c r="AM67" i="42"/>
  <c r="AN67" i="42"/>
  <c r="AO67" i="42"/>
  <c r="AP67" i="42"/>
  <c r="AQ67" i="42"/>
  <c r="AR67" i="42"/>
  <c r="AS67" i="42"/>
  <c r="AT67" i="42"/>
  <c r="AU67" i="42"/>
  <c r="AV67" i="42"/>
  <c r="AW67" i="42"/>
  <c r="AX67" i="42"/>
  <c r="AY67" i="42"/>
  <c r="AZ67" i="42"/>
  <c r="BA67" i="42"/>
  <c r="BB67" i="42"/>
  <c r="BC67" i="42"/>
  <c r="D68" i="42"/>
  <c r="E68" i="42"/>
  <c r="F68" i="42"/>
  <c r="G68" i="42"/>
  <c r="H68" i="42"/>
  <c r="I68" i="42"/>
  <c r="J68" i="42"/>
  <c r="K68" i="42"/>
  <c r="L68" i="42"/>
  <c r="M68" i="42"/>
  <c r="N68" i="42"/>
  <c r="O68" i="42"/>
  <c r="P68" i="42"/>
  <c r="Q68" i="42"/>
  <c r="R68" i="42"/>
  <c r="S68" i="42"/>
  <c r="T68" i="42"/>
  <c r="U68" i="42"/>
  <c r="V68" i="42"/>
  <c r="W68" i="42"/>
  <c r="X68" i="42"/>
  <c r="Y68" i="42"/>
  <c r="Z68" i="42"/>
  <c r="AA68" i="42"/>
  <c r="AB68" i="42"/>
  <c r="AC68" i="42"/>
  <c r="AD68" i="42"/>
  <c r="AE68" i="42"/>
  <c r="AF68" i="42"/>
  <c r="AG68" i="42"/>
  <c r="AH68" i="42"/>
  <c r="AI68" i="42"/>
  <c r="AJ68" i="42"/>
  <c r="AK68" i="42"/>
  <c r="AL68" i="42"/>
  <c r="AM68" i="42"/>
  <c r="AN68" i="42"/>
  <c r="AO68" i="42"/>
  <c r="AP68" i="42"/>
  <c r="AQ68" i="42"/>
  <c r="AR68" i="42"/>
  <c r="AS68" i="42"/>
  <c r="AT68" i="42"/>
  <c r="AU68" i="42"/>
  <c r="AV68" i="42"/>
  <c r="AW68" i="42"/>
  <c r="AX68" i="42"/>
  <c r="AY68" i="42"/>
  <c r="AZ68" i="42"/>
  <c r="BA68" i="42"/>
  <c r="BB68" i="42"/>
  <c r="BC68" i="42"/>
  <c r="D69" i="42"/>
  <c r="E69" i="42"/>
  <c r="F69" i="42"/>
  <c r="G69" i="42"/>
  <c r="H69" i="42"/>
  <c r="I69" i="42"/>
  <c r="J69" i="42"/>
  <c r="K69" i="42"/>
  <c r="L69" i="42"/>
  <c r="M69" i="42"/>
  <c r="N69" i="42"/>
  <c r="O69" i="42"/>
  <c r="P69" i="42"/>
  <c r="Q69" i="42"/>
  <c r="R69" i="42"/>
  <c r="S69" i="42"/>
  <c r="T69" i="42"/>
  <c r="U69" i="42"/>
  <c r="V69" i="42"/>
  <c r="W69" i="42"/>
  <c r="X69" i="42"/>
  <c r="Y69" i="42"/>
  <c r="Z69" i="42"/>
  <c r="AA69" i="42"/>
  <c r="AB69" i="42"/>
  <c r="AC69" i="42"/>
  <c r="AD69" i="42"/>
  <c r="AE69" i="42"/>
  <c r="AF69" i="42"/>
  <c r="AG69" i="42"/>
  <c r="AH69" i="42"/>
  <c r="AI69" i="42"/>
  <c r="AJ69" i="42"/>
  <c r="AK69" i="42"/>
  <c r="AL69" i="42"/>
  <c r="AM69" i="42"/>
  <c r="AN69" i="42"/>
  <c r="AO69" i="42"/>
  <c r="AP69" i="42"/>
  <c r="AQ69" i="42"/>
  <c r="AR69" i="42"/>
  <c r="AS69" i="42"/>
  <c r="AT69" i="42"/>
  <c r="AU69" i="42"/>
  <c r="AV69" i="42"/>
  <c r="AW69" i="42"/>
  <c r="AX69" i="42"/>
  <c r="AY69" i="42"/>
  <c r="AZ69" i="42"/>
  <c r="BA69" i="42"/>
  <c r="BB69" i="42"/>
  <c r="BC69" i="42"/>
  <c r="D70" i="42"/>
  <c r="E70" i="42"/>
  <c r="F70" i="42"/>
  <c r="G70" i="42"/>
  <c r="H70" i="42"/>
  <c r="I70" i="42"/>
  <c r="J70" i="42"/>
  <c r="K70" i="42"/>
  <c r="L70" i="42"/>
  <c r="M70" i="42"/>
  <c r="N70" i="42"/>
  <c r="O70" i="42"/>
  <c r="P70" i="42"/>
  <c r="Q70" i="42"/>
  <c r="R70" i="42"/>
  <c r="S70" i="42"/>
  <c r="T70" i="42"/>
  <c r="U70" i="42"/>
  <c r="V70" i="42"/>
  <c r="W70" i="42"/>
  <c r="X70" i="42"/>
  <c r="Y70" i="42"/>
  <c r="Z70" i="42"/>
  <c r="AA70" i="42"/>
  <c r="AB70" i="42"/>
  <c r="AC70" i="42"/>
  <c r="AD70" i="42"/>
  <c r="AE70" i="42"/>
  <c r="AF70" i="42"/>
  <c r="AG70" i="42"/>
  <c r="AH70" i="42"/>
  <c r="AI70" i="42"/>
  <c r="AJ70" i="42"/>
  <c r="AK70" i="42"/>
  <c r="AL70" i="42"/>
  <c r="AM70" i="42"/>
  <c r="AN70" i="42"/>
  <c r="AO70" i="42"/>
  <c r="AP70" i="42"/>
  <c r="AQ70" i="42"/>
  <c r="AR70" i="42"/>
  <c r="AS70" i="42"/>
  <c r="AT70" i="42"/>
  <c r="AU70" i="42"/>
  <c r="AV70" i="42"/>
  <c r="AW70" i="42"/>
  <c r="AX70" i="42"/>
  <c r="AY70" i="42"/>
  <c r="AZ70" i="42"/>
  <c r="BA70" i="42"/>
  <c r="BB70" i="42"/>
  <c r="BC70" i="42"/>
  <c r="D71" i="42"/>
  <c r="E71" i="42"/>
  <c r="F71" i="42"/>
  <c r="G71" i="42"/>
  <c r="H71" i="42"/>
  <c r="I71" i="42"/>
  <c r="J71" i="42"/>
  <c r="K71" i="42"/>
  <c r="L71" i="42"/>
  <c r="M71" i="42"/>
  <c r="N71" i="42"/>
  <c r="O71" i="42"/>
  <c r="P71" i="42"/>
  <c r="Q71" i="42"/>
  <c r="R71" i="42"/>
  <c r="S71" i="42"/>
  <c r="T71" i="42"/>
  <c r="U71" i="42"/>
  <c r="V71" i="42"/>
  <c r="W71" i="42"/>
  <c r="X71" i="42"/>
  <c r="Y71" i="42"/>
  <c r="Z71" i="42"/>
  <c r="AA71" i="42"/>
  <c r="AB71" i="42"/>
  <c r="AC71" i="42"/>
  <c r="AD71" i="42"/>
  <c r="AE71" i="42"/>
  <c r="AF71" i="42"/>
  <c r="AG71" i="42"/>
  <c r="AH71" i="42"/>
  <c r="AI71" i="42"/>
  <c r="AJ71" i="42"/>
  <c r="AK71" i="42"/>
  <c r="AL71" i="42"/>
  <c r="AM71" i="42"/>
  <c r="AN71" i="42"/>
  <c r="AO71" i="42"/>
  <c r="AP71" i="42"/>
  <c r="AQ71" i="42"/>
  <c r="AR71" i="42"/>
  <c r="AS71" i="42"/>
  <c r="AT71" i="42"/>
  <c r="AU71" i="42"/>
  <c r="AV71" i="42"/>
  <c r="AW71" i="42"/>
  <c r="AX71" i="42"/>
  <c r="AY71" i="42"/>
  <c r="AZ71" i="42"/>
  <c r="BA71" i="42"/>
  <c r="BB71" i="42"/>
  <c r="BC71" i="42"/>
  <c r="D72" i="42"/>
  <c r="E72" i="42"/>
  <c r="F72" i="42"/>
  <c r="G72" i="42"/>
  <c r="H72" i="42"/>
  <c r="I72" i="42"/>
  <c r="J72" i="42"/>
  <c r="K72" i="42"/>
  <c r="L72" i="42"/>
  <c r="M72" i="42"/>
  <c r="N72" i="42"/>
  <c r="O72" i="42"/>
  <c r="P72" i="42"/>
  <c r="Q72" i="42"/>
  <c r="R72" i="42"/>
  <c r="S72" i="42"/>
  <c r="T72" i="42"/>
  <c r="U72" i="42"/>
  <c r="V72" i="42"/>
  <c r="W72" i="42"/>
  <c r="X72" i="42"/>
  <c r="Y72" i="42"/>
  <c r="Z72" i="42"/>
  <c r="AA72" i="42"/>
  <c r="AB72" i="42"/>
  <c r="AC72" i="42"/>
  <c r="AD72" i="42"/>
  <c r="AE72" i="42"/>
  <c r="AF72" i="42"/>
  <c r="AG72" i="42"/>
  <c r="AH72" i="42"/>
  <c r="AI72" i="42"/>
  <c r="AJ72" i="42"/>
  <c r="AK72" i="42"/>
  <c r="AL72" i="42"/>
  <c r="AM72" i="42"/>
  <c r="AN72" i="42"/>
  <c r="AO72" i="42"/>
  <c r="AP72" i="42"/>
  <c r="AQ72" i="42"/>
  <c r="AR72" i="42"/>
  <c r="AS72" i="42"/>
  <c r="AT72" i="42"/>
  <c r="AU72" i="42"/>
  <c r="AV72" i="42"/>
  <c r="AW72" i="42"/>
  <c r="AX72" i="42"/>
  <c r="AY72" i="42"/>
  <c r="AZ72" i="42"/>
  <c r="BA72" i="42"/>
  <c r="BB72" i="42"/>
  <c r="BC72" i="42"/>
  <c r="D73" i="42"/>
  <c r="E73" i="42"/>
  <c r="F73" i="42"/>
  <c r="G73" i="42"/>
  <c r="H73" i="42"/>
  <c r="I73" i="42"/>
  <c r="J73" i="42"/>
  <c r="K73" i="42"/>
  <c r="L73" i="42"/>
  <c r="M73" i="42"/>
  <c r="N73" i="42"/>
  <c r="O73" i="42"/>
  <c r="P73" i="42"/>
  <c r="Q73" i="42"/>
  <c r="R73" i="42"/>
  <c r="S73" i="42"/>
  <c r="T73" i="42"/>
  <c r="U73" i="42"/>
  <c r="V73" i="42"/>
  <c r="W73" i="42"/>
  <c r="X73" i="42"/>
  <c r="Y73" i="42"/>
  <c r="Z73" i="42"/>
  <c r="AA73" i="42"/>
  <c r="AB73" i="42"/>
  <c r="AC73" i="42"/>
  <c r="AD73" i="42"/>
  <c r="AE73" i="42"/>
  <c r="AF73" i="42"/>
  <c r="AG73" i="42"/>
  <c r="AH73" i="42"/>
  <c r="AI73" i="42"/>
  <c r="AJ73" i="42"/>
  <c r="AK73" i="42"/>
  <c r="AL73" i="42"/>
  <c r="AM73" i="42"/>
  <c r="AN73" i="42"/>
  <c r="AO73" i="42"/>
  <c r="AP73" i="42"/>
  <c r="AQ73" i="42"/>
  <c r="AR73" i="42"/>
  <c r="AS73" i="42"/>
  <c r="AT73" i="42"/>
  <c r="AU73" i="42"/>
  <c r="AV73" i="42"/>
  <c r="AW73" i="42"/>
  <c r="AX73" i="42"/>
  <c r="AY73" i="42"/>
  <c r="AZ73" i="42"/>
  <c r="BA73" i="42"/>
  <c r="BB73" i="42"/>
  <c r="BC73" i="42"/>
  <c r="D74" i="42"/>
  <c r="E74" i="42"/>
  <c r="F74" i="42"/>
  <c r="G74" i="42"/>
  <c r="H74" i="42"/>
  <c r="I74" i="42"/>
  <c r="J74" i="42"/>
  <c r="K74" i="42"/>
  <c r="L74" i="42"/>
  <c r="M74" i="42"/>
  <c r="N74" i="42"/>
  <c r="O74" i="42"/>
  <c r="P74" i="42"/>
  <c r="Q74" i="42"/>
  <c r="R74" i="42"/>
  <c r="S74" i="42"/>
  <c r="T74" i="42"/>
  <c r="U74" i="42"/>
  <c r="V74" i="42"/>
  <c r="W74" i="42"/>
  <c r="X74" i="42"/>
  <c r="Y74" i="42"/>
  <c r="Z74" i="42"/>
  <c r="AA74" i="42"/>
  <c r="AB74" i="42"/>
  <c r="AC74" i="42"/>
  <c r="AD74" i="42"/>
  <c r="AE74" i="42"/>
  <c r="AF74" i="42"/>
  <c r="AG74" i="42"/>
  <c r="AH74" i="42"/>
  <c r="AI74" i="42"/>
  <c r="AJ74" i="42"/>
  <c r="AK74" i="42"/>
  <c r="AL74" i="42"/>
  <c r="AM74" i="42"/>
  <c r="AN74" i="42"/>
  <c r="AO74" i="42"/>
  <c r="AP74" i="42"/>
  <c r="AQ74" i="42"/>
  <c r="AR74" i="42"/>
  <c r="AS74" i="42"/>
  <c r="AT74" i="42"/>
  <c r="AU74" i="42"/>
  <c r="AV74" i="42"/>
  <c r="AW74" i="42"/>
  <c r="AX74" i="42"/>
  <c r="AY74" i="42"/>
  <c r="AZ74" i="42"/>
  <c r="BA74" i="42"/>
  <c r="BB74" i="42"/>
  <c r="BC74" i="42"/>
  <c r="D75" i="42"/>
  <c r="E75" i="42"/>
  <c r="F75" i="42"/>
  <c r="G75" i="42"/>
  <c r="H75" i="42"/>
  <c r="I75" i="42"/>
  <c r="J75" i="42"/>
  <c r="K75" i="42"/>
  <c r="L75" i="42"/>
  <c r="M75" i="42"/>
  <c r="N75" i="42"/>
  <c r="O75" i="42"/>
  <c r="P75" i="42"/>
  <c r="Q75" i="42"/>
  <c r="R75" i="42"/>
  <c r="S75" i="42"/>
  <c r="T75" i="42"/>
  <c r="U75" i="42"/>
  <c r="V75" i="42"/>
  <c r="W75" i="42"/>
  <c r="X75" i="42"/>
  <c r="Y75" i="42"/>
  <c r="Z75" i="42"/>
  <c r="AA75" i="42"/>
  <c r="AB75" i="42"/>
  <c r="AC75" i="42"/>
  <c r="AD75" i="42"/>
  <c r="AE75" i="42"/>
  <c r="AF75" i="42"/>
  <c r="AG75" i="42"/>
  <c r="AH75" i="42"/>
  <c r="AI75" i="42"/>
  <c r="AJ75" i="42"/>
  <c r="AK75" i="42"/>
  <c r="AL75" i="42"/>
  <c r="AM75" i="42"/>
  <c r="AN75" i="42"/>
  <c r="AO75" i="42"/>
  <c r="AP75" i="42"/>
  <c r="AQ75" i="42"/>
  <c r="AR75" i="42"/>
  <c r="AS75" i="42"/>
  <c r="AT75" i="42"/>
  <c r="AU75" i="42"/>
  <c r="AV75" i="42"/>
  <c r="AW75" i="42"/>
  <c r="AX75" i="42"/>
  <c r="AY75" i="42"/>
  <c r="AZ75" i="42"/>
  <c r="BA75" i="42"/>
  <c r="BB75" i="42"/>
  <c r="BC75" i="42"/>
  <c r="D76" i="42"/>
  <c r="E76" i="42"/>
  <c r="F76" i="42"/>
  <c r="G76" i="42"/>
  <c r="H76" i="42"/>
  <c r="I76" i="42"/>
  <c r="J76" i="42"/>
  <c r="K76" i="42"/>
  <c r="L76" i="42"/>
  <c r="M76" i="42"/>
  <c r="N76" i="42"/>
  <c r="O76" i="42"/>
  <c r="P76" i="42"/>
  <c r="Q76" i="42"/>
  <c r="R76" i="42"/>
  <c r="S76" i="42"/>
  <c r="T76" i="42"/>
  <c r="U76" i="42"/>
  <c r="V76" i="42"/>
  <c r="W76" i="42"/>
  <c r="X76" i="42"/>
  <c r="Y76" i="42"/>
  <c r="Z76" i="42"/>
  <c r="AA76" i="42"/>
  <c r="AB76" i="42"/>
  <c r="AC76" i="42"/>
  <c r="AD76" i="42"/>
  <c r="AE76" i="42"/>
  <c r="AF76" i="42"/>
  <c r="AG76" i="42"/>
  <c r="AH76" i="42"/>
  <c r="AI76" i="42"/>
  <c r="AJ76" i="42"/>
  <c r="AK76" i="42"/>
  <c r="AL76" i="42"/>
  <c r="AM76" i="42"/>
  <c r="AN76" i="42"/>
  <c r="AO76" i="42"/>
  <c r="AP76" i="42"/>
  <c r="AQ76" i="42"/>
  <c r="AR76" i="42"/>
  <c r="AS76" i="42"/>
  <c r="AT76" i="42"/>
  <c r="AU76" i="42"/>
  <c r="AV76" i="42"/>
  <c r="AW76" i="42"/>
  <c r="AX76" i="42"/>
  <c r="AY76" i="42"/>
  <c r="AZ76" i="42"/>
  <c r="BA76" i="42"/>
  <c r="BB76" i="42"/>
  <c r="BC76" i="42"/>
  <c r="D77" i="42"/>
  <c r="E77" i="42"/>
  <c r="F77" i="42"/>
  <c r="G77" i="42"/>
  <c r="H77" i="42"/>
  <c r="I77" i="42"/>
  <c r="J77" i="42"/>
  <c r="K77" i="42"/>
  <c r="L77" i="42"/>
  <c r="M77" i="42"/>
  <c r="N77" i="42"/>
  <c r="O77" i="42"/>
  <c r="P77" i="42"/>
  <c r="Q77" i="42"/>
  <c r="R77" i="42"/>
  <c r="S77" i="42"/>
  <c r="T77" i="42"/>
  <c r="U77" i="42"/>
  <c r="V77" i="42"/>
  <c r="W77" i="42"/>
  <c r="X77" i="42"/>
  <c r="Y77" i="42"/>
  <c r="Z77" i="42"/>
  <c r="AA77" i="42"/>
  <c r="AB77" i="42"/>
  <c r="AC77" i="42"/>
  <c r="AD77" i="42"/>
  <c r="AE77" i="42"/>
  <c r="AF77" i="42"/>
  <c r="AG77" i="42"/>
  <c r="AH77" i="42"/>
  <c r="AI77" i="42"/>
  <c r="AJ77" i="42"/>
  <c r="AK77" i="42"/>
  <c r="AL77" i="42"/>
  <c r="AM77" i="42"/>
  <c r="AN77" i="42"/>
  <c r="AO77" i="42"/>
  <c r="AP77" i="42"/>
  <c r="AQ77" i="42"/>
  <c r="AR77" i="42"/>
  <c r="AS77" i="42"/>
  <c r="AT77" i="42"/>
  <c r="AU77" i="42"/>
  <c r="AV77" i="42"/>
  <c r="AW77" i="42"/>
  <c r="AX77" i="42"/>
  <c r="AY77" i="42"/>
  <c r="AZ77" i="42"/>
  <c r="BA77" i="42"/>
  <c r="BB77" i="42"/>
  <c r="BC77" i="42"/>
  <c r="D78" i="42"/>
  <c r="E78" i="42"/>
  <c r="F78" i="42"/>
  <c r="G78" i="42"/>
  <c r="H78" i="42"/>
  <c r="I78" i="42"/>
  <c r="J78" i="42"/>
  <c r="K78" i="42"/>
  <c r="L78" i="42"/>
  <c r="M78" i="42"/>
  <c r="N78" i="42"/>
  <c r="O78" i="42"/>
  <c r="P78" i="42"/>
  <c r="Q78" i="42"/>
  <c r="R78" i="42"/>
  <c r="S78" i="42"/>
  <c r="T78" i="42"/>
  <c r="U78" i="42"/>
  <c r="V78" i="42"/>
  <c r="W78" i="42"/>
  <c r="X78" i="42"/>
  <c r="Y78" i="42"/>
  <c r="Z78" i="42"/>
  <c r="AA78" i="42"/>
  <c r="AB78" i="42"/>
  <c r="AC78" i="42"/>
  <c r="AD78" i="42"/>
  <c r="AE78" i="42"/>
  <c r="AF78" i="42"/>
  <c r="AG78" i="42"/>
  <c r="AH78" i="42"/>
  <c r="AI78" i="42"/>
  <c r="AJ78" i="42"/>
  <c r="AK78" i="42"/>
  <c r="AL78" i="42"/>
  <c r="AM78" i="42"/>
  <c r="AN78" i="42"/>
  <c r="AO78" i="42"/>
  <c r="AP78" i="42"/>
  <c r="AQ78" i="42"/>
  <c r="AR78" i="42"/>
  <c r="AS78" i="42"/>
  <c r="AT78" i="42"/>
  <c r="AU78" i="42"/>
  <c r="AV78" i="42"/>
  <c r="AW78" i="42"/>
  <c r="AX78" i="42"/>
  <c r="AY78" i="42"/>
  <c r="AZ78" i="42"/>
  <c r="BA78" i="42"/>
  <c r="BB78" i="42"/>
  <c r="BC78" i="42"/>
  <c r="D79" i="42"/>
  <c r="E79" i="42"/>
  <c r="F79" i="42"/>
  <c r="G79" i="42"/>
  <c r="H79" i="42"/>
  <c r="I79" i="42"/>
  <c r="J79" i="42"/>
  <c r="K79" i="42"/>
  <c r="L79" i="42"/>
  <c r="M79" i="42"/>
  <c r="N79" i="42"/>
  <c r="O79" i="42"/>
  <c r="P79" i="42"/>
  <c r="Q79" i="42"/>
  <c r="R79" i="42"/>
  <c r="S79" i="42"/>
  <c r="T79" i="42"/>
  <c r="U79" i="42"/>
  <c r="V79" i="42"/>
  <c r="W79" i="42"/>
  <c r="X79" i="42"/>
  <c r="Y79" i="42"/>
  <c r="Z79" i="42"/>
  <c r="AA79" i="42"/>
  <c r="AB79" i="42"/>
  <c r="AC79" i="42"/>
  <c r="AD79" i="42"/>
  <c r="AE79" i="42"/>
  <c r="AF79" i="42"/>
  <c r="AG79" i="42"/>
  <c r="AH79" i="42"/>
  <c r="AI79" i="42"/>
  <c r="AJ79" i="42"/>
  <c r="AK79" i="42"/>
  <c r="AL79" i="42"/>
  <c r="AM79" i="42"/>
  <c r="AN79" i="42"/>
  <c r="AO79" i="42"/>
  <c r="AP79" i="42"/>
  <c r="AQ79" i="42"/>
  <c r="AR79" i="42"/>
  <c r="AS79" i="42"/>
  <c r="AT79" i="42"/>
  <c r="AU79" i="42"/>
  <c r="AV79" i="42"/>
  <c r="AW79" i="42"/>
  <c r="AX79" i="42"/>
  <c r="AY79" i="42"/>
  <c r="AZ79" i="42"/>
  <c r="BA79" i="42"/>
  <c r="BB79" i="42"/>
  <c r="BC79" i="42"/>
  <c r="D80" i="42"/>
  <c r="E80" i="42"/>
  <c r="F80" i="42"/>
  <c r="G80" i="42"/>
  <c r="H80" i="42"/>
  <c r="I80" i="42"/>
  <c r="J80" i="42"/>
  <c r="K80" i="42"/>
  <c r="L80" i="42"/>
  <c r="M80" i="42"/>
  <c r="N80" i="42"/>
  <c r="O80" i="42"/>
  <c r="P80" i="42"/>
  <c r="Q80" i="42"/>
  <c r="R80" i="42"/>
  <c r="S80" i="42"/>
  <c r="T80" i="42"/>
  <c r="U80" i="42"/>
  <c r="V80" i="42"/>
  <c r="W80" i="42"/>
  <c r="X80" i="42"/>
  <c r="Y80" i="42"/>
  <c r="Z80" i="42"/>
  <c r="AA80" i="42"/>
  <c r="AB80" i="42"/>
  <c r="AC80" i="42"/>
  <c r="AD80" i="42"/>
  <c r="AE80" i="42"/>
  <c r="AF80" i="42"/>
  <c r="AG80" i="42"/>
  <c r="AH80" i="42"/>
  <c r="AI80" i="42"/>
  <c r="AJ80" i="42"/>
  <c r="AK80" i="42"/>
  <c r="AL80" i="42"/>
  <c r="AM80" i="42"/>
  <c r="AN80" i="42"/>
  <c r="AO80" i="42"/>
  <c r="AP80" i="42"/>
  <c r="AQ80" i="42"/>
  <c r="AR80" i="42"/>
  <c r="AS80" i="42"/>
  <c r="AT80" i="42"/>
  <c r="AU80" i="42"/>
  <c r="AV80" i="42"/>
  <c r="AW80" i="42"/>
  <c r="AX80" i="42"/>
  <c r="AY80" i="42"/>
  <c r="AZ80" i="42"/>
  <c r="BA80" i="42"/>
  <c r="BB80" i="42"/>
  <c r="BC80" i="42"/>
  <c r="D81" i="42"/>
  <c r="E81" i="42"/>
  <c r="F81" i="42"/>
  <c r="G81" i="42"/>
  <c r="H81" i="42"/>
  <c r="I81" i="42"/>
  <c r="J81" i="42"/>
  <c r="K81" i="42"/>
  <c r="L81" i="42"/>
  <c r="M81" i="42"/>
  <c r="N81" i="42"/>
  <c r="O81" i="42"/>
  <c r="P81" i="42"/>
  <c r="Q81" i="42"/>
  <c r="R81" i="42"/>
  <c r="S81" i="42"/>
  <c r="T81" i="42"/>
  <c r="U81" i="42"/>
  <c r="V81" i="42"/>
  <c r="W81" i="42"/>
  <c r="X81" i="42"/>
  <c r="Y81" i="42"/>
  <c r="Z81" i="42"/>
  <c r="AA81" i="42"/>
  <c r="AB81" i="42"/>
  <c r="AC81" i="42"/>
  <c r="AD81" i="42"/>
  <c r="AE81" i="42"/>
  <c r="AF81" i="42"/>
  <c r="AG81" i="42"/>
  <c r="AH81" i="42"/>
  <c r="AI81" i="42"/>
  <c r="AJ81" i="42"/>
  <c r="AK81" i="42"/>
  <c r="AL81" i="42"/>
  <c r="AM81" i="42"/>
  <c r="AN81" i="42"/>
  <c r="AO81" i="42"/>
  <c r="AP81" i="42"/>
  <c r="AQ81" i="42"/>
  <c r="AR81" i="42"/>
  <c r="AS81" i="42"/>
  <c r="AT81" i="42"/>
  <c r="AU81" i="42"/>
  <c r="AV81" i="42"/>
  <c r="AW81" i="42"/>
  <c r="AX81" i="42"/>
  <c r="AY81" i="42"/>
  <c r="AZ81" i="42"/>
  <c r="BA81" i="42"/>
  <c r="BB81" i="42"/>
  <c r="BC81" i="42"/>
  <c r="D82" i="42"/>
  <c r="E82" i="42"/>
  <c r="F82" i="42"/>
  <c r="G82" i="42"/>
  <c r="H82" i="42"/>
  <c r="I82" i="42"/>
  <c r="J82" i="42"/>
  <c r="K82" i="42"/>
  <c r="L82" i="42"/>
  <c r="M82" i="42"/>
  <c r="N82" i="42"/>
  <c r="O82" i="42"/>
  <c r="P82" i="42"/>
  <c r="Q82" i="42"/>
  <c r="R82" i="42"/>
  <c r="S82" i="42"/>
  <c r="T82" i="42"/>
  <c r="U82" i="42"/>
  <c r="V82" i="42"/>
  <c r="W82" i="42"/>
  <c r="X82" i="42"/>
  <c r="Y82" i="42"/>
  <c r="Z82" i="42"/>
  <c r="AA82" i="42"/>
  <c r="AB82" i="42"/>
  <c r="AC82" i="42"/>
  <c r="AD82" i="42"/>
  <c r="AE82" i="42"/>
  <c r="AF82" i="42"/>
  <c r="AG82" i="42"/>
  <c r="AH82" i="42"/>
  <c r="AI82" i="42"/>
  <c r="AJ82" i="42"/>
  <c r="AK82" i="42"/>
  <c r="AL82" i="42"/>
  <c r="AM82" i="42"/>
  <c r="AN82" i="42"/>
  <c r="AO82" i="42"/>
  <c r="AP82" i="42"/>
  <c r="AQ82" i="42"/>
  <c r="AR82" i="42"/>
  <c r="AS82" i="42"/>
  <c r="AT82" i="42"/>
  <c r="AU82" i="42"/>
  <c r="AV82" i="42"/>
  <c r="AW82" i="42"/>
  <c r="AX82" i="42"/>
  <c r="AY82" i="42"/>
  <c r="AZ82" i="42"/>
  <c r="BA82" i="42"/>
  <c r="BB82" i="42"/>
  <c r="BC82" i="42"/>
  <c r="D83" i="42"/>
  <c r="E83" i="42"/>
  <c r="F83" i="42"/>
  <c r="G83" i="42"/>
  <c r="H83" i="42"/>
  <c r="I83" i="42"/>
  <c r="J83" i="42"/>
  <c r="K83" i="42"/>
  <c r="L83" i="42"/>
  <c r="M83" i="42"/>
  <c r="N83" i="42"/>
  <c r="O83" i="42"/>
  <c r="P83" i="42"/>
  <c r="Q83" i="42"/>
  <c r="R83" i="42"/>
  <c r="S83" i="42"/>
  <c r="T83" i="42"/>
  <c r="U83" i="42"/>
  <c r="V83" i="42"/>
  <c r="W83" i="42"/>
  <c r="X83" i="42"/>
  <c r="Y83" i="42"/>
  <c r="Z83" i="42"/>
  <c r="AA83" i="42"/>
  <c r="AB83" i="42"/>
  <c r="AC83" i="42"/>
  <c r="AD83" i="42"/>
  <c r="AE83" i="42"/>
  <c r="AF83" i="42"/>
  <c r="AG83" i="42"/>
  <c r="AH83" i="42"/>
  <c r="AI83" i="42"/>
  <c r="AJ83" i="42"/>
  <c r="AK83" i="42"/>
  <c r="AL83" i="42"/>
  <c r="AM83" i="42"/>
  <c r="AN83" i="42"/>
  <c r="AO83" i="42"/>
  <c r="AP83" i="42"/>
  <c r="AQ83" i="42"/>
  <c r="AR83" i="42"/>
  <c r="AS83" i="42"/>
  <c r="AT83" i="42"/>
  <c r="AU83" i="42"/>
  <c r="AV83" i="42"/>
  <c r="AW83" i="42"/>
  <c r="AX83" i="42"/>
  <c r="AY83" i="42"/>
  <c r="AZ83" i="42"/>
  <c r="BA83" i="42"/>
  <c r="BB83" i="42"/>
  <c r="BC83" i="42"/>
  <c r="D84" i="42"/>
  <c r="E84" i="42"/>
  <c r="F84" i="42"/>
  <c r="G84" i="42"/>
  <c r="H84" i="42"/>
  <c r="I84" i="42"/>
  <c r="J84" i="42"/>
  <c r="K84" i="42"/>
  <c r="L84" i="42"/>
  <c r="M84" i="42"/>
  <c r="N84" i="42"/>
  <c r="O84" i="42"/>
  <c r="P84" i="42"/>
  <c r="Q84" i="42"/>
  <c r="R84" i="42"/>
  <c r="S84" i="42"/>
  <c r="T84" i="42"/>
  <c r="U84" i="42"/>
  <c r="V84" i="42"/>
  <c r="W84" i="42"/>
  <c r="X84" i="42"/>
  <c r="Y84" i="42"/>
  <c r="Z84" i="42"/>
  <c r="AA84" i="42"/>
  <c r="AB84" i="42"/>
  <c r="AC84" i="42"/>
  <c r="AD84" i="42"/>
  <c r="AE84" i="42"/>
  <c r="AF84" i="42"/>
  <c r="AG84" i="42"/>
  <c r="AH84" i="42"/>
  <c r="AI84" i="42"/>
  <c r="AJ84" i="42"/>
  <c r="AK84" i="42"/>
  <c r="AL84" i="42"/>
  <c r="AM84" i="42"/>
  <c r="AN84" i="42"/>
  <c r="AO84" i="42"/>
  <c r="AP84" i="42"/>
  <c r="AQ84" i="42"/>
  <c r="AR84" i="42"/>
  <c r="AS84" i="42"/>
  <c r="AT84" i="42"/>
  <c r="AU84" i="42"/>
  <c r="AV84" i="42"/>
  <c r="AW84" i="42"/>
  <c r="AX84" i="42"/>
  <c r="AY84" i="42"/>
  <c r="AZ84" i="42"/>
  <c r="BA84" i="42"/>
  <c r="BB84" i="42"/>
  <c r="BC84" i="42"/>
  <c r="D85" i="42"/>
  <c r="E85" i="42"/>
  <c r="F85" i="42"/>
  <c r="G85" i="42"/>
  <c r="H85" i="42"/>
  <c r="I85" i="42"/>
  <c r="J85" i="42"/>
  <c r="K85" i="42"/>
  <c r="L85" i="42"/>
  <c r="M85" i="42"/>
  <c r="N85" i="42"/>
  <c r="O85" i="42"/>
  <c r="P85" i="42"/>
  <c r="Q85" i="42"/>
  <c r="R85" i="42"/>
  <c r="S85" i="42"/>
  <c r="T85" i="42"/>
  <c r="U85" i="42"/>
  <c r="V85" i="42"/>
  <c r="W85" i="42"/>
  <c r="X85" i="42"/>
  <c r="Y85" i="42"/>
  <c r="Z85" i="42"/>
  <c r="AA85" i="42"/>
  <c r="AB85" i="42"/>
  <c r="AC85" i="42"/>
  <c r="AD85" i="42"/>
  <c r="AE85" i="42"/>
  <c r="AF85" i="42"/>
  <c r="AG85" i="42"/>
  <c r="AH85" i="42"/>
  <c r="AI85" i="42"/>
  <c r="AJ85" i="42"/>
  <c r="AK85" i="42"/>
  <c r="AL85" i="42"/>
  <c r="AM85" i="42"/>
  <c r="AN85" i="42"/>
  <c r="AO85" i="42"/>
  <c r="AP85" i="42"/>
  <c r="AQ85" i="42"/>
  <c r="AR85" i="42"/>
  <c r="AS85" i="42"/>
  <c r="AT85" i="42"/>
  <c r="AU85" i="42"/>
  <c r="AV85" i="42"/>
  <c r="AW85" i="42"/>
  <c r="AX85" i="42"/>
  <c r="AY85" i="42"/>
  <c r="AZ85" i="42"/>
  <c r="BA85" i="42"/>
  <c r="BB85" i="42"/>
  <c r="BC85" i="42"/>
  <c r="D86" i="42"/>
  <c r="E86" i="42"/>
  <c r="F86" i="42"/>
  <c r="G86" i="42"/>
  <c r="H86" i="42"/>
  <c r="I86" i="42"/>
  <c r="J86" i="42"/>
  <c r="K86" i="42"/>
  <c r="L86" i="42"/>
  <c r="M86" i="42"/>
  <c r="N86" i="42"/>
  <c r="O86" i="42"/>
  <c r="P86" i="42"/>
  <c r="Q86" i="42"/>
  <c r="R86" i="42"/>
  <c r="S86" i="42"/>
  <c r="T86" i="42"/>
  <c r="U86" i="42"/>
  <c r="V86" i="42"/>
  <c r="W86" i="42"/>
  <c r="X86" i="42"/>
  <c r="Y86" i="42"/>
  <c r="Z86" i="42"/>
  <c r="AA86" i="42"/>
  <c r="AB86" i="42"/>
  <c r="AC86" i="42"/>
  <c r="AD86" i="42"/>
  <c r="AE86" i="42"/>
  <c r="AF86" i="42"/>
  <c r="AG86" i="42"/>
  <c r="AH86" i="42"/>
  <c r="AI86" i="42"/>
  <c r="AJ86" i="42"/>
  <c r="AK86" i="42"/>
  <c r="AL86" i="42"/>
  <c r="AM86" i="42"/>
  <c r="AN86" i="42"/>
  <c r="AO86" i="42"/>
  <c r="AP86" i="42"/>
  <c r="AQ86" i="42"/>
  <c r="AR86" i="42"/>
  <c r="AS86" i="42"/>
  <c r="AT86" i="42"/>
  <c r="AU86" i="42"/>
  <c r="AV86" i="42"/>
  <c r="AW86" i="42"/>
  <c r="AX86" i="42"/>
  <c r="AY86" i="42"/>
  <c r="AZ86" i="42"/>
  <c r="BA86" i="42"/>
  <c r="BB86" i="42"/>
  <c r="BC86" i="42"/>
  <c r="D87" i="42"/>
  <c r="E87" i="42"/>
  <c r="F87" i="42"/>
  <c r="G87" i="42"/>
  <c r="H87" i="42"/>
  <c r="I87" i="42"/>
  <c r="J87" i="42"/>
  <c r="K87" i="42"/>
  <c r="L87" i="42"/>
  <c r="M87" i="42"/>
  <c r="N87" i="42"/>
  <c r="O87" i="42"/>
  <c r="P87" i="42"/>
  <c r="Q87" i="42"/>
  <c r="R87" i="42"/>
  <c r="S87" i="42"/>
  <c r="T87" i="42"/>
  <c r="U87" i="42"/>
  <c r="V87" i="42"/>
  <c r="W87" i="42"/>
  <c r="X87" i="42"/>
  <c r="Y87" i="42"/>
  <c r="Z87" i="42"/>
  <c r="AA87" i="42"/>
  <c r="AB87" i="42"/>
  <c r="AC87" i="42"/>
  <c r="AD87" i="42"/>
  <c r="AE87" i="42"/>
  <c r="AF87" i="42"/>
  <c r="AG87" i="42"/>
  <c r="AH87" i="42"/>
  <c r="AI87" i="42"/>
  <c r="AJ87" i="42"/>
  <c r="AK87" i="42"/>
  <c r="AL87" i="42"/>
  <c r="AM87" i="42"/>
  <c r="AN87" i="42"/>
  <c r="AO87" i="42"/>
  <c r="AP87" i="42"/>
  <c r="AQ87" i="42"/>
  <c r="AR87" i="42"/>
  <c r="AS87" i="42"/>
  <c r="AT87" i="42"/>
  <c r="AU87" i="42"/>
  <c r="AV87" i="42"/>
  <c r="AW87" i="42"/>
  <c r="AX87" i="42"/>
  <c r="AY87" i="42"/>
  <c r="AZ87" i="42"/>
  <c r="BA87" i="42"/>
  <c r="BB87" i="42"/>
  <c r="BC87" i="42"/>
  <c r="D88" i="42"/>
  <c r="E88" i="42"/>
  <c r="F88" i="42"/>
  <c r="G88" i="42"/>
  <c r="H88" i="42"/>
  <c r="I88" i="42"/>
  <c r="J88" i="42"/>
  <c r="K88" i="42"/>
  <c r="L88" i="42"/>
  <c r="M88" i="42"/>
  <c r="N88" i="42"/>
  <c r="O88" i="42"/>
  <c r="P88" i="42"/>
  <c r="Q88" i="42"/>
  <c r="R88" i="42"/>
  <c r="S88" i="42"/>
  <c r="T88" i="42"/>
  <c r="U88" i="42"/>
  <c r="V88" i="42"/>
  <c r="W88" i="42"/>
  <c r="X88" i="42"/>
  <c r="Y88" i="42"/>
  <c r="Z88" i="42"/>
  <c r="AA88" i="42"/>
  <c r="AB88" i="42"/>
  <c r="AC88" i="42"/>
  <c r="AD88" i="42"/>
  <c r="AE88" i="42"/>
  <c r="AF88" i="42"/>
  <c r="AG88" i="42"/>
  <c r="AH88" i="42"/>
  <c r="AI88" i="42"/>
  <c r="AJ88" i="42"/>
  <c r="AK88" i="42"/>
  <c r="AL88" i="42"/>
  <c r="AM88" i="42"/>
  <c r="AN88" i="42"/>
  <c r="AO88" i="42"/>
  <c r="AP88" i="42"/>
  <c r="AQ88" i="42"/>
  <c r="AR88" i="42"/>
  <c r="AS88" i="42"/>
  <c r="AT88" i="42"/>
  <c r="AU88" i="42"/>
  <c r="AV88" i="42"/>
  <c r="AW88" i="42"/>
  <c r="AX88" i="42"/>
  <c r="AY88" i="42"/>
  <c r="AZ88" i="42"/>
  <c r="BA88" i="42"/>
  <c r="BB88" i="42"/>
  <c r="BC88" i="42"/>
  <c r="D89" i="42"/>
  <c r="E89" i="42"/>
  <c r="F89" i="42"/>
  <c r="G89" i="42"/>
  <c r="H89" i="42"/>
  <c r="I89" i="42"/>
  <c r="J89" i="42"/>
  <c r="K89" i="42"/>
  <c r="L89" i="42"/>
  <c r="M89" i="42"/>
  <c r="N89" i="42"/>
  <c r="O89" i="42"/>
  <c r="P89" i="42"/>
  <c r="Q89" i="42"/>
  <c r="R89" i="42"/>
  <c r="S89" i="42"/>
  <c r="T89" i="42"/>
  <c r="U89" i="42"/>
  <c r="V89" i="42"/>
  <c r="W89" i="42"/>
  <c r="X89" i="42"/>
  <c r="Y89" i="42"/>
  <c r="Z89" i="42"/>
  <c r="AA89" i="42"/>
  <c r="AB89" i="42"/>
  <c r="AC89" i="42"/>
  <c r="AD89" i="42"/>
  <c r="AE89" i="42"/>
  <c r="AF89" i="42"/>
  <c r="AG89" i="42"/>
  <c r="AH89" i="42"/>
  <c r="AI89" i="42"/>
  <c r="AJ89" i="42"/>
  <c r="AK89" i="42"/>
  <c r="AL89" i="42"/>
  <c r="AM89" i="42"/>
  <c r="AN89" i="42"/>
  <c r="AO89" i="42"/>
  <c r="AP89" i="42"/>
  <c r="AQ89" i="42"/>
  <c r="AR89" i="42"/>
  <c r="AS89" i="42"/>
  <c r="AT89" i="42"/>
  <c r="AU89" i="42"/>
  <c r="AV89" i="42"/>
  <c r="AW89" i="42"/>
  <c r="AX89" i="42"/>
  <c r="AY89" i="42"/>
  <c r="AZ89" i="42"/>
  <c r="BA89" i="42"/>
  <c r="BB89" i="42"/>
  <c r="BC89" i="42"/>
  <c r="D90" i="42"/>
  <c r="E90" i="42"/>
  <c r="F90" i="42"/>
  <c r="G90" i="42"/>
  <c r="H90" i="42"/>
  <c r="I90" i="42"/>
  <c r="J90" i="42"/>
  <c r="K90" i="42"/>
  <c r="L90" i="42"/>
  <c r="M90" i="42"/>
  <c r="N90" i="42"/>
  <c r="O90" i="42"/>
  <c r="P90" i="42"/>
  <c r="Q90" i="42"/>
  <c r="R90" i="42"/>
  <c r="S90" i="42"/>
  <c r="T90" i="42"/>
  <c r="U90" i="42"/>
  <c r="V90" i="42"/>
  <c r="W90" i="42"/>
  <c r="X90" i="42"/>
  <c r="Y90" i="42"/>
  <c r="Z90" i="42"/>
  <c r="AA90" i="42"/>
  <c r="AB90" i="42"/>
  <c r="AC90" i="42"/>
  <c r="AD90" i="42"/>
  <c r="AE90" i="42"/>
  <c r="AF90" i="42"/>
  <c r="AG90" i="42"/>
  <c r="AH90" i="42"/>
  <c r="AI90" i="42"/>
  <c r="AJ90" i="42"/>
  <c r="AK90" i="42"/>
  <c r="AL90" i="42"/>
  <c r="AM90" i="42"/>
  <c r="AN90" i="42"/>
  <c r="AO90" i="42"/>
  <c r="AP90" i="42"/>
  <c r="AQ90" i="42"/>
  <c r="AR90" i="42"/>
  <c r="AS90" i="42"/>
  <c r="AT90" i="42"/>
  <c r="AU90" i="42"/>
  <c r="AV90" i="42"/>
  <c r="AW90" i="42"/>
  <c r="AX90" i="42"/>
  <c r="AY90" i="42"/>
  <c r="AZ90" i="42"/>
  <c r="BA90" i="42"/>
  <c r="BB90" i="42"/>
  <c r="BC90" i="42"/>
  <c r="D91" i="42"/>
  <c r="E91" i="42"/>
  <c r="F91" i="42"/>
  <c r="G91" i="42"/>
  <c r="H91" i="42"/>
  <c r="I91" i="42"/>
  <c r="J91" i="42"/>
  <c r="K91" i="42"/>
  <c r="L91" i="42"/>
  <c r="M91" i="42"/>
  <c r="N91" i="42"/>
  <c r="O91" i="42"/>
  <c r="P91" i="42"/>
  <c r="Q91" i="42"/>
  <c r="R91" i="42"/>
  <c r="S91" i="42"/>
  <c r="T91" i="42"/>
  <c r="U91" i="42"/>
  <c r="V91" i="42"/>
  <c r="W91" i="42"/>
  <c r="X91" i="42"/>
  <c r="Y91" i="42"/>
  <c r="Z91" i="42"/>
  <c r="AA91" i="42"/>
  <c r="AB91" i="42"/>
  <c r="AC91" i="42"/>
  <c r="AD91" i="42"/>
  <c r="AE91" i="42"/>
  <c r="AF91" i="42"/>
  <c r="AG91" i="42"/>
  <c r="AH91" i="42"/>
  <c r="AI91" i="42"/>
  <c r="AJ91" i="42"/>
  <c r="AK91" i="42"/>
  <c r="AL91" i="42"/>
  <c r="AM91" i="42"/>
  <c r="AN91" i="42"/>
  <c r="AO91" i="42"/>
  <c r="AP91" i="42"/>
  <c r="AQ91" i="42"/>
  <c r="AR91" i="42"/>
  <c r="AS91" i="42"/>
  <c r="AT91" i="42"/>
  <c r="AU91" i="42"/>
  <c r="AV91" i="42"/>
  <c r="AW91" i="42"/>
  <c r="AX91" i="42"/>
  <c r="AY91" i="42"/>
  <c r="AZ91" i="42"/>
  <c r="BA91" i="42"/>
  <c r="BB91" i="42"/>
  <c r="BC91" i="42"/>
  <c r="D92" i="42"/>
  <c r="E92" i="42"/>
  <c r="F92" i="42"/>
  <c r="G92" i="42"/>
  <c r="H92" i="42"/>
  <c r="I92" i="42"/>
  <c r="J92" i="42"/>
  <c r="K92" i="42"/>
  <c r="L92" i="42"/>
  <c r="M92" i="42"/>
  <c r="N92" i="42"/>
  <c r="O92" i="42"/>
  <c r="P92" i="42"/>
  <c r="Q92" i="42"/>
  <c r="R92" i="42"/>
  <c r="S92" i="42"/>
  <c r="T92" i="42"/>
  <c r="U92" i="42"/>
  <c r="V92" i="42"/>
  <c r="W92" i="42"/>
  <c r="X92" i="42"/>
  <c r="Y92" i="42"/>
  <c r="Z92" i="42"/>
  <c r="AA92" i="42"/>
  <c r="AB92" i="42"/>
  <c r="AC92" i="42"/>
  <c r="AD92" i="42"/>
  <c r="AE92" i="42"/>
  <c r="AF92" i="42"/>
  <c r="AG92" i="42"/>
  <c r="AH92" i="42"/>
  <c r="AI92" i="42"/>
  <c r="AJ92" i="42"/>
  <c r="AK92" i="42"/>
  <c r="AL92" i="42"/>
  <c r="AM92" i="42"/>
  <c r="AN92" i="42"/>
  <c r="AO92" i="42"/>
  <c r="AP92" i="42"/>
  <c r="AQ92" i="42"/>
  <c r="AR92" i="42"/>
  <c r="AS92" i="42"/>
  <c r="AT92" i="42"/>
  <c r="AU92" i="42"/>
  <c r="AV92" i="42"/>
  <c r="AW92" i="42"/>
  <c r="AX92" i="42"/>
  <c r="AY92" i="42"/>
  <c r="AZ92" i="42"/>
  <c r="BA92" i="42"/>
  <c r="BB92" i="42"/>
  <c r="BC92" i="42"/>
  <c r="D93" i="42"/>
  <c r="E93" i="42"/>
  <c r="F93" i="42"/>
  <c r="G93" i="42"/>
  <c r="H93" i="42"/>
  <c r="I93" i="42"/>
  <c r="J93" i="42"/>
  <c r="K93" i="42"/>
  <c r="L93" i="42"/>
  <c r="M93" i="42"/>
  <c r="N93" i="42"/>
  <c r="O93" i="42"/>
  <c r="P93" i="42"/>
  <c r="Q93" i="42"/>
  <c r="R93" i="42"/>
  <c r="S93" i="42"/>
  <c r="T93" i="42"/>
  <c r="U93" i="42"/>
  <c r="V93" i="42"/>
  <c r="W93" i="42"/>
  <c r="X93" i="42"/>
  <c r="Y93" i="42"/>
  <c r="Z93" i="42"/>
  <c r="AA93" i="42"/>
  <c r="AB93" i="42"/>
  <c r="AC93" i="42"/>
  <c r="AD93" i="42"/>
  <c r="AE93" i="42"/>
  <c r="AF93" i="42"/>
  <c r="AG93" i="42"/>
  <c r="AH93" i="42"/>
  <c r="AI93" i="42"/>
  <c r="AJ93" i="42"/>
  <c r="AK93" i="42"/>
  <c r="AL93" i="42"/>
  <c r="AM93" i="42"/>
  <c r="AN93" i="42"/>
  <c r="AO93" i="42"/>
  <c r="AP93" i="42"/>
  <c r="AQ93" i="42"/>
  <c r="AR93" i="42"/>
  <c r="AS93" i="42"/>
  <c r="AT93" i="42"/>
  <c r="AU93" i="42"/>
  <c r="AV93" i="42"/>
  <c r="AW93" i="42"/>
  <c r="AX93" i="42"/>
  <c r="AY93" i="42"/>
  <c r="AZ93" i="42"/>
  <c r="BA93" i="42"/>
  <c r="BB93" i="42"/>
  <c r="BC93" i="42"/>
  <c r="D94" i="42"/>
  <c r="E94" i="42"/>
  <c r="F94" i="42"/>
  <c r="G94" i="42"/>
  <c r="H94" i="42"/>
  <c r="I94" i="42"/>
  <c r="J94" i="42"/>
  <c r="K94" i="42"/>
  <c r="L94" i="42"/>
  <c r="M94" i="42"/>
  <c r="N94" i="42"/>
  <c r="O94" i="42"/>
  <c r="P94" i="42"/>
  <c r="Q94" i="42"/>
  <c r="R94" i="42"/>
  <c r="S94" i="42"/>
  <c r="T94" i="42"/>
  <c r="U94" i="42"/>
  <c r="V94" i="42"/>
  <c r="W94" i="42"/>
  <c r="X94" i="42"/>
  <c r="Y94" i="42"/>
  <c r="Z94" i="42"/>
  <c r="AA94" i="42"/>
  <c r="AB94" i="42"/>
  <c r="AC94" i="42"/>
  <c r="AD94" i="42"/>
  <c r="AE94" i="42"/>
  <c r="AF94" i="42"/>
  <c r="AG94" i="42"/>
  <c r="AH94" i="42"/>
  <c r="AI94" i="42"/>
  <c r="AJ94" i="42"/>
  <c r="AK94" i="42"/>
  <c r="AL94" i="42"/>
  <c r="AM94" i="42"/>
  <c r="AN94" i="42"/>
  <c r="AO94" i="42"/>
  <c r="AP94" i="42"/>
  <c r="AQ94" i="42"/>
  <c r="AR94" i="42"/>
  <c r="AS94" i="42"/>
  <c r="AT94" i="42"/>
  <c r="AU94" i="42"/>
  <c r="AV94" i="42"/>
  <c r="AW94" i="42"/>
  <c r="AX94" i="42"/>
  <c r="AY94" i="42"/>
  <c r="AZ94" i="42"/>
  <c r="BA94" i="42"/>
  <c r="BB94" i="42"/>
  <c r="BC94" i="42"/>
  <c r="D95" i="42"/>
  <c r="E95" i="42"/>
  <c r="F95" i="42"/>
  <c r="G95" i="42"/>
  <c r="H95" i="42"/>
  <c r="I95" i="42"/>
  <c r="J95" i="42"/>
  <c r="K95" i="42"/>
  <c r="L95" i="42"/>
  <c r="M95" i="42"/>
  <c r="N95" i="42"/>
  <c r="O95" i="42"/>
  <c r="P95" i="42"/>
  <c r="Q95" i="42"/>
  <c r="R95" i="42"/>
  <c r="S95" i="42"/>
  <c r="T95" i="42"/>
  <c r="U95" i="42"/>
  <c r="V95" i="42"/>
  <c r="W95" i="42"/>
  <c r="X95" i="42"/>
  <c r="Y95" i="42"/>
  <c r="Z95" i="42"/>
  <c r="AA95" i="42"/>
  <c r="AB95" i="42"/>
  <c r="AC95" i="42"/>
  <c r="AD95" i="42"/>
  <c r="AE95" i="42"/>
  <c r="AF95" i="42"/>
  <c r="AG95" i="42"/>
  <c r="AH95" i="42"/>
  <c r="AI95" i="42"/>
  <c r="AJ95" i="42"/>
  <c r="AK95" i="42"/>
  <c r="AL95" i="42"/>
  <c r="AM95" i="42"/>
  <c r="AN95" i="42"/>
  <c r="AO95" i="42"/>
  <c r="AP95" i="42"/>
  <c r="AQ95" i="42"/>
  <c r="AR95" i="42"/>
  <c r="AS95" i="42"/>
  <c r="AT95" i="42"/>
  <c r="AU95" i="42"/>
  <c r="AV95" i="42"/>
  <c r="AW95" i="42"/>
  <c r="AX95" i="42"/>
  <c r="AY95" i="42"/>
  <c r="AZ95" i="42"/>
  <c r="BA95" i="42"/>
  <c r="BB95" i="42"/>
  <c r="BC95" i="42"/>
  <c r="D96" i="42"/>
  <c r="E96" i="42"/>
  <c r="F96" i="42"/>
  <c r="G96" i="42"/>
  <c r="H96" i="42"/>
  <c r="I96" i="42"/>
  <c r="J96" i="42"/>
  <c r="K96" i="42"/>
  <c r="L96" i="42"/>
  <c r="M96" i="42"/>
  <c r="N96" i="42"/>
  <c r="O96" i="42"/>
  <c r="P96" i="42"/>
  <c r="Q96" i="42"/>
  <c r="R96" i="42"/>
  <c r="S96" i="42"/>
  <c r="T96" i="42"/>
  <c r="U96" i="42"/>
  <c r="V96" i="42"/>
  <c r="W96" i="42"/>
  <c r="X96" i="42"/>
  <c r="Y96" i="42"/>
  <c r="Z96" i="42"/>
  <c r="AA96" i="42"/>
  <c r="AB96" i="42"/>
  <c r="AC96" i="42"/>
  <c r="AD96" i="42"/>
  <c r="AE96" i="42"/>
  <c r="AF96" i="42"/>
  <c r="AG96" i="42"/>
  <c r="AH96" i="42"/>
  <c r="AI96" i="42"/>
  <c r="AJ96" i="42"/>
  <c r="AK96" i="42"/>
  <c r="AL96" i="42"/>
  <c r="AM96" i="42"/>
  <c r="AN96" i="42"/>
  <c r="AO96" i="42"/>
  <c r="AP96" i="42"/>
  <c r="AQ96" i="42"/>
  <c r="AR96" i="42"/>
  <c r="AS96" i="42"/>
  <c r="AT96" i="42"/>
  <c r="AU96" i="42"/>
  <c r="AV96" i="42"/>
  <c r="AW96" i="42"/>
  <c r="AX96" i="42"/>
  <c r="AY96" i="42"/>
  <c r="AZ96" i="42"/>
  <c r="BA96" i="42"/>
  <c r="BB96" i="42"/>
  <c r="BC96" i="42"/>
  <c r="D97" i="42"/>
  <c r="E97" i="42"/>
  <c r="F97" i="42"/>
  <c r="G97" i="42"/>
  <c r="H97" i="42"/>
  <c r="I97" i="42"/>
  <c r="J97" i="42"/>
  <c r="K97" i="42"/>
  <c r="L97" i="42"/>
  <c r="M97" i="42"/>
  <c r="N97" i="42"/>
  <c r="O97" i="42"/>
  <c r="P97" i="42"/>
  <c r="Q97" i="42"/>
  <c r="R97" i="42"/>
  <c r="S97" i="42"/>
  <c r="T97" i="42"/>
  <c r="U97" i="42"/>
  <c r="V97" i="42"/>
  <c r="W97" i="42"/>
  <c r="X97" i="42"/>
  <c r="Y97" i="42"/>
  <c r="Z97" i="42"/>
  <c r="AA97" i="42"/>
  <c r="AB97" i="42"/>
  <c r="AC97" i="42"/>
  <c r="AD97" i="42"/>
  <c r="AE97" i="42"/>
  <c r="AF97" i="42"/>
  <c r="AG97" i="42"/>
  <c r="AH97" i="42"/>
  <c r="AI97" i="42"/>
  <c r="AJ97" i="42"/>
  <c r="AK97" i="42"/>
  <c r="AL97" i="42"/>
  <c r="AM97" i="42"/>
  <c r="AN97" i="42"/>
  <c r="AO97" i="42"/>
  <c r="AP97" i="42"/>
  <c r="AQ97" i="42"/>
  <c r="AR97" i="42"/>
  <c r="AS97" i="42"/>
  <c r="AT97" i="42"/>
  <c r="AU97" i="42"/>
  <c r="AV97" i="42"/>
  <c r="AW97" i="42"/>
  <c r="AX97" i="42"/>
  <c r="AY97" i="42"/>
  <c r="AZ97" i="42"/>
  <c r="BA97" i="42"/>
  <c r="BB97" i="42"/>
  <c r="BC97" i="42"/>
  <c r="D98" i="42"/>
  <c r="E98" i="42"/>
  <c r="F98" i="42"/>
  <c r="G98" i="42"/>
  <c r="H98" i="42"/>
  <c r="I98" i="42"/>
  <c r="J98" i="42"/>
  <c r="K98" i="42"/>
  <c r="L98" i="42"/>
  <c r="M98" i="42"/>
  <c r="N98" i="42"/>
  <c r="O98" i="42"/>
  <c r="P98" i="42"/>
  <c r="Q98" i="42"/>
  <c r="R98" i="42"/>
  <c r="S98" i="42"/>
  <c r="T98" i="42"/>
  <c r="U98" i="42"/>
  <c r="V98" i="42"/>
  <c r="W98" i="42"/>
  <c r="X98" i="42"/>
  <c r="Y98" i="42"/>
  <c r="Z98" i="42"/>
  <c r="AA98" i="42"/>
  <c r="AB98" i="42"/>
  <c r="AC98" i="42"/>
  <c r="AD98" i="42"/>
  <c r="AE98" i="42"/>
  <c r="AF98" i="42"/>
  <c r="AG98" i="42"/>
  <c r="AH98" i="42"/>
  <c r="AI98" i="42"/>
  <c r="AJ98" i="42"/>
  <c r="AK98" i="42"/>
  <c r="AL98" i="42"/>
  <c r="AM98" i="42"/>
  <c r="AN98" i="42"/>
  <c r="AO98" i="42"/>
  <c r="AP98" i="42"/>
  <c r="AQ98" i="42"/>
  <c r="AR98" i="42"/>
  <c r="AS98" i="42"/>
  <c r="AT98" i="42"/>
  <c r="AU98" i="42"/>
  <c r="AV98" i="42"/>
  <c r="AW98" i="42"/>
  <c r="AX98" i="42"/>
  <c r="AY98" i="42"/>
  <c r="AZ98" i="42"/>
  <c r="BA98" i="42"/>
  <c r="BB98" i="42"/>
  <c r="BC98" i="42"/>
  <c r="D99" i="42"/>
  <c r="E99" i="42"/>
  <c r="F99" i="42"/>
  <c r="G99" i="42"/>
  <c r="H99" i="42"/>
  <c r="I99" i="42"/>
  <c r="J99" i="42"/>
  <c r="K99" i="42"/>
  <c r="L99" i="42"/>
  <c r="M99" i="42"/>
  <c r="N99" i="42"/>
  <c r="O99" i="42"/>
  <c r="P99" i="42"/>
  <c r="Q99" i="42"/>
  <c r="R99" i="42"/>
  <c r="S99" i="42"/>
  <c r="T99" i="42"/>
  <c r="U99" i="42"/>
  <c r="V99" i="42"/>
  <c r="W99" i="42"/>
  <c r="X99" i="42"/>
  <c r="Y99" i="42"/>
  <c r="Z99" i="42"/>
  <c r="AA99" i="42"/>
  <c r="AB99" i="42"/>
  <c r="AC99" i="42"/>
  <c r="AD99" i="42"/>
  <c r="AE99" i="42"/>
  <c r="AF99" i="42"/>
  <c r="AG99" i="42"/>
  <c r="AH99" i="42"/>
  <c r="AI99" i="42"/>
  <c r="AJ99" i="42"/>
  <c r="AK99" i="42"/>
  <c r="AL99" i="42"/>
  <c r="AM99" i="42"/>
  <c r="AN99" i="42"/>
  <c r="AO99" i="42"/>
  <c r="AP99" i="42"/>
  <c r="AQ99" i="42"/>
  <c r="AR99" i="42"/>
  <c r="AS99" i="42"/>
  <c r="AT99" i="42"/>
  <c r="AU99" i="42"/>
  <c r="AV99" i="42"/>
  <c r="AW99" i="42"/>
  <c r="AX99" i="42"/>
  <c r="AY99" i="42"/>
  <c r="AZ99" i="42"/>
  <c r="BA99" i="42"/>
  <c r="BB99" i="42"/>
  <c r="BC99" i="42"/>
  <c r="D100" i="42"/>
  <c r="E100" i="42"/>
  <c r="F100" i="42"/>
  <c r="G100" i="42"/>
  <c r="H100" i="42"/>
  <c r="I100" i="42"/>
  <c r="J100" i="42"/>
  <c r="K100" i="42"/>
  <c r="L100" i="42"/>
  <c r="M100" i="42"/>
  <c r="N100" i="42"/>
  <c r="O100" i="42"/>
  <c r="P100" i="42"/>
  <c r="Q100" i="42"/>
  <c r="R100" i="42"/>
  <c r="S100" i="42"/>
  <c r="T100" i="42"/>
  <c r="U100" i="42"/>
  <c r="V100" i="42"/>
  <c r="W100" i="42"/>
  <c r="X100" i="42"/>
  <c r="Y100" i="42"/>
  <c r="Z100" i="42"/>
  <c r="AA100" i="42"/>
  <c r="AB100" i="42"/>
  <c r="AC100" i="42"/>
  <c r="AD100" i="42"/>
  <c r="AE100" i="42"/>
  <c r="AF100" i="42"/>
  <c r="AG100" i="42"/>
  <c r="AH100" i="42"/>
  <c r="AI100" i="42"/>
  <c r="AJ100" i="42"/>
  <c r="AK100" i="42"/>
  <c r="AL100" i="42"/>
  <c r="AM100" i="42"/>
  <c r="AN100" i="42"/>
  <c r="AO100" i="42"/>
  <c r="AP100" i="42"/>
  <c r="AQ100" i="42"/>
  <c r="AR100" i="42"/>
  <c r="AS100" i="42"/>
  <c r="AT100" i="42"/>
  <c r="AU100" i="42"/>
  <c r="AV100" i="42"/>
  <c r="AW100" i="42"/>
  <c r="AX100" i="42"/>
  <c r="AY100" i="42"/>
  <c r="AZ100" i="42"/>
  <c r="BA100" i="42"/>
  <c r="BB100" i="42"/>
  <c r="BC100" i="42"/>
  <c r="D101" i="42"/>
  <c r="E101" i="42"/>
  <c r="F101" i="42"/>
  <c r="G101" i="42"/>
  <c r="H101" i="42"/>
  <c r="I101" i="42"/>
  <c r="J101" i="42"/>
  <c r="K101" i="42"/>
  <c r="L101" i="42"/>
  <c r="M101" i="42"/>
  <c r="N101" i="42"/>
  <c r="O101" i="42"/>
  <c r="P101" i="42"/>
  <c r="Q101" i="42"/>
  <c r="R101" i="42"/>
  <c r="S101" i="42"/>
  <c r="T101" i="42"/>
  <c r="U101" i="42"/>
  <c r="V101" i="42"/>
  <c r="W101" i="42"/>
  <c r="X101" i="42"/>
  <c r="Y101" i="42"/>
  <c r="Z101" i="42"/>
  <c r="AA101" i="42"/>
  <c r="AB101" i="42"/>
  <c r="AC101" i="42"/>
  <c r="AD101" i="42"/>
  <c r="AE101" i="42"/>
  <c r="AF101" i="42"/>
  <c r="AG101" i="42"/>
  <c r="AH101" i="42"/>
  <c r="AI101" i="42"/>
  <c r="AJ101" i="42"/>
  <c r="AK101" i="42"/>
  <c r="AL101" i="42"/>
  <c r="AM101" i="42"/>
  <c r="AN101" i="42"/>
  <c r="AO101" i="42"/>
  <c r="AP101" i="42"/>
  <c r="AQ101" i="42"/>
  <c r="AR101" i="42"/>
  <c r="AS101" i="42"/>
  <c r="AT101" i="42"/>
  <c r="AU101" i="42"/>
  <c r="AV101" i="42"/>
  <c r="AW101" i="42"/>
  <c r="AX101" i="42"/>
  <c r="AY101" i="42"/>
  <c r="AZ101" i="42"/>
  <c r="BA101" i="42"/>
  <c r="BB101" i="42"/>
  <c r="BC101" i="42"/>
  <c r="D102" i="42"/>
  <c r="E102" i="42"/>
  <c r="F102" i="42"/>
  <c r="G102" i="42"/>
  <c r="H102" i="42"/>
  <c r="I102" i="42"/>
  <c r="J102" i="42"/>
  <c r="K102" i="42"/>
  <c r="L102" i="42"/>
  <c r="M102" i="42"/>
  <c r="N102" i="42"/>
  <c r="O102" i="42"/>
  <c r="P102" i="42"/>
  <c r="Q102" i="42"/>
  <c r="R102" i="42"/>
  <c r="S102" i="42"/>
  <c r="T102" i="42"/>
  <c r="U102" i="42"/>
  <c r="V102" i="42"/>
  <c r="W102" i="42"/>
  <c r="X102" i="42"/>
  <c r="Y102" i="42"/>
  <c r="Z102" i="42"/>
  <c r="AA102" i="42"/>
  <c r="AB102" i="42"/>
  <c r="AC102" i="42"/>
  <c r="AD102" i="42"/>
  <c r="AE102" i="42"/>
  <c r="AF102" i="42"/>
  <c r="AG102" i="42"/>
  <c r="AH102" i="42"/>
  <c r="AI102" i="42"/>
  <c r="AJ102" i="42"/>
  <c r="AK102" i="42"/>
  <c r="AL102" i="42"/>
  <c r="AM102" i="42"/>
  <c r="AN102" i="42"/>
  <c r="AO102" i="42"/>
  <c r="AP102" i="42"/>
  <c r="AQ102" i="42"/>
  <c r="AR102" i="42"/>
  <c r="AS102" i="42"/>
  <c r="AT102" i="42"/>
  <c r="AU102" i="42"/>
  <c r="AV102" i="42"/>
  <c r="AW102" i="42"/>
  <c r="AX102" i="42"/>
  <c r="AY102" i="42"/>
  <c r="AZ102" i="42"/>
  <c r="BA102" i="42"/>
  <c r="BB102" i="42"/>
  <c r="BC102" i="42"/>
  <c r="D103" i="42"/>
  <c r="E103" i="42"/>
  <c r="F103" i="42"/>
  <c r="G103" i="42"/>
  <c r="H103" i="42"/>
  <c r="I103" i="42"/>
  <c r="J103" i="42"/>
  <c r="K103" i="42"/>
  <c r="L103" i="42"/>
  <c r="M103" i="42"/>
  <c r="N103" i="42"/>
  <c r="O103" i="42"/>
  <c r="P103" i="42"/>
  <c r="Q103" i="42"/>
  <c r="R103" i="42"/>
  <c r="S103" i="42"/>
  <c r="T103" i="42"/>
  <c r="U103" i="42"/>
  <c r="V103" i="42"/>
  <c r="W103" i="42"/>
  <c r="X103" i="42"/>
  <c r="Y103" i="42"/>
  <c r="Z103" i="42"/>
  <c r="AA103" i="42"/>
  <c r="AB103" i="42"/>
  <c r="AC103" i="42"/>
  <c r="AD103" i="42"/>
  <c r="AE103" i="42"/>
  <c r="AF103" i="42"/>
  <c r="AG103" i="42"/>
  <c r="AH103" i="42"/>
  <c r="AI103" i="42"/>
  <c r="AJ103" i="42"/>
  <c r="AK103" i="42"/>
  <c r="AL103" i="42"/>
  <c r="AM103" i="42"/>
  <c r="AN103" i="42"/>
  <c r="AO103" i="42"/>
  <c r="AP103" i="42"/>
  <c r="AQ103" i="42"/>
  <c r="AR103" i="42"/>
  <c r="AS103" i="42"/>
  <c r="AT103" i="42"/>
  <c r="AU103" i="42"/>
  <c r="AV103" i="42"/>
  <c r="AW103" i="42"/>
  <c r="AX103" i="42"/>
  <c r="AY103" i="42"/>
  <c r="AZ103" i="42"/>
  <c r="BA103" i="42"/>
  <c r="BB103" i="42"/>
  <c r="BC103" i="42"/>
  <c r="D104" i="42"/>
  <c r="E104" i="42"/>
  <c r="F104" i="42"/>
  <c r="G104" i="42"/>
  <c r="H104" i="42"/>
  <c r="I104" i="42"/>
  <c r="J104" i="42"/>
  <c r="K104" i="42"/>
  <c r="L104" i="42"/>
  <c r="M104" i="42"/>
  <c r="N104" i="42"/>
  <c r="O104" i="42"/>
  <c r="P104" i="42"/>
  <c r="Q104" i="42"/>
  <c r="R104" i="42"/>
  <c r="S104" i="42"/>
  <c r="T104" i="42"/>
  <c r="U104" i="42"/>
  <c r="V104" i="42"/>
  <c r="W104" i="42"/>
  <c r="X104" i="42"/>
  <c r="Y104" i="42"/>
  <c r="Z104" i="42"/>
  <c r="AA104" i="42"/>
  <c r="AB104" i="42"/>
  <c r="AC104" i="42"/>
  <c r="AD104" i="42"/>
  <c r="AE104" i="42"/>
  <c r="AF104" i="42"/>
  <c r="AG104" i="42"/>
  <c r="AH104" i="42"/>
  <c r="AI104" i="42"/>
  <c r="AJ104" i="42"/>
  <c r="AK104" i="42"/>
  <c r="AL104" i="42"/>
  <c r="AM104" i="42"/>
  <c r="AN104" i="42"/>
  <c r="AO104" i="42"/>
  <c r="AP104" i="42"/>
  <c r="AQ104" i="42"/>
  <c r="AR104" i="42"/>
  <c r="AS104" i="42"/>
  <c r="AT104" i="42"/>
  <c r="AU104" i="42"/>
  <c r="AV104" i="42"/>
  <c r="AW104" i="42"/>
  <c r="AX104" i="42"/>
  <c r="AY104" i="42"/>
  <c r="AZ104" i="42"/>
  <c r="BA104" i="42"/>
  <c r="BB104" i="42"/>
  <c r="BC104" i="42"/>
  <c r="D105" i="42"/>
  <c r="E105" i="42"/>
  <c r="F105" i="42"/>
  <c r="G105" i="42"/>
  <c r="H105" i="42"/>
  <c r="I105" i="42"/>
  <c r="J105" i="42"/>
  <c r="K105" i="42"/>
  <c r="L105" i="42"/>
  <c r="M105" i="42"/>
  <c r="N105" i="42"/>
  <c r="O105" i="42"/>
  <c r="P105" i="42"/>
  <c r="Q105" i="42"/>
  <c r="R105" i="42"/>
  <c r="S105" i="42"/>
  <c r="T105" i="42"/>
  <c r="U105" i="42"/>
  <c r="V105" i="42"/>
  <c r="W105" i="42"/>
  <c r="X105" i="42"/>
  <c r="Y105" i="42"/>
  <c r="Z105" i="42"/>
  <c r="AA105" i="42"/>
  <c r="AB105" i="42"/>
  <c r="AC105" i="42"/>
  <c r="AD105" i="42"/>
  <c r="AE105" i="42"/>
  <c r="AF105" i="42"/>
  <c r="AG105" i="42"/>
  <c r="AH105" i="42"/>
  <c r="AI105" i="42"/>
  <c r="AJ105" i="42"/>
  <c r="AK105" i="42"/>
  <c r="AL105" i="42"/>
  <c r="AM105" i="42"/>
  <c r="AN105" i="42"/>
  <c r="AO105" i="42"/>
  <c r="AP105" i="42"/>
  <c r="AQ105" i="42"/>
  <c r="AR105" i="42"/>
  <c r="AS105" i="42"/>
  <c r="AT105" i="42"/>
  <c r="AU105" i="42"/>
  <c r="AV105" i="42"/>
  <c r="AW105" i="42"/>
  <c r="AX105" i="42"/>
  <c r="AY105" i="42"/>
  <c r="AZ105" i="42"/>
  <c r="BA105" i="42"/>
  <c r="BB105" i="42"/>
  <c r="BC105" i="42"/>
  <c r="D106" i="42"/>
  <c r="E106" i="42"/>
  <c r="F106" i="42"/>
  <c r="G106" i="42"/>
  <c r="H106" i="42"/>
  <c r="I106" i="42"/>
  <c r="J106" i="42"/>
  <c r="K106" i="42"/>
  <c r="L106" i="42"/>
  <c r="M106" i="42"/>
  <c r="N106" i="42"/>
  <c r="O106" i="42"/>
  <c r="P106" i="42"/>
  <c r="Q106" i="42"/>
  <c r="R106" i="42"/>
  <c r="S106" i="42"/>
  <c r="T106" i="42"/>
  <c r="U106" i="42"/>
  <c r="V106" i="42"/>
  <c r="W106" i="42"/>
  <c r="X106" i="42"/>
  <c r="Y106" i="42"/>
  <c r="Z106" i="42"/>
  <c r="AA106" i="42"/>
  <c r="AB106" i="42"/>
  <c r="AC106" i="42"/>
  <c r="AD106" i="42"/>
  <c r="AE106" i="42"/>
  <c r="AF106" i="42"/>
  <c r="AG106" i="42"/>
  <c r="AH106" i="42"/>
  <c r="AI106" i="42"/>
  <c r="AJ106" i="42"/>
  <c r="AK106" i="42"/>
  <c r="AL106" i="42"/>
  <c r="AM106" i="42"/>
  <c r="AN106" i="42"/>
  <c r="AO106" i="42"/>
  <c r="AP106" i="42"/>
  <c r="AQ106" i="42"/>
  <c r="AR106" i="42"/>
  <c r="AS106" i="42"/>
  <c r="AT106" i="42"/>
  <c r="AU106" i="42"/>
  <c r="AV106" i="42"/>
  <c r="AW106" i="42"/>
  <c r="AX106" i="42"/>
  <c r="AY106" i="42"/>
  <c r="AZ106" i="42"/>
  <c r="BA106" i="42"/>
  <c r="BB106" i="42"/>
  <c r="BC106" i="42"/>
  <c r="D107" i="42"/>
  <c r="E107" i="42"/>
  <c r="F107" i="42"/>
  <c r="G107" i="42"/>
  <c r="H107" i="42"/>
  <c r="I107" i="42"/>
  <c r="J107" i="42"/>
  <c r="K107" i="42"/>
  <c r="L107" i="42"/>
  <c r="M107" i="42"/>
  <c r="N107" i="42"/>
  <c r="O107" i="42"/>
  <c r="P107" i="42"/>
  <c r="Q107" i="42"/>
  <c r="R107" i="42"/>
  <c r="S107" i="42"/>
  <c r="T107" i="42"/>
  <c r="U107" i="42"/>
  <c r="V107" i="42"/>
  <c r="W107" i="42"/>
  <c r="X107" i="42"/>
  <c r="Y107" i="42"/>
  <c r="Z107" i="42"/>
  <c r="AA107" i="42"/>
  <c r="AB107" i="42"/>
  <c r="AC107" i="42"/>
  <c r="AD107" i="42"/>
  <c r="AE107" i="42"/>
  <c r="AF107" i="42"/>
  <c r="AG107" i="42"/>
  <c r="AH107" i="42"/>
  <c r="AI107" i="42"/>
  <c r="AJ107" i="42"/>
  <c r="AK107" i="42"/>
  <c r="AL107" i="42"/>
  <c r="AM107" i="42"/>
  <c r="AN107" i="42"/>
  <c r="AO107" i="42"/>
  <c r="AP107" i="42"/>
  <c r="AQ107" i="42"/>
  <c r="AR107" i="42"/>
  <c r="AS107" i="42"/>
  <c r="AT107" i="42"/>
  <c r="AU107" i="42"/>
  <c r="AV107" i="42"/>
  <c r="AW107" i="42"/>
  <c r="AX107" i="42"/>
  <c r="AY107" i="42"/>
  <c r="AZ107" i="42"/>
  <c r="BA107" i="42"/>
  <c r="BB107" i="42"/>
  <c r="BC107" i="42"/>
  <c r="D108" i="42"/>
  <c r="E108" i="42"/>
  <c r="F108" i="42"/>
  <c r="G108" i="42"/>
  <c r="H108" i="42"/>
  <c r="I108" i="42"/>
  <c r="J108" i="42"/>
  <c r="K108" i="42"/>
  <c r="L108" i="42"/>
  <c r="M108" i="42"/>
  <c r="N108" i="42"/>
  <c r="O108" i="42"/>
  <c r="P108" i="42"/>
  <c r="Q108" i="42"/>
  <c r="R108" i="42"/>
  <c r="S108" i="42"/>
  <c r="T108" i="42"/>
  <c r="U108" i="42"/>
  <c r="V108" i="42"/>
  <c r="W108" i="42"/>
  <c r="X108" i="42"/>
  <c r="Y108" i="42"/>
  <c r="Z108" i="42"/>
  <c r="AA108" i="42"/>
  <c r="AB108" i="42"/>
  <c r="AC108" i="42"/>
  <c r="AD108" i="42"/>
  <c r="AE108" i="42"/>
  <c r="AF108" i="42"/>
  <c r="AG108" i="42"/>
  <c r="AH108" i="42"/>
  <c r="AI108" i="42"/>
  <c r="AJ108" i="42"/>
  <c r="AK108" i="42"/>
  <c r="AL108" i="42"/>
  <c r="AM108" i="42"/>
  <c r="AN108" i="42"/>
  <c r="AO108" i="42"/>
  <c r="AP108" i="42"/>
  <c r="AQ108" i="42"/>
  <c r="AR108" i="42"/>
  <c r="AS108" i="42"/>
  <c r="AT108" i="42"/>
  <c r="AU108" i="42"/>
  <c r="AV108" i="42"/>
  <c r="AW108" i="42"/>
  <c r="AX108" i="42"/>
  <c r="AY108" i="42"/>
  <c r="AZ108" i="42"/>
  <c r="BA108" i="42"/>
  <c r="BB108" i="42"/>
  <c r="BC108" i="42"/>
  <c r="D109" i="42"/>
  <c r="E109" i="42"/>
  <c r="F109" i="42"/>
  <c r="G109" i="42"/>
  <c r="H109" i="42"/>
  <c r="I109" i="42"/>
  <c r="J109" i="42"/>
  <c r="K109" i="42"/>
  <c r="L109" i="42"/>
  <c r="M109" i="42"/>
  <c r="N109" i="42"/>
  <c r="O109" i="42"/>
  <c r="P109" i="42"/>
  <c r="Q109" i="42"/>
  <c r="R109" i="42"/>
  <c r="S109" i="42"/>
  <c r="T109" i="42"/>
  <c r="U109" i="42"/>
  <c r="V109" i="42"/>
  <c r="W109" i="42"/>
  <c r="X109" i="42"/>
  <c r="Y109" i="42"/>
  <c r="Z109" i="42"/>
  <c r="AA109" i="42"/>
  <c r="AB109" i="42"/>
  <c r="AC109" i="42"/>
  <c r="AD109" i="42"/>
  <c r="AE109" i="42"/>
  <c r="AF109" i="42"/>
  <c r="AG109" i="42"/>
  <c r="AH109" i="42"/>
  <c r="AI109" i="42"/>
  <c r="AJ109" i="42"/>
  <c r="AK109" i="42"/>
  <c r="AL109" i="42"/>
  <c r="AM109" i="42"/>
  <c r="AN109" i="42"/>
  <c r="AO109" i="42"/>
  <c r="AP109" i="42"/>
  <c r="AQ109" i="42"/>
  <c r="AR109" i="42"/>
  <c r="AS109" i="42"/>
  <c r="AT109" i="42"/>
  <c r="AU109" i="42"/>
  <c r="AV109" i="42"/>
  <c r="AW109" i="42"/>
  <c r="AX109" i="42"/>
  <c r="AY109" i="42"/>
  <c r="AZ109" i="42"/>
  <c r="BA109" i="42"/>
  <c r="BB109" i="42"/>
  <c r="BC109" i="42"/>
  <c r="D110" i="42"/>
  <c r="E110" i="42"/>
  <c r="F110" i="42"/>
  <c r="G110" i="42"/>
  <c r="H110" i="42"/>
  <c r="I110" i="42"/>
  <c r="J110" i="42"/>
  <c r="K110" i="42"/>
  <c r="L110" i="42"/>
  <c r="M110" i="42"/>
  <c r="N110" i="42"/>
  <c r="O110" i="42"/>
  <c r="P110" i="42"/>
  <c r="Q110" i="42"/>
  <c r="R110" i="42"/>
  <c r="S110" i="42"/>
  <c r="T110" i="42"/>
  <c r="U110" i="42"/>
  <c r="V110" i="42"/>
  <c r="W110" i="42"/>
  <c r="X110" i="42"/>
  <c r="Y110" i="42"/>
  <c r="Z110" i="42"/>
  <c r="AA110" i="42"/>
  <c r="AB110" i="42"/>
  <c r="AC110" i="42"/>
  <c r="AD110" i="42"/>
  <c r="AE110" i="42"/>
  <c r="AF110" i="42"/>
  <c r="AG110" i="42"/>
  <c r="AH110" i="42"/>
  <c r="AI110" i="42"/>
  <c r="AJ110" i="42"/>
  <c r="AK110" i="42"/>
  <c r="AL110" i="42"/>
  <c r="AM110" i="42"/>
  <c r="AN110" i="42"/>
  <c r="AO110" i="42"/>
  <c r="AP110" i="42"/>
  <c r="AQ110" i="42"/>
  <c r="AR110" i="42"/>
  <c r="AS110" i="42"/>
  <c r="AT110" i="42"/>
  <c r="AU110" i="42"/>
  <c r="AV110" i="42"/>
  <c r="AW110" i="42"/>
  <c r="AX110" i="42"/>
  <c r="AY110" i="42"/>
  <c r="AZ110" i="42"/>
  <c r="BA110" i="42"/>
  <c r="BB110" i="42"/>
  <c r="BC110" i="42"/>
  <c r="D111" i="42"/>
  <c r="E111" i="42"/>
  <c r="F111" i="42"/>
  <c r="G111" i="42"/>
  <c r="H111" i="42"/>
  <c r="I111" i="42"/>
  <c r="J111" i="42"/>
  <c r="K111" i="42"/>
  <c r="L111" i="42"/>
  <c r="M111" i="42"/>
  <c r="N111" i="42"/>
  <c r="O111" i="42"/>
  <c r="P111" i="42"/>
  <c r="Q111" i="42"/>
  <c r="R111" i="42"/>
  <c r="S111" i="42"/>
  <c r="T111" i="42"/>
  <c r="U111" i="42"/>
  <c r="V111" i="42"/>
  <c r="W111" i="42"/>
  <c r="X111" i="42"/>
  <c r="Y111" i="42"/>
  <c r="Z111" i="42"/>
  <c r="AA111" i="42"/>
  <c r="AB111" i="42"/>
  <c r="AC111" i="42"/>
  <c r="AD111" i="42"/>
  <c r="AE111" i="42"/>
  <c r="AF111" i="42"/>
  <c r="AG111" i="42"/>
  <c r="AH111" i="42"/>
  <c r="AI111" i="42"/>
  <c r="AJ111" i="42"/>
  <c r="AK111" i="42"/>
  <c r="AL111" i="42"/>
  <c r="AM111" i="42"/>
  <c r="AN111" i="42"/>
  <c r="AO111" i="42"/>
  <c r="AP111" i="42"/>
  <c r="AQ111" i="42"/>
  <c r="AR111" i="42"/>
  <c r="AS111" i="42"/>
  <c r="AT111" i="42"/>
  <c r="AU111" i="42"/>
  <c r="AV111" i="42"/>
  <c r="AW111" i="42"/>
  <c r="AX111" i="42"/>
  <c r="AY111" i="42"/>
  <c r="AZ111" i="42"/>
  <c r="BA111" i="42"/>
  <c r="BB111" i="42"/>
  <c r="BC111" i="42"/>
  <c r="D112" i="42"/>
  <c r="E112" i="42"/>
  <c r="F112" i="42"/>
  <c r="G112" i="42"/>
  <c r="H112" i="42"/>
  <c r="I112" i="42"/>
  <c r="J112" i="42"/>
  <c r="K112" i="42"/>
  <c r="L112" i="42"/>
  <c r="M112" i="42"/>
  <c r="N112" i="42"/>
  <c r="O112" i="42"/>
  <c r="P112" i="42"/>
  <c r="Q112" i="42"/>
  <c r="R112" i="42"/>
  <c r="S112" i="42"/>
  <c r="T112" i="42"/>
  <c r="U112" i="42"/>
  <c r="V112" i="42"/>
  <c r="W112" i="42"/>
  <c r="X112" i="42"/>
  <c r="Y112" i="42"/>
  <c r="Z112" i="42"/>
  <c r="AA112" i="42"/>
  <c r="AB112" i="42"/>
  <c r="AC112" i="42"/>
  <c r="AD112" i="42"/>
  <c r="AE112" i="42"/>
  <c r="AF112" i="42"/>
  <c r="AG112" i="42"/>
  <c r="AH112" i="42"/>
  <c r="AI112" i="42"/>
  <c r="AJ112" i="42"/>
  <c r="AK112" i="42"/>
  <c r="AL112" i="42"/>
  <c r="AM112" i="42"/>
  <c r="AN112" i="42"/>
  <c r="AO112" i="42"/>
  <c r="AP112" i="42"/>
  <c r="AQ112" i="42"/>
  <c r="AR112" i="42"/>
  <c r="AS112" i="42"/>
  <c r="AT112" i="42"/>
  <c r="AU112" i="42"/>
  <c r="AV112" i="42"/>
  <c r="AW112" i="42"/>
  <c r="AX112" i="42"/>
  <c r="AY112" i="42"/>
  <c r="AZ112" i="42"/>
  <c r="BA112" i="42"/>
  <c r="BB112" i="42"/>
  <c r="BC112" i="42"/>
  <c r="D113" i="42"/>
  <c r="E113" i="42"/>
  <c r="F113" i="42"/>
  <c r="G113" i="42"/>
  <c r="H113" i="42"/>
  <c r="I113" i="42"/>
  <c r="J113" i="42"/>
  <c r="K113" i="42"/>
  <c r="L113" i="42"/>
  <c r="M113" i="42"/>
  <c r="N113" i="42"/>
  <c r="O113" i="42"/>
  <c r="P113" i="42"/>
  <c r="Q113" i="42"/>
  <c r="R113" i="42"/>
  <c r="S113" i="42"/>
  <c r="T113" i="42"/>
  <c r="U113" i="42"/>
  <c r="V113" i="42"/>
  <c r="W113" i="42"/>
  <c r="X113" i="42"/>
  <c r="Y113" i="42"/>
  <c r="Z113" i="42"/>
  <c r="AA113" i="42"/>
  <c r="AB113" i="42"/>
  <c r="AC113" i="42"/>
  <c r="AD113" i="42"/>
  <c r="AE113" i="42"/>
  <c r="AF113" i="42"/>
  <c r="AG113" i="42"/>
  <c r="AH113" i="42"/>
  <c r="AI113" i="42"/>
  <c r="AJ113" i="42"/>
  <c r="AK113" i="42"/>
  <c r="AL113" i="42"/>
  <c r="AM113" i="42"/>
  <c r="AN113" i="42"/>
  <c r="AO113" i="42"/>
  <c r="AP113" i="42"/>
  <c r="AQ113" i="42"/>
  <c r="AR113" i="42"/>
  <c r="AS113" i="42"/>
  <c r="AT113" i="42"/>
  <c r="AU113" i="42"/>
  <c r="AV113" i="42"/>
  <c r="AW113" i="42"/>
  <c r="AX113" i="42"/>
  <c r="AY113" i="42"/>
  <c r="AZ113" i="42"/>
  <c r="BA113" i="42"/>
  <c r="BB113" i="42"/>
  <c r="BC113" i="42"/>
  <c r="D114" i="42"/>
  <c r="E114" i="42"/>
  <c r="F114" i="42"/>
  <c r="G114" i="42"/>
  <c r="H114" i="42"/>
  <c r="I114" i="42"/>
  <c r="J114" i="42"/>
  <c r="K114" i="42"/>
  <c r="L114" i="42"/>
  <c r="M114" i="42"/>
  <c r="N114" i="42"/>
  <c r="O114" i="42"/>
  <c r="P114" i="42"/>
  <c r="Q114" i="42"/>
  <c r="R114" i="42"/>
  <c r="S114" i="42"/>
  <c r="T114" i="42"/>
  <c r="U114" i="42"/>
  <c r="V114" i="42"/>
  <c r="W114" i="42"/>
  <c r="X114" i="42"/>
  <c r="Y114" i="42"/>
  <c r="Z114" i="42"/>
  <c r="AA114" i="42"/>
  <c r="AB114" i="42"/>
  <c r="AC114" i="42"/>
  <c r="AD114" i="42"/>
  <c r="AE114" i="42"/>
  <c r="AF114" i="42"/>
  <c r="AG114" i="42"/>
  <c r="AH114" i="42"/>
  <c r="AI114" i="42"/>
  <c r="AJ114" i="42"/>
  <c r="AK114" i="42"/>
  <c r="AL114" i="42"/>
  <c r="AM114" i="42"/>
  <c r="AN114" i="42"/>
  <c r="AO114" i="42"/>
  <c r="AP114" i="42"/>
  <c r="AQ114" i="42"/>
  <c r="AR114" i="42"/>
  <c r="AS114" i="42"/>
  <c r="AT114" i="42"/>
  <c r="AU114" i="42"/>
  <c r="AV114" i="42"/>
  <c r="AW114" i="42"/>
  <c r="AX114" i="42"/>
  <c r="AY114" i="42"/>
  <c r="AZ114" i="42"/>
  <c r="BA114" i="42"/>
  <c r="BB114" i="42"/>
  <c r="BC114" i="42"/>
  <c r="D115" i="42"/>
  <c r="E115" i="42"/>
  <c r="F115" i="42"/>
  <c r="G115" i="42"/>
  <c r="H115" i="42"/>
  <c r="I115" i="42"/>
  <c r="J115" i="42"/>
  <c r="K115" i="42"/>
  <c r="L115" i="42"/>
  <c r="M115" i="42"/>
  <c r="N115" i="42"/>
  <c r="O115" i="42"/>
  <c r="P115" i="42"/>
  <c r="Q115" i="42"/>
  <c r="R115" i="42"/>
  <c r="S115" i="42"/>
  <c r="T115" i="42"/>
  <c r="U115" i="42"/>
  <c r="V115" i="42"/>
  <c r="W115" i="42"/>
  <c r="X115" i="42"/>
  <c r="Y115" i="42"/>
  <c r="Z115" i="42"/>
  <c r="AA115" i="42"/>
  <c r="AB115" i="42"/>
  <c r="AC115" i="42"/>
  <c r="AD115" i="42"/>
  <c r="AE115" i="42"/>
  <c r="AF115" i="42"/>
  <c r="AG115" i="42"/>
  <c r="AH115" i="42"/>
  <c r="AI115" i="42"/>
  <c r="AJ115" i="42"/>
  <c r="AK115" i="42"/>
  <c r="AL115" i="42"/>
  <c r="AM115" i="42"/>
  <c r="AN115" i="42"/>
  <c r="AO115" i="42"/>
  <c r="AP115" i="42"/>
  <c r="AQ115" i="42"/>
  <c r="AR115" i="42"/>
  <c r="AS115" i="42"/>
  <c r="AT115" i="42"/>
  <c r="AU115" i="42"/>
  <c r="AV115" i="42"/>
  <c r="AW115" i="42"/>
  <c r="AX115" i="42"/>
  <c r="AY115" i="42"/>
  <c r="AZ115" i="42"/>
  <c r="BA115" i="42"/>
  <c r="BB115" i="42"/>
  <c r="BC115" i="42"/>
  <c r="D116" i="42"/>
  <c r="E116" i="42"/>
  <c r="F116" i="42"/>
  <c r="G116" i="42"/>
  <c r="H116" i="42"/>
  <c r="I116" i="42"/>
  <c r="J116" i="42"/>
  <c r="K116" i="42"/>
  <c r="L116" i="42"/>
  <c r="M116" i="42"/>
  <c r="N116" i="42"/>
  <c r="O116" i="42"/>
  <c r="P116" i="42"/>
  <c r="Q116" i="42"/>
  <c r="R116" i="42"/>
  <c r="S116" i="42"/>
  <c r="T116" i="42"/>
  <c r="U116" i="42"/>
  <c r="V116" i="42"/>
  <c r="W116" i="42"/>
  <c r="X116" i="42"/>
  <c r="Y116" i="42"/>
  <c r="Z116" i="42"/>
  <c r="AA116" i="42"/>
  <c r="AB116" i="42"/>
  <c r="AC116" i="42"/>
  <c r="AD116" i="42"/>
  <c r="AE116" i="42"/>
  <c r="AF116" i="42"/>
  <c r="AG116" i="42"/>
  <c r="AH116" i="42"/>
  <c r="AI116" i="42"/>
  <c r="AJ116" i="42"/>
  <c r="AK116" i="42"/>
  <c r="AL116" i="42"/>
  <c r="AM116" i="42"/>
  <c r="AN116" i="42"/>
  <c r="AO116" i="42"/>
  <c r="AP116" i="42"/>
  <c r="AQ116" i="42"/>
  <c r="AR116" i="42"/>
  <c r="AS116" i="42"/>
  <c r="AT116" i="42"/>
  <c r="AU116" i="42"/>
  <c r="AV116" i="42"/>
  <c r="AW116" i="42"/>
  <c r="AX116" i="42"/>
  <c r="AY116" i="42"/>
  <c r="AZ116" i="42"/>
  <c r="BA116" i="42"/>
  <c r="BB116" i="42"/>
  <c r="BC116" i="42"/>
  <c r="D117" i="42"/>
  <c r="E117" i="42"/>
  <c r="F117" i="42"/>
  <c r="G117" i="42"/>
  <c r="H117" i="42"/>
  <c r="I117" i="42"/>
  <c r="J117" i="42"/>
  <c r="K117" i="42"/>
  <c r="L117" i="42"/>
  <c r="M117" i="42"/>
  <c r="N117" i="42"/>
  <c r="O117" i="42"/>
  <c r="P117" i="42"/>
  <c r="Q117" i="42"/>
  <c r="R117" i="42"/>
  <c r="S117" i="42"/>
  <c r="T117" i="42"/>
  <c r="U117" i="42"/>
  <c r="V117" i="42"/>
  <c r="W117" i="42"/>
  <c r="X117" i="42"/>
  <c r="Y117" i="42"/>
  <c r="Z117" i="42"/>
  <c r="AA117" i="42"/>
  <c r="AB117" i="42"/>
  <c r="AC117" i="42"/>
  <c r="AD117" i="42"/>
  <c r="AE117" i="42"/>
  <c r="AF117" i="42"/>
  <c r="AG117" i="42"/>
  <c r="AH117" i="42"/>
  <c r="AI117" i="42"/>
  <c r="AJ117" i="42"/>
  <c r="AK117" i="42"/>
  <c r="AL117" i="42"/>
  <c r="AM117" i="42"/>
  <c r="AN117" i="42"/>
  <c r="AO117" i="42"/>
  <c r="AP117" i="42"/>
  <c r="AQ117" i="42"/>
  <c r="AR117" i="42"/>
  <c r="AS117" i="42"/>
  <c r="AT117" i="42"/>
  <c r="AU117" i="42"/>
  <c r="AV117" i="42"/>
  <c r="AW117" i="42"/>
  <c r="AX117" i="42"/>
  <c r="AY117" i="42"/>
  <c r="AZ117" i="42"/>
  <c r="BA117" i="42"/>
  <c r="BB117" i="42"/>
  <c r="BC117" i="42"/>
  <c r="D118" i="42"/>
  <c r="E118" i="42"/>
  <c r="F118" i="42"/>
  <c r="G118" i="42"/>
  <c r="H118" i="42"/>
  <c r="I118" i="42"/>
  <c r="J118" i="42"/>
  <c r="K118" i="42"/>
  <c r="L118" i="42"/>
  <c r="M118" i="42"/>
  <c r="N118" i="42"/>
  <c r="O118" i="42"/>
  <c r="P118" i="42"/>
  <c r="Q118" i="42"/>
  <c r="R118" i="42"/>
  <c r="S118" i="42"/>
  <c r="T118" i="42"/>
  <c r="U118" i="42"/>
  <c r="V118" i="42"/>
  <c r="W118" i="42"/>
  <c r="X118" i="42"/>
  <c r="Y118" i="42"/>
  <c r="Z118" i="42"/>
  <c r="AA118" i="42"/>
  <c r="AB118" i="42"/>
  <c r="AC118" i="42"/>
  <c r="AD118" i="42"/>
  <c r="AE118" i="42"/>
  <c r="AF118" i="42"/>
  <c r="AG118" i="42"/>
  <c r="AH118" i="42"/>
  <c r="AI118" i="42"/>
  <c r="AJ118" i="42"/>
  <c r="AK118" i="42"/>
  <c r="AL118" i="42"/>
  <c r="AM118" i="42"/>
  <c r="AN118" i="42"/>
  <c r="AO118" i="42"/>
  <c r="AP118" i="42"/>
  <c r="AQ118" i="42"/>
  <c r="AR118" i="42"/>
  <c r="AS118" i="42"/>
  <c r="AT118" i="42"/>
  <c r="AU118" i="42"/>
  <c r="AV118" i="42"/>
  <c r="AW118" i="42"/>
  <c r="AX118" i="42"/>
  <c r="AY118" i="42"/>
  <c r="AZ118" i="42"/>
  <c r="BA118" i="42"/>
  <c r="BB118" i="42"/>
  <c r="BC118" i="42"/>
  <c r="D119" i="42"/>
  <c r="E119" i="42"/>
  <c r="F119" i="42"/>
  <c r="G119" i="42"/>
  <c r="H119" i="42"/>
  <c r="I119" i="42"/>
  <c r="J119" i="42"/>
  <c r="K119" i="42"/>
  <c r="L119" i="42"/>
  <c r="M119" i="42"/>
  <c r="N119" i="42"/>
  <c r="O119" i="42"/>
  <c r="P119" i="42"/>
  <c r="Q119" i="42"/>
  <c r="R119" i="42"/>
  <c r="S119" i="42"/>
  <c r="T119" i="42"/>
  <c r="U119" i="42"/>
  <c r="V119" i="42"/>
  <c r="W119" i="42"/>
  <c r="X119" i="42"/>
  <c r="Y119" i="42"/>
  <c r="Z119" i="42"/>
  <c r="AA119" i="42"/>
  <c r="AB119" i="42"/>
  <c r="AC119" i="42"/>
  <c r="AD119" i="42"/>
  <c r="AE119" i="42"/>
  <c r="AF119" i="42"/>
  <c r="AG119" i="42"/>
  <c r="AH119" i="42"/>
  <c r="AI119" i="42"/>
  <c r="AJ119" i="42"/>
  <c r="AK119" i="42"/>
  <c r="AL119" i="42"/>
  <c r="AM119" i="42"/>
  <c r="AN119" i="42"/>
  <c r="AO119" i="42"/>
  <c r="AP119" i="42"/>
  <c r="AQ119" i="42"/>
  <c r="AR119" i="42"/>
  <c r="AS119" i="42"/>
  <c r="AT119" i="42"/>
  <c r="AU119" i="42"/>
  <c r="AV119" i="42"/>
  <c r="AW119" i="42"/>
  <c r="AX119" i="42"/>
  <c r="AY119" i="42"/>
  <c r="AZ119" i="42"/>
  <c r="BA119" i="42"/>
  <c r="BB119" i="42"/>
  <c r="BC119" i="42"/>
  <c r="D120" i="42"/>
  <c r="E120" i="42"/>
  <c r="F120" i="42"/>
  <c r="G120" i="42"/>
  <c r="H120" i="42"/>
  <c r="I120" i="42"/>
  <c r="J120" i="42"/>
  <c r="K120" i="42"/>
  <c r="L120" i="42"/>
  <c r="M120" i="42"/>
  <c r="N120" i="42"/>
  <c r="O120" i="42"/>
  <c r="P120" i="42"/>
  <c r="Q120" i="42"/>
  <c r="R120" i="42"/>
  <c r="S120" i="42"/>
  <c r="T120" i="42"/>
  <c r="U120" i="42"/>
  <c r="V120" i="42"/>
  <c r="W120" i="42"/>
  <c r="X120" i="42"/>
  <c r="Y120" i="42"/>
  <c r="Z120" i="42"/>
  <c r="AA120" i="42"/>
  <c r="AB120" i="42"/>
  <c r="AC120" i="42"/>
  <c r="AD120" i="42"/>
  <c r="AE120" i="42"/>
  <c r="AF120" i="42"/>
  <c r="AG120" i="42"/>
  <c r="AH120" i="42"/>
  <c r="AI120" i="42"/>
  <c r="AJ120" i="42"/>
  <c r="AK120" i="42"/>
  <c r="AL120" i="42"/>
  <c r="AM120" i="42"/>
  <c r="AN120" i="42"/>
  <c r="AO120" i="42"/>
  <c r="AP120" i="42"/>
  <c r="AQ120" i="42"/>
  <c r="AR120" i="42"/>
  <c r="AS120" i="42"/>
  <c r="AT120" i="42"/>
  <c r="AU120" i="42"/>
  <c r="AV120" i="42"/>
  <c r="AW120" i="42"/>
  <c r="AX120" i="42"/>
  <c r="AY120" i="42"/>
  <c r="AZ120" i="42"/>
  <c r="BA120" i="42"/>
  <c r="BB120" i="42"/>
  <c r="BC120" i="42"/>
  <c r="D121" i="42"/>
  <c r="E121" i="42"/>
  <c r="F121" i="42"/>
  <c r="G121" i="42"/>
  <c r="H121" i="42"/>
  <c r="I121" i="42"/>
  <c r="J121" i="42"/>
  <c r="K121" i="42"/>
  <c r="L121" i="42"/>
  <c r="M121" i="42"/>
  <c r="N121" i="42"/>
  <c r="O121" i="42"/>
  <c r="P121" i="42"/>
  <c r="Q121" i="42"/>
  <c r="R121" i="42"/>
  <c r="S121" i="42"/>
  <c r="T121" i="42"/>
  <c r="U121" i="42"/>
  <c r="V121" i="42"/>
  <c r="W121" i="42"/>
  <c r="X121" i="42"/>
  <c r="Y121" i="42"/>
  <c r="Z121" i="42"/>
  <c r="AA121" i="42"/>
  <c r="AB121" i="42"/>
  <c r="AC121" i="42"/>
  <c r="AD121" i="42"/>
  <c r="AE121" i="42"/>
  <c r="AF121" i="42"/>
  <c r="AG121" i="42"/>
  <c r="AH121" i="42"/>
  <c r="AI121" i="42"/>
  <c r="AJ121" i="42"/>
  <c r="AK121" i="42"/>
  <c r="AL121" i="42"/>
  <c r="AM121" i="42"/>
  <c r="AN121" i="42"/>
  <c r="AO121" i="42"/>
  <c r="AP121" i="42"/>
  <c r="AQ121" i="42"/>
  <c r="AR121" i="42"/>
  <c r="AS121" i="42"/>
  <c r="AT121" i="42"/>
  <c r="AU121" i="42"/>
  <c r="AV121" i="42"/>
  <c r="AW121" i="42"/>
  <c r="AX121" i="42"/>
  <c r="AY121" i="42"/>
  <c r="AZ121" i="42"/>
  <c r="BA121" i="42"/>
  <c r="BB121" i="42"/>
  <c r="BC121" i="42"/>
  <c r="D122" i="42"/>
  <c r="E122" i="42"/>
  <c r="F122" i="42"/>
  <c r="G122" i="42"/>
  <c r="H122" i="42"/>
  <c r="I122" i="42"/>
  <c r="J122" i="42"/>
  <c r="K122" i="42"/>
  <c r="L122" i="42"/>
  <c r="M122" i="42"/>
  <c r="N122" i="42"/>
  <c r="O122" i="42"/>
  <c r="P122" i="42"/>
  <c r="Q122" i="42"/>
  <c r="R122" i="42"/>
  <c r="S122" i="42"/>
  <c r="T122" i="42"/>
  <c r="U122" i="42"/>
  <c r="V122" i="42"/>
  <c r="W122" i="42"/>
  <c r="X122" i="42"/>
  <c r="Y122" i="42"/>
  <c r="Z122" i="42"/>
  <c r="AA122" i="42"/>
  <c r="AB122" i="42"/>
  <c r="AC122" i="42"/>
  <c r="AD122" i="42"/>
  <c r="AE122" i="42"/>
  <c r="AF122" i="42"/>
  <c r="AG122" i="42"/>
  <c r="AH122" i="42"/>
  <c r="AI122" i="42"/>
  <c r="AJ122" i="42"/>
  <c r="AK122" i="42"/>
  <c r="AL122" i="42"/>
  <c r="AM122" i="42"/>
  <c r="AN122" i="42"/>
  <c r="AO122" i="42"/>
  <c r="AP122" i="42"/>
  <c r="AQ122" i="42"/>
  <c r="AR122" i="42"/>
  <c r="AS122" i="42"/>
  <c r="AT122" i="42"/>
  <c r="AU122" i="42"/>
  <c r="AV122" i="42"/>
  <c r="AW122" i="42"/>
  <c r="AX122" i="42"/>
  <c r="AY122" i="42"/>
  <c r="AZ122" i="42"/>
  <c r="BA122" i="42"/>
  <c r="BB122" i="42"/>
  <c r="BC122" i="42"/>
  <c r="D123" i="42"/>
  <c r="E123" i="42"/>
  <c r="F123" i="42"/>
  <c r="G123" i="42"/>
  <c r="H123" i="42"/>
  <c r="I123" i="42"/>
  <c r="J123" i="42"/>
  <c r="K123" i="42"/>
  <c r="L123" i="42"/>
  <c r="M123" i="42"/>
  <c r="N123" i="42"/>
  <c r="O123" i="42"/>
  <c r="P123" i="42"/>
  <c r="Q123" i="42"/>
  <c r="R123" i="42"/>
  <c r="S123" i="42"/>
  <c r="T123" i="42"/>
  <c r="U123" i="42"/>
  <c r="V123" i="42"/>
  <c r="W123" i="42"/>
  <c r="X123" i="42"/>
  <c r="Y123" i="42"/>
  <c r="Z123" i="42"/>
  <c r="AA123" i="42"/>
  <c r="AB123" i="42"/>
  <c r="AC123" i="42"/>
  <c r="AD123" i="42"/>
  <c r="AE123" i="42"/>
  <c r="AF123" i="42"/>
  <c r="AG123" i="42"/>
  <c r="AH123" i="42"/>
  <c r="AI123" i="42"/>
  <c r="AJ123" i="42"/>
  <c r="AK123" i="42"/>
  <c r="AL123" i="42"/>
  <c r="AM123" i="42"/>
  <c r="AN123" i="42"/>
  <c r="AO123" i="42"/>
  <c r="AP123" i="42"/>
  <c r="AQ123" i="42"/>
  <c r="AR123" i="42"/>
  <c r="AS123" i="42"/>
  <c r="AT123" i="42"/>
  <c r="AU123" i="42"/>
  <c r="AV123" i="42"/>
  <c r="AW123" i="42"/>
  <c r="AX123" i="42"/>
  <c r="AY123" i="42"/>
  <c r="AZ123" i="42"/>
  <c r="BA123" i="42"/>
  <c r="BB123" i="42"/>
  <c r="BC123" i="42"/>
  <c r="D124" i="42"/>
  <c r="E124" i="42"/>
  <c r="F124" i="42"/>
  <c r="G124" i="42"/>
  <c r="H124" i="42"/>
  <c r="I124" i="42"/>
  <c r="J124" i="42"/>
  <c r="K124" i="42"/>
  <c r="L124" i="42"/>
  <c r="M124" i="42"/>
  <c r="N124" i="42"/>
  <c r="O124" i="42"/>
  <c r="P124" i="42"/>
  <c r="Q124" i="42"/>
  <c r="R124" i="42"/>
  <c r="S124" i="42"/>
  <c r="T124" i="42"/>
  <c r="U124" i="42"/>
  <c r="V124" i="42"/>
  <c r="W124" i="42"/>
  <c r="X124" i="42"/>
  <c r="Y124" i="42"/>
  <c r="Z124" i="42"/>
  <c r="AA124" i="42"/>
  <c r="AB124" i="42"/>
  <c r="AC124" i="42"/>
  <c r="AD124" i="42"/>
  <c r="AE124" i="42"/>
  <c r="AF124" i="42"/>
  <c r="AG124" i="42"/>
  <c r="AH124" i="42"/>
  <c r="AI124" i="42"/>
  <c r="AJ124" i="42"/>
  <c r="AK124" i="42"/>
  <c r="AL124" i="42"/>
  <c r="AM124" i="42"/>
  <c r="AN124" i="42"/>
  <c r="AO124" i="42"/>
  <c r="AP124" i="42"/>
  <c r="AQ124" i="42"/>
  <c r="AR124" i="42"/>
  <c r="AS124" i="42"/>
  <c r="AT124" i="42"/>
  <c r="AU124" i="42"/>
  <c r="AV124" i="42"/>
  <c r="AW124" i="42"/>
  <c r="AX124" i="42"/>
  <c r="AY124" i="42"/>
  <c r="AZ124" i="42"/>
  <c r="BA124" i="42"/>
  <c r="BB124" i="42"/>
  <c r="BC124" i="42"/>
  <c r="D125" i="42"/>
  <c r="E125" i="42"/>
  <c r="F125" i="42"/>
  <c r="G125" i="42"/>
  <c r="H125" i="42"/>
  <c r="I125" i="42"/>
  <c r="J125" i="42"/>
  <c r="K125" i="42"/>
  <c r="L125" i="42"/>
  <c r="M125" i="42"/>
  <c r="N125" i="42"/>
  <c r="O125" i="42"/>
  <c r="P125" i="42"/>
  <c r="Q125" i="42"/>
  <c r="R125" i="42"/>
  <c r="S125" i="42"/>
  <c r="T125" i="42"/>
  <c r="U125" i="42"/>
  <c r="V125" i="42"/>
  <c r="W125" i="42"/>
  <c r="X125" i="42"/>
  <c r="Y125" i="42"/>
  <c r="Z125" i="42"/>
  <c r="AA125" i="42"/>
  <c r="AB125" i="42"/>
  <c r="AC125" i="42"/>
  <c r="AD125" i="42"/>
  <c r="AE125" i="42"/>
  <c r="AF125" i="42"/>
  <c r="AG125" i="42"/>
  <c r="AH125" i="42"/>
  <c r="AI125" i="42"/>
  <c r="AJ125" i="42"/>
  <c r="AK125" i="42"/>
  <c r="AL125" i="42"/>
  <c r="AM125" i="42"/>
  <c r="AN125" i="42"/>
  <c r="AO125" i="42"/>
  <c r="AP125" i="42"/>
  <c r="AQ125" i="42"/>
  <c r="AR125" i="42"/>
  <c r="AS125" i="42"/>
  <c r="AT125" i="42"/>
  <c r="AU125" i="42"/>
  <c r="AV125" i="42"/>
  <c r="AW125" i="42"/>
  <c r="AX125" i="42"/>
  <c r="AY125" i="42"/>
  <c r="AZ125" i="42"/>
  <c r="BA125" i="42"/>
  <c r="BB125" i="42"/>
  <c r="BC125" i="42"/>
  <c r="D126" i="42"/>
  <c r="E126" i="42"/>
  <c r="F126" i="42"/>
  <c r="G126" i="42"/>
  <c r="H126" i="42"/>
  <c r="I126" i="42"/>
  <c r="J126" i="42"/>
  <c r="K126" i="42"/>
  <c r="L126" i="42"/>
  <c r="M126" i="42"/>
  <c r="N126" i="42"/>
  <c r="O126" i="42"/>
  <c r="P126" i="42"/>
  <c r="Q126" i="42"/>
  <c r="R126" i="42"/>
  <c r="S126" i="42"/>
  <c r="T126" i="42"/>
  <c r="U126" i="42"/>
  <c r="V126" i="42"/>
  <c r="W126" i="42"/>
  <c r="X126" i="42"/>
  <c r="Y126" i="42"/>
  <c r="Z126" i="42"/>
  <c r="AA126" i="42"/>
  <c r="AB126" i="42"/>
  <c r="AC126" i="42"/>
  <c r="AD126" i="42"/>
  <c r="AE126" i="42"/>
  <c r="AF126" i="42"/>
  <c r="AG126" i="42"/>
  <c r="AH126" i="42"/>
  <c r="AI126" i="42"/>
  <c r="AJ126" i="42"/>
  <c r="AK126" i="42"/>
  <c r="AL126" i="42"/>
  <c r="AM126" i="42"/>
  <c r="AN126" i="42"/>
  <c r="AO126" i="42"/>
  <c r="AP126" i="42"/>
  <c r="AQ126" i="42"/>
  <c r="AR126" i="42"/>
  <c r="AS126" i="42"/>
  <c r="AT126" i="42"/>
  <c r="AU126" i="42"/>
  <c r="AV126" i="42"/>
  <c r="AW126" i="42"/>
  <c r="AX126" i="42"/>
  <c r="AY126" i="42"/>
  <c r="AZ126" i="42"/>
  <c r="BA126" i="42"/>
  <c r="BB126" i="42"/>
  <c r="BC126" i="42"/>
  <c r="D127" i="42"/>
  <c r="E127" i="42"/>
  <c r="F127" i="42"/>
  <c r="G127" i="42"/>
  <c r="H127" i="42"/>
  <c r="I127" i="42"/>
  <c r="J127" i="42"/>
  <c r="K127" i="42"/>
  <c r="L127" i="42"/>
  <c r="M127" i="42"/>
  <c r="N127" i="42"/>
  <c r="O127" i="42"/>
  <c r="P127" i="42"/>
  <c r="Q127" i="42"/>
  <c r="R127" i="42"/>
  <c r="S127" i="42"/>
  <c r="T127" i="42"/>
  <c r="U127" i="42"/>
  <c r="V127" i="42"/>
  <c r="W127" i="42"/>
  <c r="X127" i="42"/>
  <c r="Y127" i="42"/>
  <c r="Z127" i="42"/>
  <c r="AA127" i="42"/>
  <c r="AB127" i="42"/>
  <c r="AC127" i="42"/>
  <c r="AD127" i="42"/>
  <c r="AE127" i="42"/>
  <c r="AF127" i="42"/>
  <c r="AG127" i="42"/>
  <c r="AH127" i="42"/>
  <c r="AI127" i="42"/>
  <c r="AJ127" i="42"/>
  <c r="AK127" i="42"/>
  <c r="AL127" i="42"/>
  <c r="AM127" i="42"/>
  <c r="AN127" i="42"/>
  <c r="AO127" i="42"/>
  <c r="AP127" i="42"/>
  <c r="AQ127" i="42"/>
  <c r="AR127" i="42"/>
  <c r="AS127" i="42"/>
  <c r="AT127" i="42"/>
  <c r="AU127" i="42"/>
  <c r="AV127" i="42"/>
  <c r="AW127" i="42"/>
  <c r="AX127" i="42"/>
  <c r="AY127" i="42"/>
  <c r="AZ127" i="42"/>
  <c r="BA127" i="42"/>
  <c r="BB127" i="42"/>
  <c r="BC127" i="42"/>
  <c r="D128" i="42"/>
  <c r="E128" i="42"/>
  <c r="F128" i="42"/>
  <c r="G128" i="42"/>
  <c r="H128" i="42"/>
  <c r="I128" i="42"/>
  <c r="J128" i="42"/>
  <c r="K128" i="42"/>
  <c r="L128" i="42"/>
  <c r="M128" i="42"/>
  <c r="N128" i="42"/>
  <c r="O128" i="42"/>
  <c r="P128" i="42"/>
  <c r="Q128" i="42"/>
  <c r="R128" i="42"/>
  <c r="S128" i="42"/>
  <c r="T128" i="42"/>
  <c r="U128" i="42"/>
  <c r="V128" i="42"/>
  <c r="W128" i="42"/>
  <c r="X128" i="42"/>
  <c r="Y128" i="42"/>
  <c r="Z128" i="42"/>
  <c r="AA128" i="42"/>
  <c r="AB128" i="42"/>
  <c r="AC128" i="42"/>
  <c r="AD128" i="42"/>
  <c r="AE128" i="42"/>
  <c r="AF128" i="42"/>
  <c r="AG128" i="42"/>
  <c r="AH128" i="42"/>
  <c r="AI128" i="42"/>
  <c r="AJ128" i="42"/>
  <c r="AK128" i="42"/>
  <c r="AL128" i="42"/>
  <c r="AM128" i="42"/>
  <c r="AN128" i="42"/>
  <c r="AO128" i="42"/>
  <c r="AP128" i="42"/>
  <c r="AQ128" i="42"/>
  <c r="AR128" i="42"/>
  <c r="AS128" i="42"/>
  <c r="AT128" i="42"/>
  <c r="AU128" i="42"/>
  <c r="AV128" i="42"/>
  <c r="AW128" i="42"/>
  <c r="AX128" i="42"/>
  <c r="AY128" i="42"/>
  <c r="AZ128" i="42"/>
  <c r="BA128" i="42"/>
  <c r="BB128" i="42"/>
  <c r="BC128" i="42"/>
  <c r="D129" i="42"/>
  <c r="E129" i="42"/>
  <c r="F129" i="42"/>
  <c r="G129" i="42"/>
  <c r="H129" i="42"/>
  <c r="I129" i="42"/>
  <c r="J129" i="42"/>
  <c r="K129" i="42"/>
  <c r="L129" i="42"/>
  <c r="M129" i="42"/>
  <c r="N129" i="42"/>
  <c r="O129" i="42"/>
  <c r="P129" i="42"/>
  <c r="Q129" i="42"/>
  <c r="R129" i="42"/>
  <c r="S129" i="42"/>
  <c r="T129" i="42"/>
  <c r="U129" i="42"/>
  <c r="V129" i="42"/>
  <c r="W129" i="42"/>
  <c r="X129" i="42"/>
  <c r="Y129" i="42"/>
  <c r="Z129" i="42"/>
  <c r="AA129" i="42"/>
  <c r="AB129" i="42"/>
  <c r="AC129" i="42"/>
  <c r="AD129" i="42"/>
  <c r="AE129" i="42"/>
  <c r="AF129" i="42"/>
  <c r="AG129" i="42"/>
  <c r="AH129" i="42"/>
  <c r="AI129" i="42"/>
  <c r="AJ129" i="42"/>
  <c r="AK129" i="42"/>
  <c r="AL129" i="42"/>
  <c r="AM129" i="42"/>
  <c r="AN129" i="42"/>
  <c r="AO129" i="42"/>
  <c r="AP129" i="42"/>
  <c r="AQ129" i="42"/>
  <c r="AR129" i="42"/>
  <c r="AS129" i="42"/>
  <c r="AT129" i="42"/>
  <c r="AU129" i="42"/>
  <c r="AV129" i="42"/>
  <c r="AW129" i="42"/>
  <c r="AX129" i="42"/>
  <c r="AY129" i="42"/>
  <c r="AZ129" i="42"/>
  <c r="BA129" i="42"/>
  <c r="BB129" i="42"/>
  <c r="BC129" i="42"/>
  <c r="D130" i="42"/>
  <c r="E130" i="42"/>
  <c r="F130" i="42"/>
  <c r="G130" i="42"/>
  <c r="H130" i="42"/>
  <c r="I130" i="42"/>
  <c r="J130" i="42"/>
  <c r="K130" i="42"/>
  <c r="L130" i="42"/>
  <c r="M130" i="42"/>
  <c r="N130" i="42"/>
  <c r="O130" i="42"/>
  <c r="P130" i="42"/>
  <c r="Q130" i="42"/>
  <c r="R130" i="42"/>
  <c r="S130" i="42"/>
  <c r="T130" i="42"/>
  <c r="U130" i="42"/>
  <c r="V130" i="42"/>
  <c r="W130" i="42"/>
  <c r="X130" i="42"/>
  <c r="Y130" i="42"/>
  <c r="Z130" i="42"/>
  <c r="AA130" i="42"/>
  <c r="AB130" i="42"/>
  <c r="AC130" i="42"/>
  <c r="AD130" i="42"/>
  <c r="AE130" i="42"/>
  <c r="AF130" i="42"/>
  <c r="AG130" i="42"/>
  <c r="AH130" i="42"/>
  <c r="AI130" i="42"/>
  <c r="AJ130" i="42"/>
  <c r="AK130" i="42"/>
  <c r="AL130" i="42"/>
  <c r="AM130" i="42"/>
  <c r="AN130" i="42"/>
  <c r="AO130" i="42"/>
  <c r="AP130" i="42"/>
  <c r="AQ130" i="42"/>
  <c r="AR130" i="42"/>
  <c r="AS130" i="42"/>
  <c r="AT130" i="42"/>
  <c r="AU130" i="42"/>
  <c r="AV130" i="42"/>
  <c r="AW130" i="42"/>
  <c r="AX130" i="42"/>
  <c r="AY130" i="42"/>
  <c r="AZ130" i="42"/>
  <c r="BA130" i="42"/>
  <c r="BB130" i="42"/>
  <c r="BC130" i="42"/>
  <c r="D131" i="42"/>
  <c r="E131" i="42"/>
  <c r="F131" i="42"/>
  <c r="G131" i="42"/>
  <c r="H131" i="42"/>
  <c r="I131" i="42"/>
  <c r="J131" i="42"/>
  <c r="K131" i="42"/>
  <c r="L131" i="42"/>
  <c r="M131" i="42"/>
  <c r="N131" i="42"/>
  <c r="O131" i="42"/>
  <c r="P131" i="42"/>
  <c r="Q131" i="42"/>
  <c r="R131" i="42"/>
  <c r="S131" i="42"/>
  <c r="T131" i="42"/>
  <c r="U131" i="42"/>
  <c r="V131" i="42"/>
  <c r="W131" i="42"/>
  <c r="X131" i="42"/>
  <c r="Y131" i="42"/>
  <c r="Z131" i="42"/>
  <c r="AA131" i="42"/>
  <c r="AB131" i="42"/>
  <c r="AC131" i="42"/>
  <c r="AD131" i="42"/>
  <c r="AE131" i="42"/>
  <c r="AF131" i="42"/>
  <c r="AG131" i="42"/>
  <c r="AH131" i="42"/>
  <c r="AI131" i="42"/>
  <c r="AJ131" i="42"/>
  <c r="AK131" i="42"/>
  <c r="AL131" i="42"/>
  <c r="AM131" i="42"/>
  <c r="AN131" i="42"/>
  <c r="AO131" i="42"/>
  <c r="AP131" i="42"/>
  <c r="AQ131" i="42"/>
  <c r="AR131" i="42"/>
  <c r="AS131" i="42"/>
  <c r="AT131" i="42"/>
  <c r="AU131" i="42"/>
  <c r="AV131" i="42"/>
  <c r="AW131" i="42"/>
  <c r="AX131" i="42"/>
  <c r="AY131" i="42"/>
  <c r="AZ131" i="42"/>
  <c r="BA131" i="42"/>
  <c r="BB131" i="42"/>
  <c r="BC131" i="42"/>
  <c r="D132" i="42"/>
  <c r="E132" i="42"/>
  <c r="F132" i="42"/>
  <c r="G132" i="42"/>
  <c r="H132" i="42"/>
  <c r="I132" i="42"/>
  <c r="J132" i="42"/>
  <c r="K132" i="42"/>
  <c r="L132" i="42"/>
  <c r="M132" i="42"/>
  <c r="N132" i="42"/>
  <c r="O132" i="42"/>
  <c r="P132" i="42"/>
  <c r="Q132" i="42"/>
  <c r="R132" i="42"/>
  <c r="S132" i="42"/>
  <c r="T132" i="42"/>
  <c r="U132" i="42"/>
  <c r="V132" i="42"/>
  <c r="W132" i="42"/>
  <c r="X132" i="42"/>
  <c r="Y132" i="42"/>
  <c r="Z132" i="42"/>
  <c r="AA132" i="42"/>
  <c r="AB132" i="42"/>
  <c r="AC132" i="42"/>
  <c r="AD132" i="42"/>
  <c r="AE132" i="42"/>
  <c r="AF132" i="42"/>
  <c r="AG132" i="42"/>
  <c r="AH132" i="42"/>
  <c r="AI132" i="42"/>
  <c r="AJ132" i="42"/>
  <c r="AK132" i="42"/>
  <c r="AL132" i="42"/>
  <c r="AM132" i="42"/>
  <c r="AN132" i="42"/>
  <c r="AO132" i="42"/>
  <c r="AP132" i="42"/>
  <c r="AQ132" i="42"/>
  <c r="AR132" i="42"/>
  <c r="AS132" i="42"/>
  <c r="AT132" i="42"/>
  <c r="AU132" i="42"/>
  <c r="AV132" i="42"/>
  <c r="AW132" i="42"/>
  <c r="AX132" i="42"/>
  <c r="AY132" i="42"/>
  <c r="AZ132" i="42"/>
  <c r="BA132" i="42"/>
  <c r="BB132" i="42"/>
  <c r="BC132" i="42"/>
  <c r="D133" i="42"/>
  <c r="E133" i="42"/>
  <c r="F133" i="42"/>
  <c r="G133" i="42"/>
  <c r="H133" i="42"/>
  <c r="I133" i="42"/>
  <c r="J133" i="42"/>
  <c r="K133" i="42"/>
  <c r="L133" i="42"/>
  <c r="M133" i="42"/>
  <c r="N133" i="42"/>
  <c r="O133" i="42"/>
  <c r="P133" i="42"/>
  <c r="Q133" i="42"/>
  <c r="R133" i="42"/>
  <c r="S133" i="42"/>
  <c r="T133" i="42"/>
  <c r="U133" i="42"/>
  <c r="V133" i="42"/>
  <c r="W133" i="42"/>
  <c r="X133" i="42"/>
  <c r="Y133" i="42"/>
  <c r="Z133" i="42"/>
  <c r="AA133" i="42"/>
  <c r="AB133" i="42"/>
  <c r="AC133" i="42"/>
  <c r="AD133" i="42"/>
  <c r="AE133" i="42"/>
  <c r="AF133" i="42"/>
  <c r="AG133" i="42"/>
  <c r="AH133" i="42"/>
  <c r="AI133" i="42"/>
  <c r="AJ133" i="42"/>
  <c r="AK133" i="42"/>
  <c r="AL133" i="42"/>
  <c r="AM133" i="42"/>
  <c r="AN133" i="42"/>
  <c r="AO133" i="42"/>
  <c r="AP133" i="42"/>
  <c r="AQ133" i="42"/>
  <c r="AR133" i="42"/>
  <c r="AS133" i="42"/>
  <c r="AT133" i="42"/>
  <c r="AU133" i="42"/>
  <c r="AV133" i="42"/>
  <c r="AW133" i="42"/>
  <c r="AX133" i="42"/>
  <c r="AY133" i="42"/>
  <c r="AZ133" i="42"/>
  <c r="BA133" i="42"/>
  <c r="BB133" i="42"/>
  <c r="BC133" i="42"/>
  <c r="D134" i="42"/>
  <c r="E134" i="42"/>
  <c r="F134" i="42"/>
  <c r="G134" i="42"/>
  <c r="H134" i="42"/>
  <c r="I134" i="42"/>
  <c r="J134" i="42"/>
  <c r="K134" i="42"/>
  <c r="L134" i="42"/>
  <c r="M134" i="42"/>
  <c r="N134" i="42"/>
  <c r="O134" i="42"/>
  <c r="P134" i="42"/>
  <c r="Q134" i="42"/>
  <c r="R134" i="42"/>
  <c r="S134" i="42"/>
  <c r="T134" i="42"/>
  <c r="U134" i="42"/>
  <c r="V134" i="42"/>
  <c r="W134" i="42"/>
  <c r="X134" i="42"/>
  <c r="Y134" i="42"/>
  <c r="Z134" i="42"/>
  <c r="AA134" i="42"/>
  <c r="AB134" i="42"/>
  <c r="AC134" i="42"/>
  <c r="AD134" i="42"/>
  <c r="AE134" i="42"/>
  <c r="AF134" i="42"/>
  <c r="AG134" i="42"/>
  <c r="AH134" i="42"/>
  <c r="AI134" i="42"/>
  <c r="AJ134" i="42"/>
  <c r="AK134" i="42"/>
  <c r="AL134" i="42"/>
  <c r="AM134" i="42"/>
  <c r="AN134" i="42"/>
  <c r="AO134" i="42"/>
  <c r="AP134" i="42"/>
  <c r="AQ134" i="42"/>
  <c r="AR134" i="42"/>
  <c r="AS134" i="42"/>
  <c r="AT134" i="42"/>
  <c r="AU134" i="42"/>
  <c r="AV134" i="42"/>
  <c r="AW134" i="42"/>
  <c r="AX134" i="42"/>
  <c r="AY134" i="42"/>
  <c r="AZ134" i="42"/>
  <c r="BA134" i="42"/>
  <c r="BB134" i="42"/>
  <c r="BC134" i="42"/>
  <c r="D135" i="42"/>
  <c r="E135" i="42"/>
  <c r="F135" i="42"/>
  <c r="G135" i="42"/>
  <c r="H135" i="42"/>
  <c r="I135" i="42"/>
  <c r="J135" i="42"/>
  <c r="K135" i="42"/>
  <c r="L135" i="42"/>
  <c r="M135" i="42"/>
  <c r="N135" i="42"/>
  <c r="O135" i="42"/>
  <c r="P135" i="42"/>
  <c r="Q135" i="42"/>
  <c r="R135" i="42"/>
  <c r="S135" i="42"/>
  <c r="T135" i="42"/>
  <c r="U135" i="42"/>
  <c r="V135" i="42"/>
  <c r="W135" i="42"/>
  <c r="X135" i="42"/>
  <c r="Y135" i="42"/>
  <c r="Z135" i="42"/>
  <c r="AA135" i="42"/>
  <c r="AB135" i="42"/>
  <c r="AC135" i="42"/>
  <c r="AD135" i="42"/>
  <c r="AE135" i="42"/>
  <c r="AF135" i="42"/>
  <c r="AG135" i="42"/>
  <c r="AH135" i="42"/>
  <c r="AI135" i="42"/>
  <c r="AJ135" i="42"/>
  <c r="AK135" i="42"/>
  <c r="AL135" i="42"/>
  <c r="AM135" i="42"/>
  <c r="AN135" i="42"/>
  <c r="AO135" i="42"/>
  <c r="AP135" i="42"/>
  <c r="AQ135" i="42"/>
  <c r="AR135" i="42"/>
  <c r="AS135" i="42"/>
  <c r="AT135" i="42"/>
  <c r="AU135" i="42"/>
  <c r="AV135" i="42"/>
  <c r="AW135" i="42"/>
  <c r="AX135" i="42"/>
  <c r="AY135" i="42"/>
  <c r="AZ135" i="42"/>
  <c r="BA135" i="42"/>
  <c r="BB135" i="42"/>
  <c r="BC135" i="42"/>
  <c r="D136" i="42"/>
  <c r="E136" i="42"/>
  <c r="F136" i="42"/>
  <c r="G136" i="42"/>
  <c r="H136" i="42"/>
  <c r="I136" i="42"/>
  <c r="J136" i="42"/>
  <c r="K136" i="42"/>
  <c r="L136" i="42"/>
  <c r="M136" i="42"/>
  <c r="N136" i="42"/>
  <c r="O136" i="42"/>
  <c r="P136" i="42"/>
  <c r="Q136" i="42"/>
  <c r="R136" i="42"/>
  <c r="S136" i="42"/>
  <c r="T136" i="42"/>
  <c r="U136" i="42"/>
  <c r="V136" i="42"/>
  <c r="W136" i="42"/>
  <c r="X136" i="42"/>
  <c r="Y136" i="42"/>
  <c r="Z136" i="42"/>
  <c r="AA136" i="42"/>
  <c r="AB136" i="42"/>
  <c r="AC136" i="42"/>
  <c r="AD136" i="42"/>
  <c r="AE136" i="42"/>
  <c r="AF136" i="42"/>
  <c r="AG136" i="42"/>
  <c r="AH136" i="42"/>
  <c r="AI136" i="42"/>
  <c r="AJ136" i="42"/>
  <c r="AK136" i="42"/>
  <c r="AL136" i="42"/>
  <c r="AM136" i="42"/>
  <c r="AN136" i="42"/>
  <c r="AO136" i="42"/>
  <c r="AP136" i="42"/>
  <c r="AQ136" i="42"/>
  <c r="AR136" i="42"/>
  <c r="AS136" i="42"/>
  <c r="AT136" i="42"/>
  <c r="AU136" i="42"/>
  <c r="AV136" i="42"/>
  <c r="AW136" i="42"/>
  <c r="AX136" i="42"/>
  <c r="AY136" i="42"/>
  <c r="AZ136" i="42"/>
  <c r="BA136" i="42"/>
  <c r="BB136" i="42"/>
  <c r="BC136" i="42"/>
  <c r="D137" i="42"/>
  <c r="E137" i="42"/>
  <c r="F137" i="42"/>
  <c r="G137" i="42"/>
  <c r="H137" i="42"/>
  <c r="I137" i="42"/>
  <c r="J137" i="42"/>
  <c r="K137" i="42"/>
  <c r="L137" i="42"/>
  <c r="M137" i="42"/>
  <c r="N137" i="42"/>
  <c r="O137" i="42"/>
  <c r="P137" i="42"/>
  <c r="Q137" i="42"/>
  <c r="R137" i="42"/>
  <c r="S137" i="42"/>
  <c r="T137" i="42"/>
  <c r="U137" i="42"/>
  <c r="V137" i="42"/>
  <c r="W137" i="42"/>
  <c r="X137" i="42"/>
  <c r="Y137" i="42"/>
  <c r="Z137" i="42"/>
  <c r="AA137" i="42"/>
  <c r="AB137" i="42"/>
  <c r="AC137" i="42"/>
  <c r="AD137" i="42"/>
  <c r="AE137" i="42"/>
  <c r="AF137" i="42"/>
  <c r="AG137" i="42"/>
  <c r="AH137" i="42"/>
  <c r="AI137" i="42"/>
  <c r="AJ137" i="42"/>
  <c r="AK137" i="42"/>
  <c r="AL137" i="42"/>
  <c r="AM137" i="42"/>
  <c r="AN137" i="42"/>
  <c r="AO137" i="42"/>
  <c r="AP137" i="42"/>
  <c r="AQ137" i="42"/>
  <c r="AR137" i="42"/>
  <c r="AS137" i="42"/>
  <c r="AT137" i="42"/>
  <c r="AU137" i="42"/>
  <c r="AV137" i="42"/>
  <c r="AW137" i="42"/>
  <c r="AX137" i="42"/>
  <c r="AY137" i="42"/>
  <c r="AZ137" i="42"/>
  <c r="BA137" i="42"/>
  <c r="BB137" i="42"/>
  <c r="BC137" i="42"/>
  <c r="D138" i="42"/>
  <c r="E138" i="42"/>
  <c r="F138" i="42"/>
  <c r="G138" i="42"/>
  <c r="H138" i="42"/>
  <c r="I138" i="42"/>
  <c r="J138" i="42"/>
  <c r="K138" i="42"/>
  <c r="L138" i="42"/>
  <c r="M138" i="42"/>
  <c r="N138" i="42"/>
  <c r="O138" i="42"/>
  <c r="P138" i="42"/>
  <c r="Q138" i="42"/>
  <c r="R138" i="42"/>
  <c r="S138" i="42"/>
  <c r="T138" i="42"/>
  <c r="U138" i="42"/>
  <c r="V138" i="42"/>
  <c r="W138" i="42"/>
  <c r="X138" i="42"/>
  <c r="Y138" i="42"/>
  <c r="Z138" i="42"/>
  <c r="AA138" i="42"/>
  <c r="AB138" i="42"/>
  <c r="AC138" i="42"/>
  <c r="AD138" i="42"/>
  <c r="AE138" i="42"/>
  <c r="AF138" i="42"/>
  <c r="AG138" i="42"/>
  <c r="AH138" i="42"/>
  <c r="AI138" i="42"/>
  <c r="AJ138" i="42"/>
  <c r="AK138" i="42"/>
  <c r="AL138" i="42"/>
  <c r="AM138" i="42"/>
  <c r="AN138" i="42"/>
  <c r="AO138" i="42"/>
  <c r="AP138" i="42"/>
  <c r="AQ138" i="42"/>
  <c r="AR138" i="42"/>
  <c r="AS138" i="42"/>
  <c r="AT138" i="42"/>
  <c r="AU138" i="42"/>
  <c r="AV138" i="42"/>
  <c r="AW138" i="42"/>
  <c r="AX138" i="42"/>
  <c r="AY138" i="42"/>
  <c r="AZ138" i="42"/>
  <c r="BA138" i="42"/>
  <c r="BB138" i="42"/>
  <c r="BC138" i="42"/>
  <c r="D139" i="42"/>
  <c r="E139" i="42"/>
  <c r="F139" i="42"/>
  <c r="G139" i="42"/>
  <c r="H139" i="42"/>
  <c r="I139" i="42"/>
  <c r="J139" i="42"/>
  <c r="K139" i="42"/>
  <c r="L139" i="42"/>
  <c r="M139" i="42"/>
  <c r="N139" i="42"/>
  <c r="O139" i="42"/>
  <c r="P139" i="42"/>
  <c r="Q139" i="42"/>
  <c r="R139" i="42"/>
  <c r="S139" i="42"/>
  <c r="T139" i="42"/>
  <c r="U139" i="42"/>
  <c r="V139" i="42"/>
  <c r="W139" i="42"/>
  <c r="X139" i="42"/>
  <c r="Y139" i="42"/>
  <c r="Z139" i="42"/>
  <c r="AA139" i="42"/>
  <c r="AB139" i="42"/>
  <c r="AC139" i="42"/>
  <c r="AD139" i="42"/>
  <c r="AE139" i="42"/>
  <c r="AF139" i="42"/>
  <c r="AG139" i="42"/>
  <c r="AH139" i="42"/>
  <c r="AI139" i="42"/>
  <c r="AJ139" i="42"/>
  <c r="AK139" i="42"/>
  <c r="AL139" i="42"/>
  <c r="AM139" i="42"/>
  <c r="AN139" i="42"/>
  <c r="AO139" i="42"/>
  <c r="AP139" i="42"/>
  <c r="AQ139" i="42"/>
  <c r="AR139" i="42"/>
  <c r="AS139" i="42"/>
  <c r="AT139" i="42"/>
  <c r="AU139" i="42"/>
  <c r="AV139" i="42"/>
  <c r="AW139" i="42"/>
  <c r="AX139" i="42"/>
  <c r="AY139" i="42"/>
  <c r="AZ139" i="42"/>
  <c r="BA139" i="42"/>
  <c r="BB139" i="42"/>
  <c r="BC139" i="42"/>
  <c r="D140" i="42"/>
  <c r="E140" i="42"/>
  <c r="F140" i="42"/>
  <c r="G140" i="42"/>
  <c r="H140" i="42"/>
  <c r="I140" i="42"/>
  <c r="J140" i="42"/>
  <c r="K140" i="42"/>
  <c r="L140" i="42"/>
  <c r="M140" i="42"/>
  <c r="N140" i="42"/>
  <c r="O140" i="42"/>
  <c r="P140" i="42"/>
  <c r="Q140" i="42"/>
  <c r="R140" i="42"/>
  <c r="S140" i="42"/>
  <c r="T140" i="42"/>
  <c r="U140" i="42"/>
  <c r="V140" i="42"/>
  <c r="W140" i="42"/>
  <c r="X140" i="42"/>
  <c r="Y140" i="42"/>
  <c r="Z140" i="42"/>
  <c r="AA140" i="42"/>
  <c r="AB140" i="42"/>
  <c r="AC140" i="42"/>
  <c r="AD140" i="42"/>
  <c r="AE140" i="42"/>
  <c r="AF140" i="42"/>
  <c r="AG140" i="42"/>
  <c r="AH140" i="42"/>
  <c r="AI140" i="42"/>
  <c r="AJ140" i="42"/>
  <c r="AK140" i="42"/>
  <c r="AL140" i="42"/>
  <c r="AM140" i="42"/>
  <c r="AN140" i="42"/>
  <c r="AO140" i="42"/>
  <c r="AP140" i="42"/>
  <c r="AQ140" i="42"/>
  <c r="AR140" i="42"/>
  <c r="AS140" i="42"/>
  <c r="AT140" i="42"/>
  <c r="AU140" i="42"/>
  <c r="AV140" i="42"/>
  <c r="AW140" i="42"/>
  <c r="AX140" i="42"/>
  <c r="AY140" i="42"/>
  <c r="AZ140" i="42"/>
  <c r="BA140" i="42"/>
  <c r="BB140" i="42"/>
  <c r="BC140" i="42"/>
  <c r="D141" i="42"/>
  <c r="E141" i="42"/>
  <c r="F141" i="42"/>
  <c r="G141" i="42"/>
  <c r="H141" i="42"/>
  <c r="I141" i="42"/>
  <c r="J141" i="42"/>
  <c r="K141" i="42"/>
  <c r="L141" i="42"/>
  <c r="M141" i="42"/>
  <c r="N141" i="42"/>
  <c r="O141" i="42"/>
  <c r="P141" i="42"/>
  <c r="Q141" i="42"/>
  <c r="R141" i="42"/>
  <c r="S141" i="42"/>
  <c r="T141" i="42"/>
  <c r="U141" i="42"/>
  <c r="V141" i="42"/>
  <c r="W141" i="42"/>
  <c r="X141" i="42"/>
  <c r="Y141" i="42"/>
  <c r="Z141" i="42"/>
  <c r="AA141" i="42"/>
  <c r="AB141" i="42"/>
  <c r="AC141" i="42"/>
  <c r="AD141" i="42"/>
  <c r="AE141" i="42"/>
  <c r="AF141" i="42"/>
  <c r="AG141" i="42"/>
  <c r="AH141" i="42"/>
  <c r="AI141" i="42"/>
  <c r="AJ141" i="42"/>
  <c r="AK141" i="42"/>
  <c r="AL141" i="42"/>
  <c r="AM141" i="42"/>
  <c r="AN141" i="42"/>
  <c r="AO141" i="42"/>
  <c r="AP141" i="42"/>
  <c r="AQ141" i="42"/>
  <c r="AR141" i="42"/>
  <c r="AS141" i="42"/>
  <c r="AT141" i="42"/>
  <c r="AU141" i="42"/>
  <c r="AV141" i="42"/>
  <c r="AW141" i="42"/>
  <c r="AX141" i="42"/>
  <c r="AY141" i="42"/>
  <c r="AZ141" i="42"/>
  <c r="BA141" i="42"/>
  <c r="BB141" i="42"/>
  <c r="BC141" i="42"/>
  <c r="D142" i="42"/>
  <c r="E142" i="42"/>
  <c r="F142" i="42"/>
  <c r="G142" i="42"/>
  <c r="H142" i="42"/>
  <c r="I142" i="42"/>
  <c r="J142" i="42"/>
  <c r="K142" i="42"/>
  <c r="L142" i="42"/>
  <c r="M142" i="42"/>
  <c r="N142" i="42"/>
  <c r="O142" i="42"/>
  <c r="P142" i="42"/>
  <c r="Q142" i="42"/>
  <c r="R142" i="42"/>
  <c r="S142" i="42"/>
  <c r="T142" i="42"/>
  <c r="U142" i="42"/>
  <c r="V142" i="42"/>
  <c r="W142" i="42"/>
  <c r="X142" i="42"/>
  <c r="Y142" i="42"/>
  <c r="Z142" i="42"/>
  <c r="AA142" i="42"/>
  <c r="AB142" i="42"/>
  <c r="AC142" i="42"/>
  <c r="AD142" i="42"/>
  <c r="AE142" i="42"/>
  <c r="AF142" i="42"/>
  <c r="AG142" i="42"/>
  <c r="AH142" i="42"/>
  <c r="AI142" i="42"/>
  <c r="AJ142" i="42"/>
  <c r="AK142" i="42"/>
  <c r="AL142" i="42"/>
  <c r="AM142" i="42"/>
  <c r="AN142" i="42"/>
  <c r="AO142" i="42"/>
  <c r="AP142" i="42"/>
  <c r="AQ142" i="42"/>
  <c r="AR142" i="42"/>
  <c r="AS142" i="42"/>
  <c r="AT142" i="42"/>
  <c r="AU142" i="42"/>
  <c r="AV142" i="42"/>
  <c r="AW142" i="42"/>
  <c r="AX142" i="42"/>
  <c r="AY142" i="42"/>
  <c r="AZ142" i="42"/>
  <c r="BA142" i="42"/>
  <c r="BB142" i="42"/>
  <c r="BC142" i="42"/>
  <c r="D143" i="42"/>
  <c r="E143" i="42"/>
  <c r="F143" i="42"/>
  <c r="G143" i="42"/>
  <c r="H143" i="42"/>
  <c r="I143" i="42"/>
  <c r="J143" i="42"/>
  <c r="K143" i="42"/>
  <c r="L143" i="42"/>
  <c r="M143" i="42"/>
  <c r="N143" i="42"/>
  <c r="O143" i="42"/>
  <c r="P143" i="42"/>
  <c r="Q143" i="42"/>
  <c r="R143" i="42"/>
  <c r="S143" i="42"/>
  <c r="T143" i="42"/>
  <c r="U143" i="42"/>
  <c r="V143" i="42"/>
  <c r="W143" i="42"/>
  <c r="X143" i="42"/>
  <c r="Y143" i="42"/>
  <c r="Z143" i="42"/>
  <c r="AA143" i="42"/>
  <c r="AB143" i="42"/>
  <c r="AC143" i="42"/>
  <c r="AD143" i="42"/>
  <c r="AE143" i="42"/>
  <c r="AF143" i="42"/>
  <c r="AG143" i="42"/>
  <c r="AH143" i="42"/>
  <c r="AI143" i="42"/>
  <c r="AJ143" i="42"/>
  <c r="AK143" i="42"/>
  <c r="AL143" i="42"/>
  <c r="AM143" i="42"/>
  <c r="AN143" i="42"/>
  <c r="AO143" i="42"/>
  <c r="AP143" i="42"/>
  <c r="AQ143" i="42"/>
  <c r="AR143" i="42"/>
  <c r="AS143" i="42"/>
  <c r="AT143" i="42"/>
  <c r="AU143" i="42"/>
  <c r="AV143" i="42"/>
  <c r="AW143" i="42"/>
  <c r="AX143" i="42"/>
  <c r="AY143" i="42"/>
  <c r="AZ143" i="42"/>
  <c r="BA143" i="42"/>
  <c r="BB143" i="42"/>
  <c r="BC143" i="42"/>
  <c r="D144" i="42"/>
  <c r="E144" i="42"/>
  <c r="F144" i="42"/>
  <c r="G144" i="42"/>
  <c r="H144" i="42"/>
  <c r="I144" i="42"/>
  <c r="J144" i="42"/>
  <c r="K144" i="42"/>
  <c r="L144" i="42"/>
  <c r="M144" i="42"/>
  <c r="N144" i="42"/>
  <c r="O144" i="42"/>
  <c r="P144" i="42"/>
  <c r="Q144" i="42"/>
  <c r="R144" i="42"/>
  <c r="S144" i="42"/>
  <c r="T144" i="42"/>
  <c r="U144" i="42"/>
  <c r="V144" i="42"/>
  <c r="W144" i="42"/>
  <c r="X144" i="42"/>
  <c r="Y144" i="42"/>
  <c r="Z144" i="42"/>
  <c r="AA144" i="42"/>
  <c r="AB144" i="42"/>
  <c r="AC144" i="42"/>
  <c r="AD144" i="42"/>
  <c r="AE144" i="42"/>
  <c r="AF144" i="42"/>
  <c r="AG144" i="42"/>
  <c r="AH144" i="42"/>
  <c r="AI144" i="42"/>
  <c r="AJ144" i="42"/>
  <c r="AK144" i="42"/>
  <c r="AL144" i="42"/>
  <c r="AM144" i="42"/>
  <c r="AN144" i="42"/>
  <c r="AO144" i="42"/>
  <c r="AP144" i="42"/>
  <c r="AQ144" i="42"/>
  <c r="AR144" i="42"/>
  <c r="AS144" i="42"/>
  <c r="AT144" i="42"/>
  <c r="AU144" i="42"/>
  <c r="AV144" i="42"/>
  <c r="AW144" i="42"/>
  <c r="AX144" i="42"/>
  <c r="AY144" i="42"/>
  <c r="AZ144" i="42"/>
  <c r="BA144" i="42"/>
  <c r="BB144" i="42"/>
  <c r="BC144" i="42"/>
  <c r="D145" i="42"/>
  <c r="E145" i="42"/>
  <c r="F145" i="42"/>
  <c r="G145" i="42"/>
  <c r="H145" i="42"/>
  <c r="I145" i="42"/>
  <c r="J145" i="42"/>
  <c r="K145" i="42"/>
  <c r="L145" i="42"/>
  <c r="M145" i="42"/>
  <c r="N145" i="42"/>
  <c r="O145" i="42"/>
  <c r="P145" i="42"/>
  <c r="Q145" i="42"/>
  <c r="R145" i="42"/>
  <c r="S145" i="42"/>
  <c r="T145" i="42"/>
  <c r="U145" i="42"/>
  <c r="V145" i="42"/>
  <c r="W145" i="42"/>
  <c r="X145" i="42"/>
  <c r="Y145" i="42"/>
  <c r="Z145" i="42"/>
  <c r="AA145" i="42"/>
  <c r="AB145" i="42"/>
  <c r="AC145" i="42"/>
  <c r="AD145" i="42"/>
  <c r="AE145" i="42"/>
  <c r="AF145" i="42"/>
  <c r="AG145" i="42"/>
  <c r="AH145" i="42"/>
  <c r="AI145" i="42"/>
  <c r="AJ145" i="42"/>
  <c r="AK145" i="42"/>
  <c r="AL145" i="42"/>
  <c r="AM145" i="42"/>
  <c r="AN145" i="42"/>
  <c r="AO145" i="42"/>
  <c r="AP145" i="42"/>
  <c r="AQ145" i="42"/>
  <c r="AR145" i="42"/>
  <c r="AS145" i="42"/>
  <c r="AT145" i="42"/>
  <c r="AU145" i="42"/>
  <c r="AV145" i="42"/>
  <c r="AW145" i="42"/>
  <c r="AX145" i="42"/>
  <c r="AY145" i="42"/>
  <c r="AZ145" i="42"/>
  <c r="BA145" i="42"/>
  <c r="BB145" i="42"/>
  <c r="BC145" i="42"/>
  <c r="D146" i="42"/>
  <c r="E146" i="42"/>
  <c r="F146" i="42"/>
  <c r="G146" i="42"/>
  <c r="H146" i="42"/>
  <c r="I146" i="42"/>
  <c r="J146" i="42"/>
  <c r="K146" i="42"/>
  <c r="L146" i="42"/>
  <c r="M146" i="42"/>
  <c r="N146" i="42"/>
  <c r="O146" i="42"/>
  <c r="P146" i="42"/>
  <c r="Q146" i="42"/>
  <c r="R146" i="42"/>
  <c r="S146" i="42"/>
  <c r="T146" i="42"/>
  <c r="U146" i="42"/>
  <c r="V146" i="42"/>
  <c r="W146" i="42"/>
  <c r="X146" i="42"/>
  <c r="Y146" i="42"/>
  <c r="Z146" i="42"/>
  <c r="AA146" i="42"/>
  <c r="AB146" i="42"/>
  <c r="AC146" i="42"/>
  <c r="AD146" i="42"/>
  <c r="AE146" i="42"/>
  <c r="AF146" i="42"/>
  <c r="AG146" i="42"/>
  <c r="AH146" i="42"/>
  <c r="AI146" i="42"/>
  <c r="AJ146" i="42"/>
  <c r="AK146" i="42"/>
  <c r="AL146" i="42"/>
  <c r="AM146" i="42"/>
  <c r="AN146" i="42"/>
  <c r="AO146" i="42"/>
  <c r="AP146" i="42"/>
  <c r="AQ146" i="42"/>
  <c r="AR146" i="42"/>
  <c r="AS146" i="42"/>
  <c r="AT146" i="42"/>
  <c r="AU146" i="42"/>
  <c r="AV146" i="42"/>
  <c r="AW146" i="42"/>
  <c r="AX146" i="42"/>
  <c r="AY146" i="42"/>
  <c r="AZ146" i="42"/>
  <c r="BA146" i="42"/>
  <c r="BB146" i="42"/>
  <c r="BC146" i="42"/>
  <c r="D147" i="42"/>
  <c r="E147" i="42"/>
  <c r="F147" i="42"/>
  <c r="G147" i="42"/>
  <c r="H147" i="42"/>
  <c r="I147" i="42"/>
  <c r="J147" i="42"/>
  <c r="K147" i="42"/>
  <c r="L147" i="42"/>
  <c r="M147" i="42"/>
  <c r="N147" i="42"/>
  <c r="O147" i="42"/>
  <c r="P147" i="42"/>
  <c r="Q147" i="42"/>
  <c r="R147" i="42"/>
  <c r="S147" i="42"/>
  <c r="T147" i="42"/>
  <c r="U147" i="42"/>
  <c r="V147" i="42"/>
  <c r="W147" i="42"/>
  <c r="X147" i="42"/>
  <c r="Y147" i="42"/>
  <c r="Z147" i="42"/>
  <c r="AA147" i="42"/>
  <c r="AB147" i="42"/>
  <c r="AC147" i="42"/>
  <c r="AD147" i="42"/>
  <c r="AE147" i="42"/>
  <c r="AF147" i="42"/>
  <c r="AG147" i="42"/>
  <c r="AH147" i="42"/>
  <c r="AI147" i="42"/>
  <c r="AJ147" i="42"/>
  <c r="AK147" i="42"/>
  <c r="AL147" i="42"/>
  <c r="AM147" i="42"/>
  <c r="AN147" i="42"/>
  <c r="AO147" i="42"/>
  <c r="AP147" i="42"/>
  <c r="AQ147" i="42"/>
  <c r="AR147" i="42"/>
  <c r="AS147" i="42"/>
  <c r="AT147" i="42"/>
  <c r="AU147" i="42"/>
  <c r="AV147" i="42"/>
  <c r="AW147" i="42"/>
  <c r="AX147" i="42"/>
  <c r="AY147" i="42"/>
  <c r="AZ147" i="42"/>
  <c r="BA147" i="42"/>
  <c r="BB147" i="42"/>
  <c r="BC147" i="42"/>
  <c r="D148" i="42"/>
  <c r="E148" i="42"/>
  <c r="F148" i="42"/>
  <c r="G148" i="42"/>
  <c r="H148" i="42"/>
  <c r="I148" i="42"/>
  <c r="J148" i="42"/>
  <c r="K148" i="42"/>
  <c r="L148" i="42"/>
  <c r="M148" i="42"/>
  <c r="N148" i="42"/>
  <c r="O148" i="42"/>
  <c r="P148" i="42"/>
  <c r="Q148" i="42"/>
  <c r="R148" i="42"/>
  <c r="S148" i="42"/>
  <c r="T148" i="42"/>
  <c r="U148" i="42"/>
  <c r="V148" i="42"/>
  <c r="W148" i="42"/>
  <c r="X148" i="42"/>
  <c r="Y148" i="42"/>
  <c r="Z148" i="42"/>
  <c r="AA148" i="42"/>
  <c r="AB148" i="42"/>
  <c r="AC148" i="42"/>
  <c r="AD148" i="42"/>
  <c r="AE148" i="42"/>
  <c r="AF148" i="42"/>
  <c r="AG148" i="42"/>
  <c r="AH148" i="42"/>
  <c r="AI148" i="42"/>
  <c r="AJ148" i="42"/>
  <c r="AK148" i="42"/>
  <c r="AL148" i="42"/>
  <c r="AM148" i="42"/>
  <c r="AN148" i="42"/>
  <c r="AO148" i="42"/>
  <c r="AP148" i="42"/>
  <c r="AQ148" i="42"/>
  <c r="AR148" i="42"/>
  <c r="AS148" i="42"/>
  <c r="AT148" i="42"/>
  <c r="AU148" i="42"/>
  <c r="AV148" i="42"/>
  <c r="AW148" i="42"/>
  <c r="AX148" i="42"/>
  <c r="AY148" i="42"/>
  <c r="AZ148" i="42"/>
  <c r="BA148" i="42"/>
  <c r="BB148" i="42"/>
  <c r="BC148" i="42"/>
  <c r="D149" i="42"/>
  <c r="E149" i="42"/>
  <c r="F149" i="42"/>
  <c r="G149" i="42"/>
  <c r="H149" i="42"/>
  <c r="I149" i="42"/>
  <c r="J149" i="42"/>
  <c r="K149" i="42"/>
  <c r="L149" i="42"/>
  <c r="M149" i="42"/>
  <c r="N149" i="42"/>
  <c r="O149" i="42"/>
  <c r="P149" i="42"/>
  <c r="Q149" i="42"/>
  <c r="R149" i="42"/>
  <c r="S149" i="42"/>
  <c r="T149" i="42"/>
  <c r="U149" i="42"/>
  <c r="V149" i="42"/>
  <c r="W149" i="42"/>
  <c r="X149" i="42"/>
  <c r="Y149" i="42"/>
  <c r="Z149" i="42"/>
  <c r="AA149" i="42"/>
  <c r="AB149" i="42"/>
  <c r="AC149" i="42"/>
  <c r="AD149" i="42"/>
  <c r="AE149" i="42"/>
  <c r="AF149" i="42"/>
  <c r="AG149" i="42"/>
  <c r="AH149" i="42"/>
  <c r="AI149" i="42"/>
  <c r="AJ149" i="42"/>
  <c r="AK149" i="42"/>
  <c r="AL149" i="42"/>
  <c r="AM149" i="42"/>
  <c r="AN149" i="42"/>
  <c r="AO149" i="42"/>
  <c r="AP149" i="42"/>
  <c r="AQ149" i="42"/>
  <c r="AR149" i="42"/>
  <c r="AS149" i="42"/>
  <c r="AT149" i="42"/>
  <c r="AU149" i="42"/>
  <c r="AV149" i="42"/>
  <c r="AW149" i="42"/>
  <c r="AX149" i="42"/>
  <c r="AY149" i="42"/>
  <c r="AZ149" i="42"/>
  <c r="BA149" i="42"/>
  <c r="BB149" i="42"/>
  <c r="BC149" i="42"/>
  <c r="D150" i="42"/>
  <c r="E150" i="42"/>
  <c r="F150" i="42"/>
  <c r="G150" i="42"/>
  <c r="H150" i="42"/>
  <c r="I150" i="42"/>
  <c r="J150" i="42"/>
  <c r="K150" i="42"/>
  <c r="L150" i="42"/>
  <c r="M150" i="42"/>
  <c r="N150" i="42"/>
  <c r="O150" i="42"/>
  <c r="P150" i="42"/>
  <c r="Q150" i="42"/>
  <c r="R150" i="42"/>
  <c r="S150" i="42"/>
  <c r="T150" i="42"/>
  <c r="U150" i="42"/>
  <c r="V150" i="42"/>
  <c r="W150" i="42"/>
  <c r="X150" i="42"/>
  <c r="Y150" i="42"/>
  <c r="Z150" i="42"/>
  <c r="AA150" i="42"/>
  <c r="AB150" i="42"/>
  <c r="AC150" i="42"/>
  <c r="AD150" i="42"/>
  <c r="AE150" i="42"/>
  <c r="AF150" i="42"/>
  <c r="AG150" i="42"/>
  <c r="AH150" i="42"/>
  <c r="AI150" i="42"/>
  <c r="AJ150" i="42"/>
  <c r="AK150" i="42"/>
  <c r="AL150" i="42"/>
  <c r="AM150" i="42"/>
  <c r="AN150" i="42"/>
  <c r="AO150" i="42"/>
  <c r="AP150" i="42"/>
  <c r="AQ150" i="42"/>
  <c r="AR150" i="42"/>
  <c r="AS150" i="42"/>
  <c r="AT150" i="42"/>
  <c r="AU150" i="42"/>
  <c r="AV150" i="42"/>
  <c r="AW150" i="42"/>
  <c r="AX150" i="42"/>
  <c r="AY150" i="42"/>
  <c r="AZ150" i="42"/>
  <c r="BA150" i="42"/>
  <c r="BB150" i="42"/>
  <c r="BC150" i="42"/>
  <c r="D151" i="42"/>
  <c r="E151" i="42"/>
  <c r="F151" i="42"/>
  <c r="G151" i="42"/>
  <c r="H151" i="42"/>
  <c r="I151" i="42"/>
  <c r="J151" i="42"/>
  <c r="K151" i="42"/>
  <c r="L151" i="42"/>
  <c r="M151" i="42"/>
  <c r="N151" i="42"/>
  <c r="O151" i="42"/>
  <c r="P151" i="42"/>
  <c r="Q151" i="42"/>
  <c r="R151" i="42"/>
  <c r="S151" i="42"/>
  <c r="T151" i="42"/>
  <c r="U151" i="42"/>
  <c r="V151" i="42"/>
  <c r="W151" i="42"/>
  <c r="X151" i="42"/>
  <c r="Y151" i="42"/>
  <c r="Z151" i="42"/>
  <c r="AA151" i="42"/>
  <c r="AB151" i="42"/>
  <c r="AC151" i="42"/>
  <c r="AD151" i="42"/>
  <c r="AE151" i="42"/>
  <c r="AF151" i="42"/>
  <c r="AG151" i="42"/>
  <c r="AH151" i="42"/>
  <c r="AI151" i="42"/>
  <c r="AJ151" i="42"/>
  <c r="AK151" i="42"/>
  <c r="AL151" i="42"/>
  <c r="AM151" i="42"/>
  <c r="AN151" i="42"/>
  <c r="AO151" i="42"/>
  <c r="AP151" i="42"/>
  <c r="AQ151" i="42"/>
  <c r="AR151" i="42"/>
  <c r="AS151" i="42"/>
  <c r="AT151" i="42"/>
  <c r="AU151" i="42"/>
  <c r="AV151" i="42"/>
  <c r="AW151" i="42"/>
  <c r="AX151" i="42"/>
  <c r="AY151" i="42"/>
  <c r="AZ151" i="42"/>
  <c r="BA151" i="42"/>
  <c r="BB151" i="42"/>
  <c r="BC151" i="42"/>
  <c r="D152" i="42"/>
  <c r="E152" i="42"/>
  <c r="F152" i="42"/>
  <c r="G152" i="42"/>
  <c r="H152" i="42"/>
  <c r="I152" i="42"/>
  <c r="J152" i="42"/>
  <c r="K152" i="42"/>
  <c r="L152" i="42"/>
  <c r="M152" i="42"/>
  <c r="N152" i="42"/>
  <c r="O152" i="42"/>
  <c r="P152" i="42"/>
  <c r="Q152" i="42"/>
  <c r="R152" i="42"/>
  <c r="S152" i="42"/>
  <c r="T152" i="42"/>
  <c r="U152" i="42"/>
  <c r="V152" i="42"/>
  <c r="W152" i="42"/>
  <c r="X152" i="42"/>
  <c r="Y152" i="42"/>
  <c r="Z152" i="42"/>
  <c r="AA152" i="42"/>
  <c r="AB152" i="42"/>
  <c r="AC152" i="42"/>
  <c r="AD152" i="42"/>
  <c r="AE152" i="42"/>
  <c r="AF152" i="42"/>
  <c r="AG152" i="42"/>
  <c r="AH152" i="42"/>
  <c r="AI152" i="42"/>
  <c r="AJ152" i="42"/>
  <c r="AK152" i="42"/>
  <c r="AL152" i="42"/>
  <c r="AM152" i="42"/>
  <c r="AN152" i="42"/>
  <c r="AO152" i="42"/>
  <c r="AP152" i="42"/>
  <c r="AQ152" i="42"/>
  <c r="AR152" i="42"/>
  <c r="AS152" i="42"/>
  <c r="AT152" i="42"/>
  <c r="AU152" i="42"/>
  <c r="AV152" i="42"/>
  <c r="AW152" i="42"/>
  <c r="AX152" i="42"/>
  <c r="AY152" i="42"/>
  <c r="AZ152" i="42"/>
  <c r="BA152" i="42"/>
  <c r="BB152" i="42"/>
  <c r="BC152" i="42"/>
  <c r="D153" i="42"/>
  <c r="E153" i="42"/>
  <c r="F153" i="42"/>
  <c r="G153" i="42"/>
  <c r="H153" i="42"/>
  <c r="I153" i="42"/>
  <c r="J153" i="42"/>
  <c r="K153" i="42"/>
  <c r="L153" i="42"/>
  <c r="M153" i="42"/>
  <c r="N153" i="42"/>
  <c r="O153" i="42"/>
  <c r="P153" i="42"/>
  <c r="Q153" i="42"/>
  <c r="R153" i="42"/>
  <c r="S153" i="42"/>
  <c r="T153" i="42"/>
  <c r="U153" i="42"/>
  <c r="V153" i="42"/>
  <c r="W153" i="42"/>
  <c r="X153" i="42"/>
  <c r="Y153" i="42"/>
  <c r="Z153" i="42"/>
  <c r="AA153" i="42"/>
  <c r="AB153" i="42"/>
  <c r="AC153" i="42"/>
  <c r="AD153" i="42"/>
  <c r="AE153" i="42"/>
  <c r="AF153" i="42"/>
  <c r="AG153" i="42"/>
  <c r="AH153" i="42"/>
  <c r="AI153" i="42"/>
  <c r="AJ153" i="42"/>
  <c r="AK153" i="42"/>
  <c r="AL153" i="42"/>
  <c r="AM153" i="42"/>
  <c r="AN153" i="42"/>
  <c r="AO153" i="42"/>
  <c r="AP153" i="42"/>
  <c r="AQ153" i="42"/>
  <c r="AR153" i="42"/>
  <c r="AS153" i="42"/>
  <c r="AT153" i="42"/>
  <c r="AU153" i="42"/>
  <c r="AV153" i="42"/>
  <c r="AW153" i="42"/>
  <c r="AX153" i="42"/>
  <c r="AY153" i="42"/>
  <c r="AZ153" i="42"/>
  <c r="BA153" i="42"/>
  <c r="BB153" i="42"/>
  <c r="BC153" i="42"/>
  <c r="D154" i="42"/>
  <c r="E154" i="42"/>
  <c r="F154" i="42"/>
  <c r="G154" i="42"/>
  <c r="H154" i="42"/>
  <c r="I154" i="42"/>
  <c r="J154" i="42"/>
  <c r="K154" i="42"/>
  <c r="L154" i="42"/>
  <c r="M154" i="42"/>
  <c r="N154" i="42"/>
  <c r="O154" i="42"/>
  <c r="P154" i="42"/>
  <c r="Q154" i="42"/>
  <c r="R154" i="42"/>
  <c r="S154" i="42"/>
  <c r="T154" i="42"/>
  <c r="U154" i="42"/>
  <c r="V154" i="42"/>
  <c r="W154" i="42"/>
  <c r="X154" i="42"/>
  <c r="Y154" i="42"/>
  <c r="Z154" i="42"/>
  <c r="AA154" i="42"/>
  <c r="AB154" i="42"/>
  <c r="AC154" i="42"/>
  <c r="AD154" i="42"/>
  <c r="AE154" i="42"/>
  <c r="AF154" i="42"/>
  <c r="AG154" i="42"/>
  <c r="AH154" i="42"/>
  <c r="AI154" i="42"/>
  <c r="AJ154" i="42"/>
  <c r="AK154" i="42"/>
  <c r="AL154" i="42"/>
  <c r="AM154" i="42"/>
  <c r="AN154" i="42"/>
  <c r="AO154" i="42"/>
  <c r="AP154" i="42"/>
  <c r="AQ154" i="42"/>
  <c r="AR154" i="42"/>
  <c r="AS154" i="42"/>
  <c r="AT154" i="42"/>
  <c r="AU154" i="42"/>
  <c r="AV154" i="42"/>
  <c r="AW154" i="42"/>
  <c r="AX154" i="42"/>
  <c r="AY154" i="42"/>
  <c r="AZ154" i="42"/>
  <c r="BA154" i="42"/>
  <c r="BB154" i="42"/>
  <c r="BC154" i="42"/>
  <c r="D155" i="42"/>
  <c r="E155" i="42"/>
  <c r="F155" i="42"/>
  <c r="G155" i="42"/>
  <c r="H155" i="42"/>
  <c r="I155" i="42"/>
  <c r="J155" i="42"/>
  <c r="K155" i="42"/>
  <c r="L155" i="42"/>
  <c r="M155" i="42"/>
  <c r="N155" i="42"/>
  <c r="O155" i="42"/>
  <c r="P155" i="42"/>
  <c r="Q155" i="42"/>
  <c r="R155" i="42"/>
  <c r="S155" i="42"/>
  <c r="T155" i="42"/>
  <c r="U155" i="42"/>
  <c r="V155" i="42"/>
  <c r="W155" i="42"/>
  <c r="X155" i="42"/>
  <c r="Y155" i="42"/>
  <c r="Z155" i="42"/>
  <c r="AA155" i="42"/>
  <c r="AB155" i="42"/>
  <c r="AC155" i="42"/>
  <c r="AD155" i="42"/>
  <c r="AE155" i="42"/>
  <c r="AF155" i="42"/>
  <c r="AG155" i="42"/>
  <c r="AH155" i="42"/>
  <c r="AI155" i="42"/>
  <c r="AJ155" i="42"/>
  <c r="AK155" i="42"/>
  <c r="AL155" i="42"/>
  <c r="AM155" i="42"/>
  <c r="AN155" i="42"/>
  <c r="AO155" i="42"/>
  <c r="AP155" i="42"/>
  <c r="AQ155" i="42"/>
  <c r="AR155" i="42"/>
  <c r="AS155" i="42"/>
  <c r="AT155" i="42"/>
  <c r="AU155" i="42"/>
  <c r="AV155" i="42"/>
  <c r="AW155" i="42"/>
  <c r="AX155" i="42"/>
  <c r="AY155" i="42"/>
  <c r="AZ155" i="42"/>
  <c r="BA155" i="42"/>
  <c r="BB155" i="42"/>
  <c r="BC155" i="42"/>
  <c r="D156" i="42"/>
  <c r="E156" i="42"/>
  <c r="F156" i="42"/>
  <c r="G156" i="42"/>
  <c r="H156" i="42"/>
  <c r="I156" i="42"/>
  <c r="J156" i="42"/>
  <c r="K156" i="42"/>
  <c r="L156" i="42"/>
  <c r="M156" i="42"/>
  <c r="N156" i="42"/>
  <c r="O156" i="42"/>
  <c r="P156" i="42"/>
  <c r="Q156" i="42"/>
  <c r="R156" i="42"/>
  <c r="S156" i="42"/>
  <c r="T156" i="42"/>
  <c r="U156" i="42"/>
  <c r="V156" i="42"/>
  <c r="W156" i="42"/>
  <c r="X156" i="42"/>
  <c r="Y156" i="42"/>
  <c r="Z156" i="42"/>
  <c r="AA156" i="42"/>
  <c r="AB156" i="42"/>
  <c r="AC156" i="42"/>
  <c r="AD156" i="42"/>
  <c r="AE156" i="42"/>
  <c r="AF156" i="42"/>
  <c r="AG156" i="42"/>
  <c r="AH156" i="42"/>
  <c r="AI156" i="42"/>
  <c r="AJ156" i="42"/>
  <c r="AK156" i="42"/>
  <c r="AL156" i="42"/>
  <c r="AM156" i="42"/>
  <c r="AN156" i="42"/>
  <c r="AO156" i="42"/>
  <c r="AP156" i="42"/>
  <c r="AQ156" i="42"/>
  <c r="AR156" i="42"/>
  <c r="AS156" i="42"/>
  <c r="AT156" i="42"/>
  <c r="AU156" i="42"/>
  <c r="AV156" i="42"/>
  <c r="AW156" i="42"/>
  <c r="AX156" i="42"/>
  <c r="AY156" i="42"/>
  <c r="AZ156" i="42"/>
  <c r="BA156" i="42"/>
  <c r="BB156" i="42"/>
  <c r="BC156" i="42"/>
  <c r="D157" i="42"/>
  <c r="E157" i="42"/>
  <c r="F157" i="42"/>
  <c r="G157" i="42"/>
  <c r="H157" i="42"/>
  <c r="I157" i="42"/>
  <c r="J157" i="42"/>
  <c r="K157" i="42"/>
  <c r="L157" i="42"/>
  <c r="M157" i="42"/>
  <c r="N157" i="42"/>
  <c r="O157" i="42"/>
  <c r="P157" i="42"/>
  <c r="Q157" i="42"/>
  <c r="R157" i="42"/>
  <c r="S157" i="42"/>
  <c r="T157" i="42"/>
  <c r="U157" i="42"/>
  <c r="V157" i="42"/>
  <c r="W157" i="42"/>
  <c r="X157" i="42"/>
  <c r="Y157" i="42"/>
  <c r="Z157" i="42"/>
  <c r="AA157" i="42"/>
  <c r="AB157" i="42"/>
  <c r="AC157" i="42"/>
  <c r="AD157" i="42"/>
  <c r="AE157" i="42"/>
  <c r="AF157" i="42"/>
  <c r="AG157" i="42"/>
  <c r="AH157" i="42"/>
  <c r="AI157" i="42"/>
  <c r="AJ157" i="42"/>
  <c r="AK157" i="42"/>
  <c r="AL157" i="42"/>
  <c r="AM157" i="42"/>
  <c r="AN157" i="42"/>
  <c r="AO157" i="42"/>
  <c r="AP157" i="42"/>
  <c r="AQ157" i="42"/>
  <c r="AR157" i="42"/>
  <c r="AS157" i="42"/>
  <c r="AT157" i="42"/>
  <c r="AU157" i="42"/>
  <c r="AV157" i="42"/>
  <c r="AW157" i="42"/>
  <c r="AX157" i="42"/>
  <c r="AY157" i="42"/>
  <c r="AZ157" i="42"/>
  <c r="BA157" i="42"/>
  <c r="BB157" i="42"/>
  <c r="BC157" i="42"/>
  <c r="D158" i="42"/>
  <c r="E158" i="42"/>
  <c r="F158" i="42"/>
  <c r="G158" i="42"/>
  <c r="H158" i="42"/>
  <c r="I158" i="42"/>
  <c r="J158" i="42"/>
  <c r="K158" i="42"/>
  <c r="L158" i="42"/>
  <c r="M158" i="42"/>
  <c r="N158" i="42"/>
  <c r="O158" i="42"/>
  <c r="P158" i="42"/>
  <c r="Q158" i="42"/>
  <c r="R158" i="42"/>
  <c r="S158" i="42"/>
  <c r="T158" i="42"/>
  <c r="U158" i="42"/>
  <c r="V158" i="42"/>
  <c r="W158" i="42"/>
  <c r="X158" i="42"/>
  <c r="Y158" i="42"/>
  <c r="Z158" i="42"/>
  <c r="AA158" i="42"/>
  <c r="AB158" i="42"/>
  <c r="AC158" i="42"/>
  <c r="AD158" i="42"/>
  <c r="AE158" i="42"/>
  <c r="AF158" i="42"/>
  <c r="AG158" i="42"/>
  <c r="AH158" i="42"/>
  <c r="AI158" i="42"/>
  <c r="AJ158" i="42"/>
  <c r="AK158" i="42"/>
  <c r="AL158" i="42"/>
  <c r="AM158" i="42"/>
  <c r="AN158" i="42"/>
  <c r="AO158" i="42"/>
  <c r="AP158" i="42"/>
  <c r="AQ158" i="42"/>
  <c r="AR158" i="42"/>
  <c r="AS158" i="42"/>
  <c r="AT158" i="42"/>
  <c r="AU158" i="42"/>
  <c r="AV158" i="42"/>
  <c r="AW158" i="42"/>
  <c r="AX158" i="42"/>
  <c r="AY158" i="42"/>
  <c r="AZ158" i="42"/>
  <c r="BA158" i="42"/>
  <c r="BB158" i="42"/>
  <c r="BC158" i="42"/>
  <c r="D159" i="42"/>
  <c r="E159" i="42"/>
  <c r="F159" i="42"/>
  <c r="G159" i="42"/>
  <c r="H159" i="42"/>
  <c r="I159" i="42"/>
  <c r="J159" i="42"/>
  <c r="K159" i="42"/>
  <c r="L159" i="42"/>
  <c r="M159" i="42"/>
  <c r="N159" i="42"/>
  <c r="O159" i="42"/>
  <c r="P159" i="42"/>
  <c r="Q159" i="42"/>
  <c r="R159" i="42"/>
  <c r="S159" i="42"/>
  <c r="T159" i="42"/>
  <c r="U159" i="42"/>
  <c r="V159" i="42"/>
  <c r="W159" i="42"/>
  <c r="X159" i="42"/>
  <c r="Y159" i="42"/>
  <c r="Z159" i="42"/>
  <c r="AA159" i="42"/>
  <c r="AB159" i="42"/>
  <c r="AC159" i="42"/>
  <c r="AD159" i="42"/>
  <c r="AE159" i="42"/>
  <c r="AF159" i="42"/>
  <c r="AG159" i="42"/>
  <c r="AH159" i="42"/>
  <c r="AI159" i="42"/>
  <c r="AJ159" i="42"/>
  <c r="AK159" i="42"/>
  <c r="AL159" i="42"/>
  <c r="AM159" i="42"/>
  <c r="AN159" i="42"/>
  <c r="AO159" i="42"/>
  <c r="AP159" i="42"/>
  <c r="AQ159" i="42"/>
  <c r="AR159" i="42"/>
  <c r="AS159" i="42"/>
  <c r="AT159" i="42"/>
  <c r="AU159" i="42"/>
  <c r="AV159" i="42"/>
  <c r="AW159" i="42"/>
  <c r="AX159" i="42"/>
  <c r="AY159" i="42"/>
  <c r="AZ159" i="42"/>
  <c r="BA159" i="42"/>
  <c r="BB159" i="42"/>
  <c r="BC159" i="42"/>
  <c r="D160" i="42"/>
  <c r="E160" i="42"/>
  <c r="F160" i="42"/>
  <c r="G160" i="42"/>
  <c r="H160" i="42"/>
  <c r="I160" i="42"/>
  <c r="J160" i="42"/>
  <c r="K160" i="42"/>
  <c r="L160" i="42"/>
  <c r="M160" i="42"/>
  <c r="N160" i="42"/>
  <c r="O160" i="42"/>
  <c r="P160" i="42"/>
  <c r="Q160" i="42"/>
  <c r="R160" i="42"/>
  <c r="S160" i="42"/>
  <c r="T160" i="42"/>
  <c r="U160" i="42"/>
  <c r="V160" i="42"/>
  <c r="W160" i="42"/>
  <c r="X160" i="42"/>
  <c r="Y160" i="42"/>
  <c r="Z160" i="42"/>
  <c r="AA160" i="42"/>
  <c r="AB160" i="42"/>
  <c r="AC160" i="42"/>
  <c r="AD160" i="42"/>
  <c r="AE160" i="42"/>
  <c r="AF160" i="42"/>
  <c r="AG160" i="42"/>
  <c r="AH160" i="42"/>
  <c r="AI160" i="42"/>
  <c r="AJ160" i="42"/>
  <c r="AK160" i="42"/>
  <c r="AL160" i="42"/>
  <c r="AM160" i="42"/>
  <c r="AN160" i="42"/>
  <c r="AO160" i="42"/>
  <c r="AP160" i="42"/>
  <c r="AQ160" i="42"/>
  <c r="AR160" i="42"/>
  <c r="AS160" i="42"/>
  <c r="AT160" i="42"/>
  <c r="AU160" i="42"/>
  <c r="AV160" i="42"/>
  <c r="AW160" i="42"/>
  <c r="AX160" i="42"/>
  <c r="AY160" i="42"/>
  <c r="AZ160" i="42"/>
  <c r="BA160" i="42"/>
  <c r="BB160" i="42"/>
  <c r="BC160" i="42"/>
  <c r="D161" i="42"/>
  <c r="E161" i="42"/>
  <c r="F161" i="42"/>
  <c r="G161" i="42"/>
  <c r="H161" i="42"/>
  <c r="I161" i="42"/>
  <c r="J161" i="42"/>
  <c r="K161" i="42"/>
  <c r="L161" i="42"/>
  <c r="M161" i="42"/>
  <c r="N161" i="42"/>
  <c r="O161" i="42"/>
  <c r="P161" i="42"/>
  <c r="Q161" i="42"/>
  <c r="R161" i="42"/>
  <c r="S161" i="42"/>
  <c r="T161" i="42"/>
  <c r="U161" i="42"/>
  <c r="V161" i="42"/>
  <c r="W161" i="42"/>
  <c r="X161" i="42"/>
  <c r="Y161" i="42"/>
  <c r="Z161" i="42"/>
  <c r="AA161" i="42"/>
  <c r="AB161" i="42"/>
  <c r="AC161" i="42"/>
  <c r="AD161" i="42"/>
  <c r="AE161" i="42"/>
  <c r="AF161" i="42"/>
  <c r="AG161" i="42"/>
  <c r="AH161" i="42"/>
  <c r="AI161" i="42"/>
  <c r="AJ161" i="42"/>
  <c r="AK161" i="42"/>
  <c r="AL161" i="42"/>
  <c r="AM161" i="42"/>
  <c r="AN161" i="42"/>
  <c r="AO161" i="42"/>
  <c r="AP161" i="42"/>
  <c r="AQ161" i="42"/>
  <c r="AR161" i="42"/>
  <c r="AS161" i="42"/>
  <c r="AT161" i="42"/>
  <c r="AU161" i="42"/>
  <c r="AV161" i="42"/>
  <c r="AW161" i="42"/>
  <c r="AX161" i="42"/>
  <c r="AY161" i="42"/>
  <c r="AZ161" i="42"/>
  <c r="BA161" i="42"/>
  <c r="BB161" i="42"/>
  <c r="BC161" i="42"/>
  <c r="D162" i="42"/>
  <c r="E162" i="42"/>
  <c r="F162" i="42"/>
  <c r="G162" i="42"/>
  <c r="H162" i="42"/>
  <c r="I162" i="42"/>
  <c r="J162" i="42"/>
  <c r="K162" i="42"/>
  <c r="L162" i="42"/>
  <c r="M162" i="42"/>
  <c r="N162" i="42"/>
  <c r="O162" i="42"/>
  <c r="P162" i="42"/>
  <c r="Q162" i="42"/>
  <c r="R162" i="42"/>
  <c r="S162" i="42"/>
  <c r="T162" i="42"/>
  <c r="U162" i="42"/>
  <c r="V162" i="42"/>
  <c r="W162" i="42"/>
  <c r="X162" i="42"/>
  <c r="Y162" i="42"/>
  <c r="Z162" i="42"/>
  <c r="AA162" i="42"/>
  <c r="AB162" i="42"/>
  <c r="AC162" i="42"/>
  <c r="AD162" i="42"/>
  <c r="AE162" i="42"/>
  <c r="AF162" i="42"/>
  <c r="AG162" i="42"/>
  <c r="AH162" i="42"/>
  <c r="AI162" i="42"/>
  <c r="AJ162" i="42"/>
  <c r="AK162" i="42"/>
  <c r="AL162" i="42"/>
  <c r="AM162" i="42"/>
  <c r="AN162" i="42"/>
  <c r="AO162" i="42"/>
  <c r="AP162" i="42"/>
  <c r="AQ162" i="42"/>
  <c r="AR162" i="42"/>
  <c r="AS162" i="42"/>
  <c r="AT162" i="42"/>
  <c r="AU162" i="42"/>
  <c r="AV162" i="42"/>
  <c r="AW162" i="42"/>
  <c r="AX162" i="42"/>
  <c r="AY162" i="42"/>
  <c r="AZ162" i="42"/>
  <c r="BA162" i="42"/>
  <c r="BB162" i="42"/>
  <c r="BC162" i="42"/>
  <c r="D163" i="42"/>
  <c r="E163" i="42"/>
  <c r="F163" i="42"/>
  <c r="G163" i="42"/>
  <c r="H163" i="42"/>
  <c r="I163" i="42"/>
  <c r="J163" i="42"/>
  <c r="K163" i="42"/>
  <c r="L163" i="42"/>
  <c r="M163" i="42"/>
  <c r="N163" i="42"/>
  <c r="O163" i="42"/>
  <c r="P163" i="42"/>
  <c r="Q163" i="42"/>
  <c r="R163" i="42"/>
  <c r="S163" i="42"/>
  <c r="T163" i="42"/>
  <c r="U163" i="42"/>
  <c r="V163" i="42"/>
  <c r="W163" i="42"/>
  <c r="X163" i="42"/>
  <c r="Y163" i="42"/>
  <c r="Z163" i="42"/>
  <c r="AA163" i="42"/>
  <c r="AB163" i="42"/>
  <c r="AC163" i="42"/>
  <c r="AD163" i="42"/>
  <c r="AE163" i="42"/>
  <c r="AF163" i="42"/>
  <c r="AG163" i="42"/>
  <c r="AH163" i="42"/>
  <c r="AI163" i="42"/>
  <c r="AJ163" i="42"/>
  <c r="AK163" i="42"/>
  <c r="AL163" i="42"/>
  <c r="AM163" i="42"/>
  <c r="AN163" i="42"/>
  <c r="AO163" i="42"/>
  <c r="AP163" i="42"/>
  <c r="AQ163" i="42"/>
  <c r="AR163" i="42"/>
  <c r="AS163" i="42"/>
  <c r="AT163" i="42"/>
  <c r="AU163" i="42"/>
  <c r="AV163" i="42"/>
  <c r="AW163" i="42"/>
  <c r="AX163" i="42"/>
  <c r="AY163" i="42"/>
  <c r="AZ163" i="42"/>
  <c r="BA163" i="42"/>
  <c r="BB163" i="42"/>
  <c r="BC163" i="42"/>
  <c r="D164" i="42"/>
  <c r="E164" i="42"/>
  <c r="F164" i="42"/>
  <c r="G164" i="42"/>
  <c r="H164" i="42"/>
  <c r="I164" i="42"/>
  <c r="J164" i="42"/>
  <c r="K164" i="42"/>
  <c r="L164" i="42"/>
  <c r="M164" i="42"/>
  <c r="N164" i="42"/>
  <c r="O164" i="42"/>
  <c r="P164" i="42"/>
  <c r="Q164" i="42"/>
  <c r="R164" i="42"/>
  <c r="S164" i="42"/>
  <c r="T164" i="42"/>
  <c r="U164" i="42"/>
  <c r="V164" i="42"/>
  <c r="W164" i="42"/>
  <c r="X164" i="42"/>
  <c r="Y164" i="42"/>
  <c r="Z164" i="42"/>
  <c r="AA164" i="42"/>
  <c r="AB164" i="42"/>
  <c r="AC164" i="42"/>
  <c r="AD164" i="42"/>
  <c r="AE164" i="42"/>
  <c r="AF164" i="42"/>
  <c r="AG164" i="42"/>
  <c r="AH164" i="42"/>
  <c r="AI164" i="42"/>
  <c r="AJ164" i="42"/>
  <c r="AK164" i="42"/>
  <c r="AL164" i="42"/>
  <c r="AM164" i="42"/>
  <c r="AN164" i="42"/>
  <c r="AO164" i="42"/>
  <c r="AP164" i="42"/>
  <c r="AQ164" i="42"/>
  <c r="AR164" i="42"/>
  <c r="AS164" i="42"/>
  <c r="AT164" i="42"/>
  <c r="AU164" i="42"/>
  <c r="AV164" i="42"/>
  <c r="AW164" i="42"/>
  <c r="AX164" i="42"/>
  <c r="AY164" i="42"/>
  <c r="AZ164" i="42"/>
  <c r="BA164" i="42"/>
  <c r="BB164" i="42"/>
  <c r="BC164" i="42"/>
  <c r="D165" i="42"/>
  <c r="E165" i="42"/>
  <c r="F165" i="42"/>
  <c r="G165" i="42"/>
  <c r="H165" i="42"/>
  <c r="I165" i="42"/>
  <c r="J165" i="42"/>
  <c r="K165" i="42"/>
  <c r="L165" i="42"/>
  <c r="M165" i="42"/>
  <c r="N165" i="42"/>
  <c r="O165" i="42"/>
  <c r="P165" i="42"/>
  <c r="Q165" i="42"/>
  <c r="R165" i="42"/>
  <c r="S165" i="42"/>
  <c r="T165" i="42"/>
  <c r="U165" i="42"/>
  <c r="V165" i="42"/>
  <c r="W165" i="42"/>
  <c r="X165" i="42"/>
  <c r="Y165" i="42"/>
  <c r="Z165" i="42"/>
  <c r="AA165" i="42"/>
  <c r="AB165" i="42"/>
  <c r="AC165" i="42"/>
  <c r="AD165" i="42"/>
  <c r="AE165" i="42"/>
  <c r="AF165" i="42"/>
  <c r="AG165" i="42"/>
  <c r="AH165" i="42"/>
  <c r="AI165" i="42"/>
  <c r="AJ165" i="42"/>
  <c r="AK165" i="42"/>
  <c r="AL165" i="42"/>
  <c r="AM165" i="42"/>
  <c r="AN165" i="42"/>
  <c r="AO165" i="42"/>
  <c r="AP165" i="42"/>
  <c r="AQ165" i="42"/>
  <c r="AR165" i="42"/>
  <c r="AS165" i="42"/>
  <c r="AT165" i="42"/>
  <c r="AU165" i="42"/>
  <c r="AV165" i="42"/>
  <c r="AW165" i="42"/>
  <c r="AX165" i="42"/>
  <c r="AY165" i="42"/>
  <c r="AZ165" i="42"/>
  <c r="BA165" i="42"/>
  <c r="BB165" i="42"/>
  <c r="BC165" i="42"/>
  <c r="D166" i="42"/>
  <c r="E166" i="42"/>
  <c r="F166" i="42"/>
  <c r="G166" i="42"/>
  <c r="H166" i="42"/>
  <c r="I166" i="42"/>
  <c r="J166" i="42"/>
  <c r="K166" i="42"/>
  <c r="L166" i="42"/>
  <c r="M166" i="42"/>
  <c r="N166" i="42"/>
  <c r="O166" i="42"/>
  <c r="P166" i="42"/>
  <c r="Q166" i="42"/>
  <c r="R166" i="42"/>
  <c r="S166" i="42"/>
  <c r="T166" i="42"/>
  <c r="U166" i="42"/>
  <c r="V166" i="42"/>
  <c r="W166" i="42"/>
  <c r="X166" i="42"/>
  <c r="Y166" i="42"/>
  <c r="Z166" i="42"/>
  <c r="AA166" i="42"/>
  <c r="AB166" i="42"/>
  <c r="AC166" i="42"/>
  <c r="AD166" i="42"/>
  <c r="AE166" i="42"/>
  <c r="AF166" i="42"/>
  <c r="AG166" i="42"/>
  <c r="AH166" i="42"/>
  <c r="AI166" i="42"/>
  <c r="AJ166" i="42"/>
  <c r="AK166" i="42"/>
  <c r="AL166" i="42"/>
  <c r="AM166" i="42"/>
  <c r="AN166" i="42"/>
  <c r="AO166" i="42"/>
  <c r="AP166" i="42"/>
  <c r="AQ166" i="42"/>
  <c r="AR166" i="42"/>
  <c r="AS166" i="42"/>
  <c r="AT166" i="42"/>
  <c r="AU166" i="42"/>
  <c r="AV166" i="42"/>
  <c r="AW166" i="42"/>
  <c r="AX166" i="42"/>
  <c r="AY166" i="42"/>
  <c r="AZ166" i="42"/>
  <c r="BA166" i="42"/>
  <c r="BB166" i="42"/>
  <c r="BC166" i="42"/>
  <c r="D167" i="42"/>
  <c r="E167" i="42"/>
  <c r="F167" i="42"/>
  <c r="G167" i="42"/>
  <c r="H167" i="42"/>
  <c r="I167" i="42"/>
  <c r="J167" i="42"/>
  <c r="K167" i="42"/>
  <c r="L167" i="42"/>
  <c r="M167" i="42"/>
  <c r="N167" i="42"/>
  <c r="O167" i="42"/>
  <c r="P167" i="42"/>
  <c r="Q167" i="42"/>
  <c r="R167" i="42"/>
  <c r="S167" i="42"/>
  <c r="T167" i="42"/>
  <c r="U167" i="42"/>
  <c r="V167" i="42"/>
  <c r="W167" i="42"/>
  <c r="X167" i="42"/>
  <c r="Y167" i="42"/>
  <c r="Z167" i="42"/>
  <c r="AA167" i="42"/>
  <c r="AB167" i="42"/>
  <c r="AC167" i="42"/>
  <c r="AD167" i="42"/>
  <c r="AE167" i="42"/>
  <c r="AF167" i="42"/>
  <c r="AG167" i="42"/>
  <c r="AH167" i="42"/>
  <c r="AI167" i="42"/>
  <c r="AJ167" i="42"/>
  <c r="AK167" i="42"/>
  <c r="AL167" i="42"/>
  <c r="AM167" i="42"/>
  <c r="AN167" i="42"/>
  <c r="AO167" i="42"/>
  <c r="AP167" i="42"/>
  <c r="AQ167" i="42"/>
  <c r="AR167" i="42"/>
  <c r="AS167" i="42"/>
  <c r="AT167" i="42"/>
  <c r="AU167" i="42"/>
  <c r="AV167" i="42"/>
  <c r="AW167" i="42"/>
  <c r="AX167" i="42"/>
  <c r="AY167" i="42"/>
  <c r="AZ167" i="42"/>
  <c r="BA167" i="42"/>
  <c r="BB167" i="42"/>
  <c r="BC167" i="42"/>
  <c r="D168" i="42"/>
  <c r="E168" i="42"/>
  <c r="F168" i="42"/>
  <c r="G168" i="42"/>
  <c r="H168" i="42"/>
  <c r="I168" i="42"/>
  <c r="J168" i="42"/>
  <c r="K168" i="42"/>
  <c r="L168" i="42"/>
  <c r="M168" i="42"/>
  <c r="N168" i="42"/>
  <c r="O168" i="42"/>
  <c r="P168" i="42"/>
  <c r="Q168" i="42"/>
  <c r="R168" i="42"/>
  <c r="S168" i="42"/>
  <c r="T168" i="42"/>
  <c r="U168" i="42"/>
  <c r="V168" i="42"/>
  <c r="W168" i="42"/>
  <c r="X168" i="42"/>
  <c r="Y168" i="42"/>
  <c r="Z168" i="42"/>
  <c r="AA168" i="42"/>
  <c r="AB168" i="42"/>
  <c r="AC168" i="42"/>
  <c r="AD168" i="42"/>
  <c r="AE168" i="42"/>
  <c r="AF168" i="42"/>
  <c r="AG168" i="42"/>
  <c r="AH168" i="42"/>
  <c r="AI168" i="42"/>
  <c r="AJ168" i="42"/>
  <c r="AK168" i="42"/>
  <c r="AL168" i="42"/>
  <c r="AM168" i="42"/>
  <c r="AN168" i="42"/>
  <c r="AO168" i="42"/>
  <c r="AP168" i="42"/>
  <c r="AQ168" i="42"/>
  <c r="AR168" i="42"/>
  <c r="AS168" i="42"/>
  <c r="AT168" i="42"/>
  <c r="AU168" i="42"/>
  <c r="AV168" i="42"/>
  <c r="AW168" i="42"/>
  <c r="AX168" i="42"/>
  <c r="AY168" i="42"/>
  <c r="AZ168" i="42"/>
  <c r="BA168" i="42"/>
  <c r="BB168" i="42"/>
  <c r="BC168" i="42"/>
  <c r="D169" i="42"/>
  <c r="E169" i="42"/>
  <c r="F169" i="42"/>
  <c r="G169" i="42"/>
  <c r="H169" i="42"/>
  <c r="I169" i="42"/>
  <c r="J169" i="42"/>
  <c r="K169" i="42"/>
  <c r="L169" i="42"/>
  <c r="M169" i="42"/>
  <c r="N169" i="42"/>
  <c r="O169" i="42"/>
  <c r="P169" i="42"/>
  <c r="Q169" i="42"/>
  <c r="R169" i="42"/>
  <c r="S169" i="42"/>
  <c r="T169" i="42"/>
  <c r="U169" i="42"/>
  <c r="V169" i="42"/>
  <c r="W169" i="42"/>
  <c r="X169" i="42"/>
  <c r="Y169" i="42"/>
  <c r="Z169" i="42"/>
  <c r="AA169" i="42"/>
  <c r="AB169" i="42"/>
  <c r="AC169" i="42"/>
  <c r="AD169" i="42"/>
  <c r="AE169" i="42"/>
  <c r="AF169" i="42"/>
  <c r="AG169" i="42"/>
  <c r="AH169" i="42"/>
  <c r="AI169" i="42"/>
  <c r="AJ169" i="42"/>
  <c r="AK169" i="42"/>
  <c r="AL169" i="42"/>
  <c r="AM169" i="42"/>
  <c r="AN169" i="42"/>
  <c r="AO169" i="42"/>
  <c r="AP169" i="42"/>
  <c r="AQ169" i="42"/>
  <c r="AR169" i="42"/>
  <c r="AS169" i="42"/>
  <c r="AT169" i="42"/>
  <c r="AU169" i="42"/>
  <c r="AV169" i="42"/>
  <c r="AW169" i="42"/>
  <c r="AX169" i="42"/>
  <c r="AY169" i="42"/>
  <c r="AZ169" i="42"/>
  <c r="BA169" i="42"/>
  <c r="BB169" i="42"/>
  <c r="BC169" i="42"/>
  <c r="D170" i="42"/>
  <c r="E170" i="42"/>
  <c r="F170" i="42"/>
  <c r="G170" i="42"/>
  <c r="H170" i="42"/>
  <c r="I170" i="42"/>
  <c r="J170" i="42"/>
  <c r="K170" i="42"/>
  <c r="L170" i="42"/>
  <c r="M170" i="42"/>
  <c r="N170" i="42"/>
  <c r="O170" i="42"/>
  <c r="P170" i="42"/>
  <c r="Q170" i="42"/>
  <c r="R170" i="42"/>
  <c r="S170" i="42"/>
  <c r="T170" i="42"/>
  <c r="U170" i="42"/>
  <c r="V170" i="42"/>
  <c r="W170" i="42"/>
  <c r="X170" i="42"/>
  <c r="Y170" i="42"/>
  <c r="Z170" i="42"/>
  <c r="AA170" i="42"/>
  <c r="AB170" i="42"/>
  <c r="AC170" i="42"/>
  <c r="AD170" i="42"/>
  <c r="AE170" i="42"/>
  <c r="AF170" i="42"/>
  <c r="AG170" i="42"/>
  <c r="AH170" i="42"/>
  <c r="AI170" i="42"/>
  <c r="AJ170" i="42"/>
  <c r="AK170" i="42"/>
  <c r="AL170" i="42"/>
  <c r="AM170" i="42"/>
  <c r="AN170" i="42"/>
  <c r="AO170" i="42"/>
  <c r="AP170" i="42"/>
  <c r="AQ170" i="42"/>
  <c r="AR170" i="42"/>
  <c r="AS170" i="42"/>
  <c r="AT170" i="42"/>
  <c r="AU170" i="42"/>
  <c r="AV170" i="42"/>
  <c r="AW170" i="42"/>
  <c r="AX170" i="42"/>
  <c r="AY170" i="42"/>
  <c r="AZ170" i="42"/>
  <c r="BA170" i="42"/>
  <c r="BB170" i="42"/>
  <c r="BC170" i="42"/>
  <c r="D171" i="42"/>
  <c r="E171" i="42"/>
  <c r="F171" i="42"/>
  <c r="G171" i="42"/>
  <c r="H171" i="42"/>
  <c r="I171" i="42"/>
  <c r="J171" i="42"/>
  <c r="K171" i="42"/>
  <c r="L171" i="42"/>
  <c r="M171" i="42"/>
  <c r="N171" i="42"/>
  <c r="O171" i="42"/>
  <c r="P171" i="42"/>
  <c r="Q171" i="42"/>
  <c r="R171" i="42"/>
  <c r="S171" i="42"/>
  <c r="T171" i="42"/>
  <c r="U171" i="42"/>
  <c r="V171" i="42"/>
  <c r="W171" i="42"/>
  <c r="X171" i="42"/>
  <c r="Y171" i="42"/>
  <c r="Z171" i="42"/>
  <c r="AA171" i="42"/>
  <c r="AB171" i="42"/>
  <c r="AC171" i="42"/>
  <c r="AD171" i="42"/>
  <c r="AE171" i="42"/>
  <c r="AF171" i="42"/>
  <c r="AG171" i="42"/>
  <c r="AH171" i="42"/>
  <c r="AI171" i="42"/>
  <c r="AJ171" i="42"/>
  <c r="AK171" i="42"/>
  <c r="AL171" i="42"/>
  <c r="AM171" i="42"/>
  <c r="AN171" i="42"/>
  <c r="AO171" i="42"/>
  <c r="AP171" i="42"/>
  <c r="AQ171" i="42"/>
  <c r="AR171" i="42"/>
  <c r="AS171" i="42"/>
  <c r="AT171" i="42"/>
  <c r="AU171" i="42"/>
  <c r="AV171" i="42"/>
  <c r="AW171" i="42"/>
  <c r="AX171" i="42"/>
  <c r="AY171" i="42"/>
  <c r="AZ171" i="42"/>
  <c r="BA171" i="42"/>
  <c r="BB171" i="42"/>
  <c r="BC171" i="42"/>
  <c r="D172" i="42"/>
  <c r="E172" i="42"/>
  <c r="F172" i="42"/>
  <c r="G172" i="42"/>
  <c r="H172" i="42"/>
  <c r="I172" i="42"/>
  <c r="J172" i="42"/>
  <c r="K172" i="42"/>
  <c r="L172" i="42"/>
  <c r="M172" i="42"/>
  <c r="N172" i="42"/>
  <c r="O172" i="42"/>
  <c r="P172" i="42"/>
  <c r="Q172" i="42"/>
  <c r="R172" i="42"/>
  <c r="S172" i="42"/>
  <c r="T172" i="42"/>
  <c r="U172" i="42"/>
  <c r="V172" i="42"/>
  <c r="W172" i="42"/>
  <c r="X172" i="42"/>
  <c r="Y172" i="42"/>
  <c r="Z172" i="42"/>
  <c r="AA172" i="42"/>
  <c r="AB172" i="42"/>
  <c r="AC172" i="42"/>
  <c r="AD172" i="42"/>
  <c r="AE172" i="42"/>
  <c r="AF172" i="42"/>
  <c r="AG172" i="42"/>
  <c r="AH172" i="42"/>
  <c r="AI172" i="42"/>
  <c r="AJ172" i="42"/>
  <c r="AK172" i="42"/>
  <c r="AL172" i="42"/>
  <c r="AM172" i="42"/>
  <c r="AN172" i="42"/>
  <c r="AO172" i="42"/>
  <c r="AP172" i="42"/>
  <c r="AQ172" i="42"/>
  <c r="AR172" i="42"/>
  <c r="AS172" i="42"/>
  <c r="AT172" i="42"/>
  <c r="AU172" i="42"/>
  <c r="AV172" i="42"/>
  <c r="AW172" i="42"/>
  <c r="AX172" i="42"/>
  <c r="AY172" i="42"/>
  <c r="AZ172" i="42"/>
  <c r="BA172" i="42"/>
  <c r="BB172" i="42"/>
  <c r="BC172" i="42"/>
  <c r="D173" i="42"/>
  <c r="E173" i="42"/>
  <c r="F173" i="42"/>
  <c r="G173" i="42"/>
  <c r="H173" i="42"/>
  <c r="I173" i="42"/>
  <c r="J173" i="42"/>
  <c r="K173" i="42"/>
  <c r="L173" i="42"/>
  <c r="M173" i="42"/>
  <c r="N173" i="42"/>
  <c r="O173" i="42"/>
  <c r="P173" i="42"/>
  <c r="Q173" i="42"/>
  <c r="R173" i="42"/>
  <c r="S173" i="42"/>
  <c r="T173" i="42"/>
  <c r="U173" i="42"/>
  <c r="V173" i="42"/>
  <c r="W173" i="42"/>
  <c r="X173" i="42"/>
  <c r="Y173" i="42"/>
  <c r="Z173" i="42"/>
  <c r="AA173" i="42"/>
  <c r="AB173" i="42"/>
  <c r="AC173" i="42"/>
  <c r="AD173" i="42"/>
  <c r="AE173" i="42"/>
  <c r="AF173" i="42"/>
  <c r="AG173" i="42"/>
  <c r="AH173" i="42"/>
  <c r="AI173" i="42"/>
  <c r="AJ173" i="42"/>
  <c r="AK173" i="42"/>
  <c r="AL173" i="42"/>
  <c r="AM173" i="42"/>
  <c r="AN173" i="42"/>
  <c r="AO173" i="42"/>
  <c r="AP173" i="42"/>
  <c r="AQ173" i="42"/>
  <c r="AR173" i="42"/>
  <c r="AS173" i="42"/>
  <c r="AT173" i="42"/>
  <c r="AU173" i="42"/>
  <c r="AV173" i="42"/>
  <c r="AW173" i="42"/>
  <c r="AX173" i="42"/>
  <c r="AY173" i="42"/>
  <c r="AZ173" i="42"/>
  <c r="BA173" i="42"/>
  <c r="BB173" i="42"/>
  <c r="BC173" i="42"/>
  <c r="D174" i="42"/>
  <c r="E174" i="42"/>
  <c r="F174" i="42"/>
  <c r="G174" i="42"/>
  <c r="H174" i="42"/>
  <c r="I174" i="42"/>
  <c r="J174" i="42"/>
  <c r="K174" i="42"/>
  <c r="L174" i="42"/>
  <c r="M174" i="42"/>
  <c r="N174" i="42"/>
  <c r="O174" i="42"/>
  <c r="P174" i="42"/>
  <c r="Q174" i="42"/>
  <c r="R174" i="42"/>
  <c r="S174" i="42"/>
  <c r="T174" i="42"/>
  <c r="U174" i="42"/>
  <c r="V174" i="42"/>
  <c r="W174" i="42"/>
  <c r="X174" i="42"/>
  <c r="Y174" i="42"/>
  <c r="Z174" i="42"/>
  <c r="AA174" i="42"/>
  <c r="AB174" i="42"/>
  <c r="AC174" i="42"/>
  <c r="AD174" i="42"/>
  <c r="AE174" i="42"/>
  <c r="AF174" i="42"/>
  <c r="AG174" i="42"/>
  <c r="AH174" i="42"/>
  <c r="AI174" i="42"/>
  <c r="AJ174" i="42"/>
  <c r="AK174" i="42"/>
  <c r="AL174" i="42"/>
  <c r="AM174" i="42"/>
  <c r="AN174" i="42"/>
  <c r="AO174" i="42"/>
  <c r="AP174" i="42"/>
  <c r="AQ174" i="42"/>
  <c r="AR174" i="42"/>
  <c r="AS174" i="42"/>
  <c r="AT174" i="42"/>
  <c r="AU174" i="42"/>
  <c r="AV174" i="42"/>
  <c r="AW174" i="42"/>
  <c r="AX174" i="42"/>
  <c r="AY174" i="42"/>
  <c r="AZ174" i="42"/>
  <c r="BA174" i="42"/>
  <c r="BB174" i="42"/>
  <c r="BC174" i="42"/>
  <c r="D175" i="42"/>
  <c r="E175" i="42"/>
  <c r="F175" i="42"/>
  <c r="G175" i="42"/>
  <c r="H175" i="42"/>
  <c r="I175" i="42"/>
  <c r="J175" i="42"/>
  <c r="K175" i="42"/>
  <c r="L175" i="42"/>
  <c r="M175" i="42"/>
  <c r="N175" i="42"/>
  <c r="O175" i="42"/>
  <c r="P175" i="42"/>
  <c r="Q175" i="42"/>
  <c r="R175" i="42"/>
  <c r="S175" i="42"/>
  <c r="T175" i="42"/>
  <c r="U175" i="42"/>
  <c r="V175" i="42"/>
  <c r="W175" i="42"/>
  <c r="X175" i="42"/>
  <c r="Y175" i="42"/>
  <c r="Z175" i="42"/>
  <c r="AA175" i="42"/>
  <c r="AB175" i="42"/>
  <c r="AC175" i="42"/>
  <c r="AD175" i="42"/>
  <c r="AE175" i="42"/>
  <c r="AF175" i="42"/>
  <c r="AG175" i="42"/>
  <c r="AH175" i="42"/>
  <c r="AI175" i="42"/>
  <c r="AJ175" i="42"/>
  <c r="AK175" i="42"/>
  <c r="AL175" i="42"/>
  <c r="AM175" i="42"/>
  <c r="AN175" i="42"/>
  <c r="AO175" i="42"/>
  <c r="AP175" i="42"/>
  <c r="AQ175" i="42"/>
  <c r="AR175" i="42"/>
  <c r="AS175" i="42"/>
  <c r="AT175" i="42"/>
  <c r="AU175" i="42"/>
  <c r="AV175" i="42"/>
  <c r="AW175" i="42"/>
  <c r="AX175" i="42"/>
  <c r="AY175" i="42"/>
  <c r="AZ175" i="42"/>
  <c r="BA175" i="42"/>
  <c r="BB175" i="42"/>
  <c r="BC175" i="42"/>
  <c r="D176" i="42"/>
  <c r="E176" i="42"/>
  <c r="F176" i="42"/>
  <c r="G176" i="42"/>
  <c r="H176" i="42"/>
  <c r="I176" i="42"/>
  <c r="J176" i="42"/>
  <c r="K176" i="42"/>
  <c r="L176" i="42"/>
  <c r="M176" i="42"/>
  <c r="N176" i="42"/>
  <c r="O176" i="42"/>
  <c r="P176" i="42"/>
  <c r="Q176" i="42"/>
  <c r="R176" i="42"/>
  <c r="S176" i="42"/>
  <c r="T176" i="42"/>
  <c r="U176" i="42"/>
  <c r="V176" i="42"/>
  <c r="W176" i="42"/>
  <c r="X176" i="42"/>
  <c r="Y176" i="42"/>
  <c r="Z176" i="42"/>
  <c r="AA176" i="42"/>
  <c r="AB176" i="42"/>
  <c r="AC176" i="42"/>
  <c r="AD176" i="42"/>
  <c r="AE176" i="42"/>
  <c r="AF176" i="42"/>
  <c r="AG176" i="42"/>
  <c r="AH176" i="42"/>
  <c r="AI176" i="42"/>
  <c r="AJ176" i="42"/>
  <c r="AK176" i="42"/>
  <c r="AL176" i="42"/>
  <c r="AM176" i="42"/>
  <c r="AN176" i="42"/>
  <c r="AO176" i="42"/>
  <c r="AP176" i="42"/>
  <c r="AQ176" i="42"/>
  <c r="AR176" i="42"/>
  <c r="AS176" i="42"/>
  <c r="AT176" i="42"/>
  <c r="AU176" i="42"/>
  <c r="AV176" i="42"/>
  <c r="AW176" i="42"/>
  <c r="AX176" i="42"/>
  <c r="AY176" i="42"/>
  <c r="AZ176" i="42"/>
  <c r="BA176" i="42"/>
  <c r="BB176" i="42"/>
  <c r="BC176" i="42"/>
  <c r="D177" i="42"/>
  <c r="E177" i="42"/>
  <c r="F177" i="42"/>
  <c r="G177" i="42"/>
  <c r="H177" i="42"/>
  <c r="I177" i="42"/>
  <c r="J177" i="42"/>
  <c r="K177" i="42"/>
  <c r="L177" i="42"/>
  <c r="M177" i="42"/>
  <c r="N177" i="42"/>
  <c r="O177" i="42"/>
  <c r="P177" i="42"/>
  <c r="Q177" i="42"/>
  <c r="R177" i="42"/>
  <c r="S177" i="42"/>
  <c r="T177" i="42"/>
  <c r="U177" i="42"/>
  <c r="V177" i="42"/>
  <c r="W177" i="42"/>
  <c r="X177" i="42"/>
  <c r="Y177" i="42"/>
  <c r="Z177" i="42"/>
  <c r="AA177" i="42"/>
  <c r="AB177" i="42"/>
  <c r="AC177" i="42"/>
  <c r="AD177" i="42"/>
  <c r="AE177" i="42"/>
  <c r="AF177" i="42"/>
  <c r="AG177" i="42"/>
  <c r="AH177" i="42"/>
  <c r="AI177" i="42"/>
  <c r="AJ177" i="42"/>
  <c r="AK177" i="42"/>
  <c r="AL177" i="42"/>
  <c r="AM177" i="42"/>
  <c r="AN177" i="42"/>
  <c r="AO177" i="42"/>
  <c r="AP177" i="42"/>
  <c r="AQ177" i="42"/>
  <c r="AR177" i="42"/>
  <c r="AS177" i="42"/>
  <c r="AT177" i="42"/>
  <c r="AU177" i="42"/>
  <c r="AV177" i="42"/>
  <c r="AW177" i="42"/>
  <c r="AX177" i="42"/>
  <c r="AY177" i="42"/>
  <c r="AZ177" i="42"/>
  <c r="BA177" i="42"/>
  <c r="BB177" i="42"/>
  <c r="BC177" i="42"/>
  <c r="D178" i="42"/>
  <c r="E178" i="42"/>
  <c r="F178" i="42"/>
  <c r="G178" i="42"/>
  <c r="H178" i="42"/>
  <c r="I178" i="42"/>
  <c r="J178" i="42"/>
  <c r="K178" i="42"/>
  <c r="L178" i="42"/>
  <c r="M178" i="42"/>
  <c r="N178" i="42"/>
  <c r="O178" i="42"/>
  <c r="P178" i="42"/>
  <c r="Q178" i="42"/>
  <c r="R178" i="42"/>
  <c r="S178" i="42"/>
  <c r="T178" i="42"/>
  <c r="U178" i="42"/>
  <c r="V178" i="42"/>
  <c r="W178" i="42"/>
  <c r="X178" i="42"/>
  <c r="Y178" i="42"/>
  <c r="Z178" i="42"/>
  <c r="AA178" i="42"/>
  <c r="AB178" i="42"/>
  <c r="AC178" i="42"/>
  <c r="AD178" i="42"/>
  <c r="AE178" i="42"/>
  <c r="AF178" i="42"/>
  <c r="AG178" i="42"/>
  <c r="AH178" i="42"/>
  <c r="AI178" i="42"/>
  <c r="AJ178" i="42"/>
  <c r="AK178" i="42"/>
  <c r="AL178" i="42"/>
  <c r="AM178" i="42"/>
  <c r="AN178" i="42"/>
  <c r="AO178" i="42"/>
  <c r="AP178" i="42"/>
  <c r="AQ178" i="42"/>
  <c r="AR178" i="42"/>
  <c r="AS178" i="42"/>
  <c r="AT178" i="42"/>
  <c r="AU178" i="42"/>
  <c r="AV178" i="42"/>
  <c r="AW178" i="42"/>
  <c r="AX178" i="42"/>
  <c r="AY178" i="42"/>
  <c r="AZ178" i="42"/>
  <c r="BA178" i="42"/>
  <c r="BB178" i="42"/>
  <c r="BC178" i="42"/>
  <c r="D179" i="42"/>
  <c r="E179" i="42"/>
  <c r="F179" i="42"/>
  <c r="G179" i="42"/>
  <c r="H179" i="42"/>
  <c r="I179" i="42"/>
  <c r="J179" i="42"/>
  <c r="K179" i="42"/>
  <c r="L179" i="42"/>
  <c r="M179" i="42"/>
  <c r="N179" i="42"/>
  <c r="O179" i="42"/>
  <c r="P179" i="42"/>
  <c r="Q179" i="42"/>
  <c r="R179" i="42"/>
  <c r="S179" i="42"/>
  <c r="T179" i="42"/>
  <c r="U179" i="42"/>
  <c r="V179" i="42"/>
  <c r="W179" i="42"/>
  <c r="X179" i="42"/>
  <c r="Y179" i="42"/>
  <c r="Z179" i="42"/>
  <c r="AA179" i="42"/>
  <c r="AB179" i="42"/>
  <c r="AC179" i="42"/>
  <c r="AD179" i="42"/>
  <c r="AE179" i="42"/>
  <c r="AF179" i="42"/>
  <c r="AG179" i="42"/>
  <c r="AH179" i="42"/>
  <c r="AI179" i="42"/>
  <c r="AJ179" i="42"/>
  <c r="AK179" i="42"/>
  <c r="AL179" i="42"/>
  <c r="AM179" i="42"/>
  <c r="AN179" i="42"/>
  <c r="AO179" i="42"/>
  <c r="AP179" i="42"/>
  <c r="AQ179" i="42"/>
  <c r="AR179" i="42"/>
  <c r="AS179" i="42"/>
  <c r="AT179" i="42"/>
  <c r="AU179" i="42"/>
  <c r="AV179" i="42"/>
  <c r="AW179" i="42"/>
  <c r="AX179" i="42"/>
  <c r="AY179" i="42"/>
  <c r="AZ179" i="42"/>
  <c r="BA179" i="42"/>
  <c r="BB179" i="42"/>
  <c r="BC179" i="42"/>
  <c r="D180" i="42"/>
  <c r="E180" i="42"/>
  <c r="F180" i="42"/>
  <c r="G180" i="42"/>
  <c r="H180" i="42"/>
  <c r="I180" i="42"/>
  <c r="J180" i="42"/>
  <c r="K180" i="42"/>
  <c r="L180" i="42"/>
  <c r="M180" i="42"/>
  <c r="N180" i="42"/>
  <c r="O180" i="42"/>
  <c r="P180" i="42"/>
  <c r="Q180" i="42"/>
  <c r="R180" i="42"/>
  <c r="S180" i="42"/>
  <c r="T180" i="42"/>
  <c r="U180" i="42"/>
  <c r="V180" i="42"/>
  <c r="W180" i="42"/>
  <c r="X180" i="42"/>
  <c r="Y180" i="42"/>
  <c r="Z180" i="42"/>
  <c r="AA180" i="42"/>
  <c r="AB180" i="42"/>
  <c r="AC180" i="42"/>
  <c r="AD180" i="42"/>
  <c r="AE180" i="42"/>
  <c r="AF180" i="42"/>
  <c r="AG180" i="42"/>
  <c r="AH180" i="42"/>
  <c r="AI180" i="42"/>
  <c r="AJ180" i="42"/>
  <c r="AK180" i="42"/>
  <c r="AL180" i="42"/>
  <c r="AM180" i="42"/>
  <c r="AN180" i="42"/>
  <c r="AO180" i="42"/>
  <c r="AP180" i="42"/>
  <c r="AQ180" i="42"/>
  <c r="AR180" i="42"/>
  <c r="AS180" i="42"/>
  <c r="AT180" i="42"/>
  <c r="AU180" i="42"/>
  <c r="AV180" i="42"/>
  <c r="AW180" i="42"/>
  <c r="AX180" i="42"/>
  <c r="AY180" i="42"/>
  <c r="AZ180" i="42"/>
  <c r="BA180" i="42"/>
  <c r="BB180" i="42"/>
  <c r="BC180" i="42"/>
  <c r="D181" i="42"/>
  <c r="E181" i="42"/>
  <c r="F181" i="42"/>
  <c r="G181" i="42"/>
  <c r="H181" i="42"/>
  <c r="I181" i="42"/>
  <c r="J181" i="42"/>
  <c r="K181" i="42"/>
  <c r="L181" i="42"/>
  <c r="M181" i="42"/>
  <c r="N181" i="42"/>
  <c r="O181" i="42"/>
  <c r="P181" i="42"/>
  <c r="Q181" i="42"/>
  <c r="R181" i="42"/>
  <c r="S181" i="42"/>
  <c r="T181" i="42"/>
  <c r="U181" i="42"/>
  <c r="V181" i="42"/>
  <c r="W181" i="42"/>
  <c r="X181" i="42"/>
  <c r="Y181" i="42"/>
  <c r="Z181" i="42"/>
  <c r="AA181" i="42"/>
  <c r="AB181" i="42"/>
  <c r="AC181" i="42"/>
  <c r="AD181" i="42"/>
  <c r="AE181" i="42"/>
  <c r="AF181" i="42"/>
  <c r="AG181" i="42"/>
  <c r="AH181" i="42"/>
  <c r="AI181" i="42"/>
  <c r="AJ181" i="42"/>
  <c r="AK181" i="42"/>
  <c r="AL181" i="42"/>
  <c r="AM181" i="42"/>
  <c r="AN181" i="42"/>
  <c r="AO181" i="42"/>
  <c r="AP181" i="42"/>
  <c r="AQ181" i="42"/>
  <c r="AR181" i="42"/>
  <c r="AS181" i="42"/>
  <c r="AT181" i="42"/>
  <c r="AU181" i="42"/>
  <c r="AV181" i="42"/>
  <c r="AW181" i="42"/>
  <c r="AX181" i="42"/>
  <c r="AY181" i="42"/>
  <c r="AZ181" i="42"/>
  <c r="BA181" i="42"/>
  <c r="BB181" i="42"/>
  <c r="BC181" i="42"/>
  <c r="D182" i="42"/>
  <c r="E182" i="42"/>
  <c r="F182" i="42"/>
  <c r="G182" i="42"/>
  <c r="H182" i="42"/>
  <c r="I182" i="42"/>
  <c r="J182" i="42"/>
  <c r="K182" i="42"/>
  <c r="L182" i="42"/>
  <c r="M182" i="42"/>
  <c r="N182" i="42"/>
  <c r="O182" i="42"/>
  <c r="P182" i="42"/>
  <c r="Q182" i="42"/>
  <c r="R182" i="42"/>
  <c r="S182" i="42"/>
  <c r="T182" i="42"/>
  <c r="U182" i="42"/>
  <c r="V182" i="42"/>
  <c r="W182" i="42"/>
  <c r="X182" i="42"/>
  <c r="Y182" i="42"/>
  <c r="Z182" i="42"/>
  <c r="AA182" i="42"/>
  <c r="AB182" i="42"/>
  <c r="AC182" i="42"/>
  <c r="AD182" i="42"/>
  <c r="AE182" i="42"/>
  <c r="AF182" i="42"/>
  <c r="AG182" i="42"/>
  <c r="AH182" i="42"/>
  <c r="AI182" i="42"/>
  <c r="AJ182" i="42"/>
  <c r="AK182" i="42"/>
  <c r="AL182" i="42"/>
  <c r="AM182" i="42"/>
  <c r="AN182" i="42"/>
  <c r="AO182" i="42"/>
  <c r="AP182" i="42"/>
  <c r="AQ182" i="42"/>
  <c r="AR182" i="42"/>
  <c r="AS182" i="42"/>
  <c r="AT182" i="42"/>
  <c r="AU182" i="42"/>
  <c r="AV182" i="42"/>
  <c r="AW182" i="42"/>
  <c r="AX182" i="42"/>
  <c r="AY182" i="42"/>
  <c r="AZ182" i="42"/>
  <c r="BA182" i="42"/>
  <c r="BB182" i="42"/>
  <c r="BC182" i="42"/>
  <c r="D183" i="42"/>
  <c r="E183" i="42"/>
  <c r="F183" i="42"/>
  <c r="G183" i="42"/>
  <c r="H183" i="42"/>
  <c r="I183" i="42"/>
  <c r="J183" i="42"/>
  <c r="K183" i="42"/>
  <c r="L183" i="42"/>
  <c r="M183" i="42"/>
  <c r="N183" i="42"/>
  <c r="O183" i="42"/>
  <c r="P183" i="42"/>
  <c r="Q183" i="42"/>
  <c r="R183" i="42"/>
  <c r="S183" i="42"/>
  <c r="T183" i="42"/>
  <c r="U183" i="42"/>
  <c r="V183" i="42"/>
  <c r="W183" i="42"/>
  <c r="X183" i="42"/>
  <c r="Y183" i="42"/>
  <c r="Z183" i="42"/>
  <c r="AA183" i="42"/>
  <c r="AB183" i="42"/>
  <c r="AC183" i="42"/>
  <c r="AD183" i="42"/>
  <c r="AE183" i="42"/>
  <c r="AF183" i="42"/>
  <c r="AG183" i="42"/>
  <c r="AH183" i="42"/>
  <c r="AI183" i="42"/>
  <c r="AJ183" i="42"/>
  <c r="AK183" i="42"/>
  <c r="AL183" i="42"/>
  <c r="AM183" i="42"/>
  <c r="AN183" i="42"/>
  <c r="AO183" i="42"/>
  <c r="AP183" i="42"/>
  <c r="AQ183" i="42"/>
  <c r="AR183" i="42"/>
  <c r="AS183" i="42"/>
  <c r="AT183" i="42"/>
  <c r="AU183" i="42"/>
  <c r="AV183" i="42"/>
  <c r="AW183" i="42"/>
  <c r="AX183" i="42"/>
  <c r="AY183" i="42"/>
  <c r="AZ183" i="42"/>
  <c r="BA183" i="42"/>
  <c r="BB183" i="42"/>
  <c r="BC183" i="42"/>
  <c r="D184" i="42"/>
  <c r="E184" i="42"/>
  <c r="F184" i="42"/>
  <c r="G184" i="42"/>
  <c r="H184" i="42"/>
  <c r="I184" i="42"/>
  <c r="J184" i="42"/>
  <c r="K184" i="42"/>
  <c r="L184" i="42"/>
  <c r="M184" i="42"/>
  <c r="N184" i="42"/>
  <c r="O184" i="42"/>
  <c r="P184" i="42"/>
  <c r="Q184" i="42"/>
  <c r="R184" i="42"/>
  <c r="S184" i="42"/>
  <c r="T184" i="42"/>
  <c r="U184" i="42"/>
  <c r="V184" i="42"/>
  <c r="W184" i="42"/>
  <c r="X184" i="42"/>
  <c r="Y184" i="42"/>
  <c r="Z184" i="42"/>
  <c r="AA184" i="42"/>
  <c r="AB184" i="42"/>
  <c r="AC184" i="42"/>
  <c r="AD184" i="42"/>
  <c r="AE184" i="42"/>
  <c r="AF184" i="42"/>
  <c r="AG184" i="42"/>
  <c r="AH184" i="42"/>
  <c r="AI184" i="42"/>
  <c r="AJ184" i="42"/>
  <c r="AK184" i="42"/>
  <c r="AL184" i="42"/>
  <c r="AM184" i="42"/>
  <c r="AN184" i="42"/>
  <c r="AO184" i="42"/>
  <c r="AP184" i="42"/>
  <c r="AQ184" i="42"/>
  <c r="AR184" i="42"/>
  <c r="AS184" i="42"/>
  <c r="AT184" i="42"/>
  <c r="AU184" i="42"/>
  <c r="AV184" i="42"/>
  <c r="AW184" i="42"/>
  <c r="AX184" i="42"/>
  <c r="AY184" i="42"/>
  <c r="AZ184" i="42"/>
  <c r="BA184" i="42"/>
  <c r="BB184" i="42"/>
  <c r="BC184" i="42"/>
  <c r="D185" i="42"/>
  <c r="E185" i="42"/>
  <c r="F185" i="42"/>
  <c r="G185" i="42"/>
  <c r="H185" i="42"/>
  <c r="I185" i="42"/>
  <c r="J185" i="42"/>
  <c r="K185" i="42"/>
  <c r="L185" i="42"/>
  <c r="M185" i="42"/>
  <c r="N185" i="42"/>
  <c r="O185" i="42"/>
  <c r="P185" i="42"/>
  <c r="Q185" i="42"/>
  <c r="R185" i="42"/>
  <c r="S185" i="42"/>
  <c r="T185" i="42"/>
  <c r="U185" i="42"/>
  <c r="V185" i="42"/>
  <c r="W185" i="42"/>
  <c r="X185" i="42"/>
  <c r="Y185" i="42"/>
  <c r="Z185" i="42"/>
  <c r="AA185" i="42"/>
  <c r="AB185" i="42"/>
  <c r="AC185" i="42"/>
  <c r="AD185" i="42"/>
  <c r="AE185" i="42"/>
  <c r="AF185" i="42"/>
  <c r="AG185" i="42"/>
  <c r="AH185" i="42"/>
  <c r="AI185" i="42"/>
  <c r="AJ185" i="42"/>
  <c r="AK185" i="42"/>
  <c r="AL185" i="42"/>
  <c r="AM185" i="42"/>
  <c r="AN185" i="42"/>
  <c r="AO185" i="42"/>
  <c r="AP185" i="42"/>
  <c r="AQ185" i="42"/>
  <c r="AR185" i="42"/>
  <c r="AS185" i="42"/>
  <c r="AT185" i="42"/>
  <c r="AU185" i="42"/>
  <c r="AV185" i="42"/>
  <c r="AW185" i="42"/>
  <c r="AX185" i="42"/>
  <c r="AY185" i="42"/>
  <c r="AZ185" i="42"/>
  <c r="BA185" i="42"/>
  <c r="BB185" i="42"/>
  <c r="BC185" i="42"/>
  <c r="D186" i="42"/>
  <c r="E186" i="42"/>
  <c r="F186" i="42"/>
  <c r="G186" i="42"/>
  <c r="H186" i="42"/>
  <c r="I186" i="42"/>
  <c r="J186" i="42"/>
  <c r="K186" i="42"/>
  <c r="L186" i="42"/>
  <c r="M186" i="42"/>
  <c r="N186" i="42"/>
  <c r="O186" i="42"/>
  <c r="P186" i="42"/>
  <c r="Q186" i="42"/>
  <c r="R186" i="42"/>
  <c r="S186" i="42"/>
  <c r="T186" i="42"/>
  <c r="U186" i="42"/>
  <c r="V186" i="42"/>
  <c r="W186" i="42"/>
  <c r="X186" i="42"/>
  <c r="Y186" i="42"/>
  <c r="Z186" i="42"/>
  <c r="AA186" i="42"/>
  <c r="AB186" i="42"/>
  <c r="AC186" i="42"/>
  <c r="AD186" i="42"/>
  <c r="AE186" i="42"/>
  <c r="AF186" i="42"/>
  <c r="AG186" i="42"/>
  <c r="AH186" i="42"/>
  <c r="AI186" i="42"/>
  <c r="AJ186" i="42"/>
  <c r="AK186" i="42"/>
  <c r="AL186" i="42"/>
  <c r="AM186" i="42"/>
  <c r="AN186" i="42"/>
  <c r="AO186" i="42"/>
  <c r="AP186" i="42"/>
  <c r="AQ186" i="42"/>
  <c r="AR186" i="42"/>
  <c r="AS186" i="42"/>
  <c r="AT186" i="42"/>
  <c r="AU186" i="42"/>
  <c r="AV186" i="42"/>
  <c r="AW186" i="42"/>
  <c r="AX186" i="42"/>
  <c r="AY186" i="42"/>
  <c r="AZ186" i="42"/>
  <c r="BA186" i="42"/>
  <c r="BB186" i="42"/>
  <c r="BC186" i="42"/>
  <c r="D187" i="42"/>
  <c r="E187" i="42"/>
  <c r="F187" i="42"/>
  <c r="G187" i="42"/>
  <c r="H187" i="42"/>
  <c r="I187" i="42"/>
  <c r="J187" i="42"/>
  <c r="K187" i="42"/>
  <c r="L187" i="42"/>
  <c r="M187" i="42"/>
  <c r="N187" i="42"/>
  <c r="O187" i="42"/>
  <c r="P187" i="42"/>
  <c r="Q187" i="42"/>
  <c r="R187" i="42"/>
  <c r="S187" i="42"/>
  <c r="T187" i="42"/>
  <c r="U187" i="42"/>
  <c r="V187" i="42"/>
  <c r="W187" i="42"/>
  <c r="X187" i="42"/>
  <c r="Y187" i="42"/>
  <c r="Z187" i="42"/>
  <c r="AA187" i="42"/>
  <c r="AB187" i="42"/>
  <c r="AC187" i="42"/>
  <c r="AD187" i="42"/>
  <c r="AE187" i="42"/>
  <c r="AF187" i="42"/>
  <c r="AG187" i="42"/>
  <c r="AH187" i="42"/>
  <c r="AI187" i="42"/>
  <c r="AJ187" i="42"/>
  <c r="AK187" i="42"/>
  <c r="AL187" i="42"/>
  <c r="AM187" i="42"/>
  <c r="AN187" i="42"/>
  <c r="AO187" i="42"/>
  <c r="AP187" i="42"/>
  <c r="AQ187" i="42"/>
  <c r="AR187" i="42"/>
  <c r="AS187" i="42"/>
  <c r="AT187" i="42"/>
  <c r="AU187" i="42"/>
  <c r="AV187" i="42"/>
  <c r="AW187" i="42"/>
  <c r="AX187" i="42"/>
  <c r="AY187" i="42"/>
  <c r="AZ187" i="42"/>
  <c r="BA187" i="42"/>
  <c r="BB187" i="42"/>
  <c r="BC187" i="42"/>
  <c r="D188" i="42"/>
  <c r="E188" i="42"/>
  <c r="F188" i="42"/>
  <c r="G188" i="42"/>
  <c r="H188" i="42"/>
  <c r="I188" i="42"/>
  <c r="J188" i="42"/>
  <c r="K188" i="42"/>
  <c r="L188" i="42"/>
  <c r="M188" i="42"/>
  <c r="N188" i="42"/>
  <c r="O188" i="42"/>
  <c r="P188" i="42"/>
  <c r="Q188" i="42"/>
  <c r="R188" i="42"/>
  <c r="S188" i="42"/>
  <c r="T188" i="42"/>
  <c r="U188" i="42"/>
  <c r="V188" i="42"/>
  <c r="W188" i="42"/>
  <c r="X188" i="42"/>
  <c r="Y188" i="42"/>
  <c r="Z188" i="42"/>
  <c r="AA188" i="42"/>
  <c r="AB188" i="42"/>
  <c r="AC188" i="42"/>
  <c r="AD188" i="42"/>
  <c r="AE188" i="42"/>
  <c r="AF188" i="42"/>
  <c r="AG188" i="42"/>
  <c r="AH188" i="42"/>
  <c r="AI188" i="42"/>
  <c r="AJ188" i="42"/>
  <c r="AK188" i="42"/>
  <c r="AL188" i="42"/>
  <c r="AM188" i="42"/>
  <c r="AN188" i="42"/>
  <c r="AO188" i="42"/>
  <c r="AP188" i="42"/>
  <c r="AQ188" i="42"/>
  <c r="AR188" i="42"/>
  <c r="AS188" i="42"/>
  <c r="AT188" i="42"/>
  <c r="AU188" i="42"/>
  <c r="AV188" i="42"/>
  <c r="AW188" i="42"/>
  <c r="AX188" i="42"/>
  <c r="AY188" i="42"/>
  <c r="AZ188" i="42"/>
  <c r="BA188" i="42"/>
  <c r="BB188" i="42"/>
  <c r="BC188" i="42"/>
  <c r="D189" i="42"/>
  <c r="E189" i="42"/>
  <c r="F189" i="42"/>
  <c r="G189" i="42"/>
  <c r="H189" i="42"/>
  <c r="I189" i="42"/>
  <c r="J189" i="42"/>
  <c r="K189" i="42"/>
  <c r="L189" i="42"/>
  <c r="M189" i="42"/>
  <c r="N189" i="42"/>
  <c r="O189" i="42"/>
  <c r="P189" i="42"/>
  <c r="Q189" i="42"/>
  <c r="R189" i="42"/>
  <c r="S189" i="42"/>
  <c r="T189" i="42"/>
  <c r="U189" i="42"/>
  <c r="V189" i="42"/>
  <c r="W189" i="42"/>
  <c r="X189" i="42"/>
  <c r="Y189" i="42"/>
  <c r="Z189" i="42"/>
  <c r="AA189" i="42"/>
  <c r="AB189" i="42"/>
  <c r="AC189" i="42"/>
  <c r="AD189" i="42"/>
  <c r="AE189" i="42"/>
  <c r="AF189" i="42"/>
  <c r="AG189" i="42"/>
  <c r="AH189" i="42"/>
  <c r="AI189" i="42"/>
  <c r="AJ189" i="42"/>
  <c r="AK189" i="42"/>
  <c r="AL189" i="42"/>
  <c r="AM189" i="42"/>
  <c r="AN189" i="42"/>
  <c r="AO189" i="42"/>
  <c r="AP189" i="42"/>
  <c r="AQ189" i="42"/>
  <c r="AR189" i="42"/>
  <c r="AS189" i="42"/>
  <c r="AT189" i="42"/>
  <c r="AU189" i="42"/>
  <c r="AV189" i="42"/>
  <c r="AW189" i="42"/>
  <c r="AX189" i="42"/>
  <c r="AY189" i="42"/>
  <c r="AZ189" i="42"/>
  <c r="BA189" i="42"/>
  <c r="BB189" i="42"/>
  <c r="BC189" i="42"/>
  <c r="D190" i="42"/>
  <c r="E190" i="42"/>
  <c r="F190" i="42"/>
  <c r="G190" i="42"/>
  <c r="H190" i="42"/>
  <c r="I190" i="42"/>
  <c r="J190" i="42"/>
  <c r="K190" i="42"/>
  <c r="L190" i="42"/>
  <c r="M190" i="42"/>
  <c r="N190" i="42"/>
  <c r="O190" i="42"/>
  <c r="P190" i="42"/>
  <c r="Q190" i="42"/>
  <c r="R190" i="42"/>
  <c r="S190" i="42"/>
  <c r="T190" i="42"/>
  <c r="U190" i="42"/>
  <c r="V190" i="42"/>
  <c r="W190" i="42"/>
  <c r="X190" i="42"/>
  <c r="Y190" i="42"/>
  <c r="Z190" i="42"/>
  <c r="AA190" i="42"/>
  <c r="AB190" i="42"/>
  <c r="AC190" i="42"/>
  <c r="AD190" i="42"/>
  <c r="AE190" i="42"/>
  <c r="AF190" i="42"/>
  <c r="AG190" i="42"/>
  <c r="AH190" i="42"/>
  <c r="AI190" i="42"/>
  <c r="AJ190" i="42"/>
  <c r="AK190" i="42"/>
  <c r="AL190" i="42"/>
  <c r="AM190" i="42"/>
  <c r="AN190" i="42"/>
  <c r="AO190" i="42"/>
  <c r="AP190" i="42"/>
  <c r="AQ190" i="42"/>
  <c r="AR190" i="42"/>
  <c r="AS190" i="42"/>
  <c r="AT190" i="42"/>
  <c r="AU190" i="42"/>
  <c r="AV190" i="42"/>
  <c r="AW190" i="42"/>
  <c r="AX190" i="42"/>
  <c r="AY190" i="42"/>
  <c r="AZ190" i="42"/>
  <c r="BA190" i="42"/>
  <c r="BB190" i="42"/>
  <c r="BC190" i="42"/>
  <c r="D191" i="42"/>
  <c r="E191" i="42"/>
  <c r="F191" i="42"/>
  <c r="G191" i="42"/>
  <c r="H191" i="42"/>
  <c r="I191" i="42"/>
  <c r="J191" i="42"/>
  <c r="K191" i="42"/>
  <c r="L191" i="42"/>
  <c r="M191" i="42"/>
  <c r="N191" i="42"/>
  <c r="O191" i="42"/>
  <c r="P191" i="42"/>
  <c r="Q191" i="42"/>
  <c r="R191" i="42"/>
  <c r="S191" i="42"/>
  <c r="T191" i="42"/>
  <c r="U191" i="42"/>
  <c r="V191" i="42"/>
  <c r="W191" i="42"/>
  <c r="X191" i="42"/>
  <c r="Y191" i="42"/>
  <c r="Z191" i="42"/>
  <c r="AA191" i="42"/>
  <c r="AB191" i="42"/>
  <c r="AC191" i="42"/>
  <c r="AD191" i="42"/>
  <c r="AE191" i="42"/>
  <c r="AF191" i="42"/>
  <c r="AG191" i="42"/>
  <c r="AH191" i="42"/>
  <c r="AI191" i="42"/>
  <c r="AJ191" i="42"/>
  <c r="AK191" i="42"/>
  <c r="AL191" i="42"/>
  <c r="AM191" i="42"/>
  <c r="AN191" i="42"/>
  <c r="AO191" i="42"/>
  <c r="AP191" i="42"/>
  <c r="AQ191" i="42"/>
  <c r="AR191" i="42"/>
  <c r="AS191" i="42"/>
  <c r="AT191" i="42"/>
  <c r="AU191" i="42"/>
  <c r="AV191" i="42"/>
  <c r="AW191" i="42"/>
  <c r="AX191" i="42"/>
  <c r="AY191" i="42"/>
  <c r="AZ191" i="42"/>
  <c r="BA191" i="42"/>
  <c r="BB191" i="42"/>
  <c r="BC191" i="42"/>
  <c r="D192" i="42"/>
  <c r="E192" i="42"/>
  <c r="F192" i="42"/>
  <c r="G192" i="42"/>
  <c r="H192" i="42"/>
  <c r="I192" i="42"/>
  <c r="J192" i="42"/>
  <c r="K192" i="42"/>
  <c r="L192" i="42"/>
  <c r="M192" i="42"/>
  <c r="N192" i="42"/>
  <c r="O192" i="42"/>
  <c r="P192" i="42"/>
  <c r="Q192" i="42"/>
  <c r="R192" i="42"/>
  <c r="S192" i="42"/>
  <c r="T192" i="42"/>
  <c r="U192" i="42"/>
  <c r="V192" i="42"/>
  <c r="W192" i="42"/>
  <c r="X192" i="42"/>
  <c r="Y192" i="42"/>
  <c r="Z192" i="42"/>
  <c r="AA192" i="42"/>
  <c r="AB192" i="42"/>
  <c r="AC192" i="42"/>
  <c r="AD192" i="42"/>
  <c r="AE192" i="42"/>
  <c r="AF192" i="42"/>
  <c r="AG192" i="42"/>
  <c r="AH192" i="42"/>
  <c r="AI192" i="42"/>
  <c r="AJ192" i="42"/>
  <c r="AK192" i="42"/>
  <c r="AL192" i="42"/>
  <c r="AM192" i="42"/>
  <c r="AN192" i="42"/>
  <c r="AO192" i="42"/>
  <c r="AP192" i="42"/>
  <c r="AQ192" i="42"/>
  <c r="AR192" i="42"/>
  <c r="AS192" i="42"/>
  <c r="AT192" i="42"/>
  <c r="AU192" i="42"/>
  <c r="AV192" i="42"/>
  <c r="AW192" i="42"/>
  <c r="AX192" i="42"/>
  <c r="AY192" i="42"/>
  <c r="AZ192" i="42"/>
  <c r="BA192" i="42"/>
  <c r="BB192" i="42"/>
  <c r="BC192" i="42"/>
  <c r="D193" i="42"/>
  <c r="E193" i="42"/>
  <c r="F193" i="42"/>
  <c r="G193" i="42"/>
  <c r="H193" i="42"/>
  <c r="I193" i="42"/>
  <c r="J193" i="42"/>
  <c r="K193" i="42"/>
  <c r="L193" i="42"/>
  <c r="M193" i="42"/>
  <c r="N193" i="42"/>
  <c r="O193" i="42"/>
  <c r="P193" i="42"/>
  <c r="Q193" i="42"/>
  <c r="R193" i="42"/>
  <c r="S193" i="42"/>
  <c r="T193" i="42"/>
  <c r="U193" i="42"/>
  <c r="V193" i="42"/>
  <c r="W193" i="42"/>
  <c r="X193" i="42"/>
  <c r="Y193" i="42"/>
  <c r="Z193" i="42"/>
  <c r="AA193" i="42"/>
  <c r="AB193" i="42"/>
  <c r="AC193" i="42"/>
  <c r="AD193" i="42"/>
  <c r="AE193" i="42"/>
  <c r="AF193" i="42"/>
  <c r="AG193" i="42"/>
  <c r="AH193" i="42"/>
  <c r="AI193" i="42"/>
  <c r="AJ193" i="42"/>
  <c r="AK193" i="42"/>
  <c r="AL193" i="42"/>
  <c r="AM193" i="42"/>
  <c r="AN193" i="42"/>
  <c r="AO193" i="42"/>
  <c r="AP193" i="42"/>
  <c r="AQ193" i="42"/>
  <c r="AR193" i="42"/>
  <c r="AS193" i="42"/>
  <c r="AT193" i="42"/>
  <c r="AU193" i="42"/>
  <c r="AV193" i="42"/>
  <c r="AW193" i="42"/>
  <c r="AX193" i="42"/>
  <c r="AY193" i="42"/>
  <c r="AZ193" i="42"/>
  <c r="BA193" i="42"/>
  <c r="BB193" i="42"/>
  <c r="BC193" i="42"/>
  <c r="D194" i="42"/>
  <c r="E194" i="42"/>
  <c r="F194" i="42"/>
  <c r="G194" i="42"/>
  <c r="H194" i="42"/>
  <c r="I194" i="42"/>
  <c r="J194" i="42"/>
  <c r="K194" i="42"/>
  <c r="L194" i="42"/>
  <c r="M194" i="42"/>
  <c r="N194" i="42"/>
  <c r="O194" i="42"/>
  <c r="P194" i="42"/>
  <c r="Q194" i="42"/>
  <c r="R194" i="42"/>
  <c r="S194" i="42"/>
  <c r="T194" i="42"/>
  <c r="U194" i="42"/>
  <c r="V194" i="42"/>
  <c r="W194" i="42"/>
  <c r="X194" i="42"/>
  <c r="Y194" i="42"/>
  <c r="Z194" i="42"/>
  <c r="AA194" i="42"/>
  <c r="AB194" i="42"/>
  <c r="AC194" i="42"/>
  <c r="AD194" i="42"/>
  <c r="AE194" i="42"/>
  <c r="AF194" i="42"/>
  <c r="AG194" i="42"/>
  <c r="AH194" i="42"/>
  <c r="AI194" i="42"/>
  <c r="AJ194" i="42"/>
  <c r="AK194" i="42"/>
  <c r="AL194" i="42"/>
  <c r="AM194" i="42"/>
  <c r="AN194" i="42"/>
  <c r="AO194" i="42"/>
  <c r="AP194" i="42"/>
  <c r="AQ194" i="42"/>
  <c r="AR194" i="42"/>
  <c r="AS194" i="42"/>
  <c r="AT194" i="42"/>
  <c r="AU194" i="42"/>
  <c r="AV194" i="42"/>
  <c r="AW194" i="42"/>
  <c r="AX194" i="42"/>
  <c r="AY194" i="42"/>
  <c r="AZ194" i="42"/>
  <c r="BA194" i="42"/>
  <c r="BB194" i="42"/>
  <c r="BC194" i="42"/>
  <c r="D195" i="42"/>
  <c r="E195" i="42"/>
  <c r="F195" i="42"/>
  <c r="G195" i="42"/>
  <c r="H195" i="42"/>
  <c r="I195" i="42"/>
  <c r="J195" i="42"/>
  <c r="K195" i="42"/>
  <c r="L195" i="42"/>
  <c r="M195" i="42"/>
  <c r="N195" i="42"/>
  <c r="O195" i="42"/>
  <c r="P195" i="42"/>
  <c r="Q195" i="42"/>
  <c r="R195" i="42"/>
  <c r="S195" i="42"/>
  <c r="T195" i="42"/>
  <c r="U195" i="42"/>
  <c r="V195" i="42"/>
  <c r="W195" i="42"/>
  <c r="X195" i="42"/>
  <c r="Y195" i="42"/>
  <c r="Z195" i="42"/>
  <c r="AA195" i="42"/>
  <c r="AB195" i="42"/>
  <c r="AC195" i="42"/>
  <c r="AD195" i="42"/>
  <c r="AE195" i="42"/>
  <c r="AF195" i="42"/>
  <c r="AG195" i="42"/>
  <c r="AH195" i="42"/>
  <c r="AI195" i="42"/>
  <c r="AJ195" i="42"/>
  <c r="AK195" i="42"/>
  <c r="AL195" i="42"/>
  <c r="AM195" i="42"/>
  <c r="AN195" i="42"/>
  <c r="AO195" i="42"/>
  <c r="AP195" i="42"/>
  <c r="AQ195" i="42"/>
  <c r="AR195" i="42"/>
  <c r="AS195" i="42"/>
  <c r="AT195" i="42"/>
  <c r="AU195" i="42"/>
  <c r="AV195" i="42"/>
  <c r="AW195" i="42"/>
  <c r="AX195" i="42"/>
  <c r="AY195" i="42"/>
  <c r="AZ195" i="42"/>
  <c r="BA195" i="42"/>
  <c r="BB195" i="42"/>
  <c r="BC195" i="42"/>
  <c r="D196" i="42"/>
  <c r="E196" i="42"/>
  <c r="F196" i="42"/>
  <c r="G196" i="42"/>
  <c r="H196" i="42"/>
  <c r="I196" i="42"/>
  <c r="J196" i="42"/>
  <c r="K196" i="42"/>
  <c r="L196" i="42"/>
  <c r="M196" i="42"/>
  <c r="N196" i="42"/>
  <c r="O196" i="42"/>
  <c r="P196" i="42"/>
  <c r="Q196" i="42"/>
  <c r="R196" i="42"/>
  <c r="S196" i="42"/>
  <c r="T196" i="42"/>
  <c r="U196" i="42"/>
  <c r="V196" i="42"/>
  <c r="W196" i="42"/>
  <c r="X196" i="42"/>
  <c r="Y196" i="42"/>
  <c r="Z196" i="42"/>
  <c r="AA196" i="42"/>
  <c r="AB196" i="42"/>
  <c r="AC196" i="42"/>
  <c r="AD196" i="42"/>
  <c r="AE196" i="42"/>
  <c r="AF196" i="42"/>
  <c r="AG196" i="42"/>
  <c r="AH196" i="42"/>
  <c r="AI196" i="42"/>
  <c r="AJ196" i="42"/>
  <c r="AK196" i="42"/>
  <c r="AL196" i="42"/>
  <c r="AM196" i="42"/>
  <c r="AN196" i="42"/>
  <c r="AO196" i="42"/>
  <c r="AP196" i="42"/>
  <c r="AQ196" i="42"/>
  <c r="AR196" i="42"/>
  <c r="AS196" i="42"/>
  <c r="AT196" i="42"/>
  <c r="AU196" i="42"/>
  <c r="AV196" i="42"/>
  <c r="AW196" i="42"/>
  <c r="AX196" i="42"/>
  <c r="AY196" i="42"/>
  <c r="AZ196" i="42"/>
  <c r="BA196" i="42"/>
  <c r="BB196" i="42"/>
  <c r="BC196" i="42"/>
  <c r="D197" i="42"/>
  <c r="E197" i="42"/>
  <c r="F197" i="42"/>
  <c r="G197" i="42"/>
  <c r="H197" i="42"/>
  <c r="I197" i="42"/>
  <c r="J197" i="42"/>
  <c r="K197" i="42"/>
  <c r="L197" i="42"/>
  <c r="M197" i="42"/>
  <c r="N197" i="42"/>
  <c r="O197" i="42"/>
  <c r="P197" i="42"/>
  <c r="Q197" i="42"/>
  <c r="R197" i="42"/>
  <c r="S197" i="42"/>
  <c r="T197" i="42"/>
  <c r="U197" i="42"/>
  <c r="V197" i="42"/>
  <c r="W197" i="42"/>
  <c r="X197" i="42"/>
  <c r="Y197" i="42"/>
  <c r="Z197" i="42"/>
  <c r="AA197" i="42"/>
  <c r="AB197" i="42"/>
  <c r="AC197" i="42"/>
  <c r="AD197" i="42"/>
  <c r="AE197" i="42"/>
  <c r="AF197" i="42"/>
  <c r="AG197" i="42"/>
  <c r="AH197" i="42"/>
  <c r="AI197" i="42"/>
  <c r="AJ197" i="42"/>
  <c r="AK197" i="42"/>
  <c r="AL197" i="42"/>
  <c r="AM197" i="42"/>
  <c r="AN197" i="42"/>
  <c r="AO197" i="42"/>
  <c r="AP197" i="42"/>
  <c r="AQ197" i="42"/>
  <c r="AR197" i="42"/>
  <c r="AS197" i="42"/>
  <c r="AT197" i="42"/>
  <c r="AU197" i="42"/>
  <c r="AV197" i="42"/>
  <c r="AW197" i="42"/>
  <c r="AX197" i="42"/>
  <c r="AY197" i="42"/>
  <c r="AZ197" i="42"/>
  <c r="BA197" i="42"/>
  <c r="BB197" i="42"/>
  <c r="BC197" i="42"/>
  <c r="D198" i="42"/>
  <c r="E198" i="42"/>
  <c r="F198" i="42"/>
  <c r="G198" i="42"/>
  <c r="H198" i="42"/>
  <c r="I198" i="42"/>
  <c r="J198" i="42"/>
  <c r="K198" i="42"/>
  <c r="L198" i="42"/>
  <c r="M198" i="42"/>
  <c r="N198" i="42"/>
  <c r="O198" i="42"/>
  <c r="P198" i="42"/>
  <c r="Q198" i="42"/>
  <c r="R198" i="42"/>
  <c r="S198" i="42"/>
  <c r="T198" i="42"/>
  <c r="U198" i="42"/>
  <c r="V198" i="42"/>
  <c r="W198" i="42"/>
  <c r="X198" i="42"/>
  <c r="Y198" i="42"/>
  <c r="Z198" i="42"/>
  <c r="AA198" i="42"/>
  <c r="AB198" i="42"/>
  <c r="AC198" i="42"/>
  <c r="AD198" i="42"/>
  <c r="AE198" i="42"/>
  <c r="AF198" i="42"/>
  <c r="AG198" i="42"/>
  <c r="AH198" i="42"/>
  <c r="AI198" i="42"/>
  <c r="AJ198" i="42"/>
  <c r="AK198" i="42"/>
  <c r="AL198" i="42"/>
  <c r="AM198" i="42"/>
  <c r="AN198" i="42"/>
  <c r="AO198" i="42"/>
  <c r="AP198" i="42"/>
  <c r="AQ198" i="42"/>
  <c r="AR198" i="42"/>
  <c r="AS198" i="42"/>
  <c r="AT198" i="42"/>
  <c r="AU198" i="42"/>
  <c r="AV198" i="42"/>
  <c r="AW198" i="42"/>
  <c r="AX198" i="42"/>
  <c r="AY198" i="42"/>
  <c r="AZ198" i="42"/>
  <c r="BA198" i="42"/>
  <c r="BB198" i="42"/>
  <c r="BC198" i="42"/>
  <c r="D199" i="42"/>
  <c r="E199" i="42"/>
  <c r="F199" i="42"/>
  <c r="G199" i="42"/>
  <c r="H199" i="42"/>
  <c r="I199" i="42"/>
  <c r="J199" i="42"/>
  <c r="K199" i="42"/>
  <c r="L199" i="42"/>
  <c r="M199" i="42"/>
  <c r="N199" i="42"/>
  <c r="O199" i="42"/>
  <c r="P199" i="42"/>
  <c r="Q199" i="42"/>
  <c r="R199" i="42"/>
  <c r="S199" i="42"/>
  <c r="T199" i="42"/>
  <c r="U199" i="42"/>
  <c r="V199" i="42"/>
  <c r="W199" i="42"/>
  <c r="X199" i="42"/>
  <c r="Y199" i="42"/>
  <c r="Z199" i="42"/>
  <c r="AA199" i="42"/>
  <c r="AB199" i="42"/>
  <c r="AC199" i="42"/>
  <c r="AD199" i="42"/>
  <c r="AE199" i="42"/>
  <c r="AF199" i="42"/>
  <c r="AG199" i="42"/>
  <c r="AH199" i="42"/>
  <c r="AI199" i="42"/>
  <c r="AJ199" i="42"/>
  <c r="AK199" i="42"/>
  <c r="AL199" i="42"/>
  <c r="AM199" i="42"/>
  <c r="AN199" i="42"/>
  <c r="AO199" i="42"/>
  <c r="AP199" i="42"/>
  <c r="AQ199" i="42"/>
  <c r="AR199" i="42"/>
  <c r="AS199" i="42"/>
  <c r="AT199" i="42"/>
  <c r="AU199" i="42"/>
  <c r="AV199" i="42"/>
  <c r="AW199" i="42"/>
  <c r="AX199" i="42"/>
  <c r="AY199" i="42"/>
  <c r="AZ199" i="42"/>
  <c r="BA199" i="42"/>
  <c r="BB199" i="42"/>
  <c r="BC199" i="42"/>
  <c r="D200" i="42"/>
  <c r="E200" i="42"/>
  <c r="F200" i="42"/>
  <c r="G200" i="42"/>
  <c r="H200" i="42"/>
  <c r="I200" i="42"/>
  <c r="J200" i="42"/>
  <c r="K200" i="42"/>
  <c r="L200" i="42"/>
  <c r="M200" i="42"/>
  <c r="N200" i="42"/>
  <c r="O200" i="42"/>
  <c r="P200" i="42"/>
  <c r="Q200" i="42"/>
  <c r="R200" i="42"/>
  <c r="S200" i="42"/>
  <c r="T200" i="42"/>
  <c r="U200" i="42"/>
  <c r="V200" i="42"/>
  <c r="W200" i="42"/>
  <c r="X200" i="42"/>
  <c r="Y200" i="42"/>
  <c r="Z200" i="42"/>
  <c r="AA200" i="42"/>
  <c r="AB200" i="42"/>
  <c r="AC200" i="42"/>
  <c r="AD200" i="42"/>
  <c r="AE200" i="42"/>
  <c r="AF200" i="42"/>
  <c r="AG200" i="42"/>
  <c r="AH200" i="42"/>
  <c r="AI200" i="42"/>
  <c r="AJ200" i="42"/>
  <c r="AK200" i="42"/>
  <c r="AL200" i="42"/>
  <c r="AM200" i="42"/>
  <c r="AN200" i="42"/>
  <c r="AO200" i="42"/>
  <c r="AP200" i="42"/>
  <c r="AQ200" i="42"/>
  <c r="AR200" i="42"/>
  <c r="AS200" i="42"/>
  <c r="AT200" i="42"/>
  <c r="AU200" i="42"/>
  <c r="AV200" i="42"/>
  <c r="AW200" i="42"/>
  <c r="AX200" i="42"/>
  <c r="AY200" i="42"/>
  <c r="AZ200" i="42"/>
  <c r="BA200" i="42"/>
  <c r="BB200" i="42"/>
  <c r="BC200" i="42"/>
  <c r="D201" i="42"/>
  <c r="E201" i="42"/>
  <c r="F201" i="42"/>
  <c r="G201" i="42"/>
  <c r="H201" i="42"/>
  <c r="I201" i="42"/>
  <c r="J201" i="42"/>
  <c r="K201" i="42"/>
  <c r="L201" i="42"/>
  <c r="M201" i="42"/>
  <c r="N201" i="42"/>
  <c r="O201" i="42"/>
  <c r="P201" i="42"/>
  <c r="Q201" i="42"/>
  <c r="R201" i="42"/>
  <c r="S201" i="42"/>
  <c r="T201" i="42"/>
  <c r="U201" i="42"/>
  <c r="V201" i="42"/>
  <c r="W201" i="42"/>
  <c r="X201" i="42"/>
  <c r="Y201" i="42"/>
  <c r="Z201" i="42"/>
  <c r="AA201" i="42"/>
  <c r="AB201" i="42"/>
  <c r="AC201" i="42"/>
  <c r="AD201" i="42"/>
  <c r="AE201" i="42"/>
  <c r="AF201" i="42"/>
  <c r="AG201" i="42"/>
  <c r="AH201" i="42"/>
  <c r="AI201" i="42"/>
  <c r="AJ201" i="42"/>
  <c r="AK201" i="42"/>
  <c r="AL201" i="42"/>
  <c r="AM201" i="42"/>
  <c r="AN201" i="42"/>
  <c r="AO201" i="42"/>
  <c r="AP201" i="42"/>
  <c r="AQ201" i="42"/>
  <c r="AR201" i="42"/>
  <c r="AS201" i="42"/>
  <c r="AT201" i="42"/>
  <c r="AU201" i="42"/>
  <c r="AV201" i="42"/>
  <c r="AW201" i="42"/>
  <c r="AX201" i="42"/>
  <c r="AY201" i="42"/>
  <c r="AZ201" i="42"/>
  <c r="BA201" i="42"/>
  <c r="BB201" i="42"/>
  <c r="BC201" i="42"/>
  <c r="D202" i="42"/>
  <c r="E202" i="42"/>
  <c r="F202" i="42"/>
  <c r="G202" i="42"/>
  <c r="H202" i="42"/>
  <c r="I202" i="42"/>
  <c r="J202" i="42"/>
  <c r="K202" i="42"/>
  <c r="L202" i="42"/>
  <c r="M202" i="42"/>
  <c r="N202" i="42"/>
  <c r="O202" i="42"/>
  <c r="P202" i="42"/>
  <c r="Q202" i="42"/>
  <c r="R202" i="42"/>
  <c r="S202" i="42"/>
  <c r="T202" i="42"/>
  <c r="U202" i="42"/>
  <c r="V202" i="42"/>
  <c r="W202" i="42"/>
  <c r="X202" i="42"/>
  <c r="Y202" i="42"/>
  <c r="Z202" i="42"/>
  <c r="AA202" i="42"/>
  <c r="AB202" i="42"/>
  <c r="AC202" i="42"/>
  <c r="AD202" i="42"/>
  <c r="AE202" i="42"/>
  <c r="AF202" i="42"/>
  <c r="AG202" i="42"/>
  <c r="AH202" i="42"/>
  <c r="AI202" i="42"/>
  <c r="AJ202" i="42"/>
  <c r="AK202" i="42"/>
  <c r="AL202" i="42"/>
  <c r="AM202" i="42"/>
  <c r="AN202" i="42"/>
  <c r="AO202" i="42"/>
  <c r="AP202" i="42"/>
  <c r="AQ202" i="42"/>
  <c r="AR202" i="42"/>
  <c r="AS202" i="42"/>
  <c r="AT202" i="42"/>
  <c r="AU202" i="42"/>
  <c r="AV202" i="42"/>
  <c r="AW202" i="42"/>
  <c r="AX202" i="42"/>
  <c r="AY202" i="42"/>
  <c r="AZ202" i="42"/>
  <c r="BA202" i="42"/>
  <c r="BB202" i="42"/>
  <c r="BC202" i="42"/>
  <c r="D203" i="42"/>
  <c r="E203" i="42"/>
  <c r="F203" i="42"/>
  <c r="G203" i="42"/>
  <c r="H203" i="42"/>
  <c r="I203" i="42"/>
  <c r="J203" i="42"/>
  <c r="K203" i="42"/>
  <c r="L203" i="42"/>
  <c r="M203" i="42"/>
  <c r="N203" i="42"/>
  <c r="O203" i="42"/>
  <c r="P203" i="42"/>
  <c r="Q203" i="42"/>
  <c r="R203" i="42"/>
  <c r="S203" i="42"/>
  <c r="T203" i="42"/>
  <c r="U203" i="42"/>
  <c r="V203" i="42"/>
  <c r="W203" i="42"/>
  <c r="X203" i="42"/>
  <c r="Y203" i="42"/>
  <c r="Z203" i="42"/>
  <c r="AA203" i="42"/>
  <c r="AB203" i="42"/>
  <c r="AC203" i="42"/>
  <c r="AD203" i="42"/>
  <c r="AE203" i="42"/>
  <c r="AF203" i="42"/>
  <c r="AG203" i="42"/>
  <c r="AH203" i="42"/>
  <c r="AI203" i="42"/>
  <c r="AJ203" i="42"/>
  <c r="AK203" i="42"/>
  <c r="AL203" i="42"/>
  <c r="AM203" i="42"/>
  <c r="AN203" i="42"/>
  <c r="AO203" i="42"/>
  <c r="AP203" i="42"/>
  <c r="AQ203" i="42"/>
  <c r="AR203" i="42"/>
  <c r="AS203" i="42"/>
  <c r="AT203" i="42"/>
  <c r="AU203" i="42"/>
  <c r="AV203" i="42"/>
  <c r="AW203" i="42"/>
  <c r="AX203" i="42"/>
  <c r="AY203" i="42"/>
  <c r="AZ203" i="42"/>
  <c r="BA203" i="42"/>
  <c r="BB203" i="42"/>
  <c r="BC203" i="42"/>
  <c r="D204" i="42"/>
  <c r="E204" i="42"/>
  <c r="F204" i="42"/>
  <c r="G204" i="42"/>
  <c r="H204" i="42"/>
  <c r="I204" i="42"/>
  <c r="J204" i="42"/>
  <c r="K204" i="42"/>
  <c r="L204" i="42"/>
  <c r="M204" i="42"/>
  <c r="N204" i="42"/>
  <c r="O204" i="42"/>
  <c r="P204" i="42"/>
  <c r="Q204" i="42"/>
  <c r="R204" i="42"/>
  <c r="S204" i="42"/>
  <c r="T204" i="42"/>
  <c r="U204" i="42"/>
  <c r="V204" i="42"/>
  <c r="W204" i="42"/>
  <c r="X204" i="42"/>
  <c r="Y204" i="42"/>
  <c r="Z204" i="42"/>
  <c r="AA204" i="42"/>
  <c r="AB204" i="42"/>
  <c r="AC204" i="42"/>
  <c r="AD204" i="42"/>
  <c r="AE204" i="42"/>
  <c r="AF204" i="42"/>
  <c r="AG204" i="42"/>
  <c r="AH204" i="42"/>
  <c r="AI204" i="42"/>
  <c r="AJ204" i="42"/>
  <c r="AK204" i="42"/>
  <c r="AL204" i="42"/>
  <c r="AM204" i="42"/>
  <c r="AN204" i="42"/>
  <c r="AO204" i="42"/>
  <c r="AP204" i="42"/>
  <c r="AQ204" i="42"/>
  <c r="AR204" i="42"/>
  <c r="AS204" i="42"/>
  <c r="AT204" i="42"/>
  <c r="AU204" i="42"/>
  <c r="AV204" i="42"/>
  <c r="AW204" i="42"/>
  <c r="AX204" i="42"/>
  <c r="AY204" i="42"/>
  <c r="AZ204" i="42"/>
  <c r="BA204" i="42"/>
  <c r="BB204" i="42"/>
  <c r="BC204" i="42"/>
  <c r="D205" i="42"/>
  <c r="E205" i="42"/>
  <c r="F205" i="42"/>
  <c r="G205" i="42"/>
  <c r="H205" i="42"/>
  <c r="I205" i="42"/>
  <c r="J205" i="42"/>
  <c r="K205" i="42"/>
  <c r="L205" i="42"/>
  <c r="M205" i="42"/>
  <c r="N205" i="42"/>
  <c r="O205" i="42"/>
  <c r="P205" i="42"/>
  <c r="Q205" i="42"/>
  <c r="R205" i="42"/>
  <c r="S205" i="42"/>
  <c r="T205" i="42"/>
  <c r="U205" i="42"/>
  <c r="V205" i="42"/>
  <c r="W205" i="42"/>
  <c r="X205" i="42"/>
  <c r="Y205" i="42"/>
  <c r="Z205" i="42"/>
  <c r="AA205" i="42"/>
  <c r="AB205" i="42"/>
  <c r="AC205" i="42"/>
  <c r="AD205" i="42"/>
  <c r="AE205" i="42"/>
  <c r="AF205" i="42"/>
  <c r="AG205" i="42"/>
  <c r="AH205" i="42"/>
  <c r="AI205" i="42"/>
  <c r="AJ205" i="42"/>
  <c r="AK205" i="42"/>
  <c r="AL205" i="42"/>
  <c r="AM205" i="42"/>
  <c r="AN205" i="42"/>
  <c r="AO205" i="42"/>
  <c r="AP205" i="42"/>
  <c r="AQ205" i="42"/>
  <c r="AR205" i="42"/>
  <c r="AS205" i="42"/>
  <c r="AT205" i="42"/>
  <c r="AU205" i="42"/>
  <c r="AV205" i="42"/>
  <c r="AW205" i="42"/>
  <c r="AX205" i="42"/>
  <c r="AY205" i="42"/>
  <c r="AZ205" i="42"/>
  <c r="BA205" i="42"/>
  <c r="BB205" i="42"/>
  <c r="BC205" i="42"/>
  <c r="D206" i="42"/>
  <c r="E206" i="42"/>
  <c r="F206" i="42"/>
  <c r="G206" i="42"/>
  <c r="H206" i="42"/>
  <c r="I206" i="42"/>
  <c r="J206" i="42"/>
  <c r="K206" i="42"/>
  <c r="L206" i="42"/>
  <c r="M206" i="42"/>
  <c r="N206" i="42"/>
  <c r="O206" i="42"/>
  <c r="P206" i="42"/>
  <c r="Q206" i="42"/>
  <c r="R206" i="42"/>
  <c r="S206" i="42"/>
  <c r="T206" i="42"/>
  <c r="U206" i="42"/>
  <c r="V206" i="42"/>
  <c r="W206" i="42"/>
  <c r="X206" i="42"/>
  <c r="Y206" i="42"/>
  <c r="Z206" i="42"/>
  <c r="AA206" i="42"/>
  <c r="AB206" i="42"/>
  <c r="AC206" i="42"/>
  <c r="AD206" i="42"/>
  <c r="AE206" i="42"/>
  <c r="AF206" i="42"/>
  <c r="AG206" i="42"/>
  <c r="AH206" i="42"/>
  <c r="AI206" i="42"/>
  <c r="AJ206" i="42"/>
  <c r="AK206" i="42"/>
  <c r="AL206" i="42"/>
  <c r="AM206" i="42"/>
  <c r="AN206" i="42"/>
  <c r="AO206" i="42"/>
  <c r="AP206" i="42"/>
  <c r="AQ206" i="42"/>
  <c r="AR206" i="42"/>
  <c r="AS206" i="42"/>
  <c r="AT206" i="42"/>
  <c r="AU206" i="42"/>
  <c r="AV206" i="42"/>
  <c r="AW206" i="42"/>
  <c r="AX206" i="42"/>
  <c r="AY206" i="42"/>
  <c r="AZ206" i="42"/>
  <c r="BA206" i="42"/>
  <c r="BB206" i="42"/>
  <c r="BC206" i="42"/>
  <c r="D207" i="42"/>
  <c r="E207" i="42"/>
  <c r="F207" i="42"/>
  <c r="G207" i="42"/>
  <c r="H207" i="42"/>
  <c r="I207" i="42"/>
  <c r="J207" i="42"/>
  <c r="K207" i="42"/>
  <c r="L207" i="42"/>
  <c r="M207" i="42"/>
  <c r="N207" i="42"/>
  <c r="O207" i="42"/>
  <c r="P207" i="42"/>
  <c r="Q207" i="42"/>
  <c r="R207" i="42"/>
  <c r="S207" i="42"/>
  <c r="T207" i="42"/>
  <c r="U207" i="42"/>
  <c r="V207" i="42"/>
  <c r="W207" i="42"/>
  <c r="X207" i="42"/>
  <c r="Y207" i="42"/>
  <c r="Z207" i="42"/>
  <c r="AA207" i="42"/>
  <c r="AB207" i="42"/>
  <c r="AC207" i="42"/>
  <c r="AD207" i="42"/>
  <c r="AE207" i="42"/>
  <c r="AF207" i="42"/>
  <c r="AG207" i="42"/>
  <c r="AH207" i="42"/>
  <c r="AI207" i="42"/>
  <c r="AJ207" i="42"/>
  <c r="AK207" i="42"/>
  <c r="AL207" i="42"/>
  <c r="AM207" i="42"/>
  <c r="AN207" i="42"/>
  <c r="AO207" i="42"/>
  <c r="AP207" i="42"/>
  <c r="AQ207" i="42"/>
  <c r="AR207" i="42"/>
  <c r="AS207" i="42"/>
  <c r="AT207" i="42"/>
  <c r="AU207" i="42"/>
  <c r="AV207" i="42"/>
  <c r="AW207" i="42"/>
  <c r="AX207" i="42"/>
  <c r="AY207" i="42"/>
  <c r="AZ207" i="42"/>
  <c r="BA207" i="42"/>
  <c r="BB207" i="42"/>
  <c r="BC207" i="42"/>
  <c r="D208" i="42"/>
  <c r="E208" i="42"/>
  <c r="F208" i="42"/>
  <c r="G208" i="42"/>
  <c r="H208" i="42"/>
  <c r="I208" i="42"/>
  <c r="J208" i="42"/>
  <c r="K208" i="42"/>
  <c r="L208" i="42"/>
  <c r="M208" i="42"/>
  <c r="N208" i="42"/>
  <c r="O208" i="42"/>
  <c r="P208" i="42"/>
  <c r="Q208" i="42"/>
  <c r="R208" i="42"/>
  <c r="S208" i="42"/>
  <c r="T208" i="42"/>
  <c r="U208" i="42"/>
  <c r="V208" i="42"/>
  <c r="W208" i="42"/>
  <c r="X208" i="42"/>
  <c r="Y208" i="42"/>
  <c r="Z208" i="42"/>
  <c r="AA208" i="42"/>
  <c r="AB208" i="42"/>
  <c r="AC208" i="42"/>
  <c r="AD208" i="42"/>
  <c r="AE208" i="42"/>
  <c r="AF208" i="42"/>
  <c r="AG208" i="42"/>
  <c r="AH208" i="42"/>
  <c r="AI208" i="42"/>
  <c r="AJ208" i="42"/>
  <c r="AK208" i="42"/>
  <c r="AL208" i="42"/>
  <c r="AM208" i="42"/>
  <c r="AN208" i="42"/>
  <c r="AO208" i="42"/>
  <c r="AP208" i="42"/>
  <c r="AQ208" i="42"/>
  <c r="AR208" i="42"/>
  <c r="AS208" i="42"/>
  <c r="AT208" i="42"/>
  <c r="AU208" i="42"/>
  <c r="AV208" i="42"/>
  <c r="AW208" i="42"/>
  <c r="AX208" i="42"/>
  <c r="AY208" i="42"/>
  <c r="AZ208" i="42"/>
  <c r="BA208" i="42"/>
  <c r="BB208" i="42"/>
  <c r="BC208" i="42"/>
  <c r="D209" i="42"/>
  <c r="E209" i="42"/>
  <c r="F209" i="42"/>
  <c r="G209" i="42"/>
  <c r="H209" i="42"/>
  <c r="I209" i="42"/>
  <c r="J209" i="42"/>
  <c r="K209" i="42"/>
  <c r="L209" i="42"/>
  <c r="M209" i="42"/>
  <c r="N209" i="42"/>
  <c r="O209" i="42"/>
  <c r="P209" i="42"/>
  <c r="Q209" i="42"/>
  <c r="R209" i="42"/>
  <c r="S209" i="42"/>
  <c r="T209" i="42"/>
  <c r="U209" i="42"/>
  <c r="V209" i="42"/>
  <c r="W209" i="42"/>
  <c r="X209" i="42"/>
  <c r="Y209" i="42"/>
  <c r="Z209" i="42"/>
  <c r="AA209" i="42"/>
  <c r="AB209" i="42"/>
  <c r="AC209" i="42"/>
  <c r="AD209" i="42"/>
  <c r="AE209" i="42"/>
  <c r="AF209" i="42"/>
  <c r="AG209" i="42"/>
  <c r="AH209" i="42"/>
  <c r="AI209" i="42"/>
  <c r="AJ209" i="42"/>
  <c r="AK209" i="42"/>
  <c r="AL209" i="42"/>
  <c r="AM209" i="42"/>
  <c r="AN209" i="42"/>
  <c r="AO209" i="42"/>
  <c r="AP209" i="42"/>
  <c r="AQ209" i="42"/>
  <c r="AR209" i="42"/>
  <c r="AS209" i="42"/>
  <c r="AT209" i="42"/>
  <c r="AU209" i="42"/>
  <c r="AV209" i="42"/>
  <c r="AW209" i="42"/>
  <c r="AX209" i="42"/>
  <c r="AY209" i="42"/>
  <c r="AZ209" i="42"/>
  <c r="BA209" i="42"/>
  <c r="BB209" i="42"/>
  <c r="BC209" i="42"/>
  <c r="D210" i="42"/>
  <c r="E210" i="42"/>
  <c r="F210" i="42"/>
  <c r="G210" i="42"/>
  <c r="H210" i="42"/>
  <c r="I210" i="42"/>
  <c r="J210" i="42"/>
  <c r="K210" i="42"/>
  <c r="L210" i="42"/>
  <c r="M210" i="42"/>
  <c r="N210" i="42"/>
  <c r="O210" i="42"/>
  <c r="P210" i="42"/>
  <c r="Q210" i="42"/>
  <c r="R210" i="42"/>
  <c r="S210" i="42"/>
  <c r="T210" i="42"/>
  <c r="U210" i="42"/>
  <c r="V210" i="42"/>
  <c r="W210" i="42"/>
  <c r="X210" i="42"/>
  <c r="Y210" i="42"/>
  <c r="Z210" i="42"/>
  <c r="AA210" i="42"/>
  <c r="AB210" i="42"/>
  <c r="AC210" i="42"/>
  <c r="AD210" i="42"/>
  <c r="AE210" i="42"/>
  <c r="AF210" i="42"/>
  <c r="AG210" i="42"/>
  <c r="AH210" i="42"/>
  <c r="AI210" i="42"/>
  <c r="AJ210" i="42"/>
  <c r="AK210" i="42"/>
  <c r="AL210" i="42"/>
  <c r="AM210" i="42"/>
  <c r="AN210" i="42"/>
  <c r="AO210" i="42"/>
  <c r="AP210" i="42"/>
  <c r="AQ210" i="42"/>
  <c r="AR210" i="42"/>
  <c r="AS210" i="42"/>
  <c r="AT210" i="42"/>
  <c r="AU210" i="42"/>
  <c r="AV210" i="42"/>
  <c r="AW210" i="42"/>
  <c r="AX210" i="42"/>
  <c r="AY210" i="42"/>
  <c r="AZ210" i="42"/>
  <c r="BA210" i="42"/>
  <c r="BB210" i="42"/>
  <c r="BC210" i="42"/>
  <c r="D211" i="42"/>
  <c r="E211" i="42"/>
  <c r="F211" i="42"/>
  <c r="G211" i="42"/>
  <c r="H211" i="42"/>
  <c r="I211" i="42"/>
  <c r="J211" i="42"/>
  <c r="K211" i="42"/>
  <c r="L211" i="42"/>
  <c r="M211" i="42"/>
  <c r="N211" i="42"/>
  <c r="O211" i="42"/>
  <c r="P211" i="42"/>
  <c r="Q211" i="42"/>
  <c r="R211" i="42"/>
  <c r="S211" i="42"/>
  <c r="T211" i="42"/>
  <c r="U211" i="42"/>
  <c r="V211" i="42"/>
  <c r="W211" i="42"/>
  <c r="X211" i="42"/>
  <c r="Y211" i="42"/>
  <c r="Z211" i="42"/>
  <c r="AA211" i="42"/>
  <c r="AB211" i="42"/>
  <c r="AC211" i="42"/>
  <c r="AD211" i="42"/>
  <c r="AE211" i="42"/>
  <c r="AF211" i="42"/>
  <c r="AG211" i="42"/>
  <c r="AH211" i="42"/>
  <c r="AI211" i="42"/>
  <c r="AJ211" i="42"/>
  <c r="AK211" i="42"/>
  <c r="AL211" i="42"/>
  <c r="AM211" i="42"/>
  <c r="AN211" i="42"/>
  <c r="AO211" i="42"/>
  <c r="AP211" i="42"/>
  <c r="AQ211" i="42"/>
  <c r="AR211" i="42"/>
  <c r="AS211" i="42"/>
  <c r="AT211" i="42"/>
  <c r="AU211" i="42"/>
  <c r="AV211" i="42"/>
  <c r="AW211" i="42"/>
  <c r="AX211" i="42"/>
  <c r="AY211" i="42"/>
  <c r="AZ211" i="42"/>
  <c r="BA211" i="42"/>
  <c r="BB211" i="42"/>
  <c r="BC211" i="42"/>
  <c r="D212" i="42"/>
  <c r="E212" i="42"/>
  <c r="F212" i="42"/>
  <c r="G212" i="42"/>
  <c r="H212" i="42"/>
  <c r="I212" i="42"/>
  <c r="J212" i="42"/>
  <c r="K212" i="42"/>
  <c r="L212" i="42"/>
  <c r="M212" i="42"/>
  <c r="N212" i="42"/>
  <c r="O212" i="42"/>
  <c r="P212" i="42"/>
  <c r="Q212" i="42"/>
  <c r="R212" i="42"/>
  <c r="S212" i="42"/>
  <c r="T212" i="42"/>
  <c r="U212" i="42"/>
  <c r="V212" i="42"/>
  <c r="W212" i="42"/>
  <c r="X212" i="42"/>
  <c r="Y212" i="42"/>
  <c r="Z212" i="42"/>
  <c r="AA212" i="42"/>
  <c r="AB212" i="42"/>
  <c r="AC212" i="42"/>
  <c r="AD212" i="42"/>
  <c r="AE212" i="42"/>
  <c r="AF212" i="42"/>
  <c r="AG212" i="42"/>
  <c r="AH212" i="42"/>
  <c r="AI212" i="42"/>
  <c r="AJ212" i="42"/>
  <c r="AK212" i="42"/>
  <c r="AL212" i="42"/>
  <c r="AM212" i="42"/>
  <c r="AN212" i="42"/>
  <c r="AO212" i="42"/>
  <c r="AP212" i="42"/>
  <c r="AQ212" i="42"/>
  <c r="AR212" i="42"/>
  <c r="AS212" i="42"/>
  <c r="AT212" i="42"/>
  <c r="AU212" i="42"/>
  <c r="AV212" i="42"/>
  <c r="AW212" i="42"/>
  <c r="AX212" i="42"/>
  <c r="AY212" i="42"/>
  <c r="AZ212" i="42"/>
  <c r="BA212" i="42"/>
  <c r="BB212" i="42"/>
  <c r="BC212" i="42"/>
  <c r="D213" i="42"/>
  <c r="E213" i="42"/>
  <c r="F213" i="42"/>
  <c r="G213" i="42"/>
  <c r="H213" i="42"/>
  <c r="I213" i="42"/>
  <c r="J213" i="42"/>
  <c r="K213" i="42"/>
  <c r="L213" i="42"/>
  <c r="M213" i="42"/>
  <c r="N213" i="42"/>
  <c r="O213" i="42"/>
  <c r="P213" i="42"/>
  <c r="Q213" i="42"/>
  <c r="R213" i="42"/>
  <c r="S213" i="42"/>
  <c r="T213" i="42"/>
  <c r="U213" i="42"/>
  <c r="V213" i="42"/>
  <c r="W213" i="42"/>
  <c r="X213" i="42"/>
  <c r="Y213" i="42"/>
  <c r="Z213" i="42"/>
  <c r="AA213" i="42"/>
  <c r="AB213" i="42"/>
  <c r="AC213" i="42"/>
  <c r="AD213" i="42"/>
  <c r="AE213" i="42"/>
  <c r="AF213" i="42"/>
  <c r="AG213" i="42"/>
  <c r="AH213" i="42"/>
  <c r="AI213" i="42"/>
  <c r="AJ213" i="42"/>
  <c r="AK213" i="42"/>
  <c r="AL213" i="42"/>
  <c r="AM213" i="42"/>
  <c r="AN213" i="42"/>
  <c r="AO213" i="42"/>
  <c r="AP213" i="42"/>
  <c r="AQ213" i="42"/>
  <c r="AR213" i="42"/>
  <c r="AS213" i="42"/>
  <c r="AT213" i="42"/>
  <c r="AU213" i="42"/>
  <c r="AV213" i="42"/>
  <c r="AW213" i="42"/>
  <c r="AX213" i="42"/>
  <c r="AY213" i="42"/>
  <c r="AZ213" i="42"/>
  <c r="BA213" i="42"/>
  <c r="BB213" i="42"/>
  <c r="BC213" i="42"/>
  <c r="D214" i="42"/>
  <c r="E214" i="42"/>
  <c r="F214" i="42"/>
  <c r="G214" i="42"/>
  <c r="H214" i="42"/>
  <c r="I214" i="42"/>
  <c r="J214" i="42"/>
  <c r="K214" i="42"/>
  <c r="L214" i="42"/>
  <c r="M214" i="42"/>
  <c r="N214" i="42"/>
  <c r="O214" i="42"/>
  <c r="P214" i="42"/>
  <c r="Q214" i="42"/>
  <c r="R214" i="42"/>
  <c r="S214" i="42"/>
  <c r="T214" i="42"/>
  <c r="U214" i="42"/>
  <c r="V214" i="42"/>
  <c r="W214" i="42"/>
  <c r="X214" i="42"/>
  <c r="Y214" i="42"/>
  <c r="Z214" i="42"/>
  <c r="AA214" i="42"/>
  <c r="AB214" i="42"/>
  <c r="AC214" i="42"/>
  <c r="AD214" i="42"/>
  <c r="AE214" i="42"/>
  <c r="AF214" i="42"/>
  <c r="AG214" i="42"/>
  <c r="AH214" i="42"/>
  <c r="AI214" i="42"/>
  <c r="AJ214" i="42"/>
  <c r="AK214" i="42"/>
  <c r="AL214" i="42"/>
  <c r="AM214" i="42"/>
  <c r="AN214" i="42"/>
  <c r="AO214" i="42"/>
  <c r="AP214" i="42"/>
  <c r="AQ214" i="42"/>
  <c r="AR214" i="42"/>
  <c r="AS214" i="42"/>
  <c r="AT214" i="42"/>
  <c r="AU214" i="42"/>
  <c r="AV214" i="42"/>
  <c r="AW214" i="42"/>
  <c r="AX214" i="42"/>
  <c r="AY214" i="42"/>
  <c r="AZ214" i="42"/>
  <c r="BA214" i="42"/>
  <c r="BB214" i="42"/>
  <c r="BC214" i="42"/>
  <c r="D215" i="42"/>
  <c r="E215" i="42"/>
  <c r="F215" i="42"/>
  <c r="G215" i="42"/>
  <c r="H215" i="42"/>
  <c r="I215" i="42"/>
  <c r="J215" i="42"/>
  <c r="K215" i="42"/>
  <c r="L215" i="42"/>
  <c r="M215" i="42"/>
  <c r="N215" i="42"/>
  <c r="O215" i="42"/>
  <c r="P215" i="42"/>
  <c r="Q215" i="42"/>
  <c r="R215" i="42"/>
  <c r="S215" i="42"/>
  <c r="T215" i="42"/>
  <c r="U215" i="42"/>
  <c r="V215" i="42"/>
  <c r="W215" i="42"/>
  <c r="X215" i="42"/>
  <c r="Y215" i="42"/>
  <c r="Z215" i="42"/>
  <c r="AA215" i="42"/>
  <c r="AB215" i="42"/>
  <c r="AC215" i="42"/>
  <c r="AD215" i="42"/>
  <c r="AE215" i="42"/>
  <c r="AF215" i="42"/>
  <c r="AG215" i="42"/>
  <c r="AH215" i="42"/>
  <c r="AI215" i="42"/>
  <c r="AJ215" i="42"/>
  <c r="AK215" i="42"/>
  <c r="AL215" i="42"/>
  <c r="AM215" i="42"/>
  <c r="AN215" i="42"/>
  <c r="AO215" i="42"/>
  <c r="AP215" i="42"/>
  <c r="AQ215" i="42"/>
  <c r="AR215" i="42"/>
  <c r="AS215" i="42"/>
  <c r="AT215" i="42"/>
  <c r="AU215" i="42"/>
  <c r="AV215" i="42"/>
  <c r="AW215" i="42"/>
  <c r="AX215" i="42"/>
  <c r="AY215" i="42"/>
  <c r="AZ215" i="42"/>
  <c r="BA215" i="42"/>
  <c r="BB215" i="42"/>
  <c r="BC215" i="42"/>
  <c r="D216" i="42"/>
  <c r="E216" i="42"/>
  <c r="F216" i="42"/>
  <c r="G216" i="42"/>
  <c r="H216" i="42"/>
  <c r="I216" i="42"/>
  <c r="J216" i="42"/>
  <c r="K216" i="42"/>
  <c r="L216" i="42"/>
  <c r="M216" i="42"/>
  <c r="N216" i="42"/>
  <c r="O216" i="42"/>
  <c r="P216" i="42"/>
  <c r="Q216" i="42"/>
  <c r="R216" i="42"/>
  <c r="S216" i="42"/>
  <c r="T216" i="42"/>
  <c r="U216" i="42"/>
  <c r="V216" i="42"/>
  <c r="W216" i="42"/>
  <c r="X216" i="42"/>
  <c r="Y216" i="42"/>
  <c r="Z216" i="42"/>
  <c r="AA216" i="42"/>
  <c r="AB216" i="42"/>
  <c r="AC216" i="42"/>
  <c r="AD216" i="42"/>
  <c r="AE216" i="42"/>
  <c r="AF216" i="42"/>
  <c r="AG216" i="42"/>
  <c r="AH216" i="42"/>
  <c r="AI216" i="42"/>
  <c r="AJ216" i="42"/>
  <c r="AK216" i="42"/>
  <c r="AL216" i="42"/>
  <c r="AM216" i="42"/>
  <c r="AN216" i="42"/>
  <c r="AO216" i="42"/>
  <c r="AP216" i="42"/>
  <c r="AQ216" i="42"/>
  <c r="AR216" i="42"/>
  <c r="AS216" i="42"/>
  <c r="AT216" i="42"/>
  <c r="AU216" i="42"/>
  <c r="AV216" i="42"/>
  <c r="AW216" i="42"/>
  <c r="AX216" i="42"/>
  <c r="AY216" i="42"/>
  <c r="AZ216" i="42"/>
  <c r="BA216" i="42"/>
  <c r="BB216" i="42"/>
  <c r="BC216" i="42"/>
  <c r="D217" i="42"/>
  <c r="E217" i="42"/>
  <c r="F217" i="42"/>
  <c r="G217" i="42"/>
  <c r="H217" i="42"/>
  <c r="I217" i="42"/>
  <c r="J217" i="42"/>
  <c r="K217" i="42"/>
  <c r="L217" i="42"/>
  <c r="M217" i="42"/>
  <c r="N217" i="42"/>
  <c r="O217" i="42"/>
  <c r="P217" i="42"/>
  <c r="Q217" i="42"/>
  <c r="R217" i="42"/>
  <c r="S217" i="42"/>
  <c r="T217" i="42"/>
  <c r="U217" i="42"/>
  <c r="V217" i="42"/>
  <c r="W217" i="42"/>
  <c r="X217" i="42"/>
  <c r="Y217" i="42"/>
  <c r="Z217" i="42"/>
  <c r="AA217" i="42"/>
  <c r="AB217" i="42"/>
  <c r="AC217" i="42"/>
  <c r="AD217" i="42"/>
  <c r="AE217" i="42"/>
  <c r="AF217" i="42"/>
  <c r="AG217" i="42"/>
  <c r="AH217" i="42"/>
  <c r="AI217" i="42"/>
  <c r="AJ217" i="42"/>
  <c r="AK217" i="42"/>
  <c r="AL217" i="42"/>
  <c r="AM217" i="42"/>
  <c r="AN217" i="42"/>
  <c r="AO217" i="42"/>
  <c r="AP217" i="42"/>
  <c r="AQ217" i="42"/>
  <c r="AR217" i="42"/>
  <c r="AS217" i="42"/>
  <c r="AT217" i="42"/>
  <c r="AU217" i="42"/>
  <c r="AV217" i="42"/>
  <c r="AW217" i="42"/>
  <c r="AX217" i="42"/>
  <c r="AY217" i="42"/>
  <c r="AZ217" i="42"/>
  <c r="BA217" i="42"/>
  <c r="BB217" i="42"/>
  <c r="BC217" i="42"/>
  <c r="D218" i="42"/>
  <c r="E218" i="42"/>
  <c r="F218" i="42"/>
  <c r="G218" i="42"/>
  <c r="H218" i="42"/>
  <c r="I218" i="42"/>
  <c r="J218" i="42"/>
  <c r="K218" i="42"/>
  <c r="L218" i="42"/>
  <c r="M218" i="42"/>
  <c r="N218" i="42"/>
  <c r="O218" i="42"/>
  <c r="P218" i="42"/>
  <c r="Q218" i="42"/>
  <c r="R218" i="42"/>
  <c r="S218" i="42"/>
  <c r="T218" i="42"/>
  <c r="U218" i="42"/>
  <c r="V218" i="42"/>
  <c r="W218" i="42"/>
  <c r="X218" i="42"/>
  <c r="Y218" i="42"/>
  <c r="Z218" i="42"/>
  <c r="AA218" i="42"/>
  <c r="AB218" i="42"/>
  <c r="AC218" i="42"/>
  <c r="AD218" i="42"/>
  <c r="AE218" i="42"/>
  <c r="AF218" i="42"/>
  <c r="AG218" i="42"/>
  <c r="AH218" i="42"/>
  <c r="AI218" i="42"/>
  <c r="AJ218" i="42"/>
  <c r="AK218" i="42"/>
  <c r="AL218" i="42"/>
  <c r="AM218" i="42"/>
  <c r="AN218" i="42"/>
  <c r="AO218" i="42"/>
  <c r="AP218" i="42"/>
  <c r="AQ218" i="42"/>
  <c r="AR218" i="42"/>
  <c r="AS218" i="42"/>
  <c r="AT218" i="42"/>
  <c r="AU218" i="42"/>
  <c r="AV218" i="42"/>
  <c r="AW218" i="42"/>
  <c r="AX218" i="42"/>
  <c r="AY218" i="42"/>
  <c r="AZ218" i="42"/>
  <c r="BA218" i="42"/>
  <c r="BB218" i="42"/>
  <c r="BC218" i="42"/>
  <c r="D219" i="42"/>
  <c r="E219" i="42"/>
  <c r="F219" i="42"/>
  <c r="G219" i="42"/>
  <c r="H219" i="42"/>
  <c r="I219" i="42"/>
  <c r="J219" i="42"/>
  <c r="K219" i="42"/>
  <c r="L219" i="42"/>
  <c r="M219" i="42"/>
  <c r="N219" i="42"/>
  <c r="O219" i="42"/>
  <c r="P219" i="42"/>
  <c r="Q219" i="42"/>
  <c r="R219" i="42"/>
  <c r="S219" i="42"/>
  <c r="T219" i="42"/>
  <c r="U219" i="42"/>
  <c r="V219" i="42"/>
  <c r="W219" i="42"/>
  <c r="X219" i="42"/>
  <c r="Y219" i="42"/>
  <c r="Z219" i="42"/>
  <c r="AA219" i="42"/>
  <c r="AB219" i="42"/>
  <c r="AC219" i="42"/>
  <c r="AD219" i="42"/>
  <c r="AE219" i="42"/>
  <c r="AF219" i="42"/>
  <c r="AG219" i="42"/>
  <c r="AH219" i="42"/>
  <c r="AI219" i="42"/>
  <c r="AJ219" i="42"/>
  <c r="AK219" i="42"/>
  <c r="AL219" i="42"/>
  <c r="AM219" i="42"/>
  <c r="AN219" i="42"/>
  <c r="AO219" i="42"/>
  <c r="AP219" i="42"/>
  <c r="AQ219" i="42"/>
  <c r="AR219" i="42"/>
  <c r="AS219" i="42"/>
  <c r="AT219" i="42"/>
  <c r="AU219" i="42"/>
  <c r="AV219" i="42"/>
  <c r="AW219" i="42"/>
  <c r="AX219" i="42"/>
  <c r="AY219" i="42"/>
  <c r="AZ219" i="42"/>
  <c r="BA219" i="42"/>
  <c r="BB219" i="42"/>
  <c r="BC219" i="42"/>
  <c r="D220" i="42"/>
  <c r="E220" i="42"/>
  <c r="F220" i="42"/>
  <c r="G220" i="42"/>
  <c r="H220" i="42"/>
  <c r="I220" i="42"/>
  <c r="J220" i="42"/>
  <c r="K220" i="42"/>
  <c r="L220" i="42"/>
  <c r="M220" i="42"/>
  <c r="N220" i="42"/>
  <c r="O220" i="42"/>
  <c r="P220" i="42"/>
  <c r="Q220" i="42"/>
  <c r="R220" i="42"/>
  <c r="S220" i="42"/>
  <c r="T220" i="42"/>
  <c r="U220" i="42"/>
  <c r="V220" i="42"/>
  <c r="W220" i="42"/>
  <c r="X220" i="42"/>
  <c r="Y220" i="42"/>
  <c r="Z220" i="42"/>
  <c r="AA220" i="42"/>
  <c r="AB220" i="42"/>
  <c r="AC220" i="42"/>
  <c r="AD220" i="42"/>
  <c r="AE220" i="42"/>
  <c r="AF220" i="42"/>
  <c r="AG220" i="42"/>
  <c r="AH220" i="42"/>
  <c r="AI220" i="42"/>
  <c r="AJ220" i="42"/>
  <c r="AK220" i="42"/>
  <c r="AL220" i="42"/>
  <c r="AM220" i="42"/>
  <c r="AN220" i="42"/>
  <c r="AO220" i="42"/>
  <c r="AP220" i="42"/>
  <c r="AQ220" i="42"/>
  <c r="AR220" i="42"/>
  <c r="AS220" i="42"/>
  <c r="AT220" i="42"/>
  <c r="AU220" i="42"/>
  <c r="AV220" i="42"/>
  <c r="AW220" i="42"/>
  <c r="AX220" i="42"/>
  <c r="AY220" i="42"/>
  <c r="AZ220" i="42"/>
  <c r="BA220" i="42"/>
  <c r="BB220" i="42"/>
  <c r="BC220" i="42"/>
  <c r="D221" i="42"/>
  <c r="E221" i="42"/>
  <c r="F221" i="42"/>
  <c r="G221" i="42"/>
  <c r="H221" i="42"/>
  <c r="I221" i="42"/>
  <c r="J221" i="42"/>
  <c r="K221" i="42"/>
  <c r="L221" i="42"/>
  <c r="M221" i="42"/>
  <c r="N221" i="42"/>
  <c r="O221" i="42"/>
  <c r="P221" i="42"/>
  <c r="Q221" i="42"/>
  <c r="R221" i="42"/>
  <c r="S221" i="42"/>
  <c r="T221" i="42"/>
  <c r="U221" i="42"/>
  <c r="V221" i="42"/>
  <c r="W221" i="42"/>
  <c r="X221" i="42"/>
  <c r="Y221" i="42"/>
  <c r="Z221" i="42"/>
  <c r="AA221" i="42"/>
  <c r="AB221" i="42"/>
  <c r="AC221" i="42"/>
  <c r="AD221" i="42"/>
  <c r="AE221" i="42"/>
  <c r="AF221" i="42"/>
  <c r="AG221" i="42"/>
  <c r="AH221" i="42"/>
  <c r="AI221" i="42"/>
  <c r="AJ221" i="42"/>
  <c r="AK221" i="42"/>
  <c r="AL221" i="42"/>
  <c r="AM221" i="42"/>
  <c r="AN221" i="42"/>
  <c r="AO221" i="42"/>
  <c r="AP221" i="42"/>
  <c r="AQ221" i="42"/>
  <c r="AR221" i="42"/>
  <c r="AS221" i="42"/>
  <c r="AT221" i="42"/>
  <c r="AU221" i="42"/>
  <c r="AV221" i="42"/>
  <c r="AW221" i="42"/>
  <c r="AX221" i="42"/>
  <c r="AY221" i="42"/>
  <c r="AZ221" i="42"/>
  <c r="BA221" i="42"/>
  <c r="BB221" i="42"/>
  <c r="BC221" i="42"/>
  <c r="D222" i="42"/>
  <c r="E222" i="42"/>
  <c r="F222" i="42"/>
  <c r="G222" i="42"/>
  <c r="H222" i="42"/>
  <c r="I222" i="42"/>
  <c r="J222" i="42"/>
  <c r="K222" i="42"/>
  <c r="L222" i="42"/>
  <c r="M222" i="42"/>
  <c r="N222" i="42"/>
  <c r="O222" i="42"/>
  <c r="P222" i="42"/>
  <c r="Q222" i="42"/>
  <c r="R222" i="42"/>
  <c r="S222" i="42"/>
  <c r="T222" i="42"/>
  <c r="U222" i="42"/>
  <c r="V222" i="42"/>
  <c r="W222" i="42"/>
  <c r="X222" i="42"/>
  <c r="Y222" i="42"/>
  <c r="Z222" i="42"/>
  <c r="AA222" i="42"/>
  <c r="AB222" i="42"/>
  <c r="AC222" i="42"/>
  <c r="AD222" i="42"/>
  <c r="AE222" i="42"/>
  <c r="AF222" i="42"/>
  <c r="AG222" i="42"/>
  <c r="AH222" i="42"/>
  <c r="AI222" i="42"/>
  <c r="AJ222" i="42"/>
  <c r="AK222" i="42"/>
  <c r="AL222" i="42"/>
  <c r="AM222" i="42"/>
  <c r="AN222" i="42"/>
  <c r="AO222" i="42"/>
  <c r="AP222" i="42"/>
  <c r="AQ222" i="42"/>
  <c r="AR222" i="42"/>
  <c r="AS222" i="42"/>
  <c r="AT222" i="42"/>
  <c r="AU222" i="42"/>
  <c r="AV222" i="42"/>
  <c r="AW222" i="42"/>
  <c r="AX222" i="42"/>
  <c r="AY222" i="42"/>
  <c r="AZ222" i="42"/>
  <c r="BA222" i="42"/>
  <c r="BB222" i="42"/>
  <c r="BC222" i="42"/>
  <c r="D223" i="42"/>
  <c r="E223" i="42"/>
  <c r="F223" i="42"/>
  <c r="G223" i="42"/>
  <c r="H223" i="42"/>
  <c r="I223" i="42"/>
  <c r="J223" i="42"/>
  <c r="K223" i="42"/>
  <c r="L223" i="42"/>
  <c r="M223" i="42"/>
  <c r="N223" i="42"/>
  <c r="O223" i="42"/>
  <c r="P223" i="42"/>
  <c r="Q223" i="42"/>
  <c r="R223" i="42"/>
  <c r="S223" i="42"/>
  <c r="T223" i="42"/>
  <c r="U223" i="42"/>
  <c r="V223" i="42"/>
  <c r="W223" i="42"/>
  <c r="X223" i="42"/>
  <c r="Y223" i="42"/>
  <c r="Z223" i="42"/>
  <c r="AA223" i="42"/>
  <c r="AB223" i="42"/>
  <c r="AC223" i="42"/>
  <c r="AD223" i="42"/>
  <c r="AE223" i="42"/>
  <c r="AF223" i="42"/>
  <c r="AG223" i="42"/>
  <c r="AH223" i="42"/>
  <c r="AI223" i="42"/>
  <c r="AJ223" i="42"/>
  <c r="AK223" i="42"/>
  <c r="AL223" i="42"/>
  <c r="AM223" i="42"/>
  <c r="AN223" i="42"/>
  <c r="AO223" i="42"/>
  <c r="AP223" i="42"/>
  <c r="AQ223" i="42"/>
  <c r="AR223" i="42"/>
  <c r="AS223" i="42"/>
  <c r="AT223" i="42"/>
  <c r="AU223" i="42"/>
  <c r="AV223" i="42"/>
  <c r="AW223" i="42"/>
  <c r="AX223" i="42"/>
  <c r="AY223" i="42"/>
  <c r="AZ223" i="42"/>
  <c r="BA223" i="42"/>
  <c r="BB223" i="42"/>
  <c r="BC223" i="42"/>
  <c r="D224" i="42"/>
  <c r="E224" i="42"/>
  <c r="F224" i="42"/>
  <c r="G224" i="42"/>
  <c r="H224" i="42"/>
  <c r="I224" i="42"/>
  <c r="J224" i="42"/>
  <c r="K224" i="42"/>
  <c r="L224" i="42"/>
  <c r="M224" i="42"/>
  <c r="N224" i="42"/>
  <c r="O224" i="42"/>
  <c r="P224" i="42"/>
  <c r="Q224" i="42"/>
  <c r="R224" i="42"/>
  <c r="S224" i="42"/>
  <c r="T224" i="42"/>
  <c r="U224" i="42"/>
  <c r="V224" i="42"/>
  <c r="W224" i="42"/>
  <c r="X224" i="42"/>
  <c r="Y224" i="42"/>
  <c r="Z224" i="42"/>
  <c r="AA224" i="42"/>
  <c r="AB224" i="42"/>
  <c r="AC224" i="42"/>
  <c r="AD224" i="42"/>
  <c r="AE224" i="42"/>
  <c r="AF224" i="42"/>
  <c r="AG224" i="42"/>
  <c r="AH224" i="42"/>
  <c r="AI224" i="42"/>
  <c r="AJ224" i="42"/>
  <c r="AK224" i="42"/>
  <c r="AL224" i="42"/>
  <c r="AM224" i="42"/>
  <c r="AN224" i="42"/>
  <c r="AO224" i="42"/>
  <c r="AP224" i="42"/>
  <c r="AQ224" i="42"/>
  <c r="AR224" i="42"/>
  <c r="AS224" i="42"/>
  <c r="AT224" i="42"/>
  <c r="AU224" i="42"/>
  <c r="AV224" i="42"/>
  <c r="AW224" i="42"/>
  <c r="AX224" i="42"/>
  <c r="AY224" i="42"/>
  <c r="AZ224" i="42"/>
  <c r="BA224" i="42"/>
  <c r="BB224" i="42"/>
  <c r="BC224" i="42"/>
  <c r="D225" i="42"/>
  <c r="E225" i="42"/>
  <c r="F225" i="42"/>
  <c r="G225" i="42"/>
  <c r="H225" i="42"/>
  <c r="I225" i="42"/>
  <c r="J225" i="42"/>
  <c r="K225" i="42"/>
  <c r="L225" i="42"/>
  <c r="M225" i="42"/>
  <c r="N225" i="42"/>
  <c r="O225" i="42"/>
  <c r="P225" i="42"/>
  <c r="Q225" i="42"/>
  <c r="R225" i="42"/>
  <c r="S225" i="42"/>
  <c r="T225" i="42"/>
  <c r="U225" i="42"/>
  <c r="V225" i="42"/>
  <c r="W225" i="42"/>
  <c r="X225" i="42"/>
  <c r="Y225" i="42"/>
  <c r="Z225" i="42"/>
  <c r="AA225" i="42"/>
  <c r="AB225" i="42"/>
  <c r="AC225" i="42"/>
  <c r="AD225" i="42"/>
  <c r="AE225" i="42"/>
  <c r="AF225" i="42"/>
  <c r="AG225" i="42"/>
  <c r="AH225" i="42"/>
  <c r="AI225" i="42"/>
  <c r="AJ225" i="42"/>
  <c r="AK225" i="42"/>
  <c r="AL225" i="42"/>
  <c r="AM225" i="42"/>
  <c r="AN225" i="42"/>
  <c r="AO225" i="42"/>
  <c r="AP225" i="42"/>
  <c r="AQ225" i="42"/>
  <c r="AR225" i="42"/>
  <c r="AS225" i="42"/>
  <c r="AT225" i="42"/>
  <c r="AU225" i="42"/>
  <c r="AV225" i="42"/>
  <c r="AW225" i="42"/>
  <c r="AX225" i="42"/>
  <c r="AY225" i="42"/>
  <c r="AZ225" i="42"/>
  <c r="BA225" i="42"/>
  <c r="BB225" i="42"/>
  <c r="BC225" i="42"/>
  <c r="D226" i="42"/>
  <c r="E226" i="42"/>
  <c r="F226" i="42"/>
  <c r="G226" i="42"/>
  <c r="H226" i="42"/>
  <c r="I226" i="42"/>
  <c r="J226" i="42"/>
  <c r="K226" i="42"/>
  <c r="L226" i="42"/>
  <c r="M226" i="42"/>
  <c r="N226" i="42"/>
  <c r="O226" i="42"/>
  <c r="P226" i="42"/>
  <c r="Q226" i="42"/>
  <c r="R226" i="42"/>
  <c r="S226" i="42"/>
  <c r="T226" i="42"/>
  <c r="U226" i="42"/>
  <c r="V226" i="42"/>
  <c r="W226" i="42"/>
  <c r="X226" i="42"/>
  <c r="Y226" i="42"/>
  <c r="Z226" i="42"/>
  <c r="AA226" i="42"/>
  <c r="AB226" i="42"/>
  <c r="AC226" i="42"/>
  <c r="AD226" i="42"/>
  <c r="AE226" i="42"/>
  <c r="AF226" i="42"/>
  <c r="AG226" i="42"/>
  <c r="AH226" i="42"/>
  <c r="AI226" i="42"/>
  <c r="AJ226" i="42"/>
  <c r="AK226" i="42"/>
  <c r="AL226" i="42"/>
  <c r="AM226" i="42"/>
  <c r="AN226" i="42"/>
  <c r="AO226" i="42"/>
  <c r="AP226" i="42"/>
  <c r="AQ226" i="42"/>
  <c r="AR226" i="42"/>
  <c r="AS226" i="42"/>
  <c r="AT226" i="42"/>
  <c r="AU226" i="42"/>
  <c r="AV226" i="42"/>
  <c r="AW226" i="42"/>
  <c r="AX226" i="42"/>
  <c r="AY226" i="42"/>
  <c r="AZ226" i="42"/>
  <c r="BA226" i="42"/>
  <c r="BB226" i="42"/>
  <c r="BC226" i="42"/>
  <c r="D227" i="42"/>
  <c r="E227" i="42"/>
  <c r="F227" i="42"/>
  <c r="G227" i="42"/>
  <c r="H227" i="42"/>
  <c r="I227" i="42"/>
  <c r="J227" i="42"/>
  <c r="K227" i="42"/>
  <c r="L227" i="42"/>
  <c r="M227" i="42"/>
  <c r="N227" i="42"/>
  <c r="O227" i="42"/>
  <c r="P227" i="42"/>
  <c r="Q227" i="42"/>
  <c r="R227" i="42"/>
  <c r="S227" i="42"/>
  <c r="T227" i="42"/>
  <c r="U227" i="42"/>
  <c r="V227" i="42"/>
  <c r="W227" i="42"/>
  <c r="X227" i="42"/>
  <c r="Y227" i="42"/>
  <c r="Z227" i="42"/>
  <c r="AA227" i="42"/>
  <c r="AB227" i="42"/>
  <c r="AC227" i="42"/>
  <c r="AD227" i="42"/>
  <c r="AE227" i="42"/>
  <c r="AF227" i="42"/>
  <c r="AG227" i="42"/>
  <c r="AH227" i="42"/>
  <c r="AI227" i="42"/>
  <c r="AJ227" i="42"/>
  <c r="AK227" i="42"/>
  <c r="AL227" i="42"/>
  <c r="AM227" i="42"/>
  <c r="AN227" i="42"/>
  <c r="AO227" i="42"/>
  <c r="AP227" i="42"/>
  <c r="AQ227" i="42"/>
  <c r="AR227" i="42"/>
  <c r="AS227" i="42"/>
  <c r="AT227" i="42"/>
  <c r="AU227" i="42"/>
  <c r="AV227" i="42"/>
  <c r="AW227" i="42"/>
  <c r="AX227" i="42"/>
  <c r="AY227" i="42"/>
  <c r="AZ227" i="42"/>
  <c r="BA227" i="42"/>
  <c r="BB227" i="42"/>
  <c r="BC227" i="42"/>
  <c r="D228" i="42"/>
  <c r="E228" i="42"/>
  <c r="F228" i="42"/>
  <c r="G228" i="42"/>
  <c r="H228" i="42"/>
  <c r="I228" i="42"/>
  <c r="J228" i="42"/>
  <c r="K228" i="42"/>
  <c r="L228" i="42"/>
  <c r="M228" i="42"/>
  <c r="N228" i="42"/>
  <c r="O228" i="42"/>
  <c r="P228" i="42"/>
  <c r="Q228" i="42"/>
  <c r="R228" i="42"/>
  <c r="S228" i="42"/>
  <c r="T228" i="42"/>
  <c r="U228" i="42"/>
  <c r="V228" i="42"/>
  <c r="W228" i="42"/>
  <c r="X228" i="42"/>
  <c r="Y228" i="42"/>
  <c r="Z228" i="42"/>
  <c r="AA228" i="42"/>
  <c r="AB228" i="42"/>
  <c r="AC228" i="42"/>
  <c r="AD228" i="42"/>
  <c r="AE228" i="42"/>
  <c r="AF228" i="42"/>
  <c r="AG228" i="42"/>
  <c r="AH228" i="42"/>
  <c r="AI228" i="42"/>
  <c r="AJ228" i="42"/>
  <c r="AK228" i="42"/>
  <c r="AL228" i="42"/>
  <c r="AM228" i="42"/>
  <c r="AN228" i="42"/>
  <c r="AO228" i="42"/>
  <c r="AP228" i="42"/>
  <c r="AQ228" i="42"/>
  <c r="AR228" i="42"/>
  <c r="AS228" i="42"/>
  <c r="AT228" i="42"/>
  <c r="AU228" i="42"/>
  <c r="AV228" i="42"/>
  <c r="AW228" i="42"/>
  <c r="AX228" i="42"/>
  <c r="AY228" i="42"/>
  <c r="AZ228" i="42"/>
  <c r="BA228" i="42"/>
  <c r="BB228" i="42"/>
  <c r="BC228" i="42"/>
  <c r="D229" i="42"/>
  <c r="E229" i="42"/>
  <c r="F229" i="42"/>
  <c r="G229" i="42"/>
  <c r="H229" i="42"/>
  <c r="I229" i="42"/>
  <c r="J229" i="42"/>
  <c r="K229" i="42"/>
  <c r="L229" i="42"/>
  <c r="M229" i="42"/>
  <c r="N229" i="42"/>
  <c r="O229" i="42"/>
  <c r="P229" i="42"/>
  <c r="Q229" i="42"/>
  <c r="R229" i="42"/>
  <c r="S229" i="42"/>
  <c r="T229" i="42"/>
  <c r="U229" i="42"/>
  <c r="V229" i="42"/>
  <c r="W229" i="42"/>
  <c r="X229" i="42"/>
  <c r="Y229" i="42"/>
  <c r="Z229" i="42"/>
  <c r="AA229" i="42"/>
  <c r="AB229" i="42"/>
  <c r="AC229" i="42"/>
  <c r="AD229" i="42"/>
  <c r="AE229" i="42"/>
  <c r="AF229" i="42"/>
  <c r="AG229" i="42"/>
  <c r="AH229" i="42"/>
  <c r="AI229" i="42"/>
  <c r="AJ229" i="42"/>
  <c r="AK229" i="42"/>
  <c r="AL229" i="42"/>
  <c r="AM229" i="42"/>
  <c r="AN229" i="42"/>
  <c r="AO229" i="42"/>
  <c r="AP229" i="42"/>
  <c r="AQ229" i="42"/>
  <c r="AR229" i="42"/>
  <c r="AS229" i="42"/>
  <c r="AT229" i="42"/>
  <c r="AU229" i="42"/>
  <c r="AV229" i="42"/>
  <c r="AW229" i="42"/>
  <c r="AX229" i="42"/>
  <c r="AY229" i="42"/>
  <c r="AZ229" i="42"/>
  <c r="BA229" i="42"/>
  <c r="BB229" i="42"/>
  <c r="BC229" i="42"/>
  <c r="D230" i="42"/>
  <c r="E230" i="42"/>
  <c r="F230" i="42"/>
  <c r="G230" i="42"/>
  <c r="H230" i="42"/>
  <c r="I230" i="42"/>
  <c r="J230" i="42"/>
  <c r="K230" i="42"/>
  <c r="L230" i="42"/>
  <c r="M230" i="42"/>
  <c r="N230" i="42"/>
  <c r="O230" i="42"/>
  <c r="P230" i="42"/>
  <c r="Q230" i="42"/>
  <c r="R230" i="42"/>
  <c r="S230" i="42"/>
  <c r="T230" i="42"/>
  <c r="U230" i="42"/>
  <c r="V230" i="42"/>
  <c r="W230" i="42"/>
  <c r="X230" i="42"/>
  <c r="Y230" i="42"/>
  <c r="Z230" i="42"/>
  <c r="AA230" i="42"/>
  <c r="AB230" i="42"/>
  <c r="AC230" i="42"/>
  <c r="AD230" i="42"/>
  <c r="AE230" i="42"/>
  <c r="AF230" i="42"/>
  <c r="AG230" i="42"/>
  <c r="AH230" i="42"/>
  <c r="AI230" i="42"/>
  <c r="AJ230" i="42"/>
  <c r="AK230" i="42"/>
  <c r="AL230" i="42"/>
  <c r="AM230" i="42"/>
  <c r="AN230" i="42"/>
  <c r="AO230" i="42"/>
  <c r="AP230" i="42"/>
  <c r="AQ230" i="42"/>
  <c r="AR230" i="42"/>
  <c r="AS230" i="42"/>
  <c r="AT230" i="42"/>
  <c r="AU230" i="42"/>
  <c r="AV230" i="42"/>
  <c r="AW230" i="42"/>
  <c r="AX230" i="42"/>
  <c r="AY230" i="42"/>
  <c r="AZ230" i="42"/>
  <c r="BA230" i="42"/>
  <c r="BB230" i="42"/>
  <c r="BC230" i="42"/>
  <c r="D231" i="42"/>
  <c r="E231" i="42"/>
  <c r="F231" i="42"/>
  <c r="G231" i="42"/>
  <c r="H231" i="42"/>
  <c r="I231" i="42"/>
  <c r="J231" i="42"/>
  <c r="K231" i="42"/>
  <c r="L231" i="42"/>
  <c r="M231" i="42"/>
  <c r="N231" i="42"/>
  <c r="O231" i="42"/>
  <c r="P231" i="42"/>
  <c r="Q231" i="42"/>
  <c r="R231" i="42"/>
  <c r="S231" i="42"/>
  <c r="T231" i="42"/>
  <c r="U231" i="42"/>
  <c r="V231" i="42"/>
  <c r="W231" i="42"/>
  <c r="X231" i="42"/>
  <c r="Y231" i="42"/>
  <c r="Z231" i="42"/>
  <c r="AA231" i="42"/>
  <c r="AB231" i="42"/>
  <c r="AC231" i="42"/>
  <c r="AD231" i="42"/>
  <c r="AE231" i="42"/>
  <c r="AF231" i="42"/>
  <c r="AG231" i="42"/>
  <c r="AH231" i="42"/>
  <c r="AI231" i="42"/>
  <c r="AJ231" i="42"/>
  <c r="AK231" i="42"/>
  <c r="AL231" i="42"/>
  <c r="AM231" i="42"/>
  <c r="AN231" i="42"/>
  <c r="AO231" i="42"/>
  <c r="AP231" i="42"/>
  <c r="AQ231" i="42"/>
  <c r="AR231" i="42"/>
  <c r="AS231" i="42"/>
  <c r="AT231" i="42"/>
  <c r="AU231" i="42"/>
  <c r="AV231" i="42"/>
  <c r="AW231" i="42"/>
  <c r="AX231" i="42"/>
  <c r="AY231" i="42"/>
  <c r="AZ231" i="42"/>
  <c r="BA231" i="42"/>
  <c r="BB231" i="42"/>
  <c r="BC231" i="42"/>
  <c r="D232" i="42"/>
  <c r="E232" i="42"/>
  <c r="F232" i="42"/>
  <c r="G232" i="42"/>
  <c r="H232" i="42"/>
  <c r="I232" i="42"/>
  <c r="J232" i="42"/>
  <c r="K232" i="42"/>
  <c r="L232" i="42"/>
  <c r="M232" i="42"/>
  <c r="N232" i="42"/>
  <c r="O232" i="42"/>
  <c r="P232" i="42"/>
  <c r="Q232" i="42"/>
  <c r="R232" i="42"/>
  <c r="S232" i="42"/>
  <c r="T232" i="42"/>
  <c r="U232" i="42"/>
  <c r="V232" i="42"/>
  <c r="W232" i="42"/>
  <c r="X232" i="42"/>
  <c r="Y232" i="42"/>
  <c r="Z232" i="42"/>
  <c r="AA232" i="42"/>
  <c r="AB232" i="42"/>
  <c r="AC232" i="42"/>
  <c r="AD232" i="42"/>
  <c r="AE232" i="42"/>
  <c r="AF232" i="42"/>
  <c r="AG232" i="42"/>
  <c r="AH232" i="42"/>
  <c r="AI232" i="42"/>
  <c r="AJ232" i="42"/>
  <c r="AK232" i="42"/>
  <c r="AL232" i="42"/>
  <c r="AM232" i="42"/>
  <c r="AN232" i="42"/>
  <c r="AO232" i="42"/>
  <c r="AP232" i="42"/>
  <c r="AQ232" i="42"/>
  <c r="AR232" i="42"/>
  <c r="AS232" i="42"/>
  <c r="AT232" i="42"/>
  <c r="AU232" i="42"/>
  <c r="AV232" i="42"/>
  <c r="AW232" i="42"/>
  <c r="AX232" i="42"/>
  <c r="AY232" i="42"/>
  <c r="AZ232" i="42"/>
  <c r="BA232" i="42"/>
  <c r="BB232" i="42"/>
  <c r="BC232" i="42"/>
  <c r="D233" i="42"/>
  <c r="E233" i="42"/>
  <c r="F233" i="42"/>
  <c r="G233" i="42"/>
  <c r="H233" i="42"/>
  <c r="I233" i="42"/>
  <c r="J233" i="42"/>
  <c r="K233" i="42"/>
  <c r="L233" i="42"/>
  <c r="M233" i="42"/>
  <c r="N233" i="42"/>
  <c r="O233" i="42"/>
  <c r="P233" i="42"/>
  <c r="Q233" i="42"/>
  <c r="R233" i="42"/>
  <c r="S233" i="42"/>
  <c r="T233" i="42"/>
  <c r="U233" i="42"/>
  <c r="V233" i="42"/>
  <c r="W233" i="42"/>
  <c r="X233" i="42"/>
  <c r="Y233" i="42"/>
  <c r="Z233" i="42"/>
  <c r="AA233" i="42"/>
  <c r="AB233" i="42"/>
  <c r="AC233" i="42"/>
  <c r="AD233" i="42"/>
  <c r="AE233" i="42"/>
  <c r="AF233" i="42"/>
  <c r="AG233" i="42"/>
  <c r="AH233" i="42"/>
  <c r="AI233" i="42"/>
  <c r="AJ233" i="42"/>
  <c r="AK233" i="42"/>
  <c r="AL233" i="42"/>
  <c r="AM233" i="42"/>
  <c r="AN233" i="42"/>
  <c r="AO233" i="42"/>
  <c r="AP233" i="42"/>
  <c r="AQ233" i="42"/>
  <c r="AR233" i="42"/>
  <c r="AS233" i="42"/>
  <c r="AT233" i="42"/>
  <c r="AU233" i="42"/>
  <c r="AV233" i="42"/>
  <c r="AW233" i="42"/>
  <c r="AX233" i="42"/>
  <c r="AY233" i="42"/>
  <c r="AZ233" i="42"/>
  <c r="BA233" i="42"/>
  <c r="BB233" i="42"/>
  <c r="BC233" i="42"/>
  <c r="D234" i="42"/>
  <c r="E234" i="42"/>
  <c r="F234" i="42"/>
  <c r="G234" i="42"/>
  <c r="H234" i="42"/>
  <c r="I234" i="42"/>
  <c r="J234" i="42"/>
  <c r="K234" i="42"/>
  <c r="L234" i="42"/>
  <c r="M234" i="42"/>
  <c r="N234" i="42"/>
  <c r="O234" i="42"/>
  <c r="P234" i="42"/>
  <c r="Q234" i="42"/>
  <c r="R234" i="42"/>
  <c r="S234" i="42"/>
  <c r="T234" i="42"/>
  <c r="U234" i="42"/>
  <c r="V234" i="42"/>
  <c r="W234" i="42"/>
  <c r="X234" i="42"/>
  <c r="Y234" i="42"/>
  <c r="Z234" i="42"/>
  <c r="AA234" i="42"/>
  <c r="AB234" i="42"/>
  <c r="AC234" i="42"/>
  <c r="AD234" i="42"/>
  <c r="AE234" i="42"/>
  <c r="AF234" i="42"/>
  <c r="AG234" i="42"/>
  <c r="AH234" i="42"/>
  <c r="AI234" i="42"/>
  <c r="AJ234" i="42"/>
  <c r="AK234" i="42"/>
  <c r="AL234" i="42"/>
  <c r="AM234" i="42"/>
  <c r="AN234" i="42"/>
  <c r="AO234" i="42"/>
  <c r="AP234" i="42"/>
  <c r="AQ234" i="42"/>
  <c r="AR234" i="42"/>
  <c r="AS234" i="42"/>
  <c r="AT234" i="42"/>
  <c r="AU234" i="42"/>
  <c r="AV234" i="42"/>
  <c r="AW234" i="42"/>
  <c r="AX234" i="42"/>
  <c r="AY234" i="42"/>
  <c r="AZ234" i="42"/>
  <c r="BA234" i="42"/>
  <c r="BB234" i="42"/>
  <c r="BC234" i="42"/>
  <c r="D235" i="42"/>
  <c r="E235" i="42"/>
  <c r="F235" i="42"/>
  <c r="G235" i="42"/>
  <c r="H235" i="42"/>
  <c r="I235" i="42"/>
  <c r="J235" i="42"/>
  <c r="K235" i="42"/>
  <c r="L235" i="42"/>
  <c r="M235" i="42"/>
  <c r="N235" i="42"/>
  <c r="O235" i="42"/>
  <c r="P235" i="42"/>
  <c r="Q235" i="42"/>
  <c r="R235" i="42"/>
  <c r="S235" i="42"/>
  <c r="T235" i="42"/>
  <c r="U235" i="42"/>
  <c r="V235" i="42"/>
  <c r="W235" i="42"/>
  <c r="X235" i="42"/>
  <c r="Y235" i="42"/>
  <c r="Z235" i="42"/>
  <c r="AA235" i="42"/>
  <c r="AB235" i="42"/>
  <c r="AC235" i="42"/>
  <c r="AD235" i="42"/>
  <c r="AE235" i="42"/>
  <c r="AF235" i="42"/>
  <c r="AG235" i="42"/>
  <c r="AH235" i="42"/>
  <c r="AI235" i="42"/>
  <c r="AJ235" i="42"/>
  <c r="AK235" i="42"/>
  <c r="AL235" i="42"/>
  <c r="AM235" i="42"/>
  <c r="AN235" i="42"/>
  <c r="AO235" i="42"/>
  <c r="AP235" i="42"/>
  <c r="AQ235" i="42"/>
  <c r="AR235" i="42"/>
  <c r="AS235" i="42"/>
  <c r="AT235" i="42"/>
  <c r="AU235" i="42"/>
  <c r="AV235" i="42"/>
  <c r="AW235" i="42"/>
  <c r="AX235" i="42"/>
  <c r="AY235" i="42"/>
  <c r="AZ235" i="42"/>
  <c r="BA235" i="42"/>
  <c r="BB235" i="42"/>
  <c r="BC235" i="42"/>
  <c r="D236" i="42"/>
  <c r="E236" i="42"/>
  <c r="F236" i="42"/>
  <c r="G236" i="42"/>
  <c r="H236" i="42"/>
  <c r="I236" i="42"/>
  <c r="J236" i="42"/>
  <c r="K236" i="42"/>
  <c r="L236" i="42"/>
  <c r="M236" i="42"/>
  <c r="N236" i="42"/>
  <c r="O236" i="42"/>
  <c r="P236" i="42"/>
  <c r="Q236" i="42"/>
  <c r="R236" i="42"/>
  <c r="S236" i="42"/>
  <c r="T236" i="42"/>
  <c r="U236" i="42"/>
  <c r="V236" i="42"/>
  <c r="W236" i="42"/>
  <c r="X236" i="42"/>
  <c r="Y236" i="42"/>
  <c r="Z236" i="42"/>
  <c r="AA236" i="42"/>
  <c r="AB236" i="42"/>
  <c r="AC236" i="42"/>
  <c r="AD236" i="42"/>
  <c r="AE236" i="42"/>
  <c r="AF236" i="42"/>
  <c r="AG236" i="42"/>
  <c r="AH236" i="42"/>
  <c r="AI236" i="42"/>
  <c r="AJ236" i="42"/>
  <c r="AK236" i="42"/>
  <c r="AL236" i="42"/>
  <c r="AM236" i="42"/>
  <c r="AN236" i="42"/>
  <c r="AO236" i="42"/>
  <c r="AP236" i="42"/>
  <c r="AQ236" i="42"/>
  <c r="AR236" i="42"/>
  <c r="AS236" i="42"/>
  <c r="AT236" i="42"/>
  <c r="AU236" i="42"/>
  <c r="AV236" i="42"/>
  <c r="AW236" i="42"/>
  <c r="AX236" i="42"/>
  <c r="AY236" i="42"/>
  <c r="AZ236" i="42"/>
  <c r="BA236" i="42"/>
  <c r="BB236" i="42"/>
  <c r="BC236" i="42"/>
  <c r="D237" i="42"/>
  <c r="E237" i="42"/>
  <c r="F237" i="42"/>
  <c r="G237" i="42"/>
  <c r="H237" i="42"/>
  <c r="I237" i="42"/>
  <c r="J237" i="42"/>
  <c r="K237" i="42"/>
  <c r="L237" i="42"/>
  <c r="M237" i="42"/>
  <c r="N237" i="42"/>
  <c r="O237" i="42"/>
  <c r="P237" i="42"/>
  <c r="Q237" i="42"/>
  <c r="R237" i="42"/>
  <c r="S237" i="42"/>
  <c r="T237" i="42"/>
  <c r="U237" i="42"/>
  <c r="V237" i="42"/>
  <c r="W237" i="42"/>
  <c r="X237" i="42"/>
  <c r="Y237" i="42"/>
  <c r="Z237" i="42"/>
  <c r="AA237" i="42"/>
  <c r="AB237" i="42"/>
  <c r="AC237" i="42"/>
  <c r="AD237" i="42"/>
  <c r="AE237" i="42"/>
  <c r="AF237" i="42"/>
  <c r="AG237" i="42"/>
  <c r="AH237" i="42"/>
  <c r="AI237" i="42"/>
  <c r="AJ237" i="42"/>
  <c r="AK237" i="42"/>
  <c r="AL237" i="42"/>
  <c r="AM237" i="42"/>
  <c r="AN237" i="42"/>
  <c r="AO237" i="42"/>
  <c r="AP237" i="42"/>
  <c r="AQ237" i="42"/>
  <c r="AR237" i="42"/>
  <c r="AS237" i="42"/>
  <c r="AT237" i="42"/>
  <c r="AU237" i="42"/>
  <c r="AV237" i="42"/>
  <c r="AW237" i="42"/>
  <c r="AX237" i="42"/>
  <c r="AY237" i="42"/>
  <c r="AZ237" i="42"/>
  <c r="BA237" i="42"/>
  <c r="BB237" i="42"/>
  <c r="BC237" i="42"/>
  <c r="D238" i="42"/>
  <c r="E238" i="42"/>
  <c r="F238" i="42"/>
  <c r="G238" i="42"/>
  <c r="H238" i="42"/>
  <c r="I238" i="42"/>
  <c r="J238" i="42"/>
  <c r="K238" i="42"/>
  <c r="L238" i="42"/>
  <c r="M238" i="42"/>
  <c r="N238" i="42"/>
  <c r="O238" i="42"/>
  <c r="P238" i="42"/>
  <c r="Q238" i="42"/>
  <c r="R238" i="42"/>
  <c r="S238" i="42"/>
  <c r="T238" i="42"/>
  <c r="U238" i="42"/>
  <c r="V238" i="42"/>
  <c r="W238" i="42"/>
  <c r="X238" i="42"/>
  <c r="Y238" i="42"/>
  <c r="Z238" i="42"/>
  <c r="AA238" i="42"/>
  <c r="AB238" i="42"/>
  <c r="AC238" i="42"/>
  <c r="AD238" i="42"/>
  <c r="AE238" i="42"/>
  <c r="AF238" i="42"/>
  <c r="AG238" i="42"/>
  <c r="AH238" i="42"/>
  <c r="AI238" i="42"/>
  <c r="AJ238" i="42"/>
  <c r="AK238" i="42"/>
  <c r="AL238" i="42"/>
  <c r="AM238" i="42"/>
  <c r="AN238" i="42"/>
  <c r="AO238" i="42"/>
  <c r="AP238" i="42"/>
  <c r="AQ238" i="42"/>
  <c r="AR238" i="42"/>
  <c r="AS238" i="42"/>
  <c r="AT238" i="42"/>
  <c r="AU238" i="42"/>
  <c r="AV238" i="42"/>
  <c r="AW238" i="42"/>
  <c r="AX238" i="42"/>
  <c r="AY238" i="42"/>
  <c r="AZ238" i="42"/>
  <c r="BA238" i="42"/>
  <c r="BB238" i="42"/>
  <c r="BC238" i="42"/>
  <c r="D239" i="42"/>
  <c r="E239" i="42"/>
  <c r="F239" i="42"/>
  <c r="G239" i="42"/>
  <c r="H239" i="42"/>
  <c r="I239" i="42"/>
  <c r="J239" i="42"/>
  <c r="K239" i="42"/>
  <c r="L239" i="42"/>
  <c r="M239" i="42"/>
  <c r="N239" i="42"/>
  <c r="O239" i="42"/>
  <c r="P239" i="42"/>
  <c r="Q239" i="42"/>
  <c r="R239" i="42"/>
  <c r="S239" i="42"/>
  <c r="T239" i="42"/>
  <c r="U239" i="42"/>
  <c r="V239" i="42"/>
  <c r="W239" i="42"/>
  <c r="X239" i="42"/>
  <c r="Y239" i="42"/>
  <c r="Z239" i="42"/>
  <c r="AA239" i="42"/>
  <c r="AB239" i="42"/>
  <c r="AC239" i="42"/>
  <c r="AD239" i="42"/>
  <c r="AE239" i="42"/>
  <c r="AF239" i="42"/>
  <c r="AG239" i="42"/>
  <c r="AH239" i="42"/>
  <c r="AI239" i="42"/>
  <c r="AJ239" i="42"/>
  <c r="AK239" i="42"/>
  <c r="AL239" i="42"/>
  <c r="AM239" i="42"/>
  <c r="AN239" i="42"/>
  <c r="AO239" i="42"/>
  <c r="AP239" i="42"/>
  <c r="AQ239" i="42"/>
  <c r="AR239" i="42"/>
  <c r="AS239" i="42"/>
  <c r="AT239" i="42"/>
  <c r="AU239" i="42"/>
  <c r="AV239" i="42"/>
  <c r="AW239" i="42"/>
  <c r="AX239" i="42"/>
  <c r="AY239" i="42"/>
  <c r="AZ239" i="42"/>
  <c r="BA239" i="42"/>
  <c r="BB239" i="42"/>
  <c r="BC239" i="42"/>
  <c r="D240" i="42"/>
  <c r="E240" i="42"/>
  <c r="F240" i="42"/>
  <c r="G240" i="42"/>
  <c r="H240" i="42"/>
  <c r="I240" i="42"/>
  <c r="J240" i="42"/>
  <c r="K240" i="42"/>
  <c r="L240" i="42"/>
  <c r="M240" i="42"/>
  <c r="N240" i="42"/>
  <c r="O240" i="42"/>
  <c r="P240" i="42"/>
  <c r="Q240" i="42"/>
  <c r="R240" i="42"/>
  <c r="S240" i="42"/>
  <c r="T240" i="42"/>
  <c r="U240" i="42"/>
  <c r="V240" i="42"/>
  <c r="W240" i="42"/>
  <c r="X240" i="42"/>
  <c r="Y240" i="42"/>
  <c r="Z240" i="42"/>
  <c r="AA240" i="42"/>
  <c r="AB240" i="42"/>
  <c r="AC240" i="42"/>
  <c r="AD240" i="42"/>
  <c r="AE240" i="42"/>
  <c r="AF240" i="42"/>
  <c r="AG240" i="42"/>
  <c r="AH240" i="42"/>
  <c r="AI240" i="42"/>
  <c r="AJ240" i="42"/>
  <c r="AK240" i="42"/>
  <c r="AL240" i="42"/>
  <c r="AM240" i="42"/>
  <c r="AN240" i="42"/>
  <c r="AO240" i="42"/>
  <c r="AP240" i="42"/>
  <c r="AQ240" i="42"/>
  <c r="AR240" i="42"/>
  <c r="AS240" i="42"/>
  <c r="AT240" i="42"/>
  <c r="AU240" i="42"/>
  <c r="AV240" i="42"/>
  <c r="AW240" i="42"/>
  <c r="AX240" i="42"/>
  <c r="AY240" i="42"/>
  <c r="AZ240" i="42"/>
  <c r="BA240" i="42"/>
  <c r="BB240" i="42"/>
  <c r="BC240" i="42"/>
  <c r="D241" i="42"/>
  <c r="E241" i="42"/>
  <c r="F241" i="42"/>
  <c r="G241" i="42"/>
  <c r="H241" i="42"/>
  <c r="I241" i="42"/>
  <c r="J241" i="42"/>
  <c r="K241" i="42"/>
  <c r="L241" i="42"/>
  <c r="M241" i="42"/>
  <c r="N241" i="42"/>
  <c r="O241" i="42"/>
  <c r="P241" i="42"/>
  <c r="Q241" i="42"/>
  <c r="R241" i="42"/>
  <c r="S241" i="42"/>
  <c r="T241" i="42"/>
  <c r="U241" i="42"/>
  <c r="V241" i="42"/>
  <c r="W241" i="42"/>
  <c r="X241" i="42"/>
  <c r="Y241" i="42"/>
  <c r="Z241" i="42"/>
  <c r="AA241" i="42"/>
  <c r="AB241" i="42"/>
  <c r="AC241" i="42"/>
  <c r="AD241" i="42"/>
  <c r="AE241" i="42"/>
  <c r="AF241" i="42"/>
  <c r="AG241" i="42"/>
  <c r="AH241" i="42"/>
  <c r="AI241" i="42"/>
  <c r="AJ241" i="42"/>
  <c r="AK241" i="42"/>
  <c r="AL241" i="42"/>
  <c r="AM241" i="42"/>
  <c r="AN241" i="42"/>
  <c r="AO241" i="42"/>
  <c r="AP241" i="42"/>
  <c r="AQ241" i="42"/>
  <c r="AR241" i="42"/>
  <c r="AS241" i="42"/>
  <c r="AT241" i="42"/>
  <c r="AU241" i="42"/>
  <c r="AV241" i="42"/>
  <c r="AW241" i="42"/>
  <c r="AX241" i="42"/>
  <c r="AY241" i="42"/>
  <c r="AZ241" i="42"/>
  <c r="BA241" i="42"/>
  <c r="BB241" i="42"/>
  <c r="BC241" i="42"/>
  <c r="D242" i="42"/>
  <c r="E242" i="42"/>
  <c r="F242" i="42"/>
  <c r="G242" i="42"/>
  <c r="H242" i="42"/>
  <c r="I242" i="42"/>
  <c r="J242" i="42"/>
  <c r="K242" i="42"/>
  <c r="L242" i="42"/>
  <c r="M242" i="42"/>
  <c r="N242" i="42"/>
  <c r="O242" i="42"/>
  <c r="P242" i="42"/>
  <c r="Q242" i="42"/>
  <c r="R242" i="42"/>
  <c r="S242" i="42"/>
  <c r="T242" i="42"/>
  <c r="U242" i="42"/>
  <c r="V242" i="42"/>
  <c r="W242" i="42"/>
  <c r="X242" i="42"/>
  <c r="Y242" i="42"/>
  <c r="Z242" i="42"/>
  <c r="AA242" i="42"/>
  <c r="AB242" i="42"/>
  <c r="AC242" i="42"/>
  <c r="AD242" i="42"/>
  <c r="AE242" i="42"/>
  <c r="AF242" i="42"/>
  <c r="AG242" i="42"/>
  <c r="AH242" i="42"/>
  <c r="AI242" i="42"/>
  <c r="AJ242" i="42"/>
  <c r="AK242" i="42"/>
  <c r="AL242" i="42"/>
  <c r="AM242" i="42"/>
  <c r="AN242" i="42"/>
  <c r="AO242" i="42"/>
  <c r="AP242" i="42"/>
  <c r="AQ242" i="42"/>
  <c r="AR242" i="42"/>
  <c r="AS242" i="42"/>
  <c r="AT242" i="42"/>
  <c r="AU242" i="42"/>
  <c r="AV242" i="42"/>
  <c r="AW242" i="42"/>
  <c r="AX242" i="42"/>
  <c r="AY242" i="42"/>
  <c r="AZ242" i="42"/>
  <c r="BA242" i="42"/>
  <c r="BB242" i="42"/>
  <c r="BC242" i="42"/>
  <c r="D243" i="42"/>
  <c r="E243" i="42"/>
  <c r="F243" i="42"/>
  <c r="G243" i="42"/>
  <c r="H243" i="42"/>
  <c r="I243" i="42"/>
  <c r="J243" i="42"/>
  <c r="K243" i="42"/>
  <c r="L243" i="42"/>
  <c r="M243" i="42"/>
  <c r="N243" i="42"/>
  <c r="O243" i="42"/>
  <c r="P243" i="42"/>
  <c r="Q243" i="42"/>
  <c r="R243" i="42"/>
  <c r="S243" i="42"/>
  <c r="T243" i="42"/>
  <c r="U243" i="42"/>
  <c r="V243" i="42"/>
  <c r="W243" i="42"/>
  <c r="X243" i="42"/>
  <c r="Y243" i="42"/>
  <c r="Z243" i="42"/>
  <c r="AA243" i="42"/>
  <c r="AB243" i="42"/>
  <c r="AC243" i="42"/>
  <c r="AD243" i="42"/>
  <c r="AE243" i="42"/>
  <c r="AF243" i="42"/>
  <c r="AG243" i="42"/>
  <c r="AH243" i="42"/>
  <c r="AI243" i="42"/>
  <c r="AJ243" i="42"/>
  <c r="AK243" i="42"/>
  <c r="AL243" i="42"/>
  <c r="AM243" i="42"/>
  <c r="AN243" i="42"/>
  <c r="AO243" i="42"/>
  <c r="AP243" i="42"/>
  <c r="AQ243" i="42"/>
  <c r="AR243" i="42"/>
  <c r="AS243" i="42"/>
  <c r="AT243" i="42"/>
  <c r="AU243" i="42"/>
  <c r="AV243" i="42"/>
  <c r="AW243" i="42"/>
  <c r="AX243" i="42"/>
  <c r="AY243" i="42"/>
  <c r="AZ243" i="42"/>
  <c r="BA243" i="42"/>
  <c r="BB243" i="42"/>
  <c r="BC243" i="42"/>
  <c r="D244" i="42"/>
  <c r="E244" i="42"/>
  <c r="F244" i="42"/>
  <c r="G244" i="42"/>
  <c r="H244" i="42"/>
  <c r="I244" i="42"/>
  <c r="J244" i="42"/>
  <c r="K244" i="42"/>
  <c r="L244" i="42"/>
  <c r="M244" i="42"/>
  <c r="N244" i="42"/>
  <c r="O244" i="42"/>
  <c r="P244" i="42"/>
  <c r="Q244" i="42"/>
  <c r="R244" i="42"/>
  <c r="S244" i="42"/>
  <c r="T244" i="42"/>
  <c r="U244" i="42"/>
  <c r="V244" i="42"/>
  <c r="W244" i="42"/>
  <c r="X244" i="42"/>
  <c r="Y244" i="42"/>
  <c r="Z244" i="42"/>
  <c r="AA244" i="42"/>
  <c r="AB244" i="42"/>
  <c r="AC244" i="42"/>
  <c r="AD244" i="42"/>
  <c r="AE244" i="42"/>
  <c r="AF244" i="42"/>
  <c r="AG244" i="42"/>
  <c r="AH244" i="42"/>
  <c r="AI244" i="42"/>
  <c r="AJ244" i="42"/>
  <c r="AK244" i="42"/>
  <c r="AL244" i="42"/>
  <c r="AM244" i="42"/>
  <c r="AN244" i="42"/>
  <c r="AO244" i="42"/>
  <c r="AP244" i="42"/>
  <c r="AQ244" i="42"/>
  <c r="AR244" i="42"/>
  <c r="AS244" i="42"/>
  <c r="AT244" i="42"/>
  <c r="AU244" i="42"/>
  <c r="AV244" i="42"/>
  <c r="AW244" i="42"/>
  <c r="AX244" i="42"/>
  <c r="AY244" i="42"/>
  <c r="AZ244" i="42"/>
  <c r="BA244" i="42"/>
  <c r="BB244" i="42"/>
  <c r="BC244" i="42"/>
  <c r="D245" i="42"/>
  <c r="E245" i="42"/>
  <c r="F245" i="42"/>
  <c r="G245" i="42"/>
  <c r="H245" i="42"/>
  <c r="I245" i="42"/>
  <c r="J245" i="42"/>
  <c r="K245" i="42"/>
  <c r="L245" i="42"/>
  <c r="M245" i="42"/>
  <c r="N245" i="42"/>
  <c r="O245" i="42"/>
  <c r="P245" i="42"/>
  <c r="Q245" i="42"/>
  <c r="R245" i="42"/>
  <c r="S245" i="42"/>
  <c r="T245" i="42"/>
  <c r="U245" i="42"/>
  <c r="V245" i="42"/>
  <c r="W245" i="42"/>
  <c r="X245" i="42"/>
  <c r="Y245" i="42"/>
  <c r="Z245" i="42"/>
  <c r="AA245" i="42"/>
  <c r="AB245" i="42"/>
  <c r="AC245" i="42"/>
  <c r="AD245" i="42"/>
  <c r="AE245" i="42"/>
  <c r="AF245" i="42"/>
  <c r="AG245" i="42"/>
  <c r="AH245" i="42"/>
  <c r="AI245" i="42"/>
  <c r="AJ245" i="42"/>
  <c r="AK245" i="42"/>
  <c r="AL245" i="42"/>
  <c r="AM245" i="42"/>
  <c r="AN245" i="42"/>
  <c r="AO245" i="42"/>
  <c r="AP245" i="42"/>
  <c r="AQ245" i="42"/>
  <c r="AR245" i="42"/>
  <c r="AS245" i="42"/>
  <c r="AT245" i="42"/>
  <c r="AU245" i="42"/>
  <c r="AV245" i="42"/>
  <c r="AW245" i="42"/>
  <c r="AX245" i="42"/>
  <c r="AY245" i="42"/>
  <c r="AZ245" i="42"/>
  <c r="BA245" i="42"/>
  <c r="BB245" i="42"/>
  <c r="BC245" i="42"/>
  <c r="D246" i="42"/>
  <c r="E246" i="42"/>
  <c r="F246" i="42"/>
  <c r="G246" i="42"/>
  <c r="H246" i="42"/>
  <c r="I246" i="42"/>
  <c r="J246" i="42"/>
  <c r="K246" i="42"/>
  <c r="L246" i="42"/>
  <c r="M246" i="42"/>
  <c r="N246" i="42"/>
  <c r="O246" i="42"/>
  <c r="P246" i="42"/>
  <c r="Q246" i="42"/>
  <c r="R246" i="42"/>
  <c r="S246" i="42"/>
  <c r="T246" i="42"/>
  <c r="U246" i="42"/>
  <c r="V246" i="42"/>
  <c r="W246" i="42"/>
  <c r="X246" i="42"/>
  <c r="Y246" i="42"/>
  <c r="Z246" i="42"/>
  <c r="AA246" i="42"/>
  <c r="AB246" i="42"/>
  <c r="AC246" i="42"/>
  <c r="AD246" i="42"/>
  <c r="AE246" i="42"/>
  <c r="AF246" i="42"/>
  <c r="AG246" i="42"/>
  <c r="AH246" i="42"/>
  <c r="AI246" i="42"/>
  <c r="AJ246" i="42"/>
  <c r="AK246" i="42"/>
  <c r="AL246" i="42"/>
  <c r="AM246" i="42"/>
  <c r="AN246" i="42"/>
  <c r="AO246" i="42"/>
  <c r="AP246" i="42"/>
  <c r="AQ246" i="42"/>
  <c r="AR246" i="42"/>
  <c r="AS246" i="42"/>
  <c r="AT246" i="42"/>
  <c r="AU246" i="42"/>
  <c r="AV246" i="42"/>
  <c r="AW246" i="42"/>
  <c r="AX246" i="42"/>
  <c r="AY246" i="42"/>
  <c r="AZ246" i="42"/>
  <c r="BA246" i="42"/>
  <c r="BB246" i="42"/>
  <c r="BC246" i="42"/>
  <c r="D247" i="42"/>
  <c r="E247" i="42"/>
  <c r="F247" i="42"/>
  <c r="G247" i="42"/>
  <c r="H247" i="42"/>
  <c r="I247" i="42"/>
  <c r="J247" i="42"/>
  <c r="K247" i="42"/>
  <c r="L247" i="42"/>
  <c r="M247" i="42"/>
  <c r="N247" i="42"/>
  <c r="O247" i="42"/>
  <c r="P247" i="42"/>
  <c r="Q247" i="42"/>
  <c r="R247" i="42"/>
  <c r="S247" i="42"/>
  <c r="T247" i="42"/>
  <c r="U247" i="42"/>
  <c r="V247" i="42"/>
  <c r="W247" i="42"/>
  <c r="X247" i="42"/>
  <c r="Y247" i="42"/>
  <c r="Z247" i="42"/>
  <c r="AA247" i="42"/>
  <c r="AB247" i="42"/>
  <c r="AC247" i="42"/>
  <c r="AD247" i="42"/>
  <c r="AE247" i="42"/>
  <c r="AF247" i="42"/>
  <c r="AG247" i="42"/>
  <c r="AH247" i="42"/>
  <c r="AI247" i="42"/>
  <c r="AJ247" i="42"/>
  <c r="AK247" i="42"/>
  <c r="AL247" i="42"/>
  <c r="AM247" i="42"/>
  <c r="AN247" i="42"/>
  <c r="AO247" i="42"/>
  <c r="AP247" i="42"/>
  <c r="AQ247" i="42"/>
  <c r="AR247" i="42"/>
  <c r="AS247" i="42"/>
  <c r="AT247" i="42"/>
  <c r="AU247" i="42"/>
  <c r="AV247" i="42"/>
  <c r="AW247" i="42"/>
  <c r="AX247" i="42"/>
  <c r="AY247" i="42"/>
  <c r="AZ247" i="42"/>
  <c r="BA247" i="42"/>
  <c r="BB247" i="42"/>
  <c r="BC247" i="42"/>
  <c r="D248" i="42"/>
  <c r="E248" i="42"/>
  <c r="F248" i="42"/>
  <c r="G248" i="42"/>
  <c r="H248" i="42"/>
  <c r="I248" i="42"/>
  <c r="J248" i="42"/>
  <c r="K248" i="42"/>
  <c r="L248" i="42"/>
  <c r="M248" i="42"/>
  <c r="N248" i="42"/>
  <c r="O248" i="42"/>
  <c r="P248" i="42"/>
  <c r="Q248" i="42"/>
  <c r="R248" i="42"/>
  <c r="S248" i="42"/>
  <c r="T248" i="42"/>
  <c r="U248" i="42"/>
  <c r="V248" i="42"/>
  <c r="W248" i="42"/>
  <c r="X248" i="42"/>
  <c r="Y248" i="42"/>
  <c r="Z248" i="42"/>
  <c r="AA248" i="42"/>
  <c r="AB248" i="42"/>
  <c r="AC248" i="42"/>
  <c r="AD248" i="42"/>
  <c r="AE248" i="42"/>
  <c r="AF248" i="42"/>
  <c r="AG248" i="42"/>
  <c r="AH248" i="42"/>
  <c r="AI248" i="42"/>
  <c r="AJ248" i="42"/>
  <c r="AK248" i="42"/>
  <c r="AL248" i="42"/>
  <c r="AM248" i="42"/>
  <c r="AN248" i="42"/>
  <c r="AO248" i="42"/>
  <c r="AP248" i="42"/>
  <c r="AQ248" i="42"/>
  <c r="AR248" i="42"/>
  <c r="AS248" i="42"/>
  <c r="AT248" i="42"/>
  <c r="AU248" i="42"/>
  <c r="AV248" i="42"/>
  <c r="AW248" i="42"/>
  <c r="AX248" i="42"/>
  <c r="AY248" i="42"/>
  <c r="AZ248" i="42"/>
  <c r="BA248" i="42"/>
  <c r="BB248" i="42"/>
  <c r="BC248" i="42"/>
  <c r="D249" i="42"/>
  <c r="E249" i="42"/>
  <c r="F249" i="42"/>
  <c r="G249" i="42"/>
  <c r="H249" i="42"/>
  <c r="I249" i="42"/>
  <c r="J249" i="42"/>
  <c r="K249" i="42"/>
  <c r="L249" i="42"/>
  <c r="M249" i="42"/>
  <c r="N249" i="42"/>
  <c r="O249" i="42"/>
  <c r="P249" i="42"/>
  <c r="Q249" i="42"/>
  <c r="R249" i="42"/>
  <c r="S249" i="42"/>
  <c r="T249" i="42"/>
  <c r="U249" i="42"/>
  <c r="V249" i="42"/>
  <c r="W249" i="42"/>
  <c r="X249" i="42"/>
  <c r="Y249" i="42"/>
  <c r="Z249" i="42"/>
  <c r="AA249" i="42"/>
  <c r="AB249" i="42"/>
  <c r="AC249" i="42"/>
  <c r="AD249" i="42"/>
  <c r="AE249" i="42"/>
  <c r="AF249" i="42"/>
  <c r="AG249" i="42"/>
  <c r="AH249" i="42"/>
  <c r="AI249" i="42"/>
  <c r="AJ249" i="42"/>
  <c r="AK249" i="42"/>
  <c r="AL249" i="42"/>
  <c r="AM249" i="42"/>
  <c r="AN249" i="42"/>
  <c r="AO249" i="42"/>
  <c r="AP249" i="42"/>
  <c r="AQ249" i="42"/>
  <c r="AR249" i="42"/>
  <c r="AS249" i="42"/>
  <c r="AT249" i="42"/>
  <c r="AU249" i="42"/>
  <c r="AV249" i="42"/>
  <c r="AW249" i="42"/>
  <c r="AX249" i="42"/>
  <c r="AY249" i="42"/>
  <c r="AZ249" i="42"/>
  <c r="BA249" i="42"/>
  <c r="BB249" i="42"/>
  <c r="BC249" i="42"/>
  <c r="C6" i="42"/>
  <c r="C7" i="42"/>
  <c r="C8" i="42"/>
  <c r="C9" i="42"/>
  <c r="C10" i="42"/>
  <c r="C11" i="42"/>
  <c r="C12" i="42"/>
  <c r="C13" i="42"/>
  <c r="C14" i="42"/>
  <c r="C15" i="42"/>
  <c r="C16" i="42"/>
  <c r="C17" i="42"/>
  <c r="C18" i="42"/>
  <c r="C19" i="42"/>
  <c r="C20" i="42"/>
  <c r="C21" i="42"/>
  <c r="C22" i="42"/>
  <c r="C23" i="42"/>
  <c r="C24" i="42"/>
  <c r="C25" i="42"/>
  <c r="C26" i="42"/>
  <c r="C27" i="42"/>
  <c r="C28" i="42"/>
  <c r="C29" i="42"/>
  <c r="C30" i="42"/>
  <c r="C31" i="42"/>
  <c r="C32" i="42"/>
  <c r="C33" i="42"/>
  <c r="C34" i="42"/>
  <c r="C35" i="42"/>
  <c r="C36" i="42"/>
  <c r="C37" i="42"/>
  <c r="C38" i="42"/>
  <c r="C39" i="42"/>
  <c r="C40" i="42"/>
  <c r="C41" i="42"/>
  <c r="C42" i="42"/>
  <c r="C43" i="42"/>
  <c r="C44" i="42"/>
  <c r="C45" i="42"/>
  <c r="C46" i="42"/>
  <c r="C47" i="42"/>
  <c r="C48" i="42"/>
  <c r="C49" i="42"/>
  <c r="C50" i="42"/>
  <c r="C51" i="42"/>
  <c r="C52" i="42"/>
  <c r="C53" i="42"/>
  <c r="C54" i="42"/>
  <c r="C55" i="42"/>
  <c r="C56" i="42"/>
  <c r="C57" i="42"/>
  <c r="C58" i="42"/>
  <c r="C59" i="42"/>
  <c r="C60" i="42"/>
  <c r="C61" i="42"/>
  <c r="C62" i="42"/>
  <c r="C63" i="42"/>
  <c r="C64" i="42"/>
  <c r="C65" i="42"/>
  <c r="C66" i="42"/>
  <c r="C67" i="42"/>
  <c r="C68" i="42"/>
  <c r="C69" i="42"/>
  <c r="C70" i="42"/>
  <c r="C71" i="42"/>
  <c r="C72" i="42"/>
  <c r="C73" i="42"/>
  <c r="C74" i="42"/>
  <c r="C75" i="42"/>
  <c r="C76" i="42"/>
  <c r="C77" i="42"/>
  <c r="C78" i="42"/>
  <c r="C79" i="42"/>
  <c r="C80" i="42"/>
  <c r="C81" i="42"/>
  <c r="C82" i="42"/>
  <c r="C83" i="42"/>
  <c r="C84" i="42"/>
  <c r="C85" i="42"/>
  <c r="C86" i="42"/>
  <c r="C87" i="42"/>
  <c r="C88" i="42"/>
  <c r="C89" i="42"/>
  <c r="C90" i="42"/>
  <c r="C91" i="42"/>
  <c r="C92" i="42"/>
  <c r="C93" i="42"/>
  <c r="C94" i="42"/>
  <c r="C95" i="42"/>
  <c r="C96" i="42"/>
  <c r="C97" i="42"/>
  <c r="C98" i="42"/>
  <c r="C99" i="42"/>
  <c r="C100" i="42"/>
  <c r="C101" i="42"/>
  <c r="C102" i="42"/>
  <c r="C103" i="42"/>
  <c r="C104" i="42"/>
  <c r="C105" i="42"/>
  <c r="C106" i="42"/>
  <c r="C107" i="42"/>
  <c r="C108" i="42"/>
  <c r="C109" i="42"/>
  <c r="C110" i="42"/>
  <c r="C111" i="42"/>
  <c r="C112" i="42"/>
  <c r="C113" i="42"/>
  <c r="C114" i="42"/>
  <c r="C115" i="42"/>
  <c r="C116" i="42"/>
  <c r="C117" i="42"/>
  <c r="C118" i="42"/>
  <c r="C119" i="42"/>
  <c r="C120" i="42"/>
  <c r="C121" i="42"/>
  <c r="C122" i="42"/>
  <c r="C123" i="42"/>
  <c r="C124" i="42"/>
  <c r="C125" i="42"/>
  <c r="C126" i="42"/>
  <c r="C127" i="42"/>
  <c r="C128" i="42"/>
  <c r="C129" i="42"/>
  <c r="C130" i="42"/>
  <c r="C131" i="42"/>
  <c r="C132" i="42"/>
  <c r="C133" i="42"/>
  <c r="C134" i="42"/>
  <c r="C135" i="42"/>
  <c r="C136" i="42"/>
  <c r="C137" i="42"/>
  <c r="C138" i="42"/>
  <c r="C139" i="42"/>
  <c r="C140" i="42"/>
  <c r="C141" i="42"/>
  <c r="C142" i="42"/>
  <c r="C143" i="42"/>
  <c r="C144" i="42"/>
  <c r="C145" i="42"/>
  <c r="C146" i="42"/>
  <c r="C147" i="42"/>
  <c r="C148" i="42"/>
  <c r="C149" i="42"/>
  <c r="C150" i="42"/>
  <c r="C151" i="42"/>
  <c r="C152" i="42"/>
  <c r="C153" i="42"/>
  <c r="C154" i="42"/>
  <c r="C155" i="42"/>
  <c r="C156" i="42"/>
  <c r="C157" i="42"/>
  <c r="C158" i="42"/>
  <c r="C159" i="42"/>
  <c r="C160" i="42"/>
  <c r="C161" i="42"/>
  <c r="C162" i="42"/>
  <c r="C163" i="42"/>
  <c r="C164" i="42"/>
  <c r="C165" i="42"/>
  <c r="C166" i="42"/>
  <c r="C167" i="42"/>
  <c r="C168" i="42"/>
  <c r="C169" i="42"/>
  <c r="C170" i="42"/>
  <c r="C171" i="42"/>
  <c r="C172" i="42"/>
  <c r="C173" i="42"/>
  <c r="C174" i="42"/>
  <c r="C175" i="42"/>
  <c r="C176" i="42"/>
  <c r="C177" i="42"/>
  <c r="C178" i="42"/>
  <c r="C179" i="42"/>
  <c r="C180" i="42"/>
  <c r="C181" i="42"/>
  <c r="C182" i="42"/>
  <c r="C183" i="42"/>
  <c r="C184" i="42"/>
  <c r="C185" i="42"/>
  <c r="C186" i="42"/>
  <c r="C187" i="42"/>
  <c r="C188" i="42"/>
  <c r="C189" i="42"/>
  <c r="C190" i="42"/>
  <c r="C191" i="42"/>
  <c r="C192" i="42"/>
  <c r="C193" i="42"/>
  <c r="C194" i="42"/>
  <c r="C195" i="42"/>
  <c r="C196" i="42"/>
  <c r="C197" i="42"/>
  <c r="C198" i="42"/>
  <c r="C199" i="42"/>
  <c r="C200" i="42"/>
  <c r="C201" i="42"/>
  <c r="C202" i="42"/>
  <c r="C203" i="42"/>
  <c r="C204" i="42"/>
  <c r="C205" i="42"/>
  <c r="C206" i="42"/>
  <c r="C207" i="42"/>
  <c r="C208" i="42"/>
  <c r="C209" i="42"/>
  <c r="C210" i="42"/>
  <c r="C211" i="42"/>
  <c r="C212" i="42"/>
  <c r="C213" i="42"/>
  <c r="C214" i="42"/>
  <c r="C215" i="42"/>
  <c r="C216" i="42"/>
  <c r="C217" i="42"/>
  <c r="C218" i="42"/>
  <c r="C219" i="42"/>
  <c r="C220" i="42"/>
  <c r="C221" i="42"/>
  <c r="C222" i="42"/>
  <c r="C223" i="42"/>
  <c r="C224" i="42"/>
  <c r="C225" i="42"/>
  <c r="C226" i="42"/>
  <c r="C227" i="42"/>
  <c r="C228" i="42"/>
  <c r="C229" i="42"/>
  <c r="C230" i="42"/>
  <c r="C231" i="42"/>
  <c r="C232" i="42"/>
  <c r="C233" i="42"/>
  <c r="C234" i="42"/>
  <c r="C235" i="42"/>
  <c r="C236" i="42"/>
  <c r="C237" i="42"/>
  <c r="C238" i="42"/>
  <c r="C239" i="42"/>
  <c r="C240" i="42"/>
  <c r="C241" i="42"/>
  <c r="C242" i="42"/>
  <c r="C243" i="42"/>
  <c r="C244" i="42"/>
  <c r="C245" i="42"/>
  <c r="C246" i="42"/>
  <c r="C247" i="42"/>
  <c r="C248" i="42"/>
  <c r="C249" i="42"/>
  <c r="C5" i="42"/>
  <c r="D60" i="10"/>
  <c r="E60" i="10"/>
  <c r="F60" i="10"/>
  <c r="G60" i="10"/>
  <c r="H60" i="10"/>
  <c r="I60" i="10"/>
  <c r="J60" i="10"/>
  <c r="K60" i="10"/>
  <c r="L60" i="10"/>
  <c r="M60" i="10"/>
  <c r="N60" i="10"/>
  <c r="O60" i="10"/>
  <c r="P60" i="10"/>
  <c r="Q60" i="10"/>
  <c r="R60" i="10"/>
  <c r="S60" i="10"/>
  <c r="T60" i="10"/>
  <c r="U60" i="10"/>
  <c r="V60" i="10"/>
  <c r="W60" i="10"/>
  <c r="X60" i="10"/>
  <c r="Y60" i="10"/>
  <c r="Z60" i="10"/>
  <c r="AA60" i="10"/>
  <c r="AB60" i="10"/>
  <c r="AC60" i="10"/>
  <c r="AD60" i="10"/>
  <c r="AE60" i="10"/>
  <c r="AF60" i="10"/>
  <c r="AG60" i="10"/>
  <c r="AH60" i="10"/>
  <c r="AI60" i="10"/>
  <c r="AJ60" i="10"/>
  <c r="AK60" i="10"/>
  <c r="AL60" i="10"/>
  <c r="AM60" i="10"/>
  <c r="AN60" i="10"/>
  <c r="AO60" i="10"/>
  <c r="AP60" i="10"/>
  <c r="AQ60" i="10"/>
  <c r="AR60" i="10"/>
  <c r="AS60" i="10"/>
  <c r="AT60" i="10"/>
  <c r="AU60" i="10"/>
  <c r="AV60" i="10"/>
  <c r="AW60" i="10"/>
  <c r="AX60" i="10"/>
  <c r="AY60" i="10"/>
  <c r="AZ60" i="10"/>
  <c r="BA60" i="10"/>
  <c r="BB60" i="10"/>
  <c r="BC60" i="10"/>
  <c r="D61" i="10"/>
  <c r="E61" i="10"/>
  <c r="F61" i="10"/>
  <c r="G61" i="10"/>
  <c r="H61" i="10"/>
  <c r="I61" i="10"/>
  <c r="J61" i="10"/>
  <c r="K61" i="10"/>
  <c r="L61" i="10"/>
  <c r="M61" i="10"/>
  <c r="N61" i="10"/>
  <c r="O61" i="10"/>
  <c r="P61" i="10"/>
  <c r="Q61" i="10"/>
  <c r="R61" i="10"/>
  <c r="S61" i="10"/>
  <c r="T61" i="10"/>
  <c r="U61" i="10"/>
  <c r="V61" i="10"/>
  <c r="W61" i="10"/>
  <c r="X61" i="10"/>
  <c r="Y61" i="10"/>
  <c r="Z61" i="10"/>
  <c r="AA61" i="10"/>
  <c r="AB61" i="10"/>
  <c r="AC61" i="10"/>
  <c r="AD61" i="10"/>
  <c r="AE61" i="10"/>
  <c r="AF61" i="10"/>
  <c r="AG61" i="10"/>
  <c r="AH61" i="10"/>
  <c r="AI61" i="10"/>
  <c r="AJ61" i="10"/>
  <c r="AK61" i="10"/>
  <c r="AL61" i="10"/>
  <c r="AM61" i="10"/>
  <c r="AN61" i="10"/>
  <c r="AO61" i="10"/>
  <c r="AP61" i="10"/>
  <c r="AQ61" i="10"/>
  <c r="AR61" i="10"/>
  <c r="AS61" i="10"/>
  <c r="AT61" i="10"/>
  <c r="AU61" i="10"/>
  <c r="AV61" i="10"/>
  <c r="AW61" i="10"/>
  <c r="AX61" i="10"/>
  <c r="AY61" i="10"/>
  <c r="AZ61" i="10"/>
  <c r="BA61" i="10"/>
  <c r="BB61" i="10"/>
  <c r="BC61" i="10"/>
  <c r="D62" i="10"/>
  <c r="E62" i="10"/>
  <c r="F62" i="10"/>
  <c r="G62" i="10"/>
  <c r="H62" i="10"/>
  <c r="I62" i="10"/>
  <c r="J62" i="10"/>
  <c r="K62" i="10"/>
  <c r="L62" i="10"/>
  <c r="M62" i="10"/>
  <c r="N62" i="10"/>
  <c r="O62" i="10"/>
  <c r="P62" i="10"/>
  <c r="Q62" i="10"/>
  <c r="R62" i="10"/>
  <c r="S62" i="10"/>
  <c r="T62" i="10"/>
  <c r="U62" i="10"/>
  <c r="V62" i="10"/>
  <c r="W62" i="10"/>
  <c r="X62" i="10"/>
  <c r="Y62" i="10"/>
  <c r="Z62" i="10"/>
  <c r="AA62" i="10"/>
  <c r="AB62" i="10"/>
  <c r="AC62" i="10"/>
  <c r="AD62" i="10"/>
  <c r="AE62" i="10"/>
  <c r="AF62" i="10"/>
  <c r="AG62" i="10"/>
  <c r="AH62" i="10"/>
  <c r="AI62" i="10"/>
  <c r="AJ62" i="10"/>
  <c r="AK62" i="10"/>
  <c r="AL62" i="10"/>
  <c r="AM62" i="10"/>
  <c r="AN62" i="10"/>
  <c r="AO62" i="10"/>
  <c r="AP62" i="10"/>
  <c r="AQ62" i="10"/>
  <c r="AR62" i="10"/>
  <c r="AS62" i="10"/>
  <c r="AT62" i="10"/>
  <c r="AU62" i="10"/>
  <c r="AV62" i="10"/>
  <c r="AW62" i="10"/>
  <c r="AX62" i="10"/>
  <c r="AY62" i="10"/>
  <c r="AZ62" i="10"/>
  <c r="BA62" i="10"/>
  <c r="BB62" i="10"/>
  <c r="BC62" i="10"/>
  <c r="D63" i="10"/>
  <c r="E63" i="10"/>
  <c r="F63" i="10"/>
  <c r="G63" i="10"/>
  <c r="H63" i="10"/>
  <c r="I63" i="10"/>
  <c r="J63" i="10"/>
  <c r="K63" i="10"/>
  <c r="L63" i="10"/>
  <c r="M63" i="10"/>
  <c r="N63" i="10"/>
  <c r="O63" i="10"/>
  <c r="P63" i="10"/>
  <c r="Q63" i="10"/>
  <c r="R63" i="10"/>
  <c r="S63" i="10"/>
  <c r="T63" i="10"/>
  <c r="U63" i="10"/>
  <c r="V63" i="10"/>
  <c r="W63" i="10"/>
  <c r="X63" i="10"/>
  <c r="Y63" i="10"/>
  <c r="Z63" i="10"/>
  <c r="AA63" i="10"/>
  <c r="AB63" i="10"/>
  <c r="AC63" i="10"/>
  <c r="AD63" i="10"/>
  <c r="AE63" i="10"/>
  <c r="AF63" i="10"/>
  <c r="AG63" i="10"/>
  <c r="AH63" i="10"/>
  <c r="AI63" i="10"/>
  <c r="AJ63" i="10"/>
  <c r="AK63" i="10"/>
  <c r="AL63" i="10"/>
  <c r="AM63" i="10"/>
  <c r="AN63" i="10"/>
  <c r="AO63" i="10"/>
  <c r="AP63" i="10"/>
  <c r="AQ63" i="10"/>
  <c r="AR63" i="10"/>
  <c r="AS63" i="10"/>
  <c r="AT63" i="10"/>
  <c r="AU63" i="10"/>
  <c r="AV63" i="10"/>
  <c r="AW63" i="10"/>
  <c r="AX63" i="10"/>
  <c r="AY63" i="10"/>
  <c r="AZ63" i="10"/>
  <c r="BA63" i="10"/>
  <c r="BB63" i="10"/>
  <c r="BC63" i="10"/>
  <c r="D64" i="10"/>
  <c r="E64" i="10"/>
  <c r="F64" i="10"/>
  <c r="G64" i="10"/>
  <c r="H64" i="10"/>
  <c r="I64" i="10"/>
  <c r="J64" i="10"/>
  <c r="K64" i="10"/>
  <c r="L64" i="10"/>
  <c r="M64" i="10"/>
  <c r="N64" i="10"/>
  <c r="O64" i="10"/>
  <c r="P64" i="10"/>
  <c r="Q64" i="10"/>
  <c r="R64" i="10"/>
  <c r="S64" i="10"/>
  <c r="T64" i="10"/>
  <c r="U64" i="10"/>
  <c r="V64" i="10"/>
  <c r="W64" i="10"/>
  <c r="X64" i="10"/>
  <c r="Y64" i="10"/>
  <c r="Z64" i="10"/>
  <c r="AA64" i="10"/>
  <c r="AB64" i="10"/>
  <c r="AC64" i="10"/>
  <c r="AD64" i="10"/>
  <c r="AE64" i="10"/>
  <c r="AF64" i="10"/>
  <c r="AG64" i="10"/>
  <c r="AH64" i="10"/>
  <c r="AI64" i="10"/>
  <c r="AJ64" i="10"/>
  <c r="AK64" i="10"/>
  <c r="AL64" i="10"/>
  <c r="AM64" i="10"/>
  <c r="AN64" i="10"/>
  <c r="AO64" i="10"/>
  <c r="AP64" i="10"/>
  <c r="AQ64" i="10"/>
  <c r="AR64" i="10"/>
  <c r="AS64" i="10"/>
  <c r="AT64" i="10"/>
  <c r="AU64" i="10"/>
  <c r="AV64" i="10"/>
  <c r="AW64" i="10"/>
  <c r="AX64" i="10"/>
  <c r="AY64" i="10"/>
  <c r="AZ64" i="10"/>
  <c r="BA64" i="10"/>
  <c r="BB64" i="10"/>
  <c r="BC64" i="10"/>
  <c r="D65" i="10"/>
  <c r="E65" i="10"/>
  <c r="F65" i="10"/>
  <c r="G65" i="10"/>
  <c r="H65" i="10"/>
  <c r="I65" i="10"/>
  <c r="J65" i="10"/>
  <c r="K65" i="10"/>
  <c r="L65" i="10"/>
  <c r="M65" i="10"/>
  <c r="N65" i="10"/>
  <c r="O65" i="10"/>
  <c r="P65" i="10"/>
  <c r="Q65" i="10"/>
  <c r="R65" i="10"/>
  <c r="S65" i="10"/>
  <c r="T65" i="10"/>
  <c r="U65" i="10"/>
  <c r="V65" i="10"/>
  <c r="W65" i="10"/>
  <c r="X65" i="10"/>
  <c r="Y65" i="10"/>
  <c r="Z65" i="10"/>
  <c r="AA65" i="10"/>
  <c r="AB65" i="10"/>
  <c r="AC65" i="10"/>
  <c r="AD65" i="10"/>
  <c r="AE65" i="10"/>
  <c r="AF65" i="10"/>
  <c r="AG65" i="10"/>
  <c r="AH65" i="10"/>
  <c r="AI65" i="10"/>
  <c r="AJ65" i="10"/>
  <c r="AK65" i="10"/>
  <c r="AL65" i="10"/>
  <c r="AM65" i="10"/>
  <c r="AN65" i="10"/>
  <c r="AO65" i="10"/>
  <c r="AP65" i="10"/>
  <c r="AQ65" i="10"/>
  <c r="AR65" i="10"/>
  <c r="AS65" i="10"/>
  <c r="AT65" i="10"/>
  <c r="AU65" i="10"/>
  <c r="AV65" i="10"/>
  <c r="AW65" i="10"/>
  <c r="AX65" i="10"/>
  <c r="AY65" i="10"/>
  <c r="AZ65" i="10"/>
  <c r="BA65" i="10"/>
  <c r="BB65" i="10"/>
  <c r="BC65" i="10"/>
  <c r="D66" i="10"/>
  <c r="E66" i="10"/>
  <c r="F66" i="10"/>
  <c r="G66" i="10"/>
  <c r="H66" i="10"/>
  <c r="I66" i="10"/>
  <c r="J66" i="10"/>
  <c r="K66" i="10"/>
  <c r="L66" i="10"/>
  <c r="M66" i="10"/>
  <c r="N66" i="10"/>
  <c r="O66" i="10"/>
  <c r="P66" i="10"/>
  <c r="Q66" i="10"/>
  <c r="R66" i="10"/>
  <c r="S66" i="10"/>
  <c r="T66" i="10"/>
  <c r="U66" i="10"/>
  <c r="V66" i="10"/>
  <c r="W66" i="10"/>
  <c r="X66" i="10"/>
  <c r="Y66" i="10"/>
  <c r="Z66" i="10"/>
  <c r="AA66" i="10"/>
  <c r="AB66" i="10"/>
  <c r="AC66" i="10"/>
  <c r="AD66" i="10"/>
  <c r="AE66" i="10"/>
  <c r="AF66" i="10"/>
  <c r="AG66" i="10"/>
  <c r="AH66" i="10"/>
  <c r="AI66" i="10"/>
  <c r="AJ66" i="10"/>
  <c r="AK66" i="10"/>
  <c r="AL66" i="10"/>
  <c r="AM66" i="10"/>
  <c r="AN66" i="10"/>
  <c r="AO66" i="10"/>
  <c r="AP66" i="10"/>
  <c r="AQ66" i="10"/>
  <c r="AR66" i="10"/>
  <c r="AS66" i="10"/>
  <c r="AT66" i="10"/>
  <c r="AU66" i="10"/>
  <c r="AV66" i="10"/>
  <c r="AW66" i="10"/>
  <c r="AX66" i="10"/>
  <c r="AY66" i="10"/>
  <c r="AZ66" i="10"/>
  <c r="BA66" i="10"/>
  <c r="BB66" i="10"/>
  <c r="BC66" i="10"/>
  <c r="D67" i="10"/>
  <c r="E67" i="10"/>
  <c r="F67" i="10"/>
  <c r="G67" i="10"/>
  <c r="H67" i="10"/>
  <c r="I67" i="10"/>
  <c r="J67" i="10"/>
  <c r="K67" i="10"/>
  <c r="L67" i="10"/>
  <c r="M67" i="10"/>
  <c r="N67" i="10"/>
  <c r="O67" i="10"/>
  <c r="P67" i="10"/>
  <c r="Q67" i="10"/>
  <c r="R67" i="10"/>
  <c r="S67" i="10"/>
  <c r="T67" i="10"/>
  <c r="U67" i="10"/>
  <c r="V67" i="10"/>
  <c r="W67" i="10"/>
  <c r="X67" i="10"/>
  <c r="Y67" i="10"/>
  <c r="Z67" i="10"/>
  <c r="AA67" i="10"/>
  <c r="AB67" i="10"/>
  <c r="AC67" i="10"/>
  <c r="AD67" i="10"/>
  <c r="AE67" i="10"/>
  <c r="AF67" i="10"/>
  <c r="AG67" i="10"/>
  <c r="AH67" i="10"/>
  <c r="AI67" i="10"/>
  <c r="AJ67" i="10"/>
  <c r="AK67" i="10"/>
  <c r="AL67" i="10"/>
  <c r="AM67" i="10"/>
  <c r="AN67" i="10"/>
  <c r="AO67" i="10"/>
  <c r="AP67" i="10"/>
  <c r="AQ67" i="10"/>
  <c r="AR67" i="10"/>
  <c r="AS67" i="10"/>
  <c r="AT67" i="10"/>
  <c r="AU67" i="10"/>
  <c r="AV67" i="10"/>
  <c r="AW67" i="10"/>
  <c r="AX67" i="10"/>
  <c r="AY67" i="10"/>
  <c r="AZ67" i="10"/>
  <c r="BA67" i="10"/>
  <c r="BB67" i="10"/>
  <c r="BC67" i="10"/>
  <c r="D68" i="10"/>
  <c r="E68" i="10"/>
  <c r="F68" i="10"/>
  <c r="G68" i="10"/>
  <c r="H68" i="10"/>
  <c r="I68" i="10"/>
  <c r="J68" i="10"/>
  <c r="K68" i="10"/>
  <c r="L68" i="10"/>
  <c r="M68" i="10"/>
  <c r="N68" i="10"/>
  <c r="O68" i="10"/>
  <c r="P68" i="10"/>
  <c r="Q68" i="10"/>
  <c r="R68" i="10"/>
  <c r="S68" i="10"/>
  <c r="T68" i="10"/>
  <c r="U68" i="10"/>
  <c r="V68" i="10"/>
  <c r="W68" i="10"/>
  <c r="X68" i="10"/>
  <c r="Y68" i="10"/>
  <c r="Z68" i="10"/>
  <c r="AA68" i="10"/>
  <c r="AB68" i="10"/>
  <c r="AC68" i="10"/>
  <c r="AD68" i="10"/>
  <c r="AE68" i="10"/>
  <c r="AF68" i="10"/>
  <c r="AG68" i="10"/>
  <c r="AH68" i="10"/>
  <c r="AI68" i="10"/>
  <c r="AJ68" i="10"/>
  <c r="AK68" i="10"/>
  <c r="AL68" i="10"/>
  <c r="AM68" i="10"/>
  <c r="AN68" i="10"/>
  <c r="AO68" i="10"/>
  <c r="AP68" i="10"/>
  <c r="AQ68" i="10"/>
  <c r="AR68" i="10"/>
  <c r="AS68" i="10"/>
  <c r="AT68" i="10"/>
  <c r="AU68" i="10"/>
  <c r="AV68" i="10"/>
  <c r="AW68" i="10"/>
  <c r="AX68" i="10"/>
  <c r="AY68" i="10"/>
  <c r="AZ68" i="10"/>
  <c r="BA68" i="10"/>
  <c r="BB68" i="10"/>
  <c r="BC68" i="10"/>
  <c r="D69" i="10"/>
  <c r="E69" i="10"/>
  <c r="F69" i="10"/>
  <c r="G69" i="10"/>
  <c r="H69" i="10"/>
  <c r="I69" i="10"/>
  <c r="J69" i="10"/>
  <c r="K69" i="10"/>
  <c r="L69" i="10"/>
  <c r="M69" i="10"/>
  <c r="N69" i="10"/>
  <c r="O69" i="10"/>
  <c r="P69" i="10"/>
  <c r="Q69" i="10"/>
  <c r="R69" i="10"/>
  <c r="S69" i="10"/>
  <c r="T69" i="10"/>
  <c r="U69" i="10"/>
  <c r="V69" i="10"/>
  <c r="W69" i="10"/>
  <c r="X69" i="10"/>
  <c r="Y69" i="10"/>
  <c r="Z69" i="10"/>
  <c r="AA69" i="10"/>
  <c r="AB69" i="10"/>
  <c r="AC69" i="10"/>
  <c r="AD69" i="10"/>
  <c r="AE69" i="10"/>
  <c r="AF69" i="10"/>
  <c r="AG69" i="10"/>
  <c r="AH69" i="10"/>
  <c r="AI69" i="10"/>
  <c r="AJ69" i="10"/>
  <c r="AK69" i="10"/>
  <c r="AL69" i="10"/>
  <c r="AM69" i="10"/>
  <c r="AN69" i="10"/>
  <c r="AO69" i="10"/>
  <c r="AP69" i="10"/>
  <c r="AQ69" i="10"/>
  <c r="AR69" i="10"/>
  <c r="AS69" i="10"/>
  <c r="AT69" i="10"/>
  <c r="AU69" i="10"/>
  <c r="AV69" i="10"/>
  <c r="AW69" i="10"/>
  <c r="AX69" i="10"/>
  <c r="AY69" i="10"/>
  <c r="AZ69" i="10"/>
  <c r="BA69" i="10"/>
  <c r="BB69" i="10"/>
  <c r="BC69" i="10"/>
  <c r="D70" i="10"/>
  <c r="E70" i="10"/>
  <c r="F70" i="10"/>
  <c r="G70" i="10"/>
  <c r="H70" i="10"/>
  <c r="I70" i="10"/>
  <c r="J70" i="10"/>
  <c r="K70" i="10"/>
  <c r="L70" i="10"/>
  <c r="M70" i="10"/>
  <c r="N70" i="10"/>
  <c r="O70" i="10"/>
  <c r="P70" i="10"/>
  <c r="Q70" i="10"/>
  <c r="R70" i="10"/>
  <c r="S70" i="10"/>
  <c r="T70" i="10"/>
  <c r="U70" i="10"/>
  <c r="V70" i="10"/>
  <c r="W70" i="10"/>
  <c r="X70" i="10"/>
  <c r="Y70" i="10"/>
  <c r="Z70" i="10"/>
  <c r="AA70" i="10"/>
  <c r="AB70" i="10"/>
  <c r="AC70" i="10"/>
  <c r="AD70" i="10"/>
  <c r="AE70" i="10"/>
  <c r="AF70" i="10"/>
  <c r="AG70" i="10"/>
  <c r="AH70" i="10"/>
  <c r="AI70" i="10"/>
  <c r="AJ70" i="10"/>
  <c r="AK70" i="10"/>
  <c r="AL70" i="10"/>
  <c r="AM70" i="10"/>
  <c r="AN70" i="10"/>
  <c r="AO70" i="10"/>
  <c r="AP70" i="10"/>
  <c r="AQ70" i="10"/>
  <c r="AR70" i="10"/>
  <c r="AS70" i="10"/>
  <c r="AT70" i="10"/>
  <c r="AU70" i="10"/>
  <c r="AV70" i="10"/>
  <c r="AW70" i="10"/>
  <c r="AX70" i="10"/>
  <c r="AY70" i="10"/>
  <c r="AZ70" i="10"/>
  <c r="BA70" i="10"/>
  <c r="BB70" i="10"/>
  <c r="BC70" i="10"/>
  <c r="D71" i="10"/>
  <c r="E71" i="10"/>
  <c r="F71" i="10"/>
  <c r="G71" i="10"/>
  <c r="H71" i="10"/>
  <c r="I71" i="10"/>
  <c r="J71" i="10"/>
  <c r="K71" i="10"/>
  <c r="L71" i="10"/>
  <c r="M71" i="10"/>
  <c r="N71" i="10"/>
  <c r="O71" i="10"/>
  <c r="P71" i="10"/>
  <c r="Q71" i="10"/>
  <c r="R71" i="10"/>
  <c r="S71" i="10"/>
  <c r="T71" i="10"/>
  <c r="U71" i="10"/>
  <c r="V71" i="10"/>
  <c r="W71" i="10"/>
  <c r="X71" i="10"/>
  <c r="Y71" i="10"/>
  <c r="Z71" i="10"/>
  <c r="AA71" i="10"/>
  <c r="AB71" i="10"/>
  <c r="AC71" i="10"/>
  <c r="AD71" i="10"/>
  <c r="AE71" i="10"/>
  <c r="AF71" i="10"/>
  <c r="AG71" i="10"/>
  <c r="AH71" i="10"/>
  <c r="AI71" i="10"/>
  <c r="AJ71" i="10"/>
  <c r="AK71" i="10"/>
  <c r="AL71" i="10"/>
  <c r="AM71" i="10"/>
  <c r="AN71" i="10"/>
  <c r="AO71" i="10"/>
  <c r="AP71" i="10"/>
  <c r="AQ71" i="10"/>
  <c r="AR71" i="10"/>
  <c r="AS71" i="10"/>
  <c r="AT71" i="10"/>
  <c r="AU71" i="10"/>
  <c r="AV71" i="10"/>
  <c r="AW71" i="10"/>
  <c r="AX71" i="10"/>
  <c r="AY71" i="10"/>
  <c r="AZ71" i="10"/>
  <c r="BA71" i="10"/>
  <c r="BB71" i="10"/>
  <c r="BC71" i="10"/>
  <c r="D72" i="10"/>
  <c r="E72" i="10"/>
  <c r="F72" i="10"/>
  <c r="G72" i="10"/>
  <c r="H72" i="10"/>
  <c r="I72" i="10"/>
  <c r="J72" i="10"/>
  <c r="K72" i="10"/>
  <c r="L72" i="10"/>
  <c r="M72" i="10"/>
  <c r="N72" i="10"/>
  <c r="O72" i="10"/>
  <c r="P72" i="10"/>
  <c r="Q72" i="10"/>
  <c r="R72" i="10"/>
  <c r="S72" i="10"/>
  <c r="T72" i="10"/>
  <c r="U72" i="10"/>
  <c r="V72" i="10"/>
  <c r="W72" i="10"/>
  <c r="X72" i="10"/>
  <c r="Y72" i="10"/>
  <c r="Z72" i="10"/>
  <c r="AA72" i="10"/>
  <c r="AB72" i="10"/>
  <c r="AC72" i="10"/>
  <c r="AD72" i="10"/>
  <c r="AE72" i="10"/>
  <c r="AF72" i="10"/>
  <c r="AG72" i="10"/>
  <c r="AH72" i="10"/>
  <c r="AI72" i="10"/>
  <c r="AJ72" i="10"/>
  <c r="AK72" i="10"/>
  <c r="AL72" i="10"/>
  <c r="AM72" i="10"/>
  <c r="AN72" i="10"/>
  <c r="AO72" i="10"/>
  <c r="AP72" i="10"/>
  <c r="AQ72" i="10"/>
  <c r="AR72" i="10"/>
  <c r="AS72" i="10"/>
  <c r="AT72" i="10"/>
  <c r="AU72" i="10"/>
  <c r="AV72" i="10"/>
  <c r="AW72" i="10"/>
  <c r="AX72" i="10"/>
  <c r="AY72" i="10"/>
  <c r="AZ72" i="10"/>
  <c r="BA72" i="10"/>
  <c r="BB72" i="10"/>
  <c r="BC72" i="10"/>
  <c r="D73" i="10"/>
  <c r="E73" i="10"/>
  <c r="F73" i="10"/>
  <c r="G73" i="10"/>
  <c r="H73" i="10"/>
  <c r="I73" i="10"/>
  <c r="J73" i="10"/>
  <c r="K73" i="10"/>
  <c r="L73" i="10"/>
  <c r="M73" i="10"/>
  <c r="N73" i="10"/>
  <c r="O73" i="10"/>
  <c r="P73" i="10"/>
  <c r="Q73" i="10"/>
  <c r="R73" i="10"/>
  <c r="S73" i="10"/>
  <c r="T73" i="10"/>
  <c r="U73" i="10"/>
  <c r="V73" i="10"/>
  <c r="W73" i="10"/>
  <c r="X73" i="10"/>
  <c r="Y73" i="10"/>
  <c r="Z73" i="10"/>
  <c r="AA73" i="10"/>
  <c r="AB73" i="10"/>
  <c r="AC73" i="10"/>
  <c r="AD73" i="10"/>
  <c r="AE73" i="10"/>
  <c r="AF73" i="10"/>
  <c r="AG73" i="10"/>
  <c r="AH73" i="10"/>
  <c r="AI73" i="10"/>
  <c r="AJ73" i="10"/>
  <c r="AK73" i="10"/>
  <c r="AL73" i="10"/>
  <c r="AM73" i="10"/>
  <c r="AN73" i="10"/>
  <c r="AO73" i="10"/>
  <c r="AP73" i="10"/>
  <c r="AQ73" i="10"/>
  <c r="AR73" i="10"/>
  <c r="AS73" i="10"/>
  <c r="AT73" i="10"/>
  <c r="AU73" i="10"/>
  <c r="AV73" i="10"/>
  <c r="AW73" i="10"/>
  <c r="AX73" i="10"/>
  <c r="AY73" i="10"/>
  <c r="AZ73" i="10"/>
  <c r="BA73" i="10"/>
  <c r="BB73" i="10"/>
  <c r="BC73" i="10"/>
  <c r="D74" i="10"/>
  <c r="E74" i="10"/>
  <c r="F74" i="10"/>
  <c r="G74" i="10"/>
  <c r="H74" i="10"/>
  <c r="I74" i="10"/>
  <c r="J74" i="10"/>
  <c r="K74" i="10"/>
  <c r="L74" i="10"/>
  <c r="M74" i="10"/>
  <c r="N74" i="10"/>
  <c r="O74" i="10"/>
  <c r="P74" i="10"/>
  <c r="Q74" i="10"/>
  <c r="R74" i="10"/>
  <c r="S74" i="10"/>
  <c r="T74" i="10"/>
  <c r="U74" i="10"/>
  <c r="V74" i="10"/>
  <c r="W74" i="10"/>
  <c r="X74" i="10"/>
  <c r="Y74" i="10"/>
  <c r="Z74" i="10"/>
  <c r="AA74" i="10"/>
  <c r="AB74" i="10"/>
  <c r="AC74" i="10"/>
  <c r="AD74" i="10"/>
  <c r="AE74" i="10"/>
  <c r="AF74" i="10"/>
  <c r="AG74" i="10"/>
  <c r="AH74" i="10"/>
  <c r="AI74" i="10"/>
  <c r="AJ74" i="10"/>
  <c r="AK74" i="10"/>
  <c r="AL74" i="10"/>
  <c r="AM74" i="10"/>
  <c r="AN74" i="10"/>
  <c r="AO74" i="10"/>
  <c r="AP74" i="10"/>
  <c r="AQ74" i="10"/>
  <c r="AR74" i="10"/>
  <c r="AS74" i="10"/>
  <c r="AT74" i="10"/>
  <c r="AU74" i="10"/>
  <c r="AV74" i="10"/>
  <c r="AW74" i="10"/>
  <c r="AX74" i="10"/>
  <c r="AY74" i="10"/>
  <c r="AZ74" i="10"/>
  <c r="BA74" i="10"/>
  <c r="BB74" i="10"/>
  <c r="BC74" i="10"/>
  <c r="D75" i="10"/>
  <c r="E75" i="10"/>
  <c r="F75" i="10"/>
  <c r="G75" i="10"/>
  <c r="H75" i="10"/>
  <c r="I75" i="10"/>
  <c r="J75" i="10"/>
  <c r="K75" i="10"/>
  <c r="L75" i="10"/>
  <c r="M75" i="10"/>
  <c r="N75" i="10"/>
  <c r="O75" i="10"/>
  <c r="P75" i="10"/>
  <c r="Q75" i="10"/>
  <c r="R75" i="10"/>
  <c r="S75" i="10"/>
  <c r="T75" i="10"/>
  <c r="U75" i="10"/>
  <c r="V75" i="10"/>
  <c r="W75" i="10"/>
  <c r="X75" i="10"/>
  <c r="Y75" i="10"/>
  <c r="Z75" i="10"/>
  <c r="AA75" i="10"/>
  <c r="AB75" i="10"/>
  <c r="AC75" i="10"/>
  <c r="AD75" i="10"/>
  <c r="AE75" i="10"/>
  <c r="AF75" i="10"/>
  <c r="AG75" i="10"/>
  <c r="AH75" i="10"/>
  <c r="AI75" i="10"/>
  <c r="AJ75" i="10"/>
  <c r="AK75" i="10"/>
  <c r="AL75" i="10"/>
  <c r="AM75" i="10"/>
  <c r="AN75" i="10"/>
  <c r="AO75" i="10"/>
  <c r="AP75" i="10"/>
  <c r="AQ75" i="10"/>
  <c r="AR75" i="10"/>
  <c r="AS75" i="10"/>
  <c r="AT75" i="10"/>
  <c r="AU75" i="10"/>
  <c r="AV75" i="10"/>
  <c r="AW75" i="10"/>
  <c r="AX75" i="10"/>
  <c r="AY75" i="10"/>
  <c r="AZ75" i="10"/>
  <c r="BA75" i="10"/>
  <c r="BB75" i="10"/>
  <c r="BC75" i="10"/>
  <c r="D76" i="10"/>
  <c r="E76" i="10"/>
  <c r="F76" i="10"/>
  <c r="G76" i="10"/>
  <c r="H76" i="10"/>
  <c r="I76" i="10"/>
  <c r="J76" i="10"/>
  <c r="K76" i="10"/>
  <c r="L76" i="10"/>
  <c r="M76" i="10"/>
  <c r="N76" i="10"/>
  <c r="O76" i="10"/>
  <c r="P76" i="10"/>
  <c r="Q76" i="10"/>
  <c r="R76" i="10"/>
  <c r="S76" i="10"/>
  <c r="T76" i="10"/>
  <c r="U76" i="10"/>
  <c r="V76" i="10"/>
  <c r="W76" i="10"/>
  <c r="X76" i="10"/>
  <c r="Y76" i="10"/>
  <c r="Z76" i="10"/>
  <c r="AA76" i="10"/>
  <c r="AB76" i="10"/>
  <c r="AC76" i="10"/>
  <c r="AD76" i="10"/>
  <c r="AE76" i="10"/>
  <c r="AF76" i="10"/>
  <c r="AG76" i="10"/>
  <c r="AH76" i="10"/>
  <c r="AI76" i="10"/>
  <c r="AJ76" i="10"/>
  <c r="AK76" i="10"/>
  <c r="AL76" i="10"/>
  <c r="AM76" i="10"/>
  <c r="AN76" i="10"/>
  <c r="AO76" i="10"/>
  <c r="AP76" i="10"/>
  <c r="AQ76" i="10"/>
  <c r="AR76" i="10"/>
  <c r="AS76" i="10"/>
  <c r="AT76" i="10"/>
  <c r="AU76" i="10"/>
  <c r="AV76" i="10"/>
  <c r="AW76" i="10"/>
  <c r="AX76" i="10"/>
  <c r="AY76" i="10"/>
  <c r="AZ76" i="10"/>
  <c r="BA76" i="10"/>
  <c r="BB76" i="10"/>
  <c r="BC76" i="10"/>
  <c r="D77" i="10"/>
  <c r="E77" i="10"/>
  <c r="F77" i="10"/>
  <c r="G77" i="10"/>
  <c r="H77" i="10"/>
  <c r="I77" i="10"/>
  <c r="J77" i="10"/>
  <c r="K77" i="10"/>
  <c r="L77" i="10"/>
  <c r="M77" i="10"/>
  <c r="N77" i="10"/>
  <c r="O77" i="10"/>
  <c r="P77" i="10"/>
  <c r="Q77" i="10"/>
  <c r="R77" i="10"/>
  <c r="S77" i="10"/>
  <c r="T77" i="10"/>
  <c r="U77" i="10"/>
  <c r="V77" i="10"/>
  <c r="W77" i="10"/>
  <c r="X77" i="10"/>
  <c r="Y77" i="10"/>
  <c r="Z77" i="10"/>
  <c r="AA77" i="10"/>
  <c r="AB77" i="10"/>
  <c r="AC77" i="10"/>
  <c r="AD77" i="10"/>
  <c r="AE77" i="10"/>
  <c r="AF77" i="10"/>
  <c r="AG77" i="10"/>
  <c r="AH77" i="10"/>
  <c r="AI77" i="10"/>
  <c r="AJ77" i="10"/>
  <c r="AK77" i="10"/>
  <c r="AL77" i="10"/>
  <c r="AM77" i="10"/>
  <c r="AN77" i="10"/>
  <c r="AO77" i="10"/>
  <c r="AP77" i="10"/>
  <c r="AQ77" i="10"/>
  <c r="AR77" i="10"/>
  <c r="AS77" i="10"/>
  <c r="AT77" i="10"/>
  <c r="AU77" i="10"/>
  <c r="AV77" i="10"/>
  <c r="AW77" i="10"/>
  <c r="AX77" i="10"/>
  <c r="AY77" i="10"/>
  <c r="AZ77" i="10"/>
  <c r="BA77" i="10"/>
  <c r="BB77" i="10"/>
  <c r="BC77" i="10"/>
  <c r="D78" i="10"/>
  <c r="E78" i="10"/>
  <c r="F78" i="10"/>
  <c r="G78" i="10"/>
  <c r="H78" i="10"/>
  <c r="I78" i="10"/>
  <c r="J78" i="10"/>
  <c r="K78" i="10"/>
  <c r="L78" i="10"/>
  <c r="M78" i="10"/>
  <c r="N78" i="10"/>
  <c r="O78" i="10"/>
  <c r="P78" i="10"/>
  <c r="Q78" i="10"/>
  <c r="R78" i="10"/>
  <c r="S78" i="10"/>
  <c r="T78" i="10"/>
  <c r="U78" i="10"/>
  <c r="V78" i="10"/>
  <c r="W78" i="10"/>
  <c r="X78" i="10"/>
  <c r="Y78" i="10"/>
  <c r="Z78" i="10"/>
  <c r="AA78" i="10"/>
  <c r="AB78" i="10"/>
  <c r="AC78" i="10"/>
  <c r="AD78" i="10"/>
  <c r="AE78" i="10"/>
  <c r="AF78" i="10"/>
  <c r="AG78" i="10"/>
  <c r="AH78" i="10"/>
  <c r="AI78" i="10"/>
  <c r="AJ78" i="10"/>
  <c r="AK78" i="10"/>
  <c r="AL78" i="10"/>
  <c r="AM78" i="10"/>
  <c r="AN78" i="10"/>
  <c r="AO78" i="10"/>
  <c r="AP78" i="10"/>
  <c r="AQ78" i="10"/>
  <c r="AR78" i="10"/>
  <c r="AS78" i="10"/>
  <c r="AT78" i="10"/>
  <c r="AU78" i="10"/>
  <c r="AV78" i="10"/>
  <c r="AW78" i="10"/>
  <c r="AX78" i="10"/>
  <c r="AY78" i="10"/>
  <c r="AZ78" i="10"/>
  <c r="BA78" i="10"/>
  <c r="BB78" i="10"/>
  <c r="BC78" i="10"/>
  <c r="D79" i="10"/>
  <c r="E79" i="10"/>
  <c r="F79" i="10"/>
  <c r="G79" i="10"/>
  <c r="H79" i="10"/>
  <c r="I79" i="10"/>
  <c r="J79" i="10"/>
  <c r="K79" i="10"/>
  <c r="L79" i="10"/>
  <c r="M79" i="10"/>
  <c r="N79" i="10"/>
  <c r="O79" i="10"/>
  <c r="P79" i="10"/>
  <c r="Q79" i="10"/>
  <c r="R79" i="10"/>
  <c r="S79" i="10"/>
  <c r="T79" i="10"/>
  <c r="U79" i="10"/>
  <c r="V79" i="10"/>
  <c r="W79" i="10"/>
  <c r="X79" i="10"/>
  <c r="Y79" i="10"/>
  <c r="Z79" i="10"/>
  <c r="AA79" i="10"/>
  <c r="AB79" i="10"/>
  <c r="AC79" i="10"/>
  <c r="AD79" i="10"/>
  <c r="AE79" i="10"/>
  <c r="AF79" i="10"/>
  <c r="AG79" i="10"/>
  <c r="AH79" i="10"/>
  <c r="AI79" i="10"/>
  <c r="AJ79" i="10"/>
  <c r="AK79" i="10"/>
  <c r="AL79" i="10"/>
  <c r="AM79" i="10"/>
  <c r="AN79" i="10"/>
  <c r="AO79" i="10"/>
  <c r="AP79" i="10"/>
  <c r="AQ79" i="10"/>
  <c r="AR79" i="10"/>
  <c r="AS79" i="10"/>
  <c r="AT79" i="10"/>
  <c r="AU79" i="10"/>
  <c r="AV79" i="10"/>
  <c r="AW79" i="10"/>
  <c r="AX79" i="10"/>
  <c r="AY79" i="10"/>
  <c r="AZ79" i="10"/>
  <c r="BA79" i="10"/>
  <c r="BB79" i="10"/>
  <c r="BC79" i="10"/>
  <c r="D80" i="10"/>
  <c r="E80" i="10"/>
  <c r="F80" i="10"/>
  <c r="G80" i="10"/>
  <c r="H80" i="10"/>
  <c r="I80" i="10"/>
  <c r="J80" i="10"/>
  <c r="K80" i="10"/>
  <c r="L80" i="10"/>
  <c r="M80" i="10"/>
  <c r="N80" i="10"/>
  <c r="O80" i="10"/>
  <c r="P80" i="10"/>
  <c r="Q80" i="10"/>
  <c r="R80" i="10"/>
  <c r="S80" i="10"/>
  <c r="T80" i="10"/>
  <c r="U80" i="10"/>
  <c r="V80" i="10"/>
  <c r="W80" i="10"/>
  <c r="X80" i="10"/>
  <c r="Y80" i="10"/>
  <c r="Z80" i="10"/>
  <c r="AA80" i="10"/>
  <c r="AB80" i="10"/>
  <c r="AC80" i="10"/>
  <c r="AD80" i="10"/>
  <c r="AE80" i="10"/>
  <c r="AF80" i="10"/>
  <c r="AG80" i="10"/>
  <c r="AH80" i="10"/>
  <c r="AI80" i="10"/>
  <c r="AJ80" i="10"/>
  <c r="AK80" i="10"/>
  <c r="AL80" i="10"/>
  <c r="AM80" i="10"/>
  <c r="AN80" i="10"/>
  <c r="AO80" i="10"/>
  <c r="AP80" i="10"/>
  <c r="AQ80" i="10"/>
  <c r="AR80" i="10"/>
  <c r="AS80" i="10"/>
  <c r="AT80" i="10"/>
  <c r="AU80" i="10"/>
  <c r="AV80" i="10"/>
  <c r="AW80" i="10"/>
  <c r="AX80" i="10"/>
  <c r="AY80" i="10"/>
  <c r="AZ80" i="10"/>
  <c r="BA80" i="10"/>
  <c r="BB80" i="10"/>
  <c r="BC80" i="10"/>
  <c r="D81" i="10"/>
  <c r="E81" i="10"/>
  <c r="F81" i="10"/>
  <c r="G81" i="10"/>
  <c r="H81" i="10"/>
  <c r="I81" i="10"/>
  <c r="J81" i="10"/>
  <c r="K81" i="10"/>
  <c r="L81" i="10"/>
  <c r="M81" i="10"/>
  <c r="N81" i="10"/>
  <c r="O81" i="10"/>
  <c r="P81" i="10"/>
  <c r="Q81" i="10"/>
  <c r="R81" i="10"/>
  <c r="S81" i="10"/>
  <c r="T81" i="10"/>
  <c r="U81" i="10"/>
  <c r="V81" i="10"/>
  <c r="W81" i="10"/>
  <c r="X81" i="10"/>
  <c r="Y81" i="10"/>
  <c r="Z81" i="10"/>
  <c r="AA81" i="10"/>
  <c r="AB81" i="10"/>
  <c r="AC81" i="10"/>
  <c r="AD81" i="10"/>
  <c r="AE81" i="10"/>
  <c r="AF81" i="10"/>
  <c r="AG81" i="10"/>
  <c r="AH81" i="10"/>
  <c r="AI81" i="10"/>
  <c r="AJ81" i="10"/>
  <c r="AK81" i="10"/>
  <c r="AL81" i="10"/>
  <c r="AM81" i="10"/>
  <c r="AN81" i="10"/>
  <c r="AO81" i="10"/>
  <c r="AP81" i="10"/>
  <c r="AQ81" i="10"/>
  <c r="AR81" i="10"/>
  <c r="AS81" i="10"/>
  <c r="AT81" i="10"/>
  <c r="AU81" i="10"/>
  <c r="AV81" i="10"/>
  <c r="AW81" i="10"/>
  <c r="AX81" i="10"/>
  <c r="AY81" i="10"/>
  <c r="AZ81" i="10"/>
  <c r="BA81" i="10"/>
  <c r="BB81" i="10"/>
  <c r="BC81" i="10"/>
  <c r="D82" i="10"/>
  <c r="E82" i="10"/>
  <c r="F82" i="10"/>
  <c r="G82" i="10"/>
  <c r="H82" i="10"/>
  <c r="I82" i="10"/>
  <c r="J82" i="10"/>
  <c r="K82" i="10"/>
  <c r="L82" i="10"/>
  <c r="M82" i="10"/>
  <c r="N82" i="10"/>
  <c r="O82" i="10"/>
  <c r="P82" i="10"/>
  <c r="Q82" i="10"/>
  <c r="R82" i="10"/>
  <c r="S82" i="10"/>
  <c r="T82" i="10"/>
  <c r="U82" i="10"/>
  <c r="V82" i="10"/>
  <c r="W82" i="10"/>
  <c r="X82" i="10"/>
  <c r="Y82" i="10"/>
  <c r="Z82" i="10"/>
  <c r="AA82" i="10"/>
  <c r="AB82" i="10"/>
  <c r="AC82" i="10"/>
  <c r="AD82" i="10"/>
  <c r="AE82" i="10"/>
  <c r="AF82" i="10"/>
  <c r="AG82" i="10"/>
  <c r="AH82" i="10"/>
  <c r="AI82" i="10"/>
  <c r="AJ82" i="10"/>
  <c r="AK82" i="10"/>
  <c r="AL82" i="10"/>
  <c r="AM82" i="10"/>
  <c r="AN82" i="10"/>
  <c r="AO82" i="10"/>
  <c r="AP82" i="10"/>
  <c r="AQ82" i="10"/>
  <c r="AR82" i="10"/>
  <c r="AS82" i="10"/>
  <c r="AT82" i="10"/>
  <c r="AU82" i="10"/>
  <c r="AV82" i="10"/>
  <c r="AW82" i="10"/>
  <c r="AX82" i="10"/>
  <c r="AY82" i="10"/>
  <c r="AZ82" i="10"/>
  <c r="BA82" i="10"/>
  <c r="BB82" i="10"/>
  <c r="BC82" i="10"/>
  <c r="D83" i="10"/>
  <c r="E83" i="10"/>
  <c r="F83" i="10"/>
  <c r="G83" i="10"/>
  <c r="H83" i="10"/>
  <c r="I83" i="10"/>
  <c r="J83" i="10"/>
  <c r="K83" i="10"/>
  <c r="L83" i="10"/>
  <c r="M83" i="10"/>
  <c r="N83" i="10"/>
  <c r="O83" i="10"/>
  <c r="P83" i="10"/>
  <c r="Q83" i="10"/>
  <c r="R83" i="10"/>
  <c r="S83" i="10"/>
  <c r="T83" i="10"/>
  <c r="U83" i="10"/>
  <c r="V83" i="10"/>
  <c r="W83" i="10"/>
  <c r="X83" i="10"/>
  <c r="Y83" i="10"/>
  <c r="Z83" i="10"/>
  <c r="AA83" i="10"/>
  <c r="AB83" i="10"/>
  <c r="AC83" i="10"/>
  <c r="AD83" i="10"/>
  <c r="AE83" i="10"/>
  <c r="AF83" i="10"/>
  <c r="AG83" i="10"/>
  <c r="AH83" i="10"/>
  <c r="AI83" i="10"/>
  <c r="AJ83" i="10"/>
  <c r="AK83" i="10"/>
  <c r="AL83" i="10"/>
  <c r="AM83" i="10"/>
  <c r="AN83" i="10"/>
  <c r="AO83" i="10"/>
  <c r="AP83" i="10"/>
  <c r="AQ83" i="10"/>
  <c r="AR83" i="10"/>
  <c r="AS83" i="10"/>
  <c r="AT83" i="10"/>
  <c r="AU83" i="10"/>
  <c r="AV83" i="10"/>
  <c r="AW83" i="10"/>
  <c r="AX83" i="10"/>
  <c r="AY83" i="10"/>
  <c r="AZ83" i="10"/>
  <c r="BA83" i="10"/>
  <c r="BB83" i="10"/>
  <c r="BC83" i="10"/>
  <c r="D84" i="10"/>
  <c r="E84" i="10"/>
  <c r="F84" i="10"/>
  <c r="G84" i="10"/>
  <c r="H84" i="10"/>
  <c r="I84" i="10"/>
  <c r="J84" i="10"/>
  <c r="K84" i="10"/>
  <c r="L84" i="10"/>
  <c r="M84" i="10"/>
  <c r="N84" i="10"/>
  <c r="O84" i="10"/>
  <c r="P84" i="10"/>
  <c r="Q84" i="10"/>
  <c r="R84" i="10"/>
  <c r="S84" i="10"/>
  <c r="T84" i="10"/>
  <c r="U84" i="10"/>
  <c r="V84" i="10"/>
  <c r="W84" i="10"/>
  <c r="X84" i="10"/>
  <c r="Y84" i="10"/>
  <c r="Z84" i="10"/>
  <c r="AA84" i="10"/>
  <c r="AB84" i="10"/>
  <c r="AC84" i="10"/>
  <c r="AD84" i="10"/>
  <c r="AE84" i="10"/>
  <c r="AF84" i="10"/>
  <c r="AG84" i="10"/>
  <c r="AH84" i="10"/>
  <c r="AI84" i="10"/>
  <c r="AJ84" i="10"/>
  <c r="AK84" i="10"/>
  <c r="AL84" i="10"/>
  <c r="AM84" i="10"/>
  <c r="AN84" i="10"/>
  <c r="AO84" i="10"/>
  <c r="AP84" i="10"/>
  <c r="AQ84" i="10"/>
  <c r="AR84" i="10"/>
  <c r="AS84" i="10"/>
  <c r="AT84" i="10"/>
  <c r="AU84" i="10"/>
  <c r="AV84" i="10"/>
  <c r="AW84" i="10"/>
  <c r="AX84" i="10"/>
  <c r="AY84" i="10"/>
  <c r="AZ84" i="10"/>
  <c r="BA84" i="10"/>
  <c r="BB84" i="10"/>
  <c r="BC84" i="10"/>
  <c r="D85" i="10"/>
  <c r="E85" i="10"/>
  <c r="F85" i="10"/>
  <c r="G85" i="10"/>
  <c r="H85" i="10"/>
  <c r="I85" i="10"/>
  <c r="J85" i="10"/>
  <c r="K85" i="10"/>
  <c r="L85" i="10"/>
  <c r="M85" i="10"/>
  <c r="N85" i="10"/>
  <c r="O85" i="10"/>
  <c r="P85" i="10"/>
  <c r="Q85" i="10"/>
  <c r="R85" i="10"/>
  <c r="S85" i="10"/>
  <c r="T85" i="10"/>
  <c r="U85" i="10"/>
  <c r="V85" i="10"/>
  <c r="W85" i="10"/>
  <c r="X85" i="10"/>
  <c r="Y85" i="10"/>
  <c r="Z85" i="10"/>
  <c r="AA85" i="10"/>
  <c r="AB85" i="10"/>
  <c r="AC85" i="10"/>
  <c r="AD85" i="10"/>
  <c r="AE85" i="10"/>
  <c r="AF85" i="10"/>
  <c r="AG85" i="10"/>
  <c r="AH85" i="10"/>
  <c r="AI85" i="10"/>
  <c r="AJ85" i="10"/>
  <c r="AK85" i="10"/>
  <c r="AL85" i="10"/>
  <c r="AM85" i="10"/>
  <c r="AN85" i="10"/>
  <c r="AO85" i="10"/>
  <c r="AP85" i="10"/>
  <c r="AQ85" i="10"/>
  <c r="AR85" i="10"/>
  <c r="AS85" i="10"/>
  <c r="AT85" i="10"/>
  <c r="AU85" i="10"/>
  <c r="AV85" i="10"/>
  <c r="AW85" i="10"/>
  <c r="AX85" i="10"/>
  <c r="AY85" i="10"/>
  <c r="AZ85" i="10"/>
  <c r="BA85" i="10"/>
  <c r="BB85" i="10"/>
  <c r="BC85" i="10"/>
  <c r="D86" i="10"/>
  <c r="E86" i="10"/>
  <c r="F86" i="10"/>
  <c r="G86" i="10"/>
  <c r="H86" i="10"/>
  <c r="I86" i="10"/>
  <c r="J86" i="10"/>
  <c r="K86" i="10"/>
  <c r="L86" i="10"/>
  <c r="M86" i="10"/>
  <c r="N86" i="10"/>
  <c r="O86" i="10"/>
  <c r="P86" i="10"/>
  <c r="Q86" i="10"/>
  <c r="R86" i="10"/>
  <c r="S86" i="10"/>
  <c r="T86" i="10"/>
  <c r="U86" i="10"/>
  <c r="V86" i="10"/>
  <c r="W86" i="10"/>
  <c r="X86" i="10"/>
  <c r="Y86" i="10"/>
  <c r="Z86" i="10"/>
  <c r="AA86" i="10"/>
  <c r="AB86" i="10"/>
  <c r="AC86" i="10"/>
  <c r="AD86" i="10"/>
  <c r="AE86" i="10"/>
  <c r="AF86" i="10"/>
  <c r="AG86" i="10"/>
  <c r="AH86" i="10"/>
  <c r="AI86" i="10"/>
  <c r="AJ86" i="10"/>
  <c r="AK86" i="10"/>
  <c r="AL86" i="10"/>
  <c r="AM86" i="10"/>
  <c r="AN86" i="10"/>
  <c r="AO86" i="10"/>
  <c r="AP86" i="10"/>
  <c r="AQ86" i="10"/>
  <c r="AR86" i="10"/>
  <c r="AS86" i="10"/>
  <c r="AT86" i="10"/>
  <c r="AU86" i="10"/>
  <c r="AV86" i="10"/>
  <c r="AW86" i="10"/>
  <c r="AX86" i="10"/>
  <c r="AY86" i="10"/>
  <c r="AZ86" i="10"/>
  <c r="BA86" i="10"/>
  <c r="BB86" i="10"/>
  <c r="BC86" i="10"/>
  <c r="D87" i="10"/>
  <c r="E87" i="10"/>
  <c r="F87" i="10"/>
  <c r="G87" i="10"/>
  <c r="H87" i="10"/>
  <c r="I87" i="10"/>
  <c r="J87" i="10"/>
  <c r="K87" i="10"/>
  <c r="L87" i="10"/>
  <c r="M87" i="10"/>
  <c r="N87" i="10"/>
  <c r="O87" i="10"/>
  <c r="P87" i="10"/>
  <c r="Q87" i="10"/>
  <c r="R87" i="10"/>
  <c r="S87" i="10"/>
  <c r="T87" i="10"/>
  <c r="U87" i="10"/>
  <c r="V87" i="10"/>
  <c r="W87" i="10"/>
  <c r="X87" i="10"/>
  <c r="Y87" i="10"/>
  <c r="Z87" i="10"/>
  <c r="AA87" i="10"/>
  <c r="AB87" i="10"/>
  <c r="AC87" i="10"/>
  <c r="AD87" i="10"/>
  <c r="AE87" i="10"/>
  <c r="AF87" i="10"/>
  <c r="AG87" i="10"/>
  <c r="AH87" i="10"/>
  <c r="AI87" i="10"/>
  <c r="AJ87" i="10"/>
  <c r="AK87" i="10"/>
  <c r="AL87" i="10"/>
  <c r="AM87" i="10"/>
  <c r="AN87" i="10"/>
  <c r="AO87" i="10"/>
  <c r="AP87" i="10"/>
  <c r="AQ87" i="10"/>
  <c r="AR87" i="10"/>
  <c r="AS87" i="10"/>
  <c r="AT87" i="10"/>
  <c r="AU87" i="10"/>
  <c r="AV87" i="10"/>
  <c r="AW87" i="10"/>
  <c r="AX87" i="10"/>
  <c r="AY87" i="10"/>
  <c r="AZ87" i="10"/>
  <c r="BA87" i="10"/>
  <c r="BB87" i="10"/>
  <c r="BC87" i="10"/>
  <c r="D88" i="10"/>
  <c r="E88" i="10"/>
  <c r="F88" i="10"/>
  <c r="G88" i="10"/>
  <c r="H88" i="10"/>
  <c r="I88" i="10"/>
  <c r="J88" i="10"/>
  <c r="K88" i="10"/>
  <c r="L88" i="10"/>
  <c r="M88" i="10"/>
  <c r="N88" i="10"/>
  <c r="O88" i="10"/>
  <c r="P88" i="10"/>
  <c r="Q88" i="10"/>
  <c r="R88" i="10"/>
  <c r="S88" i="10"/>
  <c r="T88" i="10"/>
  <c r="U88" i="10"/>
  <c r="V88" i="10"/>
  <c r="W88" i="10"/>
  <c r="X88" i="10"/>
  <c r="Y88" i="10"/>
  <c r="Z88" i="10"/>
  <c r="AA88" i="10"/>
  <c r="AB88" i="10"/>
  <c r="AC88" i="10"/>
  <c r="AD88" i="10"/>
  <c r="AE88" i="10"/>
  <c r="AF88" i="10"/>
  <c r="AG88" i="10"/>
  <c r="AH88" i="10"/>
  <c r="AI88" i="10"/>
  <c r="AJ88" i="10"/>
  <c r="AK88" i="10"/>
  <c r="AL88" i="10"/>
  <c r="AM88" i="10"/>
  <c r="AN88" i="10"/>
  <c r="AO88" i="10"/>
  <c r="AP88" i="10"/>
  <c r="AQ88" i="10"/>
  <c r="AR88" i="10"/>
  <c r="AS88" i="10"/>
  <c r="AT88" i="10"/>
  <c r="AU88" i="10"/>
  <c r="AV88" i="10"/>
  <c r="AW88" i="10"/>
  <c r="AX88" i="10"/>
  <c r="AY88" i="10"/>
  <c r="AZ88" i="10"/>
  <c r="BA88" i="10"/>
  <c r="BB88" i="10"/>
  <c r="BC88" i="10"/>
  <c r="D89" i="10"/>
  <c r="E89" i="10"/>
  <c r="F89" i="10"/>
  <c r="G89" i="10"/>
  <c r="H89" i="10"/>
  <c r="I89" i="10"/>
  <c r="J89" i="10"/>
  <c r="K89" i="10"/>
  <c r="L89" i="10"/>
  <c r="M89" i="10"/>
  <c r="N89" i="10"/>
  <c r="O89" i="10"/>
  <c r="P89" i="10"/>
  <c r="Q89" i="10"/>
  <c r="R89" i="10"/>
  <c r="S89" i="10"/>
  <c r="T89" i="10"/>
  <c r="U89" i="10"/>
  <c r="V89" i="10"/>
  <c r="W89" i="10"/>
  <c r="X89" i="10"/>
  <c r="Y89" i="10"/>
  <c r="Z89" i="10"/>
  <c r="AA89" i="10"/>
  <c r="AB89" i="10"/>
  <c r="AC89" i="10"/>
  <c r="AD89" i="10"/>
  <c r="AE89" i="10"/>
  <c r="AF89" i="10"/>
  <c r="AG89" i="10"/>
  <c r="AH89" i="10"/>
  <c r="AI89" i="10"/>
  <c r="AJ89" i="10"/>
  <c r="AK89" i="10"/>
  <c r="AL89" i="10"/>
  <c r="AM89" i="10"/>
  <c r="AN89" i="10"/>
  <c r="AO89" i="10"/>
  <c r="AP89" i="10"/>
  <c r="AQ89" i="10"/>
  <c r="AR89" i="10"/>
  <c r="AS89" i="10"/>
  <c r="AT89" i="10"/>
  <c r="AU89" i="10"/>
  <c r="AV89" i="10"/>
  <c r="AW89" i="10"/>
  <c r="AX89" i="10"/>
  <c r="AY89" i="10"/>
  <c r="AZ89" i="10"/>
  <c r="BA89" i="10"/>
  <c r="BB89" i="10"/>
  <c r="BC89" i="10"/>
  <c r="D90" i="10"/>
  <c r="E90" i="10"/>
  <c r="F90" i="10"/>
  <c r="G90" i="10"/>
  <c r="H90" i="10"/>
  <c r="I90" i="10"/>
  <c r="J90" i="10"/>
  <c r="K90" i="10"/>
  <c r="L90" i="10"/>
  <c r="M90" i="10"/>
  <c r="N90" i="10"/>
  <c r="O90" i="10"/>
  <c r="P90" i="10"/>
  <c r="Q90" i="10"/>
  <c r="R90" i="10"/>
  <c r="S90" i="10"/>
  <c r="T90" i="10"/>
  <c r="U90" i="10"/>
  <c r="V90" i="10"/>
  <c r="W90" i="10"/>
  <c r="X90" i="10"/>
  <c r="Y90" i="10"/>
  <c r="Z90" i="10"/>
  <c r="AA90" i="10"/>
  <c r="AB90" i="10"/>
  <c r="AC90" i="10"/>
  <c r="AD90" i="10"/>
  <c r="AE90" i="10"/>
  <c r="AF90" i="10"/>
  <c r="AG90" i="10"/>
  <c r="AH90" i="10"/>
  <c r="AI90" i="10"/>
  <c r="AJ90" i="10"/>
  <c r="AK90" i="10"/>
  <c r="AL90" i="10"/>
  <c r="AM90" i="10"/>
  <c r="AN90" i="10"/>
  <c r="AO90" i="10"/>
  <c r="AP90" i="10"/>
  <c r="AQ90" i="10"/>
  <c r="AR90" i="10"/>
  <c r="AS90" i="10"/>
  <c r="AT90" i="10"/>
  <c r="AU90" i="10"/>
  <c r="AV90" i="10"/>
  <c r="AW90" i="10"/>
  <c r="AX90" i="10"/>
  <c r="AY90" i="10"/>
  <c r="AZ90" i="10"/>
  <c r="BA90" i="10"/>
  <c r="BB90" i="10"/>
  <c r="BC90" i="10"/>
  <c r="D91" i="10"/>
  <c r="E91" i="10"/>
  <c r="F91" i="10"/>
  <c r="G91" i="10"/>
  <c r="H91" i="10"/>
  <c r="I91" i="10"/>
  <c r="J91" i="10"/>
  <c r="K91" i="10"/>
  <c r="L91" i="10"/>
  <c r="M91" i="10"/>
  <c r="N91" i="10"/>
  <c r="O91" i="10"/>
  <c r="P91" i="10"/>
  <c r="Q91" i="10"/>
  <c r="R91" i="10"/>
  <c r="S91" i="10"/>
  <c r="T91" i="10"/>
  <c r="U91" i="10"/>
  <c r="V91" i="10"/>
  <c r="W91" i="10"/>
  <c r="X91" i="10"/>
  <c r="Y91" i="10"/>
  <c r="Z91" i="10"/>
  <c r="AA91" i="10"/>
  <c r="AB91" i="10"/>
  <c r="AC91" i="10"/>
  <c r="AD91" i="10"/>
  <c r="AE91" i="10"/>
  <c r="AF91" i="10"/>
  <c r="AG91" i="10"/>
  <c r="AH91" i="10"/>
  <c r="AI91" i="10"/>
  <c r="AJ91" i="10"/>
  <c r="AK91" i="10"/>
  <c r="AL91" i="10"/>
  <c r="AM91" i="10"/>
  <c r="AN91" i="10"/>
  <c r="AO91" i="10"/>
  <c r="AP91" i="10"/>
  <c r="AQ91" i="10"/>
  <c r="AR91" i="10"/>
  <c r="AS91" i="10"/>
  <c r="AT91" i="10"/>
  <c r="AU91" i="10"/>
  <c r="AV91" i="10"/>
  <c r="AW91" i="10"/>
  <c r="AX91" i="10"/>
  <c r="AY91" i="10"/>
  <c r="AZ91" i="10"/>
  <c r="BA91" i="10"/>
  <c r="BB91" i="10"/>
  <c r="BC91" i="10"/>
  <c r="D92" i="10"/>
  <c r="E92" i="10"/>
  <c r="F92" i="10"/>
  <c r="G92" i="10"/>
  <c r="H92" i="10"/>
  <c r="I92" i="10"/>
  <c r="J92" i="10"/>
  <c r="K92" i="10"/>
  <c r="L92" i="10"/>
  <c r="M92" i="10"/>
  <c r="N92" i="10"/>
  <c r="O92" i="10"/>
  <c r="P92" i="10"/>
  <c r="Q92" i="10"/>
  <c r="R92" i="10"/>
  <c r="S92" i="10"/>
  <c r="T92" i="10"/>
  <c r="U92" i="10"/>
  <c r="V92" i="10"/>
  <c r="W92" i="10"/>
  <c r="X92" i="10"/>
  <c r="Y92" i="10"/>
  <c r="Z92" i="10"/>
  <c r="AA92" i="10"/>
  <c r="AB92" i="10"/>
  <c r="AC92" i="10"/>
  <c r="AD92" i="10"/>
  <c r="AE92" i="10"/>
  <c r="AF92" i="10"/>
  <c r="AG92" i="10"/>
  <c r="AH92" i="10"/>
  <c r="AI92" i="10"/>
  <c r="AJ92" i="10"/>
  <c r="AK92" i="10"/>
  <c r="AL92" i="10"/>
  <c r="AM92" i="10"/>
  <c r="AN92" i="10"/>
  <c r="AO92" i="10"/>
  <c r="AP92" i="10"/>
  <c r="AQ92" i="10"/>
  <c r="AR92" i="10"/>
  <c r="AS92" i="10"/>
  <c r="AT92" i="10"/>
  <c r="AU92" i="10"/>
  <c r="AV92" i="10"/>
  <c r="AW92" i="10"/>
  <c r="AX92" i="10"/>
  <c r="AY92" i="10"/>
  <c r="AZ92" i="10"/>
  <c r="BA92" i="10"/>
  <c r="BB92" i="10"/>
  <c r="BC92" i="10"/>
  <c r="D93" i="10"/>
  <c r="E93" i="10"/>
  <c r="F93" i="10"/>
  <c r="G93" i="10"/>
  <c r="H93" i="10"/>
  <c r="I93" i="10"/>
  <c r="J93" i="10"/>
  <c r="K93" i="10"/>
  <c r="L93" i="10"/>
  <c r="M93" i="10"/>
  <c r="N93" i="10"/>
  <c r="O93" i="10"/>
  <c r="P93" i="10"/>
  <c r="Q93" i="10"/>
  <c r="R93" i="10"/>
  <c r="S93" i="10"/>
  <c r="T93" i="10"/>
  <c r="U93" i="10"/>
  <c r="V93" i="10"/>
  <c r="W93" i="10"/>
  <c r="X93" i="10"/>
  <c r="Y93" i="10"/>
  <c r="Z93" i="10"/>
  <c r="AA93" i="10"/>
  <c r="AB93" i="10"/>
  <c r="AC93" i="10"/>
  <c r="AD93" i="10"/>
  <c r="AE93" i="10"/>
  <c r="AF93" i="10"/>
  <c r="AG93" i="10"/>
  <c r="AH93" i="10"/>
  <c r="AI93" i="10"/>
  <c r="AJ93" i="10"/>
  <c r="AK93" i="10"/>
  <c r="AL93" i="10"/>
  <c r="AM93" i="10"/>
  <c r="AN93" i="10"/>
  <c r="AO93" i="10"/>
  <c r="AP93" i="10"/>
  <c r="AQ93" i="10"/>
  <c r="AR93" i="10"/>
  <c r="AS93" i="10"/>
  <c r="AT93" i="10"/>
  <c r="AU93" i="10"/>
  <c r="AV93" i="10"/>
  <c r="AW93" i="10"/>
  <c r="AX93" i="10"/>
  <c r="AY93" i="10"/>
  <c r="AZ93" i="10"/>
  <c r="BA93" i="10"/>
  <c r="BB93" i="10"/>
  <c r="BC93" i="10"/>
  <c r="D94" i="10"/>
  <c r="E94" i="10"/>
  <c r="F94" i="10"/>
  <c r="G94" i="10"/>
  <c r="H94" i="10"/>
  <c r="I94" i="10"/>
  <c r="J94" i="10"/>
  <c r="K94" i="10"/>
  <c r="L94" i="10"/>
  <c r="M94" i="10"/>
  <c r="N94" i="10"/>
  <c r="O94" i="10"/>
  <c r="P94" i="10"/>
  <c r="Q94" i="10"/>
  <c r="R94" i="10"/>
  <c r="S94" i="10"/>
  <c r="T94" i="10"/>
  <c r="U94" i="10"/>
  <c r="V94" i="10"/>
  <c r="W94" i="10"/>
  <c r="X94" i="10"/>
  <c r="Y94" i="10"/>
  <c r="Z94" i="10"/>
  <c r="AA94" i="10"/>
  <c r="AB94" i="10"/>
  <c r="AC94" i="10"/>
  <c r="AD94" i="10"/>
  <c r="AE94" i="10"/>
  <c r="AF94" i="10"/>
  <c r="AG94" i="10"/>
  <c r="AH94" i="10"/>
  <c r="AI94" i="10"/>
  <c r="AJ94" i="10"/>
  <c r="AK94" i="10"/>
  <c r="AL94" i="10"/>
  <c r="AM94" i="10"/>
  <c r="AN94" i="10"/>
  <c r="AO94" i="10"/>
  <c r="AP94" i="10"/>
  <c r="AQ94" i="10"/>
  <c r="AR94" i="10"/>
  <c r="AS94" i="10"/>
  <c r="AT94" i="10"/>
  <c r="AU94" i="10"/>
  <c r="AV94" i="10"/>
  <c r="AW94" i="10"/>
  <c r="AX94" i="10"/>
  <c r="AY94" i="10"/>
  <c r="AZ94" i="10"/>
  <c r="BA94" i="10"/>
  <c r="BB94" i="10"/>
  <c r="BC94" i="10"/>
  <c r="D95" i="10"/>
  <c r="E95" i="10"/>
  <c r="F95" i="10"/>
  <c r="G95" i="10"/>
  <c r="H95" i="10"/>
  <c r="I95" i="10"/>
  <c r="J95" i="10"/>
  <c r="K95" i="10"/>
  <c r="L95" i="10"/>
  <c r="M95" i="10"/>
  <c r="N95" i="10"/>
  <c r="O95" i="10"/>
  <c r="P95" i="10"/>
  <c r="Q95" i="10"/>
  <c r="R95" i="10"/>
  <c r="S95" i="10"/>
  <c r="T95" i="10"/>
  <c r="U95" i="10"/>
  <c r="V95" i="10"/>
  <c r="W95" i="10"/>
  <c r="X95" i="10"/>
  <c r="Y95" i="10"/>
  <c r="Z95" i="10"/>
  <c r="AA95" i="10"/>
  <c r="AB95" i="10"/>
  <c r="AC95" i="10"/>
  <c r="AD95" i="10"/>
  <c r="AE95" i="10"/>
  <c r="AF95" i="10"/>
  <c r="AG95" i="10"/>
  <c r="AH95" i="10"/>
  <c r="AI95" i="10"/>
  <c r="AJ95" i="10"/>
  <c r="AK95" i="10"/>
  <c r="AL95" i="10"/>
  <c r="AM95" i="10"/>
  <c r="AN95" i="10"/>
  <c r="AO95" i="10"/>
  <c r="AP95" i="10"/>
  <c r="AQ95" i="10"/>
  <c r="AR95" i="10"/>
  <c r="AS95" i="10"/>
  <c r="AT95" i="10"/>
  <c r="AU95" i="10"/>
  <c r="AV95" i="10"/>
  <c r="AW95" i="10"/>
  <c r="AX95" i="10"/>
  <c r="AY95" i="10"/>
  <c r="AZ95" i="10"/>
  <c r="BA95" i="10"/>
  <c r="BB95" i="10"/>
  <c r="BC95" i="10"/>
  <c r="D96" i="10"/>
  <c r="E96" i="10"/>
  <c r="F96" i="10"/>
  <c r="G96" i="10"/>
  <c r="H96" i="10"/>
  <c r="I96" i="10"/>
  <c r="J96" i="10"/>
  <c r="K96" i="10"/>
  <c r="L96" i="10"/>
  <c r="M96" i="10"/>
  <c r="N96" i="10"/>
  <c r="O96" i="10"/>
  <c r="P96" i="10"/>
  <c r="Q96" i="10"/>
  <c r="R96" i="10"/>
  <c r="S96" i="10"/>
  <c r="T96" i="10"/>
  <c r="U96" i="10"/>
  <c r="V96" i="10"/>
  <c r="W96" i="10"/>
  <c r="X96" i="10"/>
  <c r="Y96" i="10"/>
  <c r="Z96" i="10"/>
  <c r="AA96" i="10"/>
  <c r="AB96" i="10"/>
  <c r="AC96" i="10"/>
  <c r="AD96" i="10"/>
  <c r="AE96" i="10"/>
  <c r="AF96" i="10"/>
  <c r="AG96" i="10"/>
  <c r="AH96" i="10"/>
  <c r="AI96" i="10"/>
  <c r="AJ96" i="10"/>
  <c r="AK96" i="10"/>
  <c r="AL96" i="10"/>
  <c r="AM96" i="10"/>
  <c r="AN96" i="10"/>
  <c r="AO96" i="10"/>
  <c r="AP96" i="10"/>
  <c r="AQ96" i="10"/>
  <c r="AR96" i="10"/>
  <c r="AS96" i="10"/>
  <c r="AT96" i="10"/>
  <c r="AU96" i="10"/>
  <c r="AV96" i="10"/>
  <c r="AW96" i="10"/>
  <c r="AX96" i="10"/>
  <c r="AY96" i="10"/>
  <c r="AZ96" i="10"/>
  <c r="BA96" i="10"/>
  <c r="BB96" i="10"/>
  <c r="BC96" i="10"/>
  <c r="D97" i="10"/>
  <c r="E97" i="10"/>
  <c r="F97" i="10"/>
  <c r="G97" i="10"/>
  <c r="H97" i="10"/>
  <c r="I97" i="10"/>
  <c r="J97" i="10"/>
  <c r="K97" i="10"/>
  <c r="L97" i="10"/>
  <c r="M97" i="10"/>
  <c r="N97" i="10"/>
  <c r="O97" i="10"/>
  <c r="P97" i="10"/>
  <c r="Q97" i="10"/>
  <c r="R97" i="10"/>
  <c r="S97" i="10"/>
  <c r="T97" i="10"/>
  <c r="U97" i="10"/>
  <c r="V97" i="10"/>
  <c r="W97" i="10"/>
  <c r="X97" i="10"/>
  <c r="Y97" i="10"/>
  <c r="Z97" i="10"/>
  <c r="AA97" i="10"/>
  <c r="AB97" i="10"/>
  <c r="AC97" i="10"/>
  <c r="AD97" i="10"/>
  <c r="AE97" i="10"/>
  <c r="AF97" i="10"/>
  <c r="AG97" i="10"/>
  <c r="AH97" i="10"/>
  <c r="AI97" i="10"/>
  <c r="AJ97" i="10"/>
  <c r="AK97" i="10"/>
  <c r="AL97" i="10"/>
  <c r="AM97" i="10"/>
  <c r="AN97" i="10"/>
  <c r="AO97" i="10"/>
  <c r="AP97" i="10"/>
  <c r="AQ97" i="10"/>
  <c r="AR97" i="10"/>
  <c r="AS97" i="10"/>
  <c r="AT97" i="10"/>
  <c r="AU97" i="10"/>
  <c r="AV97" i="10"/>
  <c r="AW97" i="10"/>
  <c r="AX97" i="10"/>
  <c r="AY97" i="10"/>
  <c r="AZ97" i="10"/>
  <c r="BA97" i="10"/>
  <c r="BB97" i="10"/>
  <c r="BC97" i="10"/>
  <c r="D98" i="10"/>
  <c r="E98" i="10"/>
  <c r="F98" i="10"/>
  <c r="G98" i="10"/>
  <c r="H98" i="10"/>
  <c r="I98" i="10"/>
  <c r="J98" i="10"/>
  <c r="K98" i="10"/>
  <c r="L98" i="10"/>
  <c r="M98" i="10"/>
  <c r="N98" i="10"/>
  <c r="O98" i="10"/>
  <c r="P98" i="10"/>
  <c r="Q98" i="10"/>
  <c r="R98" i="10"/>
  <c r="S98" i="10"/>
  <c r="T98" i="10"/>
  <c r="U98" i="10"/>
  <c r="V98" i="10"/>
  <c r="W98" i="10"/>
  <c r="X98" i="10"/>
  <c r="Y98" i="10"/>
  <c r="Z98" i="10"/>
  <c r="AA98" i="10"/>
  <c r="AB98" i="10"/>
  <c r="AC98" i="10"/>
  <c r="AD98" i="10"/>
  <c r="AE98" i="10"/>
  <c r="AF98" i="10"/>
  <c r="AG98" i="10"/>
  <c r="AH98" i="10"/>
  <c r="AI98" i="10"/>
  <c r="AJ98" i="10"/>
  <c r="AK98" i="10"/>
  <c r="AL98" i="10"/>
  <c r="AM98" i="10"/>
  <c r="AN98" i="10"/>
  <c r="AO98" i="10"/>
  <c r="AP98" i="10"/>
  <c r="AQ98" i="10"/>
  <c r="AR98" i="10"/>
  <c r="AS98" i="10"/>
  <c r="AT98" i="10"/>
  <c r="AU98" i="10"/>
  <c r="AV98" i="10"/>
  <c r="AW98" i="10"/>
  <c r="AX98" i="10"/>
  <c r="AY98" i="10"/>
  <c r="AZ98" i="10"/>
  <c r="BA98" i="10"/>
  <c r="BB98" i="10"/>
  <c r="BC98" i="10"/>
  <c r="D99" i="10"/>
  <c r="E99" i="10"/>
  <c r="F99" i="10"/>
  <c r="G99" i="10"/>
  <c r="H99" i="10"/>
  <c r="I99" i="10"/>
  <c r="J99" i="10"/>
  <c r="K99" i="10"/>
  <c r="L99" i="10"/>
  <c r="M99" i="10"/>
  <c r="N99" i="10"/>
  <c r="O99" i="10"/>
  <c r="P99" i="10"/>
  <c r="Q99" i="10"/>
  <c r="R99" i="10"/>
  <c r="S99" i="10"/>
  <c r="T99" i="10"/>
  <c r="U99" i="10"/>
  <c r="V99" i="10"/>
  <c r="W99" i="10"/>
  <c r="X99" i="10"/>
  <c r="Y99" i="10"/>
  <c r="Z99" i="10"/>
  <c r="AA99" i="10"/>
  <c r="AB99" i="10"/>
  <c r="AC99" i="10"/>
  <c r="AD99" i="10"/>
  <c r="AE99" i="10"/>
  <c r="AF99" i="10"/>
  <c r="AG99" i="10"/>
  <c r="AH99" i="10"/>
  <c r="AI99" i="10"/>
  <c r="AJ99" i="10"/>
  <c r="AK99" i="10"/>
  <c r="AL99" i="10"/>
  <c r="AM99" i="10"/>
  <c r="AN99" i="10"/>
  <c r="AO99" i="10"/>
  <c r="AP99" i="10"/>
  <c r="AQ99" i="10"/>
  <c r="AR99" i="10"/>
  <c r="AS99" i="10"/>
  <c r="AT99" i="10"/>
  <c r="AU99" i="10"/>
  <c r="AV99" i="10"/>
  <c r="AW99" i="10"/>
  <c r="AX99" i="10"/>
  <c r="AY99" i="10"/>
  <c r="AZ99" i="10"/>
  <c r="BA99" i="10"/>
  <c r="BB99" i="10"/>
  <c r="BC99" i="10"/>
  <c r="D100" i="10"/>
  <c r="E100" i="10"/>
  <c r="F100" i="10"/>
  <c r="G100" i="10"/>
  <c r="H100" i="10"/>
  <c r="I100" i="10"/>
  <c r="J100" i="10"/>
  <c r="K100" i="10"/>
  <c r="L100" i="10"/>
  <c r="M100" i="10"/>
  <c r="N100" i="10"/>
  <c r="O100" i="10"/>
  <c r="P100" i="10"/>
  <c r="Q100" i="10"/>
  <c r="R100" i="10"/>
  <c r="S100" i="10"/>
  <c r="T100" i="10"/>
  <c r="U100" i="10"/>
  <c r="V100" i="10"/>
  <c r="W100" i="10"/>
  <c r="X100" i="10"/>
  <c r="Y100" i="10"/>
  <c r="Z100" i="10"/>
  <c r="AA100" i="10"/>
  <c r="AB100" i="10"/>
  <c r="AC100" i="10"/>
  <c r="AD100" i="10"/>
  <c r="AE100" i="10"/>
  <c r="AF100" i="10"/>
  <c r="AG100" i="10"/>
  <c r="AH100" i="10"/>
  <c r="AI100" i="10"/>
  <c r="AJ100" i="10"/>
  <c r="AK100" i="10"/>
  <c r="AL100" i="10"/>
  <c r="AM100" i="10"/>
  <c r="AN100" i="10"/>
  <c r="AO100" i="10"/>
  <c r="AP100" i="10"/>
  <c r="AQ100" i="10"/>
  <c r="AR100" i="10"/>
  <c r="AS100" i="10"/>
  <c r="AT100" i="10"/>
  <c r="AU100" i="10"/>
  <c r="AV100" i="10"/>
  <c r="AW100" i="10"/>
  <c r="AX100" i="10"/>
  <c r="AY100" i="10"/>
  <c r="AZ100" i="10"/>
  <c r="BA100" i="10"/>
  <c r="BB100" i="10"/>
  <c r="BC100" i="10"/>
  <c r="D101" i="10"/>
  <c r="E101" i="10"/>
  <c r="F101" i="10"/>
  <c r="G101" i="10"/>
  <c r="H101" i="10"/>
  <c r="I101" i="10"/>
  <c r="J101" i="10"/>
  <c r="K101" i="10"/>
  <c r="L101" i="10"/>
  <c r="M101" i="10"/>
  <c r="N101" i="10"/>
  <c r="O101" i="10"/>
  <c r="P101" i="10"/>
  <c r="Q101" i="10"/>
  <c r="R101" i="10"/>
  <c r="S101" i="10"/>
  <c r="T101" i="10"/>
  <c r="U101" i="10"/>
  <c r="V101" i="10"/>
  <c r="W101" i="10"/>
  <c r="X101" i="10"/>
  <c r="Y101" i="10"/>
  <c r="Z101" i="10"/>
  <c r="AA101" i="10"/>
  <c r="AB101" i="10"/>
  <c r="AC101" i="10"/>
  <c r="AD101" i="10"/>
  <c r="AE101" i="10"/>
  <c r="AF101" i="10"/>
  <c r="AG101" i="10"/>
  <c r="AH101" i="10"/>
  <c r="AI101" i="10"/>
  <c r="AJ101" i="10"/>
  <c r="AK101" i="10"/>
  <c r="AL101" i="10"/>
  <c r="AM101" i="10"/>
  <c r="AN101" i="10"/>
  <c r="AO101" i="10"/>
  <c r="AP101" i="10"/>
  <c r="AQ101" i="10"/>
  <c r="AR101" i="10"/>
  <c r="AS101" i="10"/>
  <c r="AT101" i="10"/>
  <c r="AU101" i="10"/>
  <c r="AV101" i="10"/>
  <c r="AW101" i="10"/>
  <c r="AX101" i="10"/>
  <c r="AY101" i="10"/>
  <c r="AZ101" i="10"/>
  <c r="BA101" i="10"/>
  <c r="BB101" i="10"/>
  <c r="BC101" i="10"/>
  <c r="D102" i="10"/>
  <c r="E102" i="10"/>
  <c r="F102" i="10"/>
  <c r="G102" i="10"/>
  <c r="H102" i="10"/>
  <c r="I102" i="10"/>
  <c r="J102" i="10"/>
  <c r="K102" i="10"/>
  <c r="L102" i="10"/>
  <c r="M102" i="10"/>
  <c r="N102" i="10"/>
  <c r="O102" i="10"/>
  <c r="P102" i="10"/>
  <c r="Q102" i="10"/>
  <c r="R102" i="10"/>
  <c r="S102" i="10"/>
  <c r="T102" i="10"/>
  <c r="U102" i="10"/>
  <c r="V102" i="10"/>
  <c r="W102" i="10"/>
  <c r="X102" i="10"/>
  <c r="Y102" i="10"/>
  <c r="Z102" i="10"/>
  <c r="AA102" i="10"/>
  <c r="AB102" i="10"/>
  <c r="AC102" i="10"/>
  <c r="AD102" i="10"/>
  <c r="AE102" i="10"/>
  <c r="AF102" i="10"/>
  <c r="AG102" i="10"/>
  <c r="AH102" i="10"/>
  <c r="AI102" i="10"/>
  <c r="AJ102" i="10"/>
  <c r="AK102" i="10"/>
  <c r="AL102" i="10"/>
  <c r="AM102" i="10"/>
  <c r="AN102" i="10"/>
  <c r="AO102" i="10"/>
  <c r="AP102" i="10"/>
  <c r="AQ102" i="10"/>
  <c r="AR102" i="10"/>
  <c r="AS102" i="10"/>
  <c r="AT102" i="10"/>
  <c r="AU102" i="10"/>
  <c r="AV102" i="10"/>
  <c r="AW102" i="10"/>
  <c r="AX102" i="10"/>
  <c r="AY102" i="10"/>
  <c r="AZ102" i="10"/>
  <c r="BA102" i="10"/>
  <c r="BB102" i="10"/>
  <c r="BC102" i="10"/>
  <c r="D103" i="10"/>
  <c r="E103" i="10"/>
  <c r="F103" i="10"/>
  <c r="G103" i="10"/>
  <c r="H103" i="10"/>
  <c r="I103" i="10"/>
  <c r="J103" i="10"/>
  <c r="K103" i="10"/>
  <c r="L103" i="10"/>
  <c r="M103" i="10"/>
  <c r="N103" i="10"/>
  <c r="O103" i="10"/>
  <c r="P103" i="10"/>
  <c r="Q103" i="10"/>
  <c r="R103" i="10"/>
  <c r="S103" i="10"/>
  <c r="T103" i="10"/>
  <c r="U103" i="10"/>
  <c r="V103" i="10"/>
  <c r="W103" i="10"/>
  <c r="X103" i="10"/>
  <c r="Y103" i="10"/>
  <c r="Z103" i="10"/>
  <c r="AA103" i="10"/>
  <c r="AB103" i="10"/>
  <c r="AC103" i="10"/>
  <c r="AD103" i="10"/>
  <c r="AE103" i="10"/>
  <c r="AF103" i="10"/>
  <c r="AG103" i="10"/>
  <c r="AH103" i="10"/>
  <c r="AI103" i="10"/>
  <c r="AJ103" i="10"/>
  <c r="AK103" i="10"/>
  <c r="AL103" i="10"/>
  <c r="AM103" i="10"/>
  <c r="AN103" i="10"/>
  <c r="AO103" i="10"/>
  <c r="AP103" i="10"/>
  <c r="AQ103" i="10"/>
  <c r="AR103" i="10"/>
  <c r="AS103" i="10"/>
  <c r="AT103" i="10"/>
  <c r="AU103" i="10"/>
  <c r="AV103" i="10"/>
  <c r="AW103" i="10"/>
  <c r="AX103" i="10"/>
  <c r="AY103" i="10"/>
  <c r="AZ103" i="10"/>
  <c r="BA103" i="10"/>
  <c r="BB103" i="10"/>
  <c r="BC103" i="10"/>
  <c r="D104" i="10"/>
  <c r="E104" i="10"/>
  <c r="F104" i="10"/>
  <c r="G104" i="10"/>
  <c r="H104" i="10"/>
  <c r="I104" i="10"/>
  <c r="J104" i="10"/>
  <c r="K104" i="10"/>
  <c r="L104" i="10"/>
  <c r="M104" i="10"/>
  <c r="N104" i="10"/>
  <c r="O104" i="10"/>
  <c r="P104" i="10"/>
  <c r="Q104" i="10"/>
  <c r="R104" i="10"/>
  <c r="S104" i="10"/>
  <c r="T104" i="10"/>
  <c r="U104" i="10"/>
  <c r="V104" i="10"/>
  <c r="W104" i="10"/>
  <c r="X104" i="10"/>
  <c r="Y104" i="10"/>
  <c r="Z104" i="10"/>
  <c r="AA104" i="10"/>
  <c r="AB104" i="10"/>
  <c r="AC104" i="10"/>
  <c r="AD104" i="10"/>
  <c r="AE104" i="10"/>
  <c r="AF104" i="10"/>
  <c r="AG104" i="10"/>
  <c r="AH104" i="10"/>
  <c r="AI104" i="10"/>
  <c r="AJ104" i="10"/>
  <c r="AK104" i="10"/>
  <c r="AL104" i="10"/>
  <c r="AM104" i="10"/>
  <c r="AN104" i="10"/>
  <c r="AO104" i="10"/>
  <c r="AP104" i="10"/>
  <c r="AQ104" i="10"/>
  <c r="AR104" i="10"/>
  <c r="AS104" i="10"/>
  <c r="AT104" i="10"/>
  <c r="AU104" i="10"/>
  <c r="AV104" i="10"/>
  <c r="AW104" i="10"/>
  <c r="AX104" i="10"/>
  <c r="AY104" i="10"/>
  <c r="AZ104" i="10"/>
  <c r="BA104" i="10"/>
  <c r="BB104" i="10"/>
  <c r="BC104" i="10"/>
  <c r="D105" i="10"/>
  <c r="E105" i="10"/>
  <c r="F105" i="10"/>
  <c r="G105" i="10"/>
  <c r="H105" i="10"/>
  <c r="I105" i="10"/>
  <c r="J105" i="10"/>
  <c r="K105" i="10"/>
  <c r="L105" i="10"/>
  <c r="M105" i="10"/>
  <c r="N105" i="10"/>
  <c r="O105" i="10"/>
  <c r="P105" i="10"/>
  <c r="Q105" i="10"/>
  <c r="R105" i="10"/>
  <c r="S105" i="10"/>
  <c r="T105" i="10"/>
  <c r="U105" i="10"/>
  <c r="V105" i="10"/>
  <c r="W105" i="10"/>
  <c r="X105" i="10"/>
  <c r="Y105" i="10"/>
  <c r="Z105" i="10"/>
  <c r="AA105" i="10"/>
  <c r="AB105" i="10"/>
  <c r="AC105" i="10"/>
  <c r="AD105" i="10"/>
  <c r="AE105" i="10"/>
  <c r="AF105" i="10"/>
  <c r="AG105" i="10"/>
  <c r="AH105" i="10"/>
  <c r="AI105" i="10"/>
  <c r="AJ105" i="10"/>
  <c r="AK105" i="10"/>
  <c r="AL105" i="10"/>
  <c r="AM105" i="10"/>
  <c r="AN105" i="10"/>
  <c r="AO105" i="10"/>
  <c r="AP105" i="10"/>
  <c r="AQ105" i="10"/>
  <c r="AR105" i="10"/>
  <c r="AS105" i="10"/>
  <c r="AT105" i="10"/>
  <c r="AU105" i="10"/>
  <c r="AV105" i="10"/>
  <c r="AW105" i="10"/>
  <c r="AX105" i="10"/>
  <c r="AY105" i="10"/>
  <c r="AZ105" i="10"/>
  <c r="BA105" i="10"/>
  <c r="BB105" i="10"/>
  <c r="BC105" i="10"/>
  <c r="D106" i="10"/>
  <c r="E106" i="10"/>
  <c r="F106" i="10"/>
  <c r="G106" i="10"/>
  <c r="H106" i="10"/>
  <c r="I106" i="10"/>
  <c r="J106" i="10"/>
  <c r="K106" i="10"/>
  <c r="L106" i="10"/>
  <c r="M106" i="10"/>
  <c r="N106" i="10"/>
  <c r="O106" i="10"/>
  <c r="P106" i="10"/>
  <c r="Q106" i="10"/>
  <c r="R106" i="10"/>
  <c r="S106" i="10"/>
  <c r="T106" i="10"/>
  <c r="U106" i="10"/>
  <c r="V106" i="10"/>
  <c r="W106" i="10"/>
  <c r="X106" i="10"/>
  <c r="Y106" i="10"/>
  <c r="Z106" i="10"/>
  <c r="AA106" i="10"/>
  <c r="AB106" i="10"/>
  <c r="AC106" i="10"/>
  <c r="AD106" i="10"/>
  <c r="AE106" i="10"/>
  <c r="AF106" i="10"/>
  <c r="AG106" i="10"/>
  <c r="AH106" i="10"/>
  <c r="AI106" i="10"/>
  <c r="AJ106" i="10"/>
  <c r="AK106" i="10"/>
  <c r="AL106" i="10"/>
  <c r="AM106" i="10"/>
  <c r="AN106" i="10"/>
  <c r="AO106" i="10"/>
  <c r="AP106" i="10"/>
  <c r="AQ106" i="10"/>
  <c r="AR106" i="10"/>
  <c r="AS106" i="10"/>
  <c r="AT106" i="10"/>
  <c r="AU106" i="10"/>
  <c r="AV106" i="10"/>
  <c r="AW106" i="10"/>
  <c r="AX106" i="10"/>
  <c r="AY106" i="10"/>
  <c r="AZ106" i="10"/>
  <c r="BA106" i="10"/>
  <c r="BB106" i="10"/>
  <c r="BC106" i="10"/>
  <c r="D107" i="10"/>
  <c r="E107" i="10"/>
  <c r="F107" i="10"/>
  <c r="G107" i="10"/>
  <c r="H107" i="10"/>
  <c r="I107" i="10"/>
  <c r="J107" i="10"/>
  <c r="K107" i="10"/>
  <c r="L107" i="10"/>
  <c r="M107" i="10"/>
  <c r="N107" i="10"/>
  <c r="O107" i="10"/>
  <c r="P107" i="10"/>
  <c r="Q107" i="10"/>
  <c r="R107" i="10"/>
  <c r="S107" i="10"/>
  <c r="T107" i="10"/>
  <c r="U107" i="10"/>
  <c r="V107" i="10"/>
  <c r="W107" i="10"/>
  <c r="X107" i="10"/>
  <c r="Y107" i="10"/>
  <c r="Z107" i="10"/>
  <c r="AA107" i="10"/>
  <c r="AB107" i="10"/>
  <c r="AC107" i="10"/>
  <c r="AD107" i="10"/>
  <c r="AE107" i="10"/>
  <c r="AF107" i="10"/>
  <c r="AG107" i="10"/>
  <c r="AH107" i="10"/>
  <c r="AI107" i="10"/>
  <c r="AJ107" i="10"/>
  <c r="AK107" i="10"/>
  <c r="AL107" i="10"/>
  <c r="AM107" i="10"/>
  <c r="AN107" i="10"/>
  <c r="AO107" i="10"/>
  <c r="AP107" i="10"/>
  <c r="AQ107" i="10"/>
  <c r="AR107" i="10"/>
  <c r="AS107" i="10"/>
  <c r="AT107" i="10"/>
  <c r="AU107" i="10"/>
  <c r="AV107" i="10"/>
  <c r="AW107" i="10"/>
  <c r="AX107" i="10"/>
  <c r="AY107" i="10"/>
  <c r="AZ107" i="10"/>
  <c r="BA107" i="10"/>
  <c r="BB107" i="10"/>
  <c r="BC107" i="10"/>
  <c r="D108" i="10"/>
  <c r="E108" i="10"/>
  <c r="F108" i="10"/>
  <c r="G108" i="10"/>
  <c r="H108" i="10"/>
  <c r="I108" i="10"/>
  <c r="J108" i="10"/>
  <c r="K108" i="10"/>
  <c r="L108" i="10"/>
  <c r="M108" i="10"/>
  <c r="N108" i="10"/>
  <c r="O108" i="10"/>
  <c r="P108" i="10"/>
  <c r="Q108" i="10"/>
  <c r="R108" i="10"/>
  <c r="S108" i="10"/>
  <c r="T108" i="10"/>
  <c r="U108" i="10"/>
  <c r="V108" i="10"/>
  <c r="W108" i="10"/>
  <c r="X108" i="10"/>
  <c r="Y108" i="10"/>
  <c r="Z108" i="10"/>
  <c r="AA108" i="10"/>
  <c r="AB108" i="10"/>
  <c r="AC108" i="10"/>
  <c r="AD108" i="10"/>
  <c r="AE108" i="10"/>
  <c r="AF108" i="10"/>
  <c r="AG108" i="10"/>
  <c r="AH108" i="10"/>
  <c r="AI108" i="10"/>
  <c r="AJ108" i="10"/>
  <c r="AK108" i="10"/>
  <c r="AL108" i="10"/>
  <c r="AM108" i="10"/>
  <c r="AN108" i="10"/>
  <c r="AO108" i="10"/>
  <c r="AP108" i="10"/>
  <c r="AQ108" i="10"/>
  <c r="AR108" i="10"/>
  <c r="AS108" i="10"/>
  <c r="AT108" i="10"/>
  <c r="AU108" i="10"/>
  <c r="AV108" i="10"/>
  <c r="AW108" i="10"/>
  <c r="AX108" i="10"/>
  <c r="AY108" i="10"/>
  <c r="AZ108" i="10"/>
  <c r="BA108" i="10"/>
  <c r="BB108" i="10"/>
  <c r="BC108" i="10"/>
  <c r="D109" i="10"/>
  <c r="E109" i="10"/>
  <c r="F109" i="10"/>
  <c r="G109" i="10"/>
  <c r="H109" i="10"/>
  <c r="I109" i="10"/>
  <c r="J109" i="10"/>
  <c r="K109" i="10"/>
  <c r="L109" i="10"/>
  <c r="M109" i="10"/>
  <c r="N109" i="10"/>
  <c r="O109" i="10"/>
  <c r="P109" i="10"/>
  <c r="Q109" i="10"/>
  <c r="R109" i="10"/>
  <c r="S109" i="10"/>
  <c r="T109" i="10"/>
  <c r="U109" i="10"/>
  <c r="V109" i="10"/>
  <c r="W109" i="10"/>
  <c r="X109" i="10"/>
  <c r="Y109" i="10"/>
  <c r="Z109" i="10"/>
  <c r="AA109" i="10"/>
  <c r="AB109" i="10"/>
  <c r="AC109" i="10"/>
  <c r="AD109" i="10"/>
  <c r="AE109" i="10"/>
  <c r="AF109" i="10"/>
  <c r="AG109" i="10"/>
  <c r="AH109" i="10"/>
  <c r="AI109" i="10"/>
  <c r="AJ109" i="10"/>
  <c r="AK109" i="10"/>
  <c r="AL109" i="10"/>
  <c r="AM109" i="10"/>
  <c r="AN109" i="10"/>
  <c r="AO109" i="10"/>
  <c r="AP109" i="10"/>
  <c r="AQ109" i="10"/>
  <c r="AR109" i="10"/>
  <c r="AS109" i="10"/>
  <c r="AT109" i="10"/>
  <c r="AU109" i="10"/>
  <c r="AV109" i="10"/>
  <c r="AW109" i="10"/>
  <c r="AX109" i="10"/>
  <c r="AY109" i="10"/>
  <c r="AZ109" i="10"/>
  <c r="BA109" i="10"/>
  <c r="BB109" i="10"/>
  <c r="BC109" i="10"/>
  <c r="D110" i="10"/>
  <c r="E110" i="10"/>
  <c r="F110" i="10"/>
  <c r="G110" i="10"/>
  <c r="H110" i="10"/>
  <c r="I110" i="10"/>
  <c r="J110" i="10"/>
  <c r="K110" i="10"/>
  <c r="L110" i="10"/>
  <c r="M110" i="10"/>
  <c r="N110" i="10"/>
  <c r="O110" i="10"/>
  <c r="P110" i="10"/>
  <c r="Q110" i="10"/>
  <c r="R110" i="10"/>
  <c r="S110" i="10"/>
  <c r="T110" i="10"/>
  <c r="U110" i="10"/>
  <c r="V110" i="10"/>
  <c r="W110" i="10"/>
  <c r="X110" i="10"/>
  <c r="Y110" i="10"/>
  <c r="Z110" i="10"/>
  <c r="AA110" i="10"/>
  <c r="AB110" i="10"/>
  <c r="AC110" i="10"/>
  <c r="AD110" i="10"/>
  <c r="AE110" i="10"/>
  <c r="AF110" i="10"/>
  <c r="AG110" i="10"/>
  <c r="AH110" i="10"/>
  <c r="AI110" i="10"/>
  <c r="AJ110" i="10"/>
  <c r="AK110" i="10"/>
  <c r="AL110" i="10"/>
  <c r="AM110" i="10"/>
  <c r="AN110" i="10"/>
  <c r="AO110" i="10"/>
  <c r="AP110" i="10"/>
  <c r="AQ110" i="10"/>
  <c r="AR110" i="10"/>
  <c r="AS110" i="10"/>
  <c r="AT110" i="10"/>
  <c r="AU110" i="10"/>
  <c r="AV110" i="10"/>
  <c r="AW110" i="10"/>
  <c r="AX110" i="10"/>
  <c r="AY110" i="10"/>
  <c r="AZ110" i="10"/>
  <c r="BA110" i="10"/>
  <c r="BB110" i="10"/>
  <c r="BC110" i="10"/>
  <c r="D111" i="10"/>
  <c r="E111" i="10"/>
  <c r="F111" i="10"/>
  <c r="G111" i="10"/>
  <c r="H111" i="10"/>
  <c r="I111" i="10"/>
  <c r="J111" i="10"/>
  <c r="K111" i="10"/>
  <c r="L111" i="10"/>
  <c r="M111" i="10"/>
  <c r="N111" i="10"/>
  <c r="O111" i="10"/>
  <c r="P111" i="10"/>
  <c r="Q111" i="10"/>
  <c r="R111" i="10"/>
  <c r="S111" i="10"/>
  <c r="T111" i="10"/>
  <c r="U111" i="10"/>
  <c r="V111" i="10"/>
  <c r="W111" i="10"/>
  <c r="X111" i="10"/>
  <c r="Y111" i="10"/>
  <c r="Z111" i="10"/>
  <c r="AA111" i="10"/>
  <c r="AB111" i="10"/>
  <c r="AC111" i="10"/>
  <c r="AD111" i="10"/>
  <c r="AE111" i="10"/>
  <c r="AF111" i="10"/>
  <c r="AG111" i="10"/>
  <c r="AH111" i="10"/>
  <c r="AI111" i="10"/>
  <c r="AJ111" i="10"/>
  <c r="AK111" i="10"/>
  <c r="AL111" i="10"/>
  <c r="AM111" i="10"/>
  <c r="AN111" i="10"/>
  <c r="AO111" i="10"/>
  <c r="AP111" i="10"/>
  <c r="AQ111" i="10"/>
  <c r="AR111" i="10"/>
  <c r="AS111" i="10"/>
  <c r="AT111" i="10"/>
  <c r="AU111" i="10"/>
  <c r="AV111" i="10"/>
  <c r="AW111" i="10"/>
  <c r="AX111" i="10"/>
  <c r="AY111" i="10"/>
  <c r="AZ111" i="10"/>
  <c r="BA111" i="10"/>
  <c r="BB111" i="10"/>
  <c r="BC111" i="10"/>
  <c r="D112" i="10"/>
  <c r="E112" i="10"/>
  <c r="F112" i="10"/>
  <c r="G112" i="10"/>
  <c r="H112" i="10"/>
  <c r="I112" i="10"/>
  <c r="J112" i="10"/>
  <c r="K112" i="10"/>
  <c r="L112" i="10"/>
  <c r="M112" i="10"/>
  <c r="N112" i="10"/>
  <c r="O112" i="10"/>
  <c r="P112" i="10"/>
  <c r="Q112" i="10"/>
  <c r="R112" i="10"/>
  <c r="S112" i="10"/>
  <c r="T112" i="10"/>
  <c r="U112" i="10"/>
  <c r="V112" i="10"/>
  <c r="W112" i="10"/>
  <c r="X112" i="10"/>
  <c r="Y112" i="10"/>
  <c r="Z112" i="10"/>
  <c r="AA112" i="10"/>
  <c r="AB112" i="10"/>
  <c r="AC112" i="10"/>
  <c r="AD112" i="10"/>
  <c r="AE112" i="10"/>
  <c r="AF112" i="10"/>
  <c r="AG112" i="10"/>
  <c r="AH112" i="10"/>
  <c r="AI112" i="10"/>
  <c r="AJ112" i="10"/>
  <c r="AK112" i="10"/>
  <c r="AL112" i="10"/>
  <c r="AM112" i="10"/>
  <c r="AN112" i="10"/>
  <c r="AO112" i="10"/>
  <c r="AP112" i="10"/>
  <c r="AQ112" i="10"/>
  <c r="AR112" i="10"/>
  <c r="AS112" i="10"/>
  <c r="AT112" i="10"/>
  <c r="AU112" i="10"/>
  <c r="AV112" i="10"/>
  <c r="AW112" i="10"/>
  <c r="AX112" i="10"/>
  <c r="AY112" i="10"/>
  <c r="AZ112" i="10"/>
  <c r="BA112" i="10"/>
  <c r="BB112" i="10"/>
  <c r="BC112" i="10"/>
  <c r="D113" i="10"/>
  <c r="E113" i="10"/>
  <c r="F113" i="10"/>
  <c r="G113" i="10"/>
  <c r="H113" i="10"/>
  <c r="I113" i="10"/>
  <c r="J113" i="10"/>
  <c r="K113" i="10"/>
  <c r="L113" i="10"/>
  <c r="M113" i="10"/>
  <c r="N113" i="10"/>
  <c r="O113" i="10"/>
  <c r="P113" i="10"/>
  <c r="Q113" i="10"/>
  <c r="R113" i="10"/>
  <c r="S113" i="10"/>
  <c r="T113" i="10"/>
  <c r="U113" i="10"/>
  <c r="V113" i="10"/>
  <c r="W113" i="10"/>
  <c r="X113" i="10"/>
  <c r="Y113" i="10"/>
  <c r="Z113" i="10"/>
  <c r="AA113" i="10"/>
  <c r="AB113" i="10"/>
  <c r="AC113" i="10"/>
  <c r="AD113" i="10"/>
  <c r="AE113" i="10"/>
  <c r="AF113" i="10"/>
  <c r="AG113" i="10"/>
  <c r="AH113" i="10"/>
  <c r="AI113" i="10"/>
  <c r="AJ113" i="10"/>
  <c r="AK113" i="10"/>
  <c r="AL113" i="10"/>
  <c r="AM113" i="10"/>
  <c r="AN113" i="10"/>
  <c r="AO113" i="10"/>
  <c r="AP113" i="10"/>
  <c r="AQ113" i="10"/>
  <c r="AR113" i="10"/>
  <c r="AS113" i="10"/>
  <c r="AT113" i="10"/>
  <c r="AU113" i="10"/>
  <c r="AV113" i="10"/>
  <c r="AW113" i="10"/>
  <c r="AX113" i="10"/>
  <c r="AY113" i="10"/>
  <c r="AZ113" i="10"/>
  <c r="BA113" i="10"/>
  <c r="BB113" i="10"/>
  <c r="BC113" i="10"/>
  <c r="D114" i="10"/>
  <c r="E114" i="10"/>
  <c r="F114" i="10"/>
  <c r="G114" i="10"/>
  <c r="H114" i="10"/>
  <c r="I114" i="10"/>
  <c r="J114" i="10"/>
  <c r="K114" i="10"/>
  <c r="L114" i="10"/>
  <c r="M114" i="10"/>
  <c r="N114" i="10"/>
  <c r="O114" i="10"/>
  <c r="P114" i="10"/>
  <c r="Q114" i="10"/>
  <c r="R114" i="10"/>
  <c r="S114" i="10"/>
  <c r="T114" i="10"/>
  <c r="U114" i="10"/>
  <c r="V114" i="10"/>
  <c r="W114" i="10"/>
  <c r="X114" i="10"/>
  <c r="Y114" i="10"/>
  <c r="Z114" i="10"/>
  <c r="AA114" i="10"/>
  <c r="AB114" i="10"/>
  <c r="AC114" i="10"/>
  <c r="AD114" i="10"/>
  <c r="AE114" i="10"/>
  <c r="AF114" i="10"/>
  <c r="AG114" i="10"/>
  <c r="AH114" i="10"/>
  <c r="AI114" i="10"/>
  <c r="AJ114" i="10"/>
  <c r="AK114" i="10"/>
  <c r="AL114" i="10"/>
  <c r="AM114" i="10"/>
  <c r="AN114" i="10"/>
  <c r="AO114" i="10"/>
  <c r="AP114" i="10"/>
  <c r="AQ114" i="10"/>
  <c r="AR114" i="10"/>
  <c r="AS114" i="10"/>
  <c r="AT114" i="10"/>
  <c r="AU114" i="10"/>
  <c r="AV114" i="10"/>
  <c r="AW114" i="10"/>
  <c r="AX114" i="10"/>
  <c r="AY114" i="10"/>
  <c r="AZ114" i="10"/>
  <c r="BA114" i="10"/>
  <c r="BB114" i="10"/>
  <c r="BC114" i="10"/>
  <c r="D115" i="10"/>
  <c r="E115" i="10"/>
  <c r="F115" i="10"/>
  <c r="G115" i="10"/>
  <c r="H115" i="10"/>
  <c r="I115" i="10"/>
  <c r="J115" i="10"/>
  <c r="K115" i="10"/>
  <c r="L115" i="10"/>
  <c r="M115" i="10"/>
  <c r="N115" i="10"/>
  <c r="O115" i="10"/>
  <c r="P115" i="10"/>
  <c r="Q115" i="10"/>
  <c r="R115" i="10"/>
  <c r="S115" i="10"/>
  <c r="T115" i="10"/>
  <c r="U115" i="10"/>
  <c r="V115" i="10"/>
  <c r="W115" i="10"/>
  <c r="X115" i="10"/>
  <c r="Y115" i="10"/>
  <c r="Z115" i="10"/>
  <c r="AA115" i="10"/>
  <c r="AB115" i="10"/>
  <c r="AC115" i="10"/>
  <c r="AD115" i="10"/>
  <c r="AE115" i="10"/>
  <c r="AF115" i="10"/>
  <c r="AG115" i="10"/>
  <c r="AH115" i="10"/>
  <c r="AI115" i="10"/>
  <c r="AJ115" i="10"/>
  <c r="AK115" i="10"/>
  <c r="AL115" i="10"/>
  <c r="AM115" i="10"/>
  <c r="AN115" i="10"/>
  <c r="AO115" i="10"/>
  <c r="AP115" i="10"/>
  <c r="AQ115" i="10"/>
  <c r="AR115" i="10"/>
  <c r="AS115" i="10"/>
  <c r="AT115" i="10"/>
  <c r="AU115" i="10"/>
  <c r="AV115" i="10"/>
  <c r="AW115" i="10"/>
  <c r="AX115" i="10"/>
  <c r="AY115" i="10"/>
  <c r="AZ115" i="10"/>
  <c r="BA115" i="10"/>
  <c r="BB115" i="10"/>
  <c r="BC115" i="10"/>
  <c r="D116" i="10"/>
  <c r="E116" i="10"/>
  <c r="F116" i="10"/>
  <c r="G116" i="10"/>
  <c r="H116" i="10"/>
  <c r="I116" i="10"/>
  <c r="J116" i="10"/>
  <c r="K116" i="10"/>
  <c r="L116" i="10"/>
  <c r="M116" i="10"/>
  <c r="N116" i="10"/>
  <c r="O116" i="10"/>
  <c r="P116" i="10"/>
  <c r="Q116" i="10"/>
  <c r="R116" i="10"/>
  <c r="S116" i="10"/>
  <c r="T116" i="10"/>
  <c r="U116" i="10"/>
  <c r="V116" i="10"/>
  <c r="W116" i="10"/>
  <c r="X116" i="10"/>
  <c r="Y116" i="10"/>
  <c r="Z116" i="10"/>
  <c r="AA116" i="10"/>
  <c r="AB116" i="10"/>
  <c r="AC116" i="10"/>
  <c r="AD116" i="10"/>
  <c r="AE116" i="10"/>
  <c r="AF116" i="10"/>
  <c r="AG116" i="10"/>
  <c r="AH116" i="10"/>
  <c r="AI116" i="10"/>
  <c r="AJ116" i="10"/>
  <c r="AK116" i="10"/>
  <c r="AL116" i="10"/>
  <c r="AM116" i="10"/>
  <c r="AN116" i="10"/>
  <c r="AO116" i="10"/>
  <c r="AP116" i="10"/>
  <c r="AQ116" i="10"/>
  <c r="AR116" i="10"/>
  <c r="AS116" i="10"/>
  <c r="AT116" i="10"/>
  <c r="AU116" i="10"/>
  <c r="AV116" i="10"/>
  <c r="AW116" i="10"/>
  <c r="AX116" i="10"/>
  <c r="AY116" i="10"/>
  <c r="AZ116" i="10"/>
  <c r="BA116" i="10"/>
  <c r="BB116" i="10"/>
  <c r="BC116" i="10"/>
  <c r="D117" i="10"/>
  <c r="E117" i="10"/>
  <c r="F117" i="10"/>
  <c r="G117" i="10"/>
  <c r="H117" i="10"/>
  <c r="I117" i="10"/>
  <c r="J117" i="10"/>
  <c r="K117" i="10"/>
  <c r="L117" i="10"/>
  <c r="M117" i="10"/>
  <c r="N117" i="10"/>
  <c r="O117" i="10"/>
  <c r="P117" i="10"/>
  <c r="Q117" i="10"/>
  <c r="R117" i="10"/>
  <c r="S117" i="10"/>
  <c r="T117" i="10"/>
  <c r="U117" i="10"/>
  <c r="V117" i="10"/>
  <c r="W117" i="10"/>
  <c r="X117" i="10"/>
  <c r="Y117" i="10"/>
  <c r="Z117" i="10"/>
  <c r="AA117" i="10"/>
  <c r="AB117" i="10"/>
  <c r="AC117" i="10"/>
  <c r="AD117" i="10"/>
  <c r="AE117" i="10"/>
  <c r="AF117" i="10"/>
  <c r="AG117" i="10"/>
  <c r="AH117" i="10"/>
  <c r="AI117" i="10"/>
  <c r="AJ117" i="10"/>
  <c r="AK117" i="10"/>
  <c r="AL117" i="10"/>
  <c r="AM117" i="10"/>
  <c r="AN117" i="10"/>
  <c r="AO117" i="10"/>
  <c r="AP117" i="10"/>
  <c r="AQ117" i="10"/>
  <c r="AR117" i="10"/>
  <c r="AS117" i="10"/>
  <c r="AT117" i="10"/>
  <c r="AU117" i="10"/>
  <c r="AV117" i="10"/>
  <c r="AW117" i="10"/>
  <c r="AX117" i="10"/>
  <c r="AY117" i="10"/>
  <c r="AZ117" i="10"/>
  <c r="BA117" i="10"/>
  <c r="BB117" i="10"/>
  <c r="BC117" i="10"/>
  <c r="D118" i="10"/>
  <c r="E118" i="10"/>
  <c r="F118" i="10"/>
  <c r="G118" i="10"/>
  <c r="H118" i="10"/>
  <c r="I118" i="10"/>
  <c r="J118" i="10"/>
  <c r="K118" i="10"/>
  <c r="L118" i="10"/>
  <c r="M118" i="10"/>
  <c r="N118" i="10"/>
  <c r="O118" i="10"/>
  <c r="P118" i="10"/>
  <c r="Q118" i="10"/>
  <c r="R118" i="10"/>
  <c r="S118" i="10"/>
  <c r="T118" i="10"/>
  <c r="U118" i="10"/>
  <c r="V118" i="10"/>
  <c r="W118" i="10"/>
  <c r="X118" i="10"/>
  <c r="Y118" i="10"/>
  <c r="Z118" i="10"/>
  <c r="AA118" i="10"/>
  <c r="AB118" i="10"/>
  <c r="AC118" i="10"/>
  <c r="AD118" i="10"/>
  <c r="AE118" i="10"/>
  <c r="AF118" i="10"/>
  <c r="AG118" i="10"/>
  <c r="AH118" i="10"/>
  <c r="AI118" i="10"/>
  <c r="AJ118" i="10"/>
  <c r="AK118" i="10"/>
  <c r="AL118" i="10"/>
  <c r="AM118" i="10"/>
  <c r="AN118" i="10"/>
  <c r="AO118" i="10"/>
  <c r="AP118" i="10"/>
  <c r="AQ118" i="10"/>
  <c r="AR118" i="10"/>
  <c r="AS118" i="10"/>
  <c r="AT118" i="10"/>
  <c r="AU118" i="10"/>
  <c r="AV118" i="10"/>
  <c r="AW118" i="10"/>
  <c r="AX118" i="10"/>
  <c r="AY118" i="10"/>
  <c r="AZ118" i="10"/>
  <c r="BA118" i="10"/>
  <c r="BB118" i="10"/>
  <c r="BC118" i="10"/>
  <c r="D119" i="10"/>
  <c r="E119" i="10"/>
  <c r="F119" i="10"/>
  <c r="G119" i="10"/>
  <c r="H119" i="10"/>
  <c r="I119" i="10"/>
  <c r="J119" i="10"/>
  <c r="K119" i="10"/>
  <c r="L119" i="10"/>
  <c r="M119" i="10"/>
  <c r="N119" i="10"/>
  <c r="O119" i="10"/>
  <c r="P119" i="10"/>
  <c r="Q119" i="10"/>
  <c r="R119" i="10"/>
  <c r="S119" i="10"/>
  <c r="T119" i="10"/>
  <c r="U119" i="10"/>
  <c r="V119" i="10"/>
  <c r="W119" i="10"/>
  <c r="X119" i="10"/>
  <c r="Y119" i="10"/>
  <c r="Z119" i="10"/>
  <c r="AA119" i="10"/>
  <c r="AB119" i="10"/>
  <c r="AC119" i="10"/>
  <c r="AD119" i="10"/>
  <c r="AE119" i="10"/>
  <c r="AF119" i="10"/>
  <c r="AG119" i="10"/>
  <c r="AH119" i="10"/>
  <c r="AI119" i="10"/>
  <c r="AJ119" i="10"/>
  <c r="AK119" i="10"/>
  <c r="AL119" i="10"/>
  <c r="AM119" i="10"/>
  <c r="AN119" i="10"/>
  <c r="AO119" i="10"/>
  <c r="AP119" i="10"/>
  <c r="AQ119" i="10"/>
  <c r="AR119" i="10"/>
  <c r="AS119" i="10"/>
  <c r="AT119" i="10"/>
  <c r="AU119" i="10"/>
  <c r="AV119" i="10"/>
  <c r="AW119" i="10"/>
  <c r="AX119" i="10"/>
  <c r="AY119" i="10"/>
  <c r="AZ119" i="10"/>
  <c r="BA119" i="10"/>
  <c r="BB119" i="10"/>
  <c r="BC119" i="10"/>
  <c r="D120" i="10"/>
  <c r="E120" i="10"/>
  <c r="F120" i="10"/>
  <c r="G120" i="10"/>
  <c r="H120" i="10"/>
  <c r="I120" i="10"/>
  <c r="J120" i="10"/>
  <c r="K120" i="10"/>
  <c r="L120" i="10"/>
  <c r="M120" i="10"/>
  <c r="N120" i="10"/>
  <c r="O120" i="10"/>
  <c r="P120" i="10"/>
  <c r="Q120" i="10"/>
  <c r="R120" i="10"/>
  <c r="S120" i="10"/>
  <c r="T120" i="10"/>
  <c r="U120" i="10"/>
  <c r="V120" i="10"/>
  <c r="W120" i="10"/>
  <c r="X120" i="10"/>
  <c r="Y120" i="10"/>
  <c r="Z120" i="10"/>
  <c r="AA120" i="10"/>
  <c r="AB120" i="10"/>
  <c r="AC120" i="10"/>
  <c r="AD120" i="10"/>
  <c r="AE120" i="10"/>
  <c r="AF120" i="10"/>
  <c r="AG120" i="10"/>
  <c r="AH120" i="10"/>
  <c r="AI120" i="10"/>
  <c r="AJ120" i="10"/>
  <c r="AK120" i="10"/>
  <c r="AL120" i="10"/>
  <c r="AM120" i="10"/>
  <c r="AN120" i="10"/>
  <c r="AO120" i="10"/>
  <c r="AP120" i="10"/>
  <c r="AQ120" i="10"/>
  <c r="AR120" i="10"/>
  <c r="AS120" i="10"/>
  <c r="AT120" i="10"/>
  <c r="AU120" i="10"/>
  <c r="AV120" i="10"/>
  <c r="AW120" i="10"/>
  <c r="AX120" i="10"/>
  <c r="AY120" i="10"/>
  <c r="AZ120" i="10"/>
  <c r="BA120" i="10"/>
  <c r="BB120" i="10"/>
  <c r="BC120" i="10"/>
  <c r="D121" i="10"/>
  <c r="E121" i="10"/>
  <c r="F121" i="10"/>
  <c r="G121" i="10"/>
  <c r="H121" i="10"/>
  <c r="I121" i="10"/>
  <c r="J121" i="10"/>
  <c r="K121" i="10"/>
  <c r="L121" i="10"/>
  <c r="M121" i="10"/>
  <c r="N121" i="10"/>
  <c r="O121" i="10"/>
  <c r="P121" i="10"/>
  <c r="Q121" i="10"/>
  <c r="R121" i="10"/>
  <c r="S121" i="10"/>
  <c r="T121" i="10"/>
  <c r="U121" i="10"/>
  <c r="V121" i="10"/>
  <c r="W121" i="10"/>
  <c r="X121" i="10"/>
  <c r="Y121" i="10"/>
  <c r="Z121" i="10"/>
  <c r="AA121" i="10"/>
  <c r="AB121" i="10"/>
  <c r="AC121" i="10"/>
  <c r="AD121" i="10"/>
  <c r="AE121" i="10"/>
  <c r="AF121" i="10"/>
  <c r="AG121" i="10"/>
  <c r="AH121" i="10"/>
  <c r="AI121" i="10"/>
  <c r="AJ121" i="10"/>
  <c r="AK121" i="10"/>
  <c r="AL121" i="10"/>
  <c r="AM121" i="10"/>
  <c r="AN121" i="10"/>
  <c r="AO121" i="10"/>
  <c r="AP121" i="10"/>
  <c r="AQ121" i="10"/>
  <c r="AR121" i="10"/>
  <c r="AS121" i="10"/>
  <c r="AT121" i="10"/>
  <c r="AU121" i="10"/>
  <c r="AV121" i="10"/>
  <c r="AW121" i="10"/>
  <c r="AX121" i="10"/>
  <c r="AY121" i="10"/>
  <c r="AZ121" i="10"/>
  <c r="BA121" i="10"/>
  <c r="BB121" i="10"/>
  <c r="BC121" i="10"/>
  <c r="D122" i="10"/>
  <c r="E122" i="10"/>
  <c r="F122" i="10"/>
  <c r="G122" i="10"/>
  <c r="H122" i="10"/>
  <c r="I122" i="10"/>
  <c r="J122" i="10"/>
  <c r="K122" i="10"/>
  <c r="L122" i="10"/>
  <c r="M122" i="10"/>
  <c r="N122" i="10"/>
  <c r="O122" i="10"/>
  <c r="P122" i="10"/>
  <c r="Q122" i="10"/>
  <c r="R122" i="10"/>
  <c r="S122" i="10"/>
  <c r="T122" i="10"/>
  <c r="U122" i="10"/>
  <c r="V122" i="10"/>
  <c r="W122" i="10"/>
  <c r="X122" i="10"/>
  <c r="Y122" i="10"/>
  <c r="Z122" i="10"/>
  <c r="AA122" i="10"/>
  <c r="AB122" i="10"/>
  <c r="AC122" i="10"/>
  <c r="AD122" i="10"/>
  <c r="AE122" i="10"/>
  <c r="AF122" i="10"/>
  <c r="AG122" i="10"/>
  <c r="AH122" i="10"/>
  <c r="AI122" i="10"/>
  <c r="AJ122" i="10"/>
  <c r="AK122" i="10"/>
  <c r="AL122" i="10"/>
  <c r="AM122" i="10"/>
  <c r="AN122" i="10"/>
  <c r="AO122" i="10"/>
  <c r="AP122" i="10"/>
  <c r="AQ122" i="10"/>
  <c r="AR122" i="10"/>
  <c r="AS122" i="10"/>
  <c r="AT122" i="10"/>
  <c r="AU122" i="10"/>
  <c r="AV122" i="10"/>
  <c r="AW122" i="10"/>
  <c r="AX122" i="10"/>
  <c r="AY122" i="10"/>
  <c r="AZ122" i="10"/>
  <c r="BA122" i="10"/>
  <c r="BB122" i="10"/>
  <c r="BC122" i="10"/>
  <c r="D123" i="10"/>
  <c r="E123" i="10"/>
  <c r="F123" i="10"/>
  <c r="G123" i="10"/>
  <c r="H123" i="10"/>
  <c r="I123" i="10"/>
  <c r="J123" i="10"/>
  <c r="K123" i="10"/>
  <c r="L123" i="10"/>
  <c r="M123" i="10"/>
  <c r="N123" i="10"/>
  <c r="O123" i="10"/>
  <c r="P123" i="10"/>
  <c r="Q123" i="10"/>
  <c r="R123" i="10"/>
  <c r="S123" i="10"/>
  <c r="T123" i="10"/>
  <c r="U123" i="10"/>
  <c r="V123" i="10"/>
  <c r="W123" i="10"/>
  <c r="X123" i="10"/>
  <c r="Y123" i="10"/>
  <c r="Z123" i="10"/>
  <c r="AA123" i="10"/>
  <c r="AB123" i="10"/>
  <c r="AC123" i="10"/>
  <c r="AD123" i="10"/>
  <c r="AE123" i="10"/>
  <c r="AF123" i="10"/>
  <c r="AG123" i="10"/>
  <c r="AH123" i="10"/>
  <c r="AI123" i="10"/>
  <c r="AJ123" i="10"/>
  <c r="AK123" i="10"/>
  <c r="AL123" i="10"/>
  <c r="AM123" i="10"/>
  <c r="AN123" i="10"/>
  <c r="AO123" i="10"/>
  <c r="AP123" i="10"/>
  <c r="AQ123" i="10"/>
  <c r="AR123" i="10"/>
  <c r="AS123" i="10"/>
  <c r="AT123" i="10"/>
  <c r="AU123" i="10"/>
  <c r="AV123" i="10"/>
  <c r="AW123" i="10"/>
  <c r="AX123" i="10"/>
  <c r="AY123" i="10"/>
  <c r="AZ123" i="10"/>
  <c r="BA123" i="10"/>
  <c r="BB123" i="10"/>
  <c r="BC123" i="10"/>
  <c r="D124" i="10"/>
  <c r="E124" i="10"/>
  <c r="F124" i="10"/>
  <c r="G124" i="10"/>
  <c r="H124" i="10"/>
  <c r="I124" i="10"/>
  <c r="J124" i="10"/>
  <c r="K124" i="10"/>
  <c r="L124" i="10"/>
  <c r="M124" i="10"/>
  <c r="N124" i="10"/>
  <c r="O124" i="10"/>
  <c r="P124" i="10"/>
  <c r="Q124" i="10"/>
  <c r="R124" i="10"/>
  <c r="S124" i="10"/>
  <c r="T124" i="10"/>
  <c r="U124" i="10"/>
  <c r="V124" i="10"/>
  <c r="W124" i="10"/>
  <c r="X124" i="10"/>
  <c r="Y124" i="10"/>
  <c r="Z124" i="10"/>
  <c r="AA124" i="10"/>
  <c r="AB124" i="10"/>
  <c r="AC124" i="10"/>
  <c r="AD124" i="10"/>
  <c r="AE124" i="10"/>
  <c r="AF124" i="10"/>
  <c r="AG124" i="10"/>
  <c r="AH124" i="10"/>
  <c r="AI124" i="10"/>
  <c r="AJ124" i="10"/>
  <c r="AK124" i="10"/>
  <c r="AL124" i="10"/>
  <c r="AM124" i="10"/>
  <c r="AN124" i="10"/>
  <c r="AO124" i="10"/>
  <c r="AP124" i="10"/>
  <c r="AQ124" i="10"/>
  <c r="AR124" i="10"/>
  <c r="AS124" i="10"/>
  <c r="AT124" i="10"/>
  <c r="AU124" i="10"/>
  <c r="AV124" i="10"/>
  <c r="AW124" i="10"/>
  <c r="AX124" i="10"/>
  <c r="AY124" i="10"/>
  <c r="AZ124" i="10"/>
  <c r="BA124" i="10"/>
  <c r="BB124" i="10"/>
  <c r="BC124" i="10"/>
  <c r="D125" i="10"/>
  <c r="E125" i="10"/>
  <c r="F125" i="10"/>
  <c r="G125" i="10"/>
  <c r="H125" i="10"/>
  <c r="I125" i="10"/>
  <c r="J125" i="10"/>
  <c r="K125" i="10"/>
  <c r="L125" i="10"/>
  <c r="M125" i="10"/>
  <c r="N125" i="10"/>
  <c r="O125" i="10"/>
  <c r="P125" i="10"/>
  <c r="Q125" i="10"/>
  <c r="R125" i="10"/>
  <c r="S125" i="10"/>
  <c r="T125" i="10"/>
  <c r="U125" i="10"/>
  <c r="V125" i="10"/>
  <c r="W125" i="10"/>
  <c r="X125" i="10"/>
  <c r="Y125" i="10"/>
  <c r="Z125" i="10"/>
  <c r="AA125" i="10"/>
  <c r="AB125" i="10"/>
  <c r="AC125" i="10"/>
  <c r="AD125" i="10"/>
  <c r="AE125" i="10"/>
  <c r="AF125" i="10"/>
  <c r="AG125" i="10"/>
  <c r="AH125" i="10"/>
  <c r="AI125" i="10"/>
  <c r="AJ125" i="10"/>
  <c r="AK125" i="10"/>
  <c r="AL125" i="10"/>
  <c r="AM125" i="10"/>
  <c r="AN125" i="10"/>
  <c r="AO125" i="10"/>
  <c r="AP125" i="10"/>
  <c r="AQ125" i="10"/>
  <c r="AR125" i="10"/>
  <c r="AS125" i="10"/>
  <c r="AT125" i="10"/>
  <c r="AU125" i="10"/>
  <c r="AV125" i="10"/>
  <c r="AW125" i="10"/>
  <c r="AX125" i="10"/>
  <c r="AY125" i="10"/>
  <c r="AZ125" i="10"/>
  <c r="BA125" i="10"/>
  <c r="BB125" i="10"/>
  <c r="BC125" i="10"/>
  <c r="D126" i="10"/>
  <c r="E126" i="10"/>
  <c r="F126" i="10"/>
  <c r="G126" i="10"/>
  <c r="H126" i="10"/>
  <c r="I126" i="10"/>
  <c r="J126" i="10"/>
  <c r="K126" i="10"/>
  <c r="L126" i="10"/>
  <c r="M126" i="10"/>
  <c r="N126" i="10"/>
  <c r="O126" i="10"/>
  <c r="P126" i="10"/>
  <c r="Q126" i="10"/>
  <c r="R126" i="10"/>
  <c r="S126" i="10"/>
  <c r="T126" i="10"/>
  <c r="U126" i="10"/>
  <c r="V126" i="10"/>
  <c r="W126" i="10"/>
  <c r="X126" i="10"/>
  <c r="Y126" i="10"/>
  <c r="Z126" i="10"/>
  <c r="AA126" i="10"/>
  <c r="AB126" i="10"/>
  <c r="AC126" i="10"/>
  <c r="AD126" i="10"/>
  <c r="AE126" i="10"/>
  <c r="AF126" i="10"/>
  <c r="AG126" i="10"/>
  <c r="AH126" i="10"/>
  <c r="AI126" i="10"/>
  <c r="AJ126" i="10"/>
  <c r="AK126" i="10"/>
  <c r="AL126" i="10"/>
  <c r="AM126" i="10"/>
  <c r="AN126" i="10"/>
  <c r="AO126" i="10"/>
  <c r="AP126" i="10"/>
  <c r="AQ126" i="10"/>
  <c r="AR126" i="10"/>
  <c r="AS126" i="10"/>
  <c r="AT126" i="10"/>
  <c r="AU126" i="10"/>
  <c r="AV126" i="10"/>
  <c r="AW126" i="10"/>
  <c r="AX126" i="10"/>
  <c r="AY126" i="10"/>
  <c r="AZ126" i="10"/>
  <c r="BA126" i="10"/>
  <c r="BB126" i="10"/>
  <c r="BC126" i="10"/>
  <c r="D127" i="10"/>
  <c r="E127" i="10"/>
  <c r="F127" i="10"/>
  <c r="G127" i="10"/>
  <c r="H127" i="10"/>
  <c r="I127" i="10"/>
  <c r="J127" i="10"/>
  <c r="K127" i="10"/>
  <c r="L127" i="10"/>
  <c r="M127" i="10"/>
  <c r="N127" i="10"/>
  <c r="O127" i="10"/>
  <c r="P127" i="10"/>
  <c r="Q127" i="10"/>
  <c r="R127" i="10"/>
  <c r="S127" i="10"/>
  <c r="T127" i="10"/>
  <c r="U127" i="10"/>
  <c r="V127" i="10"/>
  <c r="W127" i="10"/>
  <c r="X127" i="10"/>
  <c r="Y127" i="10"/>
  <c r="Z127" i="10"/>
  <c r="AA127" i="10"/>
  <c r="AB127" i="10"/>
  <c r="AC127" i="10"/>
  <c r="AD127" i="10"/>
  <c r="AE127" i="10"/>
  <c r="AF127" i="10"/>
  <c r="AG127" i="10"/>
  <c r="AH127" i="10"/>
  <c r="AI127" i="10"/>
  <c r="AJ127" i="10"/>
  <c r="AK127" i="10"/>
  <c r="AL127" i="10"/>
  <c r="AM127" i="10"/>
  <c r="AN127" i="10"/>
  <c r="AO127" i="10"/>
  <c r="AP127" i="10"/>
  <c r="AQ127" i="10"/>
  <c r="AR127" i="10"/>
  <c r="AS127" i="10"/>
  <c r="AT127" i="10"/>
  <c r="AU127" i="10"/>
  <c r="AV127" i="10"/>
  <c r="AW127" i="10"/>
  <c r="AX127" i="10"/>
  <c r="AY127" i="10"/>
  <c r="AZ127" i="10"/>
  <c r="BA127" i="10"/>
  <c r="BB127" i="10"/>
  <c r="BC127" i="10"/>
  <c r="D128" i="10"/>
  <c r="E128" i="10"/>
  <c r="F128" i="10"/>
  <c r="G128" i="10"/>
  <c r="H128" i="10"/>
  <c r="I128" i="10"/>
  <c r="J128" i="10"/>
  <c r="K128" i="10"/>
  <c r="L128" i="10"/>
  <c r="M128" i="10"/>
  <c r="N128" i="10"/>
  <c r="O128" i="10"/>
  <c r="P128" i="10"/>
  <c r="Q128" i="10"/>
  <c r="R128" i="10"/>
  <c r="S128" i="10"/>
  <c r="T128" i="10"/>
  <c r="U128" i="10"/>
  <c r="V128" i="10"/>
  <c r="W128" i="10"/>
  <c r="X128" i="10"/>
  <c r="Y128" i="10"/>
  <c r="Z128" i="10"/>
  <c r="AA128" i="10"/>
  <c r="AB128" i="10"/>
  <c r="AC128" i="10"/>
  <c r="AD128" i="10"/>
  <c r="AE128" i="10"/>
  <c r="AF128" i="10"/>
  <c r="AG128" i="10"/>
  <c r="AH128" i="10"/>
  <c r="AI128" i="10"/>
  <c r="AJ128" i="10"/>
  <c r="AK128" i="10"/>
  <c r="AL128" i="10"/>
  <c r="AM128" i="10"/>
  <c r="AN128" i="10"/>
  <c r="AO128" i="10"/>
  <c r="AP128" i="10"/>
  <c r="AQ128" i="10"/>
  <c r="AR128" i="10"/>
  <c r="AS128" i="10"/>
  <c r="AT128" i="10"/>
  <c r="AU128" i="10"/>
  <c r="AV128" i="10"/>
  <c r="AW128" i="10"/>
  <c r="AX128" i="10"/>
  <c r="AY128" i="10"/>
  <c r="AZ128" i="10"/>
  <c r="BA128" i="10"/>
  <c r="BB128" i="10"/>
  <c r="BC128" i="10"/>
  <c r="D129" i="10"/>
  <c r="E129" i="10"/>
  <c r="F129" i="10"/>
  <c r="G129" i="10"/>
  <c r="H129" i="10"/>
  <c r="I129" i="10"/>
  <c r="J129" i="10"/>
  <c r="K129" i="10"/>
  <c r="L129" i="10"/>
  <c r="M129" i="10"/>
  <c r="N129" i="10"/>
  <c r="O129" i="10"/>
  <c r="P129" i="10"/>
  <c r="Q129" i="10"/>
  <c r="R129" i="10"/>
  <c r="S129" i="10"/>
  <c r="T129" i="10"/>
  <c r="U129" i="10"/>
  <c r="V129" i="10"/>
  <c r="W129" i="10"/>
  <c r="X129" i="10"/>
  <c r="Y129" i="10"/>
  <c r="Z129" i="10"/>
  <c r="AA129" i="10"/>
  <c r="AB129" i="10"/>
  <c r="AC129" i="10"/>
  <c r="AD129" i="10"/>
  <c r="AE129" i="10"/>
  <c r="AF129" i="10"/>
  <c r="AG129" i="10"/>
  <c r="AH129" i="10"/>
  <c r="AI129" i="10"/>
  <c r="AJ129" i="10"/>
  <c r="AK129" i="10"/>
  <c r="AL129" i="10"/>
  <c r="AM129" i="10"/>
  <c r="AN129" i="10"/>
  <c r="AO129" i="10"/>
  <c r="AP129" i="10"/>
  <c r="AQ129" i="10"/>
  <c r="AR129" i="10"/>
  <c r="AS129" i="10"/>
  <c r="AT129" i="10"/>
  <c r="AU129" i="10"/>
  <c r="AV129" i="10"/>
  <c r="AW129" i="10"/>
  <c r="AX129" i="10"/>
  <c r="AY129" i="10"/>
  <c r="AZ129" i="10"/>
  <c r="BA129" i="10"/>
  <c r="BB129" i="10"/>
  <c r="BC129" i="10"/>
  <c r="D130" i="10"/>
  <c r="E130" i="10"/>
  <c r="F130" i="10"/>
  <c r="G130" i="10"/>
  <c r="H130" i="10"/>
  <c r="I130" i="10"/>
  <c r="J130" i="10"/>
  <c r="K130" i="10"/>
  <c r="L130" i="10"/>
  <c r="M130" i="10"/>
  <c r="N130" i="10"/>
  <c r="O130" i="10"/>
  <c r="P130" i="10"/>
  <c r="Q130" i="10"/>
  <c r="R130" i="10"/>
  <c r="S130" i="10"/>
  <c r="T130" i="10"/>
  <c r="U130" i="10"/>
  <c r="V130" i="10"/>
  <c r="W130" i="10"/>
  <c r="X130" i="10"/>
  <c r="Y130" i="10"/>
  <c r="Z130" i="10"/>
  <c r="AA130" i="10"/>
  <c r="AB130" i="10"/>
  <c r="AC130" i="10"/>
  <c r="AD130" i="10"/>
  <c r="AE130" i="10"/>
  <c r="AF130" i="10"/>
  <c r="AG130" i="10"/>
  <c r="AH130" i="10"/>
  <c r="AI130" i="10"/>
  <c r="AJ130" i="10"/>
  <c r="AK130" i="10"/>
  <c r="AL130" i="10"/>
  <c r="AM130" i="10"/>
  <c r="AN130" i="10"/>
  <c r="AO130" i="10"/>
  <c r="AP130" i="10"/>
  <c r="AQ130" i="10"/>
  <c r="AR130" i="10"/>
  <c r="AS130" i="10"/>
  <c r="AT130" i="10"/>
  <c r="AU130" i="10"/>
  <c r="AV130" i="10"/>
  <c r="AW130" i="10"/>
  <c r="AX130" i="10"/>
  <c r="AY130" i="10"/>
  <c r="AZ130" i="10"/>
  <c r="BA130" i="10"/>
  <c r="BB130" i="10"/>
  <c r="BC130" i="10"/>
  <c r="D131" i="10"/>
  <c r="E131" i="10"/>
  <c r="F131" i="10"/>
  <c r="G131" i="10"/>
  <c r="H131" i="10"/>
  <c r="I131" i="10"/>
  <c r="J131" i="10"/>
  <c r="K131" i="10"/>
  <c r="L131" i="10"/>
  <c r="M131" i="10"/>
  <c r="N131" i="10"/>
  <c r="O131" i="10"/>
  <c r="P131" i="10"/>
  <c r="Q131" i="10"/>
  <c r="R131" i="10"/>
  <c r="S131" i="10"/>
  <c r="T131" i="10"/>
  <c r="U131" i="10"/>
  <c r="V131" i="10"/>
  <c r="W131" i="10"/>
  <c r="X131" i="10"/>
  <c r="Y131" i="10"/>
  <c r="Z131" i="10"/>
  <c r="AA131" i="10"/>
  <c r="AB131" i="10"/>
  <c r="AC131" i="10"/>
  <c r="AD131" i="10"/>
  <c r="AE131" i="10"/>
  <c r="AF131" i="10"/>
  <c r="AG131" i="10"/>
  <c r="AH131" i="10"/>
  <c r="AI131" i="10"/>
  <c r="AJ131" i="10"/>
  <c r="AK131" i="10"/>
  <c r="AL131" i="10"/>
  <c r="AM131" i="10"/>
  <c r="AN131" i="10"/>
  <c r="AO131" i="10"/>
  <c r="AP131" i="10"/>
  <c r="AQ131" i="10"/>
  <c r="AR131" i="10"/>
  <c r="AS131" i="10"/>
  <c r="AT131" i="10"/>
  <c r="AU131" i="10"/>
  <c r="AV131" i="10"/>
  <c r="AW131" i="10"/>
  <c r="AX131" i="10"/>
  <c r="AY131" i="10"/>
  <c r="AZ131" i="10"/>
  <c r="BA131" i="10"/>
  <c r="BB131" i="10"/>
  <c r="BC131" i="10"/>
  <c r="D132" i="10"/>
  <c r="E132" i="10"/>
  <c r="F132" i="10"/>
  <c r="G132" i="10"/>
  <c r="H132" i="10"/>
  <c r="I132" i="10"/>
  <c r="J132" i="10"/>
  <c r="K132" i="10"/>
  <c r="L132" i="10"/>
  <c r="M132" i="10"/>
  <c r="N132" i="10"/>
  <c r="O132" i="10"/>
  <c r="P132" i="10"/>
  <c r="Q132" i="10"/>
  <c r="R132" i="10"/>
  <c r="S132" i="10"/>
  <c r="T132" i="10"/>
  <c r="U132" i="10"/>
  <c r="V132" i="10"/>
  <c r="W132" i="10"/>
  <c r="X132" i="10"/>
  <c r="Y132" i="10"/>
  <c r="Z132" i="10"/>
  <c r="AA132" i="10"/>
  <c r="AB132" i="10"/>
  <c r="AC132" i="10"/>
  <c r="AD132" i="10"/>
  <c r="AE132" i="10"/>
  <c r="AF132" i="10"/>
  <c r="AG132" i="10"/>
  <c r="AH132" i="10"/>
  <c r="AI132" i="10"/>
  <c r="AJ132" i="10"/>
  <c r="AK132" i="10"/>
  <c r="AL132" i="10"/>
  <c r="AM132" i="10"/>
  <c r="AN132" i="10"/>
  <c r="AO132" i="10"/>
  <c r="AP132" i="10"/>
  <c r="AQ132" i="10"/>
  <c r="AR132" i="10"/>
  <c r="AS132" i="10"/>
  <c r="AT132" i="10"/>
  <c r="AU132" i="10"/>
  <c r="AV132" i="10"/>
  <c r="AW132" i="10"/>
  <c r="AX132" i="10"/>
  <c r="AY132" i="10"/>
  <c r="AZ132" i="10"/>
  <c r="BA132" i="10"/>
  <c r="BB132" i="10"/>
  <c r="BC132" i="10"/>
  <c r="D133" i="10"/>
  <c r="E133" i="10"/>
  <c r="F133" i="10"/>
  <c r="G133" i="10"/>
  <c r="H133" i="10"/>
  <c r="I133" i="10"/>
  <c r="J133" i="10"/>
  <c r="K133" i="10"/>
  <c r="L133" i="10"/>
  <c r="M133" i="10"/>
  <c r="N133" i="10"/>
  <c r="O133" i="10"/>
  <c r="P133" i="10"/>
  <c r="Q133" i="10"/>
  <c r="R133" i="10"/>
  <c r="S133" i="10"/>
  <c r="T133" i="10"/>
  <c r="U133" i="10"/>
  <c r="V133" i="10"/>
  <c r="W133" i="10"/>
  <c r="X133" i="10"/>
  <c r="Y133" i="10"/>
  <c r="Z133" i="10"/>
  <c r="AA133" i="10"/>
  <c r="AB133" i="10"/>
  <c r="AC133" i="10"/>
  <c r="AD133" i="10"/>
  <c r="AE133" i="10"/>
  <c r="AF133" i="10"/>
  <c r="AG133" i="10"/>
  <c r="AH133" i="10"/>
  <c r="AI133" i="10"/>
  <c r="AJ133" i="10"/>
  <c r="AK133" i="10"/>
  <c r="AL133" i="10"/>
  <c r="AM133" i="10"/>
  <c r="AN133" i="10"/>
  <c r="AO133" i="10"/>
  <c r="AP133" i="10"/>
  <c r="AQ133" i="10"/>
  <c r="AR133" i="10"/>
  <c r="AS133" i="10"/>
  <c r="AT133" i="10"/>
  <c r="AU133" i="10"/>
  <c r="AV133" i="10"/>
  <c r="AW133" i="10"/>
  <c r="AX133" i="10"/>
  <c r="AY133" i="10"/>
  <c r="AZ133" i="10"/>
  <c r="BA133" i="10"/>
  <c r="BB133" i="10"/>
  <c r="BC133" i="10"/>
  <c r="D134" i="10"/>
  <c r="E134" i="10"/>
  <c r="F134" i="10"/>
  <c r="G134" i="10"/>
  <c r="H134" i="10"/>
  <c r="I134" i="10"/>
  <c r="J134" i="10"/>
  <c r="K134" i="10"/>
  <c r="L134" i="10"/>
  <c r="M134" i="10"/>
  <c r="N134" i="10"/>
  <c r="O134" i="10"/>
  <c r="P134" i="10"/>
  <c r="Q134" i="10"/>
  <c r="R134" i="10"/>
  <c r="S134" i="10"/>
  <c r="T134" i="10"/>
  <c r="U134" i="10"/>
  <c r="V134" i="10"/>
  <c r="W134" i="10"/>
  <c r="X134" i="10"/>
  <c r="Y134" i="10"/>
  <c r="Z134" i="10"/>
  <c r="AA134" i="10"/>
  <c r="AB134" i="10"/>
  <c r="AC134" i="10"/>
  <c r="AD134" i="10"/>
  <c r="AE134" i="10"/>
  <c r="AF134" i="10"/>
  <c r="AG134" i="10"/>
  <c r="AH134" i="10"/>
  <c r="AI134" i="10"/>
  <c r="AJ134" i="10"/>
  <c r="AK134" i="10"/>
  <c r="AL134" i="10"/>
  <c r="AM134" i="10"/>
  <c r="AN134" i="10"/>
  <c r="AO134" i="10"/>
  <c r="AP134" i="10"/>
  <c r="AQ134" i="10"/>
  <c r="AR134" i="10"/>
  <c r="AS134" i="10"/>
  <c r="AT134" i="10"/>
  <c r="AU134" i="10"/>
  <c r="AV134" i="10"/>
  <c r="AW134" i="10"/>
  <c r="AX134" i="10"/>
  <c r="AY134" i="10"/>
  <c r="AZ134" i="10"/>
  <c r="BA134" i="10"/>
  <c r="BB134" i="10"/>
  <c r="BC134" i="10"/>
  <c r="D135" i="10"/>
  <c r="E135" i="10"/>
  <c r="F135" i="10"/>
  <c r="G135" i="10"/>
  <c r="H135" i="10"/>
  <c r="I135" i="10"/>
  <c r="J135" i="10"/>
  <c r="K135" i="10"/>
  <c r="L135" i="10"/>
  <c r="M135" i="10"/>
  <c r="N135" i="10"/>
  <c r="O135" i="10"/>
  <c r="P135" i="10"/>
  <c r="Q135" i="10"/>
  <c r="R135" i="10"/>
  <c r="S135" i="10"/>
  <c r="T135" i="10"/>
  <c r="U135" i="10"/>
  <c r="V135" i="10"/>
  <c r="W135" i="10"/>
  <c r="X135" i="10"/>
  <c r="Y135" i="10"/>
  <c r="Z135" i="10"/>
  <c r="AA135" i="10"/>
  <c r="AB135" i="10"/>
  <c r="AC135" i="10"/>
  <c r="AD135" i="10"/>
  <c r="AE135" i="10"/>
  <c r="AF135" i="10"/>
  <c r="AG135" i="10"/>
  <c r="AH135" i="10"/>
  <c r="AI135" i="10"/>
  <c r="AJ135" i="10"/>
  <c r="AK135" i="10"/>
  <c r="AL135" i="10"/>
  <c r="AM135" i="10"/>
  <c r="AN135" i="10"/>
  <c r="AO135" i="10"/>
  <c r="AP135" i="10"/>
  <c r="AQ135" i="10"/>
  <c r="AR135" i="10"/>
  <c r="AS135" i="10"/>
  <c r="AT135" i="10"/>
  <c r="AU135" i="10"/>
  <c r="AV135" i="10"/>
  <c r="AW135" i="10"/>
  <c r="AX135" i="10"/>
  <c r="AY135" i="10"/>
  <c r="AZ135" i="10"/>
  <c r="BA135" i="10"/>
  <c r="BB135" i="10"/>
  <c r="BC135" i="10"/>
  <c r="D136" i="10"/>
  <c r="E136" i="10"/>
  <c r="F136" i="10"/>
  <c r="G136" i="10"/>
  <c r="H136" i="10"/>
  <c r="I136" i="10"/>
  <c r="J136" i="10"/>
  <c r="K136" i="10"/>
  <c r="L136" i="10"/>
  <c r="M136" i="10"/>
  <c r="N136" i="10"/>
  <c r="O136" i="10"/>
  <c r="P136" i="10"/>
  <c r="Q136" i="10"/>
  <c r="R136" i="10"/>
  <c r="S136" i="10"/>
  <c r="T136" i="10"/>
  <c r="U136" i="10"/>
  <c r="V136" i="10"/>
  <c r="W136" i="10"/>
  <c r="X136" i="10"/>
  <c r="Y136" i="10"/>
  <c r="Z136" i="10"/>
  <c r="AA136" i="10"/>
  <c r="AB136" i="10"/>
  <c r="AC136" i="10"/>
  <c r="AD136" i="10"/>
  <c r="AE136" i="10"/>
  <c r="AF136" i="10"/>
  <c r="AG136" i="10"/>
  <c r="AH136" i="10"/>
  <c r="AI136" i="10"/>
  <c r="AJ136" i="10"/>
  <c r="AK136" i="10"/>
  <c r="AL136" i="10"/>
  <c r="AM136" i="10"/>
  <c r="AN136" i="10"/>
  <c r="AO136" i="10"/>
  <c r="AP136" i="10"/>
  <c r="AQ136" i="10"/>
  <c r="AR136" i="10"/>
  <c r="AS136" i="10"/>
  <c r="AT136" i="10"/>
  <c r="AU136" i="10"/>
  <c r="AV136" i="10"/>
  <c r="AW136" i="10"/>
  <c r="AX136" i="10"/>
  <c r="AY136" i="10"/>
  <c r="AZ136" i="10"/>
  <c r="BA136" i="10"/>
  <c r="BB136" i="10"/>
  <c r="BC136" i="10"/>
  <c r="D137" i="10"/>
  <c r="E137" i="10"/>
  <c r="F137" i="10"/>
  <c r="G137" i="10"/>
  <c r="H137" i="10"/>
  <c r="I137" i="10"/>
  <c r="J137" i="10"/>
  <c r="K137" i="10"/>
  <c r="L137" i="10"/>
  <c r="M137" i="10"/>
  <c r="N137" i="10"/>
  <c r="O137" i="10"/>
  <c r="P137" i="10"/>
  <c r="Q137" i="10"/>
  <c r="R137" i="10"/>
  <c r="S137" i="10"/>
  <c r="T137" i="10"/>
  <c r="U137" i="10"/>
  <c r="V137" i="10"/>
  <c r="W137" i="10"/>
  <c r="X137" i="10"/>
  <c r="Y137" i="10"/>
  <c r="Z137" i="10"/>
  <c r="AA137" i="10"/>
  <c r="AB137" i="10"/>
  <c r="AC137" i="10"/>
  <c r="AD137" i="10"/>
  <c r="AE137" i="10"/>
  <c r="AF137" i="10"/>
  <c r="AG137" i="10"/>
  <c r="AH137" i="10"/>
  <c r="AI137" i="10"/>
  <c r="AJ137" i="10"/>
  <c r="AK137" i="10"/>
  <c r="AL137" i="10"/>
  <c r="AM137" i="10"/>
  <c r="AN137" i="10"/>
  <c r="AO137" i="10"/>
  <c r="AP137" i="10"/>
  <c r="AQ137" i="10"/>
  <c r="AR137" i="10"/>
  <c r="AS137" i="10"/>
  <c r="AT137" i="10"/>
  <c r="AU137" i="10"/>
  <c r="AV137" i="10"/>
  <c r="AW137" i="10"/>
  <c r="AX137" i="10"/>
  <c r="AY137" i="10"/>
  <c r="AZ137" i="10"/>
  <c r="BA137" i="10"/>
  <c r="BB137" i="10"/>
  <c r="BC137" i="10"/>
  <c r="D138" i="10"/>
  <c r="E138" i="10"/>
  <c r="F138" i="10"/>
  <c r="G138" i="10"/>
  <c r="H138" i="10"/>
  <c r="I138" i="10"/>
  <c r="J138" i="10"/>
  <c r="K138" i="10"/>
  <c r="L138" i="10"/>
  <c r="M138" i="10"/>
  <c r="N138" i="10"/>
  <c r="O138" i="10"/>
  <c r="P138" i="10"/>
  <c r="Q138" i="10"/>
  <c r="R138" i="10"/>
  <c r="S138" i="10"/>
  <c r="T138" i="10"/>
  <c r="U138" i="10"/>
  <c r="V138" i="10"/>
  <c r="W138" i="10"/>
  <c r="X138" i="10"/>
  <c r="Y138" i="10"/>
  <c r="Z138" i="10"/>
  <c r="AA138" i="10"/>
  <c r="AB138" i="10"/>
  <c r="AC138" i="10"/>
  <c r="AD138" i="10"/>
  <c r="AE138" i="10"/>
  <c r="AF138" i="10"/>
  <c r="AG138" i="10"/>
  <c r="AH138" i="10"/>
  <c r="AI138" i="10"/>
  <c r="AJ138" i="10"/>
  <c r="AK138" i="10"/>
  <c r="AL138" i="10"/>
  <c r="AM138" i="10"/>
  <c r="AN138" i="10"/>
  <c r="AO138" i="10"/>
  <c r="AP138" i="10"/>
  <c r="AQ138" i="10"/>
  <c r="AR138" i="10"/>
  <c r="AS138" i="10"/>
  <c r="AT138" i="10"/>
  <c r="AU138" i="10"/>
  <c r="AV138" i="10"/>
  <c r="AW138" i="10"/>
  <c r="AX138" i="10"/>
  <c r="AY138" i="10"/>
  <c r="AZ138" i="10"/>
  <c r="BA138" i="10"/>
  <c r="BB138" i="10"/>
  <c r="BC138" i="10"/>
  <c r="D139" i="10"/>
  <c r="E139" i="10"/>
  <c r="F139" i="10"/>
  <c r="G139" i="10"/>
  <c r="H139" i="10"/>
  <c r="I139" i="10"/>
  <c r="J139" i="10"/>
  <c r="K139" i="10"/>
  <c r="L139" i="10"/>
  <c r="M139" i="10"/>
  <c r="N139" i="10"/>
  <c r="O139" i="10"/>
  <c r="P139" i="10"/>
  <c r="Q139" i="10"/>
  <c r="R139" i="10"/>
  <c r="S139" i="10"/>
  <c r="T139" i="10"/>
  <c r="U139" i="10"/>
  <c r="V139" i="10"/>
  <c r="W139" i="10"/>
  <c r="X139" i="10"/>
  <c r="Y139" i="10"/>
  <c r="Z139" i="10"/>
  <c r="AA139" i="10"/>
  <c r="AB139" i="10"/>
  <c r="AC139" i="10"/>
  <c r="AD139" i="10"/>
  <c r="AE139" i="10"/>
  <c r="AF139" i="10"/>
  <c r="AG139" i="10"/>
  <c r="AH139" i="10"/>
  <c r="AI139" i="10"/>
  <c r="AJ139" i="10"/>
  <c r="AK139" i="10"/>
  <c r="AL139" i="10"/>
  <c r="AM139" i="10"/>
  <c r="AN139" i="10"/>
  <c r="AO139" i="10"/>
  <c r="AP139" i="10"/>
  <c r="AQ139" i="10"/>
  <c r="AR139" i="10"/>
  <c r="AS139" i="10"/>
  <c r="AT139" i="10"/>
  <c r="AU139" i="10"/>
  <c r="AV139" i="10"/>
  <c r="AW139" i="10"/>
  <c r="AX139" i="10"/>
  <c r="AY139" i="10"/>
  <c r="AZ139" i="10"/>
  <c r="BA139" i="10"/>
  <c r="BB139" i="10"/>
  <c r="BC139" i="10"/>
  <c r="D140" i="10"/>
  <c r="E140" i="10"/>
  <c r="F140" i="10"/>
  <c r="G140" i="10"/>
  <c r="H140" i="10"/>
  <c r="I140" i="10"/>
  <c r="J140" i="10"/>
  <c r="K140" i="10"/>
  <c r="L140" i="10"/>
  <c r="M140" i="10"/>
  <c r="N140" i="10"/>
  <c r="O140" i="10"/>
  <c r="P140" i="10"/>
  <c r="Q140" i="10"/>
  <c r="R140" i="10"/>
  <c r="S140" i="10"/>
  <c r="T140" i="10"/>
  <c r="U140" i="10"/>
  <c r="V140" i="10"/>
  <c r="W140" i="10"/>
  <c r="X140" i="10"/>
  <c r="Y140" i="10"/>
  <c r="Z140" i="10"/>
  <c r="AA140" i="10"/>
  <c r="AB140" i="10"/>
  <c r="AC140" i="10"/>
  <c r="AD140" i="10"/>
  <c r="AE140" i="10"/>
  <c r="AF140" i="10"/>
  <c r="AG140" i="10"/>
  <c r="AH140" i="10"/>
  <c r="AI140" i="10"/>
  <c r="AJ140" i="10"/>
  <c r="AK140" i="10"/>
  <c r="AL140" i="10"/>
  <c r="AM140" i="10"/>
  <c r="AN140" i="10"/>
  <c r="AO140" i="10"/>
  <c r="AP140" i="10"/>
  <c r="AQ140" i="10"/>
  <c r="AR140" i="10"/>
  <c r="AS140" i="10"/>
  <c r="AT140" i="10"/>
  <c r="AU140" i="10"/>
  <c r="AV140" i="10"/>
  <c r="AW140" i="10"/>
  <c r="AX140" i="10"/>
  <c r="AY140" i="10"/>
  <c r="AZ140" i="10"/>
  <c r="BA140" i="10"/>
  <c r="BB140" i="10"/>
  <c r="BC140" i="10"/>
  <c r="D141" i="10"/>
  <c r="E141" i="10"/>
  <c r="F141" i="10"/>
  <c r="G141" i="10"/>
  <c r="H141" i="10"/>
  <c r="I141" i="10"/>
  <c r="J141" i="10"/>
  <c r="K141" i="10"/>
  <c r="L141" i="10"/>
  <c r="M141" i="10"/>
  <c r="N141" i="10"/>
  <c r="O141" i="10"/>
  <c r="P141" i="10"/>
  <c r="Q141" i="10"/>
  <c r="R141" i="10"/>
  <c r="S141" i="10"/>
  <c r="T141" i="10"/>
  <c r="U141" i="10"/>
  <c r="V141" i="10"/>
  <c r="W141" i="10"/>
  <c r="X141" i="10"/>
  <c r="Y141" i="10"/>
  <c r="Z141" i="10"/>
  <c r="AA141" i="10"/>
  <c r="AB141" i="10"/>
  <c r="AC141" i="10"/>
  <c r="AD141" i="10"/>
  <c r="AE141" i="10"/>
  <c r="AF141" i="10"/>
  <c r="AG141" i="10"/>
  <c r="AH141" i="10"/>
  <c r="AI141" i="10"/>
  <c r="AJ141" i="10"/>
  <c r="AK141" i="10"/>
  <c r="AL141" i="10"/>
  <c r="AM141" i="10"/>
  <c r="AN141" i="10"/>
  <c r="AO141" i="10"/>
  <c r="AP141" i="10"/>
  <c r="AQ141" i="10"/>
  <c r="AR141" i="10"/>
  <c r="AS141" i="10"/>
  <c r="AT141" i="10"/>
  <c r="AU141" i="10"/>
  <c r="AV141" i="10"/>
  <c r="AW141" i="10"/>
  <c r="AX141" i="10"/>
  <c r="AY141" i="10"/>
  <c r="AZ141" i="10"/>
  <c r="BA141" i="10"/>
  <c r="BB141" i="10"/>
  <c r="BC141" i="10"/>
  <c r="D142" i="10"/>
  <c r="E142" i="10"/>
  <c r="F142" i="10"/>
  <c r="G142" i="10"/>
  <c r="H142" i="10"/>
  <c r="I142" i="10"/>
  <c r="J142" i="10"/>
  <c r="K142" i="10"/>
  <c r="L142" i="10"/>
  <c r="M142" i="10"/>
  <c r="N142" i="10"/>
  <c r="O142" i="10"/>
  <c r="P142" i="10"/>
  <c r="Q142" i="10"/>
  <c r="R142" i="10"/>
  <c r="S142" i="10"/>
  <c r="T142" i="10"/>
  <c r="U142" i="10"/>
  <c r="V142" i="10"/>
  <c r="W142" i="10"/>
  <c r="X142" i="10"/>
  <c r="Y142" i="10"/>
  <c r="Z142" i="10"/>
  <c r="AA142" i="10"/>
  <c r="AB142" i="10"/>
  <c r="AC142" i="10"/>
  <c r="AD142" i="10"/>
  <c r="AE142" i="10"/>
  <c r="AF142" i="10"/>
  <c r="AG142" i="10"/>
  <c r="AH142" i="10"/>
  <c r="AI142" i="10"/>
  <c r="AJ142" i="10"/>
  <c r="AK142" i="10"/>
  <c r="AL142" i="10"/>
  <c r="AM142" i="10"/>
  <c r="AN142" i="10"/>
  <c r="AO142" i="10"/>
  <c r="AP142" i="10"/>
  <c r="AQ142" i="10"/>
  <c r="AR142" i="10"/>
  <c r="AS142" i="10"/>
  <c r="AT142" i="10"/>
  <c r="AU142" i="10"/>
  <c r="AV142" i="10"/>
  <c r="AW142" i="10"/>
  <c r="AX142" i="10"/>
  <c r="AY142" i="10"/>
  <c r="AZ142" i="10"/>
  <c r="BA142" i="10"/>
  <c r="BB142" i="10"/>
  <c r="BC142" i="10"/>
  <c r="D143" i="10"/>
  <c r="E143" i="10"/>
  <c r="F143" i="10"/>
  <c r="G143" i="10"/>
  <c r="H143" i="10"/>
  <c r="I143" i="10"/>
  <c r="J143" i="10"/>
  <c r="K143" i="10"/>
  <c r="L143" i="10"/>
  <c r="M143" i="10"/>
  <c r="N143" i="10"/>
  <c r="O143" i="10"/>
  <c r="P143" i="10"/>
  <c r="Q143" i="10"/>
  <c r="R143" i="10"/>
  <c r="S143" i="10"/>
  <c r="T143" i="10"/>
  <c r="U143" i="10"/>
  <c r="V143" i="10"/>
  <c r="W143" i="10"/>
  <c r="X143" i="10"/>
  <c r="Y143" i="10"/>
  <c r="Z143" i="10"/>
  <c r="AA143" i="10"/>
  <c r="AB143" i="10"/>
  <c r="AC143" i="10"/>
  <c r="AD143" i="10"/>
  <c r="AE143" i="10"/>
  <c r="AF143" i="10"/>
  <c r="AG143" i="10"/>
  <c r="AH143" i="10"/>
  <c r="AI143" i="10"/>
  <c r="AJ143" i="10"/>
  <c r="AK143" i="10"/>
  <c r="AL143" i="10"/>
  <c r="AM143" i="10"/>
  <c r="AN143" i="10"/>
  <c r="AO143" i="10"/>
  <c r="AP143" i="10"/>
  <c r="AQ143" i="10"/>
  <c r="AR143" i="10"/>
  <c r="AS143" i="10"/>
  <c r="AT143" i="10"/>
  <c r="AU143" i="10"/>
  <c r="AV143" i="10"/>
  <c r="AW143" i="10"/>
  <c r="AX143" i="10"/>
  <c r="AY143" i="10"/>
  <c r="AZ143" i="10"/>
  <c r="BA143" i="10"/>
  <c r="BB143" i="10"/>
  <c r="BC143" i="10"/>
  <c r="D144" i="10"/>
  <c r="E144" i="10"/>
  <c r="F144" i="10"/>
  <c r="G144" i="10"/>
  <c r="H144" i="10"/>
  <c r="I144" i="10"/>
  <c r="J144" i="10"/>
  <c r="K144" i="10"/>
  <c r="L144" i="10"/>
  <c r="M144" i="10"/>
  <c r="N144" i="10"/>
  <c r="O144" i="10"/>
  <c r="P144" i="10"/>
  <c r="Q144" i="10"/>
  <c r="R144" i="10"/>
  <c r="S144" i="10"/>
  <c r="T144" i="10"/>
  <c r="U144" i="10"/>
  <c r="V144" i="10"/>
  <c r="W144" i="10"/>
  <c r="X144" i="10"/>
  <c r="Y144" i="10"/>
  <c r="Z144" i="10"/>
  <c r="AA144" i="10"/>
  <c r="AB144" i="10"/>
  <c r="AC144" i="10"/>
  <c r="AD144" i="10"/>
  <c r="AE144" i="10"/>
  <c r="AF144" i="10"/>
  <c r="AG144" i="10"/>
  <c r="AH144" i="10"/>
  <c r="AI144" i="10"/>
  <c r="AJ144" i="10"/>
  <c r="AK144" i="10"/>
  <c r="AL144" i="10"/>
  <c r="AM144" i="10"/>
  <c r="AN144" i="10"/>
  <c r="AO144" i="10"/>
  <c r="AP144" i="10"/>
  <c r="AQ144" i="10"/>
  <c r="AR144" i="10"/>
  <c r="AS144" i="10"/>
  <c r="AT144" i="10"/>
  <c r="AU144" i="10"/>
  <c r="AV144" i="10"/>
  <c r="AW144" i="10"/>
  <c r="AX144" i="10"/>
  <c r="AY144" i="10"/>
  <c r="AZ144" i="10"/>
  <c r="BA144" i="10"/>
  <c r="BB144" i="10"/>
  <c r="BC144" i="10"/>
  <c r="D145" i="10"/>
  <c r="E145" i="10"/>
  <c r="F145" i="10"/>
  <c r="G145" i="10"/>
  <c r="H145" i="10"/>
  <c r="I145" i="10"/>
  <c r="J145" i="10"/>
  <c r="K145" i="10"/>
  <c r="L145" i="10"/>
  <c r="M145" i="10"/>
  <c r="N145" i="10"/>
  <c r="O145" i="10"/>
  <c r="P145" i="10"/>
  <c r="Q145" i="10"/>
  <c r="R145" i="10"/>
  <c r="S145" i="10"/>
  <c r="T145" i="10"/>
  <c r="U145" i="10"/>
  <c r="V145" i="10"/>
  <c r="W145" i="10"/>
  <c r="X145" i="10"/>
  <c r="Y145" i="10"/>
  <c r="Z145" i="10"/>
  <c r="AA145" i="10"/>
  <c r="AB145" i="10"/>
  <c r="AC145" i="10"/>
  <c r="AD145" i="10"/>
  <c r="AE145" i="10"/>
  <c r="AF145" i="10"/>
  <c r="AG145" i="10"/>
  <c r="AH145" i="10"/>
  <c r="AI145" i="10"/>
  <c r="AJ145" i="10"/>
  <c r="AK145" i="10"/>
  <c r="AL145" i="10"/>
  <c r="AM145" i="10"/>
  <c r="AN145" i="10"/>
  <c r="AO145" i="10"/>
  <c r="AP145" i="10"/>
  <c r="AQ145" i="10"/>
  <c r="AR145" i="10"/>
  <c r="AS145" i="10"/>
  <c r="AT145" i="10"/>
  <c r="AU145" i="10"/>
  <c r="AV145" i="10"/>
  <c r="AW145" i="10"/>
  <c r="AX145" i="10"/>
  <c r="AY145" i="10"/>
  <c r="AZ145" i="10"/>
  <c r="BA145" i="10"/>
  <c r="BB145" i="10"/>
  <c r="BC145" i="10"/>
  <c r="D146" i="10"/>
  <c r="E146" i="10"/>
  <c r="F146" i="10"/>
  <c r="G146" i="10"/>
  <c r="H146" i="10"/>
  <c r="I146" i="10"/>
  <c r="J146" i="10"/>
  <c r="K146" i="10"/>
  <c r="L146" i="10"/>
  <c r="M146" i="10"/>
  <c r="N146" i="10"/>
  <c r="O146" i="10"/>
  <c r="P146" i="10"/>
  <c r="Q146" i="10"/>
  <c r="R146" i="10"/>
  <c r="S146" i="10"/>
  <c r="T146" i="10"/>
  <c r="U146" i="10"/>
  <c r="V146" i="10"/>
  <c r="W146" i="10"/>
  <c r="X146" i="10"/>
  <c r="Y146" i="10"/>
  <c r="Z146" i="10"/>
  <c r="AA146" i="10"/>
  <c r="AB146" i="10"/>
  <c r="AC146" i="10"/>
  <c r="AD146" i="10"/>
  <c r="AE146" i="10"/>
  <c r="AF146" i="10"/>
  <c r="AG146" i="10"/>
  <c r="AH146" i="10"/>
  <c r="AI146" i="10"/>
  <c r="AJ146" i="10"/>
  <c r="AK146" i="10"/>
  <c r="AL146" i="10"/>
  <c r="AM146" i="10"/>
  <c r="AN146" i="10"/>
  <c r="AO146" i="10"/>
  <c r="AP146" i="10"/>
  <c r="AQ146" i="10"/>
  <c r="AR146" i="10"/>
  <c r="AS146" i="10"/>
  <c r="AT146" i="10"/>
  <c r="AU146" i="10"/>
  <c r="AV146" i="10"/>
  <c r="AW146" i="10"/>
  <c r="AX146" i="10"/>
  <c r="AY146" i="10"/>
  <c r="AZ146" i="10"/>
  <c r="BA146" i="10"/>
  <c r="BB146" i="10"/>
  <c r="BC146" i="10"/>
  <c r="D147" i="10"/>
  <c r="E147" i="10"/>
  <c r="F147" i="10"/>
  <c r="G147" i="10"/>
  <c r="H147" i="10"/>
  <c r="I147" i="10"/>
  <c r="J147" i="10"/>
  <c r="K147" i="10"/>
  <c r="L147" i="10"/>
  <c r="M147" i="10"/>
  <c r="N147" i="10"/>
  <c r="O147" i="10"/>
  <c r="P147" i="10"/>
  <c r="Q147" i="10"/>
  <c r="R147" i="10"/>
  <c r="S147" i="10"/>
  <c r="T147" i="10"/>
  <c r="U147" i="10"/>
  <c r="V147" i="10"/>
  <c r="W147" i="10"/>
  <c r="X147" i="10"/>
  <c r="Y147" i="10"/>
  <c r="Z147" i="10"/>
  <c r="AA147" i="10"/>
  <c r="AB147" i="10"/>
  <c r="AC147" i="10"/>
  <c r="AD147" i="10"/>
  <c r="AE147" i="10"/>
  <c r="AF147" i="10"/>
  <c r="AG147" i="10"/>
  <c r="AH147" i="10"/>
  <c r="AI147" i="10"/>
  <c r="AJ147" i="10"/>
  <c r="AK147" i="10"/>
  <c r="AL147" i="10"/>
  <c r="AM147" i="10"/>
  <c r="AN147" i="10"/>
  <c r="AO147" i="10"/>
  <c r="AP147" i="10"/>
  <c r="AQ147" i="10"/>
  <c r="AR147" i="10"/>
  <c r="AS147" i="10"/>
  <c r="AT147" i="10"/>
  <c r="AU147" i="10"/>
  <c r="AV147" i="10"/>
  <c r="AW147" i="10"/>
  <c r="AX147" i="10"/>
  <c r="AY147" i="10"/>
  <c r="AZ147" i="10"/>
  <c r="BA147" i="10"/>
  <c r="BB147" i="10"/>
  <c r="BC147" i="10"/>
  <c r="D148" i="10"/>
  <c r="E148" i="10"/>
  <c r="F148" i="10"/>
  <c r="G148" i="10"/>
  <c r="H148" i="10"/>
  <c r="I148" i="10"/>
  <c r="J148" i="10"/>
  <c r="K148" i="10"/>
  <c r="L148" i="10"/>
  <c r="M148" i="10"/>
  <c r="N148" i="10"/>
  <c r="O148" i="10"/>
  <c r="P148" i="10"/>
  <c r="Q148" i="10"/>
  <c r="R148" i="10"/>
  <c r="S148" i="10"/>
  <c r="T148" i="10"/>
  <c r="U148" i="10"/>
  <c r="V148" i="10"/>
  <c r="W148" i="10"/>
  <c r="X148" i="10"/>
  <c r="Y148" i="10"/>
  <c r="Z148" i="10"/>
  <c r="AA148" i="10"/>
  <c r="AB148" i="10"/>
  <c r="AC148" i="10"/>
  <c r="AD148" i="10"/>
  <c r="AE148" i="10"/>
  <c r="AF148" i="10"/>
  <c r="AG148" i="10"/>
  <c r="AH148" i="10"/>
  <c r="AI148" i="10"/>
  <c r="AJ148" i="10"/>
  <c r="AK148" i="10"/>
  <c r="AL148" i="10"/>
  <c r="AM148" i="10"/>
  <c r="AN148" i="10"/>
  <c r="AO148" i="10"/>
  <c r="AP148" i="10"/>
  <c r="AQ148" i="10"/>
  <c r="AR148" i="10"/>
  <c r="AS148" i="10"/>
  <c r="AT148" i="10"/>
  <c r="AU148" i="10"/>
  <c r="AV148" i="10"/>
  <c r="AW148" i="10"/>
  <c r="AX148" i="10"/>
  <c r="AY148" i="10"/>
  <c r="AZ148" i="10"/>
  <c r="BA148" i="10"/>
  <c r="BB148" i="10"/>
  <c r="BC148" i="10"/>
  <c r="D149" i="10"/>
  <c r="E149" i="10"/>
  <c r="F149" i="10"/>
  <c r="G149" i="10"/>
  <c r="H149" i="10"/>
  <c r="I149" i="10"/>
  <c r="J149" i="10"/>
  <c r="K149" i="10"/>
  <c r="L149" i="10"/>
  <c r="M149" i="10"/>
  <c r="N149" i="10"/>
  <c r="O149" i="10"/>
  <c r="P149" i="10"/>
  <c r="Q149" i="10"/>
  <c r="R149" i="10"/>
  <c r="S149" i="10"/>
  <c r="T149" i="10"/>
  <c r="U149" i="10"/>
  <c r="V149" i="10"/>
  <c r="W149" i="10"/>
  <c r="X149" i="10"/>
  <c r="Y149" i="10"/>
  <c r="Z149" i="10"/>
  <c r="AA149" i="10"/>
  <c r="AB149" i="10"/>
  <c r="AC149" i="10"/>
  <c r="AD149" i="10"/>
  <c r="AE149" i="10"/>
  <c r="AF149" i="10"/>
  <c r="AG149" i="10"/>
  <c r="AH149" i="10"/>
  <c r="AI149" i="10"/>
  <c r="AJ149" i="10"/>
  <c r="AK149" i="10"/>
  <c r="AL149" i="10"/>
  <c r="AM149" i="10"/>
  <c r="AN149" i="10"/>
  <c r="AO149" i="10"/>
  <c r="AP149" i="10"/>
  <c r="AQ149" i="10"/>
  <c r="AR149" i="10"/>
  <c r="AS149" i="10"/>
  <c r="AT149" i="10"/>
  <c r="AU149" i="10"/>
  <c r="AV149" i="10"/>
  <c r="AW149" i="10"/>
  <c r="AX149" i="10"/>
  <c r="AY149" i="10"/>
  <c r="AZ149" i="10"/>
  <c r="BA149" i="10"/>
  <c r="BB149" i="10"/>
  <c r="BC149" i="10"/>
  <c r="D150" i="10"/>
  <c r="E150" i="10"/>
  <c r="F150" i="10"/>
  <c r="G150" i="10"/>
  <c r="H150" i="10"/>
  <c r="I150" i="10"/>
  <c r="J150" i="10"/>
  <c r="K150" i="10"/>
  <c r="L150" i="10"/>
  <c r="M150" i="10"/>
  <c r="N150" i="10"/>
  <c r="O150" i="10"/>
  <c r="P150" i="10"/>
  <c r="Q150" i="10"/>
  <c r="R150" i="10"/>
  <c r="S150" i="10"/>
  <c r="T150" i="10"/>
  <c r="U150" i="10"/>
  <c r="V150" i="10"/>
  <c r="W150" i="10"/>
  <c r="X150" i="10"/>
  <c r="Y150" i="10"/>
  <c r="Z150" i="10"/>
  <c r="AA150" i="10"/>
  <c r="AB150" i="10"/>
  <c r="AC150" i="10"/>
  <c r="AD150" i="10"/>
  <c r="AE150" i="10"/>
  <c r="AF150" i="10"/>
  <c r="AG150" i="10"/>
  <c r="AH150" i="10"/>
  <c r="AI150" i="10"/>
  <c r="AJ150" i="10"/>
  <c r="AK150" i="10"/>
  <c r="AL150" i="10"/>
  <c r="AM150" i="10"/>
  <c r="AN150" i="10"/>
  <c r="AO150" i="10"/>
  <c r="AP150" i="10"/>
  <c r="AQ150" i="10"/>
  <c r="AR150" i="10"/>
  <c r="AS150" i="10"/>
  <c r="AT150" i="10"/>
  <c r="AU150" i="10"/>
  <c r="AV150" i="10"/>
  <c r="AW150" i="10"/>
  <c r="AX150" i="10"/>
  <c r="AY150" i="10"/>
  <c r="AZ150" i="10"/>
  <c r="BA150" i="10"/>
  <c r="BB150" i="10"/>
  <c r="BC150" i="10"/>
  <c r="D151" i="10"/>
  <c r="E151" i="10"/>
  <c r="F151" i="10"/>
  <c r="G151" i="10"/>
  <c r="H151" i="10"/>
  <c r="I151" i="10"/>
  <c r="J151" i="10"/>
  <c r="K151" i="10"/>
  <c r="L151" i="10"/>
  <c r="M151" i="10"/>
  <c r="N151" i="10"/>
  <c r="O151" i="10"/>
  <c r="P151" i="10"/>
  <c r="Q151" i="10"/>
  <c r="R151" i="10"/>
  <c r="S151" i="10"/>
  <c r="T151" i="10"/>
  <c r="U151" i="10"/>
  <c r="V151" i="10"/>
  <c r="W151" i="10"/>
  <c r="X151" i="10"/>
  <c r="Y151" i="10"/>
  <c r="Z151" i="10"/>
  <c r="AA151" i="10"/>
  <c r="AB151" i="10"/>
  <c r="AC151" i="10"/>
  <c r="AD151" i="10"/>
  <c r="AE151" i="10"/>
  <c r="AF151" i="10"/>
  <c r="AG151" i="10"/>
  <c r="AH151" i="10"/>
  <c r="AI151" i="10"/>
  <c r="AJ151" i="10"/>
  <c r="AK151" i="10"/>
  <c r="AL151" i="10"/>
  <c r="AM151" i="10"/>
  <c r="AN151" i="10"/>
  <c r="AO151" i="10"/>
  <c r="AP151" i="10"/>
  <c r="AQ151" i="10"/>
  <c r="AR151" i="10"/>
  <c r="AS151" i="10"/>
  <c r="AT151" i="10"/>
  <c r="AU151" i="10"/>
  <c r="AV151" i="10"/>
  <c r="AW151" i="10"/>
  <c r="AX151" i="10"/>
  <c r="AY151" i="10"/>
  <c r="AZ151" i="10"/>
  <c r="BA151" i="10"/>
  <c r="BB151" i="10"/>
  <c r="BC151" i="10"/>
  <c r="D152" i="10"/>
  <c r="E152" i="10"/>
  <c r="F152" i="10"/>
  <c r="G152" i="10"/>
  <c r="H152" i="10"/>
  <c r="I152" i="10"/>
  <c r="J152" i="10"/>
  <c r="K152" i="10"/>
  <c r="L152" i="10"/>
  <c r="M152" i="10"/>
  <c r="N152" i="10"/>
  <c r="O152" i="10"/>
  <c r="P152" i="10"/>
  <c r="Q152" i="10"/>
  <c r="R152" i="10"/>
  <c r="S152" i="10"/>
  <c r="T152" i="10"/>
  <c r="U152" i="10"/>
  <c r="V152" i="10"/>
  <c r="W152" i="10"/>
  <c r="X152" i="10"/>
  <c r="Y152" i="10"/>
  <c r="Z152" i="10"/>
  <c r="AA152" i="10"/>
  <c r="AB152" i="10"/>
  <c r="AC152" i="10"/>
  <c r="AD152" i="10"/>
  <c r="AE152" i="10"/>
  <c r="AF152" i="10"/>
  <c r="AG152" i="10"/>
  <c r="AH152" i="10"/>
  <c r="AI152" i="10"/>
  <c r="AJ152" i="10"/>
  <c r="AK152" i="10"/>
  <c r="AL152" i="10"/>
  <c r="AM152" i="10"/>
  <c r="AN152" i="10"/>
  <c r="AO152" i="10"/>
  <c r="AP152" i="10"/>
  <c r="AQ152" i="10"/>
  <c r="AR152" i="10"/>
  <c r="AS152" i="10"/>
  <c r="AT152" i="10"/>
  <c r="AU152" i="10"/>
  <c r="AV152" i="10"/>
  <c r="AW152" i="10"/>
  <c r="AX152" i="10"/>
  <c r="AY152" i="10"/>
  <c r="AZ152" i="10"/>
  <c r="BA152" i="10"/>
  <c r="BB152" i="10"/>
  <c r="BC152" i="10"/>
  <c r="D153" i="10"/>
  <c r="E153" i="10"/>
  <c r="F153" i="10"/>
  <c r="G153" i="10"/>
  <c r="H153" i="10"/>
  <c r="I153" i="10"/>
  <c r="J153" i="10"/>
  <c r="K153" i="10"/>
  <c r="L153" i="10"/>
  <c r="M153" i="10"/>
  <c r="N153" i="10"/>
  <c r="O153" i="10"/>
  <c r="P153" i="10"/>
  <c r="Q153" i="10"/>
  <c r="R153" i="10"/>
  <c r="S153" i="10"/>
  <c r="T153" i="10"/>
  <c r="U153" i="10"/>
  <c r="V153" i="10"/>
  <c r="W153" i="10"/>
  <c r="X153" i="10"/>
  <c r="Y153" i="10"/>
  <c r="Z153" i="10"/>
  <c r="AA153" i="10"/>
  <c r="AB153" i="10"/>
  <c r="AC153" i="10"/>
  <c r="AD153" i="10"/>
  <c r="AE153" i="10"/>
  <c r="AF153" i="10"/>
  <c r="AG153" i="10"/>
  <c r="AH153" i="10"/>
  <c r="AI153" i="10"/>
  <c r="AJ153" i="10"/>
  <c r="AK153" i="10"/>
  <c r="AL153" i="10"/>
  <c r="AM153" i="10"/>
  <c r="AN153" i="10"/>
  <c r="AO153" i="10"/>
  <c r="AP153" i="10"/>
  <c r="AQ153" i="10"/>
  <c r="AR153" i="10"/>
  <c r="AS153" i="10"/>
  <c r="AT153" i="10"/>
  <c r="AU153" i="10"/>
  <c r="AV153" i="10"/>
  <c r="AW153" i="10"/>
  <c r="AX153" i="10"/>
  <c r="AY153" i="10"/>
  <c r="AZ153" i="10"/>
  <c r="BA153" i="10"/>
  <c r="BB153" i="10"/>
  <c r="BC153" i="10"/>
  <c r="D154" i="10"/>
  <c r="E154" i="10"/>
  <c r="F154" i="10"/>
  <c r="G154" i="10"/>
  <c r="H154" i="10"/>
  <c r="I154" i="10"/>
  <c r="J154" i="10"/>
  <c r="K154" i="10"/>
  <c r="L154" i="10"/>
  <c r="M154" i="10"/>
  <c r="N154" i="10"/>
  <c r="O154" i="10"/>
  <c r="P154" i="10"/>
  <c r="Q154" i="10"/>
  <c r="R154" i="10"/>
  <c r="S154" i="10"/>
  <c r="T154" i="10"/>
  <c r="U154" i="10"/>
  <c r="V154" i="10"/>
  <c r="W154" i="10"/>
  <c r="X154" i="10"/>
  <c r="Y154" i="10"/>
  <c r="Z154" i="10"/>
  <c r="AA154" i="10"/>
  <c r="AB154" i="10"/>
  <c r="AC154" i="10"/>
  <c r="AD154" i="10"/>
  <c r="AE154" i="10"/>
  <c r="AF154" i="10"/>
  <c r="AG154" i="10"/>
  <c r="AH154" i="10"/>
  <c r="AI154" i="10"/>
  <c r="AJ154" i="10"/>
  <c r="AK154" i="10"/>
  <c r="AL154" i="10"/>
  <c r="AM154" i="10"/>
  <c r="AN154" i="10"/>
  <c r="AO154" i="10"/>
  <c r="AP154" i="10"/>
  <c r="AQ154" i="10"/>
  <c r="AR154" i="10"/>
  <c r="AS154" i="10"/>
  <c r="AT154" i="10"/>
  <c r="AU154" i="10"/>
  <c r="AV154" i="10"/>
  <c r="AW154" i="10"/>
  <c r="AX154" i="10"/>
  <c r="AY154" i="10"/>
  <c r="AZ154" i="10"/>
  <c r="BA154" i="10"/>
  <c r="BB154" i="10"/>
  <c r="BC154" i="10"/>
  <c r="D155" i="10"/>
  <c r="E155" i="10"/>
  <c r="F155" i="10"/>
  <c r="G155" i="10"/>
  <c r="H155" i="10"/>
  <c r="I155" i="10"/>
  <c r="J155" i="10"/>
  <c r="K155" i="10"/>
  <c r="L155" i="10"/>
  <c r="M155" i="10"/>
  <c r="N155" i="10"/>
  <c r="O155" i="10"/>
  <c r="P155" i="10"/>
  <c r="Q155" i="10"/>
  <c r="R155" i="10"/>
  <c r="S155" i="10"/>
  <c r="T155" i="10"/>
  <c r="U155" i="10"/>
  <c r="V155" i="10"/>
  <c r="W155" i="10"/>
  <c r="X155" i="10"/>
  <c r="Y155" i="10"/>
  <c r="Z155" i="10"/>
  <c r="AA155" i="10"/>
  <c r="AB155" i="10"/>
  <c r="AC155" i="10"/>
  <c r="AD155" i="10"/>
  <c r="AE155" i="10"/>
  <c r="AF155" i="10"/>
  <c r="AG155" i="10"/>
  <c r="AH155" i="10"/>
  <c r="AI155" i="10"/>
  <c r="AJ155" i="10"/>
  <c r="AK155" i="10"/>
  <c r="AL155" i="10"/>
  <c r="AM155" i="10"/>
  <c r="AN155" i="10"/>
  <c r="AO155" i="10"/>
  <c r="AP155" i="10"/>
  <c r="AQ155" i="10"/>
  <c r="AR155" i="10"/>
  <c r="AS155" i="10"/>
  <c r="AT155" i="10"/>
  <c r="AU155" i="10"/>
  <c r="AV155" i="10"/>
  <c r="AW155" i="10"/>
  <c r="AX155" i="10"/>
  <c r="AY155" i="10"/>
  <c r="AZ155" i="10"/>
  <c r="BA155" i="10"/>
  <c r="BB155" i="10"/>
  <c r="BC155" i="10"/>
  <c r="D156" i="10"/>
  <c r="E156" i="10"/>
  <c r="F156" i="10"/>
  <c r="G156" i="10"/>
  <c r="H156" i="10"/>
  <c r="I156" i="10"/>
  <c r="J156" i="10"/>
  <c r="K156" i="10"/>
  <c r="L156" i="10"/>
  <c r="M156" i="10"/>
  <c r="N156" i="10"/>
  <c r="O156" i="10"/>
  <c r="P156" i="10"/>
  <c r="Q156" i="10"/>
  <c r="R156" i="10"/>
  <c r="S156" i="10"/>
  <c r="T156" i="10"/>
  <c r="U156" i="10"/>
  <c r="V156" i="10"/>
  <c r="W156" i="10"/>
  <c r="X156" i="10"/>
  <c r="Y156" i="10"/>
  <c r="Z156" i="10"/>
  <c r="AA156" i="10"/>
  <c r="AB156" i="10"/>
  <c r="AC156" i="10"/>
  <c r="AD156" i="10"/>
  <c r="AE156" i="10"/>
  <c r="AF156" i="10"/>
  <c r="AG156" i="10"/>
  <c r="AH156" i="10"/>
  <c r="AI156" i="10"/>
  <c r="AJ156" i="10"/>
  <c r="AK156" i="10"/>
  <c r="AL156" i="10"/>
  <c r="AM156" i="10"/>
  <c r="AN156" i="10"/>
  <c r="AO156" i="10"/>
  <c r="AP156" i="10"/>
  <c r="AQ156" i="10"/>
  <c r="AR156" i="10"/>
  <c r="AS156" i="10"/>
  <c r="AT156" i="10"/>
  <c r="AU156" i="10"/>
  <c r="AV156" i="10"/>
  <c r="AW156" i="10"/>
  <c r="AX156" i="10"/>
  <c r="AY156" i="10"/>
  <c r="AZ156" i="10"/>
  <c r="BA156" i="10"/>
  <c r="BB156" i="10"/>
  <c r="BC156" i="10"/>
  <c r="D157" i="10"/>
  <c r="E157" i="10"/>
  <c r="F157" i="10"/>
  <c r="G157" i="10"/>
  <c r="H157" i="10"/>
  <c r="I157" i="10"/>
  <c r="J157" i="10"/>
  <c r="K157" i="10"/>
  <c r="L157" i="10"/>
  <c r="M157" i="10"/>
  <c r="N157" i="10"/>
  <c r="O157" i="10"/>
  <c r="P157" i="10"/>
  <c r="Q157" i="10"/>
  <c r="R157" i="10"/>
  <c r="S157" i="10"/>
  <c r="T157" i="10"/>
  <c r="U157" i="10"/>
  <c r="V157" i="10"/>
  <c r="W157" i="10"/>
  <c r="X157" i="10"/>
  <c r="Y157" i="10"/>
  <c r="Z157" i="10"/>
  <c r="AA157" i="10"/>
  <c r="AB157" i="10"/>
  <c r="AC157" i="10"/>
  <c r="AD157" i="10"/>
  <c r="AE157" i="10"/>
  <c r="AF157" i="10"/>
  <c r="AG157" i="10"/>
  <c r="AH157" i="10"/>
  <c r="AI157" i="10"/>
  <c r="AJ157" i="10"/>
  <c r="AK157" i="10"/>
  <c r="AL157" i="10"/>
  <c r="AM157" i="10"/>
  <c r="AN157" i="10"/>
  <c r="AO157" i="10"/>
  <c r="AP157" i="10"/>
  <c r="AQ157" i="10"/>
  <c r="AR157" i="10"/>
  <c r="AS157" i="10"/>
  <c r="AT157" i="10"/>
  <c r="AU157" i="10"/>
  <c r="AV157" i="10"/>
  <c r="AW157" i="10"/>
  <c r="AX157" i="10"/>
  <c r="AY157" i="10"/>
  <c r="AZ157" i="10"/>
  <c r="BA157" i="10"/>
  <c r="BB157" i="10"/>
  <c r="BC157" i="10"/>
  <c r="D158" i="10"/>
  <c r="E158" i="10"/>
  <c r="F158" i="10"/>
  <c r="G158" i="10"/>
  <c r="H158" i="10"/>
  <c r="I158" i="10"/>
  <c r="J158" i="10"/>
  <c r="K158" i="10"/>
  <c r="L158" i="10"/>
  <c r="M158" i="10"/>
  <c r="N158" i="10"/>
  <c r="O158" i="10"/>
  <c r="P158" i="10"/>
  <c r="Q158" i="10"/>
  <c r="R158" i="10"/>
  <c r="S158" i="10"/>
  <c r="T158" i="10"/>
  <c r="U158" i="10"/>
  <c r="V158" i="10"/>
  <c r="W158" i="10"/>
  <c r="X158" i="10"/>
  <c r="Y158" i="10"/>
  <c r="Z158" i="10"/>
  <c r="AA158" i="10"/>
  <c r="AB158" i="10"/>
  <c r="AC158" i="10"/>
  <c r="AD158" i="10"/>
  <c r="AE158" i="10"/>
  <c r="AF158" i="10"/>
  <c r="AG158" i="10"/>
  <c r="AH158" i="10"/>
  <c r="AI158" i="10"/>
  <c r="AJ158" i="10"/>
  <c r="AK158" i="10"/>
  <c r="AL158" i="10"/>
  <c r="AM158" i="10"/>
  <c r="AN158" i="10"/>
  <c r="AO158" i="10"/>
  <c r="AP158" i="10"/>
  <c r="AQ158" i="10"/>
  <c r="AR158" i="10"/>
  <c r="AS158" i="10"/>
  <c r="AT158" i="10"/>
  <c r="AU158" i="10"/>
  <c r="AV158" i="10"/>
  <c r="AW158" i="10"/>
  <c r="AX158" i="10"/>
  <c r="AY158" i="10"/>
  <c r="AZ158" i="10"/>
  <c r="BA158" i="10"/>
  <c r="BB158" i="10"/>
  <c r="BC158" i="10"/>
  <c r="D159" i="10"/>
  <c r="E159" i="10"/>
  <c r="F159" i="10"/>
  <c r="G159" i="10"/>
  <c r="H159" i="10"/>
  <c r="I159" i="10"/>
  <c r="J159" i="10"/>
  <c r="K159" i="10"/>
  <c r="L159" i="10"/>
  <c r="M159" i="10"/>
  <c r="N159" i="10"/>
  <c r="O159" i="10"/>
  <c r="P159" i="10"/>
  <c r="Q159" i="10"/>
  <c r="R159" i="10"/>
  <c r="S159" i="10"/>
  <c r="T159" i="10"/>
  <c r="U159" i="10"/>
  <c r="V159" i="10"/>
  <c r="W159" i="10"/>
  <c r="X159" i="10"/>
  <c r="Y159" i="10"/>
  <c r="Z159" i="10"/>
  <c r="AA159" i="10"/>
  <c r="AB159" i="10"/>
  <c r="AC159" i="10"/>
  <c r="AD159" i="10"/>
  <c r="AE159" i="10"/>
  <c r="AF159" i="10"/>
  <c r="AG159" i="10"/>
  <c r="AH159" i="10"/>
  <c r="AI159" i="10"/>
  <c r="AJ159" i="10"/>
  <c r="AK159" i="10"/>
  <c r="AL159" i="10"/>
  <c r="AM159" i="10"/>
  <c r="AN159" i="10"/>
  <c r="AO159" i="10"/>
  <c r="AP159" i="10"/>
  <c r="AQ159" i="10"/>
  <c r="AR159" i="10"/>
  <c r="AS159" i="10"/>
  <c r="AT159" i="10"/>
  <c r="AU159" i="10"/>
  <c r="AV159" i="10"/>
  <c r="AW159" i="10"/>
  <c r="AX159" i="10"/>
  <c r="AY159" i="10"/>
  <c r="AZ159" i="10"/>
  <c r="BA159" i="10"/>
  <c r="BB159" i="10"/>
  <c r="BC159" i="10"/>
  <c r="D160" i="10"/>
  <c r="E160" i="10"/>
  <c r="F160" i="10"/>
  <c r="G160" i="10"/>
  <c r="H160" i="10"/>
  <c r="I160" i="10"/>
  <c r="J160" i="10"/>
  <c r="K160" i="10"/>
  <c r="L160" i="10"/>
  <c r="M160" i="10"/>
  <c r="N160" i="10"/>
  <c r="O160" i="10"/>
  <c r="P160" i="10"/>
  <c r="Q160" i="10"/>
  <c r="R160" i="10"/>
  <c r="S160" i="10"/>
  <c r="T160" i="10"/>
  <c r="U160" i="10"/>
  <c r="V160" i="10"/>
  <c r="W160" i="10"/>
  <c r="X160" i="10"/>
  <c r="Y160" i="10"/>
  <c r="Z160" i="10"/>
  <c r="AA160" i="10"/>
  <c r="AB160" i="10"/>
  <c r="AC160" i="10"/>
  <c r="AD160" i="10"/>
  <c r="AE160" i="10"/>
  <c r="AF160" i="10"/>
  <c r="AG160" i="10"/>
  <c r="AH160" i="10"/>
  <c r="AI160" i="10"/>
  <c r="AJ160" i="10"/>
  <c r="AK160" i="10"/>
  <c r="AL160" i="10"/>
  <c r="AM160" i="10"/>
  <c r="AN160" i="10"/>
  <c r="AO160" i="10"/>
  <c r="AP160" i="10"/>
  <c r="AQ160" i="10"/>
  <c r="AR160" i="10"/>
  <c r="AS160" i="10"/>
  <c r="AT160" i="10"/>
  <c r="AU160" i="10"/>
  <c r="AV160" i="10"/>
  <c r="AW160" i="10"/>
  <c r="AX160" i="10"/>
  <c r="AY160" i="10"/>
  <c r="AZ160" i="10"/>
  <c r="BA160" i="10"/>
  <c r="BB160" i="10"/>
  <c r="BC160" i="10"/>
  <c r="D161" i="10"/>
  <c r="E161" i="10"/>
  <c r="F161" i="10"/>
  <c r="G161" i="10"/>
  <c r="H161" i="10"/>
  <c r="I161" i="10"/>
  <c r="J161" i="10"/>
  <c r="K161" i="10"/>
  <c r="L161" i="10"/>
  <c r="M161" i="10"/>
  <c r="N161" i="10"/>
  <c r="O161" i="10"/>
  <c r="P161" i="10"/>
  <c r="Q161" i="10"/>
  <c r="R161" i="10"/>
  <c r="S161" i="10"/>
  <c r="T161" i="10"/>
  <c r="U161" i="10"/>
  <c r="V161" i="10"/>
  <c r="W161" i="10"/>
  <c r="X161" i="10"/>
  <c r="Y161" i="10"/>
  <c r="Z161" i="10"/>
  <c r="AA161" i="10"/>
  <c r="AB161" i="10"/>
  <c r="AC161" i="10"/>
  <c r="AD161" i="10"/>
  <c r="AE161" i="10"/>
  <c r="AF161" i="10"/>
  <c r="AG161" i="10"/>
  <c r="AH161" i="10"/>
  <c r="AI161" i="10"/>
  <c r="AJ161" i="10"/>
  <c r="AK161" i="10"/>
  <c r="AL161" i="10"/>
  <c r="AM161" i="10"/>
  <c r="AN161" i="10"/>
  <c r="AO161" i="10"/>
  <c r="AP161" i="10"/>
  <c r="AQ161" i="10"/>
  <c r="AR161" i="10"/>
  <c r="AS161" i="10"/>
  <c r="AT161" i="10"/>
  <c r="AU161" i="10"/>
  <c r="AV161" i="10"/>
  <c r="AW161" i="10"/>
  <c r="AX161" i="10"/>
  <c r="AY161" i="10"/>
  <c r="AZ161" i="10"/>
  <c r="BA161" i="10"/>
  <c r="BB161" i="10"/>
  <c r="BC161" i="10"/>
  <c r="D162" i="10"/>
  <c r="E162" i="10"/>
  <c r="F162" i="10"/>
  <c r="G162" i="10"/>
  <c r="H162" i="10"/>
  <c r="I162" i="10"/>
  <c r="J162" i="10"/>
  <c r="K162" i="10"/>
  <c r="L162" i="10"/>
  <c r="M162" i="10"/>
  <c r="N162" i="10"/>
  <c r="O162" i="10"/>
  <c r="P162" i="10"/>
  <c r="Q162" i="10"/>
  <c r="R162" i="10"/>
  <c r="S162" i="10"/>
  <c r="T162" i="10"/>
  <c r="U162" i="10"/>
  <c r="V162" i="10"/>
  <c r="W162" i="10"/>
  <c r="X162" i="10"/>
  <c r="Y162" i="10"/>
  <c r="Z162" i="10"/>
  <c r="AA162" i="10"/>
  <c r="AB162" i="10"/>
  <c r="AC162" i="10"/>
  <c r="AD162" i="10"/>
  <c r="AE162" i="10"/>
  <c r="AF162" i="10"/>
  <c r="AG162" i="10"/>
  <c r="AH162" i="10"/>
  <c r="AI162" i="10"/>
  <c r="AJ162" i="10"/>
  <c r="AK162" i="10"/>
  <c r="AL162" i="10"/>
  <c r="AM162" i="10"/>
  <c r="AN162" i="10"/>
  <c r="AO162" i="10"/>
  <c r="AP162" i="10"/>
  <c r="AQ162" i="10"/>
  <c r="AR162" i="10"/>
  <c r="AS162" i="10"/>
  <c r="AT162" i="10"/>
  <c r="AU162" i="10"/>
  <c r="AV162" i="10"/>
  <c r="AW162" i="10"/>
  <c r="AX162" i="10"/>
  <c r="AY162" i="10"/>
  <c r="AZ162" i="10"/>
  <c r="BA162" i="10"/>
  <c r="BB162" i="10"/>
  <c r="BC162" i="10"/>
  <c r="D163" i="10"/>
  <c r="E163" i="10"/>
  <c r="F163" i="10"/>
  <c r="G163" i="10"/>
  <c r="H163" i="10"/>
  <c r="I163" i="10"/>
  <c r="J163" i="10"/>
  <c r="K163" i="10"/>
  <c r="L163" i="10"/>
  <c r="M163" i="10"/>
  <c r="N163" i="10"/>
  <c r="O163" i="10"/>
  <c r="P163" i="10"/>
  <c r="Q163" i="10"/>
  <c r="R163" i="10"/>
  <c r="S163" i="10"/>
  <c r="T163" i="10"/>
  <c r="U163" i="10"/>
  <c r="V163" i="10"/>
  <c r="W163" i="10"/>
  <c r="X163" i="10"/>
  <c r="Y163" i="10"/>
  <c r="Z163" i="10"/>
  <c r="AA163" i="10"/>
  <c r="AB163" i="10"/>
  <c r="AC163" i="10"/>
  <c r="AD163" i="10"/>
  <c r="AE163" i="10"/>
  <c r="AF163" i="10"/>
  <c r="AG163" i="10"/>
  <c r="AH163" i="10"/>
  <c r="AI163" i="10"/>
  <c r="AJ163" i="10"/>
  <c r="AK163" i="10"/>
  <c r="AL163" i="10"/>
  <c r="AM163" i="10"/>
  <c r="AN163" i="10"/>
  <c r="AO163" i="10"/>
  <c r="AP163" i="10"/>
  <c r="AQ163" i="10"/>
  <c r="AR163" i="10"/>
  <c r="AS163" i="10"/>
  <c r="AT163" i="10"/>
  <c r="AU163" i="10"/>
  <c r="AV163" i="10"/>
  <c r="AW163" i="10"/>
  <c r="AX163" i="10"/>
  <c r="AY163" i="10"/>
  <c r="AZ163" i="10"/>
  <c r="BA163" i="10"/>
  <c r="BB163" i="10"/>
  <c r="BC163" i="10"/>
  <c r="D164" i="10"/>
  <c r="E164" i="10"/>
  <c r="F164" i="10"/>
  <c r="G164" i="10"/>
  <c r="H164" i="10"/>
  <c r="I164" i="10"/>
  <c r="J164" i="10"/>
  <c r="K164" i="10"/>
  <c r="L164" i="10"/>
  <c r="M164" i="10"/>
  <c r="N164" i="10"/>
  <c r="O164" i="10"/>
  <c r="P164" i="10"/>
  <c r="Q164" i="10"/>
  <c r="R164" i="10"/>
  <c r="S164" i="10"/>
  <c r="T164" i="10"/>
  <c r="U164" i="10"/>
  <c r="V164" i="10"/>
  <c r="W164" i="10"/>
  <c r="X164" i="10"/>
  <c r="Y164" i="10"/>
  <c r="Z164" i="10"/>
  <c r="AA164" i="10"/>
  <c r="AB164" i="10"/>
  <c r="AC164" i="10"/>
  <c r="AD164" i="10"/>
  <c r="AE164" i="10"/>
  <c r="AF164" i="10"/>
  <c r="AG164" i="10"/>
  <c r="AH164" i="10"/>
  <c r="AI164" i="10"/>
  <c r="AJ164" i="10"/>
  <c r="AK164" i="10"/>
  <c r="AL164" i="10"/>
  <c r="AM164" i="10"/>
  <c r="AN164" i="10"/>
  <c r="AO164" i="10"/>
  <c r="AP164" i="10"/>
  <c r="AQ164" i="10"/>
  <c r="AR164" i="10"/>
  <c r="AS164" i="10"/>
  <c r="AT164" i="10"/>
  <c r="AU164" i="10"/>
  <c r="AV164" i="10"/>
  <c r="AW164" i="10"/>
  <c r="AX164" i="10"/>
  <c r="AY164" i="10"/>
  <c r="AZ164" i="10"/>
  <c r="BA164" i="10"/>
  <c r="BB164" i="10"/>
  <c r="BC164" i="10"/>
  <c r="D165" i="10"/>
  <c r="E165" i="10"/>
  <c r="F165" i="10"/>
  <c r="G165" i="10"/>
  <c r="H165" i="10"/>
  <c r="I165" i="10"/>
  <c r="J165" i="10"/>
  <c r="K165" i="10"/>
  <c r="L165" i="10"/>
  <c r="M165" i="10"/>
  <c r="N165" i="10"/>
  <c r="O165" i="10"/>
  <c r="P165" i="10"/>
  <c r="Q165" i="10"/>
  <c r="R165" i="10"/>
  <c r="S165" i="10"/>
  <c r="T165" i="10"/>
  <c r="U165" i="10"/>
  <c r="V165" i="10"/>
  <c r="W165" i="10"/>
  <c r="X165" i="10"/>
  <c r="Y165" i="10"/>
  <c r="Z165" i="10"/>
  <c r="AA165" i="10"/>
  <c r="AB165" i="10"/>
  <c r="AC165" i="10"/>
  <c r="AD165" i="10"/>
  <c r="AE165" i="10"/>
  <c r="AF165" i="10"/>
  <c r="AG165" i="10"/>
  <c r="AH165" i="10"/>
  <c r="AI165" i="10"/>
  <c r="AJ165" i="10"/>
  <c r="AK165" i="10"/>
  <c r="AL165" i="10"/>
  <c r="AM165" i="10"/>
  <c r="AN165" i="10"/>
  <c r="AO165" i="10"/>
  <c r="AP165" i="10"/>
  <c r="AQ165" i="10"/>
  <c r="AR165" i="10"/>
  <c r="AS165" i="10"/>
  <c r="AT165" i="10"/>
  <c r="AU165" i="10"/>
  <c r="AV165" i="10"/>
  <c r="AW165" i="10"/>
  <c r="AX165" i="10"/>
  <c r="AY165" i="10"/>
  <c r="AZ165" i="10"/>
  <c r="BA165" i="10"/>
  <c r="BB165" i="10"/>
  <c r="BC165" i="10"/>
  <c r="D166" i="10"/>
  <c r="E166" i="10"/>
  <c r="F166" i="10"/>
  <c r="G166" i="10"/>
  <c r="H166" i="10"/>
  <c r="I166" i="10"/>
  <c r="J166" i="10"/>
  <c r="K166" i="10"/>
  <c r="L166" i="10"/>
  <c r="M166" i="10"/>
  <c r="N166" i="10"/>
  <c r="O166" i="10"/>
  <c r="P166" i="10"/>
  <c r="Q166" i="10"/>
  <c r="R166" i="10"/>
  <c r="S166" i="10"/>
  <c r="T166" i="10"/>
  <c r="U166" i="10"/>
  <c r="V166" i="10"/>
  <c r="W166" i="10"/>
  <c r="X166" i="10"/>
  <c r="Y166" i="10"/>
  <c r="Z166" i="10"/>
  <c r="AA166" i="10"/>
  <c r="AB166" i="10"/>
  <c r="AC166" i="10"/>
  <c r="AD166" i="10"/>
  <c r="AE166" i="10"/>
  <c r="AF166" i="10"/>
  <c r="AG166" i="10"/>
  <c r="AH166" i="10"/>
  <c r="AI166" i="10"/>
  <c r="AJ166" i="10"/>
  <c r="AK166" i="10"/>
  <c r="AL166" i="10"/>
  <c r="AM166" i="10"/>
  <c r="AN166" i="10"/>
  <c r="AO166" i="10"/>
  <c r="AP166" i="10"/>
  <c r="AQ166" i="10"/>
  <c r="AR166" i="10"/>
  <c r="AS166" i="10"/>
  <c r="AT166" i="10"/>
  <c r="AU166" i="10"/>
  <c r="AV166" i="10"/>
  <c r="AW166" i="10"/>
  <c r="AX166" i="10"/>
  <c r="AY166" i="10"/>
  <c r="AZ166" i="10"/>
  <c r="BA166" i="10"/>
  <c r="BB166" i="10"/>
  <c r="BC166" i="10"/>
  <c r="D167" i="10"/>
  <c r="E167" i="10"/>
  <c r="F167" i="10"/>
  <c r="G167" i="10"/>
  <c r="H167" i="10"/>
  <c r="I167" i="10"/>
  <c r="J167" i="10"/>
  <c r="K167" i="10"/>
  <c r="L167" i="10"/>
  <c r="M167" i="10"/>
  <c r="N167" i="10"/>
  <c r="O167" i="10"/>
  <c r="P167" i="10"/>
  <c r="Q167" i="10"/>
  <c r="R167" i="10"/>
  <c r="S167" i="10"/>
  <c r="T167" i="10"/>
  <c r="U167" i="10"/>
  <c r="V167" i="10"/>
  <c r="W167" i="10"/>
  <c r="X167" i="10"/>
  <c r="Y167" i="10"/>
  <c r="Z167" i="10"/>
  <c r="AA167" i="10"/>
  <c r="AB167" i="10"/>
  <c r="AC167" i="10"/>
  <c r="AD167" i="10"/>
  <c r="AE167" i="10"/>
  <c r="AF167" i="10"/>
  <c r="AG167" i="10"/>
  <c r="AH167" i="10"/>
  <c r="AI167" i="10"/>
  <c r="AJ167" i="10"/>
  <c r="AK167" i="10"/>
  <c r="AL167" i="10"/>
  <c r="AM167" i="10"/>
  <c r="AN167" i="10"/>
  <c r="AO167" i="10"/>
  <c r="AP167" i="10"/>
  <c r="AQ167" i="10"/>
  <c r="AR167" i="10"/>
  <c r="AS167" i="10"/>
  <c r="AT167" i="10"/>
  <c r="AU167" i="10"/>
  <c r="AV167" i="10"/>
  <c r="AW167" i="10"/>
  <c r="AX167" i="10"/>
  <c r="AY167" i="10"/>
  <c r="AZ167" i="10"/>
  <c r="BA167" i="10"/>
  <c r="BB167" i="10"/>
  <c r="BC167" i="10"/>
  <c r="D168" i="10"/>
  <c r="E168" i="10"/>
  <c r="F168" i="10"/>
  <c r="G168" i="10"/>
  <c r="H168" i="10"/>
  <c r="I168" i="10"/>
  <c r="J168" i="10"/>
  <c r="K168" i="10"/>
  <c r="L168" i="10"/>
  <c r="M168" i="10"/>
  <c r="N168" i="10"/>
  <c r="O168" i="10"/>
  <c r="P168" i="10"/>
  <c r="Q168" i="10"/>
  <c r="R168" i="10"/>
  <c r="S168" i="10"/>
  <c r="T168" i="10"/>
  <c r="U168" i="10"/>
  <c r="V168" i="10"/>
  <c r="W168" i="10"/>
  <c r="X168" i="10"/>
  <c r="Y168" i="10"/>
  <c r="Z168" i="10"/>
  <c r="AA168" i="10"/>
  <c r="AB168" i="10"/>
  <c r="AC168" i="10"/>
  <c r="AD168" i="10"/>
  <c r="AE168" i="10"/>
  <c r="AF168" i="10"/>
  <c r="AG168" i="10"/>
  <c r="AH168" i="10"/>
  <c r="AI168" i="10"/>
  <c r="AJ168" i="10"/>
  <c r="AK168" i="10"/>
  <c r="AL168" i="10"/>
  <c r="AM168" i="10"/>
  <c r="AN168" i="10"/>
  <c r="AO168" i="10"/>
  <c r="AP168" i="10"/>
  <c r="AQ168" i="10"/>
  <c r="AR168" i="10"/>
  <c r="AS168" i="10"/>
  <c r="AT168" i="10"/>
  <c r="AU168" i="10"/>
  <c r="AV168" i="10"/>
  <c r="AW168" i="10"/>
  <c r="AX168" i="10"/>
  <c r="AY168" i="10"/>
  <c r="AZ168" i="10"/>
  <c r="BA168" i="10"/>
  <c r="BB168" i="10"/>
  <c r="BC168" i="10"/>
  <c r="D169" i="10"/>
  <c r="E169" i="10"/>
  <c r="F169" i="10"/>
  <c r="G169" i="10"/>
  <c r="H169" i="10"/>
  <c r="I169" i="10"/>
  <c r="J169" i="10"/>
  <c r="K169" i="10"/>
  <c r="L169" i="10"/>
  <c r="M169" i="10"/>
  <c r="N169" i="10"/>
  <c r="O169" i="10"/>
  <c r="P169" i="10"/>
  <c r="Q169" i="10"/>
  <c r="R169" i="10"/>
  <c r="S169" i="10"/>
  <c r="T169" i="10"/>
  <c r="U169" i="10"/>
  <c r="V169" i="10"/>
  <c r="W169" i="10"/>
  <c r="X169" i="10"/>
  <c r="Y169" i="10"/>
  <c r="Z169" i="10"/>
  <c r="AA169" i="10"/>
  <c r="AB169" i="10"/>
  <c r="AC169" i="10"/>
  <c r="AD169" i="10"/>
  <c r="AE169" i="10"/>
  <c r="AF169" i="10"/>
  <c r="AG169" i="10"/>
  <c r="AH169" i="10"/>
  <c r="AI169" i="10"/>
  <c r="AJ169" i="10"/>
  <c r="AK169" i="10"/>
  <c r="AL169" i="10"/>
  <c r="AM169" i="10"/>
  <c r="AN169" i="10"/>
  <c r="AO169" i="10"/>
  <c r="AP169" i="10"/>
  <c r="AQ169" i="10"/>
  <c r="AR169" i="10"/>
  <c r="AS169" i="10"/>
  <c r="AT169" i="10"/>
  <c r="AU169" i="10"/>
  <c r="AV169" i="10"/>
  <c r="AW169" i="10"/>
  <c r="AX169" i="10"/>
  <c r="AY169" i="10"/>
  <c r="AZ169" i="10"/>
  <c r="BA169" i="10"/>
  <c r="BB169" i="10"/>
  <c r="BC169" i="10"/>
  <c r="D170" i="10"/>
  <c r="E170" i="10"/>
  <c r="F170" i="10"/>
  <c r="G170" i="10"/>
  <c r="H170" i="10"/>
  <c r="I170" i="10"/>
  <c r="J170" i="10"/>
  <c r="K170" i="10"/>
  <c r="L170" i="10"/>
  <c r="M170" i="10"/>
  <c r="N170" i="10"/>
  <c r="O170" i="10"/>
  <c r="P170" i="10"/>
  <c r="Q170" i="10"/>
  <c r="R170" i="10"/>
  <c r="S170" i="10"/>
  <c r="T170" i="10"/>
  <c r="U170" i="10"/>
  <c r="V170" i="10"/>
  <c r="W170" i="10"/>
  <c r="X170" i="10"/>
  <c r="Y170" i="10"/>
  <c r="Z170" i="10"/>
  <c r="AA170" i="10"/>
  <c r="AB170" i="10"/>
  <c r="AC170" i="10"/>
  <c r="AD170" i="10"/>
  <c r="AE170" i="10"/>
  <c r="AF170" i="10"/>
  <c r="AG170" i="10"/>
  <c r="AH170" i="10"/>
  <c r="AI170" i="10"/>
  <c r="AJ170" i="10"/>
  <c r="AK170" i="10"/>
  <c r="AL170" i="10"/>
  <c r="AM170" i="10"/>
  <c r="AN170" i="10"/>
  <c r="AO170" i="10"/>
  <c r="AP170" i="10"/>
  <c r="AQ170" i="10"/>
  <c r="AR170" i="10"/>
  <c r="AS170" i="10"/>
  <c r="AT170" i="10"/>
  <c r="AU170" i="10"/>
  <c r="AV170" i="10"/>
  <c r="AW170" i="10"/>
  <c r="AX170" i="10"/>
  <c r="AY170" i="10"/>
  <c r="AZ170" i="10"/>
  <c r="BA170" i="10"/>
  <c r="BB170" i="10"/>
  <c r="BC170" i="10"/>
  <c r="D171" i="10"/>
  <c r="E171" i="10"/>
  <c r="F171" i="10"/>
  <c r="G171" i="10"/>
  <c r="H171" i="10"/>
  <c r="I171" i="10"/>
  <c r="J171" i="10"/>
  <c r="K171" i="10"/>
  <c r="L171" i="10"/>
  <c r="M171" i="10"/>
  <c r="N171" i="10"/>
  <c r="O171" i="10"/>
  <c r="P171" i="10"/>
  <c r="Q171" i="10"/>
  <c r="R171" i="10"/>
  <c r="S171" i="10"/>
  <c r="T171" i="10"/>
  <c r="U171" i="10"/>
  <c r="V171" i="10"/>
  <c r="W171" i="10"/>
  <c r="X171" i="10"/>
  <c r="Y171" i="10"/>
  <c r="Z171" i="10"/>
  <c r="AA171" i="10"/>
  <c r="AB171" i="10"/>
  <c r="AC171" i="10"/>
  <c r="AD171" i="10"/>
  <c r="AE171" i="10"/>
  <c r="AF171" i="10"/>
  <c r="AG171" i="10"/>
  <c r="AH171" i="10"/>
  <c r="AI171" i="10"/>
  <c r="AJ171" i="10"/>
  <c r="AK171" i="10"/>
  <c r="AL171" i="10"/>
  <c r="AM171" i="10"/>
  <c r="AN171" i="10"/>
  <c r="AO171" i="10"/>
  <c r="AP171" i="10"/>
  <c r="AQ171" i="10"/>
  <c r="AR171" i="10"/>
  <c r="AS171" i="10"/>
  <c r="AT171" i="10"/>
  <c r="AU171" i="10"/>
  <c r="AV171" i="10"/>
  <c r="AW171" i="10"/>
  <c r="AX171" i="10"/>
  <c r="AY171" i="10"/>
  <c r="AZ171" i="10"/>
  <c r="BA171" i="10"/>
  <c r="BB171" i="10"/>
  <c r="BC171" i="10"/>
  <c r="D172" i="10"/>
  <c r="E172" i="10"/>
  <c r="F172" i="10"/>
  <c r="G172" i="10"/>
  <c r="H172" i="10"/>
  <c r="I172" i="10"/>
  <c r="J172" i="10"/>
  <c r="K172" i="10"/>
  <c r="L172" i="10"/>
  <c r="M172" i="10"/>
  <c r="N172" i="10"/>
  <c r="O172" i="10"/>
  <c r="P172" i="10"/>
  <c r="Q172" i="10"/>
  <c r="R172" i="10"/>
  <c r="S172" i="10"/>
  <c r="T172" i="10"/>
  <c r="U172" i="10"/>
  <c r="V172" i="10"/>
  <c r="W172" i="10"/>
  <c r="X172" i="10"/>
  <c r="Y172" i="10"/>
  <c r="Z172" i="10"/>
  <c r="AA172" i="10"/>
  <c r="AB172" i="10"/>
  <c r="AC172" i="10"/>
  <c r="AD172" i="10"/>
  <c r="AE172" i="10"/>
  <c r="AF172" i="10"/>
  <c r="AG172" i="10"/>
  <c r="AH172" i="10"/>
  <c r="AI172" i="10"/>
  <c r="AJ172" i="10"/>
  <c r="AK172" i="10"/>
  <c r="AL172" i="10"/>
  <c r="AM172" i="10"/>
  <c r="AN172" i="10"/>
  <c r="AO172" i="10"/>
  <c r="AP172" i="10"/>
  <c r="AQ172" i="10"/>
  <c r="AR172" i="10"/>
  <c r="AS172" i="10"/>
  <c r="AT172" i="10"/>
  <c r="AU172" i="10"/>
  <c r="AV172" i="10"/>
  <c r="AW172" i="10"/>
  <c r="AX172" i="10"/>
  <c r="AY172" i="10"/>
  <c r="AZ172" i="10"/>
  <c r="BA172" i="10"/>
  <c r="BB172" i="10"/>
  <c r="BC172" i="10"/>
  <c r="D173" i="10"/>
  <c r="E173" i="10"/>
  <c r="F173" i="10"/>
  <c r="G173" i="10"/>
  <c r="H173" i="10"/>
  <c r="I173" i="10"/>
  <c r="J173" i="10"/>
  <c r="K173" i="10"/>
  <c r="L173" i="10"/>
  <c r="M173" i="10"/>
  <c r="N173" i="10"/>
  <c r="O173" i="10"/>
  <c r="P173" i="10"/>
  <c r="Q173" i="10"/>
  <c r="R173" i="10"/>
  <c r="S173" i="10"/>
  <c r="T173" i="10"/>
  <c r="U173" i="10"/>
  <c r="V173" i="10"/>
  <c r="W173" i="10"/>
  <c r="X173" i="10"/>
  <c r="Y173" i="10"/>
  <c r="Z173" i="10"/>
  <c r="AA173" i="10"/>
  <c r="AB173" i="10"/>
  <c r="AC173" i="10"/>
  <c r="AD173" i="10"/>
  <c r="AE173" i="10"/>
  <c r="AF173" i="10"/>
  <c r="AG173" i="10"/>
  <c r="AH173" i="10"/>
  <c r="AI173" i="10"/>
  <c r="AJ173" i="10"/>
  <c r="AK173" i="10"/>
  <c r="AL173" i="10"/>
  <c r="AM173" i="10"/>
  <c r="AN173" i="10"/>
  <c r="AO173" i="10"/>
  <c r="AP173" i="10"/>
  <c r="AQ173" i="10"/>
  <c r="AR173" i="10"/>
  <c r="AS173" i="10"/>
  <c r="AT173" i="10"/>
  <c r="AU173" i="10"/>
  <c r="AV173" i="10"/>
  <c r="AW173" i="10"/>
  <c r="AX173" i="10"/>
  <c r="AY173" i="10"/>
  <c r="AZ173" i="10"/>
  <c r="BA173" i="10"/>
  <c r="BB173" i="10"/>
  <c r="BC173" i="10"/>
  <c r="D174" i="10"/>
  <c r="E174" i="10"/>
  <c r="F174" i="10"/>
  <c r="G174" i="10"/>
  <c r="H174" i="10"/>
  <c r="I174" i="10"/>
  <c r="J174" i="10"/>
  <c r="K174" i="10"/>
  <c r="L174" i="10"/>
  <c r="M174" i="10"/>
  <c r="N174" i="10"/>
  <c r="O174" i="10"/>
  <c r="P174" i="10"/>
  <c r="Q174" i="10"/>
  <c r="R174" i="10"/>
  <c r="S174" i="10"/>
  <c r="T174" i="10"/>
  <c r="U174" i="10"/>
  <c r="V174" i="10"/>
  <c r="W174" i="10"/>
  <c r="X174" i="10"/>
  <c r="Y174" i="10"/>
  <c r="Z174" i="10"/>
  <c r="AA174" i="10"/>
  <c r="AB174" i="10"/>
  <c r="AC174" i="10"/>
  <c r="AD174" i="10"/>
  <c r="AE174" i="10"/>
  <c r="AF174" i="10"/>
  <c r="AG174" i="10"/>
  <c r="AH174" i="10"/>
  <c r="AI174" i="10"/>
  <c r="AJ174" i="10"/>
  <c r="AK174" i="10"/>
  <c r="AL174" i="10"/>
  <c r="AM174" i="10"/>
  <c r="AN174" i="10"/>
  <c r="AO174" i="10"/>
  <c r="AP174" i="10"/>
  <c r="AQ174" i="10"/>
  <c r="AR174" i="10"/>
  <c r="AS174" i="10"/>
  <c r="AT174" i="10"/>
  <c r="AU174" i="10"/>
  <c r="AV174" i="10"/>
  <c r="AW174" i="10"/>
  <c r="AX174" i="10"/>
  <c r="AY174" i="10"/>
  <c r="AZ174" i="10"/>
  <c r="BA174" i="10"/>
  <c r="BB174" i="10"/>
  <c r="BC174" i="10"/>
  <c r="D175" i="10"/>
  <c r="E175" i="10"/>
  <c r="F175" i="10"/>
  <c r="G175" i="10"/>
  <c r="H175" i="10"/>
  <c r="I175" i="10"/>
  <c r="J175" i="10"/>
  <c r="K175" i="10"/>
  <c r="L175" i="10"/>
  <c r="M175" i="10"/>
  <c r="N175" i="10"/>
  <c r="O175" i="10"/>
  <c r="P175" i="10"/>
  <c r="Q175" i="10"/>
  <c r="R175" i="10"/>
  <c r="S175" i="10"/>
  <c r="T175" i="10"/>
  <c r="U175" i="10"/>
  <c r="V175" i="10"/>
  <c r="W175" i="10"/>
  <c r="X175" i="10"/>
  <c r="Y175" i="10"/>
  <c r="Z175" i="10"/>
  <c r="AA175" i="10"/>
  <c r="AB175" i="10"/>
  <c r="AC175" i="10"/>
  <c r="AD175" i="10"/>
  <c r="AE175" i="10"/>
  <c r="AF175" i="10"/>
  <c r="AG175" i="10"/>
  <c r="AH175" i="10"/>
  <c r="AI175" i="10"/>
  <c r="AJ175" i="10"/>
  <c r="AK175" i="10"/>
  <c r="AL175" i="10"/>
  <c r="AM175" i="10"/>
  <c r="AN175" i="10"/>
  <c r="AO175" i="10"/>
  <c r="AP175" i="10"/>
  <c r="AQ175" i="10"/>
  <c r="AR175" i="10"/>
  <c r="AS175" i="10"/>
  <c r="AT175" i="10"/>
  <c r="AU175" i="10"/>
  <c r="AV175" i="10"/>
  <c r="AW175" i="10"/>
  <c r="AX175" i="10"/>
  <c r="AY175" i="10"/>
  <c r="AZ175" i="10"/>
  <c r="BA175" i="10"/>
  <c r="BB175" i="10"/>
  <c r="BC175" i="10"/>
  <c r="D176" i="10"/>
  <c r="E176" i="10"/>
  <c r="F176" i="10"/>
  <c r="G176" i="10"/>
  <c r="H176" i="10"/>
  <c r="I176" i="10"/>
  <c r="J176" i="10"/>
  <c r="K176" i="10"/>
  <c r="L176" i="10"/>
  <c r="M176" i="10"/>
  <c r="N176" i="10"/>
  <c r="O176" i="10"/>
  <c r="P176" i="10"/>
  <c r="Q176" i="10"/>
  <c r="R176" i="10"/>
  <c r="S176" i="10"/>
  <c r="T176" i="10"/>
  <c r="U176" i="10"/>
  <c r="V176" i="10"/>
  <c r="W176" i="10"/>
  <c r="X176" i="10"/>
  <c r="Y176" i="10"/>
  <c r="Z176" i="10"/>
  <c r="AA176" i="10"/>
  <c r="AB176" i="10"/>
  <c r="AC176" i="10"/>
  <c r="AD176" i="10"/>
  <c r="AE176" i="10"/>
  <c r="AF176" i="10"/>
  <c r="AG176" i="10"/>
  <c r="AH176" i="10"/>
  <c r="AI176" i="10"/>
  <c r="AJ176" i="10"/>
  <c r="AK176" i="10"/>
  <c r="AL176" i="10"/>
  <c r="AM176" i="10"/>
  <c r="AN176" i="10"/>
  <c r="AO176" i="10"/>
  <c r="AP176" i="10"/>
  <c r="AQ176" i="10"/>
  <c r="AR176" i="10"/>
  <c r="AS176" i="10"/>
  <c r="AT176" i="10"/>
  <c r="AU176" i="10"/>
  <c r="AV176" i="10"/>
  <c r="AW176" i="10"/>
  <c r="AX176" i="10"/>
  <c r="AY176" i="10"/>
  <c r="AZ176" i="10"/>
  <c r="BA176" i="10"/>
  <c r="BB176" i="10"/>
  <c r="BC176" i="10"/>
  <c r="D177" i="10"/>
  <c r="E177" i="10"/>
  <c r="F177" i="10"/>
  <c r="G177" i="10"/>
  <c r="H177" i="10"/>
  <c r="I177" i="10"/>
  <c r="J177" i="10"/>
  <c r="K177" i="10"/>
  <c r="L177" i="10"/>
  <c r="M177" i="10"/>
  <c r="N177" i="10"/>
  <c r="O177" i="10"/>
  <c r="P177" i="10"/>
  <c r="Q177" i="10"/>
  <c r="R177" i="10"/>
  <c r="S177" i="10"/>
  <c r="T177" i="10"/>
  <c r="U177" i="10"/>
  <c r="V177" i="10"/>
  <c r="W177" i="10"/>
  <c r="X177" i="10"/>
  <c r="Y177" i="10"/>
  <c r="Z177" i="10"/>
  <c r="AA177" i="10"/>
  <c r="AB177" i="10"/>
  <c r="AC177" i="10"/>
  <c r="AD177" i="10"/>
  <c r="AE177" i="10"/>
  <c r="AF177" i="10"/>
  <c r="AG177" i="10"/>
  <c r="AH177" i="10"/>
  <c r="AI177" i="10"/>
  <c r="AJ177" i="10"/>
  <c r="AK177" i="10"/>
  <c r="AL177" i="10"/>
  <c r="AM177" i="10"/>
  <c r="AN177" i="10"/>
  <c r="AO177" i="10"/>
  <c r="AP177" i="10"/>
  <c r="AQ177" i="10"/>
  <c r="AR177" i="10"/>
  <c r="AS177" i="10"/>
  <c r="AT177" i="10"/>
  <c r="AU177" i="10"/>
  <c r="AV177" i="10"/>
  <c r="AW177" i="10"/>
  <c r="AX177" i="10"/>
  <c r="AY177" i="10"/>
  <c r="AZ177" i="10"/>
  <c r="BA177" i="10"/>
  <c r="BB177" i="10"/>
  <c r="BC177" i="10"/>
  <c r="D178" i="10"/>
  <c r="E178" i="10"/>
  <c r="F178" i="10"/>
  <c r="G178" i="10"/>
  <c r="H178" i="10"/>
  <c r="I178" i="10"/>
  <c r="J178" i="10"/>
  <c r="K178" i="10"/>
  <c r="L178" i="10"/>
  <c r="M178" i="10"/>
  <c r="N178" i="10"/>
  <c r="O178" i="10"/>
  <c r="P178" i="10"/>
  <c r="Q178" i="10"/>
  <c r="R178" i="10"/>
  <c r="S178" i="10"/>
  <c r="T178" i="10"/>
  <c r="U178" i="10"/>
  <c r="V178" i="10"/>
  <c r="W178" i="10"/>
  <c r="X178" i="10"/>
  <c r="Y178" i="10"/>
  <c r="Z178" i="10"/>
  <c r="AA178" i="10"/>
  <c r="AB178" i="10"/>
  <c r="AC178" i="10"/>
  <c r="AD178" i="10"/>
  <c r="AE178" i="10"/>
  <c r="AF178" i="10"/>
  <c r="AG178" i="10"/>
  <c r="AH178" i="10"/>
  <c r="AI178" i="10"/>
  <c r="AJ178" i="10"/>
  <c r="AK178" i="10"/>
  <c r="AL178" i="10"/>
  <c r="AM178" i="10"/>
  <c r="AN178" i="10"/>
  <c r="AO178" i="10"/>
  <c r="AP178" i="10"/>
  <c r="AQ178" i="10"/>
  <c r="AR178" i="10"/>
  <c r="AS178" i="10"/>
  <c r="AT178" i="10"/>
  <c r="AU178" i="10"/>
  <c r="AV178" i="10"/>
  <c r="AW178" i="10"/>
  <c r="AX178" i="10"/>
  <c r="AY178" i="10"/>
  <c r="AZ178" i="10"/>
  <c r="BA178" i="10"/>
  <c r="BB178" i="10"/>
  <c r="BC178" i="10"/>
  <c r="D179" i="10"/>
  <c r="E179" i="10"/>
  <c r="F179" i="10"/>
  <c r="G179" i="10"/>
  <c r="H179" i="10"/>
  <c r="I179" i="10"/>
  <c r="J179" i="10"/>
  <c r="K179" i="10"/>
  <c r="L179" i="10"/>
  <c r="M179" i="10"/>
  <c r="N179" i="10"/>
  <c r="O179" i="10"/>
  <c r="P179" i="10"/>
  <c r="Q179" i="10"/>
  <c r="R179" i="10"/>
  <c r="S179" i="10"/>
  <c r="T179" i="10"/>
  <c r="U179" i="10"/>
  <c r="V179" i="10"/>
  <c r="W179" i="10"/>
  <c r="X179" i="10"/>
  <c r="Y179" i="10"/>
  <c r="Z179" i="10"/>
  <c r="AA179" i="10"/>
  <c r="AB179" i="10"/>
  <c r="AC179" i="10"/>
  <c r="AD179" i="10"/>
  <c r="AE179" i="10"/>
  <c r="AF179" i="10"/>
  <c r="AG179" i="10"/>
  <c r="AH179" i="10"/>
  <c r="AI179" i="10"/>
  <c r="AJ179" i="10"/>
  <c r="AK179" i="10"/>
  <c r="AL179" i="10"/>
  <c r="AM179" i="10"/>
  <c r="AN179" i="10"/>
  <c r="AO179" i="10"/>
  <c r="AP179" i="10"/>
  <c r="AQ179" i="10"/>
  <c r="AR179" i="10"/>
  <c r="AS179" i="10"/>
  <c r="AT179" i="10"/>
  <c r="AU179" i="10"/>
  <c r="AV179" i="10"/>
  <c r="AW179" i="10"/>
  <c r="AX179" i="10"/>
  <c r="AY179" i="10"/>
  <c r="AZ179" i="10"/>
  <c r="BA179" i="10"/>
  <c r="BB179" i="10"/>
  <c r="BC179" i="10"/>
  <c r="D180" i="10"/>
  <c r="E180" i="10"/>
  <c r="F180" i="10"/>
  <c r="G180" i="10"/>
  <c r="H180" i="10"/>
  <c r="I180" i="10"/>
  <c r="J180" i="10"/>
  <c r="K180" i="10"/>
  <c r="L180" i="10"/>
  <c r="M180" i="10"/>
  <c r="N180" i="10"/>
  <c r="O180" i="10"/>
  <c r="P180" i="10"/>
  <c r="Q180" i="10"/>
  <c r="R180" i="10"/>
  <c r="S180" i="10"/>
  <c r="T180" i="10"/>
  <c r="U180" i="10"/>
  <c r="V180" i="10"/>
  <c r="W180" i="10"/>
  <c r="X180" i="10"/>
  <c r="Y180" i="10"/>
  <c r="Z180" i="10"/>
  <c r="AA180" i="10"/>
  <c r="AB180" i="10"/>
  <c r="AC180" i="10"/>
  <c r="AD180" i="10"/>
  <c r="AE180" i="10"/>
  <c r="AF180" i="10"/>
  <c r="AG180" i="10"/>
  <c r="AH180" i="10"/>
  <c r="AI180" i="10"/>
  <c r="AJ180" i="10"/>
  <c r="AK180" i="10"/>
  <c r="AL180" i="10"/>
  <c r="AM180" i="10"/>
  <c r="AN180" i="10"/>
  <c r="AO180" i="10"/>
  <c r="AP180" i="10"/>
  <c r="AQ180" i="10"/>
  <c r="AR180" i="10"/>
  <c r="AS180" i="10"/>
  <c r="AT180" i="10"/>
  <c r="AU180" i="10"/>
  <c r="AV180" i="10"/>
  <c r="AW180" i="10"/>
  <c r="AX180" i="10"/>
  <c r="AY180" i="10"/>
  <c r="AZ180" i="10"/>
  <c r="BA180" i="10"/>
  <c r="BB180" i="10"/>
  <c r="BC180" i="10"/>
  <c r="D181" i="10"/>
  <c r="E181" i="10"/>
  <c r="F181" i="10"/>
  <c r="G181" i="10"/>
  <c r="H181" i="10"/>
  <c r="I181" i="10"/>
  <c r="J181" i="10"/>
  <c r="K181" i="10"/>
  <c r="L181" i="10"/>
  <c r="M181" i="10"/>
  <c r="N181" i="10"/>
  <c r="O181" i="10"/>
  <c r="P181" i="10"/>
  <c r="Q181" i="10"/>
  <c r="R181" i="10"/>
  <c r="S181" i="10"/>
  <c r="T181" i="10"/>
  <c r="U181" i="10"/>
  <c r="V181" i="10"/>
  <c r="W181" i="10"/>
  <c r="X181" i="10"/>
  <c r="Y181" i="10"/>
  <c r="Z181" i="10"/>
  <c r="AA181" i="10"/>
  <c r="AB181" i="10"/>
  <c r="AC181" i="10"/>
  <c r="AD181" i="10"/>
  <c r="AE181" i="10"/>
  <c r="AF181" i="10"/>
  <c r="AG181" i="10"/>
  <c r="AH181" i="10"/>
  <c r="AI181" i="10"/>
  <c r="AJ181" i="10"/>
  <c r="AK181" i="10"/>
  <c r="AL181" i="10"/>
  <c r="AM181" i="10"/>
  <c r="AN181" i="10"/>
  <c r="AO181" i="10"/>
  <c r="AP181" i="10"/>
  <c r="AQ181" i="10"/>
  <c r="AR181" i="10"/>
  <c r="AS181" i="10"/>
  <c r="AT181" i="10"/>
  <c r="AU181" i="10"/>
  <c r="AV181" i="10"/>
  <c r="AW181" i="10"/>
  <c r="AX181" i="10"/>
  <c r="AY181" i="10"/>
  <c r="AZ181" i="10"/>
  <c r="BA181" i="10"/>
  <c r="BB181" i="10"/>
  <c r="BC181" i="10"/>
  <c r="D182" i="10"/>
  <c r="E182" i="10"/>
  <c r="F182" i="10"/>
  <c r="G182" i="10"/>
  <c r="H182" i="10"/>
  <c r="I182" i="10"/>
  <c r="J182" i="10"/>
  <c r="K182" i="10"/>
  <c r="L182" i="10"/>
  <c r="M182" i="10"/>
  <c r="N182" i="10"/>
  <c r="O182" i="10"/>
  <c r="P182" i="10"/>
  <c r="Q182" i="10"/>
  <c r="R182" i="10"/>
  <c r="S182" i="10"/>
  <c r="T182" i="10"/>
  <c r="U182" i="10"/>
  <c r="V182" i="10"/>
  <c r="W182" i="10"/>
  <c r="X182" i="10"/>
  <c r="Y182" i="10"/>
  <c r="Z182" i="10"/>
  <c r="AA182" i="10"/>
  <c r="AB182" i="10"/>
  <c r="AC182" i="10"/>
  <c r="AD182" i="10"/>
  <c r="AE182" i="10"/>
  <c r="AF182" i="10"/>
  <c r="AG182" i="10"/>
  <c r="AH182" i="10"/>
  <c r="AI182" i="10"/>
  <c r="AJ182" i="10"/>
  <c r="AK182" i="10"/>
  <c r="AL182" i="10"/>
  <c r="AM182" i="10"/>
  <c r="AN182" i="10"/>
  <c r="AO182" i="10"/>
  <c r="AP182" i="10"/>
  <c r="AQ182" i="10"/>
  <c r="AR182" i="10"/>
  <c r="AS182" i="10"/>
  <c r="AT182" i="10"/>
  <c r="AU182" i="10"/>
  <c r="AV182" i="10"/>
  <c r="AW182" i="10"/>
  <c r="AX182" i="10"/>
  <c r="AY182" i="10"/>
  <c r="AZ182" i="10"/>
  <c r="BA182" i="10"/>
  <c r="BB182" i="10"/>
  <c r="BC182" i="10"/>
  <c r="D183" i="10"/>
  <c r="E183" i="10"/>
  <c r="F183" i="10"/>
  <c r="G183" i="10"/>
  <c r="H183" i="10"/>
  <c r="I183" i="10"/>
  <c r="J183" i="10"/>
  <c r="K183" i="10"/>
  <c r="L183" i="10"/>
  <c r="M183" i="10"/>
  <c r="N183" i="10"/>
  <c r="O183" i="10"/>
  <c r="P183" i="10"/>
  <c r="Q183" i="10"/>
  <c r="R183" i="10"/>
  <c r="S183" i="10"/>
  <c r="T183" i="10"/>
  <c r="U183" i="10"/>
  <c r="V183" i="10"/>
  <c r="W183" i="10"/>
  <c r="X183" i="10"/>
  <c r="Y183" i="10"/>
  <c r="Z183" i="10"/>
  <c r="AA183" i="10"/>
  <c r="AB183" i="10"/>
  <c r="AC183" i="10"/>
  <c r="AD183" i="10"/>
  <c r="AE183" i="10"/>
  <c r="AF183" i="10"/>
  <c r="AG183" i="10"/>
  <c r="AH183" i="10"/>
  <c r="AI183" i="10"/>
  <c r="AJ183" i="10"/>
  <c r="AK183" i="10"/>
  <c r="AL183" i="10"/>
  <c r="AM183" i="10"/>
  <c r="AN183" i="10"/>
  <c r="AO183" i="10"/>
  <c r="AP183" i="10"/>
  <c r="AQ183" i="10"/>
  <c r="AR183" i="10"/>
  <c r="AS183" i="10"/>
  <c r="AT183" i="10"/>
  <c r="AU183" i="10"/>
  <c r="AV183" i="10"/>
  <c r="AW183" i="10"/>
  <c r="AX183" i="10"/>
  <c r="AY183" i="10"/>
  <c r="AZ183" i="10"/>
  <c r="BA183" i="10"/>
  <c r="BB183" i="10"/>
  <c r="BC183" i="10"/>
  <c r="D184" i="10"/>
  <c r="E184" i="10"/>
  <c r="F184" i="10"/>
  <c r="G184" i="10"/>
  <c r="H184" i="10"/>
  <c r="I184" i="10"/>
  <c r="J184" i="10"/>
  <c r="K184" i="10"/>
  <c r="L184" i="10"/>
  <c r="M184" i="10"/>
  <c r="N184" i="10"/>
  <c r="O184" i="10"/>
  <c r="P184" i="10"/>
  <c r="Q184" i="10"/>
  <c r="R184" i="10"/>
  <c r="S184" i="10"/>
  <c r="T184" i="10"/>
  <c r="U184" i="10"/>
  <c r="V184" i="10"/>
  <c r="W184" i="10"/>
  <c r="X184" i="10"/>
  <c r="Y184" i="10"/>
  <c r="Z184" i="10"/>
  <c r="AA184" i="10"/>
  <c r="AB184" i="10"/>
  <c r="AC184" i="10"/>
  <c r="AD184" i="10"/>
  <c r="AE184" i="10"/>
  <c r="AF184" i="10"/>
  <c r="AG184" i="10"/>
  <c r="AH184" i="10"/>
  <c r="AI184" i="10"/>
  <c r="AJ184" i="10"/>
  <c r="AK184" i="10"/>
  <c r="AL184" i="10"/>
  <c r="AM184" i="10"/>
  <c r="AN184" i="10"/>
  <c r="AO184" i="10"/>
  <c r="AP184" i="10"/>
  <c r="AQ184" i="10"/>
  <c r="AR184" i="10"/>
  <c r="AS184" i="10"/>
  <c r="AT184" i="10"/>
  <c r="AU184" i="10"/>
  <c r="AV184" i="10"/>
  <c r="AW184" i="10"/>
  <c r="AX184" i="10"/>
  <c r="AY184" i="10"/>
  <c r="AZ184" i="10"/>
  <c r="BA184" i="10"/>
  <c r="BB184" i="10"/>
  <c r="BC184" i="10"/>
  <c r="D185" i="10"/>
  <c r="E185" i="10"/>
  <c r="F185" i="10"/>
  <c r="G185" i="10"/>
  <c r="H185" i="10"/>
  <c r="I185" i="10"/>
  <c r="J185" i="10"/>
  <c r="K185" i="10"/>
  <c r="L185" i="10"/>
  <c r="M185" i="10"/>
  <c r="N185" i="10"/>
  <c r="O185" i="10"/>
  <c r="P185" i="10"/>
  <c r="Q185" i="10"/>
  <c r="R185" i="10"/>
  <c r="S185" i="10"/>
  <c r="T185" i="10"/>
  <c r="U185" i="10"/>
  <c r="V185" i="10"/>
  <c r="W185" i="10"/>
  <c r="X185" i="10"/>
  <c r="Y185" i="10"/>
  <c r="Z185" i="10"/>
  <c r="AA185" i="10"/>
  <c r="AB185" i="10"/>
  <c r="AC185" i="10"/>
  <c r="AD185" i="10"/>
  <c r="AE185" i="10"/>
  <c r="AF185" i="10"/>
  <c r="AG185" i="10"/>
  <c r="AH185" i="10"/>
  <c r="AI185" i="10"/>
  <c r="AJ185" i="10"/>
  <c r="AK185" i="10"/>
  <c r="AL185" i="10"/>
  <c r="AM185" i="10"/>
  <c r="AN185" i="10"/>
  <c r="AO185" i="10"/>
  <c r="AP185" i="10"/>
  <c r="AQ185" i="10"/>
  <c r="AR185" i="10"/>
  <c r="AS185" i="10"/>
  <c r="AT185" i="10"/>
  <c r="AU185" i="10"/>
  <c r="AV185" i="10"/>
  <c r="AW185" i="10"/>
  <c r="AX185" i="10"/>
  <c r="AY185" i="10"/>
  <c r="AZ185" i="10"/>
  <c r="BA185" i="10"/>
  <c r="BB185" i="10"/>
  <c r="BC185" i="10"/>
  <c r="D186" i="10"/>
  <c r="E186" i="10"/>
  <c r="F186" i="10"/>
  <c r="G186" i="10"/>
  <c r="H186" i="10"/>
  <c r="I186" i="10"/>
  <c r="J186" i="10"/>
  <c r="K186" i="10"/>
  <c r="L186" i="10"/>
  <c r="M186" i="10"/>
  <c r="N186" i="10"/>
  <c r="O186" i="10"/>
  <c r="P186" i="10"/>
  <c r="Q186" i="10"/>
  <c r="R186" i="10"/>
  <c r="S186" i="10"/>
  <c r="T186" i="10"/>
  <c r="U186" i="10"/>
  <c r="V186" i="10"/>
  <c r="W186" i="10"/>
  <c r="X186" i="10"/>
  <c r="Y186" i="10"/>
  <c r="Z186" i="10"/>
  <c r="AA186" i="10"/>
  <c r="AB186" i="10"/>
  <c r="AC186" i="10"/>
  <c r="AD186" i="10"/>
  <c r="AE186" i="10"/>
  <c r="AF186" i="10"/>
  <c r="AG186" i="10"/>
  <c r="AH186" i="10"/>
  <c r="AI186" i="10"/>
  <c r="AJ186" i="10"/>
  <c r="AK186" i="10"/>
  <c r="AL186" i="10"/>
  <c r="AM186" i="10"/>
  <c r="AN186" i="10"/>
  <c r="AO186" i="10"/>
  <c r="AP186" i="10"/>
  <c r="AQ186" i="10"/>
  <c r="AR186" i="10"/>
  <c r="AS186" i="10"/>
  <c r="AT186" i="10"/>
  <c r="AU186" i="10"/>
  <c r="AV186" i="10"/>
  <c r="AW186" i="10"/>
  <c r="AX186" i="10"/>
  <c r="AY186" i="10"/>
  <c r="AZ186" i="10"/>
  <c r="BA186" i="10"/>
  <c r="BB186" i="10"/>
  <c r="BC186" i="10"/>
  <c r="D187" i="10"/>
  <c r="E187" i="10"/>
  <c r="F187" i="10"/>
  <c r="G187" i="10"/>
  <c r="H187" i="10"/>
  <c r="I187" i="10"/>
  <c r="J187" i="10"/>
  <c r="K187" i="10"/>
  <c r="L187" i="10"/>
  <c r="M187" i="10"/>
  <c r="N187" i="10"/>
  <c r="O187" i="10"/>
  <c r="P187" i="10"/>
  <c r="Q187" i="10"/>
  <c r="R187" i="10"/>
  <c r="S187" i="10"/>
  <c r="T187" i="10"/>
  <c r="U187" i="10"/>
  <c r="V187" i="10"/>
  <c r="W187" i="10"/>
  <c r="X187" i="10"/>
  <c r="Y187" i="10"/>
  <c r="Z187" i="10"/>
  <c r="AA187" i="10"/>
  <c r="AB187" i="10"/>
  <c r="AC187" i="10"/>
  <c r="AD187" i="10"/>
  <c r="AE187" i="10"/>
  <c r="AF187" i="10"/>
  <c r="AG187" i="10"/>
  <c r="AH187" i="10"/>
  <c r="AI187" i="10"/>
  <c r="AJ187" i="10"/>
  <c r="AK187" i="10"/>
  <c r="AL187" i="10"/>
  <c r="AM187" i="10"/>
  <c r="AN187" i="10"/>
  <c r="AO187" i="10"/>
  <c r="AP187" i="10"/>
  <c r="AQ187" i="10"/>
  <c r="AR187" i="10"/>
  <c r="AS187" i="10"/>
  <c r="AT187" i="10"/>
  <c r="AU187" i="10"/>
  <c r="AV187" i="10"/>
  <c r="AW187" i="10"/>
  <c r="AX187" i="10"/>
  <c r="AY187" i="10"/>
  <c r="AZ187" i="10"/>
  <c r="BA187" i="10"/>
  <c r="BB187" i="10"/>
  <c r="BC187" i="10"/>
  <c r="D188" i="10"/>
  <c r="E188" i="10"/>
  <c r="F188" i="10"/>
  <c r="G188" i="10"/>
  <c r="H188" i="10"/>
  <c r="I188" i="10"/>
  <c r="J188" i="10"/>
  <c r="K188" i="10"/>
  <c r="L188" i="10"/>
  <c r="M188" i="10"/>
  <c r="N188" i="10"/>
  <c r="O188" i="10"/>
  <c r="P188" i="10"/>
  <c r="Q188" i="10"/>
  <c r="R188" i="10"/>
  <c r="S188" i="10"/>
  <c r="T188" i="10"/>
  <c r="U188" i="10"/>
  <c r="V188" i="10"/>
  <c r="W188" i="10"/>
  <c r="X188" i="10"/>
  <c r="Y188" i="10"/>
  <c r="Z188" i="10"/>
  <c r="AA188" i="10"/>
  <c r="AB188" i="10"/>
  <c r="AC188" i="10"/>
  <c r="AD188" i="10"/>
  <c r="AE188" i="10"/>
  <c r="AF188" i="10"/>
  <c r="AG188" i="10"/>
  <c r="AH188" i="10"/>
  <c r="AI188" i="10"/>
  <c r="AJ188" i="10"/>
  <c r="AK188" i="10"/>
  <c r="AL188" i="10"/>
  <c r="AM188" i="10"/>
  <c r="AN188" i="10"/>
  <c r="AO188" i="10"/>
  <c r="AP188" i="10"/>
  <c r="AQ188" i="10"/>
  <c r="AR188" i="10"/>
  <c r="AS188" i="10"/>
  <c r="AT188" i="10"/>
  <c r="AU188" i="10"/>
  <c r="AV188" i="10"/>
  <c r="AW188" i="10"/>
  <c r="AX188" i="10"/>
  <c r="AY188" i="10"/>
  <c r="AZ188" i="10"/>
  <c r="BA188" i="10"/>
  <c r="BB188" i="10"/>
  <c r="BC188" i="10"/>
  <c r="D189" i="10"/>
  <c r="E189" i="10"/>
  <c r="F189" i="10"/>
  <c r="G189" i="10"/>
  <c r="H189" i="10"/>
  <c r="I189" i="10"/>
  <c r="J189" i="10"/>
  <c r="K189" i="10"/>
  <c r="L189" i="10"/>
  <c r="M189" i="10"/>
  <c r="N189" i="10"/>
  <c r="O189" i="10"/>
  <c r="P189" i="10"/>
  <c r="Q189" i="10"/>
  <c r="R189" i="10"/>
  <c r="S189" i="10"/>
  <c r="T189" i="10"/>
  <c r="U189" i="10"/>
  <c r="V189" i="10"/>
  <c r="W189" i="10"/>
  <c r="X189" i="10"/>
  <c r="Y189" i="10"/>
  <c r="Z189" i="10"/>
  <c r="AA189" i="10"/>
  <c r="AB189" i="10"/>
  <c r="AC189" i="10"/>
  <c r="AD189" i="10"/>
  <c r="AE189" i="10"/>
  <c r="AF189" i="10"/>
  <c r="AG189" i="10"/>
  <c r="AH189" i="10"/>
  <c r="AI189" i="10"/>
  <c r="AJ189" i="10"/>
  <c r="AK189" i="10"/>
  <c r="AL189" i="10"/>
  <c r="AM189" i="10"/>
  <c r="AN189" i="10"/>
  <c r="AO189" i="10"/>
  <c r="AP189" i="10"/>
  <c r="AQ189" i="10"/>
  <c r="AR189" i="10"/>
  <c r="AS189" i="10"/>
  <c r="AT189" i="10"/>
  <c r="AU189" i="10"/>
  <c r="AV189" i="10"/>
  <c r="AW189" i="10"/>
  <c r="AX189" i="10"/>
  <c r="AY189" i="10"/>
  <c r="AZ189" i="10"/>
  <c r="BA189" i="10"/>
  <c r="BB189" i="10"/>
  <c r="BC189" i="10"/>
  <c r="D190" i="10"/>
  <c r="E190" i="10"/>
  <c r="F190" i="10"/>
  <c r="G190" i="10"/>
  <c r="H190" i="10"/>
  <c r="I190" i="10"/>
  <c r="J190" i="10"/>
  <c r="K190" i="10"/>
  <c r="L190" i="10"/>
  <c r="M190" i="10"/>
  <c r="N190" i="10"/>
  <c r="O190" i="10"/>
  <c r="P190" i="10"/>
  <c r="Q190" i="10"/>
  <c r="R190" i="10"/>
  <c r="S190" i="10"/>
  <c r="T190" i="10"/>
  <c r="U190" i="10"/>
  <c r="V190" i="10"/>
  <c r="W190" i="10"/>
  <c r="X190" i="10"/>
  <c r="Y190" i="10"/>
  <c r="Z190" i="10"/>
  <c r="AA190" i="10"/>
  <c r="AB190" i="10"/>
  <c r="AC190" i="10"/>
  <c r="AD190" i="10"/>
  <c r="AE190" i="10"/>
  <c r="AF190" i="10"/>
  <c r="AG190" i="10"/>
  <c r="AH190" i="10"/>
  <c r="AI190" i="10"/>
  <c r="AJ190" i="10"/>
  <c r="AK190" i="10"/>
  <c r="AL190" i="10"/>
  <c r="AM190" i="10"/>
  <c r="AN190" i="10"/>
  <c r="AO190" i="10"/>
  <c r="AP190" i="10"/>
  <c r="AQ190" i="10"/>
  <c r="AR190" i="10"/>
  <c r="AS190" i="10"/>
  <c r="AT190" i="10"/>
  <c r="AU190" i="10"/>
  <c r="AV190" i="10"/>
  <c r="AW190" i="10"/>
  <c r="AX190" i="10"/>
  <c r="AY190" i="10"/>
  <c r="AZ190" i="10"/>
  <c r="BA190" i="10"/>
  <c r="BB190" i="10"/>
  <c r="BC190" i="10"/>
  <c r="D191" i="10"/>
  <c r="E191" i="10"/>
  <c r="F191" i="10"/>
  <c r="G191" i="10"/>
  <c r="H191" i="10"/>
  <c r="I191" i="10"/>
  <c r="J191" i="10"/>
  <c r="K191" i="10"/>
  <c r="L191" i="10"/>
  <c r="M191" i="10"/>
  <c r="N191" i="10"/>
  <c r="O191" i="10"/>
  <c r="P191" i="10"/>
  <c r="Q191" i="10"/>
  <c r="R191" i="10"/>
  <c r="S191" i="10"/>
  <c r="T191" i="10"/>
  <c r="U191" i="10"/>
  <c r="V191" i="10"/>
  <c r="W191" i="10"/>
  <c r="X191" i="10"/>
  <c r="Y191" i="10"/>
  <c r="Z191" i="10"/>
  <c r="AA191" i="10"/>
  <c r="AB191" i="10"/>
  <c r="AC191" i="10"/>
  <c r="AD191" i="10"/>
  <c r="AE191" i="10"/>
  <c r="AF191" i="10"/>
  <c r="AG191" i="10"/>
  <c r="AH191" i="10"/>
  <c r="AI191" i="10"/>
  <c r="AJ191" i="10"/>
  <c r="AK191" i="10"/>
  <c r="AL191" i="10"/>
  <c r="AM191" i="10"/>
  <c r="AN191" i="10"/>
  <c r="AO191" i="10"/>
  <c r="AP191" i="10"/>
  <c r="AQ191" i="10"/>
  <c r="AR191" i="10"/>
  <c r="AS191" i="10"/>
  <c r="AT191" i="10"/>
  <c r="AU191" i="10"/>
  <c r="AV191" i="10"/>
  <c r="AW191" i="10"/>
  <c r="AX191" i="10"/>
  <c r="AY191" i="10"/>
  <c r="AZ191" i="10"/>
  <c r="BA191" i="10"/>
  <c r="BB191" i="10"/>
  <c r="BC191" i="10"/>
  <c r="D192" i="10"/>
  <c r="E192" i="10"/>
  <c r="F192" i="10"/>
  <c r="G192" i="10"/>
  <c r="H192" i="10"/>
  <c r="I192" i="10"/>
  <c r="J192" i="10"/>
  <c r="K192" i="10"/>
  <c r="L192" i="10"/>
  <c r="M192" i="10"/>
  <c r="N192" i="10"/>
  <c r="O192" i="10"/>
  <c r="P192" i="10"/>
  <c r="Q192" i="10"/>
  <c r="R192" i="10"/>
  <c r="S192" i="10"/>
  <c r="T192" i="10"/>
  <c r="U192" i="10"/>
  <c r="V192" i="10"/>
  <c r="W192" i="10"/>
  <c r="X192" i="10"/>
  <c r="Y192" i="10"/>
  <c r="Z192" i="10"/>
  <c r="AA192" i="10"/>
  <c r="AB192" i="10"/>
  <c r="AC192" i="10"/>
  <c r="AD192" i="10"/>
  <c r="AE192" i="10"/>
  <c r="AF192" i="10"/>
  <c r="AG192" i="10"/>
  <c r="AH192" i="10"/>
  <c r="AI192" i="10"/>
  <c r="AJ192" i="10"/>
  <c r="AK192" i="10"/>
  <c r="AL192" i="10"/>
  <c r="AM192" i="10"/>
  <c r="AN192" i="10"/>
  <c r="AO192" i="10"/>
  <c r="AP192" i="10"/>
  <c r="AQ192" i="10"/>
  <c r="AR192" i="10"/>
  <c r="AS192" i="10"/>
  <c r="AT192" i="10"/>
  <c r="AU192" i="10"/>
  <c r="AV192" i="10"/>
  <c r="AW192" i="10"/>
  <c r="AX192" i="10"/>
  <c r="AY192" i="10"/>
  <c r="AZ192" i="10"/>
  <c r="BA192" i="10"/>
  <c r="BB192" i="10"/>
  <c r="BC192" i="10"/>
  <c r="D193" i="10"/>
  <c r="E193" i="10"/>
  <c r="F193" i="10"/>
  <c r="G193" i="10"/>
  <c r="H193" i="10"/>
  <c r="I193" i="10"/>
  <c r="J193" i="10"/>
  <c r="K193" i="10"/>
  <c r="L193" i="10"/>
  <c r="M193" i="10"/>
  <c r="N193" i="10"/>
  <c r="O193" i="10"/>
  <c r="P193" i="10"/>
  <c r="Q193" i="10"/>
  <c r="R193" i="10"/>
  <c r="S193" i="10"/>
  <c r="T193" i="10"/>
  <c r="U193" i="10"/>
  <c r="V193" i="10"/>
  <c r="W193" i="10"/>
  <c r="X193" i="10"/>
  <c r="Y193" i="10"/>
  <c r="Z193" i="10"/>
  <c r="AA193" i="10"/>
  <c r="AB193" i="10"/>
  <c r="AC193" i="10"/>
  <c r="AD193" i="10"/>
  <c r="AE193" i="10"/>
  <c r="AF193" i="10"/>
  <c r="AG193" i="10"/>
  <c r="AH193" i="10"/>
  <c r="AI193" i="10"/>
  <c r="AJ193" i="10"/>
  <c r="AK193" i="10"/>
  <c r="AL193" i="10"/>
  <c r="AM193" i="10"/>
  <c r="AN193" i="10"/>
  <c r="AO193" i="10"/>
  <c r="AP193" i="10"/>
  <c r="AQ193" i="10"/>
  <c r="AR193" i="10"/>
  <c r="AS193" i="10"/>
  <c r="AT193" i="10"/>
  <c r="AU193" i="10"/>
  <c r="AV193" i="10"/>
  <c r="AW193" i="10"/>
  <c r="AX193" i="10"/>
  <c r="AY193" i="10"/>
  <c r="AZ193" i="10"/>
  <c r="BA193" i="10"/>
  <c r="BB193" i="10"/>
  <c r="BC193" i="10"/>
  <c r="D194" i="10"/>
  <c r="E194" i="10"/>
  <c r="F194" i="10"/>
  <c r="G194" i="10"/>
  <c r="H194" i="10"/>
  <c r="I194" i="10"/>
  <c r="J194" i="10"/>
  <c r="K194" i="10"/>
  <c r="L194" i="10"/>
  <c r="M194" i="10"/>
  <c r="N194" i="10"/>
  <c r="O194" i="10"/>
  <c r="P194" i="10"/>
  <c r="Q194" i="10"/>
  <c r="R194" i="10"/>
  <c r="S194" i="10"/>
  <c r="T194" i="10"/>
  <c r="U194" i="10"/>
  <c r="V194" i="10"/>
  <c r="W194" i="10"/>
  <c r="X194" i="10"/>
  <c r="Y194" i="10"/>
  <c r="Z194" i="10"/>
  <c r="AA194" i="10"/>
  <c r="AB194" i="10"/>
  <c r="AC194" i="10"/>
  <c r="AD194" i="10"/>
  <c r="AE194" i="10"/>
  <c r="AF194" i="10"/>
  <c r="AG194" i="10"/>
  <c r="AH194" i="10"/>
  <c r="AI194" i="10"/>
  <c r="AJ194" i="10"/>
  <c r="AK194" i="10"/>
  <c r="AL194" i="10"/>
  <c r="AM194" i="10"/>
  <c r="AN194" i="10"/>
  <c r="AO194" i="10"/>
  <c r="AP194" i="10"/>
  <c r="AQ194" i="10"/>
  <c r="AR194" i="10"/>
  <c r="AS194" i="10"/>
  <c r="AT194" i="10"/>
  <c r="AU194" i="10"/>
  <c r="AV194" i="10"/>
  <c r="AW194" i="10"/>
  <c r="AX194" i="10"/>
  <c r="AY194" i="10"/>
  <c r="AZ194" i="10"/>
  <c r="BA194" i="10"/>
  <c r="BB194" i="10"/>
  <c r="BC194" i="10"/>
  <c r="D195" i="10"/>
  <c r="E195" i="10"/>
  <c r="F195" i="10"/>
  <c r="G195" i="10"/>
  <c r="H195" i="10"/>
  <c r="I195" i="10"/>
  <c r="J195" i="10"/>
  <c r="K195" i="10"/>
  <c r="L195" i="10"/>
  <c r="M195" i="10"/>
  <c r="N195" i="10"/>
  <c r="O195" i="10"/>
  <c r="P195" i="10"/>
  <c r="Q195" i="10"/>
  <c r="R195" i="10"/>
  <c r="S195" i="10"/>
  <c r="T195" i="10"/>
  <c r="U195" i="10"/>
  <c r="V195" i="10"/>
  <c r="W195" i="10"/>
  <c r="X195" i="10"/>
  <c r="Y195" i="10"/>
  <c r="Z195" i="10"/>
  <c r="AA195" i="10"/>
  <c r="AB195" i="10"/>
  <c r="AC195" i="10"/>
  <c r="AD195" i="10"/>
  <c r="AE195" i="10"/>
  <c r="AF195" i="10"/>
  <c r="AG195" i="10"/>
  <c r="AH195" i="10"/>
  <c r="AI195" i="10"/>
  <c r="AJ195" i="10"/>
  <c r="AK195" i="10"/>
  <c r="AL195" i="10"/>
  <c r="AM195" i="10"/>
  <c r="AN195" i="10"/>
  <c r="AO195" i="10"/>
  <c r="AP195" i="10"/>
  <c r="AQ195" i="10"/>
  <c r="AR195" i="10"/>
  <c r="AS195" i="10"/>
  <c r="AT195" i="10"/>
  <c r="AU195" i="10"/>
  <c r="AV195" i="10"/>
  <c r="AW195" i="10"/>
  <c r="AX195" i="10"/>
  <c r="AY195" i="10"/>
  <c r="AZ195" i="10"/>
  <c r="BA195" i="10"/>
  <c r="BB195" i="10"/>
  <c r="BC195" i="10"/>
  <c r="D196" i="10"/>
  <c r="E196" i="10"/>
  <c r="F196" i="10"/>
  <c r="G196" i="10"/>
  <c r="H196" i="10"/>
  <c r="I196" i="10"/>
  <c r="J196" i="10"/>
  <c r="K196" i="10"/>
  <c r="L196" i="10"/>
  <c r="M196" i="10"/>
  <c r="N196" i="10"/>
  <c r="O196" i="10"/>
  <c r="P196" i="10"/>
  <c r="Q196" i="10"/>
  <c r="R196" i="10"/>
  <c r="S196" i="10"/>
  <c r="T196" i="10"/>
  <c r="U196" i="10"/>
  <c r="V196" i="10"/>
  <c r="W196" i="10"/>
  <c r="X196" i="10"/>
  <c r="Y196" i="10"/>
  <c r="Z196" i="10"/>
  <c r="AA196" i="10"/>
  <c r="AB196" i="10"/>
  <c r="AC196" i="10"/>
  <c r="AD196" i="10"/>
  <c r="AE196" i="10"/>
  <c r="AF196" i="10"/>
  <c r="AG196" i="10"/>
  <c r="AH196" i="10"/>
  <c r="AI196" i="10"/>
  <c r="AJ196" i="10"/>
  <c r="AK196" i="10"/>
  <c r="AL196" i="10"/>
  <c r="AM196" i="10"/>
  <c r="AN196" i="10"/>
  <c r="AO196" i="10"/>
  <c r="AP196" i="10"/>
  <c r="AQ196" i="10"/>
  <c r="AR196" i="10"/>
  <c r="AS196" i="10"/>
  <c r="AT196" i="10"/>
  <c r="AU196" i="10"/>
  <c r="AV196" i="10"/>
  <c r="AW196" i="10"/>
  <c r="AX196" i="10"/>
  <c r="AY196" i="10"/>
  <c r="AZ196" i="10"/>
  <c r="BA196" i="10"/>
  <c r="BB196" i="10"/>
  <c r="BC196" i="10"/>
  <c r="D197" i="10"/>
  <c r="E197" i="10"/>
  <c r="F197" i="10"/>
  <c r="G197" i="10"/>
  <c r="H197" i="10"/>
  <c r="I197" i="10"/>
  <c r="J197" i="10"/>
  <c r="K197" i="10"/>
  <c r="L197" i="10"/>
  <c r="M197" i="10"/>
  <c r="N197" i="10"/>
  <c r="O197" i="10"/>
  <c r="P197" i="10"/>
  <c r="Q197" i="10"/>
  <c r="R197" i="10"/>
  <c r="S197" i="10"/>
  <c r="T197" i="10"/>
  <c r="U197" i="10"/>
  <c r="V197" i="10"/>
  <c r="W197" i="10"/>
  <c r="X197" i="10"/>
  <c r="Y197" i="10"/>
  <c r="Z197" i="10"/>
  <c r="AA197" i="10"/>
  <c r="AB197" i="10"/>
  <c r="AC197" i="10"/>
  <c r="AD197" i="10"/>
  <c r="AE197" i="10"/>
  <c r="AF197" i="10"/>
  <c r="AG197" i="10"/>
  <c r="AH197" i="10"/>
  <c r="AI197" i="10"/>
  <c r="AJ197" i="10"/>
  <c r="AK197" i="10"/>
  <c r="AL197" i="10"/>
  <c r="AM197" i="10"/>
  <c r="AN197" i="10"/>
  <c r="AO197" i="10"/>
  <c r="AP197" i="10"/>
  <c r="AQ197" i="10"/>
  <c r="AR197" i="10"/>
  <c r="AS197" i="10"/>
  <c r="AT197" i="10"/>
  <c r="AU197" i="10"/>
  <c r="AV197" i="10"/>
  <c r="AW197" i="10"/>
  <c r="AX197" i="10"/>
  <c r="AY197" i="10"/>
  <c r="AZ197" i="10"/>
  <c r="BA197" i="10"/>
  <c r="BB197" i="10"/>
  <c r="BC197" i="10"/>
  <c r="D198" i="10"/>
  <c r="E198" i="10"/>
  <c r="F198" i="10"/>
  <c r="G198" i="10"/>
  <c r="H198" i="10"/>
  <c r="I198" i="10"/>
  <c r="J198" i="10"/>
  <c r="K198" i="10"/>
  <c r="L198" i="10"/>
  <c r="M198" i="10"/>
  <c r="N198" i="10"/>
  <c r="O198" i="10"/>
  <c r="P198" i="10"/>
  <c r="Q198" i="10"/>
  <c r="R198" i="10"/>
  <c r="S198" i="10"/>
  <c r="T198" i="10"/>
  <c r="U198" i="10"/>
  <c r="V198" i="10"/>
  <c r="W198" i="10"/>
  <c r="X198" i="10"/>
  <c r="Y198" i="10"/>
  <c r="Z198" i="10"/>
  <c r="AA198" i="10"/>
  <c r="AB198" i="10"/>
  <c r="AC198" i="10"/>
  <c r="AD198" i="10"/>
  <c r="AE198" i="10"/>
  <c r="AF198" i="10"/>
  <c r="AG198" i="10"/>
  <c r="AH198" i="10"/>
  <c r="AI198" i="10"/>
  <c r="AJ198" i="10"/>
  <c r="AK198" i="10"/>
  <c r="AL198" i="10"/>
  <c r="AM198" i="10"/>
  <c r="AN198" i="10"/>
  <c r="AO198" i="10"/>
  <c r="AP198" i="10"/>
  <c r="AQ198" i="10"/>
  <c r="AR198" i="10"/>
  <c r="AS198" i="10"/>
  <c r="AT198" i="10"/>
  <c r="AU198" i="10"/>
  <c r="AV198" i="10"/>
  <c r="AW198" i="10"/>
  <c r="AX198" i="10"/>
  <c r="AY198" i="10"/>
  <c r="AZ198" i="10"/>
  <c r="BA198" i="10"/>
  <c r="BB198" i="10"/>
  <c r="BC198" i="10"/>
  <c r="D199" i="10"/>
  <c r="E199" i="10"/>
  <c r="F199" i="10"/>
  <c r="G199" i="10"/>
  <c r="H199" i="10"/>
  <c r="I199" i="10"/>
  <c r="J199" i="10"/>
  <c r="K199" i="10"/>
  <c r="L199" i="10"/>
  <c r="M199" i="10"/>
  <c r="N199" i="10"/>
  <c r="O199" i="10"/>
  <c r="P199" i="10"/>
  <c r="Q199" i="10"/>
  <c r="R199" i="10"/>
  <c r="S199" i="10"/>
  <c r="T199" i="10"/>
  <c r="U199" i="10"/>
  <c r="V199" i="10"/>
  <c r="W199" i="10"/>
  <c r="X199" i="10"/>
  <c r="Y199" i="10"/>
  <c r="Z199" i="10"/>
  <c r="AA199" i="10"/>
  <c r="AB199" i="10"/>
  <c r="AC199" i="10"/>
  <c r="AD199" i="10"/>
  <c r="AE199" i="10"/>
  <c r="AF199" i="10"/>
  <c r="AG199" i="10"/>
  <c r="AH199" i="10"/>
  <c r="AI199" i="10"/>
  <c r="AJ199" i="10"/>
  <c r="AK199" i="10"/>
  <c r="AL199" i="10"/>
  <c r="AM199" i="10"/>
  <c r="AN199" i="10"/>
  <c r="AO199" i="10"/>
  <c r="AP199" i="10"/>
  <c r="AQ199" i="10"/>
  <c r="AR199" i="10"/>
  <c r="AS199" i="10"/>
  <c r="AT199" i="10"/>
  <c r="AU199" i="10"/>
  <c r="AV199" i="10"/>
  <c r="AW199" i="10"/>
  <c r="AX199" i="10"/>
  <c r="AY199" i="10"/>
  <c r="AZ199" i="10"/>
  <c r="BA199" i="10"/>
  <c r="BB199" i="10"/>
  <c r="BC199" i="10"/>
  <c r="D200" i="10"/>
  <c r="E200" i="10"/>
  <c r="F200" i="10"/>
  <c r="G200" i="10"/>
  <c r="H200" i="10"/>
  <c r="I200" i="10"/>
  <c r="J200" i="10"/>
  <c r="K200" i="10"/>
  <c r="L200" i="10"/>
  <c r="M200" i="10"/>
  <c r="N200" i="10"/>
  <c r="O200" i="10"/>
  <c r="P200" i="10"/>
  <c r="Q200" i="10"/>
  <c r="R200" i="10"/>
  <c r="S200" i="10"/>
  <c r="T200" i="10"/>
  <c r="U200" i="10"/>
  <c r="V200" i="10"/>
  <c r="W200" i="10"/>
  <c r="X200" i="10"/>
  <c r="Y200" i="10"/>
  <c r="Z200" i="10"/>
  <c r="AA200" i="10"/>
  <c r="AB200" i="10"/>
  <c r="AC200" i="10"/>
  <c r="AD200" i="10"/>
  <c r="AE200" i="10"/>
  <c r="AF200" i="10"/>
  <c r="AG200" i="10"/>
  <c r="AH200" i="10"/>
  <c r="AI200" i="10"/>
  <c r="AJ200" i="10"/>
  <c r="AK200" i="10"/>
  <c r="AL200" i="10"/>
  <c r="AM200" i="10"/>
  <c r="AN200" i="10"/>
  <c r="AO200" i="10"/>
  <c r="AP200" i="10"/>
  <c r="AQ200" i="10"/>
  <c r="AR200" i="10"/>
  <c r="AS200" i="10"/>
  <c r="AT200" i="10"/>
  <c r="AU200" i="10"/>
  <c r="AV200" i="10"/>
  <c r="AW200" i="10"/>
  <c r="AX200" i="10"/>
  <c r="AY200" i="10"/>
  <c r="AZ200" i="10"/>
  <c r="BA200" i="10"/>
  <c r="BB200" i="10"/>
  <c r="BC200" i="10"/>
  <c r="D201" i="10"/>
  <c r="E201" i="10"/>
  <c r="F201" i="10"/>
  <c r="G201" i="10"/>
  <c r="H201" i="10"/>
  <c r="I201" i="10"/>
  <c r="J201" i="10"/>
  <c r="K201" i="10"/>
  <c r="L201" i="10"/>
  <c r="M201" i="10"/>
  <c r="N201" i="10"/>
  <c r="O201" i="10"/>
  <c r="P201" i="10"/>
  <c r="Q201" i="10"/>
  <c r="R201" i="10"/>
  <c r="S201" i="10"/>
  <c r="T201" i="10"/>
  <c r="U201" i="10"/>
  <c r="V201" i="10"/>
  <c r="W201" i="10"/>
  <c r="X201" i="10"/>
  <c r="Y201" i="10"/>
  <c r="Z201" i="10"/>
  <c r="AA201" i="10"/>
  <c r="AB201" i="10"/>
  <c r="AC201" i="10"/>
  <c r="AD201" i="10"/>
  <c r="AE201" i="10"/>
  <c r="AF201" i="10"/>
  <c r="AG201" i="10"/>
  <c r="AH201" i="10"/>
  <c r="AI201" i="10"/>
  <c r="AJ201" i="10"/>
  <c r="AK201" i="10"/>
  <c r="AL201" i="10"/>
  <c r="AM201" i="10"/>
  <c r="AN201" i="10"/>
  <c r="AO201" i="10"/>
  <c r="AP201" i="10"/>
  <c r="AQ201" i="10"/>
  <c r="AR201" i="10"/>
  <c r="AS201" i="10"/>
  <c r="AT201" i="10"/>
  <c r="AU201" i="10"/>
  <c r="AV201" i="10"/>
  <c r="AW201" i="10"/>
  <c r="AX201" i="10"/>
  <c r="AY201" i="10"/>
  <c r="AZ201" i="10"/>
  <c r="BA201" i="10"/>
  <c r="BB201" i="10"/>
  <c r="BC201" i="10"/>
  <c r="D202" i="10"/>
  <c r="E202" i="10"/>
  <c r="F202" i="10"/>
  <c r="G202" i="10"/>
  <c r="H202" i="10"/>
  <c r="I202" i="10"/>
  <c r="J202" i="10"/>
  <c r="K202" i="10"/>
  <c r="L202" i="10"/>
  <c r="M202" i="10"/>
  <c r="N202" i="10"/>
  <c r="O202" i="10"/>
  <c r="P202" i="10"/>
  <c r="Q202" i="10"/>
  <c r="R202" i="10"/>
  <c r="S202" i="10"/>
  <c r="T202" i="10"/>
  <c r="U202" i="10"/>
  <c r="V202" i="10"/>
  <c r="W202" i="10"/>
  <c r="X202" i="10"/>
  <c r="Y202" i="10"/>
  <c r="Z202" i="10"/>
  <c r="AA202" i="10"/>
  <c r="AB202" i="10"/>
  <c r="AC202" i="10"/>
  <c r="AD202" i="10"/>
  <c r="AE202" i="10"/>
  <c r="AF202" i="10"/>
  <c r="AG202" i="10"/>
  <c r="AH202" i="10"/>
  <c r="AI202" i="10"/>
  <c r="AJ202" i="10"/>
  <c r="AK202" i="10"/>
  <c r="AL202" i="10"/>
  <c r="AM202" i="10"/>
  <c r="AN202" i="10"/>
  <c r="AO202" i="10"/>
  <c r="AP202" i="10"/>
  <c r="AQ202" i="10"/>
  <c r="AR202" i="10"/>
  <c r="AS202" i="10"/>
  <c r="AT202" i="10"/>
  <c r="AU202" i="10"/>
  <c r="AV202" i="10"/>
  <c r="AW202" i="10"/>
  <c r="AX202" i="10"/>
  <c r="AY202" i="10"/>
  <c r="AZ202" i="10"/>
  <c r="BA202" i="10"/>
  <c r="BB202" i="10"/>
  <c r="BC202" i="10"/>
  <c r="D203" i="10"/>
  <c r="E203" i="10"/>
  <c r="F203" i="10"/>
  <c r="G203" i="10"/>
  <c r="H203" i="10"/>
  <c r="I203" i="10"/>
  <c r="J203" i="10"/>
  <c r="K203" i="10"/>
  <c r="L203" i="10"/>
  <c r="M203" i="10"/>
  <c r="N203" i="10"/>
  <c r="O203" i="10"/>
  <c r="P203" i="10"/>
  <c r="Q203" i="10"/>
  <c r="R203" i="10"/>
  <c r="S203" i="10"/>
  <c r="T203" i="10"/>
  <c r="U203" i="10"/>
  <c r="V203" i="10"/>
  <c r="W203" i="10"/>
  <c r="X203" i="10"/>
  <c r="Y203" i="10"/>
  <c r="Z203" i="10"/>
  <c r="AA203" i="10"/>
  <c r="AB203" i="10"/>
  <c r="AC203" i="10"/>
  <c r="AD203" i="10"/>
  <c r="AE203" i="10"/>
  <c r="AF203" i="10"/>
  <c r="AG203" i="10"/>
  <c r="AH203" i="10"/>
  <c r="AI203" i="10"/>
  <c r="AJ203" i="10"/>
  <c r="AK203" i="10"/>
  <c r="AL203" i="10"/>
  <c r="AM203" i="10"/>
  <c r="AN203" i="10"/>
  <c r="AO203" i="10"/>
  <c r="AP203" i="10"/>
  <c r="AQ203" i="10"/>
  <c r="AR203" i="10"/>
  <c r="AS203" i="10"/>
  <c r="AT203" i="10"/>
  <c r="AU203" i="10"/>
  <c r="AV203" i="10"/>
  <c r="AW203" i="10"/>
  <c r="AX203" i="10"/>
  <c r="AY203" i="10"/>
  <c r="AZ203" i="10"/>
  <c r="BA203" i="10"/>
  <c r="BB203" i="10"/>
  <c r="BC203" i="10"/>
  <c r="D204" i="10"/>
  <c r="E204" i="10"/>
  <c r="F204" i="10"/>
  <c r="G204" i="10"/>
  <c r="H204" i="10"/>
  <c r="I204" i="10"/>
  <c r="J204" i="10"/>
  <c r="K204" i="10"/>
  <c r="L204" i="10"/>
  <c r="M204" i="10"/>
  <c r="N204" i="10"/>
  <c r="O204" i="10"/>
  <c r="P204" i="10"/>
  <c r="Q204" i="10"/>
  <c r="R204" i="10"/>
  <c r="S204" i="10"/>
  <c r="T204" i="10"/>
  <c r="U204" i="10"/>
  <c r="V204" i="10"/>
  <c r="W204" i="10"/>
  <c r="X204" i="10"/>
  <c r="Y204" i="10"/>
  <c r="Z204" i="10"/>
  <c r="AA204" i="10"/>
  <c r="AB204" i="10"/>
  <c r="AC204" i="10"/>
  <c r="AD204" i="10"/>
  <c r="AE204" i="10"/>
  <c r="AF204" i="10"/>
  <c r="AG204" i="10"/>
  <c r="AH204" i="10"/>
  <c r="AI204" i="10"/>
  <c r="AJ204" i="10"/>
  <c r="AK204" i="10"/>
  <c r="AL204" i="10"/>
  <c r="AM204" i="10"/>
  <c r="AN204" i="10"/>
  <c r="AO204" i="10"/>
  <c r="AP204" i="10"/>
  <c r="AQ204" i="10"/>
  <c r="AR204" i="10"/>
  <c r="AS204" i="10"/>
  <c r="AT204" i="10"/>
  <c r="AU204" i="10"/>
  <c r="AV204" i="10"/>
  <c r="AW204" i="10"/>
  <c r="AX204" i="10"/>
  <c r="AY204" i="10"/>
  <c r="AZ204" i="10"/>
  <c r="BA204" i="10"/>
  <c r="BB204" i="10"/>
  <c r="BC204" i="10"/>
  <c r="D205" i="10"/>
  <c r="E205" i="10"/>
  <c r="F205" i="10"/>
  <c r="G205" i="10"/>
  <c r="H205" i="10"/>
  <c r="I205" i="10"/>
  <c r="J205" i="10"/>
  <c r="K205" i="10"/>
  <c r="L205" i="10"/>
  <c r="M205" i="10"/>
  <c r="N205" i="10"/>
  <c r="O205" i="10"/>
  <c r="P205" i="10"/>
  <c r="Q205" i="10"/>
  <c r="R205" i="10"/>
  <c r="S205" i="10"/>
  <c r="T205" i="10"/>
  <c r="U205" i="10"/>
  <c r="V205" i="10"/>
  <c r="W205" i="10"/>
  <c r="X205" i="10"/>
  <c r="Y205" i="10"/>
  <c r="Z205" i="10"/>
  <c r="AA205" i="10"/>
  <c r="AB205" i="10"/>
  <c r="AC205" i="10"/>
  <c r="AD205" i="10"/>
  <c r="AE205" i="10"/>
  <c r="AF205" i="10"/>
  <c r="AG205" i="10"/>
  <c r="AH205" i="10"/>
  <c r="AI205" i="10"/>
  <c r="AJ205" i="10"/>
  <c r="AK205" i="10"/>
  <c r="AL205" i="10"/>
  <c r="AM205" i="10"/>
  <c r="AN205" i="10"/>
  <c r="AO205" i="10"/>
  <c r="AP205" i="10"/>
  <c r="AQ205" i="10"/>
  <c r="AR205" i="10"/>
  <c r="AS205" i="10"/>
  <c r="AT205" i="10"/>
  <c r="AU205" i="10"/>
  <c r="AV205" i="10"/>
  <c r="AW205" i="10"/>
  <c r="AX205" i="10"/>
  <c r="AY205" i="10"/>
  <c r="AZ205" i="10"/>
  <c r="BA205" i="10"/>
  <c r="BB205" i="10"/>
  <c r="BC205" i="10"/>
  <c r="D206" i="10"/>
  <c r="E206" i="10"/>
  <c r="F206" i="10"/>
  <c r="G206" i="10"/>
  <c r="H206" i="10"/>
  <c r="I206" i="10"/>
  <c r="J206" i="10"/>
  <c r="K206" i="10"/>
  <c r="L206" i="10"/>
  <c r="M206" i="10"/>
  <c r="N206" i="10"/>
  <c r="O206" i="10"/>
  <c r="P206" i="10"/>
  <c r="Q206" i="10"/>
  <c r="R206" i="10"/>
  <c r="S206" i="10"/>
  <c r="T206" i="10"/>
  <c r="U206" i="10"/>
  <c r="V206" i="10"/>
  <c r="W206" i="10"/>
  <c r="X206" i="10"/>
  <c r="Y206" i="10"/>
  <c r="Z206" i="10"/>
  <c r="AA206" i="10"/>
  <c r="AB206" i="10"/>
  <c r="AC206" i="10"/>
  <c r="AD206" i="10"/>
  <c r="AE206" i="10"/>
  <c r="AF206" i="10"/>
  <c r="AG206" i="10"/>
  <c r="AH206" i="10"/>
  <c r="AI206" i="10"/>
  <c r="AJ206" i="10"/>
  <c r="AK206" i="10"/>
  <c r="AL206" i="10"/>
  <c r="AM206" i="10"/>
  <c r="AN206" i="10"/>
  <c r="AO206" i="10"/>
  <c r="AP206" i="10"/>
  <c r="AQ206" i="10"/>
  <c r="AR206" i="10"/>
  <c r="AS206" i="10"/>
  <c r="AT206" i="10"/>
  <c r="AU206" i="10"/>
  <c r="AV206" i="10"/>
  <c r="AW206" i="10"/>
  <c r="AX206" i="10"/>
  <c r="AY206" i="10"/>
  <c r="AZ206" i="10"/>
  <c r="BA206" i="10"/>
  <c r="BB206" i="10"/>
  <c r="BC206" i="10"/>
  <c r="D207" i="10"/>
  <c r="E207" i="10"/>
  <c r="F207" i="10"/>
  <c r="G207" i="10"/>
  <c r="H207" i="10"/>
  <c r="I207" i="10"/>
  <c r="J207" i="10"/>
  <c r="K207" i="10"/>
  <c r="L207" i="10"/>
  <c r="M207" i="10"/>
  <c r="N207" i="10"/>
  <c r="O207" i="10"/>
  <c r="P207" i="10"/>
  <c r="Q207" i="10"/>
  <c r="R207" i="10"/>
  <c r="S207" i="10"/>
  <c r="T207" i="10"/>
  <c r="U207" i="10"/>
  <c r="V207" i="10"/>
  <c r="W207" i="10"/>
  <c r="X207" i="10"/>
  <c r="Y207" i="10"/>
  <c r="Z207" i="10"/>
  <c r="AA207" i="10"/>
  <c r="AB207" i="10"/>
  <c r="AC207" i="10"/>
  <c r="AD207" i="10"/>
  <c r="AE207" i="10"/>
  <c r="AF207" i="10"/>
  <c r="AG207" i="10"/>
  <c r="AH207" i="10"/>
  <c r="AI207" i="10"/>
  <c r="AJ207" i="10"/>
  <c r="AK207" i="10"/>
  <c r="AL207" i="10"/>
  <c r="AM207" i="10"/>
  <c r="AN207" i="10"/>
  <c r="AO207" i="10"/>
  <c r="AP207" i="10"/>
  <c r="AQ207" i="10"/>
  <c r="AR207" i="10"/>
  <c r="AS207" i="10"/>
  <c r="AT207" i="10"/>
  <c r="AU207" i="10"/>
  <c r="AV207" i="10"/>
  <c r="AW207" i="10"/>
  <c r="AX207" i="10"/>
  <c r="AY207" i="10"/>
  <c r="AZ207" i="10"/>
  <c r="BA207" i="10"/>
  <c r="BB207" i="10"/>
  <c r="BC207" i="10"/>
  <c r="D208" i="10"/>
  <c r="E208" i="10"/>
  <c r="F208" i="10"/>
  <c r="G208" i="10"/>
  <c r="H208" i="10"/>
  <c r="I208" i="10"/>
  <c r="J208" i="10"/>
  <c r="K208" i="10"/>
  <c r="L208" i="10"/>
  <c r="M208" i="10"/>
  <c r="N208" i="10"/>
  <c r="O208" i="10"/>
  <c r="P208" i="10"/>
  <c r="Q208" i="10"/>
  <c r="R208" i="10"/>
  <c r="S208" i="10"/>
  <c r="T208" i="10"/>
  <c r="U208" i="10"/>
  <c r="V208" i="10"/>
  <c r="W208" i="10"/>
  <c r="X208" i="10"/>
  <c r="Y208" i="10"/>
  <c r="Z208" i="10"/>
  <c r="AA208" i="10"/>
  <c r="AB208" i="10"/>
  <c r="AC208" i="10"/>
  <c r="AD208" i="10"/>
  <c r="AE208" i="10"/>
  <c r="AF208" i="10"/>
  <c r="AG208" i="10"/>
  <c r="AH208" i="10"/>
  <c r="AI208" i="10"/>
  <c r="AJ208" i="10"/>
  <c r="AK208" i="10"/>
  <c r="AL208" i="10"/>
  <c r="AM208" i="10"/>
  <c r="AN208" i="10"/>
  <c r="AO208" i="10"/>
  <c r="AP208" i="10"/>
  <c r="AQ208" i="10"/>
  <c r="AR208" i="10"/>
  <c r="AS208" i="10"/>
  <c r="AT208" i="10"/>
  <c r="AU208" i="10"/>
  <c r="AV208" i="10"/>
  <c r="AW208" i="10"/>
  <c r="AX208" i="10"/>
  <c r="AY208" i="10"/>
  <c r="AZ208" i="10"/>
  <c r="BA208" i="10"/>
  <c r="BB208" i="10"/>
  <c r="BC208" i="10"/>
  <c r="D209" i="10"/>
  <c r="E209" i="10"/>
  <c r="F209" i="10"/>
  <c r="G209" i="10"/>
  <c r="H209" i="10"/>
  <c r="I209" i="10"/>
  <c r="J209" i="10"/>
  <c r="K209" i="10"/>
  <c r="L209" i="10"/>
  <c r="M209" i="10"/>
  <c r="N209" i="10"/>
  <c r="O209" i="10"/>
  <c r="P209" i="10"/>
  <c r="Q209" i="10"/>
  <c r="R209" i="10"/>
  <c r="S209" i="10"/>
  <c r="T209" i="10"/>
  <c r="U209" i="10"/>
  <c r="V209" i="10"/>
  <c r="W209" i="10"/>
  <c r="X209" i="10"/>
  <c r="Y209" i="10"/>
  <c r="Z209" i="10"/>
  <c r="AA209" i="10"/>
  <c r="AB209" i="10"/>
  <c r="AC209" i="10"/>
  <c r="AD209" i="10"/>
  <c r="AE209" i="10"/>
  <c r="AF209" i="10"/>
  <c r="AG209" i="10"/>
  <c r="AH209" i="10"/>
  <c r="AI209" i="10"/>
  <c r="AJ209" i="10"/>
  <c r="AK209" i="10"/>
  <c r="AL209" i="10"/>
  <c r="AM209" i="10"/>
  <c r="AN209" i="10"/>
  <c r="AO209" i="10"/>
  <c r="AP209" i="10"/>
  <c r="AQ209" i="10"/>
  <c r="AR209" i="10"/>
  <c r="AS209" i="10"/>
  <c r="AT209" i="10"/>
  <c r="AU209" i="10"/>
  <c r="AV209" i="10"/>
  <c r="AW209" i="10"/>
  <c r="AX209" i="10"/>
  <c r="AY209" i="10"/>
  <c r="AZ209" i="10"/>
  <c r="BA209" i="10"/>
  <c r="BB209" i="10"/>
  <c r="BC209" i="10"/>
  <c r="D210" i="10"/>
  <c r="E210" i="10"/>
  <c r="F210" i="10"/>
  <c r="G210" i="10"/>
  <c r="H210" i="10"/>
  <c r="I210" i="10"/>
  <c r="J210" i="10"/>
  <c r="K210" i="10"/>
  <c r="L210" i="10"/>
  <c r="M210" i="10"/>
  <c r="N210" i="10"/>
  <c r="O210" i="10"/>
  <c r="P210" i="10"/>
  <c r="Q210" i="10"/>
  <c r="R210" i="10"/>
  <c r="S210" i="10"/>
  <c r="T210" i="10"/>
  <c r="U210" i="10"/>
  <c r="V210" i="10"/>
  <c r="W210" i="10"/>
  <c r="X210" i="10"/>
  <c r="Y210" i="10"/>
  <c r="Z210" i="10"/>
  <c r="AA210" i="10"/>
  <c r="AB210" i="10"/>
  <c r="AC210" i="10"/>
  <c r="AD210" i="10"/>
  <c r="AE210" i="10"/>
  <c r="AF210" i="10"/>
  <c r="AG210" i="10"/>
  <c r="AH210" i="10"/>
  <c r="AI210" i="10"/>
  <c r="AJ210" i="10"/>
  <c r="AK210" i="10"/>
  <c r="AL210" i="10"/>
  <c r="AM210" i="10"/>
  <c r="AN210" i="10"/>
  <c r="AO210" i="10"/>
  <c r="AP210" i="10"/>
  <c r="AQ210" i="10"/>
  <c r="AR210" i="10"/>
  <c r="AS210" i="10"/>
  <c r="AT210" i="10"/>
  <c r="AU210" i="10"/>
  <c r="AV210" i="10"/>
  <c r="AW210" i="10"/>
  <c r="AX210" i="10"/>
  <c r="AY210" i="10"/>
  <c r="AZ210" i="10"/>
  <c r="BA210" i="10"/>
  <c r="BB210" i="10"/>
  <c r="BC210" i="10"/>
  <c r="D211" i="10"/>
  <c r="E211" i="10"/>
  <c r="F211" i="10"/>
  <c r="G211" i="10"/>
  <c r="H211" i="10"/>
  <c r="I211" i="10"/>
  <c r="J211" i="10"/>
  <c r="K211" i="10"/>
  <c r="L211" i="10"/>
  <c r="M211" i="10"/>
  <c r="N211" i="10"/>
  <c r="O211" i="10"/>
  <c r="P211" i="10"/>
  <c r="Q211" i="10"/>
  <c r="R211" i="10"/>
  <c r="S211" i="10"/>
  <c r="T211" i="10"/>
  <c r="U211" i="10"/>
  <c r="V211" i="10"/>
  <c r="W211" i="10"/>
  <c r="X211" i="10"/>
  <c r="Y211" i="10"/>
  <c r="Z211" i="10"/>
  <c r="AA211" i="10"/>
  <c r="AB211" i="10"/>
  <c r="AC211" i="10"/>
  <c r="AD211" i="10"/>
  <c r="AE211" i="10"/>
  <c r="AF211" i="10"/>
  <c r="AG211" i="10"/>
  <c r="AH211" i="10"/>
  <c r="AI211" i="10"/>
  <c r="AJ211" i="10"/>
  <c r="AK211" i="10"/>
  <c r="AL211" i="10"/>
  <c r="AM211" i="10"/>
  <c r="AN211" i="10"/>
  <c r="AO211" i="10"/>
  <c r="AP211" i="10"/>
  <c r="AQ211" i="10"/>
  <c r="AR211" i="10"/>
  <c r="AS211" i="10"/>
  <c r="AT211" i="10"/>
  <c r="AU211" i="10"/>
  <c r="AV211" i="10"/>
  <c r="AW211" i="10"/>
  <c r="AX211" i="10"/>
  <c r="AY211" i="10"/>
  <c r="AZ211" i="10"/>
  <c r="BA211" i="10"/>
  <c r="BB211" i="10"/>
  <c r="BC211" i="10"/>
  <c r="D212" i="10"/>
  <c r="E212" i="10"/>
  <c r="F212" i="10"/>
  <c r="G212" i="10"/>
  <c r="H212" i="10"/>
  <c r="I212" i="10"/>
  <c r="J212" i="10"/>
  <c r="K212" i="10"/>
  <c r="L212" i="10"/>
  <c r="M212" i="10"/>
  <c r="N212" i="10"/>
  <c r="O212" i="10"/>
  <c r="P212" i="10"/>
  <c r="Q212" i="10"/>
  <c r="R212" i="10"/>
  <c r="S212" i="10"/>
  <c r="T212" i="10"/>
  <c r="U212" i="10"/>
  <c r="V212" i="10"/>
  <c r="W212" i="10"/>
  <c r="X212" i="10"/>
  <c r="Y212" i="10"/>
  <c r="Z212" i="10"/>
  <c r="AA212" i="10"/>
  <c r="AB212" i="10"/>
  <c r="AC212" i="10"/>
  <c r="AD212" i="10"/>
  <c r="AE212" i="10"/>
  <c r="AF212" i="10"/>
  <c r="AG212" i="10"/>
  <c r="AH212" i="10"/>
  <c r="AI212" i="10"/>
  <c r="AJ212" i="10"/>
  <c r="AK212" i="10"/>
  <c r="AL212" i="10"/>
  <c r="AM212" i="10"/>
  <c r="AN212" i="10"/>
  <c r="AO212" i="10"/>
  <c r="AP212" i="10"/>
  <c r="AQ212" i="10"/>
  <c r="AR212" i="10"/>
  <c r="AS212" i="10"/>
  <c r="AT212" i="10"/>
  <c r="AU212" i="10"/>
  <c r="AV212" i="10"/>
  <c r="AW212" i="10"/>
  <c r="AX212" i="10"/>
  <c r="AY212" i="10"/>
  <c r="AZ212" i="10"/>
  <c r="BA212" i="10"/>
  <c r="BB212" i="10"/>
  <c r="BC212" i="10"/>
  <c r="D213" i="10"/>
  <c r="E213" i="10"/>
  <c r="F213" i="10"/>
  <c r="G213" i="10"/>
  <c r="H213" i="10"/>
  <c r="I213" i="10"/>
  <c r="J213" i="10"/>
  <c r="K213" i="10"/>
  <c r="L213" i="10"/>
  <c r="M213" i="10"/>
  <c r="N213" i="10"/>
  <c r="O213" i="10"/>
  <c r="P213" i="10"/>
  <c r="Q213" i="10"/>
  <c r="R213" i="10"/>
  <c r="S213" i="10"/>
  <c r="T213" i="10"/>
  <c r="U213" i="10"/>
  <c r="V213" i="10"/>
  <c r="W213" i="10"/>
  <c r="X213" i="10"/>
  <c r="Y213" i="10"/>
  <c r="Z213" i="10"/>
  <c r="AA213" i="10"/>
  <c r="AB213" i="10"/>
  <c r="AC213" i="10"/>
  <c r="AD213" i="10"/>
  <c r="AE213" i="10"/>
  <c r="AF213" i="10"/>
  <c r="AG213" i="10"/>
  <c r="AH213" i="10"/>
  <c r="AI213" i="10"/>
  <c r="AJ213" i="10"/>
  <c r="AK213" i="10"/>
  <c r="AL213" i="10"/>
  <c r="AM213" i="10"/>
  <c r="AN213" i="10"/>
  <c r="AO213" i="10"/>
  <c r="AP213" i="10"/>
  <c r="AQ213" i="10"/>
  <c r="AR213" i="10"/>
  <c r="AS213" i="10"/>
  <c r="AT213" i="10"/>
  <c r="AU213" i="10"/>
  <c r="AV213" i="10"/>
  <c r="AW213" i="10"/>
  <c r="AX213" i="10"/>
  <c r="AY213" i="10"/>
  <c r="AZ213" i="10"/>
  <c r="BA213" i="10"/>
  <c r="BB213" i="10"/>
  <c r="BC213" i="10"/>
  <c r="D214" i="10"/>
  <c r="E214" i="10"/>
  <c r="F214" i="10"/>
  <c r="G214" i="10"/>
  <c r="H214" i="10"/>
  <c r="I214" i="10"/>
  <c r="J214" i="10"/>
  <c r="K214" i="10"/>
  <c r="L214" i="10"/>
  <c r="M214" i="10"/>
  <c r="N214" i="10"/>
  <c r="O214" i="10"/>
  <c r="P214" i="10"/>
  <c r="Q214" i="10"/>
  <c r="R214" i="10"/>
  <c r="S214" i="10"/>
  <c r="T214" i="10"/>
  <c r="U214" i="10"/>
  <c r="V214" i="10"/>
  <c r="W214" i="10"/>
  <c r="X214" i="10"/>
  <c r="Y214" i="10"/>
  <c r="Z214" i="10"/>
  <c r="AA214" i="10"/>
  <c r="AB214" i="10"/>
  <c r="AC214" i="10"/>
  <c r="AD214" i="10"/>
  <c r="AE214" i="10"/>
  <c r="AF214" i="10"/>
  <c r="AG214" i="10"/>
  <c r="AH214" i="10"/>
  <c r="AI214" i="10"/>
  <c r="AJ214" i="10"/>
  <c r="AK214" i="10"/>
  <c r="AL214" i="10"/>
  <c r="AM214" i="10"/>
  <c r="AN214" i="10"/>
  <c r="AO214" i="10"/>
  <c r="AP214" i="10"/>
  <c r="AQ214" i="10"/>
  <c r="AR214" i="10"/>
  <c r="AS214" i="10"/>
  <c r="AT214" i="10"/>
  <c r="AU214" i="10"/>
  <c r="AV214" i="10"/>
  <c r="AW214" i="10"/>
  <c r="AX214" i="10"/>
  <c r="AY214" i="10"/>
  <c r="AZ214" i="10"/>
  <c r="BA214" i="10"/>
  <c r="BB214" i="10"/>
  <c r="BC214" i="10"/>
  <c r="D215" i="10"/>
  <c r="E215" i="10"/>
  <c r="F215" i="10"/>
  <c r="G215" i="10"/>
  <c r="H215" i="10"/>
  <c r="I215" i="10"/>
  <c r="J215" i="10"/>
  <c r="K215" i="10"/>
  <c r="L215" i="10"/>
  <c r="M215" i="10"/>
  <c r="N215" i="10"/>
  <c r="O215" i="10"/>
  <c r="P215" i="10"/>
  <c r="Q215" i="10"/>
  <c r="R215" i="10"/>
  <c r="S215" i="10"/>
  <c r="T215" i="10"/>
  <c r="U215" i="10"/>
  <c r="V215" i="10"/>
  <c r="W215" i="10"/>
  <c r="X215" i="10"/>
  <c r="Y215" i="10"/>
  <c r="Z215" i="10"/>
  <c r="AA215" i="10"/>
  <c r="AB215" i="10"/>
  <c r="AC215" i="10"/>
  <c r="AD215" i="10"/>
  <c r="AE215" i="10"/>
  <c r="AF215" i="10"/>
  <c r="AG215" i="10"/>
  <c r="AH215" i="10"/>
  <c r="AI215" i="10"/>
  <c r="AJ215" i="10"/>
  <c r="AK215" i="10"/>
  <c r="AL215" i="10"/>
  <c r="AM215" i="10"/>
  <c r="AN215" i="10"/>
  <c r="AO215" i="10"/>
  <c r="AP215" i="10"/>
  <c r="AQ215" i="10"/>
  <c r="AR215" i="10"/>
  <c r="AS215" i="10"/>
  <c r="AT215" i="10"/>
  <c r="AU215" i="10"/>
  <c r="AV215" i="10"/>
  <c r="AW215" i="10"/>
  <c r="AX215" i="10"/>
  <c r="AY215" i="10"/>
  <c r="AZ215" i="10"/>
  <c r="BA215" i="10"/>
  <c r="BB215" i="10"/>
  <c r="BC215" i="10"/>
  <c r="D216" i="10"/>
  <c r="E216" i="10"/>
  <c r="F216" i="10"/>
  <c r="G216" i="10"/>
  <c r="H216" i="10"/>
  <c r="I216" i="10"/>
  <c r="J216" i="10"/>
  <c r="K216" i="10"/>
  <c r="L216" i="10"/>
  <c r="M216" i="10"/>
  <c r="N216" i="10"/>
  <c r="O216" i="10"/>
  <c r="P216" i="10"/>
  <c r="Q216" i="10"/>
  <c r="R216" i="10"/>
  <c r="S216" i="10"/>
  <c r="T216" i="10"/>
  <c r="U216" i="10"/>
  <c r="V216" i="10"/>
  <c r="W216" i="10"/>
  <c r="X216" i="10"/>
  <c r="Y216" i="10"/>
  <c r="Z216" i="10"/>
  <c r="AA216" i="10"/>
  <c r="AB216" i="10"/>
  <c r="AC216" i="10"/>
  <c r="AD216" i="10"/>
  <c r="AE216" i="10"/>
  <c r="AF216" i="10"/>
  <c r="AG216" i="10"/>
  <c r="AH216" i="10"/>
  <c r="AI216" i="10"/>
  <c r="AJ216" i="10"/>
  <c r="AK216" i="10"/>
  <c r="AL216" i="10"/>
  <c r="AM216" i="10"/>
  <c r="AN216" i="10"/>
  <c r="AO216" i="10"/>
  <c r="AP216" i="10"/>
  <c r="AQ216" i="10"/>
  <c r="AR216" i="10"/>
  <c r="AS216" i="10"/>
  <c r="AT216" i="10"/>
  <c r="AU216" i="10"/>
  <c r="AV216" i="10"/>
  <c r="AW216" i="10"/>
  <c r="AX216" i="10"/>
  <c r="AY216" i="10"/>
  <c r="AZ216" i="10"/>
  <c r="BA216" i="10"/>
  <c r="BB216" i="10"/>
  <c r="BC216" i="10"/>
  <c r="D217" i="10"/>
  <c r="E217" i="10"/>
  <c r="F217" i="10"/>
  <c r="G217" i="10"/>
  <c r="H217" i="10"/>
  <c r="I217" i="10"/>
  <c r="J217" i="10"/>
  <c r="K217" i="10"/>
  <c r="L217" i="10"/>
  <c r="M217" i="10"/>
  <c r="N217" i="10"/>
  <c r="O217" i="10"/>
  <c r="P217" i="10"/>
  <c r="Q217" i="10"/>
  <c r="R217" i="10"/>
  <c r="S217" i="10"/>
  <c r="T217" i="10"/>
  <c r="U217" i="10"/>
  <c r="V217" i="10"/>
  <c r="W217" i="10"/>
  <c r="X217" i="10"/>
  <c r="Y217" i="10"/>
  <c r="Z217" i="10"/>
  <c r="AA217" i="10"/>
  <c r="AB217" i="10"/>
  <c r="AC217" i="10"/>
  <c r="AD217" i="10"/>
  <c r="AE217" i="10"/>
  <c r="AF217" i="10"/>
  <c r="AG217" i="10"/>
  <c r="AH217" i="10"/>
  <c r="AI217" i="10"/>
  <c r="AJ217" i="10"/>
  <c r="AK217" i="10"/>
  <c r="AL217" i="10"/>
  <c r="AM217" i="10"/>
  <c r="AN217" i="10"/>
  <c r="AO217" i="10"/>
  <c r="AP217" i="10"/>
  <c r="AQ217" i="10"/>
  <c r="AR217" i="10"/>
  <c r="AS217" i="10"/>
  <c r="AT217" i="10"/>
  <c r="AU217" i="10"/>
  <c r="AV217" i="10"/>
  <c r="AW217" i="10"/>
  <c r="AX217" i="10"/>
  <c r="AY217" i="10"/>
  <c r="AZ217" i="10"/>
  <c r="BA217" i="10"/>
  <c r="BB217" i="10"/>
  <c r="BC217" i="10"/>
  <c r="D218" i="10"/>
  <c r="E218" i="10"/>
  <c r="F218" i="10"/>
  <c r="G218" i="10"/>
  <c r="H218" i="10"/>
  <c r="I218" i="10"/>
  <c r="J218" i="10"/>
  <c r="K218" i="10"/>
  <c r="L218" i="10"/>
  <c r="M218" i="10"/>
  <c r="N218" i="10"/>
  <c r="O218" i="10"/>
  <c r="P218" i="10"/>
  <c r="Q218" i="10"/>
  <c r="R218" i="10"/>
  <c r="S218" i="10"/>
  <c r="T218" i="10"/>
  <c r="U218" i="10"/>
  <c r="V218" i="10"/>
  <c r="W218" i="10"/>
  <c r="X218" i="10"/>
  <c r="Y218" i="10"/>
  <c r="Z218" i="10"/>
  <c r="AA218" i="10"/>
  <c r="AB218" i="10"/>
  <c r="AC218" i="10"/>
  <c r="AD218" i="10"/>
  <c r="AE218" i="10"/>
  <c r="AF218" i="10"/>
  <c r="AG218" i="10"/>
  <c r="AH218" i="10"/>
  <c r="AI218" i="10"/>
  <c r="AJ218" i="10"/>
  <c r="AK218" i="10"/>
  <c r="AL218" i="10"/>
  <c r="AM218" i="10"/>
  <c r="AN218" i="10"/>
  <c r="AO218" i="10"/>
  <c r="AP218" i="10"/>
  <c r="AQ218" i="10"/>
  <c r="AR218" i="10"/>
  <c r="AS218" i="10"/>
  <c r="AT218" i="10"/>
  <c r="AU218" i="10"/>
  <c r="AV218" i="10"/>
  <c r="AW218" i="10"/>
  <c r="AX218" i="10"/>
  <c r="AY218" i="10"/>
  <c r="AZ218" i="10"/>
  <c r="BA218" i="10"/>
  <c r="BB218" i="10"/>
  <c r="BC218" i="10"/>
  <c r="D219" i="10"/>
  <c r="E219" i="10"/>
  <c r="F219" i="10"/>
  <c r="G219" i="10"/>
  <c r="H219" i="10"/>
  <c r="I219" i="10"/>
  <c r="J219" i="10"/>
  <c r="K219" i="10"/>
  <c r="L219" i="10"/>
  <c r="M219" i="10"/>
  <c r="N219" i="10"/>
  <c r="O219" i="10"/>
  <c r="P219" i="10"/>
  <c r="Q219" i="10"/>
  <c r="R219" i="10"/>
  <c r="S219" i="10"/>
  <c r="T219" i="10"/>
  <c r="U219" i="10"/>
  <c r="V219" i="10"/>
  <c r="W219" i="10"/>
  <c r="X219" i="10"/>
  <c r="Y219" i="10"/>
  <c r="Z219" i="10"/>
  <c r="AA219" i="10"/>
  <c r="AB219" i="10"/>
  <c r="AC219" i="10"/>
  <c r="AD219" i="10"/>
  <c r="AE219" i="10"/>
  <c r="AF219" i="10"/>
  <c r="AG219" i="10"/>
  <c r="AH219" i="10"/>
  <c r="AI219" i="10"/>
  <c r="AJ219" i="10"/>
  <c r="AK219" i="10"/>
  <c r="AL219" i="10"/>
  <c r="AM219" i="10"/>
  <c r="AN219" i="10"/>
  <c r="AO219" i="10"/>
  <c r="AP219" i="10"/>
  <c r="AQ219" i="10"/>
  <c r="AR219" i="10"/>
  <c r="AS219" i="10"/>
  <c r="AT219" i="10"/>
  <c r="AU219" i="10"/>
  <c r="AV219" i="10"/>
  <c r="AW219" i="10"/>
  <c r="AX219" i="10"/>
  <c r="AY219" i="10"/>
  <c r="AZ219" i="10"/>
  <c r="BA219" i="10"/>
  <c r="BB219" i="10"/>
  <c r="BC219" i="10"/>
  <c r="D220" i="10"/>
  <c r="E220" i="10"/>
  <c r="F220" i="10"/>
  <c r="G220" i="10"/>
  <c r="H220" i="10"/>
  <c r="I220" i="10"/>
  <c r="J220" i="10"/>
  <c r="K220" i="10"/>
  <c r="L220" i="10"/>
  <c r="M220" i="10"/>
  <c r="N220" i="10"/>
  <c r="O220" i="10"/>
  <c r="P220" i="10"/>
  <c r="Q220" i="10"/>
  <c r="R220" i="10"/>
  <c r="S220" i="10"/>
  <c r="T220" i="10"/>
  <c r="U220" i="10"/>
  <c r="V220" i="10"/>
  <c r="W220" i="10"/>
  <c r="X220" i="10"/>
  <c r="Y220" i="10"/>
  <c r="Z220" i="10"/>
  <c r="AA220" i="10"/>
  <c r="AB220" i="10"/>
  <c r="AC220" i="10"/>
  <c r="AD220" i="10"/>
  <c r="AE220" i="10"/>
  <c r="AF220" i="10"/>
  <c r="AG220" i="10"/>
  <c r="AH220" i="10"/>
  <c r="AI220" i="10"/>
  <c r="AJ220" i="10"/>
  <c r="AK220" i="10"/>
  <c r="AL220" i="10"/>
  <c r="AM220" i="10"/>
  <c r="AN220" i="10"/>
  <c r="AO220" i="10"/>
  <c r="AP220" i="10"/>
  <c r="AQ220" i="10"/>
  <c r="AR220" i="10"/>
  <c r="AS220" i="10"/>
  <c r="AT220" i="10"/>
  <c r="AU220" i="10"/>
  <c r="AV220" i="10"/>
  <c r="AW220" i="10"/>
  <c r="AX220" i="10"/>
  <c r="AY220" i="10"/>
  <c r="AZ220" i="10"/>
  <c r="BA220" i="10"/>
  <c r="BB220" i="10"/>
  <c r="BC220" i="10"/>
  <c r="D221" i="10"/>
  <c r="E221" i="10"/>
  <c r="F221" i="10"/>
  <c r="G221" i="10"/>
  <c r="H221" i="10"/>
  <c r="I221" i="10"/>
  <c r="J221" i="10"/>
  <c r="K221" i="10"/>
  <c r="L221" i="10"/>
  <c r="M221" i="10"/>
  <c r="N221" i="10"/>
  <c r="O221" i="10"/>
  <c r="P221" i="10"/>
  <c r="Q221" i="10"/>
  <c r="R221" i="10"/>
  <c r="S221" i="10"/>
  <c r="T221" i="10"/>
  <c r="U221" i="10"/>
  <c r="V221" i="10"/>
  <c r="W221" i="10"/>
  <c r="X221" i="10"/>
  <c r="Y221" i="10"/>
  <c r="Z221" i="10"/>
  <c r="AA221" i="10"/>
  <c r="AB221" i="10"/>
  <c r="AC221" i="10"/>
  <c r="AD221" i="10"/>
  <c r="AE221" i="10"/>
  <c r="AF221" i="10"/>
  <c r="AG221" i="10"/>
  <c r="AH221" i="10"/>
  <c r="AI221" i="10"/>
  <c r="AJ221" i="10"/>
  <c r="AK221" i="10"/>
  <c r="AL221" i="10"/>
  <c r="AM221" i="10"/>
  <c r="AN221" i="10"/>
  <c r="AO221" i="10"/>
  <c r="AP221" i="10"/>
  <c r="AQ221" i="10"/>
  <c r="AR221" i="10"/>
  <c r="AS221" i="10"/>
  <c r="AT221" i="10"/>
  <c r="AU221" i="10"/>
  <c r="AV221" i="10"/>
  <c r="AW221" i="10"/>
  <c r="AX221" i="10"/>
  <c r="AY221" i="10"/>
  <c r="AZ221" i="10"/>
  <c r="BA221" i="10"/>
  <c r="BB221" i="10"/>
  <c r="BC221" i="10"/>
  <c r="D222" i="10"/>
  <c r="E222" i="10"/>
  <c r="F222" i="10"/>
  <c r="G222" i="10"/>
  <c r="H222" i="10"/>
  <c r="I222" i="10"/>
  <c r="J222" i="10"/>
  <c r="K222" i="10"/>
  <c r="L222" i="10"/>
  <c r="M222" i="10"/>
  <c r="N222" i="10"/>
  <c r="O222" i="10"/>
  <c r="P222" i="10"/>
  <c r="Q222" i="10"/>
  <c r="R222" i="10"/>
  <c r="S222" i="10"/>
  <c r="T222" i="10"/>
  <c r="U222" i="10"/>
  <c r="V222" i="10"/>
  <c r="W222" i="10"/>
  <c r="X222" i="10"/>
  <c r="Y222" i="10"/>
  <c r="Z222" i="10"/>
  <c r="AA222" i="10"/>
  <c r="AB222" i="10"/>
  <c r="AC222" i="10"/>
  <c r="AD222" i="10"/>
  <c r="AE222" i="10"/>
  <c r="AF222" i="10"/>
  <c r="AG222" i="10"/>
  <c r="AH222" i="10"/>
  <c r="AI222" i="10"/>
  <c r="AJ222" i="10"/>
  <c r="AK222" i="10"/>
  <c r="AL222" i="10"/>
  <c r="AM222" i="10"/>
  <c r="AN222" i="10"/>
  <c r="AO222" i="10"/>
  <c r="AP222" i="10"/>
  <c r="AQ222" i="10"/>
  <c r="AR222" i="10"/>
  <c r="AS222" i="10"/>
  <c r="AT222" i="10"/>
  <c r="AU222" i="10"/>
  <c r="AV222" i="10"/>
  <c r="AW222" i="10"/>
  <c r="AX222" i="10"/>
  <c r="AY222" i="10"/>
  <c r="AZ222" i="10"/>
  <c r="BA222" i="10"/>
  <c r="BB222" i="10"/>
  <c r="BC222" i="10"/>
  <c r="D223" i="10"/>
  <c r="E223" i="10"/>
  <c r="F223" i="10"/>
  <c r="G223" i="10"/>
  <c r="H223" i="10"/>
  <c r="I223" i="10"/>
  <c r="J223" i="10"/>
  <c r="K223" i="10"/>
  <c r="L223" i="10"/>
  <c r="M223" i="10"/>
  <c r="N223" i="10"/>
  <c r="O223" i="10"/>
  <c r="P223" i="10"/>
  <c r="Q223" i="10"/>
  <c r="R223" i="10"/>
  <c r="S223" i="10"/>
  <c r="T223" i="10"/>
  <c r="U223" i="10"/>
  <c r="V223" i="10"/>
  <c r="W223" i="10"/>
  <c r="X223" i="10"/>
  <c r="Y223" i="10"/>
  <c r="Z223" i="10"/>
  <c r="AA223" i="10"/>
  <c r="AB223" i="10"/>
  <c r="AC223" i="10"/>
  <c r="AD223" i="10"/>
  <c r="AE223" i="10"/>
  <c r="AF223" i="10"/>
  <c r="AG223" i="10"/>
  <c r="AH223" i="10"/>
  <c r="AI223" i="10"/>
  <c r="AJ223" i="10"/>
  <c r="AK223" i="10"/>
  <c r="AL223" i="10"/>
  <c r="AM223" i="10"/>
  <c r="AN223" i="10"/>
  <c r="AO223" i="10"/>
  <c r="AP223" i="10"/>
  <c r="AQ223" i="10"/>
  <c r="AR223" i="10"/>
  <c r="AS223" i="10"/>
  <c r="AT223" i="10"/>
  <c r="AU223" i="10"/>
  <c r="AV223" i="10"/>
  <c r="AW223" i="10"/>
  <c r="AX223" i="10"/>
  <c r="AY223" i="10"/>
  <c r="AZ223" i="10"/>
  <c r="BA223" i="10"/>
  <c r="BB223" i="10"/>
  <c r="BC223" i="10"/>
  <c r="D224" i="10"/>
  <c r="E224" i="10"/>
  <c r="F224" i="10"/>
  <c r="G224" i="10"/>
  <c r="H224" i="10"/>
  <c r="I224" i="10"/>
  <c r="J224" i="10"/>
  <c r="K224" i="10"/>
  <c r="L224" i="10"/>
  <c r="M224" i="10"/>
  <c r="N224" i="10"/>
  <c r="O224" i="10"/>
  <c r="P224" i="10"/>
  <c r="Q224" i="10"/>
  <c r="R224" i="10"/>
  <c r="S224" i="10"/>
  <c r="T224" i="10"/>
  <c r="U224" i="10"/>
  <c r="V224" i="10"/>
  <c r="W224" i="10"/>
  <c r="X224" i="10"/>
  <c r="Y224" i="10"/>
  <c r="Z224" i="10"/>
  <c r="AA224" i="10"/>
  <c r="AB224" i="10"/>
  <c r="AC224" i="10"/>
  <c r="AD224" i="10"/>
  <c r="AE224" i="10"/>
  <c r="AF224" i="10"/>
  <c r="AG224" i="10"/>
  <c r="AH224" i="10"/>
  <c r="AI224" i="10"/>
  <c r="AJ224" i="10"/>
  <c r="AK224" i="10"/>
  <c r="AL224" i="10"/>
  <c r="AM224" i="10"/>
  <c r="AN224" i="10"/>
  <c r="AO224" i="10"/>
  <c r="AP224" i="10"/>
  <c r="AQ224" i="10"/>
  <c r="AR224" i="10"/>
  <c r="AS224" i="10"/>
  <c r="AT224" i="10"/>
  <c r="AU224" i="10"/>
  <c r="AV224" i="10"/>
  <c r="AW224" i="10"/>
  <c r="AX224" i="10"/>
  <c r="AY224" i="10"/>
  <c r="AZ224" i="10"/>
  <c r="BA224" i="10"/>
  <c r="BB224" i="10"/>
  <c r="BC224" i="10"/>
  <c r="D225" i="10"/>
  <c r="E225" i="10"/>
  <c r="F225" i="10"/>
  <c r="G225" i="10"/>
  <c r="H225" i="10"/>
  <c r="I225" i="10"/>
  <c r="J225" i="10"/>
  <c r="K225" i="10"/>
  <c r="L225" i="10"/>
  <c r="M225" i="10"/>
  <c r="N225" i="10"/>
  <c r="O225" i="10"/>
  <c r="P225" i="10"/>
  <c r="Q225" i="10"/>
  <c r="R225" i="10"/>
  <c r="S225" i="10"/>
  <c r="T225" i="10"/>
  <c r="U225" i="10"/>
  <c r="V225" i="10"/>
  <c r="W225" i="10"/>
  <c r="X225" i="10"/>
  <c r="Y225" i="10"/>
  <c r="Z225" i="10"/>
  <c r="AA225" i="10"/>
  <c r="AB225" i="10"/>
  <c r="AC225" i="10"/>
  <c r="AD225" i="10"/>
  <c r="AE225" i="10"/>
  <c r="AF225" i="10"/>
  <c r="AG225" i="10"/>
  <c r="AH225" i="10"/>
  <c r="AI225" i="10"/>
  <c r="AJ225" i="10"/>
  <c r="AK225" i="10"/>
  <c r="AL225" i="10"/>
  <c r="AM225" i="10"/>
  <c r="AN225" i="10"/>
  <c r="AO225" i="10"/>
  <c r="AP225" i="10"/>
  <c r="AQ225" i="10"/>
  <c r="AR225" i="10"/>
  <c r="AS225" i="10"/>
  <c r="AT225" i="10"/>
  <c r="AU225" i="10"/>
  <c r="AV225" i="10"/>
  <c r="AW225" i="10"/>
  <c r="AX225" i="10"/>
  <c r="AY225" i="10"/>
  <c r="AZ225" i="10"/>
  <c r="BA225" i="10"/>
  <c r="BB225" i="10"/>
  <c r="BC225" i="10"/>
  <c r="D226" i="10"/>
  <c r="E226" i="10"/>
  <c r="F226" i="10"/>
  <c r="G226" i="10"/>
  <c r="H226" i="10"/>
  <c r="I226" i="10"/>
  <c r="J226" i="10"/>
  <c r="K226" i="10"/>
  <c r="L226" i="10"/>
  <c r="M226" i="10"/>
  <c r="N226" i="10"/>
  <c r="O226" i="10"/>
  <c r="P226" i="10"/>
  <c r="Q226" i="10"/>
  <c r="R226" i="10"/>
  <c r="S226" i="10"/>
  <c r="T226" i="10"/>
  <c r="U226" i="10"/>
  <c r="V226" i="10"/>
  <c r="W226" i="10"/>
  <c r="X226" i="10"/>
  <c r="Y226" i="10"/>
  <c r="Z226" i="10"/>
  <c r="AA226" i="10"/>
  <c r="AB226" i="10"/>
  <c r="AC226" i="10"/>
  <c r="AD226" i="10"/>
  <c r="AE226" i="10"/>
  <c r="AF226" i="10"/>
  <c r="AG226" i="10"/>
  <c r="AH226" i="10"/>
  <c r="AI226" i="10"/>
  <c r="AJ226" i="10"/>
  <c r="AK226" i="10"/>
  <c r="AL226" i="10"/>
  <c r="AM226" i="10"/>
  <c r="AN226" i="10"/>
  <c r="AO226" i="10"/>
  <c r="AP226" i="10"/>
  <c r="AQ226" i="10"/>
  <c r="AR226" i="10"/>
  <c r="AS226" i="10"/>
  <c r="AT226" i="10"/>
  <c r="AU226" i="10"/>
  <c r="AV226" i="10"/>
  <c r="AW226" i="10"/>
  <c r="AX226" i="10"/>
  <c r="AY226" i="10"/>
  <c r="AZ226" i="10"/>
  <c r="BA226" i="10"/>
  <c r="BB226" i="10"/>
  <c r="BC226" i="10"/>
  <c r="D227" i="10"/>
  <c r="E227" i="10"/>
  <c r="F227" i="10"/>
  <c r="G227" i="10"/>
  <c r="H227" i="10"/>
  <c r="I227" i="10"/>
  <c r="J227" i="10"/>
  <c r="K227" i="10"/>
  <c r="L227" i="10"/>
  <c r="M227" i="10"/>
  <c r="N227" i="10"/>
  <c r="O227" i="10"/>
  <c r="P227" i="10"/>
  <c r="Q227" i="10"/>
  <c r="R227" i="10"/>
  <c r="S227" i="10"/>
  <c r="T227" i="10"/>
  <c r="U227" i="10"/>
  <c r="V227" i="10"/>
  <c r="W227" i="10"/>
  <c r="X227" i="10"/>
  <c r="Y227" i="10"/>
  <c r="Z227" i="10"/>
  <c r="AA227" i="10"/>
  <c r="AB227" i="10"/>
  <c r="AC227" i="10"/>
  <c r="AD227" i="10"/>
  <c r="AE227" i="10"/>
  <c r="AF227" i="10"/>
  <c r="AG227" i="10"/>
  <c r="AH227" i="10"/>
  <c r="AI227" i="10"/>
  <c r="AJ227" i="10"/>
  <c r="AK227" i="10"/>
  <c r="AL227" i="10"/>
  <c r="AM227" i="10"/>
  <c r="AN227" i="10"/>
  <c r="AO227" i="10"/>
  <c r="AP227" i="10"/>
  <c r="AQ227" i="10"/>
  <c r="AR227" i="10"/>
  <c r="AS227" i="10"/>
  <c r="AT227" i="10"/>
  <c r="AU227" i="10"/>
  <c r="AV227" i="10"/>
  <c r="AW227" i="10"/>
  <c r="AX227" i="10"/>
  <c r="AY227" i="10"/>
  <c r="AZ227" i="10"/>
  <c r="BA227" i="10"/>
  <c r="BB227" i="10"/>
  <c r="BC227" i="10"/>
  <c r="D228" i="10"/>
  <c r="E228" i="10"/>
  <c r="F228" i="10"/>
  <c r="G228" i="10"/>
  <c r="H228" i="10"/>
  <c r="I228" i="10"/>
  <c r="J228" i="10"/>
  <c r="K228" i="10"/>
  <c r="L228" i="10"/>
  <c r="M228" i="10"/>
  <c r="N228" i="10"/>
  <c r="O228" i="10"/>
  <c r="P228" i="10"/>
  <c r="Q228" i="10"/>
  <c r="R228" i="10"/>
  <c r="S228" i="10"/>
  <c r="T228" i="10"/>
  <c r="U228" i="10"/>
  <c r="V228" i="10"/>
  <c r="W228" i="10"/>
  <c r="X228" i="10"/>
  <c r="Y228" i="10"/>
  <c r="Z228" i="10"/>
  <c r="AA228" i="10"/>
  <c r="AB228" i="10"/>
  <c r="AC228" i="10"/>
  <c r="AD228" i="10"/>
  <c r="AE228" i="10"/>
  <c r="AF228" i="10"/>
  <c r="AG228" i="10"/>
  <c r="AH228" i="10"/>
  <c r="AI228" i="10"/>
  <c r="AJ228" i="10"/>
  <c r="AK228" i="10"/>
  <c r="AL228" i="10"/>
  <c r="AM228" i="10"/>
  <c r="AN228" i="10"/>
  <c r="AO228" i="10"/>
  <c r="AP228" i="10"/>
  <c r="AQ228" i="10"/>
  <c r="AR228" i="10"/>
  <c r="AS228" i="10"/>
  <c r="AT228" i="10"/>
  <c r="AU228" i="10"/>
  <c r="AV228" i="10"/>
  <c r="AW228" i="10"/>
  <c r="AX228" i="10"/>
  <c r="AY228" i="10"/>
  <c r="AZ228" i="10"/>
  <c r="BA228" i="10"/>
  <c r="BB228" i="10"/>
  <c r="BC228" i="10"/>
  <c r="D229" i="10"/>
  <c r="E229" i="10"/>
  <c r="F229" i="10"/>
  <c r="G229" i="10"/>
  <c r="H229" i="10"/>
  <c r="I229" i="10"/>
  <c r="J229" i="10"/>
  <c r="K229" i="10"/>
  <c r="L229" i="10"/>
  <c r="M229" i="10"/>
  <c r="N229" i="10"/>
  <c r="O229" i="10"/>
  <c r="P229" i="10"/>
  <c r="Q229" i="10"/>
  <c r="R229" i="10"/>
  <c r="S229" i="10"/>
  <c r="T229" i="10"/>
  <c r="U229" i="10"/>
  <c r="V229" i="10"/>
  <c r="W229" i="10"/>
  <c r="X229" i="10"/>
  <c r="Y229" i="10"/>
  <c r="Z229" i="10"/>
  <c r="AA229" i="10"/>
  <c r="AB229" i="10"/>
  <c r="AC229" i="10"/>
  <c r="AD229" i="10"/>
  <c r="AE229" i="10"/>
  <c r="AF229" i="10"/>
  <c r="AG229" i="10"/>
  <c r="AH229" i="10"/>
  <c r="AI229" i="10"/>
  <c r="AJ229" i="10"/>
  <c r="AK229" i="10"/>
  <c r="AL229" i="10"/>
  <c r="AM229" i="10"/>
  <c r="AN229" i="10"/>
  <c r="AO229" i="10"/>
  <c r="AP229" i="10"/>
  <c r="AQ229" i="10"/>
  <c r="AR229" i="10"/>
  <c r="AS229" i="10"/>
  <c r="AT229" i="10"/>
  <c r="AU229" i="10"/>
  <c r="AV229" i="10"/>
  <c r="AW229" i="10"/>
  <c r="AX229" i="10"/>
  <c r="AY229" i="10"/>
  <c r="AZ229" i="10"/>
  <c r="BA229" i="10"/>
  <c r="BB229" i="10"/>
  <c r="BC229" i="10"/>
  <c r="D230" i="10"/>
  <c r="E230" i="10"/>
  <c r="F230" i="10"/>
  <c r="G230" i="10"/>
  <c r="H230" i="10"/>
  <c r="I230" i="10"/>
  <c r="J230" i="10"/>
  <c r="K230" i="10"/>
  <c r="L230" i="10"/>
  <c r="M230" i="10"/>
  <c r="N230" i="10"/>
  <c r="O230" i="10"/>
  <c r="P230" i="10"/>
  <c r="Q230" i="10"/>
  <c r="R230" i="10"/>
  <c r="S230" i="10"/>
  <c r="T230" i="10"/>
  <c r="U230" i="10"/>
  <c r="V230" i="10"/>
  <c r="W230" i="10"/>
  <c r="X230" i="10"/>
  <c r="Y230" i="10"/>
  <c r="Z230" i="10"/>
  <c r="AA230" i="10"/>
  <c r="AB230" i="10"/>
  <c r="AC230" i="10"/>
  <c r="AD230" i="10"/>
  <c r="AE230" i="10"/>
  <c r="AF230" i="10"/>
  <c r="AG230" i="10"/>
  <c r="AH230" i="10"/>
  <c r="AI230" i="10"/>
  <c r="AJ230" i="10"/>
  <c r="AK230" i="10"/>
  <c r="AL230" i="10"/>
  <c r="AM230" i="10"/>
  <c r="AN230" i="10"/>
  <c r="AO230" i="10"/>
  <c r="AP230" i="10"/>
  <c r="AQ230" i="10"/>
  <c r="AR230" i="10"/>
  <c r="AS230" i="10"/>
  <c r="AT230" i="10"/>
  <c r="AU230" i="10"/>
  <c r="AV230" i="10"/>
  <c r="AW230" i="10"/>
  <c r="AX230" i="10"/>
  <c r="AY230" i="10"/>
  <c r="AZ230" i="10"/>
  <c r="BA230" i="10"/>
  <c r="BB230" i="10"/>
  <c r="BC230" i="10"/>
  <c r="D231" i="10"/>
  <c r="E231" i="10"/>
  <c r="F231" i="10"/>
  <c r="G231" i="10"/>
  <c r="H231" i="10"/>
  <c r="I231" i="10"/>
  <c r="J231" i="10"/>
  <c r="K231" i="10"/>
  <c r="L231" i="10"/>
  <c r="M231" i="10"/>
  <c r="N231" i="10"/>
  <c r="O231" i="10"/>
  <c r="P231" i="10"/>
  <c r="Q231" i="10"/>
  <c r="R231" i="10"/>
  <c r="S231" i="10"/>
  <c r="T231" i="10"/>
  <c r="U231" i="10"/>
  <c r="V231" i="10"/>
  <c r="W231" i="10"/>
  <c r="X231" i="10"/>
  <c r="Y231" i="10"/>
  <c r="Z231" i="10"/>
  <c r="AA231" i="10"/>
  <c r="AB231" i="10"/>
  <c r="AC231" i="10"/>
  <c r="AD231" i="10"/>
  <c r="AE231" i="10"/>
  <c r="AF231" i="10"/>
  <c r="AG231" i="10"/>
  <c r="AH231" i="10"/>
  <c r="AI231" i="10"/>
  <c r="AJ231" i="10"/>
  <c r="AK231" i="10"/>
  <c r="AL231" i="10"/>
  <c r="AM231" i="10"/>
  <c r="AN231" i="10"/>
  <c r="AO231" i="10"/>
  <c r="AP231" i="10"/>
  <c r="AQ231" i="10"/>
  <c r="AR231" i="10"/>
  <c r="AS231" i="10"/>
  <c r="AT231" i="10"/>
  <c r="AU231" i="10"/>
  <c r="AV231" i="10"/>
  <c r="AW231" i="10"/>
  <c r="AX231" i="10"/>
  <c r="AY231" i="10"/>
  <c r="AZ231" i="10"/>
  <c r="BA231" i="10"/>
  <c r="BB231" i="10"/>
  <c r="BC231" i="10"/>
  <c r="D232" i="10"/>
  <c r="E232" i="10"/>
  <c r="F232" i="10"/>
  <c r="G232" i="10"/>
  <c r="H232" i="10"/>
  <c r="I232" i="10"/>
  <c r="J232" i="10"/>
  <c r="K232" i="10"/>
  <c r="L232" i="10"/>
  <c r="M232" i="10"/>
  <c r="N232" i="10"/>
  <c r="O232" i="10"/>
  <c r="P232" i="10"/>
  <c r="Q232" i="10"/>
  <c r="R232" i="10"/>
  <c r="S232" i="10"/>
  <c r="T232" i="10"/>
  <c r="U232" i="10"/>
  <c r="V232" i="10"/>
  <c r="W232" i="10"/>
  <c r="X232" i="10"/>
  <c r="Y232" i="10"/>
  <c r="Z232" i="10"/>
  <c r="AA232" i="10"/>
  <c r="AB232" i="10"/>
  <c r="AC232" i="10"/>
  <c r="AD232" i="10"/>
  <c r="AE232" i="10"/>
  <c r="AF232" i="10"/>
  <c r="AG232" i="10"/>
  <c r="AH232" i="10"/>
  <c r="AI232" i="10"/>
  <c r="AJ232" i="10"/>
  <c r="AK232" i="10"/>
  <c r="AL232" i="10"/>
  <c r="AM232" i="10"/>
  <c r="AN232" i="10"/>
  <c r="AO232" i="10"/>
  <c r="AP232" i="10"/>
  <c r="AQ232" i="10"/>
  <c r="AR232" i="10"/>
  <c r="AS232" i="10"/>
  <c r="AT232" i="10"/>
  <c r="AU232" i="10"/>
  <c r="AV232" i="10"/>
  <c r="AW232" i="10"/>
  <c r="AX232" i="10"/>
  <c r="AY232" i="10"/>
  <c r="AZ232" i="10"/>
  <c r="BA232" i="10"/>
  <c r="BB232" i="10"/>
  <c r="BC232" i="10"/>
  <c r="D233" i="10"/>
  <c r="E233" i="10"/>
  <c r="F233" i="10"/>
  <c r="G233" i="10"/>
  <c r="H233" i="10"/>
  <c r="I233" i="10"/>
  <c r="J233" i="10"/>
  <c r="K233" i="10"/>
  <c r="L233" i="10"/>
  <c r="M233" i="10"/>
  <c r="N233" i="10"/>
  <c r="O233" i="10"/>
  <c r="P233" i="10"/>
  <c r="Q233" i="10"/>
  <c r="R233" i="10"/>
  <c r="S233" i="10"/>
  <c r="T233" i="10"/>
  <c r="U233" i="10"/>
  <c r="V233" i="10"/>
  <c r="W233" i="10"/>
  <c r="X233" i="10"/>
  <c r="Y233" i="10"/>
  <c r="Z233" i="10"/>
  <c r="AA233" i="10"/>
  <c r="AB233" i="10"/>
  <c r="AC233" i="10"/>
  <c r="AD233" i="10"/>
  <c r="AE233" i="10"/>
  <c r="AF233" i="10"/>
  <c r="AG233" i="10"/>
  <c r="AH233" i="10"/>
  <c r="AI233" i="10"/>
  <c r="AJ233" i="10"/>
  <c r="AK233" i="10"/>
  <c r="AL233" i="10"/>
  <c r="AM233" i="10"/>
  <c r="AN233" i="10"/>
  <c r="AO233" i="10"/>
  <c r="AP233" i="10"/>
  <c r="AQ233" i="10"/>
  <c r="AR233" i="10"/>
  <c r="AS233" i="10"/>
  <c r="AT233" i="10"/>
  <c r="AU233" i="10"/>
  <c r="AV233" i="10"/>
  <c r="AW233" i="10"/>
  <c r="AX233" i="10"/>
  <c r="AY233" i="10"/>
  <c r="AZ233" i="10"/>
  <c r="BA233" i="10"/>
  <c r="BB233" i="10"/>
  <c r="BC233" i="10"/>
  <c r="D234" i="10"/>
  <c r="E234" i="10"/>
  <c r="F234" i="10"/>
  <c r="G234" i="10"/>
  <c r="H234" i="10"/>
  <c r="I234" i="10"/>
  <c r="J234" i="10"/>
  <c r="K234" i="10"/>
  <c r="L234" i="10"/>
  <c r="M234" i="10"/>
  <c r="N234" i="10"/>
  <c r="O234" i="10"/>
  <c r="P234" i="10"/>
  <c r="Q234" i="10"/>
  <c r="R234" i="10"/>
  <c r="S234" i="10"/>
  <c r="T234" i="10"/>
  <c r="U234" i="10"/>
  <c r="V234" i="10"/>
  <c r="W234" i="10"/>
  <c r="X234" i="10"/>
  <c r="Y234" i="10"/>
  <c r="Z234" i="10"/>
  <c r="AA234" i="10"/>
  <c r="AB234" i="10"/>
  <c r="AC234" i="10"/>
  <c r="AD234" i="10"/>
  <c r="AE234" i="10"/>
  <c r="AF234" i="10"/>
  <c r="AG234" i="10"/>
  <c r="AH234" i="10"/>
  <c r="AI234" i="10"/>
  <c r="AJ234" i="10"/>
  <c r="AK234" i="10"/>
  <c r="AL234" i="10"/>
  <c r="AM234" i="10"/>
  <c r="AN234" i="10"/>
  <c r="AO234" i="10"/>
  <c r="AP234" i="10"/>
  <c r="AQ234" i="10"/>
  <c r="AR234" i="10"/>
  <c r="AS234" i="10"/>
  <c r="AT234" i="10"/>
  <c r="AU234" i="10"/>
  <c r="AV234" i="10"/>
  <c r="AW234" i="10"/>
  <c r="AX234" i="10"/>
  <c r="AY234" i="10"/>
  <c r="AZ234" i="10"/>
  <c r="BA234" i="10"/>
  <c r="BB234" i="10"/>
  <c r="BC234" i="10"/>
  <c r="D235" i="10"/>
  <c r="E235" i="10"/>
  <c r="F235" i="10"/>
  <c r="G235" i="10"/>
  <c r="H235" i="10"/>
  <c r="I235" i="10"/>
  <c r="J235" i="10"/>
  <c r="K235" i="10"/>
  <c r="L235" i="10"/>
  <c r="M235" i="10"/>
  <c r="N235" i="10"/>
  <c r="O235" i="10"/>
  <c r="P235" i="10"/>
  <c r="Q235" i="10"/>
  <c r="R235" i="10"/>
  <c r="S235" i="10"/>
  <c r="T235" i="10"/>
  <c r="U235" i="10"/>
  <c r="V235" i="10"/>
  <c r="W235" i="10"/>
  <c r="X235" i="10"/>
  <c r="Y235" i="10"/>
  <c r="Z235" i="10"/>
  <c r="AA235" i="10"/>
  <c r="AB235" i="10"/>
  <c r="AC235" i="10"/>
  <c r="AD235" i="10"/>
  <c r="AE235" i="10"/>
  <c r="AF235" i="10"/>
  <c r="AG235" i="10"/>
  <c r="AH235" i="10"/>
  <c r="AI235" i="10"/>
  <c r="AJ235" i="10"/>
  <c r="AK235" i="10"/>
  <c r="AL235" i="10"/>
  <c r="AM235" i="10"/>
  <c r="AN235" i="10"/>
  <c r="AO235" i="10"/>
  <c r="AP235" i="10"/>
  <c r="AQ235" i="10"/>
  <c r="AR235" i="10"/>
  <c r="AS235" i="10"/>
  <c r="AT235" i="10"/>
  <c r="AU235" i="10"/>
  <c r="AV235" i="10"/>
  <c r="AW235" i="10"/>
  <c r="AX235" i="10"/>
  <c r="AY235" i="10"/>
  <c r="AZ235" i="10"/>
  <c r="BA235" i="10"/>
  <c r="BB235" i="10"/>
  <c r="BC235" i="10"/>
  <c r="D236" i="10"/>
  <c r="E236" i="10"/>
  <c r="F236" i="10"/>
  <c r="G236" i="10"/>
  <c r="H236" i="10"/>
  <c r="I236" i="10"/>
  <c r="J236" i="10"/>
  <c r="K236" i="10"/>
  <c r="L236" i="10"/>
  <c r="M236" i="10"/>
  <c r="N236" i="10"/>
  <c r="O236" i="10"/>
  <c r="P236" i="10"/>
  <c r="Q236" i="10"/>
  <c r="R236" i="10"/>
  <c r="S236" i="10"/>
  <c r="T236" i="10"/>
  <c r="U236" i="10"/>
  <c r="V236" i="10"/>
  <c r="W236" i="10"/>
  <c r="X236" i="10"/>
  <c r="Y236" i="10"/>
  <c r="Z236" i="10"/>
  <c r="AA236" i="10"/>
  <c r="AB236" i="10"/>
  <c r="AC236" i="10"/>
  <c r="AD236" i="10"/>
  <c r="AE236" i="10"/>
  <c r="AF236" i="10"/>
  <c r="AG236" i="10"/>
  <c r="AH236" i="10"/>
  <c r="AI236" i="10"/>
  <c r="AJ236" i="10"/>
  <c r="AK236" i="10"/>
  <c r="AL236" i="10"/>
  <c r="AM236" i="10"/>
  <c r="AN236" i="10"/>
  <c r="AO236" i="10"/>
  <c r="AP236" i="10"/>
  <c r="AQ236" i="10"/>
  <c r="AR236" i="10"/>
  <c r="AS236" i="10"/>
  <c r="AT236" i="10"/>
  <c r="AU236" i="10"/>
  <c r="AV236" i="10"/>
  <c r="AW236" i="10"/>
  <c r="AX236" i="10"/>
  <c r="AY236" i="10"/>
  <c r="AZ236" i="10"/>
  <c r="BA236" i="10"/>
  <c r="BB236" i="10"/>
  <c r="BC236" i="10"/>
  <c r="D237" i="10"/>
  <c r="E237" i="10"/>
  <c r="F237" i="10"/>
  <c r="G237" i="10"/>
  <c r="H237" i="10"/>
  <c r="I237" i="10"/>
  <c r="J237" i="10"/>
  <c r="K237" i="10"/>
  <c r="L237" i="10"/>
  <c r="M237" i="10"/>
  <c r="N237" i="10"/>
  <c r="O237" i="10"/>
  <c r="P237" i="10"/>
  <c r="Q237" i="10"/>
  <c r="R237" i="10"/>
  <c r="S237" i="10"/>
  <c r="T237" i="10"/>
  <c r="U237" i="10"/>
  <c r="V237" i="10"/>
  <c r="W237" i="10"/>
  <c r="X237" i="10"/>
  <c r="Y237" i="10"/>
  <c r="Z237" i="10"/>
  <c r="AA237" i="10"/>
  <c r="AB237" i="10"/>
  <c r="AC237" i="10"/>
  <c r="AD237" i="10"/>
  <c r="AE237" i="10"/>
  <c r="AF237" i="10"/>
  <c r="AG237" i="10"/>
  <c r="AH237" i="10"/>
  <c r="AI237" i="10"/>
  <c r="AJ237" i="10"/>
  <c r="AK237" i="10"/>
  <c r="AL237" i="10"/>
  <c r="AM237" i="10"/>
  <c r="AN237" i="10"/>
  <c r="AO237" i="10"/>
  <c r="AP237" i="10"/>
  <c r="AQ237" i="10"/>
  <c r="AR237" i="10"/>
  <c r="AS237" i="10"/>
  <c r="AT237" i="10"/>
  <c r="AU237" i="10"/>
  <c r="AV237" i="10"/>
  <c r="AW237" i="10"/>
  <c r="AX237" i="10"/>
  <c r="AY237" i="10"/>
  <c r="AZ237" i="10"/>
  <c r="BA237" i="10"/>
  <c r="BB237" i="10"/>
  <c r="BC237" i="10"/>
  <c r="D238" i="10"/>
  <c r="E238" i="10"/>
  <c r="F238" i="10"/>
  <c r="G238" i="10"/>
  <c r="H238" i="10"/>
  <c r="I238" i="10"/>
  <c r="J238" i="10"/>
  <c r="K238" i="10"/>
  <c r="L238" i="10"/>
  <c r="M238" i="10"/>
  <c r="N238" i="10"/>
  <c r="O238" i="10"/>
  <c r="P238" i="10"/>
  <c r="Q238" i="10"/>
  <c r="R238" i="10"/>
  <c r="S238" i="10"/>
  <c r="T238" i="10"/>
  <c r="U238" i="10"/>
  <c r="V238" i="10"/>
  <c r="W238" i="10"/>
  <c r="X238" i="10"/>
  <c r="Y238" i="10"/>
  <c r="Z238" i="10"/>
  <c r="AA238" i="10"/>
  <c r="AB238" i="10"/>
  <c r="AC238" i="10"/>
  <c r="AD238" i="10"/>
  <c r="AE238" i="10"/>
  <c r="AF238" i="10"/>
  <c r="AG238" i="10"/>
  <c r="AH238" i="10"/>
  <c r="AI238" i="10"/>
  <c r="AJ238" i="10"/>
  <c r="AK238" i="10"/>
  <c r="AL238" i="10"/>
  <c r="AM238" i="10"/>
  <c r="AN238" i="10"/>
  <c r="AO238" i="10"/>
  <c r="AP238" i="10"/>
  <c r="AQ238" i="10"/>
  <c r="AR238" i="10"/>
  <c r="AS238" i="10"/>
  <c r="AT238" i="10"/>
  <c r="AU238" i="10"/>
  <c r="AV238" i="10"/>
  <c r="AW238" i="10"/>
  <c r="AX238" i="10"/>
  <c r="AY238" i="10"/>
  <c r="AZ238" i="10"/>
  <c r="BA238" i="10"/>
  <c r="BB238" i="10"/>
  <c r="BC238" i="10"/>
  <c r="D239" i="10"/>
  <c r="E239" i="10"/>
  <c r="F239" i="10"/>
  <c r="G239" i="10"/>
  <c r="H239" i="10"/>
  <c r="I239" i="10"/>
  <c r="J239" i="10"/>
  <c r="K239" i="10"/>
  <c r="L239" i="10"/>
  <c r="M239" i="10"/>
  <c r="N239" i="10"/>
  <c r="O239" i="10"/>
  <c r="P239" i="10"/>
  <c r="Q239" i="10"/>
  <c r="R239" i="10"/>
  <c r="S239" i="10"/>
  <c r="T239" i="10"/>
  <c r="U239" i="10"/>
  <c r="V239" i="10"/>
  <c r="W239" i="10"/>
  <c r="X239" i="10"/>
  <c r="Y239" i="10"/>
  <c r="Z239" i="10"/>
  <c r="AA239" i="10"/>
  <c r="AB239" i="10"/>
  <c r="AC239" i="10"/>
  <c r="AD239" i="10"/>
  <c r="AE239" i="10"/>
  <c r="AF239" i="10"/>
  <c r="AG239" i="10"/>
  <c r="AH239" i="10"/>
  <c r="AI239" i="10"/>
  <c r="AJ239" i="10"/>
  <c r="AK239" i="10"/>
  <c r="AL239" i="10"/>
  <c r="AM239" i="10"/>
  <c r="AN239" i="10"/>
  <c r="AO239" i="10"/>
  <c r="AP239" i="10"/>
  <c r="AQ239" i="10"/>
  <c r="AR239" i="10"/>
  <c r="AS239" i="10"/>
  <c r="AT239" i="10"/>
  <c r="AU239" i="10"/>
  <c r="AV239" i="10"/>
  <c r="AW239" i="10"/>
  <c r="AX239" i="10"/>
  <c r="AY239" i="10"/>
  <c r="AZ239" i="10"/>
  <c r="BA239" i="10"/>
  <c r="BB239" i="10"/>
  <c r="BC239" i="10"/>
  <c r="D240" i="10"/>
  <c r="E240" i="10"/>
  <c r="F240" i="10"/>
  <c r="G240" i="10"/>
  <c r="H240" i="10"/>
  <c r="I240" i="10"/>
  <c r="J240" i="10"/>
  <c r="K240" i="10"/>
  <c r="L240" i="10"/>
  <c r="M240" i="10"/>
  <c r="N240" i="10"/>
  <c r="O240" i="10"/>
  <c r="P240" i="10"/>
  <c r="Q240" i="10"/>
  <c r="R240" i="10"/>
  <c r="S240" i="10"/>
  <c r="T240" i="10"/>
  <c r="U240" i="10"/>
  <c r="V240" i="10"/>
  <c r="W240" i="10"/>
  <c r="X240" i="10"/>
  <c r="Y240" i="10"/>
  <c r="Z240" i="10"/>
  <c r="AA240" i="10"/>
  <c r="AB240" i="10"/>
  <c r="AC240" i="10"/>
  <c r="AD240" i="10"/>
  <c r="AE240" i="10"/>
  <c r="AF240" i="10"/>
  <c r="AG240" i="10"/>
  <c r="AH240" i="10"/>
  <c r="AI240" i="10"/>
  <c r="AJ240" i="10"/>
  <c r="AK240" i="10"/>
  <c r="AL240" i="10"/>
  <c r="AM240" i="10"/>
  <c r="AN240" i="10"/>
  <c r="AO240" i="10"/>
  <c r="AP240" i="10"/>
  <c r="AQ240" i="10"/>
  <c r="AR240" i="10"/>
  <c r="AS240" i="10"/>
  <c r="AT240" i="10"/>
  <c r="AU240" i="10"/>
  <c r="AV240" i="10"/>
  <c r="AW240" i="10"/>
  <c r="AX240" i="10"/>
  <c r="AY240" i="10"/>
  <c r="AZ240" i="10"/>
  <c r="BA240" i="10"/>
  <c r="BB240" i="10"/>
  <c r="BC240" i="10"/>
  <c r="D241" i="10"/>
  <c r="E241" i="10"/>
  <c r="F241" i="10"/>
  <c r="G241" i="10"/>
  <c r="H241" i="10"/>
  <c r="I241" i="10"/>
  <c r="J241" i="10"/>
  <c r="K241" i="10"/>
  <c r="L241" i="10"/>
  <c r="M241" i="10"/>
  <c r="N241" i="10"/>
  <c r="O241" i="10"/>
  <c r="P241" i="10"/>
  <c r="Q241" i="10"/>
  <c r="R241" i="10"/>
  <c r="S241" i="10"/>
  <c r="T241" i="10"/>
  <c r="U241" i="10"/>
  <c r="V241" i="10"/>
  <c r="W241" i="10"/>
  <c r="X241" i="10"/>
  <c r="Y241" i="10"/>
  <c r="Z241" i="10"/>
  <c r="AA241" i="10"/>
  <c r="AB241" i="10"/>
  <c r="AC241" i="10"/>
  <c r="AD241" i="10"/>
  <c r="AE241" i="10"/>
  <c r="AF241" i="10"/>
  <c r="AG241" i="10"/>
  <c r="AH241" i="10"/>
  <c r="AI241" i="10"/>
  <c r="AJ241" i="10"/>
  <c r="AK241" i="10"/>
  <c r="AL241" i="10"/>
  <c r="AM241" i="10"/>
  <c r="AN241" i="10"/>
  <c r="AO241" i="10"/>
  <c r="AP241" i="10"/>
  <c r="AQ241" i="10"/>
  <c r="AR241" i="10"/>
  <c r="AS241" i="10"/>
  <c r="AT241" i="10"/>
  <c r="AU241" i="10"/>
  <c r="AV241" i="10"/>
  <c r="AW241" i="10"/>
  <c r="AX241" i="10"/>
  <c r="AY241" i="10"/>
  <c r="AZ241" i="10"/>
  <c r="BA241" i="10"/>
  <c r="BB241" i="10"/>
  <c r="BC241" i="10"/>
  <c r="D242" i="10"/>
  <c r="E242" i="10"/>
  <c r="F242" i="10"/>
  <c r="G242" i="10"/>
  <c r="H242" i="10"/>
  <c r="I242" i="10"/>
  <c r="J242" i="10"/>
  <c r="K242" i="10"/>
  <c r="L242" i="10"/>
  <c r="M242" i="10"/>
  <c r="N242" i="10"/>
  <c r="O242" i="10"/>
  <c r="P242" i="10"/>
  <c r="Q242" i="10"/>
  <c r="R242" i="10"/>
  <c r="S242" i="10"/>
  <c r="T242" i="10"/>
  <c r="U242" i="10"/>
  <c r="V242" i="10"/>
  <c r="W242" i="10"/>
  <c r="X242" i="10"/>
  <c r="Y242" i="10"/>
  <c r="Z242" i="10"/>
  <c r="AA242" i="10"/>
  <c r="AB242" i="10"/>
  <c r="AC242" i="10"/>
  <c r="AD242" i="10"/>
  <c r="AE242" i="10"/>
  <c r="AF242" i="10"/>
  <c r="AG242" i="10"/>
  <c r="AH242" i="10"/>
  <c r="AI242" i="10"/>
  <c r="AJ242" i="10"/>
  <c r="AK242" i="10"/>
  <c r="AL242" i="10"/>
  <c r="AM242" i="10"/>
  <c r="AN242" i="10"/>
  <c r="AO242" i="10"/>
  <c r="AP242" i="10"/>
  <c r="AQ242" i="10"/>
  <c r="AR242" i="10"/>
  <c r="AS242" i="10"/>
  <c r="AT242" i="10"/>
  <c r="AU242" i="10"/>
  <c r="AV242" i="10"/>
  <c r="AW242" i="10"/>
  <c r="AX242" i="10"/>
  <c r="AY242" i="10"/>
  <c r="AZ242" i="10"/>
  <c r="BA242" i="10"/>
  <c r="BB242" i="10"/>
  <c r="BC242" i="10"/>
  <c r="D243" i="10"/>
  <c r="E243" i="10"/>
  <c r="F243" i="10"/>
  <c r="G243" i="10"/>
  <c r="H243" i="10"/>
  <c r="I243" i="10"/>
  <c r="J243" i="10"/>
  <c r="K243" i="10"/>
  <c r="L243" i="10"/>
  <c r="M243" i="10"/>
  <c r="N243" i="10"/>
  <c r="O243" i="10"/>
  <c r="P243" i="10"/>
  <c r="Q243" i="10"/>
  <c r="R243" i="10"/>
  <c r="S243" i="10"/>
  <c r="T243" i="10"/>
  <c r="U243" i="10"/>
  <c r="V243" i="10"/>
  <c r="W243" i="10"/>
  <c r="X243" i="10"/>
  <c r="Y243" i="10"/>
  <c r="Z243" i="10"/>
  <c r="AA243" i="10"/>
  <c r="AB243" i="10"/>
  <c r="AC243" i="10"/>
  <c r="AD243" i="10"/>
  <c r="AE243" i="10"/>
  <c r="AF243" i="10"/>
  <c r="AG243" i="10"/>
  <c r="AH243" i="10"/>
  <c r="AI243" i="10"/>
  <c r="AJ243" i="10"/>
  <c r="AK243" i="10"/>
  <c r="AL243" i="10"/>
  <c r="AM243" i="10"/>
  <c r="AN243" i="10"/>
  <c r="AO243" i="10"/>
  <c r="AP243" i="10"/>
  <c r="AQ243" i="10"/>
  <c r="AR243" i="10"/>
  <c r="AS243" i="10"/>
  <c r="AT243" i="10"/>
  <c r="AU243" i="10"/>
  <c r="AV243" i="10"/>
  <c r="AW243" i="10"/>
  <c r="AX243" i="10"/>
  <c r="AY243" i="10"/>
  <c r="AZ243" i="10"/>
  <c r="BA243" i="10"/>
  <c r="BB243" i="10"/>
  <c r="BC243" i="10"/>
  <c r="D244" i="10"/>
  <c r="E244" i="10"/>
  <c r="F244" i="10"/>
  <c r="G244" i="10"/>
  <c r="H244" i="10"/>
  <c r="I244" i="10"/>
  <c r="J244" i="10"/>
  <c r="K244" i="10"/>
  <c r="L244" i="10"/>
  <c r="M244" i="10"/>
  <c r="N244" i="10"/>
  <c r="O244" i="10"/>
  <c r="P244" i="10"/>
  <c r="Q244" i="10"/>
  <c r="R244" i="10"/>
  <c r="S244" i="10"/>
  <c r="T244" i="10"/>
  <c r="U244" i="10"/>
  <c r="V244" i="10"/>
  <c r="W244" i="10"/>
  <c r="X244" i="10"/>
  <c r="Y244" i="10"/>
  <c r="Z244" i="10"/>
  <c r="AA244" i="10"/>
  <c r="AB244" i="10"/>
  <c r="AC244" i="10"/>
  <c r="AD244" i="10"/>
  <c r="AE244" i="10"/>
  <c r="AF244" i="10"/>
  <c r="AG244" i="10"/>
  <c r="AH244" i="10"/>
  <c r="AI244" i="10"/>
  <c r="AJ244" i="10"/>
  <c r="AK244" i="10"/>
  <c r="AL244" i="10"/>
  <c r="AM244" i="10"/>
  <c r="AN244" i="10"/>
  <c r="AO244" i="10"/>
  <c r="AP244" i="10"/>
  <c r="AQ244" i="10"/>
  <c r="AR244" i="10"/>
  <c r="AS244" i="10"/>
  <c r="AT244" i="10"/>
  <c r="AU244" i="10"/>
  <c r="AV244" i="10"/>
  <c r="AW244" i="10"/>
  <c r="AX244" i="10"/>
  <c r="AY244" i="10"/>
  <c r="AZ244" i="10"/>
  <c r="BA244" i="10"/>
  <c r="BB244" i="10"/>
  <c r="BC244" i="10"/>
  <c r="D245" i="10"/>
  <c r="E245" i="10"/>
  <c r="F245" i="10"/>
  <c r="G245" i="10"/>
  <c r="H245" i="10"/>
  <c r="I245" i="10"/>
  <c r="J245" i="10"/>
  <c r="K245" i="10"/>
  <c r="L245" i="10"/>
  <c r="M245" i="10"/>
  <c r="N245" i="10"/>
  <c r="O245" i="10"/>
  <c r="P245" i="10"/>
  <c r="Q245" i="10"/>
  <c r="R245" i="10"/>
  <c r="S245" i="10"/>
  <c r="T245" i="10"/>
  <c r="U245" i="10"/>
  <c r="V245" i="10"/>
  <c r="W245" i="10"/>
  <c r="X245" i="10"/>
  <c r="Y245" i="10"/>
  <c r="Z245" i="10"/>
  <c r="AA245" i="10"/>
  <c r="AB245" i="10"/>
  <c r="AC245" i="10"/>
  <c r="AD245" i="10"/>
  <c r="AE245" i="10"/>
  <c r="AF245" i="10"/>
  <c r="AG245" i="10"/>
  <c r="AH245" i="10"/>
  <c r="AI245" i="10"/>
  <c r="AJ245" i="10"/>
  <c r="AK245" i="10"/>
  <c r="AL245" i="10"/>
  <c r="AM245" i="10"/>
  <c r="AN245" i="10"/>
  <c r="AO245" i="10"/>
  <c r="AP245" i="10"/>
  <c r="AQ245" i="10"/>
  <c r="AR245" i="10"/>
  <c r="AS245" i="10"/>
  <c r="AT245" i="10"/>
  <c r="AU245" i="10"/>
  <c r="AV245" i="10"/>
  <c r="AW245" i="10"/>
  <c r="AX245" i="10"/>
  <c r="AY245" i="10"/>
  <c r="AZ245" i="10"/>
  <c r="BA245" i="10"/>
  <c r="BB245" i="10"/>
  <c r="BC245" i="10"/>
  <c r="D246" i="10"/>
  <c r="E246" i="10"/>
  <c r="F246" i="10"/>
  <c r="G246" i="10"/>
  <c r="H246" i="10"/>
  <c r="I246" i="10"/>
  <c r="J246" i="10"/>
  <c r="K246" i="10"/>
  <c r="L246" i="10"/>
  <c r="M246" i="10"/>
  <c r="N246" i="10"/>
  <c r="O246" i="10"/>
  <c r="P246" i="10"/>
  <c r="Q246" i="10"/>
  <c r="R246" i="10"/>
  <c r="S246" i="10"/>
  <c r="T246" i="10"/>
  <c r="U246" i="10"/>
  <c r="V246" i="10"/>
  <c r="W246" i="10"/>
  <c r="X246" i="10"/>
  <c r="Y246" i="10"/>
  <c r="Z246" i="10"/>
  <c r="AA246" i="10"/>
  <c r="AB246" i="10"/>
  <c r="AC246" i="10"/>
  <c r="AD246" i="10"/>
  <c r="AE246" i="10"/>
  <c r="AF246" i="10"/>
  <c r="AG246" i="10"/>
  <c r="AH246" i="10"/>
  <c r="AI246" i="10"/>
  <c r="AJ246" i="10"/>
  <c r="AK246" i="10"/>
  <c r="AL246" i="10"/>
  <c r="AM246" i="10"/>
  <c r="AN246" i="10"/>
  <c r="AO246" i="10"/>
  <c r="AP246" i="10"/>
  <c r="AQ246" i="10"/>
  <c r="AR246" i="10"/>
  <c r="AS246" i="10"/>
  <c r="AT246" i="10"/>
  <c r="AU246" i="10"/>
  <c r="AV246" i="10"/>
  <c r="AW246" i="10"/>
  <c r="AX246" i="10"/>
  <c r="AY246" i="10"/>
  <c r="AZ246" i="10"/>
  <c r="BA246" i="10"/>
  <c r="BB246" i="10"/>
  <c r="BC246" i="10"/>
  <c r="D247" i="10"/>
  <c r="E247" i="10"/>
  <c r="F247" i="10"/>
  <c r="G247" i="10"/>
  <c r="H247" i="10"/>
  <c r="I247" i="10"/>
  <c r="J247" i="10"/>
  <c r="K247" i="10"/>
  <c r="L247" i="10"/>
  <c r="M247" i="10"/>
  <c r="N247" i="10"/>
  <c r="O247" i="10"/>
  <c r="P247" i="10"/>
  <c r="Q247" i="10"/>
  <c r="R247" i="10"/>
  <c r="S247" i="10"/>
  <c r="T247" i="10"/>
  <c r="U247" i="10"/>
  <c r="V247" i="10"/>
  <c r="W247" i="10"/>
  <c r="X247" i="10"/>
  <c r="Y247" i="10"/>
  <c r="Z247" i="10"/>
  <c r="AA247" i="10"/>
  <c r="AB247" i="10"/>
  <c r="AC247" i="10"/>
  <c r="AD247" i="10"/>
  <c r="AE247" i="10"/>
  <c r="AF247" i="10"/>
  <c r="AG247" i="10"/>
  <c r="AH247" i="10"/>
  <c r="AI247" i="10"/>
  <c r="AJ247" i="10"/>
  <c r="AK247" i="10"/>
  <c r="AL247" i="10"/>
  <c r="AM247" i="10"/>
  <c r="AN247" i="10"/>
  <c r="AO247" i="10"/>
  <c r="AP247" i="10"/>
  <c r="AQ247" i="10"/>
  <c r="AR247" i="10"/>
  <c r="AS247" i="10"/>
  <c r="AT247" i="10"/>
  <c r="AU247" i="10"/>
  <c r="AV247" i="10"/>
  <c r="AW247" i="10"/>
  <c r="AX247" i="10"/>
  <c r="AY247" i="10"/>
  <c r="AZ247" i="10"/>
  <c r="BA247" i="10"/>
  <c r="BB247" i="10"/>
  <c r="BC247" i="10"/>
  <c r="D248" i="10"/>
  <c r="E248" i="10"/>
  <c r="F248" i="10"/>
  <c r="G248" i="10"/>
  <c r="H248" i="10"/>
  <c r="I248" i="10"/>
  <c r="J248" i="10"/>
  <c r="K248" i="10"/>
  <c r="L248" i="10"/>
  <c r="M248" i="10"/>
  <c r="N248" i="10"/>
  <c r="O248" i="10"/>
  <c r="P248" i="10"/>
  <c r="Q248" i="10"/>
  <c r="R248" i="10"/>
  <c r="S248" i="10"/>
  <c r="T248" i="10"/>
  <c r="U248" i="10"/>
  <c r="V248" i="10"/>
  <c r="W248" i="10"/>
  <c r="X248" i="10"/>
  <c r="Y248" i="10"/>
  <c r="Z248" i="10"/>
  <c r="AA248" i="10"/>
  <c r="AB248" i="10"/>
  <c r="AC248" i="10"/>
  <c r="AD248" i="10"/>
  <c r="AE248" i="10"/>
  <c r="AF248" i="10"/>
  <c r="AG248" i="10"/>
  <c r="AH248" i="10"/>
  <c r="AI248" i="10"/>
  <c r="AJ248" i="10"/>
  <c r="AK248" i="10"/>
  <c r="AL248" i="10"/>
  <c r="AM248" i="10"/>
  <c r="AN248" i="10"/>
  <c r="AO248" i="10"/>
  <c r="AP248" i="10"/>
  <c r="AQ248" i="10"/>
  <c r="AR248" i="10"/>
  <c r="AS248" i="10"/>
  <c r="AT248" i="10"/>
  <c r="AU248" i="10"/>
  <c r="AV248" i="10"/>
  <c r="AW248" i="10"/>
  <c r="AX248" i="10"/>
  <c r="AY248" i="10"/>
  <c r="AZ248" i="10"/>
  <c r="BA248" i="10"/>
  <c r="BB248" i="10"/>
  <c r="BC248" i="10"/>
  <c r="D249" i="10"/>
  <c r="E249" i="10"/>
  <c r="F249" i="10"/>
  <c r="G249" i="10"/>
  <c r="H249" i="10"/>
  <c r="I249" i="10"/>
  <c r="J249" i="10"/>
  <c r="K249" i="10"/>
  <c r="L249" i="10"/>
  <c r="M249" i="10"/>
  <c r="N249" i="10"/>
  <c r="O249" i="10"/>
  <c r="P249" i="10"/>
  <c r="Q249" i="10"/>
  <c r="R249" i="10"/>
  <c r="S249" i="10"/>
  <c r="T249" i="10"/>
  <c r="U249" i="10"/>
  <c r="V249" i="10"/>
  <c r="W249" i="10"/>
  <c r="X249" i="10"/>
  <c r="Y249" i="10"/>
  <c r="Z249" i="10"/>
  <c r="AA249" i="10"/>
  <c r="AB249" i="10"/>
  <c r="AC249" i="10"/>
  <c r="AD249" i="10"/>
  <c r="AE249" i="10"/>
  <c r="AF249" i="10"/>
  <c r="AG249" i="10"/>
  <c r="AH249" i="10"/>
  <c r="AI249" i="10"/>
  <c r="AJ249" i="10"/>
  <c r="AK249" i="10"/>
  <c r="AL249" i="10"/>
  <c r="AM249" i="10"/>
  <c r="AN249" i="10"/>
  <c r="AO249" i="10"/>
  <c r="AP249" i="10"/>
  <c r="AQ249" i="10"/>
  <c r="AR249" i="10"/>
  <c r="AS249" i="10"/>
  <c r="AT249" i="10"/>
  <c r="AU249" i="10"/>
  <c r="AV249" i="10"/>
  <c r="AW249" i="10"/>
  <c r="AX249" i="10"/>
  <c r="AY249" i="10"/>
  <c r="AZ249" i="10"/>
  <c r="BA249" i="10"/>
  <c r="BB249" i="10"/>
  <c r="BC249"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60" i="10"/>
  <c r="BC254" i="39"/>
  <c r="BB254" i="39"/>
  <c r="BA254" i="39"/>
  <c r="AZ254" i="39"/>
  <c r="AY254" i="39"/>
  <c r="AX254" i="39"/>
  <c r="AW254" i="39"/>
  <c r="AV254" i="39"/>
  <c r="AU254" i="39"/>
  <c r="AT254" i="39"/>
  <c r="AS254" i="39"/>
  <c r="AQ254" i="39"/>
  <c r="AP254" i="39"/>
  <c r="AO254" i="39"/>
  <c r="AN254" i="39"/>
  <c r="AM254" i="39"/>
  <c r="AL254" i="39"/>
  <c r="AK254" i="39"/>
  <c r="AJ254" i="39"/>
  <c r="AI254" i="39"/>
  <c r="AH254" i="39"/>
  <c r="AG254" i="39"/>
  <c r="AF254" i="39"/>
  <c r="AE254" i="39"/>
  <c r="AD254" i="39"/>
  <c r="AC254" i="39"/>
  <c r="AB254" i="39"/>
  <c r="AA254" i="39"/>
  <c r="Z254" i="39"/>
  <c r="Y254" i="39"/>
  <c r="X254" i="39"/>
  <c r="W254" i="39"/>
  <c r="V254" i="39"/>
  <c r="U254" i="39"/>
  <c r="T254" i="39"/>
  <c r="S254" i="39"/>
  <c r="R254" i="39"/>
  <c r="Q254" i="39"/>
  <c r="P254" i="39"/>
  <c r="O254" i="39"/>
  <c r="N254" i="39"/>
  <c r="M254" i="39"/>
  <c r="L254" i="39"/>
  <c r="K254" i="39"/>
  <c r="J254" i="39"/>
  <c r="I254" i="39"/>
  <c r="H254" i="39"/>
  <c r="G254" i="39"/>
  <c r="F254" i="39"/>
  <c r="E254" i="39"/>
  <c r="D254" i="39"/>
  <c r="C254" i="39"/>
  <c r="BC253" i="39"/>
  <c r="BB253" i="39"/>
  <c r="BA253" i="39"/>
  <c r="AZ253" i="39"/>
  <c r="AY253" i="39"/>
  <c r="AX253" i="39"/>
  <c r="AW253" i="39"/>
  <c r="AV253" i="39"/>
  <c r="AU253" i="39"/>
  <c r="AT253" i="39"/>
  <c r="AS253" i="39"/>
  <c r="AQ253" i="39"/>
  <c r="AP253" i="39"/>
  <c r="AO253" i="39"/>
  <c r="AN253" i="39"/>
  <c r="AM253" i="39"/>
  <c r="AL253" i="39"/>
  <c r="AK253" i="39"/>
  <c r="AJ253" i="39"/>
  <c r="AI253" i="39"/>
  <c r="AH253" i="39"/>
  <c r="AG253" i="39"/>
  <c r="AF253" i="39"/>
  <c r="AE253" i="39"/>
  <c r="AD253" i="39"/>
  <c r="AC253" i="39"/>
  <c r="AB253" i="39"/>
  <c r="AA253" i="39"/>
  <c r="Z253" i="39"/>
  <c r="Y253" i="39"/>
  <c r="X253" i="39"/>
  <c r="W253" i="39"/>
  <c r="V253" i="39"/>
  <c r="U253" i="39"/>
  <c r="T253" i="39"/>
  <c r="S253" i="39"/>
  <c r="R253" i="39"/>
  <c r="Q253" i="39"/>
  <c r="P253" i="39"/>
  <c r="O253" i="39"/>
  <c r="N253" i="39"/>
  <c r="M253" i="39"/>
  <c r="L253" i="39"/>
  <c r="K253" i="39"/>
  <c r="J253" i="39"/>
  <c r="I253" i="39"/>
  <c r="H253" i="39"/>
  <c r="G253" i="39"/>
  <c r="F253" i="39"/>
  <c r="E253" i="39"/>
  <c r="D253" i="39"/>
  <c r="C253" i="39"/>
  <c r="BC249" i="39"/>
  <c r="BB249" i="39"/>
  <c r="BA249" i="39"/>
  <c r="AZ249" i="39"/>
  <c r="AY249" i="39"/>
  <c r="AX249" i="39"/>
  <c r="AW249" i="39"/>
  <c r="AV249" i="39"/>
  <c r="AU249" i="39"/>
  <c r="AT249" i="39"/>
  <c r="AS249" i="39"/>
  <c r="AQ249" i="39"/>
  <c r="AP249" i="39"/>
  <c r="AO249" i="39"/>
  <c r="AN249" i="39"/>
  <c r="AM249" i="39"/>
  <c r="AL249" i="39"/>
  <c r="AK249" i="39"/>
  <c r="AJ249" i="39"/>
  <c r="AI249" i="39"/>
  <c r="AH249" i="39"/>
  <c r="AG249" i="39"/>
  <c r="AF249" i="39"/>
  <c r="AE249" i="39"/>
  <c r="AD249" i="39"/>
  <c r="AC249" i="39"/>
  <c r="AB249" i="39"/>
  <c r="AA249" i="39"/>
  <c r="Z249" i="39"/>
  <c r="Y249" i="39"/>
  <c r="X249" i="39"/>
  <c r="W249" i="39"/>
  <c r="V249" i="39"/>
  <c r="U249" i="39"/>
  <c r="T249" i="39"/>
  <c r="S249" i="39"/>
  <c r="R249" i="39"/>
  <c r="Q249" i="39"/>
  <c r="P249" i="39"/>
  <c r="O249" i="39"/>
  <c r="N249" i="39"/>
  <c r="M249" i="39"/>
  <c r="L249" i="39"/>
  <c r="K249" i="39"/>
  <c r="J249" i="39"/>
  <c r="I249" i="39"/>
  <c r="H249" i="39"/>
  <c r="G249" i="39"/>
  <c r="F249" i="39"/>
  <c r="E249" i="39"/>
  <c r="D249" i="39"/>
  <c r="C249" i="39"/>
  <c r="BC248" i="39"/>
  <c r="BB248" i="39"/>
  <c r="BA248" i="39"/>
  <c r="AZ248" i="39"/>
  <c r="AY248" i="39"/>
  <c r="AX248" i="39"/>
  <c r="AW248" i="39"/>
  <c r="AV248" i="39"/>
  <c r="AU248" i="39"/>
  <c r="AT248" i="39"/>
  <c r="AS248" i="39"/>
  <c r="AQ248" i="39"/>
  <c r="AP248" i="39"/>
  <c r="AO248" i="39"/>
  <c r="AN248" i="39"/>
  <c r="AM248" i="39"/>
  <c r="AL248" i="39"/>
  <c r="AK248" i="39"/>
  <c r="AJ248" i="39"/>
  <c r="AI248" i="39"/>
  <c r="AH248" i="39"/>
  <c r="AG248" i="39"/>
  <c r="AF248" i="39"/>
  <c r="AE248" i="39"/>
  <c r="AD248" i="39"/>
  <c r="AC248" i="39"/>
  <c r="AB248" i="39"/>
  <c r="AA248" i="39"/>
  <c r="Z248" i="39"/>
  <c r="Y248" i="39"/>
  <c r="X248" i="39"/>
  <c r="W248" i="39"/>
  <c r="V248" i="39"/>
  <c r="U248" i="39"/>
  <c r="T248" i="39"/>
  <c r="S248" i="39"/>
  <c r="R248" i="39"/>
  <c r="Q248" i="39"/>
  <c r="P248" i="39"/>
  <c r="O248" i="39"/>
  <c r="N248" i="39"/>
  <c r="M248" i="39"/>
  <c r="L248" i="39"/>
  <c r="K248" i="39"/>
  <c r="J248" i="39"/>
  <c r="I248" i="39"/>
  <c r="H248" i="39"/>
  <c r="G248" i="39"/>
  <c r="F248" i="39"/>
  <c r="E248" i="39"/>
  <c r="D248" i="39"/>
  <c r="C248" i="39"/>
  <c r="BC247" i="39"/>
  <c r="BB247" i="39"/>
  <c r="BA247" i="39"/>
  <c r="AZ247" i="39"/>
  <c r="AY247" i="39"/>
  <c r="AX247" i="39"/>
  <c r="AW247" i="39"/>
  <c r="AV247" i="39"/>
  <c r="AU247" i="39"/>
  <c r="AT247" i="39"/>
  <c r="AS247" i="39"/>
  <c r="AQ247" i="39"/>
  <c r="AP247" i="39"/>
  <c r="AO247" i="39"/>
  <c r="AN247" i="39"/>
  <c r="AM247" i="39"/>
  <c r="AL247" i="39"/>
  <c r="AK247" i="39"/>
  <c r="AJ247" i="39"/>
  <c r="AI247" i="39"/>
  <c r="AH247" i="39"/>
  <c r="AG247" i="39"/>
  <c r="AF247" i="39"/>
  <c r="AE247" i="39"/>
  <c r="AD247" i="39"/>
  <c r="AC247" i="39"/>
  <c r="AB247" i="39"/>
  <c r="AA247" i="39"/>
  <c r="Z247" i="39"/>
  <c r="Y247" i="39"/>
  <c r="X247" i="39"/>
  <c r="W247" i="39"/>
  <c r="V247" i="39"/>
  <c r="U247" i="39"/>
  <c r="T247" i="39"/>
  <c r="S247" i="39"/>
  <c r="R247" i="39"/>
  <c r="Q247" i="39"/>
  <c r="P247" i="39"/>
  <c r="O247" i="39"/>
  <c r="N247" i="39"/>
  <c r="M247" i="39"/>
  <c r="L247" i="39"/>
  <c r="K247" i="39"/>
  <c r="J247" i="39"/>
  <c r="I247" i="39"/>
  <c r="H247" i="39"/>
  <c r="G247" i="39"/>
  <c r="F247" i="39"/>
  <c r="E247" i="39"/>
  <c r="D247" i="39"/>
  <c r="C247" i="39"/>
  <c r="BC246" i="39"/>
  <c r="BB246" i="39"/>
  <c r="BA246" i="39"/>
  <c r="AZ246" i="39"/>
  <c r="AY246" i="39"/>
  <c r="AX246" i="39"/>
  <c r="AW246" i="39"/>
  <c r="AV246" i="39"/>
  <c r="AU246" i="39"/>
  <c r="AT246" i="39"/>
  <c r="AS246" i="39"/>
  <c r="AQ246" i="39"/>
  <c r="AP246" i="39"/>
  <c r="AO246" i="39"/>
  <c r="AN246" i="39"/>
  <c r="AM246" i="39"/>
  <c r="AL246" i="39"/>
  <c r="AK246" i="39"/>
  <c r="AJ246" i="39"/>
  <c r="AI246" i="39"/>
  <c r="AH246" i="39"/>
  <c r="AG246" i="39"/>
  <c r="AF246" i="39"/>
  <c r="AE246" i="39"/>
  <c r="AD246" i="39"/>
  <c r="AC246" i="39"/>
  <c r="AB246" i="39"/>
  <c r="AA246" i="39"/>
  <c r="Z246" i="39"/>
  <c r="Y246" i="39"/>
  <c r="X246" i="39"/>
  <c r="W246" i="39"/>
  <c r="V246" i="39"/>
  <c r="U246" i="39"/>
  <c r="T246" i="39"/>
  <c r="S246" i="39"/>
  <c r="R246" i="39"/>
  <c r="Q246" i="39"/>
  <c r="P246" i="39"/>
  <c r="O246" i="39"/>
  <c r="N246" i="39"/>
  <c r="M246" i="39"/>
  <c r="L246" i="39"/>
  <c r="K246" i="39"/>
  <c r="J246" i="39"/>
  <c r="I246" i="39"/>
  <c r="H246" i="39"/>
  <c r="G246" i="39"/>
  <c r="F246" i="39"/>
  <c r="E246" i="39"/>
  <c r="D246" i="39"/>
  <c r="C246" i="39"/>
  <c r="BC245" i="39"/>
  <c r="BB245" i="39"/>
  <c r="BA245" i="39"/>
  <c r="AZ245" i="39"/>
  <c r="AY245" i="39"/>
  <c r="AX245" i="39"/>
  <c r="AW245" i="39"/>
  <c r="AV245" i="39"/>
  <c r="AU245" i="39"/>
  <c r="AT245" i="39"/>
  <c r="AS245" i="39"/>
  <c r="AQ245" i="39"/>
  <c r="AP245" i="39"/>
  <c r="AO245" i="39"/>
  <c r="AN245" i="39"/>
  <c r="AM245" i="39"/>
  <c r="AL245" i="39"/>
  <c r="AK245" i="39"/>
  <c r="AJ245" i="39"/>
  <c r="AI245" i="39"/>
  <c r="AH245" i="39"/>
  <c r="AG245" i="39"/>
  <c r="AF245" i="39"/>
  <c r="AE245" i="39"/>
  <c r="AD245" i="39"/>
  <c r="AC245" i="39"/>
  <c r="AB245" i="39"/>
  <c r="AA245" i="39"/>
  <c r="Z245" i="39"/>
  <c r="Y245" i="39"/>
  <c r="X245" i="39"/>
  <c r="W245" i="39"/>
  <c r="V245" i="39"/>
  <c r="U245" i="39"/>
  <c r="T245" i="39"/>
  <c r="S245" i="39"/>
  <c r="R245" i="39"/>
  <c r="Q245" i="39"/>
  <c r="P245" i="39"/>
  <c r="O245" i="39"/>
  <c r="N245" i="39"/>
  <c r="M245" i="39"/>
  <c r="L245" i="39"/>
  <c r="K245" i="39"/>
  <c r="J245" i="39"/>
  <c r="I245" i="39"/>
  <c r="H245" i="39"/>
  <c r="G245" i="39"/>
  <c r="F245" i="39"/>
  <c r="E245" i="39"/>
  <c r="D245" i="39"/>
  <c r="C245" i="39"/>
  <c r="BC244" i="39"/>
  <c r="BB244" i="39"/>
  <c r="BA244" i="39"/>
  <c r="AZ244" i="39"/>
  <c r="AY244" i="39"/>
  <c r="AX244" i="39"/>
  <c r="AW244" i="39"/>
  <c r="AV244" i="39"/>
  <c r="AU244" i="39"/>
  <c r="AT244" i="39"/>
  <c r="AS244" i="39"/>
  <c r="AQ244" i="39"/>
  <c r="AP244" i="39"/>
  <c r="AO244" i="39"/>
  <c r="AN244" i="39"/>
  <c r="AM244" i="39"/>
  <c r="AL244" i="39"/>
  <c r="AK244" i="39"/>
  <c r="AJ244" i="39"/>
  <c r="AI244" i="39"/>
  <c r="AH244" i="39"/>
  <c r="AG244" i="39"/>
  <c r="AF244" i="39"/>
  <c r="AE244" i="39"/>
  <c r="AD244" i="39"/>
  <c r="AC244" i="39"/>
  <c r="AB244" i="39"/>
  <c r="AA244" i="39"/>
  <c r="Z244" i="39"/>
  <c r="Y244" i="39"/>
  <c r="X244" i="39"/>
  <c r="W244" i="39"/>
  <c r="V244" i="39"/>
  <c r="U244" i="39"/>
  <c r="T244" i="39"/>
  <c r="S244" i="39"/>
  <c r="R244" i="39"/>
  <c r="Q244" i="39"/>
  <c r="P244" i="39"/>
  <c r="O244" i="39"/>
  <c r="N244" i="39"/>
  <c r="M244" i="39"/>
  <c r="L244" i="39"/>
  <c r="K244" i="39"/>
  <c r="J244" i="39"/>
  <c r="I244" i="39"/>
  <c r="H244" i="39"/>
  <c r="G244" i="39"/>
  <c r="F244" i="39"/>
  <c r="E244" i="39"/>
  <c r="D244" i="39"/>
  <c r="C244" i="39"/>
  <c r="BC243" i="39"/>
  <c r="BB243" i="39"/>
  <c r="BA243" i="39"/>
  <c r="AZ243" i="39"/>
  <c r="AY243" i="39"/>
  <c r="AX243" i="39"/>
  <c r="AW243" i="39"/>
  <c r="AV243" i="39"/>
  <c r="AU243" i="39"/>
  <c r="AT243" i="39"/>
  <c r="AS243" i="39"/>
  <c r="AQ243" i="39"/>
  <c r="AP243" i="39"/>
  <c r="AO243" i="39"/>
  <c r="AN243" i="39"/>
  <c r="AM243" i="39"/>
  <c r="AL243" i="39"/>
  <c r="AK243" i="39"/>
  <c r="AJ243" i="39"/>
  <c r="AI243" i="39"/>
  <c r="AH243" i="39"/>
  <c r="AG243" i="39"/>
  <c r="AF243" i="39"/>
  <c r="AE243" i="39"/>
  <c r="AD243" i="39"/>
  <c r="AC243" i="39"/>
  <c r="AB243" i="39"/>
  <c r="AA243" i="39"/>
  <c r="Z243" i="39"/>
  <c r="Y243" i="39"/>
  <c r="X243" i="39"/>
  <c r="W243" i="39"/>
  <c r="V243" i="39"/>
  <c r="U243" i="39"/>
  <c r="T243" i="39"/>
  <c r="S243" i="39"/>
  <c r="R243" i="39"/>
  <c r="Q243" i="39"/>
  <c r="P243" i="39"/>
  <c r="O243" i="39"/>
  <c r="N243" i="39"/>
  <c r="M243" i="39"/>
  <c r="L243" i="39"/>
  <c r="K243" i="39"/>
  <c r="J243" i="39"/>
  <c r="I243" i="39"/>
  <c r="H243" i="39"/>
  <c r="G243" i="39"/>
  <c r="F243" i="39"/>
  <c r="E243" i="39"/>
  <c r="D243" i="39"/>
  <c r="C243" i="39"/>
  <c r="BC242" i="39"/>
  <c r="BB242" i="39"/>
  <c r="BA242" i="39"/>
  <c r="AZ242" i="39"/>
  <c r="AY242" i="39"/>
  <c r="AX242" i="39"/>
  <c r="AW242" i="39"/>
  <c r="AV242" i="39"/>
  <c r="AU242" i="39"/>
  <c r="AT242" i="39"/>
  <c r="AS242" i="39"/>
  <c r="AQ242" i="39"/>
  <c r="AP242" i="39"/>
  <c r="AO242" i="39"/>
  <c r="AN242" i="39"/>
  <c r="AM242" i="39"/>
  <c r="AL242" i="39"/>
  <c r="AK242" i="39"/>
  <c r="AJ242" i="39"/>
  <c r="AI242" i="39"/>
  <c r="AH242" i="39"/>
  <c r="AG242" i="39"/>
  <c r="AF242" i="39"/>
  <c r="AE242" i="39"/>
  <c r="AD242" i="39"/>
  <c r="AC242" i="39"/>
  <c r="AB242" i="39"/>
  <c r="AA242" i="39"/>
  <c r="Z242" i="39"/>
  <c r="Y242" i="39"/>
  <c r="X242" i="39"/>
  <c r="W242" i="39"/>
  <c r="V242" i="39"/>
  <c r="U242" i="39"/>
  <c r="T242" i="39"/>
  <c r="S242" i="39"/>
  <c r="R242" i="39"/>
  <c r="Q242" i="39"/>
  <c r="P242" i="39"/>
  <c r="O242" i="39"/>
  <c r="N242" i="39"/>
  <c r="M242" i="39"/>
  <c r="L242" i="39"/>
  <c r="K242" i="39"/>
  <c r="J242" i="39"/>
  <c r="I242" i="39"/>
  <c r="H242" i="39"/>
  <c r="G242" i="39"/>
  <c r="F242" i="39"/>
  <c r="E242" i="39"/>
  <c r="D242" i="39"/>
  <c r="C242" i="39"/>
  <c r="BC241" i="39"/>
  <c r="BB241" i="39"/>
  <c r="BA241" i="39"/>
  <c r="AZ241" i="39"/>
  <c r="AY241" i="39"/>
  <c r="AX241" i="39"/>
  <c r="AW241" i="39"/>
  <c r="AV241" i="39"/>
  <c r="AU241" i="39"/>
  <c r="AT241" i="39"/>
  <c r="AS241" i="39"/>
  <c r="AQ241" i="39"/>
  <c r="AP241" i="39"/>
  <c r="AO241" i="39"/>
  <c r="AN241" i="39"/>
  <c r="AM241" i="39"/>
  <c r="AL241" i="39"/>
  <c r="AK241" i="39"/>
  <c r="AJ241" i="39"/>
  <c r="AI241" i="39"/>
  <c r="AH241" i="39"/>
  <c r="AG241" i="39"/>
  <c r="AF241" i="39"/>
  <c r="AE241" i="39"/>
  <c r="AD241" i="39"/>
  <c r="AC241" i="39"/>
  <c r="AB241" i="39"/>
  <c r="AA241" i="39"/>
  <c r="Z241" i="39"/>
  <c r="Y241" i="39"/>
  <c r="X241" i="39"/>
  <c r="W241" i="39"/>
  <c r="V241" i="39"/>
  <c r="U241" i="39"/>
  <c r="T241" i="39"/>
  <c r="S241" i="39"/>
  <c r="R241" i="39"/>
  <c r="Q241" i="39"/>
  <c r="P241" i="39"/>
  <c r="O241" i="39"/>
  <c r="N241" i="39"/>
  <c r="M241" i="39"/>
  <c r="L241" i="39"/>
  <c r="K241" i="39"/>
  <c r="J241" i="39"/>
  <c r="I241" i="39"/>
  <c r="H241" i="39"/>
  <c r="G241" i="39"/>
  <c r="F241" i="39"/>
  <c r="E241" i="39"/>
  <c r="D241" i="39"/>
  <c r="C241" i="39"/>
  <c r="BC240" i="39"/>
  <c r="BB240" i="39"/>
  <c r="BA240" i="39"/>
  <c r="AZ240" i="39"/>
  <c r="AY240" i="39"/>
  <c r="AX240" i="39"/>
  <c r="AW240" i="39"/>
  <c r="AV240" i="39"/>
  <c r="AU240" i="39"/>
  <c r="AT240" i="39"/>
  <c r="AS240" i="39"/>
  <c r="AQ240" i="39"/>
  <c r="AP240" i="39"/>
  <c r="AO240" i="39"/>
  <c r="AN240" i="39"/>
  <c r="AM240" i="39"/>
  <c r="AL240" i="39"/>
  <c r="AK240" i="39"/>
  <c r="AJ240" i="39"/>
  <c r="AI240" i="39"/>
  <c r="AH240" i="39"/>
  <c r="AG240" i="39"/>
  <c r="AF240" i="39"/>
  <c r="AE240" i="39"/>
  <c r="AD240" i="39"/>
  <c r="AC240" i="39"/>
  <c r="AB240" i="39"/>
  <c r="AA240" i="39"/>
  <c r="Z240" i="39"/>
  <c r="Y240" i="39"/>
  <c r="X240" i="39"/>
  <c r="W240" i="39"/>
  <c r="V240" i="39"/>
  <c r="U240" i="39"/>
  <c r="T240" i="39"/>
  <c r="S240" i="39"/>
  <c r="R240" i="39"/>
  <c r="Q240" i="39"/>
  <c r="P240" i="39"/>
  <c r="O240" i="39"/>
  <c r="N240" i="39"/>
  <c r="M240" i="39"/>
  <c r="L240" i="39"/>
  <c r="K240" i="39"/>
  <c r="J240" i="39"/>
  <c r="I240" i="39"/>
  <c r="H240" i="39"/>
  <c r="G240" i="39"/>
  <c r="F240" i="39"/>
  <c r="E240" i="39"/>
  <c r="D240" i="39"/>
  <c r="C240" i="39"/>
  <c r="BC239" i="39"/>
  <c r="BB239" i="39"/>
  <c r="BA239" i="39"/>
  <c r="AZ239" i="39"/>
  <c r="AY239" i="39"/>
  <c r="AX239" i="39"/>
  <c r="AW239" i="39"/>
  <c r="AV239" i="39"/>
  <c r="AU239" i="39"/>
  <c r="AT239" i="39"/>
  <c r="AS239" i="39"/>
  <c r="AQ239" i="39"/>
  <c r="AP239" i="39"/>
  <c r="AO239" i="39"/>
  <c r="AN239" i="39"/>
  <c r="AM239" i="39"/>
  <c r="AL239" i="39"/>
  <c r="AK239" i="39"/>
  <c r="AJ239" i="39"/>
  <c r="AI239" i="39"/>
  <c r="AH239" i="39"/>
  <c r="AG239" i="39"/>
  <c r="AF239" i="39"/>
  <c r="AE239" i="39"/>
  <c r="AD239" i="39"/>
  <c r="AC239" i="39"/>
  <c r="AB239" i="39"/>
  <c r="AA239" i="39"/>
  <c r="Z239" i="39"/>
  <c r="Y239" i="39"/>
  <c r="X239" i="39"/>
  <c r="W239" i="39"/>
  <c r="V239" i="39"/>
  <c r="U239" i="39"/>
  <c r="T239" i="39"/>
  <c r="S239" i="39"/>
  <c r="R239" i="39"/>
  <c r="Q239" i="39"/>
  <c r="P239" i="39"/>
  <c r="O239" i="39"/>
  <c r="N239" i="39"/>
  <c r="M239" i="39"/>
  <c r="L239" i="39"/>
  <c r="K239" i="39"/>
  <c r="J239" i="39"/>
  <c r="I239" i="39"/>
  <c r="H239" i="39"/>
  <c r="G239" i="39"/>
  <c r="F239" i="39"/>
  <c r="E239" i="39"/>
  <c r="D239" i="39"/>
  <c r="C239" i="39"/>
  <c r="BC238" i="39"/>
  <c r="BB238" i="39"/>
  <c r="BA238" i="39"/>
  <c r="AZ238" i="39"/>
  <c r="AY238" i="39"/>
  <c r="AX238" i="39"/>
  <c r="AW238" i="39"/>
  <c r="AV238" i="39"/>
  <c r="AU238" i="39"/>
  <c r="AT238" i="39"/>
  <c r="AS238" i="39"/>
  <c r="AQ238" i="39"/>
  <c r="AP238" i="39"/>
  <c r="AO238" i="39"/>
  <c r="AN238" i="39"/>
  <c r="AM238" i="39"/>
  <c r="AL238" i="39"/>
  <c r="AK238" i="39"/>
  <c r="AJ238" i="39"/>
  <c r="AI238" i="39"/>
  <c r="AH238" i="39"/>
  <c r="AG238" i="39"/>
  <c r="AF238" i="39"/>
  <c r="AE238" i="39"/>
  <c r="AD238" i="39"/>
  <c r="AC238" i="39"/>
  <c r="AB238" i="39"/>
  <c r="AA238" i="39"/>
  <c r="Z238" i="39"/>
  <c r="Y238" i="39"/>
  <c r="X238" i="39"/>
  <c r="W238" i="39"/>
  <c r="V238" i="39"/>
  <c r="U238" i="39"/>
  <c r="T238" i="39"/>
  <c r="S238" i="39"/>
  <c r="R238" i="39"/>
  <c r="Q238" i="39"/>
  <c r="P238" i="39"/>
  <c r="O238" i="39"/>
  <c r="N238" i="39"/>
  <c r="M238" i="39"/>
  <c r="L238" i="39"/>
  <c r="K238" i="39"/>
  <c r="J238" i="39"/>
  <c r="I238" i="39"/>
  <c r="H238" i="39"/>
  <c r="G238" i="39"/>
  <c r="F238" i="39"/>
  <c r="E238" i="39"/>
  <c r="D238" i="39"/>
  <c r="C238" i="39"/>
  <c r="BC237" i="39"/>
  <c r="BB237" i="39"/>
  <c r="BA237" i="39"/>
  <c r="AZ237" i="39"/>
  <c r="AY237" i="39"/>
  <c r="AX237" i="39"/>
  <c r="AW237" i="39"/>
  <c r="AV237" i="39"/>
  <c r="AU237" i="39"/>
  <c r="AT237" i="39"/>
  <c r="AS237" i="39"/>
  <c r="AQ237" i="39"/>
  <c r="AP237" i="39"/>
  <c r="AO237" i="39"/>
  <c r="AN237" i="39"/>
  <c r="AM237" i="39"/>
  <c r="AL237" i="39"/>
  <c r="AK237" i="39"/>
  <c r="AJ237" i="39"/>
  <c r="AI237" i="39"/>
  <c r="AH237" i="39"/>
  <c r="AG237" i="39"/>
  <c r="AF237" i="39"/>
  <c r="AE237" i="39"/>
  <c r="AD237" i="39"/>
  <c r="AC237" i="39"/>
  <c r="AB237" i="39"/>
  <c r="AA237" i="39"/>
  <c r="Z237" i="39"/>
  <c r="Y237" i="39"/>
  <c r="X237" i="39"/>
  <c r="W237" i="39"/>
  <c r="V237" i="39"/>
  <c r="U237" i="39"/>
  <c r="T237" i="39"/>
  <c r="S237" i="39"/>
  <c r="R237" i="39"/>
  <c r="Q237" i="39"/>
  <c r="P237" i="39"/>
  <c r="O237" i="39"/>
  <c r="N237" i="39"/>
  <c r="M237" i="39"/>
  <c r="L237" i="39"/>
  <c r="K237" i="39"/>
  <c r="J237" i="39"/>
  <c r="I237" i="39"/>
  <c r="H237" i="39"/>
  <c r="G237" i="39"/>
  <c r="F237" i="39"/>
  <c r="E237" i="39"/>
  <c r="D237" i="39"/>
  <c r="C237" i="39"/>
  <c r="BC236" i="39"/>
  <c r="BB236" i="39"/>
  <c r="BA236" i="39"/>
  <c r="AZ236" i="39"/>
  <c r="AY236" i="39"/>
  <c r="AX236" i="39"/>
  <c r="AW236" i="39"/>
  <c r="AV236" i="39"/>
  <c r="AU236" i="39"/>
  <c r="AT236" i="39"/>
  <c r="AS236" i="39"/>
  <c r="AQ236" i="39"/>
  <c r="AP236" i="39"/>
  <c r="AO236" i="39"/>
  <c r="AN236" i="39"/>
  <c r="AM236" i="39"/>
  <c r="AL236" i="39"/>
  <c r="AK236" i="39"/>
  <c r="AJ236" i="39"/>
  <c r="AI236" i="39"/>
  <c r="AH236" i="39"/>
  <c r="AG236" i="39"/>
  <c r="AF236" i="39"/>
  <c r="AE236" i="39"/>
  <c r="AD236" i="39"/>
  <c r="AC236" i="39"/>
  <c r="AB236" i="39"/>
  <c r="AA236" i="39"/>
  <c r="Z236" i="39"/>
  <c r="Y236" i="39"/>
  <c r="X236" i="39"/>
  <c r="W236" i="39"/>
  <c r="V236" i="39"/>
  <c r="U236" i="39"/>
  <c r="T236" i="39"/>
  <c r="S236" i="39"/>
  <c r="R236" i="39"/>
  <c r="Q236" i="39"/>
  <c r="P236" i="39"/>
  <c r="O236" i="39"/>
  <c r="N236" i="39"/>
  <c r="M236" i="39"/>
  <c r="L236" i="39"/>
  <c r="K236" i="39"/>
  <c r="J236" i="39"/>
  <c r="I236" i="39"/>
  <c r="H236" i="39"/>
  <c r="G236" i="39"/>
  <c r="F236" i="39"/>
  <c r="E236" i="39"/>
  <c r="D236" i="39"/>
  <c r="C236" i="39"/>
  <c r="BC235" i="39"/>
  <c r="BB235" i="39"/>
  <c r="BA235" i="39"/>
  <c r="AZ235" i="39"/>
  <c r="AY235" i="39"/>
  <c r="AX235" i="39"/>
  <c r="AW235" i="39"/>
  <c r="AV235" i="39"/>
  <c r="AU235" i="39"/>
  <c r="AT235" i="39"/>
  <c r="AS235" i="39"/>
  <c r="AQ235" i="39"/>
  <c r="AP235" i="39"/>
  <c r="AO235" i="39"/>
  <c r="AN235" i="39"/>
  <c r="AM235" i="39"/>
  <c r="AL235" i="39"/>
  <c r="AK235" i="39"/>
  <c r="AJ235" i="39"/>
  <c r="AI235" i="39"/>
  <c r="AH235" i="39"/>
  <c r="AG235" i="39"/>
  <c r="AF235" i="39"/>
  <c r="AE235" i="39"/>
  <c r="AD235" i="39"/>
  <c r="AC235" i="39"/>
  <c r="AB235" i="39"/>
  <c r="AA235" i="39"/>
  <c r="Z235" i="39"/>
  <c r="Y235" i="39"/>
  <c r="X235" i="39"/>
  <c r="W235" i="39"/>
  <c r="V235" i="39"/>
  <c r="U235" i="39"/>
  <c r="T235" i="39"/>
  <c r="S235" i="39"/>
  <c r="R235" i="39"/>
  <c r="Q235" i="39"/>
  <c r="P235" i="39"/>
  <c r="O235" i="39"/>
  <c r="N235" i="39"/>
  <c r="M235" i="39"/>
  <c r="L235" i="39"/>
  <c r="K235" i="39"/>
  <c r="J235" i="39"/>
  <c r="I235" i="39"/>
  <c r="H235" i="39"/>
  <c r="G235" i="39"/>
  <c r="F235" i="39"/>
  <c r="E235" i="39"/>
  <c r="D235" i="39"/>
  <c r="C235" i="39"/>
  <c r="BC234" i="39"/>
  <c r="BB234" i="39"/>
  <c r="BA234" i="39"/>
  <c r="AZ234" i="39"/>
  <c r="AY234" i="39"/>
  <c r="AX234" i="39"/>
  <c r="AW234" i="39"/>
  <c r="AV234" i="39"/>
  <c r="AU234" i="39"/>
  <c r="AT234" i="39"/>
  <c r="AS234" i="39"/>
  <c r="AQ234" i="39"/>
  <c r="AP234" i="39"/>
  <c r="AO234" i="39"/>
  <c r="AN234" i="39"/>
  <c r="AM234" i="39"/>
  <c r="AL234" i="39"/>
  <c r="AK234" i="39"/>
  <c r="AJ234" i="39"/>
  <c r="AI234" i="39"/>
  <c r="AH234" i="39"/>
  <c r="AG234" i="39"/>
  <c r="AF234" i="39"/>
  <c r="AE234" i="39"/>
  <c r="AD234" i="39"/>
  <c r="AC234" i="39"/>
  <c r="AB234" i="39"/>
  <c r="AA234" i="39"/>
  <c r="Z234" i="39"/>
  <c r="Y234" i="39"/>
  <c r="X234" i="39"/>
  <c r="W234" i="39"/>
  <c r="V234" i="39"/>
  <c r="U234" i="39"/>
  <c r="T234" i="39"/>
  <c r="S234" i="39"/>
  <c r="R234" i="39"/>
  <c r="Q234" i="39"/>
  <c r="P234" i="39"/>
  <c r="O234" i="39"/>
  <c r="N234" i="39"/>
  <c r="M234" i="39"/>
  <c r="L234" i="39"/>
  <c r="K234" i="39"/>
  <c r="J234" i="39"/>
  <c r="I234" i="39"/>
  <c r="H234" i="39"/>
  <c r="G234" i="39"/>
  <c r="F234" i="39"/>
  <c r="E234" i="39"/>
  <c r="D234" i="39"/>
  <c r="C234" i="39"/>
  <c r="BC230" i="39"/>
  <c r="BB230" i="39"/>
  <c r="BA230" i="39"/>
  <c r="AZ230" i="39"/>
  <c r="AY230" i="39"/>
  <c r="AX230" i="39"/>
  <c r="AW230" i="39"/>
  <c r="AV230" i="39"/>
  <c r="AU230" i="39"/>
  <c r="AT230" i="39"/>
  <c r="AS230" i="39"/>
  <c r="AQ230" i="39"/>
  <c r="AP230" i="39"/>
  <c r="AO230" i="39"/>
  <c r="AN230" i="39"/>
  <c r="AM230" i="39"/>
  <c r="AL230" i="39"/>
  <c r="AK230" i="39"/>
  <c r="AJ230" i="39"/>
  <c r="AI230" i="39"/>
  <c r="AH230" i="39"/>
  <c r="AG230" i="39"/>
  <c r="AF230" i="39"/>
  <c r="AE230" i="39"/>
  <c r="AD230" i="39"/>
  <c r="AC230" i="39"/>
  <c r="AB230" i="39"/>
  <c r="AA230" i="39"/>
  <c r="Z230" i="39"/>
  <c r="Y230" i="39"/>
  <c r="X230" i="39"/>
  <c r="W230" i="39"/>
  <c r="V230" i="39"/>
  <c r="U230" i="39"/>
  <c r="T230" i="39"/>
  <c r="S230" i="39"/>
  <c r="R230" i="39"/>
  <c r="Q230" i="39"/>
  <c r="P230" i="39"/>
  <c r="O230" i="39"/>
  <c r="N230" i="39"/>
  <c r="M230" i="39"/>
  <c r="L230" i="39"/>
  <c r="K230" i="39"/>
  <c r="J230" i="39"/>
  <c r="I230" i="39"/>
  <c r="H230" i="39"/>
  <c r="G230" i="39"/>
  <c r="F230" i="39"/>
  <c r="E230" i="39"/>
  <c r="D230" i="39"/>
  <c r="C230" i="39"/>
  <c r="BC229" i="39"/>
  <c r="BB229" i="39"/>
  <c r="BA229" i="39"/>
  <c r="AZ229" i="39"/>
  <c r="AY229" i="39"/>
  <c r="AX229" i="39"/>
  <c r="AW229" i="39"/>
  <c r="AV229" i="39"/>
  <c r="AU229" i="39"/>
  <c r="AT229" i="39"/>
  <c r="AS229" i="39"/>
  <c r="AQ229" i="39"/>
  <c r="AP229" i="39"/>
  <c r="AO229" i="39"/>
  <c r="AN229" i="39"/>
  <c r="AM229" i="39"/>
  <c r="AL229" i="39"/>
  <c r="AK229" i="39"/>
  <c r="AJ229" i="39"/>
  <c r="AI229" i="39"/>
  <c r="AH229" i="39"/>
  <c r="AG229" i="39"/>
  <c r="AF229" i="39"/>
  <c r="AE229" i="39"/>
  <c r="AD229" i="39"/>
  <c r="AC229" i="39"/>
  <c r="AB229" i="39"/>
  <c r="AA229" i="39"/>
  <c r="Z229" i="39"/>
  <c r="Y229" i="39"/>
  <c r="X229" i="39"/>
  <c r="W229" i="39"/>
  <c r="V229" i="39"/>
  <c r="U229" i="39"/>
  <c r="T229" i="39"/>
  <c r="S229" i="39"/>
  <c r="R229" i="39"/>
  <c r="Q229" i="39"/>
  <c r="P229" i="39"/>
  <c r="O229" i="39"/>
  <c r="N229" i="39"/>
  <c r="M229" i="39"/>
  <c r="L229" i="39"/>
  <c r="K229" i="39"/>
  <c r="J229" i="39"/>
  <c r="I229" i="39"/>
  <c r="H229" i="39"/>
  <c r="G229" i="39"/>
  <c r="F229" i="39"/>
  <c r="E229" i="39"/>
  <c r="D229" i="39"/>
  <c r="C229" i="39"/>
  <c r="BC228" i="39"/>
  <c r="BB228" i="39"/>
  <c r="BA228" i="39"/>
  <c r="AZ228" i="39"/>
  <c r="AY228" i="39"/>
  <c r="AX228" i="39"/>
  <c r="AW228" i="39"/>
  <c r="AV228" i="39"/>
  <c r="AU228" i="39"/>
  <c r="AT228" i="39"/>
  <c r="AS228" i="39"/>
  <c r="AQ228" i="39"/>
  <c r="AP228" i="39"/>
  <c r="AO228" i="39"/>
  <c r="AN228" i="39"/>
  <c r="AM228" i="39"/>
  <c r="AL228" i="39"/>
  <c r="AK228" i="39"/>
  <c r="AJ228" i="39"/>
  <c r="AI228" i="39"/>
  <c r="AH228" i="39"/>
  <c r="AG228" i="39"/>
  <c r="AF228" i="39"/>
  <c r="AE228" i="39"/>
  <c r="AD228" i="39"/>
  <c r="AC228" i="39"/>
  <c r="AB228" i="39"/>
  <c r="AA228" i="39"/>
  <c r="Z228" i="39"/>
  <c r="Y228" i="39"/>
  <c r="X228" i="39"/>
  <c r="W228" i="39"/>
  <c r="V228" i="39"/>
  <c r="U228" i="39"/>
  <c r="T228" i="39"/>
  <c r="S228" i="39"/>
  <c r="R228" i="39"/>
  <c r="Q228" i="39"/>
  <c r="P228" i="39"/>
  <c r="O228" i="39"/>
  <c r="N228" i="39"/>
  <c r="M228" i="39"/>
  <c r="L228" i="39"/>
  <c r="K228" i="39"/>
  <c r="J228" i="39"/>
  <c r="I228" i="39"/>
  <c r="H228" i="39"/>
  <c r="G228" i="39"/>
  <c r="F228" i="39"/>
  <c r="E228" i="39"/>
  <c r="D228" i="39"/>
  <c r="C228" i="39"/>
  <c r="BC227" i="39"/>
  <c r="BB227" i="39"/>
  <c r="BA227" i="39"/>
  <c r="AZ227" i="39"/>
  <c r="AY227" i="39"/>
  <c r="AX227" i="39"/>
  <c r="AW227" i="39"/>
  <c r="AV227" i="39"/>
  <c r="AU227" i="39"/>
  <c r="AT227" i="39"/>
  <c r="AS227" i="39"/>
  <c r="AQ227" i="39"/>
  <c r="AP227" i="39"/>
  <c r="AO227" i="39"/>
  <c r="AN227" i="39"/>
  <c r="AM227" i="39"/>
  <c r="AL227" i="39"/>
  <c r="AK227" i="39"/>
  <c r="AJ227" i="39"/>
  <c r="AI227" i="39"/>
  <c r="AH227" i="39"/>
  <c r="AG227" i="39"/>
  <c r="AF227" i="39"/>
  <c r="AE227" i="39"/>
  <c r="AD227" i="39"/>
  <c r="AC227" i="39"/>
  <c r="AB227" i="39"/>
  <c r="AA227" i="39"/>
  <c r="Z227" i="39"/>
  <c r="Y227" i="39"/>
  <c r="X227" i="39"/>
  <c r="W227" i="39"/>
  <c r="V227" i="39"/>
  <c r="U227" i="39"/>
  <c r="T227" i="39"/>
  <c r="S227" i="39"/>
  <c r="R227" i="39"/>
  <c r="Q227" i="39"/>
  <c r="P227" i="39"/>
  <c r="O227" i="39"/>
  <c r="N227" i="39"/>
  <c r="M227" i="39"/>
  <c r="L227" i="39"/>
  <c r="K227" i="39"/>
  <c r="J227" i="39"/>
  <c r="I227" i="39"/>
  <c r="H227" i="39"/>
  <c r="G227" i="39"/>
  <c r="F227" i="39"/>
  <c r="E227" i="39"/>
  <c r="D227" i="39"/>
  <c r="C227" i="39"/>
  <c r="BC226" i="39"/>
  <c r="BB226" i="39"/>
  <c r="BA226" i="39"/>
  <c r="AZ226" i="39"/>
  <c r="AY226" i="39"/>
  <c r="AX226" i="39"/>
  <c r="AW226" i="39"/>
  <c r="AV226" i="39"/>
  <c r="AU226" i="39"/>
  <c r="AT226" i="39"/>
  <c r="AS226" i="39"/>
  <c r="AQ226" i="39"/>
  <c r="AP226" i="39"/>
  <c r="AO226" i="39"/>
  <c r="AN226" i="39"/>
  <c r="AM226" i="39"/>
  <c r="AL226" i="39"/>
  <c r="AK226" i="39"/>
  <c r="AJ226" i="39"/>
  <c r="AI226" i="39"/>
  <c r="AH226" i="39"/>
  <c r="AG226" i="39"/>
  <c r="AF226" i="39"/>
  <c r="AE226" i="39"/>
  <c r="AD226" i="39"/>
  <c r="AC226" i="39"/>
  <c r="AB226" i="39"/>
  <c r="AA226" i="39"/>
  <c r="Z226" i="39"/>
  <c r="Y226" i="39"/>
  <c r="X226" i="39"/>
  <c r="W226" i="39"/>
  <c r="V226" i="39"/>
  <c r="U226" i="39"/>
  <c r="T226" i="39"/>
  <c r="S226" i="39"/>
  <c r="R226" i="39"/>
  <c r="Q226" i="39"/>
  <c r="P226" i="39"/>
  <c r="O226" i="39"/>
  <c r="N226" i="39"/>
  <c r="M226" i="39"/>
  <c r="L226" i="39"/>
  <c r="K226" i="39"/>
  <c r="J226" i="39"/>
  <c r="I226" i="39"/>
  <c r="H226" i="39"/>
  <c r="G226" i="39"/>
  <c r="F226" i="39"/>
  <c r="E226" i="39"/>
  <c r="D226" i="39"/>
  <c r="C226" i="39"/>
  <c r="BC225" i="39"/>
  <c r="BB225" i="39"/>
  <c r="BA225" i="39"/>
  <c r="AZ225" i="39"/>
  <c r="AY225" i="39"/>
  <c r="AX225" i="39"/>
  <c r="AW225" i="39"/>
  <c r="AV225" i="39"/>
  <c r="AU225" i="39"/>
  <c r="AT225" i="39"/>
  <c r="AS225" i="39"/>
  <c r="AQ225" i="39"/>
  <c r="AP225" i="39"/>
  <c r="AO225" i="39"/>
  <c r="AN225" i="39"/>
  <c r="AM225" i="39"/>
  <c r="AL225" i="39"/>
  <c r="AK225" i="39"/>
  <c r="AJ225" i="39"/>
  <c r="AI225" i="39"/>
  <c r="AH225" i="39"/>
  <c r="AG225" i="39"/>
  <c r="AF225" i="39"/>
  <c r="AE225" i="39"/>
  <c r="AD225" i="39"/>
  <c r="AC225" i="39"/>
  <c r="AB225" i="39"/>
  <c r="AA225" i="39"/>
  <c r="Z225" i="39"/>
  <c r="Y225" i="39"/>
  <c r="X225" i="39"/>
  <c r="W225" i="39"/>
  <c r="V225" i="39"/>
  <c r="U225" i="39"/>
  <c r="T225" i="39"/>
  <c r="S225" i="39"/>
  <c r="R225" i="39"/>
  <c r="Q225" i="39"/>
  <c r="P225" i="39"/>
  <c r="O225" i="39"/>
  <c r="N225" i="39"/>
  <c r="M225" i="39"/>
  <c r="L225" i="39"/>
  <c r="K225" i="39"/>
  <c r="J225" i="39"/>
  <c r="I225" i="39"/>
  <c r="H225" i="39"/>
  <c r="G225" i="39"/>
  <c r="F225" i="39"/>
  <c r="E225" i="39"/>
  <c r="D225" i="39"/>
  <c r="C225" i="39"/>
  <c r="BC224" i="39"/>
  <c r="BB224" i="39"/>
  <c r="BA224" i="39"/>
  <c r="AZ224" i="39"/>
  <c r="AY224" i="39"/>
  <c r="AX224" i="39"/>
  <c r="AW224" i="39"/>
  <c r="AV224" i="39"/>
  <c r="AU224" i="39"/>
  <c r="AT224" i="39"/>
  <c r="AS224" i="39"/>
  <c r="AQ224" i="39"/>
  <c r="AP224" i="39"/>
  <c r="AO224" i="39"/>
  <c r="AN224" i="39"/>
  <c r="AM224" i="39"/>
  <c r="AL224" i="39"/>
  <c r="AK224" i="39"/>
  <c r="AJ224" i="39"/>
  <c r="AI224" i="39"/>
  <c r="AH224" i="39"/>
  <c r="AG224" i="39"/>
  <c r="AF224" i="39"/>
  <c r="AE224" i="39"/>
  <c r="AD224" i="39"/>
  <c r="AC224" i="39"/>
  <c r="AB224" i="39"/>
  <c r="AA224" i="39"/>
  <c r="Z224" i="39"/>
  <c r="Y224" i="39"/>
  <c r="X224" i="39"/>
  <c r="W224" i="39"/>
  <c r="V224" i="39"/>
  <c r="U224" i="39"/>
  <c r="T224" i="39"/>
  <c r="S224" i="39"/>
  <c r="R224" i="39"/>
  <c r="Q224" i="39"/>
  <c r="P224" i="39"/>
  <c r="O224" i="39"/>
  <c r="N224" i="39"/>
  <c r="M224" i="39"/>
  <c r="L224" i="39"/>
  <c r="K224" i="39"/>
  <c r="J224" i="39"/>
  <c r="I224" i="39"/>
  <c r="H224" i="39"/>
  <c r="G224" i="39"/>
  <c r="F224" i="39"/>
  <c r="E224" i="39"/>
  <c r="D224" i="39"/>
  <c r="C224" i="39"/>
  <c r="BC223" i="39"/>
  <c r="BB223" i="39"/>
  <c r="BA223" i="39"/>
  <c r="AZ223" i="39"/>
  <c r="AY223" i="39"/>
  <c r="AX223" i="39"/>
  <c r="AW223" i="39"/>
  <c r="AV223" i="39"/>
  <c r="AU223" i="39"/>
  <c r="AT223" i="39"/>
  <c r="AS223" i="39"/>
  <c r="AQ223" i="39"/>
  <c r="AP223" i="39"/>
  <c r="AO223" i="39"/>
  <c r="AN223" i="39"/>
  <c r="AM223" i="39"/>
  <c r="AL223" i="39"/>
  <c r="AK223" i="39"/>
  <c r="AJ223" i="39"/>
  <c r="AI223" i="39"/>
  <c r="AH223" i="39"/>
  <c r="AG223" i="39"/>
  <c r="AF223" i="39"/>
  <c r="AE223" i="39"/>
  <c r="AD223" i="39"/>
  <c r="AC223" i="39"/>
  <c r="AB223" i="39"/>
  <c r="AA223" i="39"/>
  <c r="Z223" i="39"/>
  <c r="Y223" i="39"/>
  <c r="X223" i="39"/>
  <c r="W223" i="39"/>
  <c r="V223" i="39"/>
  <c r="U223" i="39"/>
  <c r="T223" i="39"/>
  <c r="S223" i="39"/>
  <c r="R223" i="39"/>
  <c r="Q223" i="39"/>
  <c r="P223" i="39"/>
  <c r="O223" i="39"/>
  <c r="N223" i="39"/>
  <c r="M223" i="39"/>
  <c r="L223" i="39"/>
  <c r="K223" i="39"/>
  <c r="J223" i="39"/>
  <c r="I223" i="39"/>
  <c r="H223" i="39"/>
  <c r="G223" i="39"/>
  <c r="F223" i="39"/>
  <c r="E223" i="39"/>
  <c r="D223" i="39"/>
  <c r="C223" i="39"/>
  <c r="BC222" i="39"/>
  <c r="BB222" i="39"/>
  <c r="BA222" i="39"/>
  <c r="AZ222" i="39"/>
  <c r="AY222" i="39"/>
  <c r="AX222" i="39"/>
  <c r="AW222" i="39"/>
  <c r="AV222" i="39"/>
  <c r="AU222" i="39"/>
  <c r="AT222" i="39"/>
  <c r="AS222" i="39"/>
  <c r="AQ222" i="39"/>
  <c r="AP222" i="39"/>
  <c r="AO222" i="39"/>
  <c r="AN222" i="39"/>
  <c r="AM222" i="39"/>
  <c r="AL222" i="39"/>
  <c r="AK222" i="39"/>
  <c r="AJ222" i="39"/>
  <c r="AI222" i="39"/>
  <c r="AH222" i="39"/>
  <c r="AG222" i="39"/>
  <c r="AF222" i="39"/>
  <c r="AE222" i="39"/>
  <c r="AD222" i="39"/>
  <c r="AC222" i="39"/>
  <c r="AB222" i="39"/>
  <c r="AA222" i="39"/>
  <c r="Z222" i="39"/>
  <c r="Y222" i="39"/>
  <c r="X222" i="39"/>
  <c r="W222" i="39"/>
  <c r="V222" i="39"/>
  <c r="U222" i="39"/>
  <c r="T222" i="39"/>
  <c r="S222" i="39"/>
  <c r="R222" i="39"/>
  <c r="Q222" i="39"/>
  <c r="P222" i="39"/>
  <c r="O222" i="39"/>
  <c r="N222" i="39"/>
  <c r="M222" i="39"/>
  <c r="L222" i="39"/>
  <c r="K222" i="39"/>
  <c r="J222" i="39"/>
  <c r="I222" i="39"/>
  <c r="H222" i="39"/>
  <c r="G222" i="39"/>
  <c r="F222" i="39"/>
  <c r="E222" i="39"/>
  <c r="D222" i="39"/>
  <c r="C222" i="39"/>
  <c r="BC221" i="39"/>
  <c r="BB221" i="39"/>
  <c r="BA221" i="39"/>
  <c r="AZ221" i="39"/>
  <c r="AY221" i="39"/>
  <c r="AX221" i="39"/>
  <c r="AW221" i="39"/>
  <c r="AV221" i="39"/>
  <c r="AU221" i="39"/>
  <c r="AT221" i="39"/>
  <c r="AS221" i="39"/>
  <c r="AQ221" i="39"/>
  <c r="AP221" i="39"/>
  <c r="AO221" i="39"/>
  <c r="AN221" i="39"/>
  <c r="AM221" i="39"/>
  <c r="AL221" i="39"/>
  <c r="AK221" i="39"/>
  <c r="AJ221" i="39"/>
  <c r="AI221" i="39"/>
  <c r="AH221" i="39"/>
  <c r="AG221" i="39"/>
  <c r="AF221" i="39"/>
  <c r="AE221" i="39"/>
  <c r="AD221" i="39"/>
  <c r="AC221" i="39"/>
  <c r="AB221" i="39"/>
  <c r="AA221" i="39"/>
  <c r="Z221" i="39"/>
  <c r="Y221" i="39"/>
  <c r="X221" i="39"/>
  <c r="W221" i="39"/>
  <c r="V221" i="39"/>
  <c r="U221" i="39"/>
  <c r="T221" i="39"/>
  <c r="S221" i="39"/>
  <c r="R221" i="39"/>
  <c r="Q221" i="39"/>
  <c r="P221" i="39"/>
  <c r="O221" i="39"/>
  <c r="N221" i="39"/>
  <c r="M221" i="39"/>
  <c r="L221" i="39"/>
  <c r="K221" i="39"/>
  <c r="J221" i="39"/>
  <c r="I221" i="39"/>
  <c r="H221" i="39"/>
  <c r="G221" i="39"/>
  <c r="F221" i="39"/>
  <c r="E221" i="39"/>
  <c r="D221" i="39"/>
  <c r="C221" i="39"/>
  <c r="BC220" i="39"/>
  <c r="BB220" i="39"/>
  <c r="BA220" i="39"/>
  <c r="AZ220" i="39"/>
  <c r="AY220" i="39"/>
  <c r="AX220" i="39"/>
  <c r="AW220" i="39"/>
  <c r="AV220" i="39"/>
  <c r="AU220" i="39"/>
  <c r="AT220" i="39"/>
  <c r="AS220" i="39"/>
  <c r="AQ220" i="39"/>
  <c r="AP220" i="39"/>
  <c r="AO220" i="39"/>
  <c r="AN220" i="39"/>
  <c r="AM220" i="39"/>
  <c r="AL220" i="39"/>
  <c r="AK220" i="39"/>
  <c r="AJ220" i="39"/>
  <c r="AI220" i="39"/>
  <c r="AH220" i="39"/>
  <c r="AG220" i="39"/>
  <c r="AF220" i="39"/>
  <c r="AE220" i="39"/>
  <c r="AD220" i="39"/>
  <c r="AC220" i="39"/>
  <c r="AB220" i="39"/>
  <c r="AA220" i="39"/>
  <c r="Z220" i="39"/>
  <c r="Y220" i="39"/>
  <c r="X220" i="39"/>
  <c r="W220" i="39"/>
  <c r="V220" i="39"/>
  <c r="U220" i="39"/>
  <c r="T220" i="39"/>
  <c r="S220" i="39"/>
  <c r="R220" i="39"/>
  <c r="Q220" i="39"/>
  <c r="P220" i="39"/>
  <c r="O220" i="39"/>
  <c r="N220" i="39"/>
  <c r="M220" i="39"/>
  <c r="L220" i="39"/>
  <c r="K220" i="39"/>
  <c r="J220" i="39"/>
  <c r="I220" i="39"/>
  <c r="H220" i="39"/>
  <c r="G220" i="39"/>
  <c r="F220" i="39"/>
  <c r="E220" i="39"/>
  <c r="D220" i="39"/>
  <c r="C220" i="39"/>
  <c r="BC219" i="39"/>
  <c r="BB219" i="39"/>
  <c r="BA219" i="39"/>
  <c r="AZ219" i="39"/>
  <c r="AY219" i="39"/>
  <c r="AX219" i="39"/>
  <c r="AW219" i="39"/>
  <c r="AV219" i="39"/>
  <c r="AU219" i="39"/>
  <c r="AT219" i="39"/>
  <c r="AS219" i="39"/>
  <c r="AQ219" i="39"/>
  <c r="AP219" i="39"/>
  <c r="AO219" i="39"/>
  <c r="AN219" i="39"/>
  <c r="AM219" i="39"/>
  <c r="AL219" i="39"/>
  <c r="AK219" i="39"/>
  <c r="AJ219" i="39"/>
  <c r="AI219" i="39"/>
  <c r="AH219" i="39"/>
  <c r="AG219" i="39"/>
  <c r="AF219" i="39"/>
  <c r="AE219" i="39"/>
  <c r="AD219" i="39"/>
  <c r="AC219" i="39"/>
  <c r="AB219" i="39"/>
  <c r="AA219" i="39"/>
  <c r="Z219" i="39"/>
  <c r="Y219" i="39"/>
  <c r="X219" i="39"/>
  <c r="W219" i="39"/>
  <c r="V219" i="39"/>
  <c r="U219" i="39"/>
  <c r="T219" i="39"/>
  <c r="S219" i="39"/>
  <c r="R219" i="39"/>
  <c r="Q219" i="39"/>
  <c r="P219" i="39"/>
  <c r="O219" i="39"/>
  <c r="N219" i="39"/>
  <c r="M219" i="39"/>
  <c r="L219" i="39"/>
  <c r="K219" i="39"/>
  <c r="J219" i="39"/>
  <c r="I219" i="39"/>
  <c r="H219" i="39"/>
  <c r="G219" i="39"/>
  <c r="F219" i="39"/>
  <c r="E219" i="39"/>
  <c r="D219" i="39"/>
  <c r="C219" i="39"/>
  <c r="BC218" i="39"/>
  <c r="BB218" i="39"/>
  <c r="BA218" i="39"/>
  <c r="AZ218" i="39"/>
  <c r="AY218" i="39"/>
  <c r="AX218" i="39"/>
  <c r="AW218" i="39"/>
  <c r="AV218" i="39"/>
  <c r="AU218" i="39"/>
  <c r="AT218" i="39"/>
  <c r="AS218" i="39"/>
  <c r="AQ218" i="39"/>
  <c r="AP218" i="39"/>
  <c r="AO218" i="39"/>
  <c r="AN218" i="39"/>
  <c r="AM218" i="39"/>
  <c r="AL218" i="39"/>
  <c r="AK218" i="39"/>
  <c r="AJ218" i="39"/>
  <c r="AI218" i="39"/>
  <c r="AH218" i="39"/>
  <c r="AG218" i="39"/>
  <c r="AF218" i="39"/>
  <c r="AE218" i="39"/>
  <c r="AD218" i="39"/>
  <c r="AC218" i="39"/>
  <c r="AB218" i="39"/>
  <c r="AA218" i="39"/>
  <c r="Z218" i="39"/>
  <c r="Y218" i="39"/>
  <c r="X218" i="39"/>
  <c r="W218" i="39"/>
  <c r="V218" i="39"/>
  <c r="U218" i="39"/>
  <c r="T218" i="39"/>
  <c r="S218" i="39"/>
  <c r="R218" i="39"/>
  <c r="Q218" i="39"/>
  <c r="P218" i="39"/>
  <c r="O218" i="39"/>
  <c r="N218" i="39"/>
  <c r="M218" i="39"/>
  <c r="L218" i="39"/>
  <c r="K218" i="39"/>
  <c r="J218" i="39"/>
  <c r="I218" i="39"/>
  <c r="H218" i="39"/>
  <c r="G218" i="39"/>
  <c r="F218" i="39"/>
  <c r="E218" i="39"/>
  <c r="D218" i="39"/>
  <c r="C218" i="39"/>
  <c r="BC217" i="39"/>
  <c r="BB217" i="39"/>
  <c r="BA217" i="39"/>
  <c r="AZ217" i="39"/>
  <c r="AY217" i="39"/>
  <c r="AX217" i="39"/>
  <c r="AW217" i="39"/>
  <c r="AV217" i="39"/>
  <c r="AU217" i="39"/>
  <c r="AT217" i="39"/>
  <c r="AS217" i="39"/>
  <c r="AQ217" i="39"/>
  <c r="AP217" i="39"/>
  <c r="AO217" i="39"/>
  <c r="AN217" i="39"/>
  <c r="AM217" i="39"/>
  <c r="AL217" i="39"/>
  <c r="AK217" i="39"/>
  <c r="AJ217" i="39"/>
  <c r="AI217" i="39"/>
  <c r="AH217" i="39"/>
  <c r="AG217" i="39"/>
  <c r="AF217" i="39"/>
  <c r="AE217" i="39"/>
  <c r="AD217" i="39"/>
  <c r="AC217" i="39"/>
  <c r="AB217" i="39"/>
  <c r="AA217" i="39"/>
  <c r="Z217" i="39"/>
  <c r="Y217" i="39"/>
  <c r="X217" i="39"/>
  <c r="W217" i="39"/>
  <c r="V217" i="39"/>
  <c r="U217" i="39"/>
  <c r="T217" i="39"/>
  <c r="S217" i="39"/>
  <c r="R217" i="39"/>
  <c r="Q217" i="39"/>
  <c r="P217" i="39"/>
  <c r="O217" i="39"/>
  <c r="N217" i="39"/>
  <c r="M217" i="39"/>
  <c r="L217" i="39"/>
  <c r="K217" i="39"/>
  <c r="J217" i="39"/>
  <c r="I217" i="39"/>
  <c r="H217" i="39"/>
  <c r="G217" i="39"/>
  <c r="F217" i="39"/>
  <c r="E217" i="39"/>
  <c r="D217" i="39"/>
  <c r="C217" i="39"/>
  <c r="BC216" i="39"/>
  <c r="BB216" i="39"/>
  <c r="BA216" i="39"/>
  <c r="AZ216" i="39"/>
  <c r="AY216" i="39"/>
  <c r="AX216" i="39"/>
  <c r="AW216" i="39"/>
  <c r="AV216" i="39"/>
  <c r="AU216" i="39"/>
  <c r="AT216" i="39"/>
  <c r="AS216" i="39"/>
  <c r="AQ216" i="39"/>
  <c r="AP216" i="39"/>
  <c r="AO216" i="39"/>
  <c r="AN216" i="39"/>
  <c r="AM216" i="39"/>
  <c r="AL216" i="39"/>
  <c r="AK216" i="39"/>
  <c r="AJ216" i="39"/>
  <c r="AI216" i="39"/>
  <c r="AH216" i="39"/>
  <c r="AG216" i="39"/>
  <c r="AF216" i="39"/>
  <c r="AE216" i="39"/>
  <c r="AD216" i="39"/>
  <c r="AC216" i="39"/>
  <c r="AB216" i="39"/>
  <c r="AA216" i="39"/>
  <c r="Z216" i="39"/>
  <c r="Y216" i="39"/>
  <c r="X216" i="39"/>
  <c r="W216" i="39"/>
  <c r="V216" i="39"/>
  <c r="U216" i="39"/>
  <c r="T216" i="39"/>
  <c r="S216" i="39"/>
  <c r="R216" i="39"/>
  <c r="Q216" i="39"/>
  <c r="P216" i="39"/>
  <c r="O216" i="39"/>
  <c r="N216" i="39"/>
  <c r="M216" i="39"/>
  <c r="L216" i="39"/>
  <c r="K216" i="39"/>
  <c r="J216" i="39"/>
  <c r="I216" i="39"/>
  <c r="H216" i="39"/>
  <c r="G216" i="39"/>
  <c r="F216" i="39"/>
  <c r="E216" i="39"/>
  <c r="D216" i="39"/>
  <c r="C216" i="39"/>
  <c r="BC215" i="39"/>
  <c r="BB215" i="39"/>
  <c r="BA215" i="39"/>
  <c r="AZ215" i="39"/>
  <c r="AY215" i="39"/>
  <c r="AX215" i="39"/>
  <c r="AW215" i="39"/>
  <c r="AV215" i="39"/>
  <c r="AU215" i="39"/>
  <c r="AT215" i="39"/>
  <c r="AS215" i="39"/>
  <c r="AQ215" i="39"/>
  <c r="AP215" i="39"/>
  <c r="AO215" i="39"/>
  <c r="AN215" i="39"/>
  <c r="AM215" i="39"/>
  <c r="AL215" i="39"/>
  <c r="AK215" i="39"/>
  <c r="AJ215" i="39"/>
  <c r="AI215" i="39"/>
  <c r="AH215" i="39"/>
  <c r="AG215" i="39"/>
  <c r="AF215" i="39"/>
  <c r="AE215" i="39"/>
  <c r="AD215" i="39"/>
  <c r="AC215" i="39"/>
  <c r="AB215" i="39"/>
  <c r="AA215" i="39"/>
  <c r="Z215" i="39"/>
  <c r="Y215" i="39"/>
  <c r="X215" i="39"/>
  <c r="W215" i="39"/>
  <c r="V215" i="39"/>
  <c r="U215" i="39"/>
  <c r="T215" i="39"/>
  <c r="S215" i="39"/>
  <c r="R215" i="39"/>
  <c r="Q215" i="39"/>
  <c r="P215" i="39"/>
  <c r="O215" i="39"/>
  <c r="N215" i="39"/>
  <c r="M215" i="39"/>
  <c r="L215" i="39"/>
  <c r="K215" i="39"/>
  <c r="J215" i="39"/>
  <c r="I215" i="39"/>
  <c r="H215" i="39"/>
  <c r="G215" i="39"/>
  <c r="F215" i="39"/>
  <c r="E215" i="39"/>
  <c r="D215" i="39"/>
  <c r="C215" i="39"/>
  <c r="BC211" i="39"/>
  <c r="BB211" i="39"/>
  <c r="BA211" i="39"/>
  <c r="AZ211" i="39"/>
  <c r="AY211" i="39"/>
  <c r="AX211" i="39"/>
  <c r="AW211" i="39"/>
  <c r="AV211" i="39"/>
  <c r="AU211" i="39"/>
  <c r="AT211" i="39"/>
  <c r="AS211" i="39"/>
  <c r="AQ211" i="39"/>
  <c r="AP211" i="39"/>
  <c r="AO211" i="39"/>
  <c r="AN211" i="39"/>
  <c r="AM211" i="39"/>
  <c r="AL211" i="39"/>
  <c r="AK211" i="39"/>
  <c r="AJ211" i="39"/>
  <c r="AI211" i="39"/>
  <c r="AH211" i="39"/>
  <c r="AG211" i="39"/>
  <c r="AF211" i="39"/>
  <c r="AE211" i="39"/>
  <c r="AD211" i="39"/>
  <c r="AC211" i="39"/>
  <c r="AB211" i="39"/>
  <c r="AA211" i="39"/>
  <c r="Z211" i="39"/>
  <c r="Y211" i="39"/>
  <c r="X211" i="39"/>
  <c r="W211" i="39"/>
  <c r="V211" i="39"/>
  <c r="U211" i="39"/>
  <c r="T211" i="39"/>
  <c r="S211" i="39"/>
  <c r="R211" i="39"/>
  <c r="Q211" i="39"/>
  <c r="P211" i="39"/>
  <c r="O211" i="39"/>
  <c r="N211" i="39"/>
  <c r="M211" i="39"/>
  <c r="L211" i="39"/>
  <c r="K211" i="39"/>
  <c r="J211" i="39"/>
  <c r="I211" i="39"/>
  <c r="H211" i="39"/>
  <c r="G211" i="39"/>
  <c r="F211" i="39"/>
  <c r="E211" i="39"/>
  <c r="D211" i="39"/>
  <c r="C211" i="39"/>
  <c r="BC210" i="39"/>
  <c r="BB210" i="39"/>
  <c r="BA210" i="39"/>
  <c r="AZ210" i="39"/>
  <c r="AY210" i="39"/>
  <c r="AX210" i="39"/>
  <c r="AW210" i="39"/>
  <c r="AV210" i="39"/>
  <c r="AU210" i="39"/>
  <c r="AT210" i="39"/>
  <c r="AS210" i="39"/>
  <c r="AQ210" i="39"/>
  <c r="AP210" i="39"/>
  <c r="AO210" i="39"/>
  <c r="AN210" i="39"/>
  <c r="AM210" i="39"/>
  <c r="AL210" i="39"/>
  <c r="AK210" i="39"/>
  <c r="AJ210" i="39"/>
  <c r="AI210" i="39"/>
  <c r="AH210" i="39"/>
  <c r="AG210" i="39"/>
  <c r="AF210" i="39"/>
  <c r="AE210" i="39"/>
  <c r="AD210" i="39"/>
  <c r="AC210" i="39"/>
  <c r="AB210" i="39"/>
  <c r="AA210" i="39"/>
  <c r="Z210" i="39"/>
  <c r="Y210" i="39"/>
  <c r="X210" i="39"/>
  <c r="W210" i="39"/>
  <c r="V210" i="39"/>
  <c r="U210" i="39"/>
  <c r="T210" i="39"/>
  <c r="S210" i="39"/>
  <c r="R210" i="39"/>
  <c r="Q210" i="39"/>
  <c r="P210" i="39"/>
  <c r="O210" i="39"/>
  <c r="N210" i="39"/>
  <c r="M210" i="39"/>
  <c r="L210" i="39"/>
  <c r="K210" i="39"/>
  <c r="J210" i="39"/>
  <c r="I210" i="39"/>
  <c r="H210" i="39"/>
  <c r="G210" i="39"/>
  <c r="F210" i="39"/>
  <c r="E210" i="39"/>
  <c r="D210" i="39"/>
  <c r="C210" i="39"/>
  <c r="BC209" i="39"/>
  <c r="BB209" i="39"/>
  <c r="BA209" i="39"/>
  <c r="AZ209" i="39"/>
  <c r="AY209" i="39"/>
  <c r="AX209" i="39"/>
  <c r="AW209" i="39"/>
  <c r="AV209" i="39"/>
  <c r="AU209" i="39"/>
  <c r="AT209" i="39"/>
  <c r="AS209" i="39"/>
  <c r="AQ209" i="39"/>
  <c r="AP209" i="39"/>
  <c r="AO209" i="39"/>
  <c r="AN209" i="39"/>
  <c r="AM209" i="39"/>
  <c r="AL209" i="39"/>
  <c r="AK209" i="39"/>
  <c r="AJ209" i="39"/>
  <c r="AI209" i="39"/>
  <c r="AH209" i="39"/>
  <c r="AG209" i="39"/>
  <c r="AF209" i="39"/>
  <c r="AE209" i="39"/>
  <c r="AD209" i="39"/>
  <c r="AC209" i="39"/>
  <c r="AB209" i="39"/>
  <c r="AA209" i="39"/>
  <c r="Z209" i="39"/>
  <c r="Y209" i="39"/>
  <c r="X209" i="39"/>
  <c r="W209" i="39"/>
  <c r="V209" i="39"/>
  <c r="U209" i="39"/>
  <c r="T209" i="39"/>
  <c r="S209" i="39"/>
  <c r="R209" i="39"/>
  <c r="Q209" i="39"/>
  <c r="P209" i="39"/>
  <c r="O209" i="39"/>
  <c r="N209" i="39"/>
  <c r="M209" i="39"/>
  <c r="L209" i="39"/>
  <c r="K209" i="39"/>
  <c r="J209" i="39"/>
  <c r="I209" i="39"/>
  <c r="H209" i="39"/>
  <c r="G209" i="39"/>
  <c r="F209" i="39"/>
  <c r="E209" i="39"/>
  <c r="D209" i="39"/>
  <c r="C209" i="39"/>
  <c r="BC208" i="39"/>
  <c r="BB208" i="39"/>
  <c r="BA208" i="39"/>
  <c r="AZ208" i="39"/>
  <c r="AY208" i="39"/>
  <c r="AX208" i="39"/>
  <c r="AW208" i="39"/>
  <c r="AV208" i="39"/>
  <c r="AU208" i="39"/>
  <c r="AT208" i="39"/>
  <c r="AS208" i="39"/>
  <c r="AQ208" i="39"/>
  <c r="AP208" i="39"/>
  <c r="AO208" i="39"/>
  <c r="AN208" i="39"/>
  <c r="AM208" i="39"/>
  <c r="AL208" i="39"/>
  <c r="AK208" i="39"/>
  <c r="AJ208" i="39"/>
  <c r="AI208" i="39"/>
  <c r="AH208" i="39"/>
  <c r="AG208" i="39"/>
  <c r="AF208" i="39"/>
  <c r="AE208" i="39"/>
  <c r="AD208" i="39"/>
  <c r="AC208" i="39"/>
  <c r="AB208" i="39"/>
  <c r="AA208" i="39"/>
  <c r="Z208" i="39"/>
  <c r="Y208" i="39"/>
  <c r="X208" i="39"/>
  <c r="W208" i="39"/>
  <c r="V208" i="39"/>
  <c r="U208" i="39"/>
  <c r="T208" i="39"/>
  <c r="S208" i="39"/>
  <c r="R208" i="39"/>
  <c r="Q208" i="39"/>
  <c r="P208" i="39"/>
  <c r="O208" i="39"/>
  <c r="N208" i="39"/>
  <c r="M208" i="39"/>
  <c r="L208" i="39"/>
  <c r="K208" i="39"/>
  <c r="J208" i="39"/>
  <c r="I208" i="39"/>
  <c r="H208" i="39"/>
  <c r="G208" i="39"/>
  <c r="F208" i="39"/>
  <c r="E208" i="39"/>
  <c r="D208" i="39"/>
  <c r="C208" i="39"/>
  <c r="BC207" i="39"/>
  <c r="BB207" i="39"/>
  <c r="BA207" i="39"/>
  <c r="AZ207" i="39"/>
  <c r="AY207" i="39"/>
  <c r="AX207" i="39"/>
  <c r="AW207" i="39"/>
  <c r="AV207" i="39"/>
  <c r="AU207" i="39"/>
  <c r="AT207" i="39"/>
  <c r="AS207" i="39"/>
  <c r="AQ207" i="39"/>
  <c r="AP207" i="39"/>
  <c r="AO207" i="39"/>
  <c r="AN207" i="39"/>
  <c r="AM207" i="39"/>
  <c r="AL207" i="39"/>
  <c r="AK207" i="39"/>
  <c r="AJ207" i="39"/>
  <c r="AI207" i="39"/>
  <c r="AH207" i="39"/>
  <c r="AG207" i="39"/>
  <c r="AF207" i="39"/>
  <c r="AE207" i="39"/>
  <c r="AD207" i="39"/>
  <c r="AC207" i="39"/>
  <c r="AB207" i="39"/>
  <c r="AA207" i="39"/>
  <c r="Z207" i="39"/>
  <c r="Y207" i="39"/>
  <c r="X207" i="39"/>
  <c r="W207" i="39"/>
  <c r="V207" i="39"/>
  <c r="U207" i="39"/>
  <c r="T207" i="39"/>
  <c r="S207" i="39"/>
  <c r="R207" i="39"/>
  <c r="Q207" i="39"/>
  <c r="P207" i="39"/>
  <c r="O207" i="39"/>
  <c r="N207" i="39"/>
  <c r="M207" i="39"/>
  <c r="L207" i="39"/>
  <c r="K207" i="39"/>
  <c r="J207" i="39"/>
  <c r="I207" i="39"/>
  <c r="H207" i="39"/>
  <c r="G207" i="39"/>
  <c r="F207" i="39"/>
  <c r="E207" i="39"/>
  <c r="D207" i="39"/>
  <c r="C207" i="39"/>
  <c r="BC206" i="39"/>
  <c r="BB206" i="39"/>
  <c r="BA206" i="39"/>
  <c r="AZ206" i="39"/>
  <c r="AY206" i="39"/>
  <c r="AX206" i="39"/>
  <c r="AW206" i="39"/>
  <c r="AV206" i="39"/>
  <c r="AU206" i="39"/>
  <c r="AT206" i="39"/>
  <c r="AS206" i="39"/>
  <c r="AQ206" i="39"/>
  <c r="AP206" i="39"/>
  <c r="AO206" i="39"/>
  <c r="AN206" i="39"/>
  <c r="AM206" i="39"/>
  <c r="AL206" i="39"/>
  <c r="AK206" i="39"/>
  <c r="AJ206" i="39"/>
  <c r="AI206" i="39"/>
  <c r="AH206" i="39"/>
  <c r="AG206" i="39"/>
  <c r="AF206" i="39"/>
  <c r="AE206" i="39"/>
  <c r="AD206" i="39"/>
  <c r="AC206" i="39"/>
  <c r="AB206" i="39"/>
  <c r="AA206" i="39"/>
  <c r="Z206" i="39"/>
  <c r="Y206" i="39"/>
  <c r="X206" i="39"/>
  <c r="W206" i="39"/>
  <c r="V206" i="39"/>
  <c r="U206" i="39"/>
  <c r="T206" i="39"/>
  <c r="S206" i="39"/>
  <c r="R206" i="39"/>
  <c r="Q206" i="39"/>
  <c r="P206" i="39"/>
  <c r="O206" i="39"/>
  <c r="N206" i="39"/>
  <c r="M206" i="39"/>
  <c r="L206" i="39"/>
  <c r="K206" i="39"/>
  <c r="J206" i="39"/>
  <c r="I206" i="39"/>
  <c r="H206" i="39"/>
  <c r="G206" i="39"/>
  <c r="F206" i="39"/>
  <c r="E206" i="39"/>
  <c r="D206" i="39"/>
  <c r="C206" i="39"/>
  <c r="BC205" i="39"/>
  <c r="BB205" i="39"/>
  <c r="BA205" i="39"/>
  <c r="AZ205" i="39"/>
  <c r="AY205" i="39"/>
  <c r="AX205" i="39"/>
  <c r="AW205" i="39"/>
  <c r="AV205" i="39"/>
  <c r="AU205" i="39"/>
  <c r="AT205" i="39"/>
  <c r="AS205" i="39"/>
  <c r="AQ205" i="39"/>
  <c r="AP205" i="39"/>
  <c r="AO205" i="39"/>
  <c r="AN205" i="39"/>
  <c r="AM205" i="39"/>
  <c r="AL205" i="39"/>
  <c r="AK205" i="39"/>
  <c r="AJ205" i="39"/>
  <c r="AI205" i="39"/>
  <c r="AH205" i="39"/>
  <c r="AG205" i="39"/>
  <c r="AF205" i="39"/>
  <c r="AE205" i="39"/>
  <c r="AD205" i="39"/>
  <c r="AC205" i="39"/>
  <c r="AB205" i="39"/>
  <c r="AA205" i="39"/>
  <c r="Z205" i="39"/>
  <c r="Y205" i="39"/>
  <c r="X205" i="39"/>
  <c r="W205" i="39"/>
  <c r="V205" i="39"/>
  <c r="U205" i="39"/>
  <c r="T205" i="39"/>
  <c r="S205" i="39"/>
  <c r="R205" i="39"/>
  <c r="Q205" i="39"/>
  <c r="P205" i="39"/>
  <c r="O205" i="39"/>
  <c r="N205" i="39"/>
  <c r="M205" i="39"/>
  <c r="L205" i="39"/>
  <c r="K205" i="39"/>
  <c r="J205" i="39"/>
  <c r="I205" i="39"/>
  <c r="H205" i="39"/>
  <c r="G205" i="39"/>
  <c r="F205" i="39"/>
  <c r="E205" i="39"/>
  <c r="D205" i="39"/>
  <c r="C205" i="39"/>
  <c r="BC204" i="39"/>
  <c r="BB204" i="39"/>
  <c r="BA204" i="39"/>
  <c r="AZ204" i="39"/>
  <c r="AY204" i="39"/>
  <c r="AX204" i="39"/>
  <c r="AW204" i="39"/>
  <c r="AV204" i="39"/>
  <c r="AU204" i="39"/>
  <c r="AT204" i="39"/>
  <c r="AS204" i="39"/>
  <c r="AQ204" i="39"/>
  <c r="AP204" i="39"/>
  <c r="AO204" i="39"/>
  <c r="AN204" i="39"/>
  <c r="AM204" i="39"/>
  <c r="AL204" i="39"/>
  <c r="AK204" i="39"/>
  <c r="AJ204" i="39"/>
  <c r="AI204" i="39"/>
  <c r="AH204" i="39"/>
  <c r="AG204" i="39"/>
  <c r="AF204" i="39"/>
  <c r="AE204" i="39"/>
  <c r="AD204" i="39"/>
  <c r="AC204" i="39"/>
  <c r="AB204" i="39"/>
  <c r="AA204" i="39"/>
  <c r="Z204" i="39"/>
  <c r="Y204" i="39"/>
  <c r="X204" i="39"/>
  <c r="W204" i="39"/>
  <c r="V204" i="39"/>
  <c r="U204" i="39"/>
  <c r="T204" i="39"/>
  <c r="S204" i="39"/>
  <c r="R204" i="39"/>
  <c r="Q204" i="39"/>
  <c r="P204" i="39"/>
  <c r="O204" i="39"/>
  <c r="N204" i="39"/>
  <c r="M204" i="39"/>
  <c r="L204" i="39"/>
  <c r="K204" i="39"/>
  <c r="J204" i="39"/>
  <c r="I204" i="39"/>
  <c r="H204" i="39"/>
  <c r="G204" i="39"/>
  <c r="F204" i="39"/>
  <c r="E204" i="39"/>
  <c r="D204" i="39"/>
  <c r="C204" i="39"/>
  <c r="BC203" i="39"/>
  <c r="BB203" i="39"/>
  <c r="BA203" i="39"/>
  <c r="AZ203" i="39"/>
  <c r="AY203" i="39"/>
  <c r="AX203" i="39"/>
  <c r="AW203" i="39"/>
  <c r="AV203" i="39"/>
  <c r="AU203" i="39"/>
  <c r="AT203" i="39"/>
  <c r="AS203" i="39"/>
  <c r="AQ203" i="39"/>
  <c r="AP203" i="39"/>
  <c r="AO203" i="39"/>
  <c r="AN203" i="39"/>
  <c r="AM203" i="39"/>
  <c r="AL203" i="39"/>
  <c r="AK203" i="39"/>
  <c r="AJ203" i="39"/>
  <c r="AI203" i="39"/>
  <c r="AH203" i="39"/>
  <c r="AG203" i="39"/>
  <c r="AF203" i="39"/>
  <c r="AE203" i="39"/>
  <c r="AD203" i="39"/>
  <c r="AC203" i="39"/>
  <c r="AB203" i="39"/>
  <c r="AA203" i="39"/>
  <c r="Z203" i="39"/>
  <c r="Y203" i="39"/>
  <c r="X203" i="39"/>
  <c r="W203" i="39"/>
  <c r="V203" i="39"/>
  <c r="U203" i="39"/>
  <c r="T203" i="39"/>
  <c r="S203" i="39"/>
  <c r="R203" i="39"/>
  <c r="Q203" i="39"/>
  <c r="P203" i="39"/>
  <c r="O203" i="39"/>
  <c r="N203" i="39"/>
  <c r="M203" i="39"/>
  <c r="L203" i="39"/>
  <c r="K203" i="39"/>
  <c r="J203" i="39"/>
  <c r="I203" i="39"/>
  <c r="H203" i="39"/>
  <c r="G203" i="39"/>
  <c r="F203" i="39"/>
  <c r="E203" i="39"/>
  <c r="D203" i="39"/>
  <c r="C203" i="39"/>
  <c r="BC202" i="39"/>
  <c r="BB202" i="39"/>
  <c r="BA202" i="39"/>
  <c r="AZ202" i="39"/>
  <c r="AY202" i="39"/>
  <c r="AX202" i="39"/>
  <c r="AW202" i="39"/>
  <c r="AV202" i="39"/>
  <c r="AU202" i="39"/>
  <c r="AT202" i="39"/>
  <c r="AS202" i="39"/>
  <c r="AQ202" i="39"/>
  <c r="AP202" i="39"/>
  <c r="AO202" i="39"/>
  <c r="AN202" i="39"/>
  <c r="AM202" i="39"/>
  <c r="AL202" i="39"/>
  <c r="AK202" i="39"/>
  <c r="AJ202" i="39"/>
  <c r="AI202" i="39"/>
  <c r="AH202" i="39"/>
  <c r="AG202" i="39"/>
  <c r="AF202" i="39"/>
  <c r="AE202" i="39"/>
  <c r="AD202" i="39"/>
  <c r="AC202" i="39"/>
  <c r="AB202" i="39"/>
  <c r="AA202" i="39"/>
  <c r="Z202" i="39"/>
  <c r="Y202" i="39"/>
  <c r="X202" i="39"/>
  <c r="W202" i="39"/>
  <c r="V202" i="39"/>
  <c r="U202" i="39"/>
  <c r="T202" i="39"/>
  <c r="S202" i="39"/>
  <c r="R202" i="39"/>
  <c r="Q202" i="39"/>
  <c r="P202" i="39"/>
  <c r="O202" i="39"/>
  <c r="N202" i="39"/>
  <c r="M202" i="39"/>
  <c r="L202" i="39"/>
  <c r="K202" i="39"/>
  <c r="J202" i="39"/>
  <c r="I202" i="39"/>
  <c r="H202" i="39"/>
  <c r="G202" i="39"/>
  <c r="F202" i="39"/>
  <c r="E202" i="39"/>
  <c r="D202" i="39"/>
  <c r="C202" i="39"/>
  <c r="BC201" i="39"/>
  <c r="BB201" i="39"/>
  <c r="BA201" i="39"/>
  <c r="AZ201" i="39"/>
  <c r="AY201" i="39"/>
  <c r="AX201" i="39"/>
  <c r="AW201" i="39"/>
  <c r="AV201" i="39"/>
  <c r="AU201" i="39"/>
  <c r="AT201" i="39"/>
  <c r="AS201" i="39"/>
  <c r="AQ201" i="39"/>
  <c r="AP201" i="39"/>
  <c r="AO201" i="39"/>
  <c r="AN201" i="39"/>
  <c r="AM201" i="39"/>
  <c r="AL201" i="39"/>
  <c r="AK201" i="39"/>
  <c r="AJ201" i="39"/>
  <c r="AI201" i="39"/>
  <c r="AH201" i="39"/>
  <c r="AG201" i="39"/>
  <c r="AF201" i="39"/>
  <c r="AE201" i="39"/>
  <c r="AD201" i="39"/>
  <c r="AC201" i="39"/>
  <c r="AB201" i="39"/>
  <c r="AA201" i="39"/>
  <c r="Z201" i="39"/>
  <c r="Y201" i="39"/>
  <c r="X201" i="39"/>
  <c r="W201" i="39"/>
  <c r="V201" i="39"/>
  <c r="U201" i="39"/>
  <c r="T201" i="39"/>
  <c r="S201" i="39"/>
  <c r="R201" i="39"/>
  <c r="Q201" i="39"/>
  <c r="P201" i="39"/>
  <c r="O201" i="39"/>
  <c r="N201" i="39"/>
  <c r="M201" i="39"/>
  <c r="L201" i="39"/>
  <c r="K201" i="39"/>
  <c r="J201" i="39"/>
  <c r="I201" i="39"/>
  <c r="H201" i="39"/>
  <c r="G201" i="39"/>
  <c r="F201" i="39"/>
  <c r="E201" i="39"/>
  <c r="D201" i="39"/>
  <c r="C201" i="39"/>
  <c r="BC200" i="39"/>
  <c r="BB200" i="39"/>
  <c r="BA200" i="39"/>
  <c r="AZ200" i="39"/>
  <c r="AY200" i="39"/>
  <c r="AX200" i="39"/>
  <c r="AW200" i="39"/>
  <c r="AV200" i="39"/>
  <c r="AU200" i="39"/>
  <c r="AT200" i="39"/>
  <c r="AS200" i="39"/>
  <c r="AQ200" i="39"/>
  <c r="AP200" i="39"/>
  <c r="AO200" i="39"/>
  <c r="AN200" i="39"/>
  <c r="AM200" i="39"/>
  <c r="AL200" i="39"/>
  <c r="AK200" i="39"/>
  <c r="AJ200" i="39"/>
  <c r="AI200" i="39"/>
  <c r="AH200" i="39"/>
  <c r="AG200" i="39"/>
  <c r="AF200" i="39"/>
  <c r="AE200" i="39"/>
  <c r="AD200" i="39"/>
  <c r="AC200" i="39"/>
  <c r="AB200" i="39"/>
  <c r="AA200" i="39"/>
  <c r="Z200" i="39"/>
  <c r="Y200" i="39"/>
  <c r="X200" i="39"/>
  <c r="W200" i="39"/>
  <c r="V200" i="39"/>
  <c r="U200" i="39"/>
  <c r="T200" i="39"/>
  <c r="S200" i="39"/>
  <c r="R200" i="39"/>
  <c r="Q200" i="39"/>
  <c r="P200" i="39"/>
  <c r="O200" i="39"/>
  <c r="N200" i="39"/>
  <c r="M200" i="39"/>
  <c r="L200" i="39"/>
  <c r="K200" i="39"/>
  <c r="J200" i="39"/>
  <c r="I200" i="39"/>
  <c r="H200" i="39"/>
  <c r="G200" i="39"/>
  <c r="F200" i="39"/>
  <c r="E200" i="39"/>
  <c r="D200" i="39"/>
  <c r="C200" i="39"/>
  <c r="BC199" i="39"/>
  <c r="BB199" i="39"/>
  <c r="BA199" i="39"/>
  <c r="AZ199" i="39"/>
  <c r="AY199" i="39"/>
  <c r="AX199" i="39"/>
  <c r="AW199" i="39"/>
  <c r="AV199" i="39"/>
  <c r="AU199" i="39"/>
  <c r="AT199" i="39"/>
  <c r="AS199" i="39"/>
  <c r="AQ199" i="39"/>
  <c r="AP199" i="39"/>
  <c r="AO199" i="39"/>
  <c r="AN199" i="39"/>
  <c r="AM199" i="39"/>
  <c r="AL199" i="39"/>
  <c r="AK199" i="39"/>
  <c r="AJ199" i="39"/>
  <c r="AI199" i="39"/>
  <c r="AH199" i="39"/>
  <c r="AG199" i="39"/>
  <c r="AF199" i="39"/>
  <c r="AE199" i="39"/>
  <c r="AD199" i="39"/>
  <c r="AC199" i="39"/>
  <c r="AB199" i="39"/>
  <c r="AA199" i="39"/>
  <c r="Z199" i="39"/>
  <c r="Y199" i="39"/>
  <c r="X199" i="39"/>
  <c r="W199" i="39"/>
  <c r="V199" i="39"/>
  <c r="U199" i="39"/>
  <c r="T199" i="39"/>
  <c r="S199" i="39"/>
  <c r="R199" i="39"/>
  <c r="Q199" i="39"/>
  <c r="P199" i="39"/>
  <c r="O199" i="39"/>
  <c r="N199" i="39"/>
  <c r="M199" i="39"/>
  <c r="L199" i="39"/>
  <c r="K199" i="39"/>
  <c r="J199" i="39"/>
  <c r="I199" i="39"/>
  <c r="H199" i="39"/>
  <c r="G199" i="39"/>
  <c r="F199" i="39"/>
  <c r="E199" i="39"/>
  <c r="D199" i="39"/>
  <c r="C199" i="39"/>
  <c r="BC198" i="39"/>
  <c r="BB198" i="39"/>
  <c r="BA198" i="39"/>
  <c r="AZ198" i="39"/>
  <c r="AY198" i="39"/>
  <c r="AX198" i="39"/>
  <c r="AW198" i="39"/>
  <c r="AV198" i="39"/>
  <c r="AU198" i="39"/>
  <c r="AT198" i="39"/>
  <c r="AS198" i="39"/>
  <c r="AQ198" i="39"/>
  <c r="AP198" i="39"/>
  <c r="AO198" i="39"/>
  <c r="AN198" i="39"/>
  <c r="AM198" i="39"/>
  <c r="AL198" i="39"/>
  <c r="AK198" i="39"/>
  <c r="AJ198" i="39"/>
  <c r="AI198" i="39"/>
  <c r="AH198" i="39"/>
  <c r="AG198" i="39"/>
  <c r="AF198" i="39"/>
  <c r="AE198" i="39"/>
  <c r="AD198" i="39"/>
  <c r="AC198" i="39"/>
  <c r="AB198" i="39"/>
  <c r="AA198" i="39"/>
  <c r="Z198" i="39"/>
  <c r="Y198" i="39"/>
  <c r="X198" i="39"/>
  <c r="W198" i="39"/>
  <c r="V198" i="39"/>
  <c r="U198" i="39"/>
  <c r="T198" i="39"/>
  <c r="S198" i="39"/>
  <c r="R198" i="39"/>
  <c r="Q198" i="39"/>
  <c r="P198" i="39"/>
  <c r="O198" i="39"/>
  <c r="N198" i="39"/>
  <c r="M198" i="39"/>
  <c r="L198" i="39"/>
  <c r="K198" i="39"/>
  <c r="J198" i="39"/>
  <c r="I198" i="39"/>
  <c r="H198" i="39"/>
  <c r="G198" i="39"/>
  <c r="F198" i="39"/>
  <c r="E198" i="39"/>
  <c r="D198" i="39"/>
  <c r="C198" i="39"/>
  <c r="BC197" i="39"/>
  <c r="BB197" i="39"/>
  <c r="BA197" i="39"/>
  <c r="AZ197" i="39"/>
  <c r="AY197" i="39"/>
  <c r="AX197" i="39"/>
  <c r="AW197" i="39"/>
  <c r="AV197" i="39"/>
  <c r="AU197" i="39"/>
  <c r="AT197" i="39"/>
  <c r="AS197" i="39"/>
  <c r="AQ197" i="39"/>
  <c r="AP197" i="39"/>
  <c r="AO197" i="39"/>
  <c r="AN197" i="39"/>
  <c r="AM197" i="39"/>
  <c r="AL197" i="39"/>
  <c r="AK197" i="39"/>
  <c r="AJ197" i="39"/>
  <c r="AI197" i="39"/>
  <c r="AH197" i="39"/>
  <c r="AG197" i="39"/>
  <c r="AF197" i="39"/>
  <c r="AE197" i="39"/>
  <c r="AD197" i="39"/>
  <c r="AC197" i="39"/>
  <c r="AB197" i="39"/>
  <c r="AA197" i="39"/>
  <c r="Z197" i="39"/>
  <c r="Y197" i="39"/>
  <c r="X197" i="39"/>
  <c r="W197" i="39"/>
  <c r="V197" i="39"/>
  <c r="U197" i="39"/>
  <c r="T197" i="39"/>
  <c r="S197" i="39"/>
  <c r="R197" i="39"/>
  <c r="Q197" i="39"/>
  <c r="P197" i="39"/>
  <c r="O197" i="39"/>
  <c r="N197" i="39"/>
  <c r="M197" i="39"/>
  <c r="L197" i="39"/>
  <c r="K197" i="39"/>
  <c r="J197" i="39"/>
  <c r="I197" i="39"/>
  <c r="H197" i="39"/>
  <c r="G197" i="39"/>
  <c r="F197" i="39"/>
  <c r="E197" i="39"/>
  <c r="D197" i="39"/>
  <c r="C197" i="39"/>
  <c r="BC196" i="39"/>
  <c r="BB196" i="39"/>
  <c r="BA196" i="39"/>
  <c r="AZ196" i="39"/>
  <c r="AY196" i="39"/>
  <c r="AX196" i="39"/>
  <c r="AW196" i="39"/>
  <c r="AV196" i="39"/>
  <c r="AU196" i="39"/>
  <c r="AT196" i="39"/>
  <c r="AS196" i="39"/>
  <c r="AQ196" i="39"/>
  <c r="AP196" i="39"/>
  <c r="AO196" i="39"/>
  <c r="AN196" i="39"/>
  <c r="AM196" i="39"/>
  <c r="AL196" i="39"/>
  <c r="AK196" i="39"/>
  <c r="AJ196" i="39"/>
  <c r="AI196" i="39"/>
  <c r="AH196" i="39"/>
  <c r="AG196" i="39"/>
  <c r="AF196" i="39"/>
  <c r="AE196" i="39"/>
  <c r="AD196" i="39"/>
  <c r="AC196" i="39"/>
  <c r="AB196" i="39"/>
  <c r="AA196" i="39"/>
  <c r="Z196" i="39"/>
  <c r="Y196" i="39"/>
  <c r="X196" i="39"/>
  <c r="W196" i="39"/>
  <c r="V196" i="39"/>
  <c r="U196" i="39"/>
  <c r="T196" i="39"/>
  <c r="S196" i="39"/>
  <c r="R196" i="39"/>
  <c r="Q196" i="39"/>
  <c r="P196" i="39"/>
  <c r="O196" i="39"/>
  <c r="N196" i="39"/>
  <c r="M196" i="39"/>
  <c r="L196" i="39"/>
  <c r="K196" i="39"/>
  <c r="J196" i="39"/>
  <c r="I196" i="39"/>
  <c r="H196" i="39"/>
  <c r="G196" i="39"/>
  <c r="F196" i="39"/>
  <c r="E196" i="39"/>
  <c r="D196" i="39"/>
  <c r="C196" i="39"/>
  <c r="BC192" i="39"/>
  <c r="BB192" i="39"/>
  <c r="BA192" i="39"/>
  <c r="AZ192" i="39"/>
  <c r="AY192" i="39"/>
  <c r="AX192" i="39"/>
  <c r="AW192" i="39"/>
  <c r="AV192" i="39"/>
  <c r="AU192" i="39"/>
  <c r="AT192" i="39"/>
  <c r="AS192" i="39"/>
  <c r="AQ192" i="39"/>
  <c r="AP192" i="39"/>
  <c r="AO192" i="39"/>
  <c r="AN192" i="39"/>
  <c r="AM192" i="39"/>
  <c r="AL192" i="39"/>
  <c r="AK192" i="39"/>
  <c r="AJ192" i="39"/>
  <c r="AI192" i="39"/>
  <c r="AH192" i="39"/>
  <c r="AG192" i="39"/>
  <c r="AF192" i="39"/>
  <c r="AE192" i="39"/>
  <c r="AD192" i="39"/>
  <c r="AC192" i="39"/>
  <c r="AB192" i="39"/>
  <c r="AA192" i="39"/>
  <c r="Z192" i="39"/>
  <c r="Y192" i="39"/>
  <c r="X192" i="39"/>
  <c r="W192" i="39"/>
  <c r="V192" i="39"/>
  <c r="U192" i="39"/>
  <c r="T192" i="39"/>
  <c r="S192" i="39"/>
  <c r="R192" i="39"/>
  <c r="Q192" i="39"/>
  <c r="P192" i="39"/>
  <c r="O192" i="39"/>
  <c r="N192" i="39"/>
  <c r="M192" i="39"/>
  <c r="L192" i="39"/>
  <c r="K192" i="39"/>
  <c r="J192" i="39"/>
  <c r="I192" i="39"/>
  <c r="H192" i="39"/>
  <c r="G192" i="39"/>
  <c r="F192" i="39"/>
  <c r="E192" i="39"/>
  <c r="D192" i="39"/>
  <c r="C192" i="39"/>
  <c r="BC191" i="39"/>
  <c r="BB191" i="39"/>
  <c r="BA191" i="39"/>
  <c r="AZ191" i="39"/>
  <c r="AY191" i="39"/>
  <c r="AX191" i="39"/>
  <c r="AW191" i="39"/>
  <c r="AV191" i="39"/>
  <c r="AU191" i="39"/>
  <c r="AT191" i="39"/>
  <c r="AS191" i="39"/>
  <c r="AQ191" i="39"/>
  <c r="AP191" i="39"/>
  <c r="AO191" i="39"/>
  <c r="AN191" i="39"/>
  <c r="AM191" i="39"/>
  <c r="AL191" i="39"/>
  <c r="AK191" i="39"/>
  <c r="AJ191" i="39"/>
  <c r="AI191" i="39"/>
  <c r="AH191" i="39"/>
  <c r="AG191" i="39"/>
  <c r="AF191" i="39"/>
  <c r="AE191" i="39"/>
  <c r="AD191" i="39"/>
  <c r="AC191" i="39"/>
  <c r="AB191" i="39"/>
  <c r="AA191" i="39"/>
  <c r="Z191" i="39"/>
  <c r="Y191" i="39"/>
  <c r="X191" i="39"/>
  <c r="W191" i="39"/>
  <c r="V191" i="39"/>
  <c r="U191" i="39"/>
  <c r="T191" i="39"/>
  <c r="S191" i="39"/>
  <c r="R191" i="39"/>
  <c r="Q191" i="39"/>
  <c r="P191" i="39"/>
  <c r="O191" i="39"/>
  <c r="N191" i="39"/>
  <c r="M191" i="39"/>
  <c r="L191" i="39"/>
  <c r="K191" i="39"/>
  <c r="J191" i="39"/>
  <c r="I191" i="39"/>
  <c r="H191" i="39"/>
  <c r="G191" i="39"/>
  <c r="F191" i="39"/>
  <c r="E191" i="39"/>
  <c r="D191" i="39"/>
  <c r="C191" i="39"/>
  <c r="BC190" i="39"/>
  <c r="BB190" i="39"/>
  <c r="BA190" i="39"/>
  <c r="AZ190" i="39"/>
  <c r="AY190" i="39"/>
  <c r="AX190" i="39"/>
  <c r="AW190" i="39"/>
  <c r="AV190" i="39"/>
  <c r="AU190" i="39"/>
  <c r="AT190" i="39"/>
  <c r="AS190" i="39"/>
  <c r="AQ190" i="39"/>
  <c r="AP190" i="39"/>
  <c r="AO190" i="39"/>
  <c r="AN190" i="39"/>
  <c r="AM190" i="39"/>
  <c r="AL190" i="39"/>
  <c r="AK190" i="39"/>
  <c r="AJ190" i="39"/>
  <c r="AI190" i="39"/>
  <c r="AH190" i="39"/>
  <c r="AG190" i="39"/>
  <c r="AF190" i="39"/>
  <c r="AE190" i="39"/>
  <c r="AD190" i="39"/>
  <c r="AC190" i="39"/>
  <c r="AB190" i="39"/>
  <c r="AA190" i="39"/>
  <c r="Z190" i="39"/>
  <c r="Y190" i="39"/>
  <c r="X190" i="39"/>
  <c r="W190" i="39"/>
  <c r="V190" i="39"/>
  <c r="U190" i="39"/>
  <c r="T190" i="39"/>
  <c r="S190" i="39"/>
  <c r="R190" i="39"/>
  <c r="Q190" i="39"/>
  <c r="P190" i="39"/>
  <c r="O190" i="39"/>
  <c r="N190" i="39"/>
  <c r="M190" i="39"/>
  <c r="L190" i="39"/>
  <c r="K190" i="39"/>
  <c r="J190" i="39"/>
  <c r="I190" i="39"/>
  <c r="H190" i="39"/>
  <c r="G190" i="39"/>
  <c r="F190" i="39"/>
  <c r="E190" i="39"/>
  <c r="D190" i="39"/>
  <c r="C190" i="39"/>
  <c r="BC189" i="39"/>
  <c r="BB189" i="39"/>
  <c r="BA189" i="39"/>
  <c r="AZ189" i="39"/>
  <c r="AY189" i="39"/>
  <c r="AX189" i="39"/>
  <c r="AW189" i="39"/>
  <c r="AV189" i="39"/>
  <c r="AU189" i="39"/>
  <c r="AT189" i="39"/>
  <c r="AS189" i="39"/>
  <c r="AQ189" i="39"/>
  <c r="AP189" i="39"/>
  <c r="AO189" i="39"/>
  <c r="AN189" i="39"/>
  <c r="AM189" i="39"/>
  <c r="AL189" i="39"/>
  <c r="AK189" i="39"/>
  <c r="AJ189" i="39"/>
  <c r="AI189" i="39"/>
  <c r="AH189" i="39"/>
  <c r="AG189" i="39"/>
  <c r="AF189" i="39"/>
  <c r="AE189" i="39"/>
  <c r="AD189" i="39"/>
  <c r="AC189" i="39"/>
  <c r="AB189" i="39"/>
  <c r="AA189" i="39"/>
  <c r="Z189" i="39"/>
  <c r="Y189" i="39"/>
  <c r="X189" i="39"/>
  <c r="W189" i="39"/>
  <c r="V189" i="39"/>
  <c r="U189" i="39"/>
  <c r="T189" i="39"/>
  <c r="S189" i="39"/>
  <c r="R189" i="39"/>
  <c r="Q189" i="39"/>
  <c r="P189" i="39"/>
  <c r="O189" i="39"/>
  <c r="N189" i="39"/>
  <c r="M189" i="39"/>
  <c r="L189" i="39"/>
  <c r="K189" i="39"/>
  <c r="J189" i="39"/>
  <c r="I189" i="39"/>
  <c r="H189" i="39"/>
  <c r="G189" i="39"/>
  <c r="F189" i="39"/>
  <c r="E189" i="39"/>
  <c r="D189" i="39"/>
  <c r="C189" i="39"/>
  <c r="BC188" i="39"/>
  <c r="BB188" i="39"/>
  <c r="BA188" i="39"/>
  <c r="AZ188" i="39"/>
  <c r="AY188" i="39"/>
  <c r="AX188" i="39"/>
  <c r="AW188" i="39"/>
  <c r="AV188" i="39"/>
  <c r="AU188" i="39"/>
  <c r="AT188" i="39"/>
  <c r="AS188" i="39"/>
  <c r="AQ188" i="39"/>
  <c r="AP188" i="39"/>
  <c r="AO188" i="39"/>
  <c r="AN188" i="39"/>
  <c r="AM188" i="39"/>
  <c r="AL188" i="39"/>
  <c r="AK188" i="39"/>
  <c r="AJ188" i="39"/>
  <c r="AI188" i="39"/>
  <c r="AH188" i="39"/>
  <c r="AG188" i="39"/>
  <c r="AF188" i="39"/>
  <c r="AE188" i="39"/>
  <c r="AD188" i="39"/>
  <c r="AC188" i="39"/>
  <c r="AB188" i="39"/>
  <c r="AA188" i="39"/>
  <c r="Z188" i="39"/>
  <c r="Y188" i="39"/>
  <c r="X188" i="39"/>
  <c r="W188" i="39"/>
  <c r="V188" i="39"/>
  <c r="U188" i="39"/>
  <c r="T188" i="39"/>
  <c r="S188" i="39"/>
  <c r="R188" i="39"/>
  <c r="Q188" i="39"/>
  <c r="P188" i="39"/>
  <c r="O188" i="39"/>
  <c r="N188" i="39"/>
  <c r="M188" i="39"/>
  <c r="L188" i="39"/>
  <c r="K188" i="39"/>
  <c r="J188" i="39"/>
  <c r="I188" i="39"/>
  <c r="H188" i="39"/>
  <c r="G188" i="39"/>
  <c r="F188" i="39"/>
  <c r="E188" i="39"/>
  <c r="D188" i="39"/>
  <c r="C188" i="39"/>
  <c r="BC187" i="39"/>
  <c r="BB187" i="39"/>
  <c r="BA187" i="39"/>
  <c r="AZ187" i="39"/>
  <c r="AY187" i="39"/>
  <c r="AX187" i="39"/>
  <c r="AW187" i="39"/>
  <c r="AV187" i="39"/>
  <c r="AU187" i="39"/>
  <c r="AT187" i="39"/>
  <c r="AS187" i="39"/>
  <c r="AQ187" i="39"/>
  <c r="AP187" i="39"/>
  <c r="AO187" i="39"/>
  <c r="AN187" i="39"/>
  <c r="AM187" i="39"/>
  <c r="AL187" i="39"/>
  <c r="AK187" i="39"/>
  <c r="AJ187" i="39"/>
  <c r="AI187" i="39"/>
  <c r="AH187" i="39"/>
  <c r="AG187" i="39"/>
  <c r="AF187" i="39"/>
  <c r="AE187" i="39"/>
  <c r="AD187" i="39"/>
  <c r="AC187" i="39"/>
  <c r="AB187" i="39"/>
  <c r="AA187" i="39"/>
  <c r="Z187" i="39"/>
  <c r="Y187" i="39"/>
  <c r="X187" i="39"/>
  <c r="W187" i="39"/>
  <c r="V187" i="39"/>
  <c r="U187" i="39"/>
  <c r="T187" i="39"/>
  <c r="S187" i="39"/>
  <c r="R187" i="39"/>
  <c r="Q187" i="39"/>
  <c r="P187" i="39"/>
  <c r="O187" i="39"/>
  <c r="N187" i="39"/>
  <c r="M187" i="39"/>
  <c r="L187" i="39"/>
  <c r="K187" i="39"/>
  <c r="J187" i="39"/>
  <c r="I187" i="39"/>
  <c r="H187" i="39"/>
  <c r="G187" i="39"/>
  <c r="F187" i="39"/>
  <c r="E187" i="39"/>
  <c r="D187" i="39"/>
  <c r="C187" i="39"/>
  <c r="BC186" i="39"/>
  <c r="BB186" i="39"/>
  <c r="BA186" i="39"/>
  <c r="AZ186" i="39"/>
  <c r="AY186" i="39"/>
  <c r="AX186" i="39"/>
  <c r="AW186" i="39"/>
  <c r="AV186" i="39"/>
  <c r="AU186" i="39"/>
  <c r="AT186" i="39"/>
  <c r="AS186" i="39"/>
  <c r="AQ186" i="39"/>
  <c r="AP186" i="39"/>
  <c r="AO186" i="39"/>
  <c r="AN186" i="39"/>
  <c r="AM186" i="39"/>
  <c r="AL186" i="39"/>
  <c r="AK186" i="39"/>
  <c r="AJ186" i="39"/>
  <c r="AI186" i="39"/>
  <c r="AH186" i="39"/>
  <c r="AG186" i="39"/>
  <c r="AF186" i="39"/>
  <c r="AE186" i="39"/>
  <c r="AD186" i="39"/>
  <c r="AC186" i="39"/>
  <c r="AB186" i="39"/>
  <c r="AA186" i="39"/>
  <c r="Z186" i="39"/>
  <c r="Y186" i="39"/>
  <c r="X186" i="39"/>
  <c r="W186" i="39"/>
  <c r="V186" i="39"/>
  <c r="U186" i="39"/>
  <c r="T186" i="39"/>
  <c r="S186" i="39"/>
  <c r="R186" i="39"/>
  <c r="Q186" i="39"/>
  <c r="P186" i="39"/>
  <c r="O186" i="39"/>
  <c r="N186" i="39"/>
  <c r="M186" i="39"/>
  <c r="L186" i="39"/>
  <c r="K186" i="39"/>
  <c r="J186" i="39"/>
  <c r="I186" i="39"/>
  <c r="H186" i="39"/>
  <c r="G186" i="39"/>
  <c r="F186" i="39"/>
  <c r="E186" i="39"/>
  <c r="D186" i="39"/>
  <c r="C186" i="39"/>
  <c r="BC185" i="39"/>
  <c r="BB185" i="39"/>
  <c r="BA185" i="39"/>
  <c r="AZ185" i="39"/>
  <c r="AY185" i="39"/>
  <c r="AX185" i="39"/>
  <c r="AW185" i="39"/>
  <c r="AV185" i="39"/>
  <c r="AU185" i="39"/>
  <c r="AT185" i="39"/>
  <c r="AS185" i="39"/>
  <c r="AQ185" i="39"/>
  <c r="AP185" i="39"/>
  <c r="AO185" i="39"/>
  <c r="AN185" i="39"/>
  <c r="AM185" i="39"/>
  <c r="AL185" i="39"/>
  <c r="AK185" i="39"/>
  <c r="AJ185" i="39"/>
  <c r="AI185" i="39"/>
  <c r="AH185" i="39"/>
  <c r="AG185" i="39"/>
  <c r="AF185" i="39"/>
  <c r="AE185" i="39"/>
  <c r="AD185" i="39"/>
  <c r="AC185" i="39"/>
  <c r="AB185" i="39"/>
  <c r="AA185" i="39"/>
  <c r="Z185" i="39"/>
  <c r="Y185" i="39"/>
  <c r="X185" i="39"/>
  <c r="W185" i="39"/>
  <c r="V185" i="39"/>
  <c r="U185" i="39"/>
  <c r="T185" i="39"/>
  <c r="S185" i="39"/>
  <c r="R185" i="39"/>
  <c r="Q185" i="39"/>
  <c r="P185" i="39"/>
  <c r="O185" i="39"/>
  <c r="N185" i="39"/>
  <c r="M185" i="39"/>
  <c r="L185" i="39"/>
  <c r="K185" i="39"/>
  <c r="J185" i="39"/>
  <c r="I185" i="39"/>
  <c r="H185" i="39"/>
  <c r="G185" i="39"/>
  <c r="F185" i="39"/>
  <c r="E185" i="39"/>
  <c r="D185" i="39"/>
  <c r="C185" i="39"/>
  <c r="BC184" i="39"/>
  <c r="BB184" i="39"/>
  <c r="BA184" i="39"/>
  <c r="AZ184" i="39"/>
  <c r="AY184" i="39"/>
  <c r="AX184" i="39"/>
  <c r="AW184" i="39"/>
  <c r="AV184" i="39"/>
  <c r="AU184" i="39"/>
  <c r="AT184" i="39"/>
  <c r="AS184" i="39"/>
  <c r="AQ184" i="39"/>
  <c r="AP184" i="39"/>
  <c r="AO184" i="39"/>
  <c r="AN184" i="39"/>
  <c r="AM184" i="39"/>
  <c r="AL184" i="39"/>
  <c r="AK184" i="39"/>
  <c r="AJ184" i="39"/>
  <c r="AI184" i="39"/>
  <c r="AH184" i="39"/>
  <c r="AG184" i="39"/>
  <c r="AF184" i="39"/>
  <c r="AE184" i="39"/>
  <c r="AD184" i="39"/>
  <c r="AC184" i="39"/>
  <c r="AB184" i="39"/>
  <c r="AA184" i="39"/>
  <c r="Z184" i="39"/>
  <c r="Y184" i="39"/>
  <c r="X184" i="39"/>
  <c r="W184" i="39"/>
  <c r="V184" i="39"/>
  <c r="U184" i="39"/>
  <c r="T184" i="39"/>
  <c r="S184" i="39"/>
  <c r="R184" i="39"/>
  <c r="Q184" i="39"/>
  <c r="P184" i="39"/>
  <c r="O184" i="39"/>
  <c r="N184" i="39"/>
  <c r="M184" i="39"/>
  <c r="L184" i="39"/>
  <c r="K184" i="39"/>
  <c r="J184" i="39"/>
  <c r="I184" i="39"/>
  <c r="H184" i="39"/>
  <c r="G184" i="39"/>
  <c r="F184" i="39"/>
  <c r="E184" i="39"/>
  <c r="D184" i="39"/>
  <c r="C184" i="39"/>
  <c r="BC183" i="39"/>
  <c r="BB183" i="39"/>
  <c r="BA183" i="39"/>
  <c r="AZ183" i="39"/>
  <c r="AY183" i="39"/>
  <c r="AX183" i="39"/>
  <c r="AW183" i="39"/>
  <c r="AV183" i="39"/>
  <c r="AU183" i="39"/>
  <c r="AT183" i="39"/>
  <c r="AS183" i="39"/>
  <c r="AQ183" i="39"/>
  <c r="AP183" i="39"/>
  <c r="AO183" i="39"/>
  <c r="AN183" i="39"/>
  <c r="AM183" i="39"/>
  <c r="AL183" i="39"/>
  <c r="AK183" i="39"/>
  <c r="AJ183" i="39"/>
  <c r="AI183" i="39"/>
  <c r="AH183" i="39"/>
  <c r="AG183" i="39"/>
  <c r="AF183" i="39"/>
  <c r="AE183" i="39"/>
  <c r="AD183" i="39"/>
  <c r="AC183" i="39"/>
  <c r="AB183" i="39"/>
  <c r="AA183" i="39"/>
  <c r="Z183" i="39"/>
  <c r="Y183" i="39"/>
  <c r="X183" i="39"/>
  <c r="W183" i="39"/>
  <c r="V183" i="39"/>
  <c r="U183" i="39"/>
  <c r="T183" i="39"/>
  <c r="S183" i="39"/>
  <c r="R183" i="39"/>
  <c r="Q183" i="39"/>
  <c r="P183" i="39"/>
  <c r="O183" i="39"/>
  <c r="N183" i="39"/>
  <c r="M183" i="39"/>
  <c r="L183" i="39"/>
  <c r="K183" i="39"/>
  <c r="J183" i="39"/>
  <c r="I183" i="39"/>
  <c r="H183" i="39"/>
  <c r="G183" i="39"/>
  <c r="F183" i="39"/>
  <c r="E183" i="39"/>
  <c r="D183" i="39"/>
  <c r="C183" i="39"/>
  <c r="BC182" i="39"/>
  <c r="BB182" i="39"/>
  <c r="BA182" i="39"/>
  <c r="AZ182" i="39"/>
  <c r="AY182" i="39"/>
  <c r="AX182" i="39"/>
  <c r="AW182" i="39"/>
  <c r="AV182" i="39"/>
  <c r="AU182" i="39"/>
  <c r="AT182" i="39"/>
  <c r="AS182" i="39"/>
  <c r="AQ182" i="39"/>
  <c r="AP182" i="39"/>
  <c r="AO182" i="39"/>
  <c r="AN182" i="39"/>
  <c r="AM182" i="39"/>
  <c r="AL182" i="39"/>
  <c r="AK182" i="39"/>
  <c r="AJ182" i="39"/>
  <c r="AI182" i="39"/>
  <c r="AH182" i="39"/>
  <c r="AG182" i="39"/>
  <c r="AF182" i="39"/>
  <c r="AE182" i="39"/>
  <c r="AD182" i="39"/>
  <c r="AC182" i="39"/>
  <c r="AB182" i="39"/>
  <c r="AA182" i="39"/>
  <c r="Z182" i="39"/>
  <c r="Y182" i="39"/>
  <c r="X182" i="39"/>
  <c r="W182" i="39"/>
  <c r="V182" i="39"/>
  <c r="U182" i="39"/>
  <c r="T182" i="39"/>
  <c r="S182" i="39"/>
  <c r="R182" i="39"/>
  <c r="Q182" i="39"/>
  <c r="P182" i="39"/>
  <c r="O182" i="39"/>
  <c r="N182" i="39"/>
  <c r="M182" i="39"/>
  <c r="L182" i="39"/>
  <c r="K182" i="39"/>
  <c r="J182" i="39"/>
  <c r="I182" i="39"/>
  <c r="H182" i="39"/>
  <c r="G182" i="39"/>
  <c r="F182" i="39"/>
  <c r="E182" i="39"/>
  <c r="D182" i="39"/>
  <c r="C182" i="39"/>
  <c r="BC181" i="39"/>
  <c r="BB181" i="39"/>
  <c r="BA181" i="39"/>
  <c r="AZ181" i="39"/>
  <c r="AY181" i="39"/>
  <c r="AX181" i="39"/>
  <c r="AW181" i="39"/>
  <c r="AV181" i="39"/>
  <c r="AU181" i="39"/>
  <c r="AT181" i="39"/>
  <c r="AS181" i="39"/>
  <c r="AQ181" i="39"/>
  <c r="AP181" i="39"/>
  <c r="AO181" i="39"/>
  <c r="AN181" i="39"/>
  <c r="AM181" i="39"/>
  <c r="AL181" i="39"/>
  <c r="AK181" i="39"/>
  <c r="AJ181" i="39"/>
  <c r="AI181" i="39"/>
  <c r="AH181" i="39"/>
  <c r="AG181" i="39"/>
  <c r="AF181" i="39"/>
  <c r="AE181" i="39"/>
  <c r="AD181" i="39"/>
  <c r="AC181" i="39"/>
  <c r="AB181" i="39"/>
  <c r="AA181" i="39"/>
  <c r="Z181" i="39"/>
  <c r="Y181" i="39"/>
  <c r="X181" i="39"/>
  <c r="W181" i="39"/>
  <c r="V181" i="39"/>
  <c r="U181" i="39"/>
  <c r="T181" i="39"/>
  <c r="S181" i="39"/>
  <c r="R181" i="39"/>
  <c r="Q181" i="39"/>
  <c r="P181" i="39"/>
  <c r="O181" i="39"/>
  <c r="N181" i="39"/>
  <c r="M181" i="39"/>
  <c r="L181" i="39"/>
  <c r="K181" i="39"/>
  <c r="J181" i="39"/>
  <c r="I181" i="39"/>
  <c r="H181" i="39"/>
  <c r="G181" i="39"/>
  <c r="F181" i="39"/>
  <c r="E181" i="39"/>
  <c r="D181" i="39"/>
  <c r="C181" i="39"/>
  <c r="BC180" i="39"/>
  <c r="BB180" i="39"/>
  <c r="BA180" i="39"/>
  <c r="AZ180" i="39"/>
  <c r="AY180" i="39"/>
  <c r="AX180" i="39"/>
  <c r="AW180" i="39"/>
  <c r="AV180" i="39"/>
  <c r="AU180" i="39"/>
  <c r="AT180" i="39"/>
  <c r="AS180" i="39"/>
  <c r="AQ180" i="39"/>
  <c r="AP180" i="39"/>
  <c r="AO180" i="39"/>
  <c r="AN180" i="39"/>
  <c r="AM180" i="39"/>
  <c r="AL180" i="39"/>
  <c r="AK180" i="39"/>
  <c r="AJ180" i="39"/>
  <c r="AI180" i="39"/>
  <c r="AH180" i="39"/>
  <c r="AG180" i="39"/>
  <c r="AF180" i="39"/>
  <c r="AE180" i="39"/>
  <c r="AD180" i="39"/>
  <c r="AC180" i="39"/>
  <c r="AB180" i="39"/>
  <c r="AA180" i="39"/>
  <c r="Z180" i="39"/>
  <c r="Y180" i="39"/>
  <c r="X180" i="39"/>
  <c r="W180" i="39"/>
  <c r="V180" i="39"/>
  <c r="U180" i="39"/>
  <c r="T180" i="39"/>
  <c r="S180" i="39"/>
  <c r="R180" i="39"/>
  <c r="Q180" i="39"/>
  <c r="P180" i="39"/>
  <c r="O180" i="39"/>
  <c r="N180" i="39"/>
  <c r="M180" i="39"/>
  <c r="L180" i="39"/>
  <c r="K180" i="39"/>
  <c r="J180" i="39"/>
  <c r="I180" i="39"/>
  <c r="H180" i="39"/>
  <c r="G180" i="39"/>
  <c r="F180" i="39"/>
  <c r="E180" i="39"/>
  <c r="D180" i="39"/>
  <c r="C180" i="39"/>
  <c r="BC179" i="39"/>
  <c r="BB179" i="39"/>
  <c r="BA179" i="39"/>
  <c r="AZ179" i="39"/>
  <c r="AY179" i="39"/>
  <c r="AX179" i="39"/>
  <c r="AW179" i="39"/>
  <c r="AV179" i="39"/>
  <c r="AU179" i="39"/>
  <c r="AT179" i="39"/>
  <c r="AS179" i="39"/>
  <c r="AQ179" i="39"/>
  <c r="AP179" i="39"/>
  <c r="AO179" i="39"/>
  <c r="AN179" i="39"/>
  <c r="AM179" i="39"/>
  <c r="AL179" i="39"/>
  <c r="AK179" i="39"/>
  <c r="AJ179" i="39"/>
  <c r="AI179" i="39"/>
  <c r="AH179" i="39"/>
  <c r="AG179" i="39"/>
  <c r="AF179" i="39"/>
  <c r="AE179" i="39"/>
  <c r="AD179" i="39"/>
  <c r="AC179" i="39"/>
  <c r="AB179" i="39"/>
  <c r="AA179" i="39"/>
  <c r="Z179" i="39"/>
  <c r="Y179" i="39"/>
  <c r="X179" i="39"/>
  <c r="W179" i="39"/>
  <c r="V179" i="39"/>
  <c r="U179" i="39"/>
  <c r="T179" i="39"/>
  <c r="S179" i="39"/>
  <c r="R179" i="39"/>
  <c r="Q179" i="39"/>
  <c r="P179" i="39"/>
  <c r="O179" i="39"/>
  <c r="N179" i="39"/>
  <c r="M179" i="39"/>
  <c r="L179" i="39"/>
  <c r="K179" i="39"/>
  <c r="J179" i="39"/>
  <c r="I179" i="39"/>
  <c r="H179" i="39"/>
  <c r="G179" i="39"/>
  <c r="F179" i="39"/>
  <c r="E179" i="39"/>
  <c r="D179" i="39"/>
  <c r="C179" i="39"/>
  <c r="BC178" i="39"/>
  <c r="BB178" i="39"/>
  <c r="BA178" i="39"/>
  <c r="AZ178" i="39"/>
  <c r="AY178" i="39"/>
  <c r="AX178" i="39"/>
  <c r="AW178" i="39"/>
  <c r="AV178" i="39"/>
  <c r="AU178" i="39"/>
  <c r="AT178" i="39"/>
  <c r="AS178" i="39"/>
  <c r="AQ178" i="39"/>
  <c r="AP178" i="39"/>
  <c r="AO178" i="39"/>
  <c r="AN178" i="39"/>
  <c r="AM178" i="39"/>
  <c r="AL178" i="39"/>
  <c r="AK178" i="39"/>
  <c r="AJ178" i="39"/>
  <c r="AI178" i="39"/>
  <c r="AH178" i="39"/>
  <c r="AG178" i="39"/>
  <c r="AF178" i="39"/>
  <c r="AE178" i="39"/>
  <c r="AD178" i="39"/>
  <c r="AC178" i="39"/>
  <c r="AB178" i="39"/>
  <c r="AA178" i="39"/>
  <c r="Z178" i="39"/>
  <c r="Y178" i="39"/>
  <c r="X178" i="39"/>
  <c r="W178" i="39"/>
  <c r="V178" i="39"/>
  <c r="U178" i="39"/>
  <c r="T178" i="39"/>
  <c r="S178" i="39"/>
  <c r="R178" i="39"/>
  <c r="Q178" i="39"/>
  <c r="P178" i="39"/>
  <c r="O178" i="39"/>
  <c r="N178" i="39"/>
  <c r="M178" i="39"/>
  <c r="L178" i="39"/>
  <c r="K178" i="39"/>
  <c r="J178" i="39"/>
  <c r="I178" i="39"/>
  <c r="H178" i="39"/>
  <c r="G178" i="39"/>
  <c r="F178" i="39"/>
  <c r="E178" i="39"/>
  <c r="D178" i="39"/>
  <c r="C178" i="39"/>
  <c r="BC177" i="39"/>
  <c r="BB177" i="39"/>
  <c r="BA177" i="39"/>
  <c r="AZ177" i="39"/>
  <c r="AY177" i="39"/>
  <c r="AX177" i="39"/>
  <c r="AW177" i="39"/>
  <c r="AV177" i="39"/>
  <c r="AU177" i="39"/>
  <c r="AT177" i="39"/>
  <c r="AS177" i="39"/>
  <c r="AQ177" i="39"/>
  <c r="AP177" i="39"/>
  <c r="AO177" i="39"/>
  <c r="AN177" i="39"/>
  <c r="AM177" i="39"/>
  <c r="AL177" i="39"/>
  <c r="AK177" i="39"/>
  <c r="AJ177" i="39"/>
  <c r="AI177" i="39"/>
  <c r="AH177" i="39"/>
  <c r="AG177" i="39"/>
  <c r="AF177" i="39"/>
  <c r="AE177" i="39"/>
  <c r="AD177" i="39"/>
  <c r="AC177" i="39"/>
  <c r="AB177" i="39"/>
  <c r="AA177" i="39"/>
  <c r="Z177" i="39"/>
  <c r="Y177" i="39"/>
  <c r="X177" i="39"/>
  <c r="W177" i="39"/>
  <c r="V177" i="39"/>
  <c r="U177" i="39"/>
  <c r="T177" i="39"/>
  <c r="S177" i="39"/>
  <c r="R177" i="39"/>
  <c r="Q177" i="39"/>
  <c r="P177" i="39"/>
  <c r="O177" i="39"/>
  <c r="N177" i="39"/>
  <c r="M177" i="39"/>
  <c r="L177" i="39"/>
  <c r="K177" i="39"/>
  <c r="J177" i="39"/>
  <c r="I177" i="39"/>
  <c r="H177" i="39"/>
  <c r="G177" i="39"/>
  <c r="F177" i="39"/>
  <c r="E177" i="39"/>
  <c r="D177" i="39"/>
  <c r="C177" i="39"/>
  <c r="BC173" i="39"/>
  <c r="BB173" i="39"/>
  <c r="BA173" i="39"/>
  <c r="AZ173" i="39"/>
  <c r="AY173" i="39"/>
  <c r="AX173" i="39"/>
  <c r="AW173" i="39"/>
  <c r="AV173" i="39"/>
  <c r="AU173" i="39"/>
  <c r="AT173" i="39"/>
  <c r="AS173" i="39"/>
  <c r="AQ173" i="39"/>
  <c r="AP173" i="39"/>
  <c r="AO173" i="39"/>
  <c r="AN173" i="39"/>
  <c r="AM173" i="39"/>
  <c r="AL173" i="39"/>
  <c r="AK173" i="39"/>
  <c r="AJ173" i="39"/>
  <c r="AI173" i="39"/>
  <c r="AH173" i="39"/>
  <c r="AG173" i="39"/>
  <c r="AF173" i="39"/>
  <c r="AE173" i="39"/>
  <c r="AD173" i="39"/>
  <c r="AC173" i="39"/>
  <c r="AB173" i="39"/>
  <c r="AA173" i="39"/>
  <c r="Z173" i="39"/>
  <c r="Y173" i="39"/>
  <c r="X173" i="39"/>
  <c r="W173" i="39"/>
  <c r="V173" i="39"/>
  <c r="U173" i="39"/>
  <c r="T173" i="39"/>
  <c r="S173" i="39"/>
  <c r="R173" i="39"/>
  <c r="Q173" i="39"/>
  <c r="P173" i="39"/>
  <c r="O173" i="39"/>
  <c r="N173" i="39"/>
  <c r="M173" i="39"/>
  <c r="L173" i="39"/>
  <c r="K173" i="39"/>
  <c r="J173" i="39"/>
  <c r="I173" i="39"/>
  <c r="H173" i="39"/>
  <c r="G173" i="39"/>
  <c r="F173" i="39"/>
  <c r="E173" i="39"/>
  <c r="D173" i="39"/>
  <c r="C173" i="39"/>
  <c r="BC172" i="39"/>
  <c r="BB172" i="39"/>
  <c r="BA172" i="39"/>
  <c r="AZ172" i="39"/>
  <c r="AY172" i="39"/>
  <c r="AX172" i="39"/>
  <c r="AW172" i="39"/>
  <c r="AV172" i="39"/>
  <c r="AU172" i="39"/>
  <c r="AT172" i="39"/>
  <c r="AS172" i="39"/>
  <c r="AQ172" i="39"/>
  <c r="AP172" i="39"/>
  <c r="AO172" i="39"/>
  <c r="AN172" i="39"/>
  <c r="AM172" i="39"/>
  <c r="AL172" i="39"/>
  <c r="AK172" i="39"/>
  <c r="AJ172" i="39"/>
  <c r="AI172" i="39"/>
  <c r="AH172" i="39"/>
  <c r="AG172" i="39"/>
  <c r="AF172" i="39"/>
  <c r="AE172" i="39"/>
  <c r="AD172" i="39"/>
  <c r="AC172" i="39"/>
  <c r="AB172" i="39"/>
  <c r="AA172" i="39"/>
  <c r="Z172" i="39"/>
  <c r="Y172" i="39"/>
  <c r="X172" i="39"/>
  <c r="W172" i="39"/>
  <c r="V172" i="39"/>
  <c r="U172" i="39"/>
  <c r="T172" i="39"/>
  <c r="S172" i="39"/>
  <c r="R172" i="39"/>
  <c r="Q172" i="39"/>
  <c r="P172" i="39"/>
  <c r="O172" i="39"/>
  <c r="N172" i="39"/>
  <c r="M172" i="39"/>
  <c r="L172" i="39"/>
  <c r="K172" i="39"/>
  <c r="J172" i="39"/>
  <c r="I172" i="39"/>
  <c r="H172" i="39"/>
  <c r="G172" i="39"/>
  <c r="F172" i="39"/>
  <c r="E172" i="39"/>
  <c r="D172" i="39"/>
  <c r="C172" i="39"/>
  <c r="BC171" i="39"/>
  <c r="BB171" i="39"/>
  <c r="BA171" i="39"/>
  <c r="AZ171" i="39"/>
  <c r="AY171" i="39"/>
  <c r="AX171" i="39"/>
  <c r="AW171" i="39"/>
  <c r="AV171" i="39"/>
  <c r="AU171" i="39"/>
  <c r="AT171" i="39"/>
  <c r="AS171" i="39"/>
  <c r="AQ171" i="39"/>
  <c r="AP171" i="39"/>
  <c r="AO171" i="39"/>
  <c r="AN171" i="39"/>
  <c r="AM171" i="39"/>
  <c r="AL171" i="39"/>
  <c r="AK171" i="39"/>
  <c r="AJ171" i="39"/>
  <c r="AI171" i="39"/>
  <c r="AH171" i="39"/>
  <c r="AG171" i="39"/>
  <c r="AF171" i="39"/>
  <c r="AE171" i="39"/>
  <c r="AD171" i="39"/>
  <c r="AC171" i="39"/>
  <c r="AB171" i="39"/>
  <c r="AA171" i="39"/>
  <c r="Z171" i="39"/>
  <c r="Y171" i="39"/>
  <c r="X171" i="39"/>
  <c r="W171" i="39"/>
  <c r="V171" i="39"/>
  <c r="U171" i="39"/>
  <c r="T171" i="39"/>
  <c r="S171" i="39"/>
  <c r="R171" i="39"/>
  <c r="Q171" i="39"/>
  <c r="P171" i="39"/>
  <c r="O171" i="39"/>
  <c r="N171" i="39"/>
  <c r="M171" i="39"/>
  <c r="L171" i="39"/>
  <c r="K171" i="39"/>
  <c r="J171" i="39"/>
  <c r="I171" i="39"/>
  <c r="H171" i="39"/>
  <c r="G171" i="39"/>
  <c r="F171" i="39"/>
  <c r="E171" i="39"/>
  <c r="D171" i="39"/>
  <c r="C171" i="39"/>
  <c r="BC170" i="39"/>
  <c r="BB170" i="39"/>
  <c r="BA170" i="39"/>
  <c r="AZ170" i="39"/>
  <c r="AY170" i="39"/>
  <c r="AX170" i="39"/>
  <c r="AW170" i="39"/>
  <c r="AV170" i="39"/>
  <c r="AU170" i="39"/>
  <c r="AT170" i="39"/>
  <c r="AS170" i="39"/>
  <c r="AQ170" i="39"/>
  <c r="AP170" i="39"/>
  <c r="AO170" i="39"/>
  <c r="AN170" i="39"/>
  <c r="AM170" i="39"/>
  <c r="AL170" i="39"/>
  <c r="AK170" i="39"/>
  <c r="AJ170" i="39"/>
  <c r="AI170" i="39"/>
  <c r="AH170" i="39"/>
  <c r="AG170" i="39"/>
  <c r="AF170" i="39"/>
  <c r="AE170" i="39"/>
  <c r="AD170" i="39"/>
  <c r="AC170" i="39"/>
  <c r="AB170" i="39"/>
  <c r="AA170" i="39"/>
  <c r="Z170" i="39"/>
  <c r="Y170" i="39"/>
  <c r="X170" i="39"/>
  <c r="W170" i="39"/>
  <c r="V170" i="39"/>
  <c r="U170" i="39"/>
  <c r="T170" i="39"/>
  <c r="S170" i="39"/>
  <c r="R170" i="39"/>
  <c r="Q170" i="39"/>
  <c r="P170" i="39"/>
  <c r="O170" i="39"/>
  <c r="N170" i="39"/>
  <c r="M170" i="39"/>
  <c r="L170" i="39"/>
  <c r="K170" i="39"/>
  <c r="J170" i="39"/>
  <c r="I170" i="39"/>
  <c r="H170" i="39"/>
  <c r="G170" i="39"/>
  <c r="F170" i="39"/>
  <c r="E170" i="39"/>
  <c r="D170" i="39"/>
  <c r="C170" i="39"/>
  <c r="BC169" i="39"/>
  <c r="BB169" i="39"/>
  <c r="BA169" i="39"/>
  <c r="AZ169" i="39"/>
  <c r="AY169" i="39"/>
  <c r="AX169" i="39"/>
  <c r="AW169" i="39"/>
  <c r="AV169" i="39"/>
  <c r="AU169" i="39"/>
  <c r="AT169" i="39"/>
  <c r="AS169" i="39"/>
  <c r="AQ169" i="39"/>
  <c r="AP169" i="39"/>
  <c r="AO169" i="39"/>
  <c r="AN169" i="39"/>
  <c r="AM169" i="39"/>
  <c r="AL169" i="39"/>
  <c r="AK169" i="39"/>
  <c r="AJ169" i="39"/>
  <c r="AI169" i="39"/>
  <c r="AH169" i="39"/>
  <c r="AG169" i="39"/>
  <c r="AF169" i="39"/>
  <c r="AE169" i="39"/>
  <c r="AD169" i="39"/>
  <c r="AC169" i="39"/>
  <c r="AB169" i="39"/>
  <c r="AA169" i="39"/>
  <c r="Z169" i="39"/>
  <c r="Y169" i="39"/>
  <c r="X169" i="39"/>
  <c r="W169" i="39"/>
  <c r="V169" i="39"/>
  <c r="U169" i="39"/>
  <c r="T169" i="39"/>
  <c r="S169" i="39"/>
  <c r="R169" i="39"/>
  <c r="Q169" i="39"/>
  <c r="P169" i="39"/>
  <c r="O169" i="39"/>
  <c r="N169" i="39"/>
  <c r="M169" i="39"/>
  <c r="L169" i="39"/>
  <c r="K169" i="39"/>
  <c r="J169" i="39"/>
  <c r="I169" i="39"/>
  <c r="H169" i="39"/>
  <c r="G169" i="39"/>
  <c r="F169" i="39"/>
  <c r="E169" i="39"/>
  <c r="D169" i="39"/>
  <c r="C169" i="39"/>
  <c r="BC168" i="39"/>
  <c r="BB168" i="39"/>
  <c r="BA168" i="39"/>
  <c r="AZ168" i="39"/>
  <c r="AY168" i="39"/>
  <c r="AX168" i="39"/>
  <c r="AW168" i="39"/>
  <c r="AV168" i="39"/>
  <c r="AU168" i="39"/>
  <c r="AT168" i="39"/>
  <c r="AS168" i="39"/>
  <c r="AQ168" i="39"/>
  <c r="AP168" i="39"/>
  <c r="AO168" i="39"/>
  <c r="AN168" i="39"/>
  <c r="AM168" i="39"/>
  <c r="AL168" i="39"/>
  <c r="AK168" i="39"/>
  <c r="AJ168" i="39"/>
  <c r="AI168" i="39"/>
  <c r="AH168" i="39"/>
  <c r="AG168" i="39"/>
  <c r="AF168" i="39"/>
  <c r="AE168" i="39"/>
  <c r="AD168" i="39"/>
  <c r="AC168" i="39"/>
  <c r="AB168" i="39"/>
  <c r="AA168" i="39"/>
  <c r="Z168" i="39"/>
  <c r="Y168" i="39"/>
  <c r="X168" i="39"/>
  <c r="W168" i="39"/>
  <c r="V168" i="39"/>
  <c r="U168" i="39"/>
  <c r="T168" i="39"/>
  <c r="S168" i="39"/>
  <c r="R168" i="39"/>
  <c r="Q168" i="39"/>
  <c r="P168" i="39"/>
  <c r="O168" i="39"/>
  <c r="N168" i="39"/>
  <c r="M168" i="39"/>
  <c r="L168" i="39"/>
  <c r="K168" i="39"/>
  <c r="J168" i="39"/>
  <c r="I168" i="39"/>
  <c r="H168" i="39"/>
  <c r="G168" i="39"/>
  <c r="F168" i="39"/>
  <c r="E168" i="39"/>
  <c r="D168" i="39"/>
  <c r="C168" i="39"/>
  <c r="BC167" i="39"/>
  <c r="BB167" i="39"/>
  <c r="BA167" i="39"/>
  <c r="AZ167" i="39"/>
  <c r="AY167" i="39"/>
  <c r="AX167" i="39"/>
  <c r="AW167" i="39"/>
  <c r="AV167" i="39"/>
  <c r="AU167" i="39"/>
  <c r="AT167" i="39"/>
  <c r="AS167" i="39"/>
  <c r="AQ167" i="39"/>
  <c r="AP167" i="39"/>
  <c r="AO167" i="39"/>
  <c r="AN167" i="39"/>
  <c r="AM167" i="39"/>
  <c r="AL167" i="39"/>
  <c r="AK167" i="39"/>
  <c r="AJ167" i="39"/>
  <c r="AI167" i="39"/>
  <c r="AH167" i="39"/>
  <c r="AG167" i="39"/>
  <c r="AF167" i="39"/>
  <c r="AE167" i="39"/>
  <c r="AD167" i="39"/>
  <c r="AC167" i="39"/>
  <c r="AB167" i="39"/>
  <c r="AA167" i="39"/>
  <c r="Z167" i="39"/>
  <c r="Y167" i="39"/>
  <c r="X167" i="39"/>
  <c r="W167" i="39"/>
  <c r="V167" i="39"/>
  <c r="U167" i="39"/>
  <c r="T167" i="39"/>
  <c r="S167" i="39"/>
  <c r="R167" i="39"/>
  <c r="Q167" i="39"/>
  <c r="P167" i="39"/>
  <c r="O167" i="39"/>
  <c r="N167" i="39"/>
  <c r="M167" i="39"/>
  <c r="L167" i="39"/>
  <c r="K167" i="39"/>
  <c r="J167" i="39"/>
  <c r="I167" i="39"/>
  <c r="H167" i="39"/>
  <c r="G167" i="39"/>
  <c r="F167" i="39"/>
  <c r="E167" i="39"/>
  <c r="D167" i="39"/>
  <c r="C167" i="39"/>
  <c r="BC166" i="39"/>
  <c r="BB166" i="39"/>
  <c r="BA166" i="39"/>
  <c r="AZ166" i="39"/>
  <c r="AY166" i="39"/>
  <c r="AX166" i="39"/>
  <c r="AW166" i="39"/>
  <c r="AV166" i="39"/>
  <c r="AU166" i="39"/>
  <c r="AT166" i="39"/>
  <c r="AS166" i="39"/>
  <c r="AQ166" i="39"/>
  <c r="AP166" i="39"/>
  <c r="AO166" i="39"/>
  <c r="AN166" i="39"/>
  <c r="AM166" i="39"/>
  <c r="AL166" i="39"/>
  <c r="AK166" i="39"/>
  <c r="AJ166" i="39"/>
  <c r="AI166" i="39"/>
  <c r="AH166" i="39"/>
  <c r="AG166" i="39"/>
  <c r="AF166" i="39"/>
  <c r="AE166" i="39"/>
  <c r="AD166" i="39"/>
  <c r="AC166" i="39"/>
  <c r="AB166" i="39"/>
  <c r="AA166" i="39"/>
  <c r="Z166" i="39"/>
  <c r="Y166" i="39"/>
  <c r="X166" i="39"/>
  <c r="W166" i="39"/>
  <c r="V166" i="39"/>
  <c r="U166" i="39"/>
  <c r="T166" i="39"/>
  <c r="S166" i="39"/>
  <c r="R166" i="39"/>
  <c r="Q166" i="39"/>
  <c r="P166" i="39"/>
  <c r="O166" i="39"/>
  <c r="N166" i="39"/>
  <c r="M166" i="39"/>
  <c r="L166" i="39"/>
  <c r="K166" i="39"/>
  <c r="J166" i="39"/>
  <c r="I166" i="39"/>
  <c r="H166" i="39"/>
  <c r="G166" i="39"/>
  <c r="F166" i="39"/>
  <c r="E166" i="39"/>
  <c r="D166" i="39"/>
  <c r="C166" i="39"/>
  <c r="BC165" i="39"/>
  <c r="BB165" i="39"/>
  <c r="BA165" i="39"/>
  <c r="AZ165" i="39"/>
  <c r="AY165" i="39"/>
  <c r="AX165" i="39"/>
  <c r="AW165" i="39"/>
  <c r="AV165" i="39"/>
  <c r="AU165" i="39"/>
  <c r="AT165" i="39"/>
  <c r="AS165" i="39"/>
  <c r="AQ165" i="39"/>
  <c r="AP165" i="39"/>
  <c r="AO165" i="39"/>
  <c r="AN165" i="39"/>
  <c r="AM165" i="39"/>
  <c r="AL165" i="39"/>
  <c r="AK165" i="39"/>
  <c r="AJ165" i="39"/>
  <c r="AI165" i="39"/>
  <c r="AH165" i="39"/>
  <c r="AG165" i="39"/>
  <c r="AF165" i="39"/>
  <c r="AE165" i="39"/>
  <c r="AD165" i="39"/>
  <c r="AC165" i="39"/>
  <c r="AB165" i="39"/>
  <c r="AA165" i="39"/>
  <c r="Z165" i="39"/>
  <c r="Y165" i="39"/>
  <c r="X165" i="39"/>
  <c r="W165" i="39"/>
  <c r="V165" i="39"/>
  <c r="U165" i="39"/>
  <c r="T165" i="39"/>
  <c r="S165" i="39"/>
  <c r="R165" i="39"/>
  <c r="Q165" i="39"/>
  <c r="P165" i="39"/>
  <c r="O165" i="39"/>
  <c r="N165" i="39"/>
  <c r="M165" i="39"/>
  <c r="L165" i="39"/>
  <c r="K165" i="39"/>
  <c r="J165" i="39"/>
  <c r="I165" i="39"/>
  <c r="H165" i="39"/>
  <c r="G165" i="39"/>
  <c r="F165" i="39"/>
  <c r="E165" i="39"/>
  <c r="D165" i="39"/>
  <c r="C165" i="39"/>
  <c r="BC164" i="39"/>
  <c r="BB164" i="39"/>
  <c r="BA164" i="39"/>
  <c r="AZ164" i="39"/>
  <c r="AY164" i="39"/>
  <c r="AX164" i="39"/>
  <c r="AW164" i="39"/>
  <c r="AV164" i="39"/>
  <c r="AU164" i="39"/>
  <c r="AT164" i="39"/>
  <c r="AS164" i="39"/>
  <c r="AQ164" i="39"/>
  <c r="AP164" i="39"/>
  <c r="AO164" i="39"/>
  <c r="AN164" i="39"/>
  <c r="AM164" i="39"/>
  <c r="AL164" i="39"/>
  <c r="AK164" i="39"/>
  <c r="AJ164" i="39"/>
  <c r="AI164" i="39"/>
  <c r="AH164" i="39"/>
  <c r="AG164" i="39"/>
  <c r="AF164" i="39"/>
  <c r="AE164" i="39"/>
  <c r="AD164" i="39"/>
  <c r="AC164" i="39"/>
  <c r="AB164" i="39"/>
  <c r="AA164" i="39"/>
  <c r="Z164" i="39"/>
  <c r="Y164" i="39"/>
  <c r="X164" i="39"/>
  <c r="W164" i="39"/>
  <c r="V164" i="39"/>
  <c r="U164" i="39"/>
  <c r="T164" i="39"/>
  <c r="S164" i="39"/>
  <c r="R164" i="39"/>
  <c r="Q164" i="39"/>
  <c r="P164" i="39"/>
  <c r="O164" i="39"/>
  <c r="N164" i="39"/>
  <c r="M164" i="39"/>
  <c r="L164" i="39"/>
  <c r="K164" i="39"/>
  <c r="J164" i="39"/>
  <c r="I164" i="39"/>
  <c r="H164" i="39"/>
  <c r="G164" i="39"/>
  <c r="F164" i="39"/>
  <c r="E164" i="39"/>
  <c r="D164" i="39"/>
  <c r="C164" i="39"/>
  <c r="BC163" i="39"/>
  <c r="BB163" i="39"/>
  <c r="BA163" i="39"/>
  <c r="AZ163" i="39"/>
  <c r="AY163" i="39"/>
  <c r="AX163" i="39"/>
  <c r="AW163" i="39"/>
  <c r="AV163" i="39"/>
  <c r="AU163" i="39"/>
  <c r="AT163" i="39"/>
  <c r="AS163" i="39"/>
  <c r="AQ163" i="39"/>
  <c r="AP163" i="39"/>
  <c r="AO163" i="39"/>
  <c r="AN163" i="39"/>
  <c r="AM163" i="39"/>
  <c r="AL163" i="39"/>
  <c r="AK163" i="39"/>
  <c r="AJ163" i="39"/>
  <c r="AI163" i="39"/>
  <c r="AH163" i="39"/>
  <c r="AG163" i="39"/>
  <c r="AF163" i="39"/>
  <c r="AE163" i="39"/>
  <c r="AD163" i="39"/>
  <c r="AC163" i="39"/>
  <c r="AB163" i="39"/>
  <c r="AA163" i="39"/>
  <c r="Z163" i="39"/>
  <c r="Y163" i="39"/>
  <c r="X163" i="39"/>
  <c r="W163" i="39"/>
  <c r="V163" i="39"/>
  <c r="U163" i="39"/>
  <c r="T163" i="39"/>
  <c r="S163" i="39"/>
  <c r="R163" i="39"/>
  <c r="Q163" i="39"/>
  <c r="P163" i="39"/>
  <c r="O163" i="39"/>
  <c r="N163" i="39"/>
  <c r="M163" i="39"/>
  <c r="L163" i="39"/>
  <c r="K163" i="39"/>
  <c r="J163" i="39"/>
  <c r="I163" i="39"/>
  <c r="H163" i="39"/>
  <c r="G163" i="39"/>
  <c r="F163" i="39"/>
  <c r="E163" i="39"/>
  <c r="D163" i="39"/>
  <c r="C163" i="39"/>
  <c r="BC162" i="39"/>
  <c r="BB162" i="39"/>
  <c r="BA162" i="39"/>
  <c r="AZ162" i="39"/>
  <c r="AY162" i="39"/>
  <c r="AX162" i="39"/>
  <c r="AW162" i="39"/>
  <c r="AV162" i="39"/>
  <c r="AU162" i="39"/>
  <c r="AT162" i="39"/>
  <c r="AS162" i="39"/>
  <c r="AQ162" i="39"/>
  <c r="AP162" i="39"/>
  <c r="AO162" i="39"/>
  <c r="AN162" i="39"/>
  <c r="AM162" i="39"/>
  <c r="AL162" i="39"/>
  <c r="AK162" i="39"/>
  <c r="AJ162" i="39"/>
  <c r="AI162" i="39"/>
  <c r="AH162" i="39"/>
  <c r="AG162" i="39"/>
  <c r="AF162" i="39"/>
  <c r="AE162" i="39"/>
  <c r="AD162" i="39"/>
  <c r="AC162" i="39"/>
  <c r="AB162" i="39"/>
  <c r="AA162" i="39"/>
  <c r="Z162" i="39"/>
  <c r="Y162" i="39"/>
  <c r="X162" i="39"/>
  <c r="W162" i="39"/>
  <c r="V162" i="39"/>
  <c r="U162" i="39"/>
  <c r="T162" i="39"/>
  <c r="S162" i="39"/>
  <c r="R162" i="39"/>
  <c r="Q162" i="39"/>
  <c r="P162" i="39"/>
  <c r="O162" i="39"/>
  <c r="N162" i="39"/>
  <c r="M162" i="39"/>
  <c r="L162" i="39"/>
  <c r="K162" i="39"/>
  <c r="J162" i="39"/>
  <c r="I162" i="39"/>
  <c r="H162" i="39"/>
  <c r="G162" i="39"/>
  <c r="F162" i="39"/>
  <c r="E162" i="39"/>
  <c r="D162" i="39"/>
  <c r="C162" i="39"/>
  <c r="BC161" i="39"/>
  <c r="BB161" i="39"/>
  <c r="BA161" i="39"/>
  <c r="AZ161" i="39"/>
  <c r="AY161" i="39"/>
  <c r="AX161" i="39"/>
  <c r="AW161" i="39"/>
  <c r="AV161" i="39"/>
  <c r="AU161" i="39"/>
  <c r="AT161" i="39"/>
  <c r="AS161" i="39"/>
  <c r="AQ161" i="39"/>
  <c r="AP161" i="39"/>
  <c r="AO161" i="39"/>
  <c r="AN161" i="39"/>
  <c r="AM161" i="39"/>
  <c r="AL161" i="39"/>
  <c r="AK161" i="39"/>
  <c r="AJ161" i="39"/>
  <c r="AI161" i="39"/>
  <c r="AH161" i="39"/>
  <c r="AG161" i="39"/>
  <c r="AF161" i="39"/>
  <c r="AE161" i="39"/>
  <c r="AD161" i="39"/>
  <c r="AC161" i="39"/>
  <c r="AB161" i="39"/>
  <c r="AA161" i="39"/>
  <c r="Z161" i="39"/>
  <c r="Y161" i="39"/>
  <c r="X161" i="39"/>
  <c r="W161" i="39"/>
  <c r="V161" i="39"/>
  <c r="U161" i="39"/>
  <c r="T161" i="39"/>
  <c r="S161" i="39"/>
  <c r="R161" i="39"/>
  <c r="Q161" i="39"/>
  <c r="P161" i="39"/>
  <c r="O161" i="39"/>
  <c r="N161" i="39"/>
  <c r="M161" i="39"/>
  <c r="L161" i="39"/>
  <c r="K161" i="39"/>
  <c r="J161" i="39"/>
  <c r="I161" i="39"/>
  <c r="H161" i="39"/>
  <c r="G161" i="39"/>
  <c r="F161" i="39"/>
  <c r="E161" i="39"/>
  <c r="D161" i="39"/>
  <c r="C161" i="39"/>
  <c r="BC160" i="39"/>
  <c r="BB160" i="39"/>
  <c r="BA160" i="39"/>
  <c r="AZ160" i="39"/>
  <c r="AY160" i="39"/>
  <c r="AX160" i="39"/>
  <c r="AW160" i="39"/>
  <c r="AV160" i="39"/>
  <c r="AU160" i="39"/>
  <c r="AT160" i="39"/>
  <c r="AS160" i="39"/>
  <c r="AQ160" i="39"/>
  <c r="AP160" i="39"/>
  <c r="AO160" i="39"/>
  <c r="AN160" i="39"/>
  <c r="AM160" i="39"/>
  <c r="AL160" i="39"/>
  <c r="AK160" i="39"/>
  <c r="AJ160" i="39"/>
  <c r="AI160" i="39"/>
  <c r="AH160" i="39"/>
  <c r="AG160" i="39"/>
  <c r="AF160" i="39"/>
  <c r="AE160" i="39"/>
  <c r="AD160" i="39"/>
  <c r="AC160" i="39"/>
  <c r="AB160" i="39"/>
  <c r="AA160" i="39"/>
  <c r="Z160" i="39"/>
  <c r="Y160" i="39"/>
  <c r="X160" i="39"/>
  <c r="W160" i="39"/>
  <c r="V160" i="39"/>
  <c r="U160" i="39"/>
  <c r="T160" i="39"/>
  <c r="S160" i="39"/>
  <c r="R160" i="39"/>
  <c r="Q160" i="39"/>
  <c r="P160" i="39"/>
  <c r="O160" i="39"/>
  <c r="N160" i="39"/>
  <c r="M160" i="39"/>
  <c r="L160" i="39"/>
  <c r="K160" i="39"/>
  <c r="J160" i="39"/>
  <c r="I160" i="39"/>
  <c r="H160" i="39"/>
  <c r="G160" i="39"/>
  <c r="F160" i="39"/>
  <c r="E160" i="39"/>
  <c r="D160" i="39"/>
  <c r="C160" i="39"/>
  <c r="BC159" i="39"/>
  <c r="BB159" i="39"/>
  <c r="BA159" i="39"/>
  <c r="AZ159" i="39"/>
  <c r="AY159" i="39"/>
  <c r="AX159" i="39"/>
  <c r="AW159" i="39"/>
  <c r="AV159" i="39"/>
  <c r="AU159" i="39"/>
  <c r="AT159" i="39"/>
  <c r="AS159" i="39"/>
  <c r="AQ159" i="39"/>
  <c r="AP159" i="39"/>
  <c r="AO159" i="39"/>
  <c r="AN159" i="39"/>
  <c r="AM159" i="39"/>
  <c r="AL159" i="39"/>
  <c r="AK159" i="39"/>
  <c r="AJ159" i="39"/>
  <c r="AI159" i="39"/>
  <c r="AH159" i="39"/>
  <c r="AG159" i="39"/>
  <c r="AF159" i="39"/>
  <c r="AE159" i="39"/>
  <c r="AD159" i="39"/>
  <c r="AC159" i="39"/>
  <c r="AB159" i="39"/>
  <c r="AA159" i="39"/>
  <c r="Z159" i="39"/>
  <c r="Y159" i="39"/>
  <c r="X159" i="39"/>
  <c r="W159" i="39"/>
  <c r="V159" i="39"/>
  <c r="U159" i="39"/>
  <c r="T159" i="39"/>
  <c r="S159" i="39"/>
  <c r="R159" i="39"/>
  <c r="Q159" i="39"/>
  <c r="P159" i="39"/>
  <c r="O159" i="39"/>
  <c r="N159" i="39"/>
  <c r="M159" i="39"/>
  <c r="L159" i="39"/>
  <c r="K159" i="39"/>
  <c r="J159" i="39"/>
  <c r="I159" i="39"/>
  <c r="H159" i="39"/>
  <c r="G159" i="39"/>
  <c r="F159" i="39"/>
  <c r="E159" i="39"/>
  <c r="D159" i="39"/>
  <c r="C159" i="39"/>
  <c r="BC158" i="39"/>
  <c r="BB158" i="39"/>
  <c r="BA158" i="39"/>
  <c r="AZ158" i="39"/>
  <c r="AY158" i="39"/>
  <c r="AX158" i="39"/>
  <c r="AW158" i="39"/>
  <c r="AV158" i="39"/>
  <c r="AU158" i="39"/>
  <c r="AT158" i="39"/>
  <c r="AS158" i="39"/>
  <c r="AQ158" i="39"/>
  <c r="AP158" i="39"/>
  <c r="AO158" i="39"/>
  <c r="AN158" i="39"/>
  <c r="AM158" i="39"/>
  <c r="AL158" i="39"/>
  <c r="AK158" i="39"/>
  <c r="AJ158" i="39"/>
  <c r="AI158" i="39"/>
  <c r="AH158" i="39"/>
  <c r="AG158" i="39"/>
  <c r="AF158" i="39"/>
  <c r="AE158" i="39"/>
  <c r="AD158" i="39"/>
  <c r="AC158" i="39"/>
  <c r="AB158" i="39"/>
  <c r="AA158" i="39"/>
  <c r="Z158" i="39"/>
  <c r="Y158" i="39"/>
  <c r="X158" i="39"/>
  <c r="W158" i="39"/>
  <c r="V158" i="39"/>
  <c r="U158" i="39"/>
  <c r="T158" i="39"/>
  <c r="S158" i="39"/>
  <c r="R158" i="39"/>
  <c r="Q158" i="39"/>
  <c r="P158" i="39"/>
  <c r="O158" i="39"/>
  <c r="N158" i="39"/>
  <c r="M158" i="39"/>
  <c r="L158" i="39"/>
  <c r="K158" i="39"/>
  <c r="J158" i="39"/>
  <c r="I158" i="39"/>
  <c r="H158" i="39"/>
  <c r="G158" i="39"/>
  <c r="F158" i="39"/>
  <c r="E158" i="39"/>
  <c r="D158" i="39"/>
  <c r="C158" i="39"/>
  <c r="BC154" i="39"/>
  <c r="BB154" i="39"/>
  <c r="BA154" i="39"/>
  <c r="AZ154" i="39"/>
  <c r="AY154" i="39"/>
  <c r="AX154" i="39"/>
  <c r="AW154" i="39"/>
  <c r="AV154" i="39"/>
  <c r="AU154" i="39"/>
  <c r="AT154" i="39"/>
  <c r="AS154" i="39"/>
  <c r="AQ154" i="39"/>
  <c r="AP154" i="39"/>
  <c r="AO154" i="39"/>
  <c r="AN154" i="39"/>
  <c r="AM154" i="39"/>
  <c r="AL154" i="39"/>
  <c r="AK154" i="39"/>
  <c r="AJ154" i="39"/>
  <c r="AI154" i="39"/>
  <c r="AH154" i="39"/>
  <c r="AG154" i="39"/>
  <c r="AF154" i="39"/>
  <c r="AE154" i="39"/>
  <c r="AD154" i="39"/>
  <c r="AC154" i="39"/>
  <c r="AB154" i="39"/>
  <c r="AA154" i="39"/>
  <c r="Z154" i="39"/>
  <c r="Y154" i="39"/>
  <c r="X154" i="39"/>
  <c r="W154" i="39"/>
  <c r="V154" i="39"/>
  <c r="U154" i="39"/>
  <c r="T154" i="39"/>
  <c r="S154" i="39"/>
  <c r="R154" i="39"/>
  <c r="Q154" i="39"/>
  <c r="P154" i="39"/>
  <c r="O154" i="39"/>
  <c r="N154" i="39"/>
  <c r="M154" i="39"/>
  <c r="L154" i="39"/>
  <c r="K154" i="39"/>
  <c r="J154" i="39"/>
  <c r="I154" i="39"/>
  <c r="H154" i="39"/>
  <c r="G154" i="39"/>
  <c r="F154" i="39"/>
  <c r="E154" i="39"/>
  <c r="D154" i="39"/>
  <c r="C154" i="39"/>
  <c r="BC153" i="39"/>
  <c r="BB153" i="39"/>
  <c r="BA153" i="39"/>
  <c r="AZ153" i="39"/>
  <c r="AY153" i="39"/>
  <c r="AX153" i="39"/>
  <c r="AW153" i="39"/>
  <c r="AV153" i="39"/>
  <c r="AU153" i="39"/>
  <c r="AT153" i="39"/>
  <c r="AS153" i="39"/>
  <c r="AQ153" i="39"/>
  <c r="AP153" i="39"/>
  <c r="AO153" i="39"/>
  <c r="AN153" i="39"/>
  <c r="AM153" i="39"/>
  <c r="AL153" i="39"/>
  <c r="AK153" i="39"/>
  <c r="AJ153" i="39"/>
  <c r="AI153" i="39"/>
  <c r="AH153" i="39"/>
  <c r="AG153" i="39"/>
  <c r="AF153" i="39"/>
  <c r="AE153" i="39"/>
  <c r="AD153" i="39"/>
  <c r="AC153" i="39"/>
  <c r="AB153" i="39"/>
  <c r="AA153" i="39"/>
  <c r="Z153" i="39"/>
  <c r="Y153" i="39"/>
  <c r="X153" i="39"/>
  <c r="W153" i="39"/>
  <c r="V153" i="39"/>
  <c r="U153" i="39"/>
  <c r="T153" i="39"/>
  <c r="S153" i="39"/>
  <c r="R153" i="39"/>
  <c r="Q153" i="39"/>
  <c r="P153" i="39"/>
  <c r="O153" i="39"/>
  <c r="N153" i="39"/>
  <c r="M153" i="39"/>
  <c r="L153" i="39"/>
  <c r="K153" i="39"/>
  <c r="J153" i="39"/>
  <c r="I153" i="39"/>
  <c r="H153" i="39"/>
  <c r="G153" i="39"/>
  <c r="F153" i="39"/>
  <c r="E153" i="39"/>
  <c r="D153" i="39"/>
  <c r="C153" i="39"/>
  <c r="BC152" i="39"/>
  <c r="BB152" i="39"/>
  <c r="BA152" i="39"/>
  <c r="AZ152" i="39"/>
  <c r="AY152" i="39"/>
  <c r="AX152" i="39"/>
  <c r="AW152" i="39"/>
  <c r="AV152" i="39"/>
  <c r="AU152" i="39"/>
  <c r="AT152" i="39"/>
  <c r="AS152" i="39"/>
  <c r="AQ152" i="39"/>
  <c r="AP152" i="39"/>
  <c r="AO152" i="39"/>
  <c r="AN152" i="39"/>
  <c r="AM152" i="39"/>
  <c r="AL152" i="39"/>
  <c r="AK152" i="39"/>
  <c r="AJ152" i="39"/>
  <c r="AI152" i="39"/>
  <c r="AH152" i="39"/>
  <c r="AG152" i="39"/>
  <c r="AF152" i="39"/>
  <c r="AE152" i="39"/>
  <c r="AD152" i="39"/>
  <c r="AC152" i="39"/>
  <c r="AB152" i="39"/>
  <c r="AA152" i="39"/>
  <c r="Z152" i="39"/>
  <c r="Y152" i="39"/>
  <c r="X152" i="39"/>
  <c r="W152" i="39"/>
  <c r="V152" i="39"/>
  <c r="U152" i="39"/>
  <c r="T152" i="39"/>
  <c r="S152" i="39"/>
  <c r="R152" i="39"/>
  <c r="Q152" i="39"/>
  <c r="P152" i="39"/>
  <c r="O152" i="39"/>
  <c r="N152" i="39"/>
  <c r="M152" i="39"/>
  <c r="L152" i="39"/>
  <c r="K152" i="39"/>
  <c r="J152" i="39"/>
  <c r="I152" i="39"/>
  <c r="H152" i="39"/>
  <c r="G152" i="39"/>
  <c r="F152" i="39"/>
  <c r="E152" i="39"/>
  <c r="D152" i="39"/>
  <c r="C152" i="39"/>
  <c r="BC151" i="39"/>
  <c r="BB151" i="39"/>
  <c r="BA151" i="39"/>
  <c r="AZ151" i="39"/>
  <c r="AY151" i="39"/>
  <c r="AX151" i="39"/>
  <c r="AW151" i="39"/>
  <c r="AV151" i="39"/>
  <c r="AU151" i="39"/>
  <c r="AT151" i="39"/>
  <c r="AS151" i="39"/>
  <c r="AQ151" i="39"/>
  <c r="AP151" i="39"/>
  <c r="AO151" i="39"/>
  <c r="AN151" i="39"/>
  <c r="AM151" i="39"/>
  <c r="AL151" i="39"/>
  <c r="AK151" i="39"/>
  <c r="AJ151" i="39"/>
  <c r="AI151" i="39"/>
  <c r="AH151" i="39"/>
  <c r="AG151" i="39"/>
  <c r="AF151" i="39"/>
  <c r="AE151" i="39"/>
  <c r="AD151" i="39"/>
  <c r="AC151" i="39"/>
  <c r="AB151" i="39"/>
  <c r="AA151" i="39"/>
  <c r="Z151" i="39"/>
  <c r="Y151" i="39"/>
  <c r="X151" i="39"/>
  <c r="W151" i="39"/>
  <c r="V151" i="39"/>
  <c r="U151" i="39"/>
  <c r="T151" i="39"/>
  <c r="S151" i="39"/>
  <c r="R151" i="39"/>
  <c r="Q151" i="39"/>
  <c r="P151" i="39"/>
  <c r="O151" i="39"/>
  <c r="N151" i="39"/>
  <c r="M151" i="39"/>
  <c r="L151" i="39"/>
  <c r="K151" i="39"/>
  <c r="J151" i="39"/>
  <c r="I151" i="39"/>
  <c r="H151" i="39"/>
  <c r="G151" i="39"/>
  <c r="F151" i="39"/>
  <c r="E151" i="39"/>
  <c r="D151" i="39"/>
  <c r="C151" i="39"/>
  <c r="BC150" i="39"/>
  <c r="BB150" i="39"/>
  <c r="BA150" i="39"/>
  <c r="AZ150" i="39"/>
  <c r="AY150" i="39"/>
  <c r="AX150" i="39"/>
  <c r="AW150" i="39"/>
  <c r="AV150" i="39"/>
  <c r="AU150" i="39"/>
  <c r="AT150" i="39"/>
  <c r="AS150" i="39"/>
  <c r="AQ150" i="39"/>
  <c r="AP150" i="39"/>
  <c r="AO150" i="39"/>
  <c r="AN150" i="39"/>
  <c r="AM150" i="39"/>
  <c r="AL150" i="39"/>
  <c r="AK150" i="39"/>
  <c r="AJ150" i="39"/>
  <c r="AI150" i="39"/>
  <c r="AH150" i="39"/>
  <c r="AG150" i="39"/>
  <c r="AF150" i="39"/>
  <c r="AE150" i="39"/>
  <c r="AD150" i="39"/>
  <c r="AC150" i="39"/>
  <c r="AB150" i="39"/>
  <c r="AA150" i="39"/>
  <c r="Z150" i="39"/>
  <c r="Y150" i="39"/>
  <c r="X150" i="39"/>
  <c r="W150" i="39"/>
  <c r="V150" i="39"/>
  <c r="U150" i="39"/>
  <c r="T150" i="39"/>
  <c r="S150" i="39"/>
  <c r="R150" i="39"/>
  <c r="Q150" i="39"/>
  <c r="P150" i="39"/>
  <c r="O150" i="39"/>
  <c r="N150" i="39"/>
  <c r="M150" i="39"/>
  <c r="L150" i="39"/>
  <c r="K150" i="39"/>
  <c r="J150" i="39"/>
  <c r="I150" i="39"/>
  <c r="H150" i="39"/>
  <c r="G150" i="39"/>
  <c r="F150" i="39"/>
  <c r="E150" i="39"/>
  <c r="D150" i="39"/>
  <c r="C150" i="39"/>
  <c r="BC149" i="39"/>
  <c r="BB149" i="39"/>
  <c r="BA149" i="39"/>
  <c r="AZ149" i="39"/>
  <c r="AY149" i="39"/>
  <c r="AX149" i="39"/>
  <c r="AW149" i="39"/>
  <c r="AV149" i="39"/>
  <c r="AU149" i="39"/>
  <c r="AT149" i="39"/>
  <c r="AS149" i="39"/>
  <c r="AQ149" i="39"/>
  <c r="AP149" i="39"/>
  <c r="AO149" i="39"/>
  <c r="AN149" i="39"/>
  <c r="AM149" i="39"/>
  <c r="AL149" i="39"/>
  <c r="AK149" i="39"/>
  <c r="AJ149" i="39"/>
  <c r="AI149" i="39"/>
  <c r="AH149" i="39"/>
  <c r="AG149" i="39"/>
  <c r="AF149" i="39"/>
  <c r="AE149" i="39"/>
  <c r="AD149" i="39"/>
  <c r="AC149" i="39"/>
  <c r="AB149" i="39"/>
  <c r="AA149" i="39"/>
  <c r="Z149" i="39"/>
  <c r="Y149" i="39"/>
  <c r="X149" i="39"/>
  <c r="W149" i="39"/>
  <c r="V149" i="39"/>
  <c r="U149" i="39"/>
  <c r="T149" i="39"/>
  <c r="S149" i="39"/>
  <c r="R149" i="39"/>
  <c r="Q149" i="39"/>
  <c r="P149" i="39"/>
  <c r="O149" i="39"/>
  <c r="N149" i="39"/>
  <c r="M149" i="39"/>
  <c r="L149" i="39"/>
  <c r="K149" i="39"/>
  <c r="J149" i="39"/>
  <c r="I149" i="39"/>
  <c r="H149" i="39"/>
  <c r="G149" i="39"/>
  <c r="F149" i="39"/>
  <c r="E149" i="39"/>
  <c r="D149" i="39"/>
  <c r="C149" i="39"/>
  <c r="BC148" i="39"/>
  <c r="BB148" i="39"/>
  <c r="BA148" i="39"/>
  <c r="AZ148" i="39"/>
  <c r="AY148" i="39"/>
  <c r="AX148" i="39"/>
  <c r="AW148" i="39"/>
  <c r="AV148" i="39"/>
  <c r="AU148" i="39"/>
  <c r="AT148" i="39"/>
  <c r="AS148" i="39"/>
  <c r="AQ148" i="39"/>
  <c r="AP148" i="39"/>
  <c r="AO148" i="39"/>
  <c r="AN148" i="39"/>
  <c r="AM148" i="39"/>
  <c r="AL148" i="39"/>
  <c r="AK148" i="39"/>
  <c r="AJ148" i="39"/>
  <c r="AI148" i="39"/>
  <c r="AH148" i="39"/>
  <c r="AG148" i="39"/>
  <c r="AF148" i="39"/>
  <c r="AE148" i="39"/>
  <c r="AD148" i="39"/>
  <c r="AC148" i="39"/>
  <c r="AB148" i="39"/>
  <c r="AA148" i="39"/>
  <c r="Z148" i="39"/>
  <c r="Y148" i="39"/>
  <c r="X148" i="39"/>
  <c r="W148" i="39"/>
  <c r="V148" i="39"/>
  <c r="U148" i="39"/>
  <c r="T148" i="39"/>
  <c r="S148" i="39"/>
  <c r="R148" i="39"/>
  <c r="Q148" i="39"/>
  <c r="P148" i="39"/>
  <c r="O148" i="39"/>
  <c r="N148" i="39"/>
  <c r="M148" i="39"/>
  <c r="L148" i="39"/>
  <c r="K148" i="39"/>
  <c r="J148" i="39"/>
  <c r="I148" i="39"/>
  <c r="H148" i="39"/>
  <c r="G148" i="39"/>
  <c r="F148" i="39"/>
  <c r="E148" i="39"/>
  <c r="D148" i="39"/>
  <c r="C148" i="39"/>
  <c r="BC147" i="39"/>
  <c r="BB147" i="39"/>
  <c r="BA147" i="39"/>
  <c r="AZ147" i="39"/>
  <c r="AY147" i="39"/>
  <c r="AX147" i="39"/>
  <c r="AW147" i="39"/>
  <c r="AV147" i="39"/>
  <c r="AU147" i="39"/>
  <c r="AT147" i="39"/>
  <c r="AS147" i="39"/>
  <c r="AQ147" i="39"/>
  <c r="AP147" i="39"/>
  <c r="AO147" i="39"/>
  <c r="AN147" i="39"/>
  <c r="AM147" i="39"/>
  <c r="AL147" i="39"/>
  <c r="AK147" i="39"/>
  <c r="AJ147" i="39"/>
  <c r="AI147" i="39"/>
  <c r="AH147" i="39"/>
  <c r="AG147" i="39"/>
  <c r="AF147" i="39"/>
  <c r="AE147" i="39"/>
  <c r="AD147" i="39"/>
  <c r="AC147" i="39"/>
  <c r="AB147" i="39"/>
  <c r="AA147" i="39"/>
  <c r="Z147" i="39"/>
  <c r="Y147" i="39"/>
  <c r="X147" i="39"/>
  <c r="W147" i="39"/>
  <c r="V147" i="39"/>
  <c r="U147" i="39"/>
  <c r="T147" i="39"/>
  <c r="S147" i="39"/>
  <c r="R147" i="39"/>
  <c r="Q147" i="39"/>
  <c r="P147" i="39"/>
  <c r="O147" i="39"/>
  <c r="N147" i="39"/>
  <c r="M147" i="39"/>
  <c r="L147" i="39"/>
  <c r="K147" i="39"/>
  <c r="J147" i="39"/>
  <c r="I147" i="39"/>
  <c r="H147" i="39"/>
  <c r="G147" i="39"/>
  <c r="F147" i="39"/>
  <c r="E147" i="39"/>
  <c r="D147" i="39"/>
  <c r="C147" i="39"/>
  <c r="BC146" i="39"/>
  <c r="BB146" i="39"/>
  <c r="BA146" i="39"/>
  <c r="AZ146" i="39"/>
  <c r="AY146" i="39"/>
  <c r="AX146" i="39"/>
  <c r="AW146" i="39"/>
  <c r="AV146" i="39"/>
  <c r="AU146" i="39"/>
  <c r="AT146" i="39"/>
  <c r="AS146" i="39"/>
  <c r="AQ146" i="39"/>
  <c r="AP146" i="39"/>
  <c r="AO146" i="39"/>
  <c r="AN146" i="39"/>
  <c r="AM146" i="39"/>
  <c r="AL146" i="39"/>
  <c r="AK146" i="39"/>
  <c r="AJ146" i="39"/>
  <c r="AI146" i="39"/>
  <c r="AH146" i="39"/>
  <c r="AG146" i="39"/>
  <c r="AF146" i="39"/>
  <c r="AE146" i="39"/>
  <c r="AD146" i="39"/>
  <c r="AC146" i="39"/>
  <c r="AB146" i="39"/>
  <c r="AA146" i="39"/>
  <c r="Z146" i="39"/>
  <c r="Y146" i="39"/>
  <c r="X146" i="39"/>
  <c r="W146" i="39"/>
  <c r="V146" i="39"/>
  <c r="U146" i="39"/>
  <c r="T146" i="39"/>
  <c r="S146" i="39"/>
  <c r="R146" i="39"/>
  <c r="Q146" i="39"/>
  <c r="P146" i="39"/>
  <c r="O146" i="39"/>
  <c r="N146" i="39"/>
  <c r="M146" i="39"/>
  <c r="L146" i="39"/>
  <c r="K146" i="39"/>
  <c r="J146" i="39"/>
  <c r="I146" i="39"/>
  <c r="H146" i="39"/>
  <c r="G146" i="39"/>
  <c r="F146" i="39"/>
  <c r="E146" i="39"/>
  <c r="D146" i="39"/>
  <c r="C146" i="39"/>
  <c r="BC145" i="39"/>
  <c r="BB145" i="39"/>
  <c r="BA145" i="39"/>
  <c r="AZ145" i="39"/>
  <c r="AY145" i="39"/>
  <c r="AX145" i="39"/>
  <c r="AW145" i="39"/>
  <c r="AV145" i="39"/>
  <c r="AU145" i="39"/>
  <c r="AT145" i="39"/>
  <c r="AS145" i="39"/>
  <c r="AQ145" i="39"/>
  <c r="AP145" i="39"/>
  <c r="AO145" i="39"/>
  <c r="AN145" i="39"/>
  <c r="AM145" i="39"/>
  <c r="AL145" i="39"/>
  <c r="AK145" i="39"/>
  <c r="AJ145" i="39"/>
  <c r="AI145" i="39"/>
  <c r="AH145" i="39"/>
  <c r="AG145" i="39"/>
  <c r="AF145" i="39"/>
  <c r="AE145" i="39"/>
  <c r="AD145" i="39"/>
  <c r="AC145" i="39"/>
  <c r="AB145" i="39"/>
  <c r="AA145" i="39"/>
  <c r="Z145" i="39"/>
  <c r="Y145" i="39"/>
  <c r="X145" i="39"/>
  <c r="W145" i="39"/>
  <c r="V145" i="39"/>
  <c r="U145" i="39"/>
  <c r="T145" i="39"/>
  <c r="S145" i="39"/>
  <c r="R145" i="39"/>
  <c r="Q145" i="39"/>
  <c r="P145" i="39"/>
  <c r="O145" i="39"/>
  <c r="N145" i="39"/>
  <c r="M145" i="39"/>
  <c r="L145" i="39"/>
  <c r="K145" i="39"/>
  <c r="J145" i="39"/>
  <c r="I145" i="39"/>
  <c r="H145" i="39"/>
  <c r="G145" i="39"/>
  <c r="F145" i="39"/>
  <c r="E145" i="39"/>
  <c r="D145" i="39"/>
  <c r="C145" i="39"/>
  <c r="BC144" i="39"/>
  <c r="BB144" i="39"/>
  <c r="BA144" i="39"/>
  <c r="AZ144" i="39"/>
  <c r="AY144" i="39"/>
  <c r="AX144" i="39"/>
  <c r="AW144" i="39"/>
  <c r="AV144" i="39"/>
  <c r="AU144" i="39"/>
  <c r="AT144" i="39"/>
  <c r="AS144" i="39"/>
  <c r="AQ144" i="39"/>
  <c r="AP144" i="39"/>
  <c r="AO144" i="39"/>
  <c r="AN144" i="39"/>
  <c r="AM144" i="39"/>
  <c r="AL144" i="39"/>
  <c r="AK144" i="39"/>
  <c r="AJ144" i="39"/>
  <c r="AI144" i="39"/>
  <c r="AH144" i="39"/>
  <c r="AG144" i="39"/>
  <c r="AF144" i="39"/>
  <c r="AE144" i="39"/>
  <c r="AD144" i="39"/>
  <c r="AC144" i="39"/>
  <c r="AB144" i="39"/>
  <c r="AA144" i="39"/>
  <c r="Z144" i="39"/>
  <c r="Y144" i="39"/>
  <c r="X144" i="39"/>
  <c r="W144" i="39"/>
  <c r="V144" i="39"/>
  <c r="U144" i="39"/>
  <c r="T144" i="39"/>
  <c r="S144" i="39"/>
  <c r="R144" i="39"/>
  <c r="Q144" i="39"/>
  <c r="P144" i="39"/>
  <c r="O144" i="39"/>
  <c r="N144" i="39"/>
  <c r="M144" i="39"/>
  <c r="L144" i="39"/>
  <c r="K144" i="39"/>
  <c r="J144" i="39"/>
  <c r="I144" i="39"/>
  <c r="H144" i="39"/>
  <c r="G144" i="39"/>
  <c r="F144" i="39"/>
  <c r="E144" i="39"/>
  <c r="D144" i="39"/>
  <c r="C144" i="39"/>
  <c r="BC143" i="39"/>
  <c r="BB143" i="39"/>
  <c r="BA143" i="39"/>
  <c r="AZ143" i="39"/>
  <c r="AY143" i="39"/>
  <c r="AX143" i="39"/>
  <c r="AW143" i="39"/>
  <c r="AV143" i="39"/>
  <c r="AU143" i="39"/>
  <c r="AT143" i="39"/>
  <c r="AS143" i="39"/>
  <c r="AQ143" i="39"/>
  <c r="AP143" i="39"/>
  <c r="AO143" i="39"/>
  <c r="AN143" i="39"/>
  <c r="AM143" i="39"/>
  <c r="AL143" i="39"/>
  <c r="AK143" i="39"/>
  <c r="AJ143" i="39"/>
  <c r="AI143" i="39"/>
  <c r="AH143" i="39"/>
  <c r="AG143" i="39"/>
  <c r="AF143" i="39"/>
  <c r="AE143" i="39"/>
  <c r="AD143" i="39"/>
  <c r="AC143" i="39"/>
  <c r="AB143" i="39"/>
  <c r="AA143" i="39"/>
  <c r="Z143" i="39"/>
  <c r="Y143" i="39"/>
  <c r="X143" i="39"/>
  <c r="W143" i="39"/>
  <c r="V143" i="39"/>
  <c r="U143" i="39"/>
  <c r="T143" i="39"/>
  <c r="S143" i="39"/>
  <c r="R143" i="39"/>
  <c r="Q143" i="39"/>
  <c r="P143" i="39"/>
  <c r="O143" i="39"/>
  <c r="N143" i="39"/>
  <c r="M143" i="39"/>
  <c r="L143" i="39"/>
  <c r="K143" i="39"/>
  <c r="J143" i="39"/>
  <c r="I143" i="39"/>
  <c r="H143" i="39"/>
  <c r="G143" i="39"/>
  <c r="F143" i="39"/>
  <c r="E143" i="39"/>
  <c r="D143" i="39"/>
  <c r="C143" i="39"/>
  <c r="BC142" i="39"/>
  <c r="BB142" i="39"/>
  <c r="BA142" i="39"/>
  <c r="AZ142" i="39"/>
  <c r="AY142" i="39"/>
  <c r="AX142" i="39"/>
  <c r="AW142" i="39"/>
  <c r="AV142" i="39"/>
  <c r="AU142" i="39"/>
  <c r="AT142" i="39"/>
  <c r="AS142" i="39"/>
  <c r="AQ142" i="39"/>
  <c r="AP142" i="39"/>
  <c r="AO142" i="39"/>
  <c r="AN142" i="39"/>
  <c r="AM142" i="39"/>
  <c r="AL142" i="39"/>
  <c r="AK142" i="39"/>
  <c r="AJ142" i="39"/>
  <c r="AI142" i="39"/>
  <c r="AH142" i="39"/>
  <c r="AG142" i="39"/>
  <c r="AF142" i="39"/>
  <c r="AE142" i="39"/>
  <c r="AD142" i="39"/>
  <c r="AC142" i="39"/>
  <c r="AB142" i="39"/>
  <c r="AA142" i="39"/>
  <c r="Z142" i="39"/>
  <c r="Y142" i="39"/>
  <c r="X142" i="39"/>
  <c r="W142" i="39"/>
  <c r="V142" i="39"/>
  <c r="U142" i="39"/>
  <c r="T142" i="39"/>
  <c r="S142" i="39"/>
  <c r="R142" i="39"/>
  <c r="Q142" i="39"/>
  <c r="P142" i="39"/>
  <c r="O142" i="39"/>
  <c r="N142" i="39"/>
  <c r="M142" i="39"/>
  <c r="L142" i="39"/>
  <c r="K142" i="39"/>
  <c r="J142" i="39"/>
  <c r="I142" i="39"/>
  <c r="H142" i="39"/>
  <c r="G142" i="39"/>
  <c r="F142" i="39"/>
  <c r="E142" i="39"/>
  <c r="D142" i="39"/>
  <c r="C142" i="39"/>
  <c r="BC141" i="39"/>
  <c r="BB141" i="39"/>
  <c r="BA141" i="39"/>
  <c r="AZ141" i="39"/>
  <c r="AY141" i="39"/>
  <c r="AX141" i="39"/>
  <c r="AW141" i="39"/>
  <c r="AV141" i="39"/>
  <c r="AU141" i="39"/>
  <c r="AT141" i="39"/>
  <c r="AS141" i="39"/>
  <c r="AQ141" i="39"/>
  <c r="AP141" i="39"/>
  <c r="AO141" i="39"/>
  <c r="AN141" i="39"/>
  <c r="AM141" i="39"/>
  <c r="AL141" i="39"/>
  <c r="AK141" i="39"/>
  <c r="AJ141" i="39"/>
  <c r="AI141" i="39"/>
  <c r="AH141" i="39"/>
  <c r="AG141" i="39"/>
  <c r="AF141" i="39"/>
  <c r="AE141" i="39"/>
  <c r="AD141" i="39"/>
  <c r="AC141" i="39"/>
  <c r="AB141" i="39"/>
  <c r="AA141" i="39"/>
  <c r="Z141" i="39"/>
  <c r="Y141" i="39"/>
  <c r="X141" i="39"/>
  <c r="W141" i="39"/>
  <c r="V141" i="39"/>
  <c r="U141" i="39"/>
  <c r="T141" i="39"/>
  <c r="S141" i="39"/>
  <c r="R141" i="39"/>
  <c r="Q141" i="39"/>
  <c r="P141" i="39"/>
  <c r="O141" i="39"/>
  <c r="N141" i="39"/>
  <c r="M141" i="39"/>
  <c r="L141" i="39"/>
  <c r="K141" i="39"/>
  <c r="J141" i="39"/>
  <c r="I141" i="39"/>
  <c r="H141" i="39"/>
  <c r="G141" i="39"/>
  <c r="F141" i="39"/>
  <c r="E141" i="39"/>
  <c r="D141" i="39"/>
  <c r="C141" i="39"/>
  <c r="BC140" i="39"/>
  <c r="BB140" i="39"/>
  <c r="BA140" i="39"/>
  <c r="AZ140" i="39"/>
  <c r="AY140" i="39"/>
  <c r="AX140" i="39"/>
  <c r="AW140" i="39"/>
  <c r="AV140" i="39"/>
  <c r="AU140" i="39"/>
  <c r="AT140" i="39"/>
  <c r="AS140" i="39"/>
  <c r="AQ140" i="39"/>
  <c r="AP140" i="39"/>
  <c r="AO140" i="39"/>
  <c r="AN140" i="39"/>
  <c r="AM140" i="39"/>
  <c r="AL140" i="39"/>
  <c r="AK140" i="39"/>
  <c r="AJ140" i="39"/>
  <c r="AI140" i="39"/>
  <c r="AH140" i="39"/>
  <c r="AG140" i="39"/>
  <c r="AF140" i="39"/>
  <c r="AE140" i="39"/>
  <c r="AD140" i="39"/>
  <c r="AC140" i="39"/>
  <c r="AB140" i="39"/>
  <c r="AA140" i="39"/>
  <c r="Z140" i="39"/>
  <c r="Y140" i="39"/>
  <c r="X140" i="39"/>
  <c r="W140" i="39"/>
  <c r="V140" i="39"/>
  <c r="U140" i="39"/>
  <c r="T140" i="39"/>
  <c r="S140" i="39"/>
  <c r="R140" i="39"/>
  <c r="Q140" i="39"/>
  <c r="P140" i="39"/>
  <c r="O140" i="39"/>
  <c r="N140" i="39"/>
  <c r="M140" i="39"/>
  <c r="L140" i="39"/>
  <c r="K140" i="39"/>
  <c r="J140" i="39"/>
  <c r="I140" i="39"/>
  <c r="H140" i="39"/>
  <c r="G140" i="39"/>
  <c r="F140" i="39"/>
  <c r="E140" i="39"/>
  <c r="D140" i="39"/>
  <c r="C140" i="39"/>
  <c r="BC139" i="39"/>
  <c r="BB139" i="39"/>
  <c r="BA139" i="39"/>
  <c r="AZ139" i="39"/>
  <c r="AY139" i="39"/>
  <c r="AX139" i="39"/>
  <c r="AW139" i="39"/>
  <c r="AV139" i="39"/>
  <c r="AU139" i="39"/>
  <c r="AT139" i="39"/>
  <c r="AS139" i="39"/>
  <c r="AQ139" i="39"/>
  <c r="AP139" i="39"/>
  <c r="AO139" i="39"/>
  <c r="AN139" i="39"/>
  <c r="AM139" i="39"/>
  <c r="AL139" i="39"/>
  <c r="AK139" i="39"/>
  <c r="AJ139" i="39"/>
  <c r="AI139" i="39"/>
  <c r="AH139" i="39"/>
  <c r="AG139" i="39"/>
  <c r="AF139" i="39"/>
  <c r="AE139" i="39"/>
  <c r="AD139" i="39"/>
  <c r="AC139" i="39"/>
  <c r="AB139" i="39"/>
  <c r="AA139" i="39"/>
  <c r="Z139" i="39"/>
  <c r="Y139" i="39"/>
  <c r="X139" i="39"/>
  <c r="W139" i="39"/>
  <c r="V139" i="39"/>
  <c r="U139" i="39"/>
  <c r="T139" i="39"/>
  <c r="S139" i="39"/>
  <c r="R139" i="39"/>
  <c r="Q139" i="39"/>
  <c r="P139" i="39"/>
  <c r="O139" i="39"/>
  <c r="N139" i="39"/>
  <c r="M139" i="39"/>
  <c r="L139" i="39"/>
  <c r="K139" i="39"/>
  <c r="J139" i="39"/>
  <c r="I139" i="39"/>
  <c r="H139" i="39"/>
  <c r="G139" i="39"/>
  <c r="F139" i="39"/>
  <c r="E139" i="39"/>
  <c r="D139" i="39"/>
  <c r="C139" i="39"/>
  <c r="BC135" i="39"/>
  <c r="BB135" i="39"/>
  <c r="BA135" i="39"/>
  <c r="AZ135" i="39"/>
  <c r="AY135" i="39"/>
  <c r="AX135" i="39"/>
  <c r="AW135" i="39"/>
  <c r="AV135" i="39"/>
  <c r="AU135" i="39"/>
  <c r="AT135" i="39"/>
  <c r="AS135" i="39"/>
  <c r="AQ135" i="39"/>
  <c r="AP135" i="39"/>
  <c r="AO135" i="39"/>
  <c r="AN135" i="39"/>
  <c r="AM135" i="39"/>
  <c r="AL135" i="39"/>
  <c r="AK135" i="39"/>
  <c r="AJ135" i="39"/>
  <c r="AI135" i="39"/>
  <c r="AH135" i="39"/>
  <c r="AG135" i="39"/>
  <c r="AF135" i="39"/>
  <c r="AE135" i="39"/>
  <c r="AD135" i="39"/>
  <c r="AC135" i="39"/>
  <c r="AB135" i="39"/>
  <c r="AA135" i="39"/>
  <c r="Z135" i="39"/>
  <c r="Y135" i="39"/>
  <c r="X135" i="39"/>
  <c r="W135" i="39"/>
  <c r="V135" i="39"/>
  <c r="U135" i="39"/>
  <c r="T135" i="39"/>
  <c r="S135" i="39"/>
  <c r="R135" i="39"/>
  <c r="Q135" i="39"/>
  <c r="P135" i="39"/>
  <c r="O135" i="39"/>
  <c r="N135" i="39"/>
  <c r="M135" i="39"/>
  <c r="L135" i="39"/>
  <c r="K135" i="39"/>
  <c r="J135" i="39"/>
  <c r="I135" i="39"/>
  <c r="H135" i="39"/>
  <c r="G135" i="39"/>
  <c r="F135" i="39"/>
  <c r="E135" i="39"/>
  <c r="D135" i="39"/>
  <c r="C135" i="39"/>
  <c r="BC134" i="39"/>
  <c r="BB134" i="39"/>
  <c r="BA134" i="39"/>
  <c r="AZ134" i="39"/>
  <c r="AY134" i="39"/>
  <c r="AX134" i="39"/>
  <c r="AW134" i="39"/>
  <c r="AV134" i="39"/>
  <c r="AU134" i="39"/>
  <c r="AT134" i="39"/>
  <c r="AS134" i="39"/>
  <c r="AQ134" i="39"/>
  <c r="AP134" i="39"/>
  <c r="AO134" i="39"/>
  <c r="AN134" i="39"/>
  <c r="AM134" i="39"/>
  <c r="AL134" i="39"/>
  <c r="AK134" i="39"/>
  <c r="AJ134" i="39"/>
  <c r="AI134" i="39"/>
  <c r="AH134" i="39"/>
  <c r="AG134" i="39"/>
  <c r="AF134" i="39"/>
  <c r="AE134" i="39"/>
  <c r="AD134" i="39"/>
  <c r="AC134" i="39"/>
  <c r="AB134" i="39"/>
  <c r="AA134" i="39"/>
  <c r="Z134" i="39"/>
  <c r="Y134" i="39"/>
  <c r="X134" i="39"/>
  <c r="W134" i="39"/>
  <c r="V134" i="39"/>
  <c r="U134" i="39"/>
  <c r="T134" i="39"/>
  <c r="S134" i="39"/>
  <c r="R134" i="39"/>
  <c r="Q134" i="39"/>
  <c r="P134" i="39"/>
  <c r="O134" i="39"/>
  <c r="N134" i="39"/>
  <c r="M134" i="39"/>
  <c r="L134" i="39"/>
  <c r="K134" i="39"/>
  <c r="J134" i="39"/>
  <c r="I134" i="39"/>
  <c r="H134" i="39"/>
  <c r="G134" i="39"/>
  <c r="F134" i="39"/>
  <c r="E134" i="39"/>
  <c r="D134" i="39"/>
  <c r="C134" i="39"/>
  <c r="BC133" i="39"/>
  <c r="BB133" i="39"/>
  <c r="BA133" i="39"/>
  <c r="AZ133" i="39"/>
  <c r="AY133" i="39"/>
  <c r="AX133" i="39"/>
  <c r="AW133" i="39"/>
  <c r="AV133" i="39"/>
  <c r="AU133" i="39"/>
  <c r="AT133" i="39"/>
  <c r="AS133" i="39"/>
  <c r="AQ133" i="39"/>
  <c r="AP133" i="39"/>
  <c r="AO133" i="39"/>
  <c r="AN133" i="39"/>
  <c r="AM133" i="39"/>
  <c r="AL133" i="39"/>
  <c r="AK133" i="39"/>
  <c r="AJ133" i="39"/>
  <c r="AI133" i="39"/>
  <c r="AH133" i="39"/>
  <c r="AG133" i="39"/>
  <c r="AF133" i="39"/>
  <c r="AE133" i="39"/>
  <c r="AD133" i="39"/>
  <c r="AC133" i="39"/>
  <c r="AB133" i="39"/>
  <c r="AA133" i="39"/>
  <c r="Z133" i="39"/>
  <c r="Y133" i="39"/>
  <c r="X133" i="39"/>
  <c r="W133" i="39"/>
  <c r="V133" i="39"/>
  <c r="U133" i="39"/>
  <c r="T133" i="39"/>
  <c r="S133" i="39"/>
  <c r="R133" i="39"/>
  <c r="Q133" i="39"/>
  <c r="P133" i="39"/>
  <c r="O133" i="39"/>
  <c r="N133" i="39"/>
  <c r="M133" i="39"/>
  <c r="L133" i="39"/>
  <c r="K133" i="39"/>
  <c r="J133" i="39"/>
  <c r="I133" i="39"/>
  <c r="H133" i="39"/>
  <c r="G133" i="39"/>
  <c r="F133" i="39"/>
  <c r="E133" i="39"/>
  <c r="D133" i="39"/>
  <c r="C133" i="39"/>
  <c r="BC132" i="39"/>
  <c r="BB132" i="39"/>
  <c r="BA132" i="39"/>
  <c r="AZ132" i="39"/>
  <c r="AY132" i="39"/>
  <c r="AX132" i="39"/>
  <c r="AW132" i="39"/>
  <c r="AV132" i="39"/>
  <c r="AU132" i="39"/>
  <c r="AT132" i="39"/>
  <c r="AS132" i="39"/>
  <c r="AQ132" i="39"/>
  <c r="AP132" i="39"/>
  <c r="AO132" i="39"/>
  <c r="AN132" i="39"/>
  <c r="AM132" i="39"/>
  <c r="AL132" i="39"/>
  <c r="AK132" i="39"/>
  <c r="AJ132" i="39"/>
  <c r="AI132" i="39"/>
  <c r="AH132" i="39"/>
  <c r="AG132" i="39"/>
  <c r="AF132" i="39"/>
  <c r="AE132" i="39"/>
  <c r="AD132" i="39"/>
  <c r="AC132" i="39"/>
  <c r="AB132" i="39"/>
  <c r="AA132" i="39"/>
  <c r="Z132" i="39"/>
  <c r="Y132" i="39"/>
  <c r="X132" i="39"/>
  <c r="W132" i="39"/>
  <c r="V132" i="39"/>
  <c r="U132" i="39"/>
  <c r="T132" i="39"/>
  <c r="S132" i="39"/>
  <c r="R132" i="39"/>
  <c r="Q132" i="39"/>
  <c r="P132" i="39"/>
  <c r="O132" i="39"/>
  <c r="N132" i="39"/>
  <c r="M132" i="39"/>
  <c r="L132" i="39"/>
  <c r="K132" i="39"/>
  <c r="J132" i="39"/>
  <c r="I132" i="39"/>
  <c r="H132" i="39"/>
  <c r="G132" i="39"/>
  <c r="F132" i="39"/>
  <c r="E132" i="39"/>
  <c r="D132" i="39"/>
  <c r="C132" i="39"/>
  <c r="BC131" i="39"/>
  <c r="BB131" i="39"/>
  <c r="BA131" i="39"/>
  <c r="AZ131" i="39"/>
  <c r="AY131" i="39"/>
  <c r="AX131" i="39"/>
  <c r="AW131" i="39"/>
  <c r="AV131" i="39"/>
  <c r="AU131" i="39"/>
  <c r="AT131" i="39"/>
  <c r="AS131" i="39"/>
  <c r="AQ131" i="39"/>
  <c r="AP131" i="39"/>
  <c r="AO131" i="39"/>
  <c r="AN131" i="39"/>
  <c r="AM131" i="39"/>
  <c r="AL131" i="39"/>
  <c r="AK131" i="39"/>
  <c r="AJ131" i="39"/>
  <c r="AI131" i="39"/>
  <c r="AH131" i="39"/>
  <c r="AG131" i="39"/>
  <c r="AF131" i="39"/>
  <c r="AE131" i="39"/>
  <c r="AD131" i="39"/>
  <c r="AC131" i="39"/>
  <c r="AB131" i="39"/>
  <c r="AA131" i="39"/>
  <c r="Z131" i="39"/>
  <c r="Y131" i="39"/>
  <c r="X131" i="39"/>
  <c r="W131" i="39"/>
  <c r="V131" i="39"/>
  <c r="U131" i="39"/>
  <c r="T131" i="39"/>
  <c r="S131" i="39"/>
  <c r="R131" i="39"/>
  <c r="Q131" i="39"/>
  <c r="P131" i="39"/>
  <c r="O131" i="39"/>
  <c r="N131" i="39"/>
  <c r="M131" i="39"/>
  <c r="L131" i="39"/>
  <c r="K131" i="39"/>
  <c r="J131" i="39"/>
  <c r="I131" i="39"/>
  <c r="H131" i="39"/>
  <c r="G131" i="39"/>
  <c r="F131" i="39"/>
  <c r="E131" i="39"/>
  <c r="D131" i="39"/>
  <c r="C131" i="39"/>
  <c r="BC130" i="39"/>
  <c r="BB130" i="39"/>
  <c r="BA130" i="39"/>
  <c r="AZ130" i="39"/>
  <c r="AY130" i="39"/>
  <c r="AX130" i="39"/>
  <c r="AW130" i="39"/>
  <c r="AV130" i="39"/>
  <c r="AU130" i="39"/>
  <c r="AT130" i="39"/>
  <c r="AS130" i="39"/>
  <c r="AQ130" i="39"/>
  <c r="AP130" i="39"/>
  <c r="AO130" i="39"/>
  <c r="AN130" i="39"/>
  <c r="AM130" i="39"/>
  <c r="AL130" i="39"/>
  <c r="AK130" i="39"/>
  <c r="AJ130" i="39"/>
  <c r="AI130" i="39"/>
  <c r="AH130" i="39"/>
  <c r="AG130" i="39"/>
  <c r="AF130" i="39"/>
  <c r="AE130" i="39"/>
  <c r="AD130" i="39"/>
  <c r="AC130" i="39"/>
  <c r="AB130" i="39"/>
  <c r="AA130" i="39"/>
  <c r="Z130" i="39"/>
  <c r="Y130" i="39"/>
  <c r="X130" i="39"/>
  <c r="W130" i="39"/>
  <c r="V130" i="39"/>
  <c r="U130" i="39"/>
  <c r="T130" i="39"/>
  <c r="S130" i="39"/>
  <c r="R130" i="39"/>
  <c r="Q130" i="39"/>
  <c r="P130" i="39"/>
  <c r="O130" i="39"/>
  <c r="N130" i="39"/>
  <c r="M130" i="39"/>
  <c r="L130" i="39"/>
  <c r="K130" i="39"/>
  <c r="J130" i="39"/>
  <c r="I130" i="39"/>
  <c r="H130" i="39"/>
  <c r="G130" i="39"/>
  <c r="F130" i="39"/>
  <c r="E130" i="39"/>
  <c r="D130" i="39"/>
  <c r="C130" i="39"/>
  <c r="BC129" i="39"/>
  <c r="BB129" i="39"/>
  <c r="BA129" i="39"/>
  <c r="AZ129" i="39"/>
  <c r="AY129" i="39"/>
  <c r="AX129" i="39"/>
  <c r="AW129" i="39"/>
  <c r="AV129" i="39"/>
  <c r="AU129" i="39"/>
  <c r="AT129" i="39"/>
  <c r="AS129" i="39"/>
  <c r="AQ129" i="39"/>
  <c r="AP129" i="39"/>
  <c r="AO129" i="39"/>
  <c r="AN129" i="39"/>
  <c r="AM129" i="39"/>
  <c r="AL129" i="39"/>
  <c r="AK129" i="39"/>
  <c r="AJ129" i="39"/>
  <c r="AI129" i="39"/>
  <c r="AH129" i="39"/>
  <c r="AG129" i="39"/>
  <c r="AF129" i="39"/>
  <c r="AE129" i="39"/>
  <c r="AD129" i="39"/>
  <c r="AC129" i="39"/>
  <c r="AB129" i="39"/>
  <c r="AA129" i="39"/>
  <c r="Z129" i="39"/>
  <c r="Y129" i="39"/>
  <c r="X129" i="39"/>
  <c r="W129" i="39"/>
  <c r="V129" i="39"/>
  <c r="U129" i="39"/>
  <c r="T129" i="39"/>
  <c r="S129" i="39"/>
  <c r="R129" i="39"/>
  <c r="Q129" i="39"/>
  <c r="P129" i="39"/>
  <c r="O129" i="39"/>
  <c r="N129" i="39"/>
  <c r="M129" i="39"/>
  <c r="L129" i="39"/>
  <c r="K129" i="39"/>
  <c r="J129" i="39"/>
  <c r="I129" i="39"/>
  <c r="H129" i="39"/>
  <c r="G129" i="39"/>
  <c r="F129" i="39"/>
  <c r="E129" i="39"/>
  <c r="D129" i="39"/>
  <c r="C129" i="39"/>
  <c r="BC128" i="39"/>
  <c r="BB128" i="39"/>
  <c r="BA128" i="39"/>
  <c r="AZ128" i="39"/>
  <c r="AY128" i="39"/>
  <c r="AX128" i="39"/>
  <c r="AW128" i="39"/>
  <c r="AV128" i="39"/>
  <c r="AU128" i="39"/>
  <c r="AT128" i="39"/>
  <c r="AS128" i="39"/>
  <c r="AQ128" i="39"/>
  <c r="AP128" i="39"/>
  <c r="AO128" i="39"/>
  <c r="AN128" i="39"/>
  <c r="AM128" i="39"/>
  <c r="AL128" i="39"/>
  <c r="AK128" i="39"/>
  <c r="AJ128" i="39"/>
  <c r="AI128" i="39"/>
  <c r="AH128" i="39"/>
  <c r="AG128" i="39"/>
  <c r="AF128" i="39"/>
  <c r="AE128" i="39"/>
  <c r="AD128" i="39"/>
  <c r="AC128" i="39"/>
  <c r="AB128" i="39"/>
  <c r="AA128" i="39"/>
  <c r="Z128" i="39"/>
  <c r="Y128" i="39"/>
  <c r="X128" i="39"/>
  <c r="W128" i="39"/>
  <c r="V128" i="39"/>
  <c r="U128" i="39"/>
  <c r="T128" i="39"/>
  <c r="S128" i="39"/>
  <c r="R128" i="39"/>
  <c r="Q128" i="39"/>
  <c r="P128" i="39"/>
  <c r="O128" i="39"/>
  <c r="N128" i="39"/>
  <c r="M128" i="39"/>
  <c r="L128" i="39"/>
  <c r="K128" i="39"/>
  <c r="J128" i="39"/>
  <c r="I128" i="39"/>
  <c r="H128" i="39"/>
  <c r="G128" i="39"/>
  <c r="F128" i="39"/>
  <c r="E128" i="39"/>
  <c r="D128" i="39"/>
  <c r="C128" i="39"/>
  <c r="BC127" i="39"/>
  <c r="BB127" i="39"/>
  <c r="BA127" i="39"/>
  <c r="AZ127" i="39"/>
  <c r="AY127" i="39"/>
  <c r="AX127" i="39"/>
  <c r="AW127" i="39"/>
  <c r="AV127" i="39"/>
  <c r="AU127" i="39"/>
  <c r="AT127" i="39"/>
  <c r="AS127" i="39"/>
  <c r="AQ127" i="39"/>
  <c r="AP127" i="39"/>
  <c r="AO127" i="39"/>
  <c r="AN127" i="39"/>
  <c r="AM127" i="39"/>
  <c r="AL127" i="39"/>
  <c r="AK127" i="39"/>
  <c r="AJ127" i="39"/>
  <c r="AI127" i="39"/>
  <c r="AH127" i="39"/>
  <c r="AG127" i="39"/>
  <c r="AF127" i="39"/>
  <c r="AE127" i="39"/>
  <c r="AD127" i="39"/>
  <c r="AC127" i="39"/>
  <c r="AB127" i="39"/>
  <c r="AA127" i="39"/>
  <c r="Z127" i="39"/>
  <c r="Y127" i="39"/>
  <c r="X127" i="39"/>
  <c r="W127" i="39"/>
  <c r="V127" i="39"/>
  <c r="U127" i="39"/>
  <c r="T127" i="39"/>
  <c r="S127" i="39"/>
  <c r="R127" i="39"/>
  <c r="Q127" i="39"/>
  <c r="P127" i="39"/>
  <c r="O127" i="39"/>
  <c r="N127" i="39"/>
  <c r="M127" i="39"/>
  <c r="L127" i="39"/>
  <c r="K127" i="39"/>
  <c r="J127" i="39"/>
  <c r="I127" i="39"/>
  <c r="H127" i="39"/>
  <c r="G127" i="39"/>
  <c r="F127" i="39"/>
  <c r="E127" i="39"/>
  <c r="D127" i="39"/>
  <c r="C127" i="39"/>
  <c r="BC126" i="39"/>
  <c r="BB126" i="39"/>
  <c r="BA126" i="39"/>
  <c r="AZ126" i="39"/>
  <c r="AY126" i="39"/>
  <c r="AX126" i="39"/>
  <c r="AW126" i="39"/>
  <c r="AV126" i="39"/>
  <c r="AU126" i="39"/>
  <c r="AT126" i="39"/>
  <c r="AS126" i="39"/>
  <c r="AQ126" i="39"/>
  <c r="AP126" i="39"/>
  <c r="AO126" i="39"/>
  <c r="AN126" i="39"/>
  <c r="AM126" i="39"/>
  <c r="AL126" i="39"/>
  <c r="AK126" i="39"/>
  <c r="AJ126" i="39"/>
  <c r="AI126" i="39"/>
  <c r="AH126" i="39"/>
  <c r="AG126" i="39"/>
  <c r="AF126" i="39"/>
  <c r="AE126" i="39"/>
  <c r="AD126" i="39"/>
  <c r="AC126" i="39"/>
  <c r="AB126" i="39"/>
  <c r="AA126" i="39"/>
  <c r="Z126" i="39"/>
  <c r="Y126" i="39"/>
  <c r="X126" i="39"/>
  <c r="W126" i="39"/>
  <c r="V126" i="39"/>
  <c r="U126" i="39"/>
  <c r="T126" i="39"/>
  <c r="S126" i="39"/>
  <c r="R126" i="39"/>
  <c r="Q126" i="39"/>
  <c r="P126" i="39"/>
  <c r="O126" i="39"/>
  <c r="N126" i="39"/>
  <c r="M126" i="39"/>
  <c r="L126" i="39"/>
  <c r="K126" i="39"/>
  <c r="J126" i="39"/>
  <c r="I126" i="39"/>
  <c r="H126" i="39"/>
  <c r="G126" i="39"/>
  <c r="F126" i="39"/>
  <c r="E126" i="39"/>
  <c r="D126" i="39"/>
  <c r="C126" i="39"/>
  <c r="BC125" i="39"/>
  <c r="BB125" i="39"/>
  <c r="BA125" i="39"/>
  <c r="AZ125" i="39"/>
  <c r="AY125" i="39"/>
  <c r="AX125" i="39"/>
  <c r="AW125" i="39"/>
  <c r="AV125" i="39"/>
  <c r="AU125" i="39"/>
  <c r="AT125" i="39"/>
  <c r="AS125" i="39"/>
  <c r="AQ125" i="39"/>
  <c r="AP125" i="39"/>
  <c r="AO125" i="39"/>
  <c r="AN125" i="39"/>
  <c r="AM125" i="39"/>
  <c r="AL125" i="39"/>
  <c r="AK125" i="39"/>
  <c r="AJ125" i="39"/>
  <c r="AI125" i="39"/>
  <c r="AH125" i="39"/>
  <c r="AG125" i="39"/>
  <c r="AF125" i="39"/>
  <c r="AE125" i="39"/>
  <c r="AD125" i="39"/>
  <c r="AC125" i="39"/>
  <c r="AB125" i="39"/>
  <c r="AA125" i="39"/>
  <c r="Z125" i="39"/>
  <c r="Y125" i="39"/>
  <c r="X125" i="39"/>
  <c r="W125" i="39"/>
  <c r="V125" i="39"/>
  <c r="U125" i="39"/>
  <c r="T125" i="39"/>
  <c r="S125" i="39"/>
  <c r="R125" i="39"/>
  <c r="Q125" i="39"/>
  <c r="P125" i="39"/>
  <c r="O125" i="39"/>
  <c r="N125" i="39"/>
  <c r="M125" i="39"/>
  <c r="L125" i="39"/>
  <c r="K125" i="39"/>
  <c r="J125" i="39"/>
  <c r="I125" i="39"/>
  <c r="H125" i="39"/>
  <c r="G125" i="39"/>
  <c r="F125" i="39"/>
  <c r="E125" i="39"/>
  <c r="D125" i="39"/>
  <c r="C125" i="39"/>
  <c r="BC124" i="39"/>
  <c r="BB124" i="39"/>
  <c r="BA124" i="39"/>
  <c r="AZ124" i="39"/>
  <c r="AY124" i="39"/>
  <c r="AX124" i="39"/>
  <c r="AW124" i="39"/>
  <c r="AV124" i="39"/>
  <c r="AU124" i="39"/>
  <c r="AT124" i="39"/>
  <c r="AS124" i="39"/>
  <c r="AQ124" i="39"/>
  <c r="AP124" i="39"/>
  <c r="AO124" i="39"/>
  <c r="AN124" i="39"/>
  <c r="AM124" i="39"/>
  <c r="AL124" i="39"/>
  <c r="AK124" i="39"/>
  <c r="AJ124" i="39"/>
  <c r="AI124" i="39"/>
  <c r="AH124" i="39"/>
  <c r="AG124" i="39"/>
  <c r="AF124" i="39"/>
  <c r="AE124" i="39"/>
  <c r="AD124" i="39"/>
  <c r="AC124" i="39"/>
  <c r="AB124" i="39"/>
  <c r="AA124" i="39"/>
  <c r="Z124" i="39"/>
  <c r="Y124" i="39"/>
  <c r="X124" i="39"/>
  <c r="W124" i="39"/>
  <c r="V124" i="39"/>
  <c r="U124" i="39"/>
  <c r="T124" i="39"/>
  <c r="S124" i="39"/>
  <c r="R124" i="39"/>
  <c r="Q124" i="39"/>
  <c r="P124" i="39"/>
  <c r="O124" i="39"/>
  <c r="N124" i="39"/>
  <c r="M124" i="39"/>
  <c r="L124" i="39"/>
  <c r="K124" i="39"/>
  <c r="J124" i="39"/>
  <c r="I124" i="39"/>
  <c r="H124" i="39"/>
  <c r="G124" i="39"/>
  <c r="F124" i="39"/>
  <c r="E124" i="39"/>
  <c r="D124" i="39"/>
  <c r="C124" i="39"/>
  <c r="BC123" i="39"/>
  <c r="BB123" i="39"/>
  <c r="BA123" i="39"/>
  <c r="AZ123" i="39"/>
  <c r="AY123" i="39"/>
  <c r="AX123" i="39"/>
  <c r="AW123" i="39"/>
  <c r="AV123" i="39"/>
  <c r="AU123" i="39"/>
  <c r="AT123" i="39"/>
  <c r="AS123" i="39"/>
  <c r="AQ123" i="39"/>
  <c r="AP123" i="39"/>
  <c r="AO123" i="39"/>
  <c r="AN123" i="39"/>
  <c r="AM123" i="39"/>
  <c r="AL123" i="39"/>
  <c r="AK123" i="39"/>
  <c r="AJ123" i="39"/>
  <c r="AI123" i="39"/>
  <c r="AH123" i="39"/>
  <c r="AG123" i="39"/>
  <c r="AF123" i="39"/>
  <c r="AE123" i="39"/>
  <c r="AD123" i="39"/>
  <c r="AC123" i="39"/>
  <c r="AB123" i="39"/>
  <c r="AA123" i="39"/>
  <c r="Z123" i="39"/>
  <c r="Y123" i="39"/>
  <c r="X123" i="39"/>
  <c r="W123" i="39"/>
  <c r="V123" i="39"/>
  <c r="U123" i="39"/>
  <c r="T123" i="39"/>
  <c r="S123" i="39"/>
  <c r="R123" i="39"/>
  <c r="Q123" i="39"/>
  <c r="P123" i="39"/>
  <c r="O123" i="39"/>
  <c r="N123" i="39"/>
  <c r="M123" i="39"/>
  <c r="L123" i="39"/>
  <c r="K123" i="39"/>
  <c r="J123" i="39"/>
  <c r="I123" i="39"/>
  <c r="H123" i="39"/>
  <c r="G123" i="39"/>
  <c r="F123" i="39"/>
  <c r="E123" i="39"/>
  <c r="D123" i="39"/>
  <c r="C123" i="39"/>
  <c r="BC122" i="39"/>
  <c r="BB122" i="39"/>
  <c r="BA122" i="39"/>
  <c r="AZ122" i="39"/>
  <c r="AY122" i="39"/>
  <c r="AX122" i="39"/>
  <c r="AW122" i="39"/>
  <c r="AV122" i="39"/>
  <c r="AU122" i="39"/>
  <c r="AT122" i="39"/>
  <c r="AS122" i="39"/>
  <c r="AQ122" i="39"/>
  <c r="AP122" i="39"/>
  <c r="AO122" i="39"/>
  <c r="AN122" i="39"/>
  <c r="AM122" i="39"/>
  <c r="AL122" i="39"/>
  <c r="AK122" i="39"/>
  <c r="AJ122" i="39"/>
  <c r="AI122" i="39"/>
  <c r="AH122" i="39"/>
  <c r="AG122" i="39"/>
  <c r="AF122" i="39"/>
  <c r="AE122" i="39"/>
  <c r="AD122" i="39"/>
  <c r="AC122" i="39"/>
  <c r="AB122" i="39"/>
  <c r="AA122" i="39"/>
  <c r="Z122" i="39"/>
  <c r="Y122" i="39"/>
  <c r="X122" i="39"/>
  <c r="W122" i="39"/>
  <c r="V122" i="39"/>
  <c r="U122" i="39"/>
  <c r="T122" i="39"/>
  <c r="S122" i="39"/>
  <c r="R122" i="39"/>
  <c r="Q122" i="39"/>
  <c r="P122" i="39"/>
  <c r="O122" i="39"/>
  <c r="N122" i="39"/>
  <c r="M122" i="39"/>
  <c r="L122" i="39"/>
  <c r="K122" i="39"/>
  <c r="J122" i="39"/>
  <c r="I122" i="39"/>
  <c r="H122" i="39"/>
  <c r="G122" i="39"/>
  <c r="F122" i="39"/>
  <c r="E122" i="39"/>
  <c r="D122" i="39"/>
  <c r="C122" i="39"/>
  <c r="BC121" i="39"/>
  <c r="BB121" i="39"/>
  <c r="BA121" i="39"/>
  <c r="AZ121" i="39"/>
  <c r="AY121" i="39"/>
  <c r="AX121" i="39"/>
  <c r="AW121" i="39"/>
  <c r="AV121" i="39"/>
  <c r="AU121" i="39"/>
  <c r="AT121" i="39"/>
  <c r="AS121" i="39"/>
  <c r="AQ121" i="39"/>
  <c r="AP121" i="39"/>
  <c r="AO121" i="39"/>
  <c r="AN121" i="39"/>
  <c r="AM121" i="39"/>
  <c r="AL121" i="39"/>
  <c r="AK121" i="39"/>
  <c r="AJ121" i="39"/>
  <c r="AI121" i="39"/>
  <c r="AH121" i="39"/>
  <c r="AG121" i="39"/>
  <c r="AF121" i="39"/>
  <c r="AE121" i="39"/>
  <c r="AD121" i="39"/>
  <c r="AC121" i="39"/>
  <c r="AB121" i="39"/>
  <c r="AA121" i="39"/>
  <c r="Z121" i="39"/>
  <c r="Y121" i="39"/>
  <c r="X121" i="39"/>
  <c r="W121" i="39"/>
  <c r="V121" i="39"/>
  <c r="U121" i="39"/>
  <c r="T121" i="39"/>
  <c r="S121" i="39"/>
  <c r="R121" i="39"/>
  <c r="Q121" i="39"/>
  <c r="P121" i="39"/>
  <c r="O121" i="39"/>
  <c r="N121" i="39"/>
  <c r="M121" i="39"/>
  <c r="L121" i="39"/>
  <c r="K121" i="39"/>
  <c r="J121" i="39"/>
  <c r="I121" i="39"/>
  <c r="H121" i="39"/>
  <c r="G121" i="39"/>
  <c r="F121" i="39"/>
  <c r="E121" i="39"/>
  <c r="D121" i="39"/>
  <c r="C121" i="39"/>
  <c r="BC120" i="39"/>
  <c r="BB120" i="39"/>
  <c r="BA120" i="39"/>
  <c r="AZ120" i="39"/>
  <c r="AY120" i="39"/>
  <c r="AX120" i="39"/>
  <c r="AW120" i="39"/>
  <c r="AV120" i="39"/>
  <c r="AU120" i="39"/>
  <c r="AT120" i="39"/>
  <c r="AS120" i="39"/>
  <c r="AQ120" i="39"/>
  <c r="AP120" i="39"/>
  <c r="AO120" i="39"/>
  <c r="AN120" i="39"/>
  <c r="AM120" i="39"/>
  <c r="AL120" i="39"/>
  <c r="AK120" i="39"/>
  <c r="AJ120" i="39"/>
  <c r="AI120" i="39"/>
  <c r="AH120" i="39"/>
  <c r="AG120" i="39"/>
  <c r="AF120" i="39"/>
  <c r="AE120" i="39"/>
  <c r="AD120" i="39"/>
  <c r="AC120" i="39"/>
  <c r="AB120" i="39"/>
  <c r="AA120" i="39"/>
  <c r="Z120" i="39"/>
  <c r="Y120" i="39"/>
  <c r="X120" i="39"/>
  <c r="W120" i="39"/>
  <c r="V120" i="39"/>
  <c r="U120" i="39"/>
  <c r="T120" i="39"/>
  <c r="S120" i="39"/>
  <c r="R120" i="39"/>
  <c r="Q120" i="39"/>
  <c r="P120" i="39"/>
  <c r="O120" i="39"/>
  <c r="N120" i="39"/>
  <c r="M120" i="39"/>
  <c r="L120" i="39"/>
  <c r="K120" i="39"/>
  <c r="J120" i="39"/>
  <c r="I120" i="39"/>
  <c r="H120" i="39"/>
  <c r="G120" i="39"/>
  <c r="F120" i="39"/>
  <c r="E120" i="39"/>
  <c r="D120" i="39"/>
  <c r="C120" i="39"/>
  <c r="BC116" i="39"/>
  <c r="BB116" i="39"/>
  <c r="BA116" i="39"/>
  <c r="AZ116" i="39"/>
  <c r="AY116" i="39"/>
  <c r="AX116" i="39"/>
  <c r="AW116" i="39"/>
  <c r="AV116" i="39"/>
  <c r="AU116" i="39"/>
  <c r="AT116" i="39"/>
  <c r="AS116" i="39"/>
  <c r="AQ116" i="39"/>
  <c r="AP116" i="39"/>
  <c r="AO116" i="39"/>
  <c r="AN116" i="39"/>
  <c r="AM116" i="39"/>
  <c r="AL116" i="39"/>
  <c r="AK116" i="39"/>
  <c r="AJ116" i="39"/>
  <c r="AI116" i="39"/>
  <c r="AH116" i="39"/>
  <c r="AG116" i="39"/>
  <c r="AF116" i="39"/>
  <c r="AE116" i="39"/>
  <c r="AD116" i="39"/>
  <c r="AC116" i="39"/>
  <c r="AB116" i="39"/>
  <c r="AA116" i="39"/>
  <c r="Z116" i="39"/>
  <c r="Y116" i="39"/>
  <c r="X116" i="39"/>
  <c r="W116" i="39"/>
  <c r="V116" i="39"/>
  <c r="U116" i="39"/>
  <c r="T116" i="39"/>
  <c r="S116" i="39"/>
  <c r="R116" i="39"/>
  <c r="Q116" i="39"/>
  <c r="P116" i="39"/>
  <c r="O116" i="39"/>
  <c r="N116" i="39"/>
  <c r="M116" i="39"/>
  <c r="L116" i="39"/>
  <c r="K116" i="39"/>
  <c r="J116" i="39"/>
  <c r="I116" i="39"/>
  <c r="H116" i="39"/>
  <c r="G116" i="39"/>
  <c r="F116" i="39"/>
  <c r="E116" i="39"/>
  <c r="D116" i="39"/>
  <c r="C116" i="39"/>
  <c r="BC115" i="39"/>
  <c r="BB115" i="39"/>
  <c r="BA115" i="39"/>
  <c r="AZ115" i="39"/>
  <c r="AY115" i="39"/>
  <c r="AX115" i="39"/>
  <c r="AW115" i="39"/>
  <c r="AV115" i="39"/>
  <c r="AU115" i="39"/>
  <c r="AT115" i="39"/>
  <c r="AS115" i="39"/>
  <c r="AQ115" i="39"/>
  <c r="AP115" i="39"/>
  <c r="AO115" i="39"/>
  <c r="AN115" i="39"/>
  <c r="AM115" i="39"/>
  <c r="AL115" i="39"/>
  <c r="AK115" i="39"/>
  <c r="AJ115" i="39"/>
  <c r="AI115" i="39"/>
  <c r="AH115" i="39"/>
  <c r="AG115" i="39"/>
  <c r="AF115" i="39"/>
  <c r="AE115" i="39"/>
  <c r="AD115" i="39"/>
  <c r="AC115" i="39"/>
  <c r="AB115" i="39"/>
  <c r="AA115" i="39"/>
  <c r="Z115" i="39"/>
  <c r="Y115" i="39"/>
  <c r="X115" i="39"/>
  <c r="W115" i="39"/>
  <c r="V115" i="39"/>
  <c r="U115" i="39"/>
  <c r="T115" i="39"/>
  <c r="S115" i="39"/>
  <c r="R115" i="39"/>
  <c r="Q115" i="39"/>
  <c r="P115" i="39"/>
  <c r="O115" i="39"/>
  <c r="N115" i="39"/>
  <c r="M115" i="39"/>
  <c r="L115" i="39"/>
  <c r="K115" i="39"/>
  <c r="J115" i="39"/>
  <c r="I115" i="39"/>
  <c r="H115" i="39"/>
  <c r="G115" i="39"/>
  <c r="F115" i="39"/>
  <c r="E115" i="39"/>
  <c r="D115" i="39"/>
  <c r="C115" i="39"/>
  <c r="BC114" i="39"/>
  <c r="BB114" i="39"/>
  <c r="BA114" i="39"/>
  <c r="AZ114" i="39"/>
  <c r="AY114" i="39"/>
  <c r="AX114" i="39"/>
  <c r="AW114" i="39"/>
  <c r="AV114" i="39"/>
  <c r="AU114" i="39"/>
  <c r="AT114" i="39"/>
  <c r="AS114" i="39"/>
  <c r="AQ114" i="39"/>
  <c r="AP114" i="39"/>
  <c r="AO114" i="39"/>
  <c r="AN114" i="39"/>
  <c r="AM114" i="39"/>
  <c r="AL114" i="39"/>
  <c r="AK114" i="39"/>
  <c r="AJ114" i="39"/>
  <c r="AI114" i="39"/>
  <c r="AH114" i="39"/>
  <c r="AG114" i="39"/>
  <c r="AF114" i="39"/>
  <c r="AE114" i="39"/>
  <c r="AD114" i="39"/>
  <c r="AC114" i="39"/>
  <c r="AB114" i="39"/>
  <c r="AA114" i="39"/>
  <c r="Z114" i="39"/>
  <c r="Y114" i="39"/>
  <c r="X114" i="39"/>
  <c r="W114" i="39"/>
  <c r="V114" i="39"/>
  <c r="U114" i="39"/>
  <c r="T114" i="39"/>
  <c r="S114" i="39"/>
  <c r="R114" i="39"/>
  <c r="Q114" i="39"/>
  <c r="P114" i="39"/>
  <c r="O114" i="39"/>
  <c r="N114" i="39"/>
  <c r="M114" i="39"/>
  <c r="L114" i="39"/>
  <c r="K114" i="39"/>
  <c r="J114" i="39"/>
  <c r="I114" i="39"/>
  <c r="H114" i="39"/>
  <c r="G114" i="39"/>
  <c r="F114" i="39"/>
  <c r="E114" i="39"/>
  <c r="D114" i="39"/>
  <c r="C114" i="39"/>
  <c r="BC113" i="39"/>
  <c r="BB113" i="39"/>
  <c r="BA113" i="39"/>
  <c r="AZ113" i="39"/>
  <c r="AY113" i="39"/>
  <c r="AX113" i="39"/>
  <c r="AW113" i="39"/>
  <c r="AV113" i="39"/>
  <c r="AU113" i="39"/>
  <c r="AT113" i="39"/>
  <c r="AS113" i="39"/>
  <c r="AQ113" i="39"/>
  <c r="AP113" i="39"/>
  <c r="AO113" i="39"/>
  <c r="AN113" i="39"/>
  <c r="AM113" i="39"/>
  <c r="AL113" i="39"/>
  <c r="AK113" i="39"/>
  <c r="AJ113" i="39"/>
  <c r="AI113" i="39"/>
  <c r="AH113" i="39"/>
  <c r="AG113" i="39"/>
  <c r="AF113" i="39"/>
  <c r="AE113" i="39"/>
  <c r="AD113" i="39"/>
  <c r="AC113" i="39"/>
  <c r="AB113" i="39"/>
  <c r="AA113" i="39"/>
  <c r="Z113" i="39"/>
  <c r="Y113" i="39"/>
  <c r="X113" i="39"/>
  <c r="W113" i="39"/>
  <c r="V113" i="39"/>
  <c r="U113" i="39"/>
  <c r="T113" i="39"/>
  <c r="S113" i="39"/>
  <c r="R113" i="39"/>
  <c r="Q113" i="39"/>
  <c r="P113" i="39"/>
  <c r="O113" i="39"/>
  <c r="N113" i="39"/>
  <c r="M113" i="39"/>
  <c r="L113" i="39"/>
  <c r="K113" i="39"/>
  <c r="J113" i="39"/>
  <c r="I113" i="39"/>
  <c r="H113" i="39"/>
  <c r="G113" i="39"/>
  <c r="F113" i="39"/>
  <c r="E113" i="39"/>
  <c r="D113" i="39"/>
  <c r="C113" i="39"/>
  <c r="BC112" i="39"/>
  <c r="BB112" i="39"/>
  <c r="BA112" i="39"/>
  <c r="AZ112" i="39"/>
  <c r="AY112" i="39"/>
  <c r="AX112" i="39"/>
  <c r="AW112" i="39"/>
  <c r="AV112" i="39"/>
  <c r="AU112" i="39"/>
  <c r="AT112" i="39"/>
  <c r="AS112" i="39"/>
  <c r="AQ112" i="39"/>
  <c r="AP112" i="39"/>
  <c r="AO112" i="39"/>
  <c r="AN112" i="39"/>
  <c r="AM112" i="39"/>
  <c r="AL112" i="39"/>
  <c r="AK112" i="39"/>
  <c r="AJ112" i="39"/>
  <c r="AI112" i="39"/>
  <c r="AH112" i="39"/>
  <c r="AG112" i="39"/>
  <c r="AF112" i="39"/>
  <c r="AE112" i="39"/>
  <c r="AD112" i="39"/>
  <c r="AC112" i="39"/>
  <c r="AB112" i="39"/>
  <c r="AA112" i="39"/>
  <c r="Z112" i="39"/>
  <c r="Y112" i="39"/>
  <c r="X112" i="39"/>
  <c r="W112" i="39"/>
  <c r="V112" i="39"/>
  <c r="U112" i="39"/>
  <c r="T112" i="39"/>
  <c r="S112" i="39"/>
  <c r="R112" i="39"/>
  <c r="Q112" i="39"/>
  <c r="P112" i="39"/>
  <c r="O112" i="39"/>
  <c r="N112" i="39"/>
  <c r="M112" i="39"/>
  <c r="L112" i="39"/>
  <c r="K112" i="39"/>
  <c r="J112" i="39"/>
  <c r="I112" i="39"/>
  <c r="H112" i="39"/>
  <c r="G112" i="39"/>
  <c r="F112" i="39"/>
  <c r="E112" i="39"/>
  <c r="D112" i="39"/>
  <c r="C112" i="39"/>
  <c r="BC111" i="39"/>
  <c r="BB111" i="39"/>
  <c r="BA111" i="39"/>
  <c r="AZ111" i="39"/>
  <c r="AY111" i="39"/>
  <c r="AX111" i="39"/>
  <c r="AW111" i="39"/>
  <c r="AV111" i="39"/>
  <c r="AU111" i="39"/>
  <c r="AT111" i="39"/>
  <c r="AS111" i="39"/>
  <c r="AQ111" i="39"/>
  <c r="AP111" i="39"/>
  <c r="AO111" i="39"/>
  <c r="AN111" i="39"/>
  <c r="AM111" i="39"/>
  <c r="AL111" i="39"/>
  <c r="AK111" i="39"/>
  <c r="AJ111" i="39"/>
  <c r="AI111" i="39"/>
  <c r="AH111" i="39"/>
  <c r="AG111" i="39"/>
  <c r="AF111" i="39"/>
  <c r="AE111" i="39"/>
  <c r="AD111" i="39"/>
  <c r="AC111" i="39"/>
  <c r="AB111" i="39"/>
  <c r="AA111" i="39"/>
  <c r="Z111" i="39"/>
  <c r="Y111" i="39"/>
  <c r="X111" i="39"/>
  <c r="W111" i="39"/>
  <c r="V111" i="39"/>
  <c r="U111" i="39"/>
  <c r="T111" i="39"/>
  <c r="S111" i="39"/>
  <c r="R111" i="39"/>
  <c r="Q111" i="39"/>
  <c r="P111" i="39"/>
  <c r="O111" i="39"/>
  <c r="N111" i="39"/>
  <c r="M111" i="39"/>
  <c r="L111" i="39"/>
  <c r="K111" i="39"/>
  <c r="J111" i="39"/>
  <c r="I111" i="39"/>
  <c r="H111" i="39"/>
  <c r="G111" i="39"/>
  <c r="F111" i="39"/>
  <c r="E111" i="39"/>
  <c r="D111" i="39"/>
  <c r="C111" i="39"/>
  <c r="BC110" i="39"/>
  <c r="BB110" i="39"/>
  <c r="BA110" i="39"/>
  <c r="AZ110" i="39"/>
  <c r="AY110" i="39"/>
  <c r="AX110" i="39"/>
  <c r="AW110" i="39"/>
  <c r="AV110" i="39"/>
  <c r="AU110" i="39"/>
  <c r="AT110" i="39"/>
  <c r="AS110" i="39"/>
  <c r="AQ110" i="39"/>
  <c r="AP110" i="39"/>
  <c r="AO110" i="39"/>
  <c r="AN110" i="39"/>
  <c r="AM110" i="39"/>
  <c r="AL110" i="39"/>
  <c r="AK110" i="39"/>
  <c r="AJ110" i="39"/>
  <c r="AI110" i="39"/>
  <c r="AH110" i="39"/>
  <c r="AG110" i="39"/>
  <c r="AF110" i="39"/>
  <c r="AE110" i="39"/>
  <c r="AD110" i="39"/>
  <c r="AC110" i="39"/>
  <c r="AB110" i="39"/>
  <c r="AA110" i="39"/>
  <c r="Z110" i="39"/>
  <c r="Y110" i="39"/>
  <c r="X110" i="39"/>
  <c r="W110" i="39"/>
  <c r="V110" i="39"/>
  <c r="U110" i="39"/>
  <c r="T110" i="39"/>
  <c r="S110" i="39"/>
  <c r="R110" i="39"/>
  <c r="Q110" i="39"/>
  <c r="P110" i="39"/>
  <c r="O110" i="39"/>
  <c r="N110" i="39"/>
  <c r="M110" i="39"/>
  <c r="L110" i="39"/>
  <c r="K110" i="39"/>
  <c r="J110" i="39"/>
  <c r="I110" i="39"/>
  <c r="H110" i="39"/>
  <c r="G110" i="39"/>
  <c r="F110" i="39"/>
  <c r="E110" i="39"/>
  <c r="D110" i="39"/>
  <c r="C110" i="39"/>
  <c r="BC109" i="39"/>
  <c r="BB109" i="39"/>
  <c r="BA109" i="39"/>
  <c r="AZ109" i="39"/>
  <c r="AY109" i="39"/>
  <c r="AX109" i="39"/>
  <c r="AW109" i="39"/>
  <c r="AV109" i="39"/>
  <c r="AU109" i="39"/>
  <c r="AT109" i="39"/>
  <c r="AS109" i="39"/>
  <c r="AQ109" i="39"/>
  <c r="AP109" i="39"/>
  <c r="AO109" i="39"/>
  <c r="AN109" i="39"/>
  <c r="AM109" i="39"/>
  <c r="AL109" i="39"/>
  <c r="AK109" i="39"/>
  <c r="AJ109" i="39"/>
  <c r="AI109" i="39"/>
  <c r="AH109" i="39"/>
  <c r="AG109" i="39"/>
  <c r="AF109" i="39"/>
  <c r="AE109" i="39"/>
  <c r="AD109" i="39"/>
  <c r="AC109" i="39"/>
  <c r="AB109" i="39"/>
  <c r="AA109" i="39"/>
  <c r="Z109" i="39"/>
  <c r="Y109" i="39"/>
  <c r="X109" i="39"/>
  <c r="W109" i="39"/>
  <c r="V109" i="39"/>
  <c r="U109" i="39"/>
  <c r="T109" i="39"/>
  <c r="S109" i="39"/>
  <c r="R109" i="39"/>
  <c r="Q109" i="39"/>
  <c r="P109" i="39"/>
  <c r="O109" i="39"/>
  <c r="N109" i="39"/>
  <c r="M109" i="39"/>
  <c r="L109" i="39"/>
  <c r="K109" i="39"/>
  <c r="J109" i="39"/>
  <c r="I109" i="39"/>
  <c r="H109" i="39"/>
  <c r="G109" i="39"/>
  <c r="F109" i="39"/>
  <c r="E109" i="39"/>
  <c r="D109" i="39"/>
  <c r="C109" i="39"/>
  <c r="BC108" i="39"/>
  <c r="BB108" i="39"/>
  <c r="BA108" i="39"/>
  <c r="AZ108" i="39"/>
  <c r="AY108" i="39"/>
  <c r="AX108" i="39"/>
  <c r="AW108" i="39"/>
  <c r="AV108" i="39"/>
  <c r="AU108" i="39"/>
  <c r="AT108" i="39"/>
  <c r="AS108" i="39"/>
  <c r="AQ108" i="39"/>
  <c r="AP108" i="39"/>
  <c r="AO108" i="39"/>
  <c r="AN108" i="39"/>
  <c r="AM108" i="39"/>
  <c r="AL108" i="39"/>
  <c r="AK108" i="39"/>
  <c r="AJ108" i="39"/>
  <c r="AI108" i="39"/>
  <c r="AH108" i="39"/>
  <c r="AG108" i="39"/>
  <c r="AF108" i="39"/>
  <c r="AE108" i="39"/>
  <c r="AD108" i="39"/>
  <c r="AC108" i="39"/>
  <c r="AB108" i="39"/>
  <c r="AA108" i="39"/>
  <c r="Z108" i="39"/>
  <c r="Y108" i="39"/>
  <c r="X108" i="39"/>
  <c r="W108" i="39"/>
  <c r="V108" i="39"/>
  <c r="U108" i="39"/>
  <c r="T108" i="39"/>
  <c r="S108" i="39"/>
  <c r="R108" i="39"/>
  <c r="Q108" i="39"/>
  <c r="P108" i="39"/>
  <c r="O108" i="39"/>
  <c r="N108" i="39"/>
  <c r="M108" i="39"/>
  <c r="L108" i="39"/>
  <c r="K108" i="39"/>
  <c r="J108" i="39"/>
  <c r="I108" i="39"/>
  <c r="H108" i="39"/>
  <c r="G108" i="39"/>
  <c r="F108" i="39"/>
  <c r="E108" i="39"/>
  <c r="D108" i="39"/>
  <c r="C108" i="39"/>
  <c r="BC107" i="39"/>
  <c r="BB107" i="39"/>
  <c r="BA107" i="39"/>
  <c r="AZ107" i="39"/>
  <c r="AY107" i="39"/>
  <c r="AX107" i="39"/>
  <c r="AW107" i="39"/>
  <c r="AV107" i="39"/>
  <c r="AU107" i="39"/>
  <c r="AT107" i="39"/>
  <c r="AS107" i="39"/>
  <c r="AQ107" i="39"/>
  <c r="AP107" i="39"/>
  <c r="AO107" i="39"/>
  <c r="AN107" i="39"/>
  <c r="AM107" i="39"/>
  <c r="AL107" i="39"/>
  <c r="AK107" i="39"/>
  <c r="AJ107" i="39"/>
  <c r="AI107" i="39"/>
  <c r="AH107" i="39"/>
  <c r="AG107" i="39"/>
  <c r="AF107" i="39"/>
  <c r="AE107" i="39"/>
  <c r="AD107" i="39"/>
  <c r="AC107" i="39"/>
  <c r="AB107" i="39"/>
  <c r="AA107" i="39"/>
  <c r="Z107" i="39"/>
  <c r="Y107" i="39"/>
  <c r="X107" i="39"/>
  <c r="W107" i="39"/>
  <c r="V107" i="39"/>
  <c r="U107" i="39"/>
  <c r="T107" i="39"/>
  <c r="S107" i="39"/>
  <c r="R107" i="39"/>
  <c r="Q107" i="39"/>
  <c r="P107" i="39"/>
  <c r="O107" i="39"/>
  <c r="N107" i="39"/>
  <c r="M107" i="39"/>
  <c r="L107" i="39"/>
  <c r="K107" i="39"/>
  <c r="J107" i="39"/>
  <c r="I107" i="39"/>
  <c r="H107" i="39"/>
  <c r="G107" i="39"/>
  <c r="F107" i="39"/>
  <c r="E107" i="39"/>
  <c r="D107" i="39"/>
  <c r="C107" i="39"/>
  <c r="BC106" i="39"/>
  <c r="BB106" i="39"/>
  <c r="BA106" i="39"/>
  <c r="AZ106" i="39"/>
  <c r="AY106" i="39"/>
  <c r="AX106" i="39"/>
  <c r="AW106" i="39"/>
  <c r="AV106" i="39"/>
  <c r="AU106" i="39"/>
  <c r="AT106" i="39"/>
  <c r="AS106" i="39"/>
  <c r="AQ106" i="39"/>
  <c r="AP106" i="39"/>
  <c r="AO106" i="39"/>
  <c r="AN106" i="39"/>
  <c r="AM106" i="39"/>
  <c r="AL106" i="39"/>
  <c r="AK106" i="39"/>
  <c r="AJ106" i="39"/>
  <c r="AI106" i="39"/>
  <c r="AH106" i="39"/>
  <c r="AG106" i="39"/>
  <c r="AF106" i="39"/>
  <c r="AE106" i="39"/>
  <c r="AD106" i="39"/>
  <c r="AC106" i="39"/>
  <c r="AB106" i="39"/>
  <c r="AA106" i="39"/>
  <c r="Z106" i="39"/>
  <c r="Y106" i="39"/>
  <c r="X106" i="39"/>
  <c r="W106" i="39"/>
  <c r="V106" i="39"/>
  <c r="U106" i="39"/>
  <c r="T106" i="39"/>
  <c r="S106" i="39"/>
  <c r="R106" i="39"/>
  <c r="Q106" i="39"/>
  <c r="P106" i="39"/>
  <c r="O106" i="39"/>
  <c r="N106" i="39"/>
  <c r="M106" i="39"/>
  <c r="L106" i="39"/>
  <c r="K106" i="39"/>
  <c r="J106" i="39"/>
  <c r="I106" i="39"/>
  <c r="H106" i="39"/>
  <c r="G106" i="39"/>
  <c r="F106" i="39"/>
  <c r="E106" i="39"/>
  <c r="D106" i="39"/>
  <c r="C106" i="39"/>
  <c r="BC105" i="39"/>
  <c r="BB105" i="39"/>
  <c r="BA105" i="39"/>
  <c r="AZ105" i="39"/>
  <c r="AY105" i="39"/>
  <c r="AX105" i="39"/>
  <c r="AW105" i="39"/>
  <c r="AV105" i="39"/>
  <c r="AU105" i="39"/>
  <c r="AT105" i="39"/>
  <c r="AS105" i="39"/>
  <c r="AQ105" i="39"/>
  <c r="AP105" i="39"/>
  <c r="AO105" i="39"/>
  <c r="AN105" i="39"/>
  <c r="AM105" i="39"/>
  <c r="AL105" i="39"/>
  <c r="AK105" i="39"/>
  <c r="AJ105" i="39"/>
  <c r="AI105" i="39"/>
  <c r="AH105" i="39"/>
  <c r="AG105" i="39"/>
  <c r="AF105" i="39"/>
  <c r="AE105" i="39"/>
  <c r="AD105" i="39"/>
  <c r="AC105" i="39"/>
  <c r="AB105" i="39"/>
  <c r="AA105" i="39"/>
  <c r="Z105" i="39"/>
  <c r="Y105" i="39"/>
  <c r="X105" i="39"/>
  <c r="W105" i="39"/>
  <c r="V105" i="39"/>
  <c r="U105" i="39"/>
  <c r="T105" i="39"/>
  <c r="S105" i="39"/>
  <c r="R105" i="39"/>
  <c r="Q105" i="39"/>
  <c r="P105" i="39"/>
  <c r="O105" i="39"/>
  <c r="N105" i="39"/>
  <c r="M105" i="39"/>
  <c r="L105" i="39"/>
  <c r="K105" i="39"/>
  <c r="J105" i="39"/>
  <c r="I105" i="39"/>
  <c r="H105" i="39"/>
  <c r="G105" i="39"/>
  <c r="F105" i="39"/>
  <c r="E105" i="39"/>
  <c r="D105" i="39"/>
  <c r="C105" i="39"/>
  <c r="BC104" i="39"/>
  <c r="BB104" i="39"/>
  <c r="BA104" i="39"/>
  <c r="AZ104" i="39"/>
  <c r="AY104" i="39"/>
  <c r="AX104" i="39"/>
  <c r="AW104" i="39"/>
  <c r="AV104" i="39"/>
  <c r="AU104" i="39"/>
  <c r="AT104" i="39"/>
  <c r="AS104" i="39"/>
  <c r="AQ104" i="39"/>
  <c r="AP104" i="39"/>
  <c r="AO104" i="39"/>
  <c r="AN104" i="39"/>
  <c r="AM104" i="39"/>
  <c r="AL104" i="39"/>
  <c r="AK104" i="39"/>
  <c r="AJ104" i="39"/>
  <c r="AI104" i="39"/>
  <c r="AH104" i="39"/>
  <c r="AG104" i="39"/>
  <c r="AF104" i="39"/>
  <c r="AE104" i="39"/>
  <c r="AD104" i="39"/>
  <c r="AC104" i="39"/>
  <c r="AB104" i="39"/>
  <c r="AA104" i="39"/>
  <c r="Z104" i="39"/>
  <c r="Y104" i="39"/>
  <c r="X104" i="39"/>
  <c r="W104" i="39"/>
  <c r="V104" i="39"/>
  <c r="U104" i="39"/>
  <c r="T104" i="39"/>
  <c r="S104" i="39"/>
  <c r="R104" i="39"/>
  <c r="Q104" i="39"/>
  <c r="P104" i="39"/>
  <c r="O104" i="39"/>
  <c r="N104" i="39"/>
  <c r="M104" i="39"/>
  <c r="L104" i="39"/>
  <c r="K104" i="39"/>
  <c r="J104" i="39"/>
  <c r="I104" i="39"/>
  <c r="H104" i="39"/>
  <c r="G104" i="39"/>
  <c r="F104" i="39"/>
  <c r="E104" i="39"/>
  <c r="D104" i="39"/>
  <c r="C104" i="39"/>
  <c r="BC103" i="39"/>
  <c r="BB103" i="39"/>
  <c r="BA103" i="39"/>
  <c r="AZ103" i="39"/>
  <c r="AY103" i="39"/>
  <c r="AX103" i="39"/>
  <c r="AW103" i="39"/>
  <c r="AV103" i="39"/>
  <c r="AU103" i="39"/>
  <c r="AT103" i="39"/>
  <c r="AS103" i="39"/>
  <c r="AQ103" i="39"/>
  <c r="AP103" i="39"/>
  <c r="AO103" i="39"/>
  <c r="AN103" i="39"/>
  <c r="AM103" i="39"/>
  <c r="AL103" i="39"/>
  <c r="AK103" i="39"/>
  <c r="AJ103" i="39"/>
  <c r="AI103" i="39"/>
  <c r="AH103" i="39"/>
  <c r="AG103" i="39"/>
  <c r="AF103" i="39"/>
  <c r="AE103" i="39"/>
  <c r="AD103" i="39"/>
  <c r="AC103" i="39"/>
  <c r="AB103" i="39"/>
  <c r="AA103" i="39"/>
  <c r="Z103" i="39"/>
  <c r="Y103" i="39"/>
  <c r="X103" i="39"/>
  <c r="W103" i="39"/>
  <c r="V103" i="39"/>
  <c r="U103" i="39"/>
  <c r="T103" i="39"/>
  <c r="S103" i="39"/>
  <c r="R103" i="39"/>
  <c r="Q103" i="39"/>
  <c r="P103" i="39"/>
  <c r="O103" i="39"/>
  <c r="N103" i="39"/>
  <c r="M103" i="39"/>
  <c r="L103" i="39"/>
  <c r="K103" i="39"/>
  <c r="J103" i="39"/>
  <c r="I103" i="39"/>
  <c r="H103" i="39"/>
  <c r="G103" i="39"/>
  <c r="F103" i="39"/>
  <c r="E103" i="39"/>
  <c r="D103" i="39"/>
  <c r="C103" i="39"/>
  <c r="BC102" i="39"/>
  <c r="BB102" i="39"/>
  <c r="BA102" i="39"/>
  <c r="AZ102" i="39"/>
  <c r="AY102" i="39"/>
  <c r="AX102" i="39"/>
  <c r="AW102" i="39"/>
  <c r="AV102" i="39"/>
  <c r="AU102" i="39"/>
  <c r="AT102" i="39"/>
  <c r="AS102" i="39"/>
  <c r="AQ102" i="39"/>
  <c r="AP102" i="39"/>
  <c r="AO102" i="39"/>
  <c r="AN102" i="39"/>
  <c r="AM102" i="39"/>
  <c r="AL102" i="39"/>
  <c r="AK102" i="39"/>
  <c r="AJ102" i="39"/>
  <c r="AI102" i="39"/>
  <c r="AH102" i="39"/>
  <c r="AG102" i="39"/>
  <c r="AF102" i="39"/>
  <c r="AE102" i="39"/>
  <c r="AD102" i="39"/>
  <c r="AC102" i="39"/>
  <c r="AB102" i="39"/>
  <c r="AA102" i="39"/>
  <c r="Z102" i="39"/>
  <c r="Y102" i="39"/>
  <c r="X102" i="39"/>
  <c r="W102" i="39"/>
  <c r="V102" i="39"/>
  <c r="U102" i="39"/>
  <c r="T102" i="39"/>
  <c r="S102" i="39"/>
  <c r="R102" i="39"/>
  <c r="Q102" i="39"/>
  <c r="P102" i="39"/>
  <c r="O102" i="39"/>
  <c r="N102" i="39"/>
  <c r="M102" i="39"/>
  <c r="L102" i="39"/>
  <c r="K102" i="39"/>
  <c r="J102" i="39"/>
  <c r="I102" i="39"/>
  <c r="H102" i="39"/>
  <c r="G102" i="39"/>
  <c r="F102" i="39"/>
  <c r="E102" i="39"/>
  <c r="D102" i="39"/>
  <c r="C102" i="39"/>
  <c r="BC101" i="39"/>
  <c r="BB101" i="39"/>
  <c r="BA101" i="39"/>
  <c r="AZ101" i="39"/>
  <c r="AY101" i="39"/>
  <c r="AX101" i="39"/>
  <c r="AW101" i="39"/>
  <c r="AV101" i="39"/>
  <c r="AU101" i="39"/>
  <c r="AT101" i="39"/>
  <c r="AS101" i="39"/>
  <c r="AQ101" i="39"/>
  <c r="AP101" i="39"/>
  <c r="AO101" i="39"/>
  <c r="AN101" i="39"/>
  <c r="AM101" i="39"/>
  <c r="AL101" i="39"/>
  <c r="AK101" i="39"/>
  <c r="AJ101" i="39"/>
  <c r="AI101" i="39"/>
  <c r="AH101" i="39"/>
  <c r="AG101" i="39"/>
  <c r="AF101" i="39"/>
  <c r="AE101" i="39"/>
  <c r="AD101" i="39"/>
  <c r="AC101" i="39"/>
  <c r="AB101" i="39"/>
  <c r="AA101" i="39"/>
  <c r="Z101" i="39"/>
  <c r="Y101" i="39"/>
  <c r="X101" i="39"/>
  <c r="W101" i="39"/>
  <c r="V101" i="39"/>
  <c r="U101" i="39"/>
  <c r="T101" i="39"/>
  <c r="S101" i="39"/>
  <c r="R101" i="39"/>
  <c r="Q101" i="39"/>
  <c r="P101" i="39"/>
  <c r="O101" i="39"/>
  <c r="N101" i="39"/>
  <c r="M101" i="39"/>
  <c r="L101" i="39"/>
  <c r="K101" i="39"/>
  <c r="J101" i="39"/>
  <c r="I101" i="39"/>
  <c r="H101" i="39"/>
  <c r="G101" i="39"/>
  <c r="F101" i="39"/>
  <c r="E101" i="39"/>
  <c r="D101" i="39"/>
  <c r="C101" i="39"/>
  <c r="BC97" i="39"/>
  <c r="BB97" i="39"/>
  <c r="BA97" i="39"/>
  <c r="AZ97" i="39"/>
  <c r="AY97" i="39"/>
  <c r="AX97" i="39"/>
  <c r="AW97" i="39"/>
  <c r="AV97" i="39"/>
  <c r="AU97" i="39"/>
  <c r="AT97" i="39"/>
  <c r="AS97" i="39"/>
  <c r="AQ97" i="39"/>
  <c r="AP97" i="39"/>
  <c r="AO97" i="39"/>
  <c r="AN97" i="39"/>
  <c r="AM97" i="39"/>
  <c r="AL97" i="39"/>
  <c r="AK97" i="39"/>
  <c r="AJ97" i="39"/>
  <c r="AI97" i="39"/>
  <c r="AH97" i="39"/>
  <c r="AG97" i="39"/>
  <c r="AF97" i="39"/>
  <c r="AE97" i="39"/>
  <c r="AD97" i="39"/>
  <c r="AC97" i="39"/>
  <c r="AB97" i="39"/>
  <c r="AA97" i="39"/>
  <c r="Z97" i="39"/>
  <c r="Y97" i="39"/>
  <c r="X97" i="39"/>
  <c r="W97" i="39"/>
  <c r="V97" i="39"/>
  <c r="U97" i="39"/>
  <c r="T97" i="39"/>
  <c r="S97" i="39"/>
  <c r="R97" i="39"/>
  <c r="Q97" i="39"/>
  <c r="P97" i="39"/>
  <c r="O97" i="39"/>
  <c r="N97" i="39"/>
  <c r="M97" i="39"/>
  <c r="L97" i="39"/>
  <c r="K97" i="39"/>
  <c r="J97" i="39"/>
  <c r="I97" i="39"/>
  <c r="H97" i="39"/>
  <c r="G97" i="39"/>
  <c r="F97" i="39"/>
  <c r="E97" i="39"/>
  <c r="D97" i="39"/>
  <c r="C97" i="39"/>
  <c r="BC96" i="39"/>
  <c r="BB96" i="39"/>
  <c r="BA96" i="39"/>
  <c r="AZ96" i="39"/>
  <c r="AY96" i="39"/>
  <c r="AX96" i="39"/>
  <c r="AW96" i="39"/>
  <c r="AV96" i="39"/>
  <c r="AU96" i="39"/>
  <c r="AT96" i="39"/>
  <c r="AS96" i="39"/>
  <c r="AQ96" i="39"/>
  <c r="AP96" i="39"/>
  <c r="AO96" i="39"/>
  <c r="AN96" i="39"/>
  <c r="AM96" i="39"/>
  <c r="AL96" i="39"/>
  <c r="AK96" i="39"/>
  <c r="AJ96" i="39"/>
  <c r="AI96" i="39"/>
  <c r="AH96" i="39"/>
  <c r="AG96" i="39"/>
  <c r="AF96" i="39"/>
  <c r="AE96" i="39"/>
  <c r="AD96" i="39"/>
  <c r="AC96" i="39"/>
  <c r="AB96" i="39"/>
  <c r="AA96" i="39"/>
  <c r="Z96" i="39"/>
  <c r="Y96" i="39"/>
  <c r="X96" i="39"/>
  <c r="W96" i="39"/>
  <c r="V96" i="39"/>
  <c r="U96" i="39"/>
  <c r="T96" i="39"/>
  <c r="S96" i="39"/>
  <c r="R96" i="39"/>
  <c r="Q96" i="39"/>
  <c r="P96" i="39"/>
  <c r="O96" i="39"/>
  <c r="N96" i="39"/>
  <c r="M96" i="39"/>
  <c r="L96" i="39"/>
  <c r="K96" i="39"/>
  <c r="J96" i="39"/>
  <c r="I96" i="39"/>
  <c r="H96" i="39"/>
  <c r="G96" i="39"/>
  <c r="F96" i="39"/>
  <c r="E96" i="39"/>
  <c r="D96" i="39"/>
  <c r="C96" i="39"/>
  <c r="BC95" i="39"/>
  <c r="BB95" i="39"/>
  <c r="BA95" i="39"/>
  <c r="AZ95" i="39"/>
  <c r="AY95" i="39"/>
  <c r="AX95" i="39"/>
  <c r="AW95" i="39"/>
  <c r="AV95" i="39"/>
  <c r="AU95" i="39"/>
  <c r="AT95" i="39"/>
  <c r="AS95" i="39"/>
  <c r="AQ95" i="39"/>
  <c r="AP95" i="39"/>
  <c r="AO95" i="39"/>
  <c r="AN95" i="39"/>
  <c r="AM95" i="39"/>
  <c r="AL95" i="39"/>
  <c r="AK95" i="39"/>
  <c r="AJ95" i="39"/>
  <c r="AI95" i="39"/>
  <c r="AH95" i="39"/>
  <c r="AG95" i="39"/>
  <c r="AF95" i="39"/>
  <c r="AE95" i="39"/>
  <c r="AD95" i="39"/>
  <c r="AC95" i="39"/>
  <c r="AB95" i="39"/>
  <c r="AA95" i="39"/>
  <c r="Z95" i="39"/>
  <c r="Y95" i="39"/>
  <c r="X95" i="39"/>
  <c r="W95" i="39"/>
  <c r="V95" i="39"/>
  <c r="U95" i="39"/>
  <c r="T95" i="39"/>
  <c r="S95" i="39"/>
  <c r="R95" i="39"/>
  <c r="Q95" i="39"/>
  <c r="P95" i="39"/>
  <c r="O95" i="39"/>
  <c r="N95" i="39"/>
  <c r="M95" i="39"/>
  <c r="L95" i="39"/>
  <c r="K95" i="39"/>
  <c r="J95" i="39"/>
  <c r="I95" i="39"/>
  <c r="H95" i="39"/>
  <c r="G95" i="39"/>
  <c r="F95" i="39"/>
  <c r="E95" i="39"/>
  <c r="D95" i="39"/>
  <c r="C95" i="39"/>
  <c r="BC94" i="39"/>
  <c r="BB94" i="39"/>
  <c r="BA94" i="39"/>
  <c r="AZ94" i="39"/>
  <c r="AY94" i="39"/>
  <c r="AX94" i="39"/>
  <c r="AW94" i="39"/>
  <c r="AV94" i="39"/>
  <c r="AU94" i="39"/>
  <c r="AT94" i="39"/>
  <c r="AS94" i="39"/>
  <c r="AQ94" i="39"/>
  <c r="AP94" i="39"/>
  <c r="AO94" i="39"/>
  <c r="AN94" i="39"/>
  <c r="AM94" i="39"/>
  <c r="AL94" i="39"/>
  <c r="AK94" i="39"/>
  <c r="AJ94" i="39"/>
  <c r="AI94" i="39"/>
  <c r="AH94" i="39"/>
  <c r="AG94" i="39"/>
  <c r="AF94" i="39"/>
  <c r="AE94" i="39"/>
  <c r="AD94" i="39"/>
  <c r="AC94" i="39"/>
  <c r="AB94" i="39"/>
  <c r="AA94" i="39"/>
  <c r="Z94" i="39"/>
  <c r="Y94" i="39"/>
  <c r="X94" i="39"/>
  <c r="W94" i="39"/>
  <c r="V94" i="39"/>
  <c r="U94" i="39"/>
  <c r="T94" i="39"/>
  <c r="S94" i="39"/>
  <c r="R94" i="39"/>
  <c r="Q94" i="39"/>
  <c r="P94" i="39"/>
  <c r="O94" i="39"/>
  <c r="N94" i="39"/>
  <c r="M94" i="39"/>
  <c r="L94" i="39"/>
  <c r="K94" i="39"/>
  <c r="J94" i="39"/>
  <c r="I94" i="39"/>
  <c r="H94" i="39"/>
  <c r="G94" i="39"/>
  <c r="F94" i="39"/>
  <c r="E94" i="39"/>
  <c r="D94" i="39"/>
  <c r="C94" i="39"/>
  <c r="BC93" i="39"/>
  <c r="BB93" i="39"/>
  <c r="BA93" i="39"/>
  <c r="AZ93" i="39"/>
  <c r="AY93" i="39"/>
  <c r="AX93" i="39"/>
  <c r="AW93" i="39"/>
  <c r="AV93" i="39"/>
  <c r="AU93" i="39"/>
  <c r="AT93" i="39"/>
  <c r="AS93" i="39"/>
  <c r="AQ93" i="39"/>
  <c r="AP93" i="39"/>
  <c r="AO93" i="39"/>
  <c r="AN93" i="39"/>
  <c r="AM93" i="39"/>
  <c r="AL93" i="39"/>
  <c r="AK93" i="39"/>
  <c r="AJ93" i="39"/>
  <c r="AI93" i="39"/>
  <c r="AH93" i="39"/>
  <c r="AG93" i="39"/>
  <c r="AF93" i="39"/>
  <c r="AE93" i="39"/>
  <c r="AD93" i="39"/>
  <c r="AC93" i="39"/>
  <c r="AB93" i="39"/>
  <c r="AA93" i="39"/>
  <c r="Z93" i="39"/>
  <c r="Y93" i="39"/>
  <c r="X93" i="39"/>
  <c r="W93" i="39"/>
  <c r="V93" i="39"/>
  <c r="U93" i="39"/>
  <c r="T93" i="39"/>
  <c r="S93" i="39"/>
  <c r="R93" i="39"/>
  <c r="Q93" i="39"/>
  <c r="P93" i="39"/>
  <c r="O93" i="39"/>
  <c r="N93" i="39"/>
  <c r="M93" i="39"/>
  <c r="L93" i="39"/>
  <c r="K93" i="39"/>
  <c r="J93" i="39"/>
  <c r="I93" i="39"/>
  <c r="H93" i="39"/>
  <c r="G93" i="39"/>
  <c r="F93" i="39"/>
  <c r="E93" i="39"/>
  <c r="D93" i="39"/>
  <c r="C93" i="39"/>
  <c r="BC92" i="39"/>
  <c r="BB92" i="39"/>
  <c r="BA92" i="39"/>
  <c r="AZ92" i="39"/>
  <c r="AY92" i="39"/>
  <c r="AX92" i="39"/>
  <c r="AW92" i="39"/>
  <c r="AV92" i="39"/>
  <c r="AU92" i="39"/>
  <c r="AT92" i="39"/>
  <c r="AS92" i="39"/>
  <c r="AQ92" i="39"/>
  <c r="AP92" i="39"/>
  <c r="AO92" i="39"/>
  <c r="AN92" i="39"/>
  <c r="AM92" i="39"/>
  <c r="AL92" i="39"/>
  <c r="AK92" i="39"/>
  <c r="AJ92" i="39"/>
  <c r="AI92" i="39"/>
  <c r="AH92" i="39"/>
  <c r="AG92" i="39"/>
  <c r="AF92" i="39"/>
  <c r="AE92" i="39"/>
  <c r="AD92" i="39"/>
  <c r="AC92" i="39"/>
  <c r="AB92" i="39"/>
  <c r="AA92" i="39"/>
  <c r="Z92" i="39"/>
  <c r="Y92" i="39"/>
  <c r="X92" i="39"/>
  <c r="W92" i="39"/>
  <c r="V92" i="39"/>
  <c r="U92" i="39"/>
  <c r="T92" i="39"/>
  <c r="S92" i="39"/>
  <c r="R92" i="39"/>
  <c r="Q92" i="39"/>
  <c r="P92" i="39"/>
  <c r="O92" i="39"/>
  <c r="N92" i="39"/>
  <c r="M92" i="39"/>
  <c r="L92" i="39"/>
  <c r="K92" i="39"/>
  <c r="J92" i="39"/>
  <c r="I92" i="39"/>
  <c r="H92" i="39"/>
  <c r="G92" i="39"/>
  <c r="F92" i="39"/>
  <c r="E92" i="39"/>
  <c r="D92" i="39"/>
  <c r="C92" i="39"/>
  <c r="BC91" i="39"/>
  <c r="BB91" i="39"/>
  <c r="BA91" i="39"/>
  <c r="AZ91" i="39"/>
  <c r="AY91" i="39"/>
  <c r="AX91" i="39"/>
  <c r="AW91" i="39"/>
  <c r="AV91" i="39"/>
  <c r="AU91" i="39"/>
  <c r="AT91" i="39"/>
  <c r="AS91" i="39"/>
  <c r="AQ91" i="39"/>
  <c r="AP91" i="39"/>
  <c r="AO91" i="39"/>
  <c r="AN91" i="39"/>
  <c r="AM91" i="39"/>
  <c r="AL91" i="39"/>
  <c r="AK91" i="39"/>
  <c r="AJ91" i="39"/>
  <c r="AI91" i="39"/>
  <c r="AH91" i="39"/>
  <c r="AG91" i="39"/>
  <c r="AF91" i="39"/>
  <c r="AE91" i="39"/>
  <c r="AD91" i="39"/>
  <c r="AC91" i="39"/>
  <c r="AB91" i="39"/>
  <c r="AA91" i="39"/>
  <c r="Z91" i="39"/>
  <c r="Y91" i="39"/>
  <c r="X91" i="39"/>
  <c r="W91" i="39"/>
  <c r="V91" i="39"/>
  <c r="U91" i="39"/>
  <c r="T91" i="39"/>
  <c r="S91" i="39"/>
  <c r="R91" i="39"/>
  <c r="Q91" i="39"/>
  <c r="P91" i="39"/>
  <c r="O91" i="39"/>
  <c r="N91" i="39"/>
  <c r="M91" i="39"/>
  <c r="L91" i="39"/>
  <c r="K91" i="39"/>
  <c r="J91" i="39"/>
  <c r="I91" i="39"/>
  <c r="H91" i="39"/>
  <c r="G91" i="39"/>
  <c r="F91" i="39"/>
  <c r="E91" i="39"/>
  <c r="D91" i="39"/>
  <c r="C91" i="39"/>
  <c r="BC90" i="39"/>
  <c r="BB90" i="39"/>
  <c r="BA90" i="39"/>
  <c r="AZ90" i="39"/>
  <c r="AY90" i="39"/>
  <c r="AX90" i="39"/>
  <c r="AW90" i="39"/>
  <c r="AV90" i="39"/>
  <c r="AU90" i="39"/>
  <c r="AT90" i="39"/>
  <c r="AS90" i="39"/>
  <c r="AQ90" i="39"/>
  <c r="AP90" i="39"/>
  <c r="AO90" i="39"/>
  <c r="AN90" i="39"/>
  <c r="AM90" i="39"/>
  <c r="AL90" i="39"/>
  <c r="AK90" i="39"/>
  <c r="AJ90" i="39"/>
  <c r="AI90" i="39"/>
  <c r="AH90" i="39"/>
  <c r="AG90" i="39"/>
  <c r="AF90" i="39"/>
  <c r="AE90" i="39"/>
  <c r="AD90" i="39"/>
  <c r="AC90" i="39"/>
  <c r="AB90" i="39"/>
  <c r="AA90" i="39"/>
  <c r="Z90" i="39"/>
  <c r="Y90" i="39"/>
  <c r="X90" i="39"/>
  <c r="W90" i="39"/>
  <c r="V90" i="39"/>
  <c r="U90" i="39"/>
  <c r="T90" i="39"/>
  <c r="S90" i="39"/>
  <c r="R90" i="39"/>
  <c r="Q90" i="39"/>
  <c r="P90" i="39"/>
  <c r="O90" i="39"/>
  <c r="N90" i="39"/>
  <c r="M90" i="39"/>
  <c r="L90" i="39"/>
  <c r="K90" i="39"/>
  <c r="J90" i="39"/>
  <c r="I90" i="39"/>
  <c r="H90" i="39"/>
  <c r="G90" i="39"/>
  <c r="F90" i="39"/>
  <c r="E90" i="39"/>
  <c r="D90" i="39"/>
  <c r="C90" i="39"/>
  <c r="BC89" i="39"/>
  <c r="BB89" i="39"/>
  <c r="BA89" i="39"/>
  <c r="AZ89" i="39"/>
  <c r="AY89" i="39"/>
  <c r="AX89" i="39"/>
  <c r="AW89" i="39"/>
  <c r="AV89" i="39"/>
  <c r="AU89" i="39"/>
  <c r="AT89" i="39"/>
  <c r="AS89" i="39"/>
  <c r="AQ89" i="39"/>
  <c r="AP89" i="39"/>
  <c r="AO89" i="39"/>
  <c r="AN89" i="39"/>
  <c r="AM89" i="39"/>
  <c r="AL89" i="39"/>
  <c r="AK89" i="39"/>
  <c r="AJ89" i="39"/>
  <c r="AI89" i="39"/>
  <c r="AH89" i="39"/>
  <c r="AG89" i="39"/>
  <c r="AF89" i="39"/>
  <c r="AE89" i="39"/>
  <c r="AD89" i="39"/>
  <c r="AC89" i="39"/>
  <c r="AB89" i="39"/>
  <c r="AA89" i="39"/>
  <c r="Z89" i="39"/>
  <c r="Y89" i="39"/>
  <c r="X89" i="39"/>
  <c r="W89" i="39"/>
  <c r="V89" i="39"/>
  <c r="U89" i="39"/>
  <c r="T89" i="39"/>
  <c r="S89" i="39"/>
  <c r="R89" i="39"/>
  <c r="Q89" i="39"/>
  <c r="P89" i="39"/>
  <c r="O89" i="39"/>
  <c r="N89" i="39"/>
  <c r="M89" i="39"/>
  <c r="L89" i="39"/>
  <c r="K89" i="39"/>
  <c r="J89" i="39"/>
  <c r="I89" i="39"/>
  <c r="H89" i="39"/>
  <c r="G89" i="39"/>
  <c r="F89" i="39"/>
  <c r="E89" i="39"/>
  <c r="D89" i="39"/>
  <c r="C89" i="39"/>
  <c r="BC88" i="39"/>
  <c r="BB88" i="39"/>
  <c r="BA88" i="39"/>
  <c r="AZ88" i="39"/>
  <c r="AY88" i="39"/>
  <c r="AX88" i="39"/>
  <c r="AW88" i="39"/>
  <c r="AV88" i="39"/>
  <c r="AU88" i="39"/>
  <c r="AT88" i="39"/>
  <c r="AS88" i="39"/>
  <c r="AQ88" i="39"/>
  <c r="AP88" i="39"/>
  <c r="AO88" i="39"/>
  <c r="AN88" i="39"/>
  <c r="AM88" i="39"/>
  <c r="AL88" i="39"/>
  <c r="AK88" i="39"/>
  <c r="AJ88" i="39"/>
  <c r="AI88" i="39"/>
  <c r="AH88" i="39"/>
  <c r="AG88" i="39"/>
  <c r="AF88" i="39"/>
  <c r="AE88" i="39"/>
  <c r="AD88" i="39"/>
  <c r="AC88" i="39"/>
  <c r="AB88" i="39"/>
  <c r="AA88" i="39"/>
  <c r="Z88" i="39"/>
  <c r="Y88" i="39"/>
  <c r="X88" i="39"/>
  <c r="W88" i="39"/>
  <c r="V88" i="39"/>
  <c r="U88" i="39"/>
  <c r="T88" i="39"/>
  <c r="S88" i="39"/>
  <c r="R88" i="39"/>
  <c r="Q88" i="39"/>
  <c r="P88" i="39"/>
  <c r="O88" i="39"/>
  <c r="N88" i="39"/>
  <c r="M88" i="39"/>
  <c r="L88" i="39"/>
  <c r="K88" i="39"/>
  <c r="J88" i="39"/>
  <c r="I88" i="39"/>
  <c r="H88" i="39"/>
  <c r="G88" i="39"/>
  <c r="F88" i="39"/>
  <c r="E88" i="39"/>
  <c r="D88" i="39"/>
  <c r="C88" i="39"/>
  <c r="BC87" i="39"/>
  <c r="BB87" i="39"/>
  <c r="BA87" i="39"/>
  <c r="AZ87" i="39"/>
  <c r="AY87" i="39"/>
  <c r="AX87" i="39"/>
  <c r="AW87" i="39"/>
  <c r="AV87" i="39"/>
  <c r="AU87" i="39"/>
  <c r="AT87" i="39"/>
  <c r="AS87" i="39"/>
  <c r="AQ87" i="39"/>
  <c r="AP87" i="39"/>
  <c r="AO87" i="39"/>
  <c r="AN87" i="39"/>
  <c r="AM87" i="39"/>
  <c r="AL87" i="39"/>
  <c r="AK87" i="39"/>
  <c r="AJ87" i="39"/>
  <c r="AI87" i="39"/>
  <c r="AH87" i="39"/>
  <c r="AG87" i="39"/>
  <c r="AF87" i="39"/>
  <c r="AE87" i="39"/>
  <c r="AD87" i="39"/>
  <c r="AC87" i="39"/>
  <c r="AB87" i="39"/>
  <c r="AA87" i="39"/>
  <c r="Z87" i="39"/>
  <c r="Y87" i="39"/>
  <c r="X87" i="39"/>
  <c r="W87" i="39"/>
  <c r="V87" i="39"/>
  <c r="U87" i="39"/>
  <c r="T87" i="39"/>
  <c r="S87" i="39"/>
  <c r="R87" i="39"/>
  <c r="Q87" i="39"/>
  <c r="P87" i="39"/>
  <c r="O87" i="39"/>
  <c r="N87" i="39"/>
  <c r="M87" i="39"/>
  <c r="L87" i="39"/>
  <c r="K87" i="39"/>
  <c r="J87" i="39"/>
  <c r="I87" i="39"/>
  <c r="H87" i="39"/>
  <c r="G87" i="39"/>
  <c r="F87" i="39"/>
  <c r="E87" i="39"/>
  <c r="D87" i="39"/>
  <c r="C87" i="39"/>
  <c r="BC86" i="39"/>
  <c r="BB86" i="39"/>
  <c r="BA86" i="39"/>
  <c r="AZ86" i="39"/>
  <c r="AY86" i="39"/>
  <c r="AX86" i="39"/>
  <c r="AW86" i="39"/>
  <c r="AV86" i="39"/>
  <c r="AU86" i="39"/>
  <c r="AT86" i="39"/>
  <c r="AS86" i="39"/>
  <c r="AQ86" i="39"/>
  <c r="AP86" i="39"/>
  <c r="AO86" i="39"/>
  <c r="AN86" i="39"/>
  <c r="AM86" i="39"/>
  <c r="AL86" i="39"/>
  <c r="AK86" i="39"/>
  <c r="AJ86" i="39"/>
  <c r="AI86" i="39"/>
  <c r="AH86" i="39"/>
  <c r="AG86" i="39"/>
  <c r="AF86" i="39"/>
  <c r="AE86" i="39"/>
  <c r="AD86" i="39"/>
  <c r="AC86" i="39"/>
  <c r="AB86" i="39"/>
  <c r="AA86" i="39"/>
  <c r="Z86" i="39"/>
  <c r="Y86" i="39"/>
  <c r="X86" i="39"/>
  <c r="W86" i="39"/>
  <c r="V86" i="39"/>
  <c r="U86" i="39"/>
  <c r="T86" i="39"/>
  <c r="S86" i="39"/>
  <c r="R86" i="39"/>
  <c r="Q86" i="39"/>
  <c r="P86" i="39"/>
  <c r="O86" i="39"/>
  <c r="N86" i="39"/>
  <c r="M86" i="39"/>
  <c r="L86" i="39"/>
  <c r="K86" i="39"/>
  <c r="J86" i="39"/>
  <c r="I86" i="39"/>
  <c r="H86" i="39"/>
  <c r="G86" i="39"/>
  <c r="F86" i="39"/>
  <c r="E86" i="39"/>
  <c r="D86" i="39"/>
  <c r="C86" i="39"/>
  <c r="BC85" i="39"/>
  <c r="BB85" i="39"/>
  <c r="BA85" i="39"/>
  <c r="AZ85" i="39"/>
  <c r="AY85" i="39"/>
  <c r="AX85" i="39"/>
  <c r="AW85" i="39"/>
  <c r="AV85" i="39"/>
  <c r="AU85" i="39"/>
  <c r="AT85" i="39"/>
  <c r="AS85" i="39"/>
  <c r="AQ85" i="39"/>
  <c r="AP85" i="39"/>
  <c r="AO85" i="39"/>
  <c r="AN85" i="39"/>
  <c r="AM85" i="39"/>
  <c r="AL85" i="39"/>
  <c r="AK85" i="39"/>
  <c r="AJ85" i="39"/>
  <c r="AI85" i="39"/>
  <c r="AH85" i="39"/>
  <c r="AG85" i="39"/>
  <c r="AF85" i="39"/>
  <c r="AE85" i="39"/>
  <c r="AD85" i="39"/>
  <c r="AC85" i="39"/>
  <c r="AB85" i="39"/>
  <c r="AA85" i="39"/>
  <c r="Z85" i="39"/>
  <c r="Y85" i="39"/>
  <c r="X85" i="39"/>
  <c r="W85" i="39"/>
  <c r="V85" i="39"/>
  <c r="U85" i="39"/>
  <c r="T85" i="39"/>
  <c r="S85" i="39"/>
  <c r="R85" i="39"/>
  <c r="Q85" i="39"/>
  <c r="P85" i="39"/>
  <c r="O85" i="39"/>
  <c r="N85" i="39"/>
  <c r="M85" i="39"/>
  <c r="L85" i="39"/>
  <c r="K85" i="39"/>
  <c r="J85" i="39"/>
  <c r="I85" i="39"/>
  <c r="H85" i="39"/>
  <c r="G85" i="39"/>
  <c r="F85" i="39"/>
  <c r="E85" i="39"/>
  <c r="D85" i="39"/>
  <c r="C85" i="39"/>
  <c r="BC84" i="39"/>
  <c r="BB84" i="39"/>
  <c r="BA84" i="39"/>
  <c r="AZ84" i="39"/>
  <c r="AY84" i="39"/>
  <c r="AX84" i="39"/>
  <c r="AW84" i="39"/>
  <c r="AV84" i="39"/>
  <c r="AU84" i="39"/>
  <c r="AT84" i="39"/>
  <c r="AS84" i="39"/>
  <c r="AQ84" i="39"/>
  <c r="AP84" i="39"/>
  <c r="AO84" i="39"/>
  <c r="AN84" i="39"/>
  <c r="AM84" i="39"/>
  <c r="AL84" i="39"/>
  <c r="AK84" i="39"/>
  <c r="AJ84" i="39"/>
  <c r="AI84" i="39"/>
  <c r="AH84" i="39"/>
  <c r="AG84" i="39"/>
  <c r="AF84" i="39"/>
  <c r="AE84" i="39"/>
  <c r="AD84" i="39"/>
  <c r="AC84" i="39"/>
  <c r="AB84" i="39"/>
  <c r="AA84" i="39"/>
  <c r="Z84" i="39"/>
  <c r="Y84" i="39"/>
  <c r="X84" i="39"/>
  <c r="W84" i="39"/>
  <c r="V84" i="39"/>
  <c r="U84" i="39"/>
  <c r="T84" i="39"/>
  <c r="S84" i="39"/>
  <c r="R84" i="39"/>
  <c r="Q84" i="39"/>
  <c r="P84" i="39"/>
  <c r="O84" i="39"/>
  <c r="N84" i="39"/>
  <c r="M84" i="39"/>
  <c r="L84" i="39"/>
  <c r="K84" i="39"/>
  <c r="J84" i="39"/>
  <c r="I84" i="39"/>
  <c r="H84" i="39"/>
  <c r="G84" i="39"/>
  <c r="F84" i="39"/>
  <c r="E84" i="39"/>
  <c r="D84" i="39"/>
  <c r="C84" i="39"/>
  <c r="BC83" i="39"/>
  <c r="BB83" i="39"/>
  <c r="BA83" i="39"/>
  <c r="AZ83" i="39"/>
  <c r="AY83" i="39"/>
  <c r="AX83" i="39"/>
  <c r="AW83" i="39"/>
  <c r="AV83" i="39"/>
  <c r="AU83" i="39"/>
  <c r="AT83" i="39"/>
  <c r="AS83" i="39"/>
  <c r="AQ83" i="39"/>
  <c r="AP83" i="39"/>
  <c r="AO83" i="39"/>
  <c r="AN83" i="39"/>
  <c r="AM83" i="39"/>
  <c r="AL83" i="39"/>
  <c r="AK83" i="39"/>
  <c r="AJ83" i="39"/>
  <c r="AI83" i="39"/>
  <c r="AH83" i="39"/>
  <c r="AG83" i="39"/>
  <c r="AF83" i="39"/>
  <c r="AE83" i="39"/>
  <c r="AD83" i="39"/>
  <c r="AC83" i="39"/>
  <c r="AB83" i="39"/>
  <c r="AA83" i="39"/>
  <c r="Z83" i="39"/>
  <c r="Y83" i="39"/>
  <c r="X83" i="39"/>
  <c r="W83" i="39"/>
  <c r="V83" i="39"/>
  <c r="U83" i="39"/>
  <c r="T83" i="39"/>
  <c r="S83" i="39"/>
  <c r="R83" i="39"/>
  <c r="Q83" i="39"/>
  <c r="P83" i="39"/>
  <c r="O83" i="39"/>
  <c r="N83" i="39"/>
  <c r="M83" i="39"/>
  <c r="L83" i="39"/>
  <c r="K83" i="39"/>
  <c r="J83" i="39"/>
  <c r="I83" i="39"/>
  <c r="H83" i="39"/>
  <c r="G83" i="39"/>
  <c r="F83" i="39"/>
  <c r="E83" i="39"/>
  <c r="D83" i="39"/>
  <c r="C83" i="39"/>
  <c r="BC82" i="39"/>
  <c r="BB82" i="39"/>
  <c r="BA82" i="39"/>
  <c r="AZ82" i="39"/>
  <c r="AY82" i="39"/>
  <c r="AX82" i="39"/>
  <c r="AW82" i="39"/>
  <c r="AV82" i="39"/>
  <c r="AU82" i="39"/>
  <c r="AT82" i="39"/>
  <c r="AS82" i="39"/>
  <c r="AQ82" i="39"/>
  <c r="AP82" i="39"/>
  <c r="AO82" i="39"/>
  <c r="AN82" i="39"/>
  <c r="AM82" i="39"/>
  <c r="AL82" i="39"/>
  <c r="AK82" i="39"/>
  <c r="AJ82" i="39"/>
  <c r="AI82" i="39"/>
  <c r="AH82" i="39"/>
  <c r="AG82" i="39"/>
  <c r="AF82" i="39"/>
  <c r="AE82" i="39"/>
  <c r="AD82" i="39"/>
  <c r="AC82" i="39"/>
  <c r="AB82" i="39"/>
  <c r="AA82" i="39"/>
  <c r="Z82" i="39"/>
  <c r="Y82" i="39"/>
  <c r="X82" i="39"/>
  <c r="W82" i="39"/>
  <c r="V82" i="39"/>
  <c r="U82" i="39"/>
  <c r="T82" i="39"/>
  <c r="S82" i="39"/>
  <c r="R82" i="39"/>
  <c r="Q82" i="39"/>
  <c r="P82" i="39"/>
  <c r="O82" i="39"/>
  <c r="N82" i="39"/>
  <c r="M82" i="39"/>
  <c r="L82" i="39"/>
  <c r="K82" i="39"/>
  <c r="J82" i="39"/>
  <c r="I82" i="39"/>
  <c r="H82" i="39"/>
  <c r="G82" i="39"/>
  <c r="F82" i="39"/>
  <c r="E82" i="39"/>
  <c r="D82" i="39"/>
  <c r="C82" i="39"/>
  <c r="BC78" i="39"/>
  <c r="BB78" i="39"/>
  <c r="BA78" i="39"/>
  <c r="AZ78" i="39"/>
  <c r="AY78" i="39"/>
  <c r="AX78" i="39"/>
  <c r="AW78" i="39"/>
  <c r="AV78" i="39"/>
  <c r="AU78" i="39"/>
  <c r="AT78" i="39"/>
  <c r="AS78" i="39"/>
  <c r="AQ78" i="39"/>
  <c r="AP78" i="39"/>
  <c r="AO78" i="39"/>
  <c r="AN78" i="39"/>
  <c r="AM78" i="39"/>
  <c r="AL78" i="39"/>
  <c r="AK78" i="39"/>
  <c r="AJ78" i="39"/>
  <c r="AI78" i="39"/>
  <c r="AH78" i="39"/>
  <c r="AG78" i="39"/>
  <c r="AF78" i="39"/>
  <c r="AE78" i="39"/>
  <c r="AD78" i="39"/>
  <c r="AC78" i="39"/>
  <c r="AB78" i="39"/>
  <c r="AA78" i="39"/>
  <c r="Z78" i="39"/>
  <c r="Y78" i="39"/>
  <c r="X78" i="39"/>
  <c r="W78" i="39"/>
  <c r="V78" i="39"/>
  <c r="U78" i="39"/>
  <c r="T78" i="39"/>
  <c r="S78" i="39"/>
  <c r="R78" i="39"/>
  <c r="Q78" i="39"/>
  <c r="P78" i="39"/>
  <c r="O78" i="39"/>
  <c r="N78" i="39"/>
  <c r="M78" i="39"/>
  <c r="L78" i="39"/>
  <c r="K78" i="39"/>
  <c r="J78" i="39"/>
  <c r="I78" i="39"/>
  <c r="H78" i="39"/>
  <c r="G78" i="39"/>
  <c r="F78" i="39"/>
  <c r="E78" i="39"/>
  <c r="D78" i="39"/>
  <c r="C78" i="39"/>
  <c r="BC77" i="39"/>
  <c r="BB77" i="39"/>
  <c r="BA77" i="39"/>
  <c r="AZ77" i="39"/>
  <c r="AY77" i="39"/>
  <c r="AX77" i="39"/>
  <c r="AW77" i="39"/>
  <c r="AV77" i="39"/>
  <c r="AU77" i="39"/>
  <c r="AT77" i="39"/>
  <c r="AS77" i="39"/>
  <c r="AQ77" i="39"/>
  <c r="AP77" i="39"/>
  <c r="AO77" i="39"/>
  <c r="AN77" i="39"/>
  <c r="AM77" i="39"/>
  <c r="AL77" i="39"/>
  <c r="AK77" i="39"/>
  <c r="AJ77" i="39"/>
  <c r="AI77" i="39"/>
  <c r="AH77" i="39"/>
  <c r="AG77" i="39"/>
  <c r="AF77" i="39"/>
  <c r="AE77" i="39"/>
  <c r="AD77" i="39"/>
  <c r="AC77" i="39"/>
  <c r="AB77" i="39"/>
  <c r="AA77" i="39"/>
  <c r="Z77" i="39"/>
  <c r="Y77" i="39"/>
  <c r="X77" i="39"/>
  <c r="W77" i="39"/>
  <c r="V77" i="39"/>
  <c r="U77" i="39"/>
  <c r="T77" i="39"/>
  <c r="S77" i="39"/>
  <c r="R77" i="39"/>
  <c r="Q77" i="39"/>
  <c r="P77" i="39"/>
  <c r="O77" i="39"/>
  <c r="N77" i="39"/>
  <c r="M77" i="39"/>
  <c r="L77" i="39"/>
  <c r="K77" i="39"/>
  <c r="J77" i="39"/>
  <c r="I77" i="39"/>
  <c r="H77" i="39"/>
  <c r="G77" i="39"/>
  <c r="F77" i="39"/>
  <c r="E77" i="39"/>
  <c r="D77" i="39"/>
  <c r="C77" i="39"/>
  <c r="BC76" i="39"/>
  <c r="BB76" i="39"/>
  <c r="BA76" i="39"/>
  <c r="AZ76" i="39"/>
  <c r="AY76" i="39"/>
  <c r="AX76" i="39"/>
  <c r="AW76" i="39"/>
  <c r="AV76" i="39"/>
  <c r="AU76" i="39"/>
  <c r="AT76" i="39"/>
  <c r="AS76" i="39"/>
  <c r="AQ76" i="39"/>
  <c r="AP76" i="39"/>
  <c r="AO76" i="39"/>
  <c r="AN76" i="39"/>
  <c r="AM76" i="39"/>
  <c r="AL76" i="39"/>
  <c r="AK76" i="39"/>
  <c r="AJ76" i="39"/>
  <c r="AI76" i="39"/>
  <c r="AH76" i="39"/>
  <c r="AG76" i="39"/>
  <c r="AF76" i="39"/>
  <c r="AE76" i="39"/>
  <c r="AD76" i="39"/>
  <c r="AC76" i="39"/>
  <c r="AB76" i="39"/>
  <c r="AA76" i="39"/>
  <c r="Z76" i="39"/>
  <c r="Y76" i="39"/>
  <c r="X76" i="39"/>
  <c r="W76" i="39"/>
  <c r="V76" i="39"/>
  <c r="U76" i="39"/>
  <c r="T76" i="39"/>
  <c r="S76" i="39"/>
  <c r="R76" i="39"/>
  <c r="Q76" i="39"/>
  <c r="P76" i="39"/>
  <c r="O76" i="39"/>
  <c r="N76" i="39"/>
  <c r="M76" i="39"/>
  <c r="L76" i="39"/>
  <c r="K76" i="39"/>
  <c r="J76" i="39"/>
  <c r="I76" i="39"/>
  <c r="H76" i="39"/>
  <c r="G76" i="39"/>
  <c r="F76" i="39"/>
  <c r="E76" i="39"/>
  <c r="D76" i="39"/>
  <c r="C76" i="39"/>
  <c r="BC75" i="39"/>
  <c r="BB75" i="39"/>
  <c r="BA75" i="39"/>
  <c r="AZ75" i="39"/>
  <c r="AY75" i="39"/>
  <c r="AX75" i="39"/>
  <c r="AW75" i="39"/>
  <c r="AV75" i="39"/>
  <c r="AU75" i="39"/>
  <c r="AT75" i="39"/>
  <c r="AS75" i="39"/>
  <c r="AQ75" i="39"/>
  <c r="AP75" i="39"/>
  <c r="AO75" i="39"/>
  <c r="AN75" i="39"/>
  <c r="AM75" i="39"/>
  <c r="AL75" i="39"/>
  <c r="AK75" i="39"/>
  <c r="AJ75" i="39"/>
  <c r="AI75" i="39"/>
  <c r="AH75" i="39"/>
  <c r="AG75" i="39"/>
  <c r="AF75" i="39"/>
  <c r="AE75" i="39"/>
  <c r="AD75" i="39"/>
  <c r="AC75" i="39"/>
  <c r="AB75" i="39"/>
  <c r="AA75" i="39"/>
  <c r="Z75" i="39"/>
  <c r="Y75" i="39"/>
  <c r="X75" i="39"/>
  <c r="W75" i="39"/>
  <c r="V75" i="39"/>
  <c r="U75" i="39"/>
  <c r="T75" i="39"/>
  <c r="S75" i="39"/>
  <c r="R75" i="39"/>
  <c r="Q75" i="39"/>
  <c r="P75" i="39"/>
  <c r="O75" i="39"/>
  <c r="N75" i="39"/>
  <c r="M75" i="39"/>
  <c r="L75" i="39"/>
  <c r="K75" i="39"/>
  <c r="J75" i="39"/>
  <c r="I75" i="39"/>
  <c r="H75" i="39"/>
  <c r="G75" i="39"/>
  <c r="F75" i="39"/>
  <c r="E75" i="39"/>
  <c r="D75" i="39"/>
  <c r="C75" i="39"/>
  <c r="BC74" i="39"/>
  <c r="BB74" i="39"/>
  <c r="BA74" i="39"/>
  <c r="AZ74" i="39"/>
  <c r="AY74" i="39"/>
  <c r="AX74" i="39"/>
  <c r="AW74" i="39"/>
  <c r="AV74" i="39"/>
  <c r="AU74" i="39"/>
  <c r="AT74" i="39"/>
  <c r="AS74" i="39"/>
  <c r="AQ74" i="39"/>
  <c r="AP74" i="39"/>
  <c r="AO74" i="39"/>
  <c r="AN74" i="39"/>
  <c r="AM74" i="39"/>
  <c r="AL74" i="39"/>
  <c r="AK74" i="39"/>
  <c r="AJ74" i="39"/>
  <c r="AI74" i="39"/>
  <c r="AH74" i="39"/>
  <c r="AG74" i="39"/>
  <c r="AF74" i="39"/>
  <c r="AE74" i="39"/>
  <c r="AD74" i="39"/>
  <c r="AC74" i="39"/>
  <c r="AB74" i="39"/>
  <c r="AA74" i="39"/>
  <c r="Z74" i="39"/>
  <c r="Y74" i="39"/>
  <c r="X74" i="39"/>
  <c r="W74" i="39"/>
  <c r="V74" i="39"/>
  <c r="U74" i="39"/>
  <c r="T74" i="39"/>
  <c r="S74" i="39"/>
  <c r="R74" i="39"/>
  <c r="Q74" i="39"/>
  <c r="P74" i="39"/>
  <c r="O74" i="39"/>
  <c r="N74" i="39"/>
  <c r="M74" i="39"/>
  <c r="L74" i="39"/>
  <c r="K74" i="39"/>
  <c r="J74" i="39"/>
  <c r="I74" i="39"/>
  <c r="H74" i="39"/>
  <c r="G74" i="39"/>
  <c r="F74" i="39"/>
  <c r="E74" i="39"/>
  <c r="D74" i="39"/>
  <c r="C74" i="39"/>
  <c r="BC73" i="39"/>
  <c r="BB73" i="39"/>
  <c r="BA73" i="39"/>
  <c r="AZ73" i="39"/>
  <c r="AY73" i="39"/>
  <c r="AX73" i="39"/>
  <c r="AW73" i="39"/>
  <c r="AV73" i="39"/>
  <c r="AU73" i="39"/>
  <c r="AT73" i="39"/>
  <c r="AS73" i="39"/>
  <c r="AQ73" i="39"/>
  <c r="AP73" i="39"/>
  <c r="AO73" i="39"/>
  <c r="AN73" i="39"/>
  <c r="AM73" i="39"/>
  <c r="AL73" i="39"/>
  <c r="AK73" i="39"/>
  <c r="AJ73" i="39"/>
  <c r="AI73" i="39"/>
  <c r="AH73" i="39"/>
  <c r="AG73" i="39"/>
  <c r="AF73" i="39"/>
  <c r="AE73" i="39"/>
  <c r="AD73" i="39"/>
  <c r="AC73" i="39"/>
  <c r="AB73" i="39"/>
  <c r="AA73" i="39"/>
  <c r="Z73" i="39"/>
  <c r="Y73" i="39"/>
  <c r="X73" i="39"/>
  <c r="W73" i="39"/>
  <c r="V73" i="39"/>
  <c r="U73" i="39"/>
  <c r="T73" i="39"/>
  <c r="S73" i="39"/>
  <c r="R73" i="39"/>
  <c r="Q73" i="39"/>
  <c r="P73" i="39"/>
  <c r="O73" i="39"/>
  <c r="N73" i="39"/>
  <c r="M73" i="39"/>
  <c r="L73" i="39"/>
  <c r="K73" i="39"/>
  <c r="J73" i="39"/>
  <c r="I73" i="39"/>
  <c r="H73" i="39"/>
  <c r="G73" i="39"/>
  <c r="F73" i="39"/>
  <c r="E73" i="39"/>
  <c r="D73" i="39"/>
  <c r="C73" i="39"/>
  <c r="BC72" i="39"/>
  <c r="BB72" i="39"/>
  <c r="BA72" i="39"/>
  <c r="AZ72" i="39"/>
  <c r="AY72" i="39"/>
  <c r="AX72" i="39"/>
  <c r="AW72" i="39"/>
  <c r="AV72" i="39"/>
  <c r="AU72" i="39"/>
  <c r="AT72" i="39"/>
  <c r="AS72" i="39"/>
  <c r="AQ72" i="39"/>
  <c r="AP72" i="39"/>
  <c r="AO72" i="39"/>
  <c r="AN72" i="39"/>
  <c r="AM72" i="39"/>
  <c r="AL72" i="39"/>
  <c r="AK72" i="39"/>
  <c r="AJ72" i="39"/>
  <c r="AI72" i="39"/>
  <c r="AH72" i="39"/>
  <c r="AG72" i="39"/>
  <c r="AF72" i="39"/>
  <c r="AE72" i="39"/>
  <c r="AD72" i="39"/>
  <c r="AC72" i="39"/>
  <c r="AB72" i="39"/>
  <c r="AA72" i="39"/>
  <c r="Z72" i="39"/>
  <c r="Y72" i="39"/>
  <c r="X72" i="39"/>
  <c r="W72" i="39"/>
  <c r="V72" i="39"/>
  <c r="U72" i="39"/>
  <c r="T72" i="39"/>
  <c r="S72" i="39"/>
  <c r="R72" i="39"/>
  <c r="Q72" i="39"/>
  <c r="P72" i="39"/>
  <c r="O72" i="39"/>
  <c r="N72" i="39"/>
  <c r="M72" i="39"/>
  <c r="L72" i="39"/>
  <c r="K72" i="39"/>
  <c r="J72" i="39"/>
  <c r="I72" i="39"/>
  <c r="H72" i="39"/>
  <c r="G72" i="39"/>
  <c r="F72" i="39"/>
  <c r="E72" i="39"/>
  <c r="D72" i="39"/>
  <c r="C72" i="39"/>
  <c r="BC71" i="39"/>
  <c r="BB71" i="39"/>
  <c r="BA71" i="39"/>
  <c r="AZ71" i="39"/>
  <c r="AY71" i="39"/>
  <c r="AX71" i="39"/>
  <c r="AW71" i="39"/>
  <c r="AV71" i="39"/>
  <c r="AU71" i="39"/>
  <c r="AT71" i="39"/>
  <c r="AS71" i="39"/>
  <c r="AQ71" i="39"/>
  <c r="AP71" i="39"/>
  <c r="AO71" i="39"/>
  <c r="AN71" i="39"/>
  <c r="AM71" i="39"/>
  <c r="AL71" i="39"/>
  <c r="AK71" i="39"/>
  <c r="AJ71" i="39"/>
  <c r="AI71" i="39"/>
  <c r="AH71" i="39"/>
  <c r="AG71" i="39"/>
  <c r="AF71" i="39"/>
  <c r="AE71" i="39"/>
  <c r="AD71" i="39"/>
  <c r="AC71" i="39"/>
  <c r="AB71" i="39"/>
  <c r="AA71" i="39"/>
  <c r="Z71" i="39"/>
  <c r="Y71" i="39"/>
  <c r="X71" i="39"/>
  <c r="W71" i="39"/>
  <c r="V71" i="39"/>
  <c r="U71" i="39"/>
  <c r="T71" i="39"/>
  <c r="S71" i="39"/>
  <c r="R71" i="39"/>
  <c r="Q71" i="39"/>
  <c r="P71" i="39"/>
  <c r="O71" i="39"/>
  <c r="N71" i="39"/>
  <c r="M71" i="39"/>
  <c r="L71" i="39"/>
  <c r="K71" i="39"/>
  <c r="J71" i="39"/>
  <c r="I71" i="39"/>
  <c r="H71" i="39"/>
  <c r="G71" i="39"/>
  <c r="F71" i="39"/>
  <c r="E71" i="39"/>
  <c r="D71" i="39"/>
  <c r="C71" i="39"/>
  <c r="BC70" i="39"/>
  <c r="BB70" i="39"/>
  <c r="BA70" i="39"/>
  <c r="AZ70" i="39"/>
  <c r="AY70" i="39"/>
  <c r="AX70" i="39"/>
  <c r="AW70" i="39"/>
  <c r="AV70" i="39"/>
  <c r="AU70" i="39"/>
  <c r="AT70" i="39"/>
  <c r="AS70" i="39"/>
  <c r="AQ70" i="39"/>
  <c r="AP70" i="39"/>
  <c r="AO70" i="39"/>
  <c r="AN70" i="39"/>
  <c r="AM70" i="39"/>
  <c r="AL70" i="39"/>
  <c r="AK70" i="39"/>
  <c r="AJ70" i="39"/>
  <c r="AI70" i="39"/>
  <c r="AH70" i="39"/>
  <c r="AG70" i="39"/>
  <c r="AF70" i="39"/>
  <c r="AE70" i="39"/>
  <c r="AD70" i="39"/>
  <c r="AC70" i="39"/>
  <c r="AB70" i="39"/>
  <c r="AA70" i="39"/>
  <c r="Z70" i="39"/>
  <c r="Y70" i="39"/>
  <c r="X70" i="39"/>
  <c r="W70" i="39"/>
  <c r="V70" i="39"/>
  <c r="U70" i="39"/>
  <c r="T70" i="39"/>
  <c r="S70" i="39"/>
  <c r="R70" i="39"/>
  <c r="Q70" i="39"/>
  <c r="P70" i="39"/>
  <c r="O70" i="39"/>
  <c r="N70" i="39"/>
  <c r="M70" i="39"/>
  <c r="L70" i="39"/>
  <c r="K70" i="39"/>
  <c r="J70" i="39"/>
  <c r="I70" i="39"/>
  <c r="H70" i="39"/>
  <c r="G70" i="39"/>
  <c r="F70" i="39"/>
  <c r="E70" i="39"/>
  <c r="D70" i="39"/>
  <c r="C70" i="39"/>
  <c r="BC69" i="39"/>
  <c r="BB69" i="39"/>
  <c r="BA69" i="39"/>
  <c r="AZ69" i="39"/>
  <c r="AY69" i="39"/>
  <c r="AX69" i="39"/>
  <c r="AW69" i="39"/>
  <c r="AV69" i="39"/>
  <c r="AU69" i="39"/>
  <c r="AT69" i="39"/>
  <c r="AS69" i="39"/>
  <c r="AQ69" i="39"/>
  <c r="AP69" i="39"/>
  <c r="AO69" i="39"/>
  <c r="AN69" i="39"/>
  <c r="AM69" i="39"/>
  <c r="AL69" i="39"/>
  <c r="AK69" i="39"/>
  <c r="AJ69" i="39"/>
  <c r="AI69" i="39"/>
  <c r="AH69" i="39"/>
  <c r="AG69" i="39"/>
  <c r="AF69" i="39"/>
  <c r="AE69" i="39"/>
  <c r="AD69" i="39"/>
  <c r="AC69" i="39"/>
  <c r="AB69" i="39"/>
  <c r="AA69" i="39"/>
  <c r="Z69" i="39"/>
  <c r="Y69" i="39"/>
  <c r="X69" i="39"/>
  <c r="W69" i="39"/>
  <c r="V69" i="39"/>
  <c r="U69" i="39"/>
  <c r="T69" i="39"/>
  <c r="S69" i="39"/>
  <c r="R69" i="39"/>
  <c r="Q69" i="39"/>
  <c r="P69" i="39"/>
  <c r="O69" i="39"/>
  <c r="N69" i="39"/>
  <c r="M69" i="39"/>
  <c r="L69" i="39"/>
  <c r="K69" i="39"/>
  <c r="J69" i="39"/>
  <c r="I69" i="39"/>
  <c r="H69" i="39"/>
  <c r="G69" i="39"/>
  <c r="F69" i="39"/>
  <c r="E69" i="39"/>
  <c r="D69" i="39"/>
  <c r="C69" i="39"/>
  <c r="BC68" i="39"/>
  <c r="BB68" i="39"/>
  <c r="BA68" i="39"/>
  <c r="AZ68" i="39"/>
  <c r="AY68" i="39"/>
  <c r="AX68" i="39"/>
  <c r="AW68" i="39"/>
  <c r="AV68" i="39"/>
  <c r="AU68" i="39"/>
  <c r="AT68" i="39"/>
  <c r="AS68" i="39"/>
  <c r="AQ68" i="39"/>
  <c r="AP68" i="39"/>
  <c r="AO68" i="39"/>
  <c r="AN68" i="39"/>
  <c r="AM68" i="39"/>
  <c r="AL68" i="39"/>
  <c r="AK68" i="39"/>
  <c r="AJ68" i="39"/>
  <c r="AI68" i="39"/>
  <c r="AH68" i="39"/>
  <c r="AG68" i="39"/>
  <c r="AF68" i="39"/>
  <c r="AE68" i="39"/>
  <c r="AD68" i="39"/>
  <c r="AC68" i="39"/>
  <c r="AB68" i="39"/>
  <c r="AA68" i="39"/>
  <c r="Z68" i="39"/>
  <c r="Y68" i="39"/>
  <c r="X68" i="39"/>
  <c r="W68" i="39"/>
  <c r="V68" i="39"/>
  <c r="U68" i="39"/>
  <c r="T68" i="39"/>
  <c r="S68" i="39"/>
  <c r="R68" i="39"/>
  <c r="Q68" i="39"/>
  <c r="P68" i="39"/>
  <c r="O68" i="39"/>
  <c r="N68" i="39"/>
  <c r="M68" i="39"/>
  <c r="L68" i="39"/>
  <c r="K68" i="39"/>
  <c r="J68" i="39"/>
  <c r="I68" i="39"/>
  <c r="H68" i="39"/>
  <c r="G68" i="39"/>
  <c r="F68" i="39"/>
  <c r="E68" i="39"/>
  <c r="D68" i="39"/>
  <c r="C68" i="39"/>
  <c r="BC67" i="39"/>
  <c r="BB67" i="39"/>
  <c r="BA67" i="39"/>
  <c r="AZ67" i="39"/>
  <c r="AY67" i="39"/>
  <c r="AX67" i="39"/>
  <c r="AW67" i="39"/>
  <c r="AV67" i="39"/>
  <c r="AU67" i="39"/>
  <c r="AT67" i="39"/>
  <c r="AS67" i="39"/>
  <c r="AQ67" i="39"/>
  <c r="AP67" i="39"/>
  <c r="AO67" i="39"/>
  <c r="AN67" i="39"/>
  <c r="AM67" i="39"/>
  <c r="AL67" i="39"/>
  <c r="AK67" i="39"/>
  <c r="AJ67" i="39"/>
  <c r="AI67" i="39"/>
  <c r="AH67" i="39"/>
  <c r="AG67" i="39"/>
  <c r="AF67" i="39"/>
  <c r="AE67" i="39"/>
  <c r="AD67" i="39"/>
  <c r="AC67" i="39"/>
  <c r="AB67" i="39"/>
  <c r="AA67" i="39"/>
  <c r="Z67" i="39"/>
  <c r="Y67" i="39"/>
  <c r="X67" i="39"/>
  <c r="W67" i="39"/>
  <c r="V67" i="39"/>
  <c r="U67" i="39"/>
  <c r="T67" i="39"/>
  <c r="S67" i="39"/>
  <c r="R67" i="39"/>
  <c r="Q67" i="39"/>
  <c r="P67" i="39"/>
  <c r="O67" i="39"/>
  <c r="N67" i="39"/>
  <c r="M67" i="39"/>
  <c r="L67" i="39"/>
  <c r="K67" i="39"/>
  <c r="J67" i="39"/>
  <c r="I67" i="39"/>
  <c r="H67" i="39"/>
  <c r="G67" i="39"/>
  <c r="F67" i="39"/>
  <c r="E67" i="39"/>
  <c r="D67" i="39"/>
  <c r="C67" i="39"/>
  <c r="BC66" i="39"/>
  <c r="BB66" i="39"/>
  <c r="BA66" i="39"/>
  <c r="AZ66" i="39"/>
  <c r="AY66" i="39"/>
  <c r="AX66" i="39"/>
  <c r="AW66" i="39"/>
  <c r="AV66" i="39"/>
  <c r="AU66" i="39"/>
  <c r="AT66" i="39"/>
  <c r="AS66" i="39"/>
  <c r="AQ66" i="39"/>
  <c r="AP66" i="39"/>
  <c r="AO66" i="39"/>
  <c r="AN66" i="39"/>
  <c r="AM66" i="39"/>
  <c r="AL66" i="39"/>
  <c r="AK66" i="39"/>
  <c r="AJ66" i="39"/>
  <c r="AI66" i="39"/>
  <c r="AH66" i="39"/>
  <c r="AG66" i="39"/>
  <c r="AF66" i="39"/>
  <c r="AE66" i="39"/>
  <c r="AD66" i="39"/>
  <c r="AC66" i="39"/>
  <c r="AB66" i="39"/>
  <c r="AA66" i="39"/>
  <c r="Z66" i="39"/>
  <c r="Y66" i="39"/>
  <c r="X66" i="39"/>
  <c r="W66" i="39"/>
  <c r="V66" i="39"/>
  <c r="U66" i="39"/>
  <c r="T66" i="39"/>
  <c r="S66" i="39"/>
  <c r="R66" i="39"/>
  <c r="Q66" i="39"/>
  <c r="P66" i="39"/>
  <c r="O66" i="39"/>
  <c r="N66" i="39"/>
  <c r="M66" i="39"/>
  <c r="L66" i="39"/>
  <c r="K66" i="39"/>
  <c r="J66" i="39"/>
  <c r="I66" i="39"/>
  <c r="H66" i="39"/>
  <c r="G66" i="39"/>
  <c r="F66" i="39"/>
  <c r="E66" i="39"/>
  <c r="D66" i="39"/>
  <c r="C66" i="39"/>
  <c r="BC65" i="39"/>
  <c r="BB65" i="39"/>
  <c r="BA65" i="39"/>
  <c r="AZ65" i="39"/>
  <c r="AY65" i="39"/>
  <c r="AX65" i="39"/>
  <c r="AW65" i="39"/>
  <c r="AV65" i="39"/>
  <c r="AU65" i="39"/>
  <c r="AT65" i="39"/>
  <c r="AS65" i="39"/>
  <c r="AQ65" i="39"/>
  <c r="AP65" i="39"/>
  <c r="AO65" i="39"/>
  <c r="AN65" i="39"/>
  <c r="AM65" i="39"/>
  <c r="AL65" i="39"/>
  <c r="AK65" i="39"/>
  <c r="AJ65" i="39"/>
  <c r="AI65" i="39"/>
  <c r="AH65" i="39"/>
  <c r="AG65" i="39"/>
  <c r="AF65" i="39"/>
  <c r="AE65" i="39"/>
  <c r="AD65" i="39"/>
  <c r="AC65" i="39"/>
  <c r="AB65" i="39"/>
  <c r="AA65" i="39"/>
  <c r="Z65" i="39"/>
  <c r="Y65" i="39"/>
  <c r="X65" i="39"/>
  <c r="W65" i="39"/>
  <c r="V65" i="39"/>
  <c r="U65" i="39"/>
  <c r="T65" i="39"/>
  <c r="S65" i="39"/>
  <c r="R65" i="39"/>
  <c r="Q65" i="39"/>
  <c r="P65" i="39"/>
  <c r="O65" i="39"/>
  <c r="N65" i="39"/>
  <c r="M65" i="39"/>
  <c r="L65" i="39"/>
  <c r="K65" i="39"/>
  <c r="J65" i="39"/>
  <c r="I65" i="39"/>
  <c r="H65" i="39"/>
  <c r="G65" i="39"/>
  <c r="F65" i="39"/>
  <c r="E65" i="39"/>
  <c r="D65" i="39"/>
  <c r="C65" i="39"/>
  <c r="BC64" i="39"/>
  <c r="BB64" i="39"/>
  <c r="BA64" i="39"/>
  <c r="AZ64" i="39"/>
  <c r="AY64" i="39"/>
  <c r="AX64" i="39"/>
  <c r="AW64" i="39"/>
  <c r="AV64" i="39"/>
  <c r="AU64" i="39"/>
  <c r="AT64" i="39"/>
  <c r="AS64" i="39"/>
  <c r="AQ64" i="39"/>
  <c r="AP64" i="39"/>
  <c r="AO64" i="39"/>
  <c r="AN64" i="39"/>
  <c r="AM64" i="39"/>
  <c r="AL64" i="39"/>
  <c r="AK64" i="39"/>
  <c r="AJ64" i="39"/>
  <c r="AI64" i="39"/>
  <c r="AH64" i="39"/>
  <c r="AG64" i="39"/>
  <c r="AF64" i="39"/>
  <c r="AE64" i="39"/>
  <c r="AD64" i="39"/>
  <c r="AC64" i="39"/>
  <c r="AB64" i="39"/>
  <c r="AA64" i="39"/>
  <c r="Z64" i="39"/>
  <c r="Y64" i="39"/>
  <c r="X64" i="39"/>
  <c r="W64" i="39"/>
  <c r="V64" i="39"/>
  <c r="U64" i="39"/>
  <c r="T64" i="39"/>
  <c r="S64" i="39"/>
  <c r="R64" i="39"/>
  <c r="Q64" i="39"/>
  <c r="P64" i="39"/>
  <c r="O64" i="39"/>
  <c r="N64" i="39"/>
  <c r="M64" i="39"/>
  <c r="L64" i="39"/>
  <c r="K64" i="39"/>
  <c r="J64" i="39"/>
  <c r="I64" i="39"/>
  <c r="H64" i="39"/>
  <c r="G64" i="39"/>
  <c r="F64" i="39"/>
  <c r="E64" i="39"/>
  <c r="D64" i="39"/>
  <c r="C64" i="39"/>
  <c r="BC63" i="39"/>
  <c r="BB63" i="39"/>
  <c r="BA63" i="39"/>
  <c r="AZ63" i="39"/>
  <c r="AY63" i="39"/>
  <c r="AX63" i="39"/>
  <c r="AW63" i="39"/>
  <c r="AV63" i="39"/>
  <c r="AU63" i="39"/>
  <c r="AT63" i="39"/>
  <c r="AS63" i="39"/>
  <c r="AQ63" i="39"/>
  <c r="AP63" i="39"/>
  <c r="AO63" i="39"/>
  <c r="AN63" i="39"/>
  <c r="AM63" i="39"/>
  <c r="AL63" i="39"/>
  <c r="AK63" i="39"/>
  <c r="AJ63" i="39"/>
  <c r="AI63" i="39"/>
  <c r="AH63" i="39"/>
  <c r="AG63" i="39"/>
  <c r="AF63" i="39"/>
  <c r="AE63" i="39"/>
  <c r="AD63" i="39"/>
  <c r="AC63" i="39"/>
  <c r="AB63" i="39"/>
  <c r="AA63" i="39"/>
  <c r="Z63" i="39"/>
  <c r="Y63" i="39"/>
  <c r="X63" i="39"/>
  <c r="W63" i="39"/>
  <c r="V63" i="39"/>
  <c r="U63" i="39"/>
  <c r="T63" i="39"/>
  <c r="S63" i="39"/>
  <c r="R63" i="39"/>
  <c r="Q63" i="39"/>
  <c r="P63" i="39"/>
  <c r="O63" i="39"/>
  <c r="N63" i="39"/>
  <c r="M63" i="39"/>
  <c r="L63" i="39"/>
  <c r="K63" i="39"/>
  <c r="J63" i="39"/>
  <c r="I63" i="39"/>
  <c r="H63" i="39"/>
  <c r="G63" i="39"/>
  <c r="F63" i="39"/>
  <c r="E63" i="39"/>
  <c r="D63" i="39"/>
  <c r="C63" i="39"/>
  <c r="B2" i="12" l="1"/>
  <c r="E2" i="12" s="1"/>
  <c r="H211" i="12" l="1"/>
  <c r="H108" i="12"/>
  <c r="D241" i="8"/>
  <c r="D193" i="8"/>
  <c r="E180" i="8"/>
  <c r="D148" i="8"/>
  <c r="D110" i="8"/>
  <c r="H184" i="12"/>
  <c r="H84" i="12"/>
  <c r="D235" i="8"/>
  <c r="E216" i="8"/>
  <c r="D203" i="8"/>
  <c r="D177" i="8"/>
  <c r="D155" i="8"/>
  <c r="D108" i="8"/>
  <c r="D98" i="8"/>
  <c r="H162" i="12"/>
  <c r="E212" i="8"/>
  <c r="E199" i="8"/>
  <c r="D187" i="8"/>
  <c r="E174" i="8"/>
  <c r="D162" i="8"/>
  <c r="D115" i="8"/>
  <c r="H236" i="12"/>
  <c r="H135" i="12"/>
  <c r="E247" i="8"/>
  <c r="E224" i="8"/>
  <c r="E196" i="8"/>
  <c r="D171" i="8"/>
  <c r="D160" i="8"/>
  <c r="D122" i="8"/>
  <c r="D103" i="8"/>
  <c r="F11" i="59"/>
  <c r="H10" i="59"/>
  <c r="H9" i="59"/>
  <c r="H249" i="12"/>
  <c r="H245" i="12"/>
  <c r="H241" i="12"/>
  <c r="H237" i="12"/>
  <c r="H233" i="12"/>
  <c r="H229" i="12"/>
  <c r="H225" i="12"/>
  <c r="H221" i="12"/>
  <c r="H217" i="12"/>
  <c r="H213" i="12"/>
  <c r="H209" i="12"/>
  <c r="H205" i="12"/>
  <c r="H201" i="12"/>
  <c r="H197" i="12"/>
  <c r="H193" i="12"/>
  <c r="H189" i="12"/>
  <c r="H185" i="12"/>
  <c r="H181" i="12"/>
  <c r="H177" i="12"/>
  <c r="H173" i="12"/>
  <c r="H169" i="12"/>
  <c r="H165" i="12"/>
  <c r="H161" i="12"/>
  <c r="H157" i="12"/>
  <c r="H153" i="12"/>
  <c r="H149" i="12"/>
  <c r="H145" i="12"/>
  <c r="H141" i="12"/>
  <c r="H137" i="12"/>
  <c r="H133" i="12"/>
  <c r="H129" i="12"/>
  <c r="H125" i="12"/>
  <c r="H121" i="12"/>
  <c r="H117" i="12"/>
  <c r="H113" i="12"/>
  <c r="H109" i="12"/>
  <c r="H105" i="12"/>
  <c r="H101" i="12"/>
  <c r="H97" i="12"/>
  <c r="H93" i="12"/>
  <c r="H89" i="12"/>
  <c r="H85" i="12"/>
  <c r="H81" i="12"/>
  <c r="H77" i="12"/>
  <c r="H73" i="12"/>
  <c r="H69" i="12"/>
  <c r="H65" i="12"/>
  <c r="H61" i="12"/>
  <c r="G231" i="12"/>
  <c r="G195" i="12"/>
  <c r="G175" i="12"/>
  <c r="G155" i="12"/>
  <c r="H11" i="59"/>
  <c r="G10" i="59"/>
  <c r="F9" i="59"/>
  <c r="H246" i="12"/>
  <c r="H240" i="12"/>
  <c r="H235" i="12"/>
  <c r="H230" i="12"/>
  <c r="H224" i="12"/>
  <c r="H219" i="12"/>
  <c r="H214" i="12"/>
  <c r="H208" i="12"/>
  <c r="H203" i="12"/>
  <c r="H198" i="12"/>
  <c r="H192" i="12"/>
  <c r="H187" i="12"/>
  <c r="H182" i="12"/>
  <c r="H176" i="12"/>
  <c r="H171" i="12"/>
  <c r="H166" i="12"/>
  <c r="H160" i="12"/>
  <c r="H155" i="12"/>
  <c r="H150" i="12"/>
  <c r="H144" i="12"/>
  <c r="H139" i="12"/>
  <c r="H134" i="12"/>
  <c r="H128" i="12"/>
  <c r="H123" i="12"/>
  <c r="H118" i="12"/>
  <c r="H112" i="12"/>
  <c r="H107" i="12"/>
  <c r="H102" i="12"/>
  <c r="H96" i="12"/>
  <c r="H91" i="12"/>
  <c r="H86" i="12"/>
  <c r="H80" i="12"/>
  <c r="H75" i="12"/>
  <c r="H70" i="12"/>
  <c r="H64" i="12"/>
  <c r="G233" i="12"/>
  <c r="G212" i="12"/>
  <c r="G174" i="12"/>
  <c r="G136" i="12"/>
  <c r="G100" i="12"/>
  <c r="G80" i="12"/>
  <c r="G11" i="59"/>
  <c r="G9" i="59"/>
  <c r="H244" i="12"/>
  <c r="H238" i="12"/>
  <c r="H231" i="12"/>
  <c r="H223" i="12"/>
  <c r="H216" i="12"/>
  <c r="H210" i="12"/>
  <c r="H202" i="12"/>
  <c r="H195" i="12"/>
  <c r="H188" i="12"/>
  <c r="H180" i="12"/>
  <c r="H174" i="12"/>
  <c r="H167" i="12"/>
  <c r="H159" i="12"/>
  <c r="H152" i="12"/>
  <c r="H146" i="12"/>
  <c r="H138" i="12"/>
  <c r="H131" i="12"/>
  <c r="H124" i="12"/>
  <c r="H116" i="12"/>
  <c r="H110" i="12"/>
  <c r="H103" i="12"/>
  <c r="H95" i="12"/>
  <c r="H88" i="12"/>
  <c r="H82" i="12"/>
  <c r="H74" i="12"/>
  <c r="H67" i="12"/>
  <c r="H60" i="12"/>
  <c r="G214" i="12"/>
  <c r="G193" i="12"/>
  <c r="G157" i="12"/>
  <c r="G118" i="12"/>
  <c r="G81" i="12"/>
  <c r="G60" i="12"/>
  <c r="D246" i="8"/>
  <c r="E244" i="8"/>
  <c r="E242" i="8"/>
  <c r="D239" i="8"/>
  <c r="D237" i="8"/>
  <c r="E235" i="8"/>
  <c r="D230" i="8"/>
  <c r="E228" i="8"/>
  <c r="E226" i="8"/>
  <c r="D223" i="8"/>
  <c r="D221" i="8"/>
  <c r="E219" i="8"/>
  <c r="D214" i="8"/>
  <c r="E10" i="59"/>
  <c r="H243" i="12"/>
  <c r="H234" i="12"/>
  <c r="H226" i="12"/>
  <c r="H215" i="12"/>
  <c r="H206" i="12"/>
  <c r="H196" i="12"/>
  <c r="H186" i="12"/>
  <c r="H178" i="12"/>
  <c r="H168" i="12"/>
  <c r="H158" i="12"/>
  <c r="H148" i="12"/>
  <c r="H140" i="12"/>
  <c r="H130" i="12"/>
  <c r="H120" i="12"/>
  <c r="H111" i="12"/>
  <c r="H100" i="12"/>
  <c r="H92" i="12"/>
  <c r="H83" i="12"/>
  <c r="H72" i="12"/>
  <c r="H63" i="12"/>
  <c r="G99" i="12"/>
  <c r="E246" i="8"/>
  <c r="E239" i="8"/>
  <c r="E234" i="8"/>
  <c r="E232" i="8"/>
  <c r="E227" i="8"/>
  <c r="D225" i="8"/>
  <c r="E222" i="8"/>
  <c r="E220" i="8"/>
  <c r="D218" i="8"/>
  <c r="E215" i="8"/>
  <c r="D213" i="8"/>
  <c r="E211" i="8"/>
  <c r="D206" i="8"/>
  <c r="E204" i="8"/>
  <c r="E202" i="8"/>
  <c r="D199" i="8"/>
  <c r="D197" i="8"/>
  <c r="E195" i="8"/>
  <c r="D190" i="8"/>
  <c r="E188" i="8"/>
  <c r="E186" i="8"/>
  <c r="D183" i="8"/>
  <c r="D181" i="8"/>
  <c r="E179" i="8"/>
  <c r="D174" i="8"/>
  <c r="E172" i="8"/>
  <c r="E170" i="8"/>
  <c r="D167" i="8"/>
  <c r="D165" i="8"/>
  <c r="D161" i="8"/>
  <c r="D157" i="8"/>
  <c r="D153" i="8"/>
  <c r="D149" i="8"/>
  <c r="D145" i="8"/>
  <c r="D141" i="8"/>
  <c r="D137" i="8"/>
  <c r="D133" i="8"/>
  <c r="D129" i="8"/>
  <c r="D125" i="8"/>
  <c r="D121" i="8"/>
  <c r="D117" i="8"/>
  <c r="D113" i="8"/>
  <c r="D109" i="8"/>
  <c r="D105" i="8"/>
  <c r="D101" i="8"/>
  <c r="F10" i="59"/>
  <c r="H242" i="12"/>
  <c r="H228" i="12"/>
  <c r="H218" i="12"/>
  <c r="H204" i="12"/>
  <c r="H191" i="12"/>
  <c r="H179" i="12"/>
  <c r="H164" i="12"/>
  <c r="H154" i="12"/>
  <c r="H142" i="12"/>
  <c r="H127" i="12"/>
  <c r="H115" i="12"/>
  <c r="H104" i="12"/>
  <c r="H90" i="12"/>
  <c r="H78" i="12"/>
  <c r="H66" i="12"/>
  <c r="D249" i="8"/>
  <c r="D243" i="8"/>
  <c r="E236" i="8"/>
  <c r="D233" i="8"/>
  <c r="E230" i="8"/>
  <c r="D227" i="8"/>
  <c r="D217" i="8"/>
  <c r="E214" i="8"/>
  <c r="D209" i="8"/>
  <c r="D207" i="8"/>
  <c r="D202" i="8"/>
  <c r="D195" i="8"/>
  <c r="E190" i="8"/>
  <c r="E183" i="8"/>
  <c r="E178" i="8"/>
  <c r="E176" i="8"/>
  <c r="E171" i="8"/>
  <c r="D169" i="8"/>
  <c r="E166" i="8"/>
  <c r="D159" i="8"/>
  <c r="D152" i="8"/>
  <c r="D150" i="8"/>
  <c r="D143" i="8"/>
  <c r="D136" i="8"/>
  <c r="D134" i="8"/>
  <c r="D127" i="8"/>
  <c r="D120" i="8"/>
  <c r="D118" i="8"/>
  <c r="D111" i="8"/>
  <c r="D104" i="8"/>
  <c r="D102" i="8"/>
  <c r="E11" i="59"/>
  <c r="E9" i="59"/>
  <c r="H239" i="12"/>
  <c r="H227" i="12"/>
  <c r="H212" i="12"/>
  <c r="H200" i="12"/>
  <c r="H190" i="12"/>
  <c r="H175" i="12"/>
  <c r="H163" i="12"/>
  <c r="H151" i="12"/>
  <c r="H136" i="12"/>
  <c r="H126" i="12"/>
  <c r="H114" i="12"/>
  <c r="H99" i="12"/>
  <c r="H87" i="12"/>
  <c r="H76" i="12"/>
  <c r="H62" i="12"/>
  <c r="G213" i="12"/>
  <c r="G176" i="12"/>
  <c r="E248" i="8"/>
  <c r="D245" i="8"/>
  <c r="D242" i="8"/>
  <c r="E238" i="8"/>
  <c r="D229" i="8"/>
  <c r="D99" i="8"/>
  <c r="D106" i="8"/>
  <c r="D132" i="8"/>
  <c r="D139" i="8"/>
  <c r="D144" i="8"/>
  <c r="D146" i="8"/>
  <c r="D151" i="8"/>
  <c r="D156" i="8"/>
  <c r="D158" i="8"/>
  <c r="D163" i="8"/>
  <c r="E168" i="8"/>
  <c r="D175" i="8"/>
  <c r="D178" i="8"/>
  <c r="E184" i="8"/>
  <c r="E187" i="8"/>
  <c r="D191" i="8"/>
  <c r="D194" i="8"/>
  <c r="E200" i="8"/>
  <c r="E203" i="8"/>
  <c r="E206" i="8"/>
  <c r="D210" i="8"/>
  <c r="D231" i="8"/>
  <c r="E243" i="8"/>
  <c r="G61" i="12"/>
  <c r="G79" i="12"/>
  <c r="G98" i="12"/>
  <c r="G117" i="12"/>
  <c r="G137" i="12"/>
  <c r="G156" i="12"/>
  <c r="G232" i="12"/>
  <c r="H68" i="12"/>
  <c r="H94" i="12"/>
  <c r="H119" i="12"/>
  <c r="H143" i="12"/>
  <c r="H170" i="12"/>
  <c r="H194" i="12"/>
  <c r="H220" i="12"/>
  <c r="H247" i="12"/>
  <c r="D116" i="8"/>
  <c r="D123" i="8"/>
  <c r="D128" i="8"/>
  <c r="D130" i="8"/>
  <c r="D135" i="8"/>
  <c r="D140" i="8"/>
  <c r="D142" i="8"/>
  <c r="D147" i="8"/>
  <c r="D154" i="8"/>
  <c r="D166" i="8"/>
  <c r="E175" i="8"/>
  <c r="D179" i="8"/>
  <c r="D182" i="8"/>
  <c r="D185" i="8"/>
  <c r="E191" i="8"/>
  <c r="E194" i="8"/>
  <c r="D198" i="8"/>
  <c r="D201" i="8"/>
  <c r="E207" i="8"/>
  <c r="E210" i="8"/>
  <c r="E218" i="8"/>
  <c r="D222" i="8"/>
  <c r="D226" i="8"/>
  <c r="E231" i="8"/>
  <c r="D238" i="8"/>
  <c r="G62" i="12"/>
  <c r="G119" i="12"/>
  <c r="G138" i="12"/>
  <c r="H71" i="12"/>
  <c r="H98" i="12"/>
  <c r="H122" i="12"/>
  <c r="H147" i="12"/>
  <c r="H172" i="12"/>
  <c r="H199" i="12"/>
  <c r="H222" i="12"/>
  <c r="H248" i="12"/>
  <c r="D100" i="8"/>
  <c r="D107" i="8"/>
  <c r="D112" i="8"/>
  <c r="D114" i="8"/>
  <c r="D119" i="8"/>
  <c r="D124" i="8"/>
  <c r="D126" i="8"/>
  <c r="D131" i="8"/>
  <c r="D138" i="8"/>
  <c r="D164" i="8"/>
  <c r="E167" i="8"/>
  <c r="D170" i="8"/>
  <c r="D173" i="8"/>
  <c r="E182" i="8"/>
  <c r="D186" i="8"/>
  <c r="D189" i="8"/>
  <c r="E192" i="8"/>
  <c r="E198" i="8"/>
  <c r="D205" i="8"/>
  <c r="E208" i="8"/>
  <c r="D211" i="8"/>
  <c r="D215" i="8"/>
  <c r="D219" i="8"/>
  <c r="E223" i="8"/>
  <c r="D234" i="8"/>
  <c r="E240" i="8"/>
  <c r="D247" i="8"/>
  <c r="G194" i="12"/>
  <c r="H79" i="12"/>
  <c r="H106" i="12"/>
  <c r="H132" i="12"/>
  <c r="H156" i="12"/>
  <c r="H183" i="12"/>
  <c r="H207" i="12"/>
  <c r="H232" i="12"/>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D168" i="8"/>
  <c r="E169" i="8"/>
  <c r="D172" i="8"/>
  <c r="E173" i="8"/>
  <c r="D176" i="8"/>
  <c r="E177" i="8"/>
  <c r="D180" i="8"/>
  <c r="E181" i="8"/>
  <c r="D184" i="8"/>
  <c r="E185" i="8"/>
  <c r="D188" i="8"/>
  <c r="E189" i="8"/>
  <c r="D192" i="8"/>
  <c r="E193" i="8"/>
  <c r="D196" i="8"/>
  <c r="E197" i="8"/>
  <c r="D200" i="8"/>
  <c r="E201" i="8"/>
  <c r="D204" i="8"/>
  <c r="E205" i="8"/>
  <c r="D208" i="8"/>
  <c r="E209" i="8"/>
  <c r="D212" i="8"/>
  <c r="E213" i="8"/>
  <c r="D216" i="8"/>
  <c r="E217" i="8"/>
  <c r="D220" i="8"/>
  <c r="E221" i="8"/>
  <c r="D224" i="8"/>
  <c r="E225" i="8"/>
  <c r="D228" i="8"/>
  <c r="E229" i="8"/>
  <c r="D232" i="8"/>
  <c r="E233" i="8"/>
  <c r="D236" i="8"/>
  <c r="E237" i="8"/>
  <c r="D240" i="8"/>
  <c r="E241" i="8"/>
  <c r="D244" i="8"/>
  <c r="E245" i="8"/>
  <c r="D248" i="8"/>
  <c r="E249" i="8"/>
  <c r="M176" i="12"/>
  <c r="Q136" i="12"/>
  <c r="O138" i="12"/>
  <c r="Q117" i="12"/>
  <c r="O195" i="12"/>
  <c r="Q214" i="12"/>
  <c r="K118" i="12"/>
  <c r="O233" i="12"/>
  <c r="Q157" i="12"/>
  <c r="Q156" i="12"/>
  <c r="O81" i="12"/>
  <c r="K60" i="12"/>
  <c r="M62" i="12"/>
  <c r="K194" i="12"/>
  <c r="E6" i="59" l="1"/>
  <c r="E5" i="59"/>
  <c r="E4" i="59"/>
  <c r="C4" i="59"/>
  <c r="D2" i="59"/>
  <c r="M194" i="12"/>
  <c r="O118" i="12"/>
  <c r="M118" i="12"/>
  <c r="Q174" i="12"/>
  <c r="M214" i="12"/>
  <c r="K193" i="12"/>
  <c r="O193" i="12"/>
  <c r="Q194" i="12"/>
  <c r="O156" i="12"/>
  <c r="Q193" i="12"/>
  <c r="M174" i="12"/>
  <c r="K117" i="12"/>
  <c r="M156" i="12"/>
  <c r="M98" i="12"/>
  <c r="Q81" i="12"/>
  <c r="M81" i="12"/>
  <c r="Q118" i="12"/>
  <c r="Q155" i="12"/>
  <c r="O98" i="12"/>
  <c r="K155" i="12"/>
  <c r="O194" i="12"/>
  <c r="K138" i="12"/>
  <c r="Q231" i="12"/>
  <c r="O174" i="12"/>
  <c r="K233" i="12"/>
  <c r="M195" i="12"/>
  <c r="M193" i="12"/>
  <c r="O99" i="12"/>
  <c r="O214" i="12"/>
  <c r="K174" i="12"/>
  <c r="K81" i="12"/>
  <c r="M231" i="12"/>
  <c r="K119" i="12"/>
  <c r="M119" i="12"/>
  <c r="K98" i="12"/>
  <c r="Q138" i="12"/>
  <c r="O155" i="12"/>
  <c r="D50" i="59" l="1"/>
  <c r="G25" i="21" s="1"/>
  <c r="E50" i="59" l="1"/>
  <c r="B2" i="58"/>
  <c r="G14" i="58"/>
  <c r="K61" i="12"/>
  <c r="K79" i="12"/>
  <c r="K214" i="12"/>
  <c r="Q98" i="12"/>
  <c r="M60" i="12"/>
  <c r="M137" i="12"/>
  <c r="Q60" i="12"/>
  <c r="M155" i="12"/>
  <c r="O213" i="12"/>
  <c r="O117" i="12"/>
  <c r="O136" i="12"/>
  <c r="K232" i="12"/>
  <c r="M99" i="12"/>
  <c r="O137" i="12"/>
  <c r="M213" i="12"/>
  <c r="K213" i="12"/>
  <c r="Q62" i="12"/>
  <c r="K212" i="12"/>
  <c r="Q233" i="12"/>
  <c r="Q195" i="12"/>
  <c r="K80" i="12"/>
  <c r="M138" i="12"/>
  <c r="O60" i="12"/>
  <c r="O100" i="12"/>
  <c r="K195" i="12"/>
  <c r="O175" i="12"/>
  <c r="O176" i="12"/>
  <c r="M61" i="12"/>
  <c r="Q176" i="12"/>
  <c r="O61" i="12"/>
  <c r="Q119" i="12"/>
  <c r="K176" i="12"/>
  <c r="Q213" i="12"/>
  <c r="M136" i="12"/>
  <c r="Q80" i="12"/>
  <c r="K99" i="12"/>
  <c r="Q175" i="12"/>
  <c r="M157" i="12"/>
  <c r="Q232" i="12"/>
  <c r="M175" i="12"/>
  <c r="O119" i="12"/>
  <c r="M80" i="12"/>
  <c r="K136" i="12"/>
  <c r="Q99" i="12"/>
  <c r="M117" i="12"/>
  <c r="Q100" i="12"/>
  <c r="O79" i="12"/>
  <c r="K175" i="12"/>
  <c r="Q79" i="12"/>
  <c r="M212" i="12"/>
  <c r="Q137" i="12"/>
  <c r="O232" i="12"/>
  <c r="K137" i="12"/>
  <c r="Q61" i="12"/>
  <c r="M233" i="12"/>
  <c r="K62" i="12"/>
  <c r="O157" i="12"/>
  <c r="O231" i="12"/>
  <c r="M100" i="12"/>
  <c r="O80" i="12"/>
  <c r="M232" i="12"/>
  <c r="K156" i="12"/>
  <c r="O62" i="12"/>
  <c r="M79" i="12"/>
  <c r="Q212" i="12"/>
  <c r="O212" i="12"/>
  <c r="K157" i="12"/>
  <c r="K231" i="12"/>
  <c r="K100" i="12"/>
  <c r="E79" i="47" l="1"/>
  <c r="C82" i="47"/>
  <c r="C83" i="47" s="1"/>
  <c r="C84" i="47" s="1"/>
  <c r="C85" i="47" s="1"/>
  <c r="C86" i="47" s="1"/>
  <c r="D81" i="47"/>
  <c r="D82" i="47" s="1"/>
  <c r="D83" i="47" s="1"/>
  <c r="D84" i="47" s="1"/>
  <c r="D85" i="47" l="1"/>
  <c r="D86" i="47" s="1"/>
  <c r="D87" i="47" s="1"/>
  <c r="E84" i="47"/>
  <c r="E83" i="47"/>
  <c r="F80" i="47"/>
  <c r="E82" i="47"/>
  <c r="E81" i="47"/>
  <c r="C87" i="47" l="1"/>
  <c r="E87" i="47" s="1"/>
  <c r="E85" i="47"/>
  <c r="F85" i="47" s="1"/>
  <c r="E86" i="47"/>
  <c r="G86" i="47" s="1"/>
  <c r="G82" i="47"/>
  <c r="F82" i="47"/>
  <c r="F84" i="47"/>
  <c r="G84" i="47"/>
  <c r="F81" i="47"/>
  <c r="G81" i="47"/>
  <c r="F83" i="47"/>
  <c r="G83" i="47"/>
  <c r="G85" i="47" l="1"/>
  <c r="F86" i="47"/>
  <c r="H6" i="45" l="1"/>
  <c r="I6" i="45"/>
  <c r="L6" i="45"/>
  <c r="W6" i="45"/>
  <c r="Y6" i="45"/>
  <c r="AB6" i="45"/>
  <c r="AC6" i="45"/>
  <c r="AD6" i="45"/>
  <c r="AH6" i="45"/>
  <c r="AI6" i="45"/>
  <c r="AN6" i="45"/>
  <c r="AT6" i="45"/>
  <c r="AZ6" i="45"/>
  <c r="BC6" i="45"/>
  <c r="C6" i="45"/>
  <c r="E6" i="45"/>
  <c r="F6" i="45"/>
  <c r="G6" i="45"/>
  <c r="K6" i="45"/>
  <c r="M6" i="45"/>
  <c r="N6" i="45"/>
  <c r="O6" i="45"/>
  <c r="P6" i="45"/>
  <c r="Q6" i="45"/>
  <c r="R6" i="45"/>
  <c r="T6" i="45"/>
  <c r="U6" i="45"/>
  <c r="V6" i="45"/>
  <c r="X6" i="45"/>
  <c r="Z6" i="45"/>
  <c r="AE6" i="45"/>
  <c r="AF6" i="45"/>
  <c r="AJ6" i="45"/>
  <c r="AK6" i="45"/>
  <c r="AL6" i="45"/>
  <c r="AM6" i="45"/>
  <c r="AO6" i="45"/>
  <c r="AP6" i="45"/>
  <c r="AQ6" i="45"/>
  <c r="AS6" i="45"/>
  <c r="AU6" i="45"/>
  <c r="AV6" i="45"/>
  <c r="AW6" i="45"/>
  <c r="AX6" i="45"/>
  <c r="BA6" i="45"/>
  <c r="BB6" i="45"/>
  <c r="D6" i="45"/>
  <c r="S6" i="45"/>
  <c r="AA6" i="45"/>
  <c r="AG6" i="45"/>
  <c r="AY6" i="45"/>
  <c r="J6" i="45"/>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AR6" i="45"/>
  <c r="H7" i="44"/>
  <c r="I7" i="44"/>
  <c r="L7" i="44"/>
  <c r="W7" i="44"/>
  <c r="Y7" i="44"/>
  <c r="AB7" i="44"/>
  <c r="AC7" i="44"/>
  <c r="AD7" i="44"/>
  <c r="AH7" i="44"/>
  <c r="AI7" i="44"/>
  <c r="AN7" i="44"/>
  <c r="AT7" i="44"/>
  <c r="AZ7" i="44"/>
  <c r="BC7" i="44"/>
  <c r="C7" i="44"/>
  <c r="E7" i="44"/>
  <c r="F7" i="44"/>
  <c r="G7" i="44"/>
  <c r="K7" i="44"/>
  <c r="M7" i="44"/>
  <c r="N7" i="44"/>
  <c r="O7" i="44"/>
  <c r="P7" i="44"/>
  <c r="Q7" i="44"/>
  <c r="R7" i="44"/>
  <c r="T7" i="44"/>
  <c r="U7" i="44"/>
  <c r="V7" i="44"/>
  <c r="X7" i="44"/>
  <c r="Z7" i="44"/>
  <c r="AE7" i="44"/>
  <c r="AF7" i="44"/>
  <c r="AJ7" i="44"/>
  <c r="AK7" i="44"/>
  <c r="AL7" i="44"/>
  <c r="AM7" i="44"/>
  <c r="AO7" i="44"/>
  <c r="AP7" i="44"/>
  <c r="AQ7" i="44"/>
  <c r="AS7" i="44"/>
  <c r="AU7" i="44"/>
  <c r="AV7" i="44"/>
  <c r="AW7" i="44"/>
  <c r="AX7" i="44"/>
  <c r="BA7" i="44"/>
  <c r="BB7" i="44"/>
  <c r="D7" i="44"/>
  <c r="S7" i="44"/>
  <c r="AA7" i="44"/>
  <c r="AG7" i="44"/>
  <c r="AY7" i="44"/>
  <c r="J7" i="44"/>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AR7" i="44"/>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J136" i="12" s="1"/>
  <c r="C137" i="8"/>
  <c r="J137" i="12" s="1"/>
  <c r="C138" i="8"/>
  <c r="J138" i="12" s="1"/>
  <c r="C139" i="8"/>
  <c r="J139" i="12" s="1"/>
  <c r="C140" i="8"/>
  <c r="J140" i="12" s="1"/>
  <c r="C141" i="8"/>
  <c r="J141" i="12" s="1"/>
  <c r="C142" i="8"/>
  <c r="J142" i="12" s="1"/>
  <c r="C143" i="8"/>
  <c r="J143" i="12" s="1"/>
  <c r="C144" i="8"/>
  <c r="J144" i="12" s="1"/>
  <c r="C145" i="8"/>
  <c r="J145" i="12" s="1"/>
  <c r="C146" i="8"/>
  <c r="J146" i="12" s="1"/>
  <c r="C147" i="8"/>
  <c r="J147" i="12" s="1"/>
  <c r="C148" i="8"/>
  <c r="J148" i="12" s="1"/>
  <c r="C149" i="8"/>
  <c r="J149" i="12" s="1"/>
  <c r="C150" i="8"/>
  <c r="J150" i="12" s="1"/>
  <c r="C151" i="8"/>
  <c r="J151" i="12" s="1"/>
  <c r="C152" i="8"/>
  <c r="J152" i="12" s="1"/>
  <c r="C153" i="8"/>
  <c r="J153" i="12" s="1"/>
  <c r="C154" i="8"/>
  <c r="J154" i="12" s="1"/>
  <c r="C155" i="8"/>
  <c r="J155" i="12" s="1"/>
  <c r="C156" i="8"/>
  <c r="J156" i="12" s="1"/>
  <c r="C157" i="8"/>
  <c r="J157" i="12" s="1"/>
  <c r="C158" i="8"/>
  <c r="J158" i="12" s="1"/>
  <c r="C159" i="8"/>
  <c r="J159" i="12" s="1"/>
  <c r="C160" i="8"/>
  <c r="J160" i="12" s="1"/>
  <c r="C161" i="8"/>
  <c r="J161" i="12" s="1"/>
  <c r="C162" i="8"/>
  <c r="J162" i="12" s="1"/>
  <c r="C163" i="8"/>
  <c r="J163" i="12" s="1"/>
  <c r="C164" i="8"/>
  <c r="J164" i="12" s="1"/>
  <c r="C165" i="8"/>
  <c r="J165" i="12" s="1"/>
  <c r="C166" i="8"/>
  <c r="J166" i="12" s="1"/>
  <c r="C167" i="8"/>
  <c r="J167" i="12" s="1"/>
  <c r="C168" i="8"/>
  <c r="J168" i="12" s="1"/>
  <c r="C169" i="8"/>
  <c r="J169" i="12" s="1"/>
  <c r="C170" i="8"/>
  <c r="J170" i="12" s="1"/>
  <c r="C171" i="8"/>
  <c r="J171" i="12" s="1"/>
  <c r="C172" i="8"/>
  <c r="J172" i="12" s="1"/>
  <c r="C173" i="8"/>
  <c r="J173" i="12" s="1"/>
  <c r="C174" i="8"/>
  <c r="J174" i="12" s="1"/>
  <c r="C175" i="8"/>
  <c r="J175" i="12" s="1"/>
  <c r="C176" i="8"/>
  <c r="J176" i="12" s="1"/>
  <c r="C177" i="8"/>
  <c r="J177" i="12" s="1"/>
  <c r="C178" i="8"/>
  <c r="J178" i="12" s="1"/>
  <c r="C179" i="8"/>
  <c r="J179" i="12" s="1"/>
  <c r="C180" i="8"/>
  <c r="J180" i="12" s="1"/>
  <c r="C181" i="8"/>
  <c r="J181" i="12" s="1"/>
  <c r="C182" i="8"/>
  <c r="J182" i="12" s="1"/>
  <c r="C183" i="8"/>
  <c r="J183" i="12" s="1"/>
  <c r="C184" i="8"/>
  <c r="J184" i="12" s="1"/>
  <c r="C185" i="8"/>
  <c r="J185" i="12" s="1"/>
  <c r="C186" i="8"/>
  <c r="J186" i="12" s="1"/>
  <c r="C187" i="8"/>
  <c r="J187" i="12" s="1"/>
  <c r="C188" i="8"/>
  <c r="J188" i="12" s="1"/>
  <c r="C189" i="8"/>
  <c r="J189" i="12" s="1"/>
  <c r="C190" i="8"/>
  <c r="J190" i="12" s="1"/>
  <c r="C191" i="8"/>
  <c r="J191" i="12" s="1"/>
  <c r="C192" i="8"/>
  <c r="J192" i="12" s="1"/>
  <c r="C193" i="8"/>
  <c r="J193" i="12" s="1"/>
  <c r="C194" i="8"/>
  <c r="J194" i="12" s="1"/>
  <c r="C195" i="8"/>
  <c r="J195" i="12" s="1"/>
  <c r="C196" i="8"/>
  <c r="J196" i="12" s="1"/>
  <c r="C197" i="8"/>
  <c r="J197" i="12" s="1"/>
  <c r="C198" i="8"/>
  <c r="J198" i="12" s="1"/>
  <c r="C199" i="8"/>
  <c r="J199" i="12" s="1"/>
  <c r="C200" i="8"/>
  <c r="J200" i="12" s="1"/>
  <c r="C201" i="8"/>
  <c r="J201" i="12" s="1"/>
  <c r="C202" i="8"/>
  <c r="J202" i="12" s="1"/>
  <c r="C203" i="8"/>
  <c r="J203" i="12" s="1"/>
  <c r="C204" i="8"/>
  <c r="J204" i="12" s="1"/>
  <c r="C205" i="8"/>
  <c r="J205" i="12" s="1"/>
  <c r="C206" i="8"/>
  <c r="J206" i="12" s="1"/>
  <c r="C207" i="8"/>
  <c r="J207" i="12" s="1"/>
  <c r="C208" i="8"/>
  <c r="J208" i="12" s="1"/>
  <c r="C209" i="8"/>
  <c r="J209" i="12" s="1"/>
  <c r="C210" i="8"/>
  <c r="J210" i="12" s="1"/>
  <c r="C211" i="8"/>
  <c r="J211" i="12" s="1"/>
  <c r="C212" i="8"/>
  <c r="J212" i="12" s="1"/>
  <c r="C213" i="8"/>
  <c r="J213" i="12" s="1"/>
  <c r="C214" i="8"/>
  <c r="J214" i="12" s="1"/>
  <c r="C215" i="8"/>
  <c r="J215" i="12" s="1"/>
  <c r="C216" i="8"/>
  <c r="J216" i="12" s="1"/>
  <c r="C217" i="8"/>
  <c r="J217" i="12" s="1"/>
  <c r="C218" i="8"/>
  <c r="J218" i="12" s="1"/>
  <c r="C219" i="8"/>
  <c r="J219" i="12" s="1"/>
  <c r="C220" i="8"/>
  <c r="J220" i="12" s="1"/>
  <c r="C221" i="8"/>
  <c r="J221" i="12" s="1"/>
  <c r="C222" i="8"/>
  <c r="J222" i="12" s="1"/>
  <c r="C223" i="8"/>
  <c r="J223" i="12" s="1"/>
  <c r="C224" i="8"/>
  <c r="J224" i="12" s="1"/>
  <c r="C225" i="8"/>
  <c r="J225" i="12" s="1"/>
  <c r="C226" i="8"/>
  <c r="J226" i="12" s="1"/>
  <c r="C227" i="8"/>
  <c r="J227" i="12" s="1"/>
  <c r="C228" i="8"/>
  <c r="J228" i="12" s="1"/>
  <c r="C229" i="8"/>
  <c r="J229" i="12" s="1"/>
  <c r="C230" i="8"/>
  <c r="J230" i="12" s="1"/>
  <c r="C231" i="8"/>
  <c r="J231" i="12" s="1"/>
  <c r="C232" i="8"/>
  <c r="J232" i="12" s="1"/>
  <c r="C233" i="8"/>
  <c r="J233" i="12" s="1"/>
  <c r="C234" i="8"/>
  <c r="J234" i="12" s="1"/>
  <c r="C235" i="8"/>
  <c r="J235" i="12" s="1"/>
  <c r="C236" i="8"/>
  <c r="J236" i="12" s="1"/>
  <c r="C237" i="8"/>
  <c r="J237" i="12" s="1"/>
  <c r="C238" i="8"/>
  <c r="J238" i="12" s="1"/>
  <c r="C239" i="8"/>
  <c r="J239" i="12" s="1"/>
  <c r="C240" i="8"/>
  <c r="J240" i="12" s="1"/>
  <c r="C241" i="8"/>
  <c r="J241" i="12" s="1"/>
  <c r="C242" i="8"/>
  <c r="J242" i="12" s="1"/>
  <c r="C243" i="8"/>
  <c r="J243" i="12" s="1"/>
  <c r="C244" i="8"/>
  <c r="J244" i="12" s="1"/>
  <c r="C245" i="8"/>
  <c r="J245" i="12" s="1"/>
  <c r="C246" i="8"/>
  <c r="J246" i="12" s="1"/>
  <c r="C247" i="8"/>
  <c r="J247" i="12" s="1"/>
  <c r="C248" i="8"/>
  <c r="J248" i="12" s="1"/>
  <c r="C249" i="8"/>
  <c r="J249" i="12" s="1"/>
  <c r="N176" i="12"/>
  <c r="R156" i="12"/>
  <c r="R176" i="12"/>
  <c r="R136" i="12"/>
  <c r="N155" i="12"/>
  <c r="L175" i="12"/>
  <c r="R232" i="12"/>
  <c r="P212" i="12"/>
  <c r="P193" i="12"/>
  <c r="L212" i="12"/>
  <c r="L231" i="12"/>
  <c r="P213" i="12"/>
  <c r="L176" i="12"/>
  <c r="N193" i="12"/>
  <c r="N136" i="12"/>
  <c r="R155" i="12"/>
  <c r="R212" i="12"/>
  <c r="P194" i="12"/>
  <c r="P156" i="12"/>
  <c r="P176" i="12"/>
  <c r="P136" i="12"/>
  <c r="N212" i="12"/>
  <c r="P232" i="12"/>
  <c r="L195" i="12"/>
  <c r="N156" i="12"/>
  <c r="L157" i="12"/>
  <c r="P157" i="12"/>
  <c r="L136" i="12"/>
  <c r="L213" i="12"/>
  <c r="L233" i="12"/>
  <c r="L156" i="12"/>
  <c r="N174" i="12"/>
  <c r="N214" i="12"/>
  <c r="R137" i="12"/>
  <c r="N157" i="12"/>
  <c r="N213" i="12"/>
  <c r="N233" i="12"/>
  <c r="N138" i="12"/>
  <c r="P174" i="12"/>
  <c r="P214" i="12"/>
  <c r="J135" i="12" l="1"/>
  <c r="J131" i="12"/>
  <c r="J127" i="12"/>
  <c r="J123" i="12"/>
  <c r="J119" i="12"/>
  <c r="J115" i="12"/>
  <c r="J111" i="12"/>
  <c r="J107" i="12"/>
  <c r="J103" i="12"/>
  <c r="J99" i="12"/>
  <c r="J95" i="12"/>
  <c r="J91" i="12"/>
  <c r="J87" i="12"/>
  <c r="J83" i="12"/>
  <c r="J79" i="12"/>
  <c r="J75" i="12"/>
  <c r="J71" i="12"/>
  <c r="J67" i="12"/>
  <c r="J63" i="12"/>
  <c r="J134" i="12"/>
  <c r="J130" i="12"/>
  <c r="J126" i="12"/>
  <c r="J122" i="12"/>
  <c r="J118" i="12"/>
  <c r="J114" i="12"/>
  <c r="J110" i="12"/>
  <c r="J106" i="12"/>
  <c r="J102" i="12"/>
  <c r="J98" i="12"/>
  <c r="J94" i="12"/>
  <c r="J90" i="12"/>
  <c r="J86" i="12"/>
  <c r="J82" i="12"/>
  <c r="J78" i="12"/>
  <c r="J74" i="12"/>
  <c r="J70" i="12"/>
  <c r="J66" i="12"/>
  <c r="J62" i="12"/>
  <c r="J133" i="12"/>
  <c r="J129" i="12"/>
  <c r="J125" i="12"/>
  <c r="J121" i="12"/>
  <c r="J117" i="12"/>
  <c r="J113" i="12"/>
  <c r="J109" i="12"/>
  <c r="J105" i="12"/>
  <c r="J101" i="12"/>
  <c r="J97" i="12"/>
  <c r="J93" i="12"/>
  <c r="J89" i="12"/>
  <c r="J85" i="12"/>
  <c r="J81" i="12"/>
  <c r="J77" i="12"/>
  <c r="J73" i="12"/>
  <c r="J69" i="12"/>
  <c r="J65" i="12"/>
  <c r="J61" i="12"/>
  <c r="J132" i="12"/>
  <c r="J128" i="12"/>
  <c r="J124" i="12"/>
  <c r="J120" i="12"/>
  <c r="J116" i="12"/>
  <c r="J112" i="12"/>
  <c r="J108" i="12"/>
  <c r="J104" i="12"/>
  <c r="J100" i="12"/>
  <c r="J96" i="12"/>
  <c r="J92" i="12"/>
  <c r="J88" i="12"/>
  <c r="J84" i="12"/>
  <c r="J80" i="12"/>
  <c r="J76" i="12"/>
  <c r="J72" i="12"/>
  <c r="J68" i="12"/>
  <c r="J64" i="12"/>
  <c r="J60" i="12"/>
  <c r="H16" i="12"/>
  <c r="L138" i="12"/>
  <c r="R174" i="12"/>
  <c r="P175" i="12"/>
  <c r="R80" i="12"/>
  <c r="R79" i="12"/>
  <c r="L194" i="12"/>
  <c r="R213" i="12"/>
  <c r="L117" i="12"/>
  <c r="N232" i="12"/>
  <c r="R195" i="12"/>
  <c r="N60" i="12"/>
  <c r="R214" i="12"/>
  <c r="P231" i="12"/>
  <c r="L137" i="12"/>
  <c r="R193" i="12"/>
  <c r="N195" i="12"/>
  <c r="N137" i="12"/>
  <c r="N81" i="12"/>
  <c r="L174" i="12"/>
  <c r="N231" i="12"/>
  <c r="L214" i="12"/>
  <c r="L232" i="12"/>
  <c r="R175" i="12"/>
  <c r="L155" i="12"/>
  <c r="P155" i="12"/>
  <c r="P119" i="12"/>
  <c r="R233" i="12"/>
  <c r="R157" i="12"/>
  <c r="N79" i="12"/>
  <c r="P233" i="12"/>
  <c r="N117" i="12"/>
  <c r="L118" i="12"/>
  <c r="L79" i="12"/>
  <c r="P195" i="12"/>
  <c r="R138" i="12"/>
  <c r="P138" i="12"/>
  <c r="N119" i="12"/>
  <c r="N194" i="12"/>
  <c r="N175" i="12"/>
  <c r="L193" i="12"/>
  <c r="R194" i="12"/>
  <c r="P137" i="12"/>
  <c r="R231" i="12"/>
  <c r="N61" i="12"/>
  <c r="N118" i="12"/>
  <c r="L99" i="12"/>
  <c r="P98" i="12"/>
  <c r="R62" i="12"/>
  <c r="R119" i="12"/>
  <c r="N98" i="12"/>
  <c r="N99" i="12"/>
  <c r="L81" i="12"/>
  <c r="R60" i="12"/>
  <c r="L61" i="12"/>
  <c r="P100" i="12"/>
  <c r="J43" i="10" l="1"/>
  <c r="AA43" i="10"/>
  <c r="AY42" i="10"/>
  <c r="S42" i="10"/>
  <c r="AG24" i="10"/>
  <c r="J23" i="10"/>
  <c r="AA23" i="10"/>
  <c r="S22" i="10"/>
  <c r="AY43" i="10"/>
  <c r="S43" i="10"/>
  <c r="D42" i="10"/>
  <c r="J24" i="10"/>
  <c r="AA24" i="10"/>
  <c r="AY23" i="10"/>
  <c r="S23" i="10"/>
  <c r="D22" i="10"/>
  <c r="AG43" i="10"/>
  <c r="J42" i="10"/>
  <c r="AA42" i="10"/>
  <c r="AY41" i="10"/>
  <c r="S41" i="10"/>
  <c r="D24" i="10"/>
  <c r="AG23" i="10"/>
  <c r="J22" i="10"/>
  <c r="AA22" i="10"/>
  <c r="AG41" i="10"/>
  <c r="D41" i="10"/>
  <c r="AY22" i="10"/>
  <c r="D43" i="10"/>
  <c r="AG42" i="10"/>
  <c r="J41" i="10"/>
  <c r="AA41" i="10"/>
  <c r="AY24" i="10"/>
  <c r="S24" i="10"/>
  <c r="D23" i="10"/>
  <c r="AG22" i="10"/>
  <c r="L98" i="12"/>
  <c r="P62" i="12"/>
  <c r="L60" i="12"/>
  <c r="N62" i="12"/>
  <c r="P61" i="12"/>
  <c r="R117" i="12"/>
  <c r="P99" i="12"/>
  <c r="P117" i="12"/>
  <c r="P60" i="12"/>
  <c r="R100" i="12"/>
  <c r="P80" i="12"/>
  <c r="L62" i="12"/>
  <c r="R98" i="12"/>
  <c r="L100" i="12"/>
  <c r="R61" i="12"/>
  <c r="R81" i="12"/>
  <c r="L119" i="12"/>
  <c r="L80" i="12"/>
  <c r="R99" i="12"/>
  <c r="R118" i="12"/>
  <c r="P118" i="12"/>
  <c r="N80" i="12"/>
  <c r="P81" i="12"/>
  <c r="N100" i="12"/>
  <c r="P79" i="12"/>
  <c r="AI12" i="12" l="1"/>
  <c r="AI13" i="12"/>
  <c r="AI14" i="12"/>
  <c r="AI15" i="12"/>
  <c r="AI16" i="12"/>
  <c r="AI17" i="12"/>
  <c r="AI18" i="12"/>
  <c r="AI19" i="12"/>
  <c r="AI20" i="12"/>
  <c r="AI21" i="12"/>
  <c r="AI11" i="12" s="1"/>
  <c r="AI22" i="12"/>
  <c r="AI23" i="12"/>
  <c r="AI24" i="12"/>
  <c r="AI25" i="12"/>
  <c r="AI26" i="12"/>
  <c r="AI27" i="12"/>
  <c r="AI28" i="12"/>
  <c r="AI29" i="12"/>
  <c r="AI30" i="12"/>
  <c r="AI31" i="12"/>
  <c r="AI32" i="12"/>
  <c r="AI33" i="12"/>
  <c r="AI34" i="12"/>
  <c r="AI35" i="12"/>
  <c r="AI36" i="12"/>
  <c r="AI37" i="12"/>
  <c r="AI38" i="12"/>
  <c r="AI39" i="12"/>
  <c r="AI40" i="12"/>
  <c r="AI41" i="12"/>
  <c r="AI42" i="12"/>
  <c r="AI43" i="12"/>
  <c r="AI44" i="12"/>
  <c r="AI45" i="12"/>
  <c r="AI46" i="12"/>
  <c r="AI47" i="12"/>
  <c r="AI48" i="12"/>
  <c r="AI49" i="12"/>
  <c r="AI50" i="12"/>
  <c r="AI51" i="12"/>
  <c r="AI52" i="12"/>
  <c r="AI53" i="12"/>
  <c r="AI54" i="12"/>
  <c r="AI55" i="12"/>
  <c r="AI56" i="12"/>
  <c r="AI57" i="12"/>
  <c r="AI58" i="12"/>
  <c r="AI59" i="12"/>
  <c r="AI7" i="12" l="1"/>
  <c r="AI9" i="12"/>
  <c r="AI10" i="12"/>
  <c r="AI8" i="12"/>
  <c r="AI6" i="12" l="1"/>
  <c r="AI5" i="12"/>
  <c r="H12" i="12" l="1"/>
  <c r="I12" i="12"/>
  <c r="I13" i="12"/>
  <c r="I14" i="12"/>
  <c r="I15" i="12"/>
  <c r="I16" i="12"/>
  <c r="I17" i="12"/>
  <c r="I18" i="12"/>
  <c r="I19" i="12"/>
  <c r="I20" i="12"/>
  <c r="I21"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22" i="12"/>
  <c r="I7" i="12" l="1"/>
  <c r="I8" i="12"/>
  <c r="I11" i="12"/>
  <c r="I10" i="12"/>
  <c r="I9" i="12"/>
  <c r="I6" i="12" l="1"/>
  <c r="I5" i="12"/>
  <c r="U195" i="12" l="1"/>
  <c r="S195" i="12"/>
  <c r="Y137" i="12"/>
  <c r="S157" i="12"/>
  <c r="U98" i="12"/>
  <c r="U233" i="12"/>
  <c r="Y60" i="12"/>
  <c r="U155" i="12"/>
  <c r="S231" i="12"/>
  <c r="W137" i="12"/>
  <c r="U231" i="12"/>
  <c r="Y117" i="12"/>
  <c r="S214" i="12"/>
  <c r="Y195" i="12"/>
  <c r="W214" i="12"/>
  <c r="U213" i="12"/>
  <c r="Y214" i="12"/>
  <c r="W61" i="12"/>
  <c r="O23" i="12"/>
  <c r="W119" i="12"/>
  <c r="W212" i="12"/>
  <c r="S138" i="12"/>
  <c r="W156" i="12"/>
  <c r="Y79" i="12"/>
  <c r="S117" i="12"/>
  <c r="S193" i="12"/>
  <c r="U118" i="12"/>
  <c r="W231" i="12"/>
  <c r="U176" i="12"/>
  <c r="Y99" i="12"/>
  <c r="S174" i="12"/>
  <c r="M41" i="12"/>
  <c r="U79" i="12"/>
  <c r="W60" i="12"/>
  <c r="O22" i="12"/>
  <c r="W174" i="12"/>
  <c r="Y175" i="12"/>
  <c r="Y136" i="12"/>
  <c r="W99" i="12"/>
  <c r="S233" i="12"/>
  <c r="W136" i="12"/>
  <c r="W117" i="12"/>
  <c r="S136" i="12"/>
  <c r="S175" i="12"/>
  <c r="S119" i="12"/>
  <c r="Y100" i="12"/>
  <c r="W155" i="12"/>
  <c r="S61" i="12"/>
  <c r="K23" i="12"/>
  <c r="Y194" i="12"/>
  <c r="U156" i="12"/>
  <c r="Y157" i="12"/>
  <c r="U137" i="12"/>
  <c r="W138" i="12"/>
  <c r="U193" i="12"/>
  <c r="S155" i="12"/>
  <c r="S232" i="12"/>
  <c r="M22" i="12"/>
  <c r="U60" i="12"/>
  <c r="U117" i="12"/>
  <c r="Y156" i="12"/>
  <c r="W193" i="12"/>
  <c r="S156" i="12"/>
  <c r="U214" i="12"/>
  <c r="W98" i="12"/>
  <c r="U174" i="12"/>
  <c r="S194" i="12"/>
  <c r="U232" i="12"/>
  <c r="W175" i="12"/>
  <c r="W118" i="12"/>
  <c r="U61" i="12"/>
  <c r="M23" i="12"/>
  <c r="U194" i="12"/>
  <c r="U62" i="12"/>
  <c r="M24" i="12"/>
  <c r="Y98" i="12"/>
  <c r="W176" i="12"/>
  <c r="W81" i="12"/>
  <c r="Y119" i="12"/>
  <c r="S99" i="12"/>
  <c r="S176" i="12"/>
  <c r="Y62" i="12"/>
  <c r="Y176" i="12"/>
  <c r="S79" i="12"/>
  <c r="S62" i="12"/>
  <c r="K24" i="12"/>
  <c r="U81" i="12"/>
  <c r="M43" i="12"/>
  <c r="S98" i="12"/>
  <c r="U119" i="12"/>
  <c r="W233" i="12"/>
  <c r="K22" i="12"/>
  <c r="S60" i="12"/>
  <c r="S137" i="12"/>
  <c r="W194" i="12"/>
  <c r="Y232" i="12"/>
  <c r="Y138" i="12"/>
  <c r="U100" i="12"/>
  <c r="Y213" i="12"/>
  <c r="Y118" i="12"/>
  <c r="S212" i="12"/>
  <c r="Y155" i="12"/>
  <c r="S118" i="12"/>
  <c r="W157" i="12"/>
  <c r="U136" i="12"/>
  <c r="W100" i="12"/>
  <c r="Y212" i="12"/>
  <c r="W195" i="12"/>
  <c r="Y193" i="12"/>
  <c r="U212" i="12"/>
  <c r="S80" i="12"/>
  <c r="O24" i="12"/>
  <c r="W62" i="12"/>
  <c r="W213" i="12"/>
  <c r="W232" i="12"/>
  <c r="U99" i="12"/>
  <c r="Y81" i="12"/>
  <c r="S81" i="12"/>
  <c r="S100" i="12"/>
  <c r="Y61" i="12"/>
  <c r="W80" i="12"/>
  <c r="Y80" i="12"/>
  <c r="Y231" i="12"/>
  <c r="U138" i="12"/>
  <c r="Y233" i="12"/>
  <c r="U175" i="12"/>
  <c r="U80" i="12"/>
  <c r="M42" i="12"/>
  <c r="U157" i="12"/>
  <c r="S213" i="12"/>
  <c r="W79" i="12"/>
  <c r="Y174" i="12"/>
  <c r="H14" i="12"/>
  <c r="H58" i="12"/>
  <c r="H54" i="12"/>
  <c r="H50" i="12"/>
  <c r="H46" i="12"/>
  <c r="H42" i="12"/>
  <c r="H38" i="12"/>
  <c r="H34" i="12"/>
  <c r="H30" i="12"/>
  <c r="H26" i="12"/>
  <c r="H21" i="12"/>
  <c r="H19" i="12"/>
  <c r="H57" i="12"/>
  <c r="H53" i="12"/>
  <c r="H49" i="12"/>
  <c r="H45" i="12"/>
  <c r="H17" i="12"/>
  <c r="H7" i="12" s="1"/>
  <c r="H41" i="12"/>
  <c r="H37" i="12"/>
  <c r="H33" i="12"/>
  <c r="H29" i="12"/>
  <c r="H25" i="12"/>
  <c r="H22" i="12"/>
  <c r="H15" i="12"/>
  <c r="H13" i="12"/>
  <c r="H56" i="12"/>
  <c r="H52" i="12"/>
  <c r="H48" i="12"/>
  <c r="H44" i="12"/>
  <c r="H40" i="12"/>
  <c r="H36" i="12"/>
  <c r="H32" i="12"/>
  <c r="H28" i="12"/>
  <c r="H24" i="12"/>
  <c r="H20" i="12"/>
  <c r="H18" i="12"/>
  <c r="H59" i="12"/>
  <c r="H55" i="12"/>
  <c r="H51" i="12"/>
  <c r="H47" i="12"/>
  <c r="H43" i="12"/>
  <c r="H39" i="12"/>
  <c r="H35" i="12"/>
  <c r="H31" i="12"/>
  <c r="H27" i="12"/>
  <c r="H23" i="12"/>
  <c r="B9" i="58" l="1"/>
  <c r="H11" i="12"/>
  <c r="B13" i="58" s="1"/>
  <c r="H8" i="12"/>
  <c r="B10" i="58" s="1"/>
  <c r="H10" i="12"/>
  <c r="B12" i="58" s="1"/>
  <c r="H9" i="12"/>
  <c r="B11" i="58" s="1"/>
  <c r="B14" i="58" l="1"/>
  <c r="C13" i="58" s="1"/>
  <c r="F13" i="58" s="1"/>
  <c r="H6" i="12"/>
  <c r="H5" i="12"/>
  <c r="C9" i="58" l="1"/>
  <c r="C10" i="58"/>
  <c r="F10" i="58" s="1"/>
  <c r="C11" i="58"/>
  <c r="F11" i="58" s="1"/>
  <c r="C12" i="58"/>
  <c r="F12" i="58" s="1"/>
  <c r="D9" i="58" l="1"/>
  <c r="E9" i="58"/>
  <c r="G9" i="58" s="1"/>
  <c r="F9" i="58"/>
  <c r="AA231" i="12"/>
  <c r="AC232" i="12"/>
  <c r="AC98" i="12"/>
  <c r="AC117" i="12"/>
  <c r="AC62" i="12"/>
  <c r="AA156" i="12"/>
  <c r="AG156" i="12"/>
  <c r="AC61" i="12"/>
  <c r="AC137" i="12"/>
  <c r="AC231" i="12"/>
  <c r="AE233" i="12"/>
  <c r="AC100" i="12"/>
  <c r="AC175" i="12"/>
  <c r="AE137" i="12"/>
  <c r="AA61" i="12"/>
  <c r="AC60" i="12"/>
  <c r="AG232" i="12"/>
  <c r="AA232" i="12"/>
  <c r="AE194" i="12"/>
  <c r="AG195" i="12"/>
  <c r="AA195" i="12"/>
  <c r="AC195" i="12"/>
  <c r="AC156" i="12"/>
  <c r="AC138" i="12"/>
  <c r="AE118" i="12"/>
  <c r="AE176" i="12"/>
  <c r="AE175" i="12"/>
  <c r="AA176" i="12"/>
  <c r="AG176" i="12"/>
  <c r="AC174" i="12"/>
  <c r="AC213" i="12"/>
  <c r="K42" i="12"/>
  <c r="AA80" i="12"/>
  <c r="AC194" i="12"/>
  <c r="AG175" i="12"/>
  <c r="AA175" i="12"/>
  <c r="AG98" i="12"/>
  <c r="AA98" i="12"/>
  <c r="AA117" i="12"/>
  <c r="AC212" i="12"/>
  <c r="AA60" i="12"/>
  <c r="AC155" i="12"/>
  <c r="AG136" i="12"/>
  <c r="AA136" i="12"/>
  <c r="AE60" i="12"/>
  <c r="AE136" i="12"/>
  <c r="AE99" i="12"/>
  <c r="AA119" i="12"/>
  <c r="AG119" i="12"/>
  <c r="AC80" i="12"/>
  <c r="AC193" i="12"/>
  <c r="AE98" i="12"/>
  <c r="AC176" i="12"/>
  <c r="AC119" i="12"/>
  <c r="AG118" i="12"/>
  <c r="AA118" i="12"/>
  <c r="AE79" i="12"/>
  <c r="O41" i="12"/>
  <c r="AC118" i="12"/>
  <c r="AA174" i="12"/>
  <c r="AE157" i="12"/>
  <c r="AG81" i="12"/>
  <c r="AA81" i="12"/>
  <c r="AA43" i="12" s="1"/>
  <c r="AJ43" i="12" s="1"/>
  <c r="K43" i="12"/>
  <c r="AE174" i="12"/>
  <c r="AA157" i="12"/>
  <c r="AG157" i="12"/>
  <c r="AE80" i="12"/>
  <c r="O42" i="12"/>
  <c r="AE61" i="12"/>
  <c r="AE100" i="12"/>
  <c r="AE231" i="12"/>
  <c r="AC233" i="12"/>
  <c r="AG137" i="12"/>
  <c r="AA137" i="12"/>
  <c r="AE155" i="12"/>
  <c r="AE195" i="12"/>
  <c r="AE213" i="12"/>
  <c r="AA233" i="12"/>
  <c r="AG233" i="12"/>
  <c r="AA99" i="12"/>
  <c r="AG99" i="12"/>
  <c r="AG194" i="12"/>
  <c r="AA194" i="12"/>
  <c r="AA212" i="12"/>
  <c r="AE81" i="12"/>
  <c r="O43" i="12"/>
  <c r="AA100" i="12"/>
  <c r="AG100" i="12"/>
  <c r="AE119" i="12"/>
  <c r="AA62" i="12"/>
  <c r="AC79" i="12"/>
  <c r="AC136" i="12"/>
  <c r="AA214" i="12"/>
  <c r="AG214" i="12"/>
  <c r="AE62" i="12"/>
  <c r="AC81" i="12"/>
  <c r="AE156" i="12"/>
  <c r="AE193" i="12"/>
  <c r="AA213" i="12"/>
  <c r="AG213" i="12"/>
  <c r="AE212" i="12"/>
  <c r="AC214" i="12"/>
  <c r="AG193" i="12"/>
  <c r="AA193" i="12"/>
  <c r="AE138" i="12"/>
  <c r="AA138" i="12"/>
  <c r="AG138" i="12"/>
  <c r="AC157" i="12"/>
  <c r="AG155" i="12"/>
  <c r="AA155" i="12"/>
  <c r="AE117" i="12"/>
  <c r="AC99" i="12"/>
  <c r="K41" i="12"/>
  <c r="AA79" i="12"/>
  <c r="AE232" i="12"/>
  <c r="AE214" i="12"/>
  <c r="Q43" i="12"/>
  <c r="M43" i="10"/>
  <c r="K42" i="10"/>
  <c r="AE43" i="10"/>
  <c r="Z42" i="10"/>
  <c r="X41" i="10"/>
  <c r="AQ24" i="10"/>
  <c r="V23" i="10"/>
  <c r="U22" i="10"/>
  <c r="AP23" i="10"/>
  <c r="X24" i="10"/>
  <c r="G41" i="10"/>
  <c r="V43" i="10"/>
  <c r="AX43" i="10"/>
  <c r="U42" i="10"/>
  <c r="BB42" i="10"/>
  <c r="AW42" i="10"/>
  <c r="AM43" i="10"/>
  <c r="AL42" i="10"/>
  <c r="BB43" i="10"/>
  <c r="AV43" i="10"/>
  <c r="AP43" i="10"/>
  <c r="AK43" i="10"/>
  <c r="Z43" i="10"/>
  <c r="T43" i="10"/>
  <c r="O43" i="10"/>
  <c r="G43" i="10"/>
  <c r="BA42" i="10"/>
  <c r="AU42" i="10"/>
  <c r="AO42" i="10"/>
  <c r="AJ42" i="10"/>
  <c r="X42" i="10"/>
  <c r="R42" i="10"/>
  <c r="N42" i="10"/>
  <c r="F42" i="10"/>
  <c r="AX41" i="10"/>
  <c r="AS41" i="10"/>
  <c r="AM41" i="10"/>
  <c r="AF41" i="10"/>
  <c r="V41" i="10"/>
  <c r="Q41" i="10"/>
  <c r="M41" i="10"/>
  <c r="E41" i="10"/>
  <c r="P24" i="10"/>
  <c r="O23" i="10"/>
  <c r="AK41" i="10"/>
  <c r="AW43" i="10"/>
  <c r="AQ43" i="10"/>
  <c r="AL43" i="10"/>
  <c r="U43" i="10"/>
  <c r="P43" i="10"/>
  <c r="K43" i="10"/>
  <c r="AV42" i="10"/>
  <c r="AP42" i="10"/>
  <c r="AK42" i="10"/>
  <c r="T42" i="10"/>
  <c r="O42" i="10"/>
  <c r="G42" i="10"/>
  <c r="AU41" i="10"/>
  <c r="AO41" i="10"/>
  <c r="AJ41" i="10"/>
  <c r="R41" i="10"/>
  <c r="N41" i="10"/>
  <c r="F41" i="10"/>
  <c r="AX24" i="10"/>
  <c r="AS24" i="10"/>
  <c r="AM24" i="10"/>
  <c r="AF24" i="10"/>
  <c r="V24" i="10"/>
  <c r="Q24" i="10"/>
  <c r="M24" i="10"/>
  <c r="E24" i="10"/>
  <c r="AW23" i="10"/>
  <c r="AQ23" i="10"/>
  <c r="AL23" i="10"/>
  <c r="AE23" i="10"/>
  <c r="U23" i="10"/>
  <c r="P23" i="10"/>
  <c r="K23" i="10"/>
  <c r="BB22" i="10"/>
  <c r="AV22" i="10"/>
  <c r="AP22" i="10"/>
  <c r="AK22" i="10"/>
  <c r="Z22" i="10"/>
  <c r="T22" i="10"/>
  <c r="O22" i="10"/>
  <c r="G22" i="10"/>
  <c r="BA41" i="10"/>
  <c r="AS43" i="10"/>
  <c r="AF43" i="10"/>
  <c r="Q43" i="10"/>
  <c r="E43" i="10"/>
  <c r="AQ42" i="10"/>
  <c r="AE42" i="10"/>
  <c r="P42" i="10"/>
  <c r="BB41" i="10"/>
  <c r="AP41" i="10"/>
  <c r="Z41" i="10"/>
  <c r="O41" i="10"/>
  <c r="BA24" i="10"/>
  <c r="AU24" i="10"/>
  <c r="AO24" i="10"/>
  <c r="AJ24" i="10"/>
  <c r="R24" i="10"/>
  <c r="N24" i="10"/>
  <c r="F24" i="10"/>
  <c r="AX23" i="10"/>
  <c r="AS23" i="10"/>
  <c r="AM23" i="10"/>
  <c r="AF23" i="10"/>
  <c r="Q23" i="10"/>
  <c r="M23" i="10"/>
  <c r="E23" i="10"/>
  <c r="AW22" i="10"/>
  <c r="AQ22" i="10"/>
  <c r="AL22" i="10"/>
  <c r="AE22" i="10"/>
  <c r="P22" i="10"/>
  <c r="K22" i="10"/>
  <c r="AO22" i="10"/>
  <c r="BA43" i="10"/>
  <c r="AU43" i="10"/>
  <c r="AO43" i="10"/>
  <c r="AJ43" i="10"/>
  <c r="X43" i="10"/>
  <c r="R43" i="10"/>
  <c r="N43" i="10"/>
  <c r="F43" i="10"/>
  <c r="AX42" i="10"/>
  <c r="AS42" i="10"/>
  <c r="AM42" i="10"/>
  <c r="AF42" i="10"/>
  <c r="V42" i="10"/>
  <c r="Q42" i="10"/>
  <c r="M42" i="10"/>
  <c r="E42" i="10"/>
  <c r="AW41" i="10"/>
  <c r="AQ41" i="10"/>
  <c r="AL41" i="10"/>
  <c r="AE41" i="10"/>
  <c r="U41" i="10"/>
  <c r="P41" i="10"/>
  <c r="K41" i="10"/>
  <c r="AV41" i="10"/>
  <c r="T41" i="10"/>
  <c r="BB24" i="10"/>
  <c r="AV24" i="10"/>
  <c r="AP24" i="10"/>
  <c r="AK24" i="10"/>
  <c r="Z24" i="10"/>
  <c r="T24" i="10"/>
  <c r="O24" i="10"/>
  <c r="G24" i="10"/>
  <c r="BA23" i="10"/>
  <c r="AU23" i="10"/>
  <c r="AO23" i="10"/>
  <c r="AJ23" i="10"/>
  <c r="X23" i="10"/>
  <c r="R23" i="10"/>
  <c r="N23" i="10"/>
  <c r="F23" i="10"/>
  <c r="AX22" i="10"/>
  <c r="AS22" i="10"/>
  <c r="AM22" i="10"/>
  <c r="AF22" i="10"/>
  <c r="V22" i="10"/>
  <c r="Q22" i="10"/>
  <c r="M22" i="10"/>
  <c r="E22" i="10"/>
  <c r="AW24" i="10"/>
  <c r="AL24" i="10"/>
  <c r="AE24" i="10"/>
  <c r="U24" i="10"/>
  <c r="K24" i="10"/>
  <c r="BB23" i="10"/>
  <c r="AV23" i="10"/>
  <c r="AK23" i="10"/>
  <c r="Z23" i="10"/>
  <c r="T23" i="10"/>
  <c r="G23" i="10"/>
  <c r="BA22" i="10"/>
  <c r="AU22" i="10"/>
  <c r="AJ22" i="10"/>
  <c r="X22" i="10"/>
  <c r="R22" i="10"/>
  <c r="N22" i="10"/>
  <c r="F22" i="10"/>
  <c r="E10" i="58" l="1"/>
  <c r="G10" i="58" s="1"/>
  <c r="D10" i="58"/>
  <c r="AA41" i="12"/>
  <c r="AJ41" i="12" s="1"/>
  <c r="AA22" i="12"/>
  <c r="AJ22" i="12" s="1"/>
  <c r="AC24" i="12"/>
  <c r="AL24" i="12" s="1"/>
  <c r="AC43" i="12"/>
  <c r="AL43" i="12" s="1"/>
  <c r="AE43" i="12"/>
  <c r="AN43" i="12" s="1"/>
  <c r="AE41" i="12"/>
  <c r="AN41" i="12" s="1"/>
  <c r="AE23" i="12"/>
  <c r="AN23" i="12" s="1"/>
  <c r="AA42" i="12"/>
  <c r="AJ42" i="12" s="1"/>
  <c r="AA23" i="12"/>
  <c r="AJ23" i="12" s="1"/>
  <c r="AE42" i="12"/>
  <c r="AN42" i="12" s="1"/>
  <c r="AG43" i="12"/>
  <c r="AP43" i="12" s="1"/>
  <c r="AC42" i="12"/>
  <c r="AL42" i="12" s="1"/>
  <c r="AC23" i="12"/>
  <c r="AL23" i="12" s="1"/>
  <c r="AE24" i="12"/>
  <c r="AN24" i="12" s="1"/>
  <c r="AG79" i="12"/>
  <c r="Q41" i="12"/>
  <c r="AG212" i="12"/>
  <c r="AG174" i="12"/>
  <c r="AG61" i="12"/>
  <c r="AG23" i="12" s="1"/>
  <c r="AP23" i="12" s="1"/>
  <c r="Q23" i="12"/>
  <c r="AE22" i="12"/>
  <c r="AN22" i="12" s="1"/>
  <c r="AC41" i="12"/>
  <c r="AL41" i="12" s="1"/>
  <c r="AA24" i="12"/>
  <c r="AJ24" i="12" s="1"/>
  <c r="AG117" i="12"/>
  <c r="AC22" i="12"/>
  <c r="AL22" i="12" s="1"/>
  <c r="AG62" i="12"/>
  <c r="AG24" i="12" s="1"/>
  <c r="AP24" i="12" s="1"/>
  <c r="Q24" i="12"/>
  <c r="AG60" i="12"/>
  <c r="Q22" i="12"/>
  <c r="AG80" i="12"/>
  <c r="AG42" i="12" s="1"/>
  <c r="AP42" i="12" s="1"/>
  <c r="Q42" i="12"/>
  <c r="AG231" i="12"/>
  <c r="D11" i="58" l="1"/>
  <c r="E11" i="58"/>
  <c r="G11" i="58" s="1"/>
  <c r="AG41" i="12"/>
  <c r="AP41" i="12" s="1"/>
  <c r="AG22" i="12"/>
  <c r="AP22" i="12" s="1"/>
  <c r="E12" i="58" l="1"/>
  <c r="G12" i="58" s="1"/>
  <c r="D12" i="58"/>
  <c r="E13" i="58" l="1"/>
  <c r="G13" i="58" s="1"/>
  <c r="D13" i="58"/>
  <c r="AR24" i="10" l="1"/>
  <c r="AR41" i="10"/>
  <c r="AR43" i="10"/>
  <c r="AR23" i="10"/>
  <c r="AR42" i="10"/>
  <c r="AR22" i="10"/>
  <c r="AC43" i="10"/>
  <c r="AT43" i="10"/>
  <c r="AD43" i="10"/>
  <c r="W43" i="10"/>
  <c r="BC42" i="10"/>
  <c r="AI42" i="10"/>
  <c r="AB42" i="10"/>
  <c r="I42" i="10"/>
  <c r="AT41" i="10"/>
  <c r="AD41" i="10"/>
  <c r="W41" i="10"/>
  <c r="C43" i="10"/>
  <c r="AN43" i="10"/>
  <c r="L43" i="10"/>
  <c r="AZ42" i="10"/>
  <c r="AH42" i="10"/>
  <c r="Y42" i="10"/>
  <c r="H42" i="10"/>
  <c r="C41" i="10"/>
  <c r="AN41" i="10"/>
  <c r="AC41" i="10"/>
  <c r="L41" i="10"/>
  <c r="BC43" i="10"/>
  <c r="AI43" i="10"/>
  <c r="AB43" i="10"/>
  <c r="I43" i="10"/>
  <c r="AT42" i="10"/>
  <c r="AD42" i="10"/>
  <c r="W42" i="10"/>
  <c r="BC41" i="10"/>
  <c r="AI41" i="10"/>
  <c r="AB41" i="10"/>
  <c r="I41" i="10"/>
  <c r="AZ43" i="10"/>
  <c r="AH43" i="10"/>
  <c r="Y43" i="10"/>
  <c r="H43" i="10"/>
  <c r="C42" i="10"/>
  <c r="AN42" i="10"/>
  <c r="AC42" i="10"/>
  <c r="L42" i="10"/>
  <c r="AZ41" i="10"/>
  <c r="AH41" i="10"/>
  <c r="Y41" i="10"/>
  <c r="H41" i="10"/>
  <c r="C24" i="10"/>
  <c r="AN24" i="10"/>
  <c r="AC24" i="10"/>
  <c r="L24" i="10"/>
  <c r="AZ23" i="10"/>
  <c r="AH23" i="10"/>
  <c r="Y23" i="10"/>
  <c r="H23" i="10"/>
  <c r="C22" i="10"/>
  <c r="AN22" i="10"/>
  <c r="AC22" i="10"/>
  <c r="L22" i="10"/>
  <c r="AT24" i="10"/>
  <c r="AD24" i="10"/>
  <c r="W24" i="10"/>
  <c r="BC23" i="10"/>
  <c r="AI23" i="10"/>
  <c r="AB23" i="10"/>
  <c r="I23" i="10"/>
  <c r="AT22" i="10"/>
  <c r="AD22" i="10"/>
  <c r="W22" i="10"/>
  <c r="BC24" i="10"/>
  <c r="AI24" i="10"/>
  <c r="AB24" i="10"/>
  <c r="I24" i="10"/>
  <c r="AT23" i="10"/>
  <c r="AD23" i="10"/>
  <c r="W23" i="10"/>
  <c r="BC22" i="10"/>
  <c r="AI22" i="10"/>
  <c r="AB22" i="10"/>
  <c r="I22" i="10"/>
  <c r="AZ24" i="10"/>
  <c r="AH24" i="10"/>
  <c r="Y24" i="10"/>
  <c r="H24" i="10"/>
  <c r="C23" i="10"/>
  <c r="AN23" i="10"/>
  <c r="AC23" i="10"/>
  <c r="L23" i="10"/>
  <c r="AZ22" i="10"/>
  <c r="AH22" i="10"/>
  <c r="Y22" i="10"/>
  <c r="H22" i="10"/>
  <c r="J59" i="12" l="1"/>
  <c r="J58" i="12"/>
  <c r="J30" i="12"/>
  <c r="J35" i="12"/>
  <c r="J52" i="12"/>
  <c r="J33" i="12"/>
  <c r="J28" i="12"/>
  <c r="J40" i="12"/>
  <c r="J23" i="12"/>
  <c r="J31" i="12"/>
  <c r="J26" i="12"/>
  <c r="J57" i="12" l="1"/>
  <c r="J14" i="12"/>
  <c r="J32" i="12"/>
  <c r="J39" i="12"/>
  <c r="J54" i="12"/>
  <c r="J42" i="12"/>
  <c r="J55" i="12"/>
  <c r="J56" i="12"/>
  <c r="J46" i="12"/>
  <c r="J34" i="12"/>
  <c r="J38" i="12"/>
  <c r="J13" i="12"/>
  <c r="J16" i="12"/>
  <c r="J50" i="12"/>
  <c r="J37" i="12"/>
  <c r="J51" i="12"/>
  <c r="J24" i="12"/>
  <c r="J25" i="12"/>
  <c r="J27" i="12"/>
  <c r="J41" i="12"/>
  <c r="J29" i="12"/>
  <c r="J53" i="12"/>
  <c r="J36" i="12"/>
  <c r="J19" i="12"/>
  <c r="J49" i="12"/>
  <c r="J22" i="12"/>
  <c r="J47" i="12"/>
  <c r="J17" i="12"/>
  <c r="J21" i="12"/>
  <c r="J48" i="12"/>
  <c r="J20" i="12"/>
  <c r="J12" i="12"/>
  <c r="J7" i="12" s="1"/>
  <c r="J15" i="12"/>
  <c r="J11" i="12" l="1"/>
  <c r="J9" i="12"/>
  <c r="J10" i="12"/>
  <c r="J44" i="12"/>
  <c r="J45" i="12" l="1"/>
  <c r="J43" i="12" l="1"/>
  <c r="J18" i="12"/>
  <c r="J8" i="12" s="1"/>
  <c r="J5" i="12" l="1"/>
  <c r="J6" i="12"/>
  <c r="V100" i="12" l="1"/>
  <c r="AD100" i="12" s="1"/>
  <c r="X214" i="12"/>
  <c r="AF214" i="12" s="1"/>
  <c r="L24" i="12"/>
  <c r="T62" i="12"/>
  <c r="AB62" i="12" s="1"/>
  <c r="AB24" i="12" s="1"/>
  <c r="AK24" i="12" s="1"/>
  <c r="V194" i="12"/>
  <c r="AD194" i="12" s="1"/>
  <c r="T231" i="12"/>
  <c r="AB231" i="12" s="1"/>
  <c r="V233" i="12"/>
  <c r="AD233" i="12" s="1"/>
  <c r="Z137" i="12"/>
  <c r="AH137" i="12" s="1"/>
  <c r="Z174" i="12"/>
  <c r="AH174" i="12" s="1"/>
  <c r="Z119" i="12"/>
  <c r="AH119" i="12" s="1"/>
  <c r="Z195" i="12"/>
  <c r="AH195" i="12" s="1"/>
  <c r="T80" i="12"/>
  <c r="AB80" i="12" s="1"/>
  <c r="AB42" i="12" s="1"/>
  <c r="AK42" i="12" s="1"/>
  <c r="L42" i="12"/>
  <c r="V138" i="12"/>
  <c r="AD138" i="12" s="1"/>
  <c r="V176" i="12"/>
  <c r="AD176" i="12" s="1"/>
  <c r="V193" i="12"/>
  <c r="AD193" i="12" s="1"/>
  <c r="Z214" i="12"/>
  <c r="AH214" i="12" s="1"/>
  <c r="Z233" i="12"/>
  <c r="AH233" i="12" s="1"/>
  <c r="X155" i="12"/>
  <c r="AF155" i="12" s="1"/>
  <c r="X195" i="12"/>
  <c r="AF195" i="12" s="1"/>
  <c r="T193" i="12"/>
  <c r="AB193" i="12" s="1"/>
  <c r="T214" i="12"/>
  <c r="AB214" i="12" s="1"/>
  <c r="T81" i="12"/>
  <c r="AB81" i="12" s="1"/>
  <c r="AB43" i="12" s="1"/>
  <c r="AK43" i="12" s="1"/>
  <c r="L43" i="12"/>
  <c r="V214" i="12"/>
  <c r="AD214" i="12" s="1"/>
  <c r="X136" i="12"/>
  <c r="AF136" i="12" s="1"/>
  <c r="V195" i="12"/>
  <c r="AD195" i="12" s="1"/>
  <c r="X232" i="12"/>
  <c r="AF232" i="12" s="1"/>
  <c r="T213" i="12"/>
  <c r="AB213" i="12" s="1"/>
  <c r="X157" i="12"/>
  <c r="AF157" i="12" s="1"/>
  <c r="V231" i="12"/>
  <c r="AD231" i="12" s="1"/>
  <c r="N23" i="12"/>
  <c r="V61" i="12"/>
  <c r="AD61" i="12" s="1"/>
  <c r="AD23" i="12" s="1"/>
  <c r="AM23" i="12" s="1"/>
  <c r="T99" i="12"/>
  <c r="AB99" i="12" s="1"/>
  <c r="Z136" i="12"/>
  <c r="AH136" i="12" s="1"/>
  <c r="V157" i="12"/>
  <c r="AD157" i="12" s="1"/>
  <c r="Z117" i="12"/>
  <c r="AH117" i="12" s="1"/>
  <c r="V62" i="12"/>
  <c r="AD62" i="12" s="1"/>
  <c r="AD24" i="12" s="1"/>
  <c r="AM24" i="12" s="1"/>
  <c r="N24" i="12"/>
  <c r="Z213" i="12"/>
  <c r="AH213" i="12" s="1"/>
  <c r="V60" i="12"/>
  <c r="AD60" i="12" s="1"/>
  <c r="N22" i="12"/>
  <c r="Z194" i="12"/>
  <c r="AH194" i="12" s="1"/>
  <c r="T117" i="12"/>
  <c r="AB117" i="12" s="1"/>
  <c r="P22" i="12"/>
  <c r="X60" i="12"/>
  <c r="AF60" i="12" s="1"/>
  <c r="T175" i="12"/>
  <c r="AB175" i="12" s="1"/>
  <c r="V99" i="12"/>
  <c r="AD99" i="12" s="1"/>
  <c r="T119" i="12"/>
  <c r="AB119" i="12" s="1"/>
  <c r="X194" i="12"/>
  <c r="AF194" i="12" s="1"/>
  <c r="P43" i="12"/>
  <c r="X81" i="12"/>
  <c r="AF81" i="12" s="1"/>
  <c r="AF43" i="12" s="1"/>
  <c r="AO43" i="12" s="1"/>
  <c r="V175" i="12"/>
  <c r="AD175" i="12" s="1"/>
  <c r="T136" i="12"/>
  <c r="AB136" i="12" s="1"/>
  <c r="V156" i="12"/>
  <c r="AD156" i="12" s="1"/>
  <c r="X79" i="12"/>
  <c r="AF79" i="12" s="1"/>
  <c r="P41" i="12"/>
  <c r="X233" i="12"/>
  <c r="AF233" i="12" s="1"/>
  <c r="Z118" i="12"/>
  <c r="AH118" i="12" s="1"/>
  <c r="Z175" i="12"/>
  <c r="AH175" i="12" s="1"/>
  <c r="X156" i="12"/>
  <c r="AF156" i="12" s="1"/>
  <c r="V174" i="12"/>
  <c r="AD174" i="12" s="1"/>
  <c r="X98" i="12"/>
  <c r="AF98" i="12" s="1"/>
  <c r="X231" i="12"/>
  <c r="AF231" i="12" s="1"/>
  <c r="V80" i="12"/>
  <c r="AD80" i="12" s="1"/>
  <c r="AD42" i="12" s="1"/>
  <c r="AM42" i="12" s="1"/>
  <c r="N42" i="12"/>
  <c r="V155" i="12"/>
  <c r="AD155" i="12" s="1"/>
  <c r="Z79" i="12"/>
  <c r="AH79" i="12" s="1"/>
  <c r="R41" i="12"/>
  <c r="T100" i="12"/>
  <c r="AB100" i="12" s="1"/>
  <c r="Z138" i="12"/>
  <c r="AH138" i="12" s="1"/>
  <c r="R42" i="12"/>
  <c r="Z80" i="12"/>
  <c r="AH80" i="12" s="1"/>
  <c r="AH42" i="12" s="1"/>
  <c r="AQ42" i="12" s="1"/>
  <c r="T194" i="12"/>
  <c r="AB194" i="12" s="1"/>
  <c r="T79" i="12"/>
  <c r="AB79" i="12" s="1"/>
  <c r="L41" i="12"/>
  <c r="Z61" i="12"/>
  <c r="AH61" i="12" s="1"/>
  <c r="AH23" i="12" s="1"/>
  <c r="AQ23" i="12" s="1"/>
  <c r="R23" i="12"/>
  <c r="X119" i="12"/>
  <c r="AF119" i="12" s="1"/>
  <c r="V117" i="12"/>
  <c r="AD117" i="12" s="1"/>
  <c r="Z176" i="12"/>
  <c r="AH176" i="12" s="1"/>
  <c r="Z232" i="12"/>
  <c r="AH232" i="12" s="1"/>
  <c r="Z99" i="12"/>
  <c r="AH99" i="12" s="1"/>
  <c r="Z155" i="12"/>
  <c r="AH155" i="12" s="1"/>
  <c r="V213" i="12"/>
  <c r="AD213" i="12" s="1"/>
  <c r="V98" i="12"/>
  <c r="AD98" i="12" s="1"/>
  <c r="Z193" i="12"/>
  <c r="AH193" i="12" s="1"/>
  <c r="X61" i="12"/>
  <c r="AF61" i="12" s="1"/>
  <c r="AF23" i="12" s="1"/>
  <c r="AO23" i="12" s="1"/>
  <c r="P23" i="12"/>
  <c r="V137" i="12"/>
  <c r="AD137" i="12" s="1"/>
  <c r="R24" i="12"/>
  <c r="Z62" i="12"/>
  <c r="AH62" i="12" s="1"/>
  <c r="AH24" i="12" s="1"/>
  <c r="AQ24" i="12" s="1"/>
  <c r="T156" i="12"/>
  <c r="AB156" i="12" s="1"/>
  <c r="R43" i="12"/>
  <c r="Z81" i="12"/>
  <c r="AH81" i="12" s="1"/>
  <c r="AH43" i="12" s="1"/>
  <c r="AQ43" i="12" s="1"/>
  <c r="X138" i="12"/>
  <c r="AF138" i="12" s="1"/>
  <c r="V136" i="12"/>
  <c r="AD136" i="12" s="1"/>
  <c r="P42" i="12"/>
  <c r="X80" i="12"/>
  <c r="AF80" i="12" s="1"/>
  <c r="AF42" i="12" s="1"/>
  <c r="AO42" i="12" s="1"/>
  <c r="T98" i="12"/>
  <c r="AB98" i="12" s="1"/>
  <c r="Z156" i="12"/>
  <c r="AH156" i="12" s="1"/>
  <c r="T118" i="12"/>
  <c r="AB118" i="12" s="1"/>
  <c r="Z231" i="12"/>
  <c r="AH231" i="12" s="1"/>
  <c r="Z212" i="12"/>
  <c r="AH212" i="12" s="1"/>
  <c r="T174" i="12"/>
  <c r="AB174" i="12" s="1"/>
  <c r="T138" i="12"/>
  <c r="AB138" i="12" s="1"/>
  <c r="X174" i="12"/>
  <c r="AF174" i="12" s="1"/>
  <c r="X62" i="12"/>
  <c r="AF62" i="12" s="1"/>
  <c r="AF24" i="12" s="1"/>
  <c r="AO24" i="12" s="1"/>
  <c r="P24" i="12"/>
  <c r="X99" i="12"/>
  <c r="AF99" i="12" s="1"/>
  <c r="T137" i="12"/>
  <c r="AB137" i="12" s="1"/>
  <c r="X118" i="12"/>
  <c r="AF118" i="12" s="1"/>
  <c r="X175" i="12"/>
  <c r="AF175" i="12" s="1"/>
  <c r="T157" i="12"/>
  <c r="AB157" i="12" s="1"/>
  <c r="X100" i="12"/>
  <c r="AF100" i="12" s="1"/>
  <c r="X212" i="12"/>
  <c r="AF212" i="12" s="1"/>
  <c r="T232" i="12"/>
  <c r="AB232" i="12" s="1"/>
  <c r="V119" i="12"/>
  <c r="AD119" i="12" s="1"/>
  <c r="Z100" i="12"/>
  <c r="AH100" i="12" s="1"/>
  <c r="R22" i="12"/>
  <c r="Z60" i="12"/>
  <c r="AH60" i="12" s="1"/>
  <c r="T176" i="12"/>
  <c r="AB176" i="12" s="1"/>
  <c r="X137" i="12"/>
  <c r="AF137" i="12" s="1"/>
  <c r="T233" i="12"/>
  <c r="AB233" i="12" s="1"/>
  <c r="V79" i="12"/>
  <c r="AD79" i="12" s="1"/>
  <c r="N41" i="12"/>
  <c r="X193" i="12"/>
  <c r="AF193" i="12" s="1"/>
  <c r="V81" i="12"/>
  <c r="AD81" i="12" s="1"/>
  <c r="AD43" i="12" s="1"/>
  <c r="AM43" i="12" s="1"/>
  <c r="N43" i="12"/>
  <c r="T195" i="12"/>
  <c r="AB195" i="12" s="1"/>
  <c r="V212" i="12"/>
  <c r="AD212" i="12" s="1"/>
  <c r="X213" i="12"/>
  <c r="AF213" i="12" s="1"/>
  <c r="T60" i="12"/>
  <c r="AB60" i="12" s="1"/>
  <c r="L22" i="12"/>
  <c r="V232" i="12"/>
  <c r="AD232" i="12" s="1"/>
  <c r="V118" i="12"/>
  <c r="AD118" i="12" s="1"/>
  <c r="T155" i="12"/>
  <c r="AB155" i="12" s="1"/>
  <c r="T212" i="12"/>
  <c r="AB212" i="12" s="1"/>
  <c r="T61" i="12"/>
  <c r="AB61" i="12" s="1"/>
  <c r="AB23" i="12" s="1"/>
  <c r="AK23" i="12" s="1"/>
  <c r="L23" i="12"/>
  <c r="X176" i="12"/>
  <c r="AF176" i="12" s="1"/>
  <c r="X117" i="12"/>
  <c r="AF117" i="12" s="1"/>
  <c r="Z98" i="12"/>
  <c r="AH98" i="12" s="1"/>
  <c r="Z157" i="12"/>
  <c r="AH157" i="12" s="1"/>
  <c r="AH41" i="12" l="1"/>
  <c r="AQ41" i="12" s="1"/>
  <c r="AF22" i="12"/>
  <c r="AO22" i="12" s="1"/>
  <c r="AF41" i="12"/>
  <c r="AO41" i="12" s="1"/>
  <c r="AD22" i="12"/>
  <c r="AM22" i="12" s="1"/>
  <c r="AB22" i="12"/>
  <c r="AK22" i="12" s="1"/>
  <c r="AH22" i="12"/>
  <c r="AQ22" i="12" s="1"/>
  <c r="AD41" i="12"/>
  <c r="AM41" i="12" s="1"/>
  <c r="AB41" i="12"/>
  <c r="AK41" i="12" s="1"/>
  <c r="AU13" i="10"/>
  <c r="AU44" i="10"/>
  <c r="AU19" i="10"/>
  <c r="L47" i="10"/>
  <c r="BC55" i="10"/>
  <c r="AB59" i="10"/>
  <c r="H29" i="10"/>
  <c r="BC57" i="10"/>
  <c r="AD28" i="10"/>
  <c r="R32" i="10"/>
  <c r="T46" i="10"/>
  <c r="L13" i="10"/>
  <c r="L57" i="10"/>
  <c r="Z27" i="10"/>
  <c r="V37" i="10"/>
  <c r="AM35" i="10"/>
  <c r="AD50" i="10"/>
  <c r="U40" i="10"/>
  <c r="Z35" i="10"/>
  <c r="E48" i="10"/>
  <c r="BA38" i="10"/>
  <c r="AT40" i="10"/>
  <c r="AT14" i="10"/>
  <c r="AV31" i="10"/>
  <c r="AC45" i="10"/>
  <c r="O48" i="10"/>
  <c r="AZ56" i="10"/>
  <c r="BB36" i="10"/>
  <c r="P30" i="10"/>
  <c r="BC33" i="10"/>
  <c r="AK53" i="10"/>
  <c r="BC53" i="10"/>
  <c r="N16" i="10"/>
  <c r="AQ16" i="10"/>
  <c r="C52" i="10"/>
  <c r="AM29" i="10"/>
  <c r="AL18" i="10"/>
  <c r="AK35" i="10"/>
  <c r="P29" i="10"/>
  <c r="R31" i="10"/>
  <c r="K16" i="10"/>
  <c r="N13" i="10"/>
  <c r="AH35" i="10"/>
  <c r="AW35" i="10"/>
  <c r="AJ58" i="10"/>
  <c r="F49" i="10"/>
  <c r="K28" i="10"/>
  <c r="AR34" i="10"/>
  <c r="AO55" i="10"/>
  <c r="AO13" i="10"/>
  <c r="AP45" i="10"/>
  <c r="X36" i="10"/>
  <c r="AV51" i="10"/>
  <c r="AN46" i="10"/>
  <c r="AV55" i="10"/>
  <c r="AE26" i="10"/>
  <c r="AV35" i="10"/>
  <c r="AZ39" i="10"/>
  <c r="AN50" i="10"/>
  <c r="AL40" i="10"/>
  <c r="AQ32" i="10"/>
  <c r="AE52" i="10"/>
  <c r="P55" i="10"/>
  <c r="T33" i="10"/>
  <c r="AH57" i="10"/>
  <c r="G184" i="12"/>
  <c r="G152" i="12"/>
  <c r="G240" i="12"/>
  <c r="G224" i="12"/>
  <c r="G149" i="12"/>
  <c r="G122" i="12"/>
  <c r="G192" i="12"/>
  <c r="G247" i="12"/>
  <c r="V59" i="10"/>
  <c r="BA47" i="10"/>
  <c r="AX54" i="10"/>
  <c r="AH54" i="10"/>
  <c r="BB59" i="10"/>
  <c r="P15" i="10"/>
  <c r="AK37" i="10"/>
  <c r="X56" i="10"/>
  <c r="AI53" i="10"/>
  <c r="AI34" i="10"/>
  <c r="M12" i="10"/>
  <c r="AD19" i="10"/>
  <c r="BC44" i="10"/>
  <c r="AR58" i="10"/>
  <c r="AR44" i="10"/>
  <c r="G76" i="12"/>
  <c r="G189" i="12"/>
  <c r="G222" i="12"/>
  <c r="G211" i="12"/>
  <c r="G220" i="12"/>
  <c r="G225" i="12"/>
  <c r="G200" i="12"/>
  <c r="G129" i="12"/>
  <c r="G238" i="12"/>
  <c r="G145" i="12"/>
  <c r="G186" i="12"/>
  <c r="G144" i="12"/>
  <c r="G160" i="12"/>
  <c r="G116" i="12"/>
  <c r="G221" i="12"/>
  <c r="G245" i="12"/>
  <c r="G165" i="12"/>
  <c r="G110" i="12"/>
  <c r="G143" i="12"/>
  <c r="G179" i="12"/>
  <c r="G230" i="12"/>
  <c r="G228" i="12"/>
  <c r="G135" i="12"/>
  <c r="G124" i="12"/>
  <c r="G130" i="12"/>
  <c r="G115" i="12"/>
  <c r="G153" i="12"/>
  <c r="AA36" i="10"/>
  <c r="AY19" i="10"/>
  <c r="AG29" i="10"/>
  <c r="AQ51" i="10"/>
  <c r="W37" i="10"/>
  <c r="BA53" i="10"/>
  <c r="N29" i="10"/>
  <c r="AL31" i="10"/>
  <c r="K58" i="10"/>
  <c r="I16" i="10"/>
  <c r="U32" i="10"/>
  <c r="BB45" i="10"/>
  <c r="X33" i="10"/>
  <c r="T31" i="10"/>
  <c r="BC56" i="10"/>
  <c r="R48" i="10"/>
  <c r="AC44" i="10"/>
  <c r="AW28" i="10"/>
  <c r="F59" i="10"/>
  <c r="AT12" i="10"/>
  <c r="AI30" i="10"/>
  <c r="AR38" i="10"/>
  <c r="G101" i="12"/>
  <c r="G139" i="12"/>
  <c r="G93" i="12"/>
  <c r="G68" i="12"/>
  <c r="G85" i="12"/>
  <c r="G67" i="12"/>
  <c r="G234" i="12"/>
  <c r="G70" i="12"/>
  <c r="G87" i="12"/>
  <c r="G86" i="12"/>
  <c r="G65" i="12"/>
  <c r="G83" i="12"/>
  <c r="G71" i="12"/>
  <c r="G89" i="12"/>
  <c r="G77" i="12"/>
  <c r="G74" i="12"/>
  <c r="G91" i="12"/>
  <c r="G73" i="12"/>
  <c r="G95" i="12"/>
  <c r="G92" i="12"/>
  <c r="G63" i="12"/>
  <c r="G72" i="12"/>
  <c r="G90" i="12"/>
  <c r="G84" i="12"/>
  <c r="G75" i="12"/>
  <c r="G78" i="12"/>
  <c r="G94" i="12"/>
  <c r="G88" i="12"/>
  <c r="G66" i="12"/>
  <c r="G69" i="12"/>
  <c r="G64" i="12"/>
  <c r="G82" i="12"/>
  <c r="G158" i="12"/>
  <c r="G196" i="12"/>
  <c r="G120" i="12"/>
  <c r="G227" i="12"/>
  <c r="G159" i="12"/>
  <c r="G187" i="12"/>
  <c r="G142" i="12"/>
  <c r="G229" i="12"/>
  <c r="G239" i="12"/>
  <c r="G106" i="12"/>
  <c r="G104" i="12"/>
  <c r="G102" i="12"/>
  <c r="G236" i="12"/>
  <c r="G148" i="12"/>
  <c r="G141" i="12"/>
  <c r="G127" i="12"/>
  <c r="G111" i="12"/>
  <c r="G166" i="12"/>
  <c r="G198" i="12"/>
  <c r="G161" i="12"/>
  <c r="G132" i="12"/>
  <c r="G217" i="12"/>
  <c r="G188" i="12"/>
  <c r="G163" i="12"/>
  <c r="G105" i="12"/>
  <c r="G172" i="12"/>
  <c r="G223" i="12"/>
  <c r="G112" i="12"/>
  <c r="G226" i="12"/>
  <c r="G103" i="12"/>
  <c r="G167" i="12"/>
  <c r="G109" i="12"/>
  <c r="G126" i="12"/>
  <c r="G180" i="12"/>
  <c r="G207" i="12"/>
  <c r="G183" i="12"/>
  <c r="G205" i="12"/>
  <c r="G108" i="12"/>
  <c r="G199" i="12"/>
  <c r="G164" i="12"/>
  <c r="G185" i="12"/>
  <c r="G219" i="12"/>
  <c r="G208" i="12"/>
  <c r="G178" i="12"/>
  <c r="G244" i="12"/>
  <c r="G171" i="12"/>
  <c r="G241" i="12"/>
  <c r="G191" i="12"/>
  <c r="G114" i="12"/>
  <c r="G235" i="12"/>
  <c r="G243" i="12"/>
  <c r="G123" i="12"/>
  <c r="G197" i="12"/>
  <c r="G218" i="12"/>
  <c r="G131" i="12"/>
  <c r="G147" i="12"/>
  <c r="G216" i="12"/>
  <c r="G128" i="12"/>
  <c r="G190" i="12"/>
  <c r="G242" i="12"/>
  <c r="G202" i="12"/>
  <c r="G162" i="12"/>
  <c r="G248" i="12"/>
  <c r="G125" i="12"/>
  <c r="G150" i="12"/>
  <c r="G249" i="12"/>
  <c r="G182" i="12"/>
  <c r="G121" i="12"/>
  <c r="G237" i="12"/>
  <c r="G246" i="12"/>
  <c r="G203" i="12"/>
  <c r="G169" i="12"/>
  <c r="G168" i="12"/>
  <c r="G201" i="12"/>
  <c r="G209" i="12"/>
  <c r="G146" i="12"/>
  <c r="G181" i="12"/>
  <c r="G206" i="12"/>
  <c r="G140" i="12"/>
  <c r="G173" i="12"/>
  <c r="G204" i="12"/>
  <c r="G107" i="12"/>
  <c r="G97" i="12"/>
  <c r="G177" i="12"/>
  <c r="G96" i="12"/>
  <c r="G134" i="12"/>
  <c r="G210" i="12"/>
  <c r="G154" i="12"/>
  <c r="G133" i="12"/>
  <c r="G151" i="12"/>
  <c r="G215" i="12"/>
  <c r="G170" i="12"/>
  <c r="G113" i="12"/>
  <c r="D52" i="10"/>
  <c r="D37" i="10"/>
  <c r="AA51" i="10"/>
  <c r="D28" i="10"/>
  <c r="AG40" i="10"/>
  <c r="J55" i="10"/>
  <c r="J37" i="10"/>
  <c r="J29" i="10"/>
  <c r="J12" i="10"/>
  <c r="K109" i="12"/>
  <c r="M126" i="12"/>
  <c r="Q170" i="12"/>
  <c r="Q82" i="12"/>
  <c r="O161" i="12"/>
  <c r="M189" i="12"/>
  <c r="Q186" i="12"/>
  <c r="O221" i="12"/>
  <c r="O91" i="12"/>
  <c r="Q205" i="12"/>
  <c r="M84" i="12"/>
  <c r="O184" i="12"/>
  <c r="M244" i="12"/>
  <c r="Q125" i="12"/>
  <c r="Q121" i="12"/>
  <c r="Q84" i="12"/>
  <c r="M222" i="12"/>
  <c r="K235" i="12"/>
  <c r="O230" i="12"/>
  <c r="O219" i="12"/>
  <c r="Q197" i="12"/>
  <c r="M205" i="12"/>
  <c r="K204" i="12"/>
  <c r="K87" i="12"/>
  <c r="O85" i="12"/>
  <c r="Q201" i="12"/>
  <c r="O187" i="12"/>
  <c r="Q244" i="12"/>
  <c r="O229" i="12"/>
  <c r="O183" i="12"/>
  <c r="K216" i="12"/>
  <c r="Q87" i="12"/>
  <c r="K91" i="12"/>
  <c r="K225" i="12"/>
  <c r="M181" i="12"/>
  <c r="O152" i="12"/>
  <c r="Q216" i="12"/>
  <c r="Q127" i="12"/>
  <c r="Q116" i="12"/>
  <c r="O204" i="12"/>
  <c r="O164" i="12"/>
  <c r="M139" i="12"/>
  <c r="M163" i="12"/>
  <c r="O189" i="12"/>
  <c r="O160" i="12"/>
  <c r="Q106" i="12"/>
  <c r="M217" i="12"/>
  <c r="O101" i="12"/>
  <c r="O84" i="12"/>
  <c r="Q226" i="12"/>
  <c r="M115" i="12"/>
  <c r="O246" i="12"/>
  <c r="M109" i="12"/>
  <c r="M238" i="12"/>
  <c r="M92" i="12"/>
  <c r="K135" i="12"/>
  <c r="K73" i="12"/>
  <c r="M190" i="12"/>
  <c r="O207" i="12"/>
  <c r="K116" i="12"/>
  <c r="M112" i="12"/>
  <c r="K65" i="12"/>
  <c r="Q124" i="12"/>
  <c r="Q234" i="12"/>
  <c r="K145" i="12"/>
  <c r="O63" i="12"/>
  <c r="M150" i="12"/>
  <c r="Q96" i="12"/>
  <c r="O168" i="12"/>
  <c r="M149" i="12"/>
  <c r="M145" i="12"/>
  <c r="M96" i="12"/>
  <c r="M158" i="12"/>
  <c r="Q225" i="12"/>
  <c r="O238" i="12"/>
  <c r="Q101" i="12"/>
  <c r="K76" i="12"/>
  <c r="Q158" i="12"/>
  <c r="K165" i="12"/>
  <c r="M177" i="12"/>
  <c r="O237" i="12"/>
  <c r="O125" i="12"/>
  <c r="Q145" i="12"/>
  <c r="O149" i="12"/>
  <c r="K85" i="12"/>
  <c r="M78" i="12"/>
  <c r="Q154" i="12"/>
  <c r="K72" i="12"/>
  <c r="O235" i="12"/>
  <c r="M183" i="12"/>
  <c r="Q72" i="12"/>
  <c r="M146" i="12"/>
  <c r="K63" i="12"/>
  <c r="K126" i="12"/>
  <c r="Q184" i="12"/>
  <c r="Q86" i="12"/>
  <c r="M185" i="12"/>
  <c r="Q91" i="12"/>
  <c r="M160" i="12"/>
  <c r="Q202" i="12"/>
  <c r="K226" i="12"/>
  <c r="Q153" i="12"/>
  <c r="M116" i="12"/>
  <c r="M76" i="12"/>
  <c r="O191" i="12"/>
  <c r="O87" i="12"/>
  <c r="O76" i="12"/>
  <c r="Q63" i="12"/>
  <c r="K227" i="12"/>
  <c r="K182" i="12"/>
  <c r="Q122" i="12"/>
  <c r="O173" i="12"/>
  <c r="Q126" i="12"/>
  <c r="K160" i="12"/>
  <c r="O225" i="12"/>
  <c r="K112" i="12"/>
  <c r="K69" i="12"/>
  <c r="Q166" i="12"/>
  <c r="M165" i="12"/>
  <c r="K169" i="12"/>
  <c r="Q113" i="12"/>
  <c r="Q177" i="12"/>
  <c r="K230" i="12"/>
  <c r="Q134" i="12"/>
  <c r="K207" i="12"/>
  <c r="K131" i="12"/>
  <c r="K107" i="12"/>
  <c r="K199" i="12"/>
  <c r="K209" i="12"/>
  <c r="Q97" i="12"/>
  <c r="O224" i="12"/>
  <c r="Q238" i="12"/>
  <c r="Q160" i="12"/>
  <c r="M68" i="12"/>
  <c r="M74" i="12"/>
  <c r="K82" i="12"/>
  <c r="Q229" i="12"/>
  <c r="K102" i="12"/>
  <c r="K183" i="12"/>
  <c r="M147" i="12"/>
  <c r="K242" i="12"/>
  <c r="M121" i="12"/>
  <c r="Q146" i="12"/>
  <c r="K222" i="12"/>
  <c r="K200" i="12"/>
  <c r="K186" i="12"/>
  <c r="O143" i="12"/>
  <c r="Q67" i="12"/>
  <c r="M171" i="12"/>
  <c r="M162" i="12"/>
  <c r="K134" i="12"/>
  <c r="K151" i="12"/>
  <c r="K240" i="12"/>
  <c r="Q192" i="12"/>
  <c r="K211" i="12"/>
  <c r="O129" i="12"/>
  <c r="Q144" i="12"/>
  <c r="K245" i="12"/>
  <c r="M93" i="12"/>
  <c r="M77" i="12"/>
  <c r="K95" i="12"/>
  <c r="K90" i="12"/>
  <c r="O94" i="12"/>
  <c r="M64" i="12"/>
  <c r="O120" i="12"/>
  <c r="K142" i="12"/>
  <c r="O104" i="12"/>
  <c r="K141" i="12"/>
  <c r="M198" i="12"/>
  <c r="M188" i="12"/>
  <c r="M223" i="12"/>
  <c r="K167" i="12"/>
  <c r="K208" i="12"/>
  <c r="M241" i="12"/>
  <c r="O243" i="12"/>
  <c r="M248" i="12"/>
  <c r="Q203" i="12"/>
  <c r="M140" i="12"/>
  <c r="Q210" i="12"/>
  <c r="J28" i="10" l="1"/>
  <c r="X40" i="10"/>
  <c r="D36" i="10"/>
  <c r="AY40" i="10"/>
  <c r="Q16" i="10"/>
  <c r="AU36" i="10"/>
  <c r="AU32" i="10"/>
  <c r="S16" i="10"/>
  <c r="D38" i="10"/>
  <c r="D27" i="10"/>
  <c r="D31" i="10"/>
  <c r="S39" i="10"/>
  <c r="AY45" i="10"/>
  <c r="AA34" i="10"/>
  <c r="AR28" i="10"/>
  <c r="AX55" i="10"/>
  <c r="AK26" i="10"/>
  <c r="X19" i="10"/>
  <c r="F45" i="10"/>
  <c r="X47" i="10"/>
  <c r="AY57" i="10"/>
  <c r="AE49" i="10"/>
  <c r="AH53" i="10"/>
  <c r="AQ34" i="10"/>
  <c r="AS30" i="10"/>
  <c r="T27" i="10"/>
  <c r="T59" i="10"/>
  <c r="G32" i="10"/>
  <c r="AY13" i="10"/>
  <c r="AM59" i="10"/>
  <c r="X30" i="10"/>
  <c r="AR35" i="10"/>
  <c r="Z39" i="10"/>
  <c r="Z48" i="10"/>
  <c r="Q39" i="10"/>
  <c r="AM32" i="10"/>
  <c r="BB50" i="10"/>
  <c r="AD15" i="10"/>
  <c r="AT16" i="10"/>
  <c r="AL47" i="10"/>
  <c r="E13" i="10"/>
  <c r="O34" i="10"/>
  <c r="BB32" i="10"/>
  <c r="Z30" i="10"/>
  <c r="P54" i="10"/>
  <c r="AN39" i="10"/>
  <c r="H47" i="10"/>
  <c r="Y32" i="10"/>
  <c r="AT28" i="10"/>
  <c r="N36" i="10"/>
  <c r="AW53" i="10"/>
  <c r="AE54" i="10"/>
  <c r="AC58" i="10"/>
  <c r="C34" i="10"/>
  <c r="Q27" i="10"/>
  <c r="E27" i="10"/>
  <c r="AJ36" i="10"/>
  <c r="AJ38" i="10"/>
  <c r="AC14" i="10"/>
  <c r="AN34" i="10"/>
  <c r="AM49" i="10"/>
  <c r="AD40" i="10"/>
  <c r="F56" i="10"/>
  <c r="BC34" i="10"/>
  <c r="AS53" i="10"/>
  <c r="AX18" i="10"/>
  <c r="Q54" i="10"/>
  <c r="AX46" i="10"/>
  <c r="AF21" i="10"/>
  <c r="AV16" i="10"/>
  <c r="U34" i="10"/>
  <c r="AH47" i="10"/>
  <c r="BB31" i="10"/>
  <c r="J27" i="10"/>
  <c r="S58" i="10"/>
  <c r="AI27" i="10"/>
  <c r="T19" i="10"/>
  <c r="X55" i="10"/>
  <c r="AE31" i="10"/>
  <c r="AC34" i="10"/>
  <c r="E30" i="10"/>
  <c r="AN38" i="10"/>
  <c r="AK14" i="10"/>
  <c r="AB32" i="10"/>
  <c r="AF51" i="10"/>
  <c r="AG26" i="10"/>
  <c r="AA54" i="10"/>
  <c r="H45" i="10"/>
  <c r="AI35" i="10"/>
  <c r="AC28" i="10"/>
  <c r="AN48" i="10"/>
  <c r="AV45" i="10"/>
  <c r="AC18" i="10"/>
  <c r="T39" i="10"/>
  <c r="AO32" i="10"/>
  <c r="AQ26" i="10"/>
  <c r="AC48" i="10"/>
  <c r="F40" i="10"/>
  <c r="K36" i="10"/>
  <c r="AT30" i="10"/>
  <c r="R56" i="10"/>
  <c r="U46" i="10"/>
  <c r="I35" i="10"/>
  <c r="U36" i="10"/>
  <c r="Q33" i="10"/>
  <c r="C18" i="10"/>
  <c r="X31" i="10"/>
  <c r="AP26" i="10"/>
  <c r="AF57" i="10"/>
  <c r="G15" i="10"/>
  <c r="AZ33" i="10"/>
  <c r="AZ47" i="10"/>
  <c r="C33" i="10"/>
  <c r="Q55" i="10"/>
  <c r="AJ30" i="10"/>
  <c r="AU59" i="10"/>
  <c r="AU55" i="10"/>
  <c r="AU29" i="10"/>
  <c r="AY26" i="10"/>
  <c r="S17" i="10"/>
  <c r="D14" i="10"/>
  <c r="AA50" i="10"/>
  <c r="S46" i="10"/>
  <c r="AG13" i="10"/>
  <c r="AA59" i="10"/>
  <c r="AG30" i="10"/>
  <c r="F19" i="10"/>
  <c r="F52" i="10"/>
  <c r="BB29" i="10"/>
  <c r="AD56" i="10"/>
  <c r="AY35" i="10"/>
  <c r="J53" i="10"/>
  <c r="AG12" i="10"/>
  <c r="AG32" i="10"/>
  <c r="S30" i="10"/>
  <c r="P16" i="10"/>
  <c r="AE45" i="10"/>
  <c r="AI58" i="10"/>
  <c r="AB19" i="10"/>
  <c r="G14" i="10"/>
  <c r="W12" i="10"/>
  <c r="S47" i="10"/>
  <c r="H27" i="10"/>
  <c r="AU38" i="10"/>
  <c r="AU34" i="10"/>
  <c r="AU30" i="10"/>
  <c r="AU26" i="10"/>
  <c r="AU14" i="10"/>
  <c r="AU58" i="10"/>
  <c r="AU54" i="10"/>
  <c r="AU50" i="10"/>
  <c r="AU17" i="10"/>
  <c r="AU46" i="10"/>
  <c r="J25" i="10"/>
  <c r="J18" i="10"/>
  <c r="J26" i="10"/>
  <c r="J58" i="10"/>
  <c r="D40" i="10"/>
  <c r="AY44" i="10"/>
  <c r="AY30" i="10"/>
  <c r="AW13" i="10"/>
  <c r="S20" i="10"/>
  <c r="AA58" i="10"/>
  <c r="AR19" i="10"/>
  <c r="BC32" i="10"/>
  <c r="AS12" i="10"/>
  <c r="AA28" i="10"/>
  <c r="AX53" i="10"/>
  <c r="AA55" i="10"/>
  <c r="AL44" i="10"/>
  <c r="AW52" i="10"/>
  <c r="AA49" i="10"/>
  <c r="S13" i="10"/>
  <c r="AG19" i="10"/>
  <c r="AY58" i="10"/>
  <c r="AR39" i="10"/>
  <c r="U12" i="10"/>
  <c r="AY56" i="10"/>
  <c r="AY27" i="10"/>
  <c r="AY37" i="10"/>
  <c r="D26" i="10"/>
  <c r="P37" i="10"/>
  <c r="AW37" i="10"/>
  <c r="AH40" i="10"/>
  <c r="AI15" i="10"/>
  <c r="D53" i="10"/>
  <c r="S33" i="10"/>
  <c r="AR29" i="10"/>
  <c r="AL13" i="10"/>
  <c r="AX32" i="10"/>
  <c r="AZ55" i="10"/>
  <c r="C45" i="10"/>
  <c r="G52" i="10"/>
  <c r="R37" i="10"/>
  <c r="H19" i="10"/>
  <c r="L15" i="10"/>
  <c r="AR52" i="10"/>
  <c r="Y40" i="10"/>
  <c r="AV34" i="10"/>
  <c r="AH34" i="10"/>
  <c r="C57" i="10"/>
  <c r="H46" i="10"/>
  <c r="F30" i="10"/>
  <c r="I56" i="10"/>
  <c r="BA14" i="10"/>
  <c r="AH58" i="10"/>
  <c r="AX48" i="10"/>
  <c r="Z31" i="10"/>
  <c r="AM48" i="10"/>
  <c r="AU56" i="10"/>
  <c r="AU52" i="10"/>
  <c r="AU48" i="10"/>
  <c r="AU12" i="10"/>
  <c r="AU39" i="10"/>
  <c r="AU35" i="10"/>
  <c r="AU31" i="10"/>
  <c r="AU15" i="10"/>
  <c r="AU27" i="10"/>
  <c r="O19" i="10"/>
  <c r="AB12" i="10"/>
  <c r="U28" i="10"/>
  <c r="Z52" i="10"/>
  <c r="O30" i="10"/>
  <c r="M37" i="10"/>
  <c r="AX20" i="10"/>
  <c r="BB40" i="10"/>
  <c r="L16" i="10"/>
  <c r="AI39" i="10"/>
  <c r="I29" i="10"/>
  <c r="F58" i="10"/>
  <c r="F31" i="10"/>
  <c r="AV58" i="10"/>
  <c r="Z50" i="10"/>
  <c r="AK49" i="10"/>
  <c r="AU16" i="10"/>
  <c r="AU51" i="10"/>
  <c r="AU47" i="10"/>
  <c r="AU18" i="10"/>
  <c r="AU37" i="10"/>
  <c r="AU33" i="10"/>
  <c r="AU25" i="10"/>
  <c r="AU57" i="10"/>
  <c r="AU53" i="10"/>
  <c r="AU49" i="10"/>
  <c r="AU20" i="10"/>
  <c r="AU45" i="10"/>
  <c r="S28" i="10"/>
  <c r="S53" i="10"/>
  <c r="AG53" i="10"/>
  <c r="AA20" i="10"/>
  <c r="AG39" i="10"/>
  <c r="U33" i="10"/>
  <c r="J50" i="10"/>
  <c r="AY48" i="10"/>
  <c r="AA14" i="10"/>
  <c r="AR26" i="10"/>
  <c r="R52" i="10"/>
  <c r="H12" i="10"/>
  <c r="Q18" i="10"/>
  <c r="O38" i="10"/>
  <c r="D15" i="10"/>
  <c r="AA57" i="10"/>
  <c r="AE57" i="10"/>
  <c r="AT46" i="10"/>
  <c r="AD31" i="10"/>
  <c r="Q28" i="10"/>
  <c r="O29" i="10"/>
  <c r="BB33" i="10"/>
  <c r="W38" i="10"/>
  <c r="AC36" i="10"/>
  <c r="R15" i="10"/>
  <c r="O33" i="10"/>
  <c r="M14" i="10"/>
  <c r="AV28" i="10"/>
  <c r="AP52" i="10"/>
  <c r="O39" i="10"/>
  <c r="I37" i="10"/>
  <c r="AO49" i="10"/>
  <c r="Y36" i="10"/>
  <c r="AI31" i="10"/>
  <c r="P59" i="10"/>
  <c r="AI26" i="10"/>
  <c r="AU21" i="10"/>
  <c r="AU40" i="10"/>
  <c r="AU28" i="10"/>
  <c r="BC40" i="10"/>
  <c r="X45" i="10"/>
  <c r="AP34" i="10"/>
  <c r="N37" i="10"/>
  <c r="S242" i="12"/>
  <c r="AA242" i="12" s="1"/>
  <c r="S227" i="12"/>
  <c r="AA227" i="12" s="1"/>
  <c r="U140" i="12"/>
  <c r="AC140" i="12" s="1"/>
  <c r="Y203" i="12"/>
  <c r="AG203" i="12" s="1"/>
  <c r="S182" i="12"/>
  <c r="AA182" i="12" s="1"/>
  <c r="S199" i="12"/>
  <c r="AA199" i="12" s="1"/>
  <c r="S207" i="12"/>
  <c r="AA207" i="12" s="1"/>
  <c r="S167" i="12"/>
  <c r="AA167" i="12" s="1"/>
  <c r="U198" i="12"/>
  <c r="AC198" i="12" s="1"/>
  <c r="S142" i="12"/>
  <c r="AA142" i="12" s="1"/>
  <c r="Y234" i="12"/>
  <c r="AG234" i="12" s="1"/>
  <c r="Y125" i="12"/>
  <c r="AG125" i="12" s="1"/>
  <c r="U92" i="12"/>
  <c r="AC92" i="12" s="1"/>
  <c r="Y201" i="12"/>
  <c r="AG201" i="12" s="1"/>
  <c r="S235" i="12"/>
  <c r="AA235" i="12" s="1"/>
  <c r="U171" i="12"/>
  <c r="AC171" i="12" s="1"/>
  <c r="Y106" i="12"/>
  <c r="AG106" i="12" s="1"/>
  <c r="S69" i="12"/>
  <c r="AA69" i="12" s="1"/>
  <c r="U115" i="12"/>
  <c r="AC115" i="12" s="1"/>
  <c r="U147" i="12"/>
  <c r="AC147" i="12" s="1"/>
  <c r="S82" i="12"/>
  <c r="AA82" i="12" s="1"/>
  <c r="W168" i="12"/>
  <c r="AE168" i="12" s="1"/>
  <c r="W237" i="12"/>
  <c r="AE237" i="12" s="1"/>
  <c r="U150" i="12"/>
  <c r="AC150" i="12" s="1"/>
  <c r="U185" i="12"/>
  <c r="AC185" i="12" s="1"/>
  <c r="U181" i="12"/>
  <c r="AC181" i="12" s="1"/>
  <c r="S169" i="12"/>
  <c r="AA169" i="12" s="1"/>
  <c r="U162" i="12"/>
  <c r="AC162" i="12" s="1"/>
  <c r="W219" i="12"/>
  <c r="AE219" i="12" s="1"/>
  <c r="S141" i="12"/>
  <c r="AA141" i="12" s="1"/>
  <c r="U121" i="12"/>
  <c r="AC121" i="12" s="1"/>
  <c r="Y87" i="12"/>
  <c r="AG87" i="12" s="1"/>
  <c r="U139" i="12"/>
  <c r="AC139" i="12" s="1"/>
  <c r="S165" i="12"/>
  <c r="AA165" i="12" s="1"/>
  <c r="U78" i="12"/>
  <c r="AC78" i="12" s="1"/>
  <c r="Y238" i="12"/>
  <c r="AG238" i="12" s="1"/>
  <c r="W143" i="12"/>
  <c r="AE143" i="12" s="1"/>
  <c r="U248" i="12"/>
  <c r="AC248" i="12" s="1"/>
  <c r="W191" i="12"/>
  <c r="AE191" i="12" s="1"/>
  <c r="U126" i="12"/>
  <c r="AC126" i="12" s="1"/>
  <c r="W243" i="12"/>
  <c r="AE243" i="12" s="1"/>
  <c r="Y226" i="12"/>
  <c r="AG226" i="12" s="1"/>
  <c r="U77" i="12"/>
  <c r="AC77" i="12" s="1"/>
  <c r="W101" i="12"/>
  <c r="AE101" i="12" s="1"/>
  <c r="S135" i="12"/>
  <c r="AA135" i="12" s="1"/>
  <c r="W230" i="12"/>
  <c r="AE230" i="12" s="1"/>
  <c r="S160" i="12"/>
  <c r="AA160" i="12" s="1"/>
  <c r="S200" i="12"/>
  <c r="AA200" i="12" s="1"/>
  <c r="S186" i="12"/>
  <c r="AA186" i="12" s="1"/>
  <c r="U222" i="12"/>
  <c r="AC222" i="12" s="1"/>
  <c r="W76" i="12"/>
  <c r="AE76" i="12" s="1"/>
  <c r="Y84" i="12"/>
  <c r="AG84" i="12" s="1"/>
  <c r="U96" i="12"/>
  <c r="AC96" i="12" s="1"/>
  <c r="Y116" i="12"/>
  <c r="AG116" i="12" s="1"/>
  <c r="W184" i="12"/>
  <c r="AE184" i="12" s="1"/>
  <c r="Y144" i="12"/>
  <c r="AG144" i="12" s="1"/>
  <c r="W160" i="12"/>
  <c r="AE160" i="12" s="1"/>
  <c r="Y122" i="12"/>
  <c r="AG122" i="12" s="1"/>
  <c r="U183" i="12"/>
  <c r="AC183" i="12" s="1"/>
  <c r="Y170" i="12"/>
  <c r="AG170" i="12" s="1"/>
  <c r="U190" i="12"/>
  <c r="AC190" i="12" s="1"/>
  <c r="U241" i="12"/>
  <c r="AC241" i="12" s="1"/>
  <c r="Y126" i="12"/>
  <c r="AG126" i="12" s="1"/>
  <c r="Y166" i="12"/>
  <c r="AG166" i="12" s="1"/>
  <c r="U217" i="12"/>
  <c r="AC217" i="12" s="1"/>
  <c r="U158" i="12"/>
  <c r="AC158" i="12" s="1"/>
  <c r="S65" i="12"/>
  <c r="AA65" i="12" s="1"/>
  <c r="S102" i="12"/>
  <c r="AA102" i="12" s="1"/>
  <c r="S225" i="12"/>
  <c r="AA225" i="12" s="1"/>
  <c r="U145" i="12"/>
  <c r="AC145" i="12" s="1"/>
  <c r="Y86" i="12"/>
  <c r="AG86" i="12" s="1"/>
  <c r="Y113" i="12"/>
  <c r="AG113" i="12" s="1"/>
  <c r="Y97" i="12"/>
  <c r="AG97" i="12" s="1"/>
  <c r="W204" i="12"/>
  <c r="AE204" i="12" s="1"/>
  <c r="S216" i="12"/>
  <c r="AA216" i="12" s="1"/>
  <c r="Y197" i="12"/>
  <c r="AG197" i="12" s="1"/>
  <c r="W235" i="12"/>
  <c r="AE235" i="12" s="1"/>
  <c r="U205" i="12"/>
  <c r="AC205" i="12" s="1"/>
  <c r="W207" i="12"/>
  <c r="AE207" i="12" s="1"/>
  <c r="Y205" i="12"/>
  <c r="AG205" i="12" s="1"/>
  <c r="S226" i="12"/>
  <c r="AA226" i="12" s="1"/>
  <c r="W161" i="12"/>
  <c r="AE161" i="12" s="1"/>
  <c r="Y127" i="12"/>
  <c r="AG127" i="12" s="1"/>
  <c r="W104" i="12"/>
  <c r="AE104" i="12" s="1"/>
  <c r="S126" i="12"/>
  <c r="AA126" i="12" s="1"/>
  <c r="W187" i="12"/>
  <c r="AE187" i="12" s="1"/>
  <c r="U109" i="12"/>
  <c r="AC109" i="12" s="1"/>
  <c r="W125" i="12"/>
  <c r="AE125" i="12" s="1"/>
  <c r="W120" i="12"/>
  <c r="AE120" i="12" s="1"/>
  <c r="W84" i="12"/>
  <c r="AE84" i="12" s="1"/>
  <c r="Y72" i="12"/>
  <c r="AG72" i="12" s="1"/>
  <c r="W63" i="12"/>
  <c r="AE63" i="12" s="1"/>
  <c r="S95" i="12"/>
  <c r="AA95" i="12" s="1"/>
  <c r="Y91" i="12"/>
  <c r="AG91" i="12" s="1"/>
  <c r="W94" i="12"/>
  <c r="AE94" i="12" s="1"/>
  <c r="S87" i="12"/>
  <c r="AA87" i="12" s="1"/>
  <c r="S85" i="12"/>
  <c r="AA85" i="12" s="1"/>
  <c r="Y63" i="12"/>
  <c r="AG63" i="12" s="1"/>
  <c r="U116" i="12"/>
  <c r="AC116" i="12" s="1"/>
  <c r="Y145" i="12"/>
  <c r="AG145" i="12" s="1"/>
  <c r="S76" i="12"/>
  <c r="AA76" i="12" s="1"/>
  <c r="S72" i="12"/>
  <c r="AA72" i="12" s="1"/>
  <c r="Y192" i="12"/>
  <c r="AG192" i="12" s="1"/>
  <c r="U149" i="12"/>
  <c r="AC149" i="12" s="1"/>
  <c r="S240" i="12"/>
  <c r="AA240" i="12" s="1"/>
  <c r="S204" i="12"/>
  <c r="AA204" i="12" s="1"/>
  <c r="Y225" i="12"/>
  <c r="AG225" i="12" s="1"/>
  <c r="Y184" i="12"/>
  <c r="AG184" i="12" s="1"/>
  <c r="Y146" i="12"/>
  <c r="AG146" i="12" s="1"/>
  <c r="Y121" i="12"/>
  <c r="AG121" i="12" s="1"/>
  <c r="S131" i="12"/>
  <c r="AA131" i="12" s="1"/>
  <c r="U244" i="12"/>
  <c r="AC244" i="12" s="1"/>
  <c r="S208" i="12"/>
  <c r="AA208" i="12" s="1"/>
  <c r="S109" i="12"/>
  <c r="AA109" i="12" s="1"/>
  <c r="U223" i="12"/>
  <c r="AC223" i="12" s="1"/>
  <c r="S151" i="12"/>
  <c r="AA151" i="12" s="1"/>
  <c r="W229" i="12"/>
  <c r="AE229" i="12" s="1"/>
  <c r="U64" i="12"/>
  <c r="AC64" i="12" s="1"/>
  <c r="S63" i="12"/>
  <c r="AA63" i="12" s="1"/>
  <c r="Y67" i="12"/>
  <c r="AG67" i="12" s="1"/>
  <c r="Y82" i="12"/>
  <c r="AG82" i="12" s="1"/>
  <c r="Y186" i="12"/>
  <c r="AG186" i="12" s="1"/>
  <c r="S211" i="12"/>
  <c r="AA211" i="12" s="1"/>
  <c r="Y216" i="12"/>
  <c r="AG216" i="12" s="1"/>
  <c r="U93" i="12"/>
  <c r="AC93" i="12" s="1"/>
  <c r="W87" i="12"/>
  <c r="AE87" i="12" s="1"/>
  <c r="W189" i="12"/>
  <c r="AE189" i="12" s="1"/>
  <c r="U163" i="12"/>
  <c r="AC163" i="12" s="1"/>
  <c r="W85" i="12"/>
  <c r="AE85" i="12" s="1"/>
  <c r="Y244" i="12"/>
  <c r="AG244" i="12" s="1"/>
  <c r="S107" i="12"/>
  <c r="AA107" i="12" s="1"/>
  <c r="W173" i="12"/>
  <c r="AE173" i="12" s="1"/>
  <c r="W246" i="12"/>
  <c r="AE246" i="12" s="1"/>
  <c r="Y202" i="12"/>
  <c r="AG202" i="12" s="1"/>
  <c r="W164" i="12"/>
  <c r="AE164" i="12" s="1"/>
  <c r="Y154" i="12"/>
  <c r="AG154" i="12" s="1"/>
  <c r="Y210" i="12"/>
  <c r="AG210" i="12" s="1"/>
  <c r="Y134" i="12"/>
  <c r="AG134" i="12" s="1"/>
  <c r="Y96" i="12"/>
  <c r="AG96" i="12" s="1"/>
  <c r="W183" i="12"/>
  <c r="AE183" i="12" s="1"/>
  <c r="S134" i="12"/>
  <c r="AA134" i="12" s="1"/>
  <c r="S112" i="12"/>
  <c r="AA112" i="12" s="1"/>
  <c r="U188" i="12"/>
  <c r="AC188" i="12" s="1"/>
  <c r="S209" i="12"/>
  <c r="AA209" i="12" s="1"/>
  <c r="U112" i="12"/>
  <c r="AC112" i="12" s="1"/>
  <c r="U74" i="12"/>
  <c r="AC74" i="12" s="1"/>
  <c r="W91" i="12"/>
  <c r="AE91" i="12" s="1"/>
  <c r="S91" i="12"/>
  <c r="AA91" i="12" s="1"/>
  <c r="U68" i="12"/>
  <c r="AC68" i="12" s="1"/>
  <c r="Y153" i="12"/>
  <c r="AG153" i="12" s="1"/>
  <c r="Y124" i="12"/>
  <c r="AG124" i="12" s="1"/>
  <c r="U165" i="12"/>
  <c r="AC165" i="12" s="1"/>
  <c r="W129" i="12"/>
  <c r="AE129" i="12" s="1"/>
  <c r="U189" i="12"/>
  <c r="AC189" i="12" s="1"/>
  <c r="U84" i="12"/>
  <c r="AC84" i="12" s="1"/>
  <c r="Y177" i="12"/>
  <c r="AG177" i="12" s="1"/>
  <c r="W221" i="12"/>
  <c r="AE221" i="12" s="1"/>
  <c r="W224" i="12"/>
  <c r="AE224" i="12" s="1"/>
  <c r="U160" i="12"/>
  <c r="AC160" i="12" s="1"/>
  <c r="W225" i="12"/>
  <c r="AE225" i="12" s="1"/>
  <c r="U238" i="12"/>
  <c r="AC238" i="12" s="1"/>
  <c r="S145" i="12"/>
  <c r="AA145" i="12" s="1"/>
  <c r="U146" i="12"/>
  <c r="AC146" i="12" s="1"/>
  <c r="S222" i="12"/>
  <c r="AA222" i="12" s="1"/>
  <c r="W149" i="12"/>
  <c r="AE149" i="12" s="1"/>
  <c r="S73" i="12"/>
  <c r="AA73" i="12" s="1"/>
  <c r="Y158" i="12"/>
  <c r="AG158" i="12" s="1"/>
  <c r="Y101" i="12"/>
  <c r="AG101" i="12" s="1"/>
  <c r="Y229" i="12"/>
  <c r="AG229" i="12" s="1"/>
  <c r="S183" i="12"/>
  <c r="AA183" i="12" s="1"/>
  <c r="S116" i="12"/>
  <c r="AA116" i="12" s="1"/>
  <c r="Y160" i="12"/>
  <c r="AG160" i="12" s="1"/>
  <c r="W238" i="12"/>
  <c r="AE238" i="12" s="1"/>
  <c r="S245" i="12"/>
  <c r="AA245" i="12" s="1"/>
  <c r="S90" i="12"/>
  <c r="AA90" i="12" s="1"/>
  <c r="U177" i="12"/>
  <c r="AC177" i="12" s="1"/>
  <c r="S230" i="12"/>
  <c r="AA230" i="12" s="1"/>
  <c r="U76" i="12"/>
  <c r="AC76" i="12" s="1"/>
  <c r="W152" i="12"/>
  <c r="AE152" i="12" s="1"/>
  <c r="AB7" i="10"/>
  <c r="AY25" i="10"/>
  <c r="J52" i="10"/>
  <c r="AE29" i="10"/>
  <c r="AS13" i="10"/>
  <c r="AA16" i="10"/>
  <c r="Z57" i="10"/>
  <c r="K21" i="10"/>
  <c r="AG36" i="10"/>
  <c r="AR32" i="10"/>
  <c r="BC28" i="10"/>
  <c r="V48" i="10"/>
  <c r="J33" i="10"/>
  <c r="D21" i="10"/>
  <c r="S59" i="10"/>
  <c r="AG14" i="10"/>
  <c r="AG21" i="10"/>
  <c r="S55" i="10"/>
  <c r="AA39" i="10"/>
  <c r="D34" i="10"/>
  <c r="D25" i="10"/>
  <c r="AG46" i="10"/>
  <c r="AA19" i="10"/>
  <c r="AA9" i="10" s="1"/>
  <c r="AY14" i="10"/>
  <c r="AY38" i="10"/>
  <c r="J13" i="10"/>
  <c r="AG25" i="10"/>
  <c r="S36" i="10"/>
  <c r="S18" i="10"/>
  <c r="AG37" i="10"/>
  <c r="AA44" i="10"/>
  <c r="AA17" i="10"/>
  <c r="AY36" i="10"/>
  <c r="AV25" i="10"/>
  <c r="AV12" i="10"/>
  <c r="AZ28" i="10"/>
  <c r="AI18" i="10"/>
  <c r="AW26" i="10"/>
  <c r="AW12" i="10"/>
  <c r="AN58" i="10"/>
  <c r="J46" i="10"/>
  <c r="J51" i="10"/>
  <c r="AY32" i="10"/>
  <c r="AA30" i="10"/>
  <c r="D55" i="10"/>
  <c r="AZ18" i="10"/>
  <c r="T29" i="10"/>
  <c r="Q40" i="10"/>
  <c r="AV39" i="10"/>
  <c r="D33" i="10"/>
  <c r="AG16" i="10"/>
  <c r="S54" i="10"/>
  <c r="AG48" i="10"/>
  <c r="AY59" i="10"/>
  <c r="Q32" i="10"/>
  <c r="AK58" i="10"/>
  <c r="AF25" i="10"/>
  <c r="AF12" i="10"/>
  <c r="S56" i="10"/>
  <c r="D54" i="10"/>
  <c r="AA38" i="10"/>
  <c r="F21" i="10"/>
  <c r="AO14" i="10"/>
  <c r="AC15" i="10"/>
  <c r="AZ57" i="10"/>
  <c r="AX13" i="10"/>
  <c r="AR48" i="10"/>
  <c r="AR33" i="10"/>
  <c r="AK55" i="10"/>
  <c r="M56" i="10"/>
  <c r="P32" i="10"/>
  <c r="AQ38" i="10"/>
  <c r="BB16" i="10"/>
  <c r="P45" i="10"/>
  <c r="P50" i="10"/>
  <c r="T26" i="10"/>
  <c r="AC49" i="10"/>
  <c r="AC33" i="10"/>
  <c r="V17" i="10"/>
  <c r="V44" i="10"/>
  <c r="AJ13" i="10"/>
  <c r="BB53" i="10"/>
  <c r="AC40" i="10"/>
  <c r="AW20" i="10"/>
  <c r="AM19" i="10"/>
  <c r="J31" i="10"/>
  <c r="E18" i="10"/>
  <c r="E8" i="10" s="1"/>
  <c r="V25" i="10"/>
  <c r="V12" i="10"/>
  <c r="AR57" i="10"/>
  <c r="AI14" i="10"/>
  <c r="E53" i="10"/>
  <c r="AF15" i="10"/>
  <c r="C25" i="10"/>
  <c r="C12" i="10"/>
  <c r="AG50" i="10"/>
  <c r="S32" i="10"/>
  <c r="BB15" i="10"/>
  <c r="AH15" i="10"/>
  <c r="BC25" i="10"/>
  <c r="BC12" i="10"/>
  <c r="N56" i="10"/>
  <c r="W59" i="10"/>
  <c r="AX15" i="10"/>
  <c r="AV26" i="10"/>
  <c r="P56" i="10"/>
  <c r="L59" i="10"/>
  <c r="J15" i="10"/>
  <c r="J20" i="10"/>
  <c r="AG38" i="10"/>
  <c r="AA29" i="10"/>
  <c r="S15" i="10"/>
  <c r="S49" i="10"/>
  <c r="AG35" i="10"/>
  <c r="J36" i="10"/>
  <c r="AH25" i="10"/>
  <c r="AH12" i="10"/>
  <c r="O54" i="10"/>
  <c r="R33" i="10"/>
  <c r="J47" i="10"/>
  <c r="J54" i="10"/>
  <c r="J35" i="10"/>
  <c r="J59" i="10"/>
  <c r="S19" i="10"/>
  <c r="S48" i="10"/>
  <c r="AA21" i="10"/>
  <c r="AY46" i="10"/>
  <c r="AY34" i="10"/>
  <c r="AG55" i="10"/>
  <c r="D50" i="10"/>
  <c r="J45" i="10"/>
  <c r="J16" i="10"/>
  <c r="AG31" i="10"/>
  <c r="D45" i="10"/>
  <c r="AR54" i="10"/>
  <c r="AV38" i="10"/>
  <c r="BA55" i="10"/>
  <c r="AI59" i="10"/>
  <c r="AT59" i="10"/>
  <c r="AH30" i="10"/>
  <c r="X57" i="10"/>
  <c r="AZ36" i="10"/>
  <c r="BA54" i="10"/>
  <c r="AF19" i="10"/>
  <c r="Q26" i="10"/>
  <c r="Q12" i="10"/>
  <c r="AZ30" i="10"/>
  <c r="AO31" i="10"/>
  <c r="AO38" i="10"/>
  <c r="V47" i="10"/>
  <c r="AL48" i="10"/>
  <c r="AN18" i="10"/>
  <c r="R53" i="10"/>
  <c r="C15" i="10"/>
  <c r="AA15" i="10"/>
  <c r="D49" i="10"/>
  <c r="AY47" i="10"/>
  <c r="D35" i="10"/>
  <c r="AR14" i="10"/>
  <c r="AS20" i="10"/>
  <c r="K51" i="10"/>
  <c r="V13" i="10"/>
  <c r="U13" i="10"/>
  <c r="N21" i="10"/>
  <c r="T49" i="10"/>
  <c r="L46" i="10"/>
  <c r="C19" i="10"/>
  <c r="AB56" i="10"/>
  <c r="BA56" i="10"/>
  <c r="X25" i="10"/>
  <c r="X12" i="10"/>
  <c r="Y16" i="10"/>
  <c r="N46" i="10"/>
  <c r="AN29" i="10"/>
  <c r="AF46" i="10"/>
  <c r="AF53" i="10"/>
  <c r="AL57" i="10"/>
  <c r="BA59" i="10"/>
  <c r="AH13" i="10"/>
  <c r="AZ54" i="10"/>
  <c r="T21" i="10"/>
  <c r="BB30" i="10"/>
  <c r="P25" i="10"/>
  <c r="P12" i="10"/>
  <c r="AX38" i="10"/>
  <c r="BC49" i="10"/>
  <c r="V14" i="10"/>
  <c r="O32" i="10"/>
  <c r="I28" i="10"/>
  <c r="F12" i="10"/>
  <c r="AC20" i="10"/>
  <c r="AE36" i="10"/>
  <c r="AG47" i="10"/>
  <c r="AY17" i="10"/>
  <c r="AS14" i="10"/>
  <c r="O14" i="10"/>
  <c r="U26" i="10"/>
  <c r="AL34" i="10"/>
  <c r="AL12" i="10"/>
  <c r="BA40" i="10"/>
  <c r="C35" i="10"/>
  <c r="BC13" i="10"/>
  <c r="AM13" i="10"/>
  <c r="C39" i="10"/>
  <c r="Q19" i="10"/>
  <c r="AM30" i="10"/>
  <c r="BB35" i="10"/>
  <c r="AL16" i="10"/>
  <c r="T47" i="10"/>
  <c r="AN25" i="10"/>
  <c r="AN12" i="10"/>
  <c r="T53" i="10"/>
  <c r="U25" i="10"/>
  <c r="T48" i="10"/>
  <c r="AK13" i="10"/>
  <c r="AZ16" i="10"/>
  <c r="AC47" i="10"/>
  <c r="AC16" i="10"/>
  <c r="AW18" i="10"/>
  <c r="X37" i="10"/>
  <c r="J57" i="10"/>
  <c r="J56" i="10"/>
  <c r="S25" i="10"/>
  <c r="D58" i="10"/>
  <c r="S38" i="10"/>
  <c r="AG45" i="10"/>
  <c r="BB38" i="10"/>
  <c r="L53" i="10"/>
  <c r="F48" i="10"/>
  <c r="AW54" i="10"/>
  <c r="AJ53" i="10"/>
  <c r="V31" i="10"/>
  <c r="D29" i="10"/>
  <c r="S26" i="10"/>
  <c r="AB36" i="10"/>
  <c r="AY49" i="10"/>
  <c r="I44" i="10"/>
  <c r="I17" i="10"/>
  <c r="AP38" i="10"/>
  <c r="E21" i="10"/>
  <c r="AX58" i="10"/>
  <c r="BB26" i="10"/>
  <c r="J32" i="10"/>
  <c r="J49" i="10"/>
  <c r="AA48" i="10"/>
  <c r="AY53" i="10"/>
  <c r="S31" i="10"/>
  <c r="AA46" i="10"/>
  <c r="AG28" i="10"/>
  <c r="AY16" i="10"/>
  <c r="D17" i="10"/>
  <c r="D44" i="10"/>
  <c r="AA12" i="10"/>
  <c r="AY15" i="10"/>
  <c r="AA18" i="10"/>
  <c r="AY20" i="10"/>
  <c r="AG20" i="10"/>
  <c r="S27" i="10"/>
  <c r="AA47" i="10"/>
  <c r="J39" i="10"/>
  <c r="J21" i="10"/>
  <c r="J19" i="10"/>
  <c r="J48" i="10"/>
  <c r="J40" i="10"/>
  <c r="AY54" i="10"/>
  <c r="S35" i="10"/>
  <c r="D13" i="10"/>
  <c r="AA35" i="10"/>
  <c r="AA53" i="10"/>
  <c r="AG18" i="10"/>
  <c r="D47" i="10"/>
  <c r="AG33" i="10"/>
  <c r="AA27" i="10"/>
  <c r="AG15" i="10"/>
  <c r="S12" i="10"/>
  <c r="AY12" i="10"/>
  <c r="D12" i="10"/>
  <c r="AA25" i="10"/>
  <c r="S21" i="10"/>
  <c r="AY28" i="10"/>
  <c r="AY31" i="10"/>
  <c r="AY33" i="10"/>
  <c r="AG51" i="10"/>
  <c r="S34" i="10"/>
  <c r="AY55" i="10"/>
  <c r="S37" i="10"/>
  <c r="AY51" i="10"/>
  <c r="AR12" i="10"/>
  <c r="AR25" i="10"/>
  <c r="AS19" i="10"/>
  <c r="AQ36" i="10"/>
  <c r="AK47" i="10"/>
  <c r="AW55" i="10"/>
  <c r="AQ14" i="10"/>
  <c r="N25" i="10"/>
  <c r="N12" i="10"/>
  <c r="Y28" i="10"/>
  <c r="AH38" i="10"/>
  <c r="K30" i="10"/>
  <c r="K12" i="10"/>
  <c r="BC54" i="10"/>
  <c r="E50" i="10"/>
  <c r="AJ59" i="10"/>
  <c r="AZ19" i="10"/>
  <c r="I14" i="10"/>
  <c r="V38" i="10"/>
  <c r="U49" i="10"/>
  <c r="AE53" i="10"/>
  <c r="E55" i="10"/>
  <c r="W57" i="10"/>
  <c r="AH32" i="10"/>
  <c r="AZ34" i="10"/>
  <c r="P34" i="10"/>
  <c r="R35" i="10"/>
  <c r="AP50" i="10"/>
  <c r="C56" i="10"/>
  <c r="V49" i="10"/>
  <c r="BA13" i="10"/>
  <c r="AW27" i="10"/>
  <c r="AZ45" i="10"/>
  <c r="F37" i="10"/>
  <c r="J34" i="10"/>
  <c r="J38" i="10"/>
  <c r="J14" i="10"/>
  <c r="J30" i="10"/>
  <c r="S51" i="10"/>
  <c r="AG57" i="10"/>
  <c r="AG34" i="10"/>
  <c r="AA31" i="10"/>
  <c r="AA26" i="10"/>
  <c r="D56" i="10"/>
  <c r="AY52" i="10"/>
  <c r="D48" i="10"/>
  <c r="D16" i="10"/>
  <c r="G13" i="10"/>
  <c r="AC30" i="10"/>
  <c r="AB13" i="10"/>
  <c r="AA33" i="10"/>
  <c r="S52" i="10"/>
  <c r="S57" i="10"/>
  <c r="AY50" i="10"/>
  <c r="AA52" i="10"/>
  <c r="D46" i="10"/>
  <c r="AA37" i="10"/>
  <c r="AG52" i="10"/>
  <c r="AY29" i="10"/>
  <c r="D19" i="10"/>
  <c r="AR15" i="10"/>
  <c r="AL8" i="10"/>
  <c r="Y45" i="10"/>
  <c r="D20" i="10"/>
  <c r="AY18" i="10"/>
  <c r="AG58" i="10"/>
  <c r="D57" i="10"/>
  <c r="AR31" i="10"/>
  <c r="AR51" i="10"/>
  <c r="Z19" i="10"/>
  <c r="AQ55" i="10"/>
  <c r="U35" i="10"/>
  <c r="AQ15" i="10"/>
  <c r="AI55" i="10"/>
  <c r="H26" i="10"/>
  <c r="AX14" i="10"/>
  <c r="G16" i="10"/>
  <c r="AF20" i="10"/>
  <c r="AN56" i="10"/>
  <c r="AL59" i="10"/>
  <c r="AR37" i="10"/>
  <c r="AR18" i="10"/>
  <c r="AP12" i="10"/>
  <c r="AM50" i="10"/>
  <c r="P20" i="10"/>
  <c r="AC26" i="10"/>
  <c r="R12" i="10"/>
  <c r="AN37" i="10"/>
  <c r="T14" i="10"/>
  <c r="R14" i="10"/>
  <c r="K48" i="10"/>
  <c r="AT50" i="10"/>
  <c r="BC59" i="10"/>
  <c r="AS56" i="10"/>
  <c r="J44" i="10"/>
  <c r="AG44" i="10"/>
  <c r="AE59" i="10"/>
  <c r="AM27" i="10"/>
  <c r="AX36" i="10"/>
  <c r="AJ47" i="10"/>
  <c r="F53" i="10"/>
  <c r="I55" i="10"/>
  <c r="BC26" i="10"/>
  <c r="F36" i="10"/>
  <c r="G30" i="10"/>
  <c r="E37" i="10"/>
  <c r="AI32" i="10"/>
  <c r="AS29" i="10"/>
  <c r="AS36" i="10"/>
  <c r="AW40" i="10"/>
  <c r="AP46" i="10"/>
  <c r="I40" i="10"/>
  <c r="AN19" i="10"/>
  <c r="AJ26" i="10"/>
  <c r="AO18" i="10"/>
  <c r="AO8" i="10" s="1"/>
  <c r="AK30" i="10"/>
  <c r="W32" i="10"/>
  <c r="AV27" i="10"/>
  <c r="AJ40" i="10"/>
  <c r="AT49" i="10"/>
  <c r="AZ38" i="10"/>
  <c r="AT25" i="10"/>
  <c r="AW31" i="10"/>
  <c r="AW14" i="10"/>
  <c r="W25" i="10"/>
  <c r="D59" i="10"/>
  <c r="AA13" i="10"/>
  <c r="AG27" i="10"/>
  <c r="S50" i="10"/>
  <c r="AA45" i="10"/>
  <c r="AR55" i="10"/>
  <c r="AK56" i="10"/>
  <c r="AF30" i="10"/>
  <c r="X39" i="10"/>
  <c r="M47" i="10"/>
  <c r="AC39" i="10"/>
  <c r="AB38" i="10"/>
  <c r="Z40" i="10"/>
  <c r="AO36" i="10"/>
  <c r="BC38" i="10"/>
  <c r="BB34" i="10"/>
  <c r="N45" i="10"/>
  <c r="Y51" i="10"/>
  <c r="AK18" i="10"/>
  <c r="AP21" i="10"/>
  <c r="U30" i="10"/>
  <c r="AE34" i="10"/>
  <c r="AV36" i="10"/>
  <c r="H58" i="10"/>
  <c r="AD39" i="10"/>
  <c r="AE39" i="10"/>
  <c r="Z34" i="10"/>
  <c r="Z12" i="10"/>
  <c r="W40" i="10"/>
  <c r="AK33" i="10"/>
  <c r="AO48" i="10"/>
  <c r="AT18" i="10"/>
  <c r="M25" i="10"/>
  <c r="AX39" i="10"/>
  <c r="P10" i="10"/>
  <c r="S14" i="10"/>
  <c r="D30" i="10"/>
  <c r="AG59" i="10"/>
  <c r="D39" i="10"/>
  <c r="D51" i="10"/>
  <c r="J17" i="10"/>
  <c r="J7" i="10" s="1"/>
  <c r="D18" i="10"/>
  <c r="Z21" i="10"/>
  <c r="AS18" i="10"/>
  <c r="N40" i="10"/>
  <c r="AS51" i="10"/>
  <c r="AP51" i="10"/>
  <c r="F38" i="10"/>
  <c r="AD20" i="10"/>
  <c r="AT51" i="10"/>
  <c r="W35" i="10"/>
  <c r="BA37" i="10"/>
  <c r="W14" i="10"/>
  <c r="AM58" i="10"/>
  <c r="AF26" i="10"/>
  <c r="G31" i="10"/>
  <c r="L40" i="10"/>
  <c r="AX33" i="10"/>
  <c r="AX40" i="10"/>
  <c r="AW50" i="10"/>
  <c r="L31" i="10"/>
  <c r="AD32" i="10"/>
  <c r="K59" i="10"/>
  <c r="AJ15" i="10"/>
  <c r="AQ53" i="10"/>
  <c r="AZ14" i="10"/>
  <c r="W58" i="10"/>
  <c r="AE46" i="10"/>
  <c r="Z53" i="10"/>
  <c r="C30" i="10"/>
  <c r="AM14" i="10"/>
  <c r="S45" i="10"/>
  <c r="AG54" i="10"/>
  <c r="AG17" i="10"/>
  <c r="BA57" i="10"/>
  <c r="Z38" i="10"/>
  <c r="T55" i="10"/>
  <c r="AC38" i="10"/>
  <c r="AW58" i="10"/>
  <c r="Y13" i="10"/>
  <c r="Z29" i="10"/>
  <c r="AR40" i="10"/>
  <c r="AR16" i="10"/>
  <c r="AR13" i="10"/>
  <c r="AR56" i="10"/>
  <c r="T58" i="10"/>
  <c r="BC36" i="10"/>
  <c r="L34" i="10"/>
  <c r="C17" i="10"/>
  <c r="C44" i="10"/>
  <c r="BC18" i="10"/>
  <c r="AP44" i="10"/>
  <c r="AP17" i="10"/>
  <c r="AM44" i="10"/>
  <c r="AM17" i="10"/>
  <c r="AP14" i="10"/>
  <c r="BA28" i="10"/>
  <c r="AN27" i="10"/>
  <c r="AI19" i="10"/>
  <c r="T15" i="10"/>
  <c r="BB19" i="10"/>
  <c r="Q44" i="10"/>
  <c r="Q17" i="10"/>
  <c r="AW34" i="10"/>
  <c r="Q15" i="10"/>
  <c r="AR20" i="10"/>
  <c r="U21" i="10"/>
  <c r="AS31" i="10"/>
  <c r="AQ28" i="10"/>
  <c r="AD53" i="10"/>
  <c r="Q13" i="10"/>
  <c r="U57" i="10"/>
  <c r="T35" i="10"/>
  <c r="AD46" i="10"/>
  <c r="T28" i="10"/>
  <c r="N53" i="10"/>
  <c r="G28" i="10"/>
  <c r="P46" i="10"/>
  <c r="F26" i="10"/>
  <c r="AF31" i="10"/>
  <c r="AT38" i="10"/>
  <c r="M33" i="10"/>
  <c r="AF36" i="10"/>
  <c r="AN31" i="10"/>
  <c r="AB14" i="10"/>
  <c r="Q52" i="10"/>
  <c r="AW39" i="10"/>
  <c r="AB39" i="10"/>
  <c r="C38" i="10"/>
  <c r="AL39" i="10"/>
  <c r="G59" i="10"/>
  <c r="Y59" i="10"/>
  <c r="L21" i="10"/>
  <c r="E28" i="10"/>
  <c r="AP16" i="10"/>
  <c r="R46" i="10"/>
  <c r="AL15" i="10"/>
  <c r="AZ52" i="10"/>
  <c r="W30" i="10"/>
  <c r="AC53" i="10"/>
  <c r="V32" i="10"/>
  <c r="AD21" i="10"/>
  <c r="BC48" i="10"/>
  <c r="AS28" i="10"/>
  <c r="F39" i="10"/>
  <c r="G46" i="10"/>
  <c r="AH48" i="10"/>
  <c r="P14" i="10"/>
  <c r="BB52" i="10"/>
  <c r="X38" i="10"/>
  <c r="AJ27" i="10"/>
  <c r="C46" i="10"/>
  <c r="Y20" i="10"/>
  <c r="AI50" i="10"/>
  <c r="C26" i="10"/>
  <c r="AQ54" i="10"/>
  <c r="P38" i="10"/>
  <c r="AF16" i="10"/>
  <c r="AN13" i="10"/>
  <c r="AS44" i="10"/>
  <c r="Z33" i="10"/>
  <c r="R45" i="10"/>
  <c r="AH51" i="10"/>
  <c r="C14" i="10"/>
  <c r="C59" i="10"/>
  <c r="K15" i="10"/>
  <c r="AI20" i="10"/>
  <c r="AI49" i="10"/>
  <c r="AO47" i="10"/>
  <c r="R55" i="10"/>
  <c r="O15" i="10"/>
  <c r="AK28" i="10"/>
  <c r="AW36" i="10"/>
  <c r="Q45" i="10"/>
  <c r="C27" i="10"/>
  <c r="BC15" i="10"/>
  <c r="AM15" i="10"/>
  <c r="AF32" i="10"/>
  <c r="AB16" i="10"/>
  <c r="V56" i="10"/>
  <c r="R18" i="10"/>
  <c r="AH36" i="10"/>
  <c r="R59" i="10"/>
  <c r="AP20" i="10"/>
  <c r="X28" i="10"/>
  <c r="AJ32" i="10"/>
  <c r="AX34" i="10"/>
  <c r="AT21" i="10"/>
  <c r="AI45" i="10"/>
  <c r="AM54" i="10"/>
  <c r="Z59" i="10"/>
  <c r="E17" i="10"/>
  <c r="E44" i="10"/>
  <c r="AD45" i="10"/>
  <c r="W39" i="10"/>
  <c r="AV53" i="10"/>
  <c r="AQ20" i="10"/>
  <c r="AD52" i="10"/>
  <c r="AC17" i="10"/>
  <c r="O47" i="10"/>
  <c r="BB18" i="10"/>
  <c r="AT44" i="10"/>
  <c r="X52" i="10"/>
  <c r="O16" i="10"/>
  <c r="U16" i="10"/>
  <c r="AE30" i="10"/>
  <c r="W13" i="10"/>
  <c r="H52" i="10"/>
  <c r="U52" i="10"/>
  <c r="AH18" i="10"/>
  <c r="AC51" i="10"/>
  <c r="BB13" i="10"/>
  <c r="R20" i="10"/>
  <c r="L14" i="10"/>
  <c r="AX52" i="10"/>
  <c r="AX59" i="10"/>
  <c r="AV19" i="10"/>
  <c r="AQ21" i="10"/>
  <c r="AF28" i="10"/>
  <c r="W49" i="10"/>
  <c r="T20" i="10"/>
  <c r="R28" i="10"/>
  <c r="AO20" i="10"/>
  <c r="AN54" i="10"/>
  <c r="W50" i="10"/>
  <c r="AQ58" i="10"/>
  <c r="P28" i="10"/>
  <c r="AI38" i="10"/>
  <c r="AS25" i="10"/>
  <c r="AN21" i="10"/>
  <c r="E36" i="10"/>
  <c r="AA32" i="10"/>
  <c r="AG49" i="10"/>
  <c r="AY21" i="10"/>
  <c r="AY39" i="10"/>
  <c r="AR27" i="10"/>
  <c r="AJ57" i="10"/>
  <c r="K32" i="10"/>
  <c r="O17" i="10"/>
  <c r="O44" i="10"/>
  <c r="M17" i="10"/>
  <c r="M7" i="10" s="1"/>
  <c r="Q30" i="10"/>
  <c r="W52" i="10"/>
  <c r="AB30" i="10"/>
  <c r="AW48" i="10"/>
  <c r="K19" i="10"/>
  <c r="BC46" i="10"/>
  <c r="AO39" i="10"/>
  <c r="AX50" i="10"/>
  <c r="AD13" i="10"/>
  <c r="AK19" i="10"/>
  <c r="G25" i="10"/>
  <c r="G12" i="10"/>
  <c r="AK32" i="10"/>
  <c r="AP36" i="10"/>
  <c r="V39" i="10"/>
  <c r="AN57" i="10"/>
  <c r="AI16" i="10"/>
  <c r="BA50" i="10"/>
  <c r="F55" i="10"/>
  <c r="R34" i="10"/>
  <c r="W26" i="10"/>
  <c r="AP57" i="10"/>
  <c r="BA21" i="10"/>
  <c r="AJ35" i="10"/>
  <c r="L52" i="10"/>
  <c r="X16" i="10"/>
  <c r="Q53" i="10"/>
  <c r="AD16" i="10"/>
  <c r="AG56" i="10"/>
  <c r="D32" i="10"/>
  <c r="AF58" i="10"/>
  <c r="O26" i="10"/>
  <c r="W53" i="10"/>
  <c r="K14" i="10"/>
  <c r="O36" i="10"/>
  <c r="Z55" i="10"/>
  <c r="AR47" i="10"/>
  <c r="E45" i="10"/>
  <c r="E26" i="10"/>
  <c r="N30" i="10"/>
  <c r="AV47" i="10"/>
  <c r="AO28" i="10"/>
  <c r="BA27" i="10"/>
  <c r="AP37" i="10"/>
  <c r="BB51" i="10"/>
  <c r="AQ30" i="10"/>
  <c r="V54" i="10"/>
  <c r="W16" i="10"/>
  <c r="L44" i="10"/>
  <c r="L17" i="10"/>
  <c r="T54" i="10"/>
  <c r="M15" i="10"/>
  <c r="K11" i="10"/>
  <c r="F29" i="10"/>
  <c r="AT13" i="10"/>
  <c r="M44" i="10"/>
  <c r="AR45" i="10"/>
  <c r="T52" i="10"/>
  <c r="O56" i="10"/>
  <c r="O37" i="10"/>
  <c r="BB28" i="10"/>
  <c r="I47" i="10"/>
  <c r="AT15" i="10"/>
  <c r="AN16" i="10"/>
  <c r="L12" i="10"/>
  <c r="AF13" i="10"/>
  <c r="AP28" i="10"/>
  <c r="E32" i="10"/>
  <c r="X15" i="10"/>
  <c r="AE51" i="10"/>
  <c r="Q47" i="10"/>
  <c r="AL45" i="10"/>
  <c r="AB34" i="10"/>
  <c r="X34" i="10"/>
  <c r="X13" i="10"/>
  <c r="AQ37" i="10"/>
  <c r="N50" i="10"/>
  <c r="G50" i="10"/>
  <c r="AT58" i="10"/>
  <c r="AH59" i="10"/>
  <c r="Q14" i="10"/>
  <c r="I13" i="10"/>
  <c r="F16" i="10"/>
  <c r="X46" i="10"/>
  <c r="U29" i="10"/>
  <c r="AQ56" i="10"/>
  <c r="AS45" i="10"/>
  <c r="T16" i="10"/>
  <c r="P53" i="10"/>
  <c r="G45" i="10"/>
  <c r="BA31" i="10"/>
  <c r="T57" i="10"/>
  <c r="AE55" i="10"/>
  <c r="AW38" i="10"/>
  <c r="AF40" i="10"/>
  <c r="H51" i="10"/>
  <c r="AZ17" i="10"/>
  <c r="AZ44" i="10"/>
  <c r="W15" i="10"/>
  <c r="AZ40" i="10"/>
  <c r="M54" i="10"/>
  <c r="X51" i="10"/>
  <c r="C37" i="10"/>
  <c r="I27" i="10"/>
  <c r="AS21" i="10"/>
  <c r="AM46" i="10"/>
  <c r="U15" i="10"/>
  <c r="AJ28" i="10"/>
  <c r="T34" i="10"/>
  <c r="AH55" i="10"/>
  <c r="BC52" i="10"/>
  <c r="M48" i="10"/>
  <c r="I51" i="10"/>
  <c r="AH26" i="10"/>
  <c r="K35" i="10"/>
  <c r="AO40" i="10"/>
  <c r="AO50" i="10"/>
  <c r="AO57" i="10"/>
  <c r="AV18" i="10"/>
  <c r="N15" i="10"/>
  <c r="AD48" i="10"/>
  <c r="AD58" i="10"/>
  <c r="E46" i="10"/>
  <c r="T51" i="10"/>
  <c r="AE12" i="10"/>
  <c r="AE25" i="10"/>
  <c r="C53" i="10"/>
  <c r="Q20" i="10"/>
  <c r="AW33" i="10"/>
  <c r="V46" i="10"/>
  <c r="AH21" i="10"/>
  <c r="K25" i="10"/>
  <c r="T37" i="10"/>
  <c r="I53" i="10"/>
  <c r="AL25" i="10"/>
  <c r="AT17" i="10"/>
  <c r="AA56" i="10"/>
  <c r="AR17" i="10"/>
  <c r="AS15" i="10"/>
  <c r="O49" i="10"/>
  <c r="AF49" i="10"/>
  <c r="X58" i="10"/>
  <c r="K20" i="10"/>
  <c r="P27" i="10"/>
  <c r="AZ32" i="10"/>
  <c r="BC17" i="10"/>
  <c r="E33" i="10"/>
  <c r="AT35" i="10"/>
  <c r="AQ39" i="10"/>
  <c r="AQ48" i="10"/>
  <c r="H38" i="10"/>
  <c r="R40" i="10"/>
  <c r="AK51" i="10"/>
  <c r="AP55" i="10"/>
  <c r="F57" i="10"/>
  <c r="AD26" i="10"/>
  <c r="AZ27" i="10"/>
  <c r="O57" i="10"/>
  <c r="AJ14" i="10"/>
  <c r="AV48" i="10"/>
  <c r="AX21" i="10"/>
  <c r="U38" i="10"/>
  <c r="AJ50" i="10"/>
  <c r="I52" i="10"/>
  <c r="AW25" i="10"/>
  <c r="X48" i="10"/>
  <c r="S44" i="10"/>
  <c r="S40" i="10"/>
  <c r="V53" i="10"/>
  <c r="O25" i="10"/>
  <c r="O12" i="10"/>
  <c r="AS32" i="10"/>
  <c r="AP32" i="10"/>
  <c r="H59" i="10"/>
  <c r="AD37" i="10"/>
  <c r="H25" i="10"/>
  <c r="AX28" i="10"/>
  <c r="K44" i="10"/>
  <c r="K17" i="10"/>
  <c r="W51" i="10"/>
  <c r="V20" i="10"/>
  <c r="AS27" i="10"/>
  <c r="AT29" i="10"/>
  <c r="AV54" i="10"/>
  <c r="AP18" i="10"/>
  <c r="AV20" i="10"/>
  <c r="V28" i="10"/>
  <c r="W29" i="10"/>
  <c r="I48" i="10"/>
  <c r="M39" i="10"/>
  <c r="AM45" i="10"/>
  <c r="U59" i="10"/>
  <c r="AD33" i="10"/>
  <c r="AS37" i="10"/>
  <c r="AW51" i="10"/>
  <c r="AH56" i="10"/>
  <c r="I18" i="10"/>
  <c r="F25" i="10"/>
  <c r="U48" i="10"/>
  <c r="AA40" i="10"/>
  <c r="S29" i="10"/>
  <c r="AC31" i="10"/>
  <c r="AX51" i="10"/>
  <c r="AS48" i="10"/>
  <c r="AS55" i="10"/>
  <c r="AJ51" i="10"/>
  <c r="X53" i="10"/>
  <c r="AH52" i="10"/>
  <c r="AD59" i="10"/>
  <c r="T18" i="10"/>
  <c r="AJ16" i="10"/>
  <c r="AL14" i="10"/>
  <c r="G20" i="10"/>
  <c r="V36" i="10"/>
  <c r="AD38" i="10"/>
  <c r="AI29" i="10"/>
  <c r="AS47" i="10"/>
  <c r="Q38" i="10"/>
  <c r="AN44" i="10"/>
  <c r="AR50" i="10"/>
  <c r="O18" i="10"/>
  <c r="AL26" i="10"/>
  <c r="AQ29" i="10"/>
  <c r="AV46" i="10"/>
  <c r="M53" i="10"/>
  <c r="U56" i="10"/>
  <c r="L27" i="10"/>
  <c r="H44" i="10"/>
  <c r="H17" i="10"/>
  <c r="AV14" i="10"/>
  <c r="L55" i="10"/>
  <c r="AW57" i="10"/>
  <c r="AX37" i="10"/>
  <c r="BB14" i="10"/>
  <c r="AS40" i="10"/>
  <c r="AV29" i="10"/>
  <c r="AI12" i="10"/>
  <c r="M59" i="10"/>
  <c r="AI40" i="10"/>
  <c r="I45" i="10"/>
  <c r="AX12" i="10"/>
  <c r="AK12" i="10"/>
  <c r="X44" i="10"/>
  <c r="BC19" i="10"/>
  <c r="F20" i="10"/>
  <c r="O20" i="10"/>
  <c r="P49" i="10"/>
  <c r="AQ49" i="10"/>
  <c r="AJ46" i="10"/>
  <c r="AR49" i="10"/>
  <c r="AX45" i="10"/>
  <c r="AS26" i="10"/>
  <c r="AH31" i="10"/>
  <c r="AT39" i="10"/>
  <c r="H57" i="10"/>
  <c r="V16" i="10"/>
  <c r="E49" i="10"/>
  <c r="AT45" i="10"/>
  <c r="AT33" i="10"/>
  <c r="AN33" i="10"/>
  <c r="Y49" i="10"/>
  <c r="AV52" i="10"/>
  <c r="I19" i="10"/>
  <c r="AI56" i="10"/>
  <c r="X17" i="10"/>
  <c r="Z56" i="10"/>
  <c r="AV57" i="10"/>
  <c r="AH44" i="10"/>
  <c r="Q29" i="10"/>
  <c r="X59" i="10"/>
  <c r="U18" i="10"/>
  <c r="U44" i="10"/>
  <c r="AF48" i="10"/>
  <c r="AV37" i="10"/>
  <c r="AK27" i="10"/>
  <c r="P58" i="10"/>
  <c r="C49" i="10"/>
  <c r="AB49" i="10"/>
  <c r="AC25" i="10"/>
  <c r="AC12" i="10"/>
  <c r="K31" i="10"/>
  <c r="AK54" i="10"/>
  <c r="AC27" i="10"/>
  <c r="AB26" i="10"/>
  <c r="R58" i="10"/>
  <c r="Y37" i="10"/>
  <c r="AI57" i="10"/>
  <c r="AL51" i="10"/>
  <c r="U39" i="10"/>
  <c r="E40" i="10"/>
  <c r="AN32" i="10"/>
  <c r="AO15" i="10"/>
  <c r="T36" i="10"/>
  <c r="AL30" i="10"/>
  <c r="AE15" i="10"/>
  <c r="F14" i="10"/>
  <c r="N35" i="10"/>
  <c r="AK21" i="10"/>
  <c r="K27" i="10"/>
  <c r="O59" i="10"/>
  <c r="R49" i="10"/>
  <c r="E29" i="10"/>
  <c r="AS49" i="10"/>
  <c r="Q37" i="10"/>
  <c r="AJ31" i="10"/>
  <c r="Y14" i="10"/>
  <c r="Y50" i="10"/>
  <c r="Z13" i="10"/>
  <c r="U54" i="10"/>
  <c r="AW15" i="10"/>
  <c r="AO53" i="10"/>
  <c r="U14" i="10"/>
  <c r="R26" i="10"/>
  <c r="M32" i="10"/>
  <c r="AH20" i="10"/>
  <c r="AB48" i="10"/>
  <c r="AO44" i="10"/>
  <c r="AO17" i="10"/>
  <c r="BC30" i="10"/>
  <c r="AW45" i="10"/>
  <c r="V55" i="10"/>
  <c r="H14" i="10"/>
  <c r="AZ20" i="10"/>
  <c r="AF34" i="10"/>
  <c r="AL38" i="10"/>
  <c r="AE44" i="10"/>
  <c r="AE17" i="10"/>
  <c r="AN35" i="10"/>
  <c r="L37" i="10"/>
  <c r="AP13" i="10"/>
  <c r="BB46" i="10"/>
  <c r="AB21" i="10"/>
  <c r="O58" i="10"/>
  <c r="BC39" i="10"/>
  <c r="R13" i="10"/>
  <c r="AR30" i="10"/>
  <c r="AR21" i="10"/>
  <c r="AR53" i="10"/>
  <c r="AS16" i="10"/>
  <c r="Z18" i="10"/>
  <c r="G53" i="10"/>
  <c r="AW30" i="10"/>
  <c r="K39" i="10"/>
  <c r="E16" i="10"/>
  <c r="N49" i="10"/>
  <c r="R44" i="10"/>
  <c r="Q25" i="10"/>
  <c r="AZ13" i="10"/>
  <c r="Y25" i="10"/>
  <c r="Y12" i="10"/>
  <c r="AD25" i="10"/>
  <c r="AD12" i="10"/>
  <c r="AH49" i="10"/>
  <c r="G33" i="10"/>
  <c r="G58" i="10"/>
  <c r="BC37" i="10"/>
  <c r="BA35" i="10"/>
  <c r="Z46" i="10"/>
  <c r="AE37" i="10"/>
  <c r="AN53" i="10"/>
  <c r="F18" i="10"/>
  <c r="AQ40" i="10"/>
  <c r="P21" i="10"/>
  <c r="AM38" i="10"/>
  <c r="BA34" i="10"/>
  <c r="G47" i="10"/>
  <c r="K26" i="10"/>
  <c r="Q49" i="10"/>
  <c r="AT19" i="10"/>
  <c r="AT9" i="10" s="1"/>
  <c r="AD51" i="10"/>
  <c r="AI13" i="10"/>
  <c r="AN40" i="10"/>
  <c r="AP53" i="10"/>
  <c r="AS33" i="10"/>
  <c r="AE58" i="10"/>
  <c r="AV30" i="10"/>
  <c r="AO16" i="10"/>
  <c r="K56" i="10"/>
  <c r="W48" i="10"/>
  <c r="AB52" i="10"/>
  <c r="AF54" i="10"/>
  <c r="Q51" i="10"/>
  <c r="AQ57" i="10"/>
  <c r="AL49" i="10"/>
  <c r="H49" i="10"/>
  <c r="AK25" i="10"/>
  <c r="AK34" i="10"/>
  <c r="AR59" i="10"/>
  <c r="AR46" i="10"/>
  <c r="Z16" i="10"/>
  <c r="Z14" i="10"/>
  <c r="Z51" i="10"/>
  <c r="Z32" i="10"/>
  <c r="P51" i="10"/>
  <c r="AE19" i="10"/>
  <c r="AJ39" i="10"/>
  <c r="H35" i="10"/>
  <c r="AT56" i="10"/>
  <c r="AD29" i="10"/>
  <c r="W28" i="10"/>
  <c r="N57" i="10"/>
  <c r="AK45" i="10"/>
  <c r="L30" i="10"/>
  <c r="C28" i="10"/>
  <c r="Z47" i="10"/>
  <c r="AE27" i="10"/>
  <c r="AE14" i="10"/>
  <c r="AC46" i="10"/>
  <c r="BC31" i="10"/>
  <c r="AD55" i="10"/>
  <c r="BA46" i="10"/>
  <c r="P18" i="10"/>
  <c r="M45" i="10"/>
  <c r="Z36" i="10"/>
  <c r="M16" i="10"/>
  <c r="K45" i="10"/>
  <c r="AL20" i="10"/>
  <c r="G39" i="10"/>
  <c r="C54" i="10"/>
  <c r="I32" i="10"/>
  <c r="AN15" i="10"/>
  <c r="AC21" i="10"/>
  <c r="L36" i="10"/>
  <c r="R47" i="10"/>
  <c r="BB25" i="10"/>
  <c r="BB12" i="10"/>
  <c r="AK36" i="10"/>
  <c r="AM25" i="10"/>
  <c r="AM12" i="10"/>
  <c r="H32" i="10"/>
  <c r="AC52" i="10"/>
  <c r="AH27" i="10"/>
  <c r="Q50" i="10"/>
  <c r="N11" i="10"/>
  <c r="AI54" i="10"/>
  <c r="AZ48" i="10"/>
  <c r="AH17" i="10"/>
  <c r="P26" i="10"/>
  <c r="AW56" i="10"/>
  <c r="AW44" i="10"/>
  <c r="AW17" i="10"/>
  <c r="AJ29" i="10"/>
  <c r="AV56" i="10"/>
  <c r="AK46" i="10"/>
  <c r="AX35" i="10"/>
  <c r="AE21" i="10"/>
  <c r="BB54" i="10"/>
  <c r="X49" i="10"/>
  <c r="O46" i="10"/>
  <c r="G35" i="10"/>
  <c r="K33" i="10"/>
  <c r="O31" i="10"/>
  <c r="Y48" i="10"/>
  <c r="AZ25" i="10"/>
  <c r="AZ12" i="10"/>
  <c r="BC50" i="10"/>
  <c r="C20" i="10"/>
  <c r="BC16" i="10"/>
  <c r="AC55" i="10"/>
  <c r="C40" i="10"/>
  <c r="AO45" i="10"/>
  <c r="AO26" i="10"/>
  <c r="X50" i="10"/>
  <c r="Q46" i="10"/>
  <c r="AX27" i="10"/>
  <c r="AE20" i="10"/>
  <c r="AZ15" i="10"/>
  <c r="AB15" i="10"/>
  <c r="W31" i="10"/>
  <c r="K54" i="10"/>
  <c r="AP29" i="10"/>
  <c r="BA16" i="10"/>
  <c r="AF14" i="10"/>
  <c r="R57" i="10"/>
  <c r="AL21" i="10"/>
  <c r="AS38" i="10"/>
  <c r="M28" i="10"/>
  <c r="Y29" i="10"/>
  <c r="AK15" i="10"/>
  <c r="U58" i="10"/>
  <c r="AL58" i="10"/>
  <c r="AE35" i="10"/>
  <c r="AO56" i="10"/>
  <c r="AS54" i="10"/>
  <c r="AO37" i="10"/>
  <c r="AS35" i="10"/>
  <c r="X27" i="10"/>
  <c r="G54" i="10"/>
  <c r="AL33" i="10"/>
  <c r="Y19" i="10"/>
  <c r="AZ37" i="10"/>
  <c r="W20" i="10"/>
  <c r="I46" i="10"/>
  <c r="C16" i="10"/>
  <c r="AN52" i="10"/>
  <c r="AZ21" i="10"/>
  <c r="T13" i="10"/>
  <c r="N51" i="10"/>
  <c r="K40" i="10"/>
  <c r="U27" i="10"/>
  <c r="AJ19" i="10"/>
  <c r="AO19" i="10"/>
  <c r="AW47" i="10"/>
  <c r="AF37" i="10"/>
  <c r="N20" i="10"/>
  <c r="N48" i="10"/>
  <c r="BA32" i="10"/>
  <c r="C31" i="10"/>
  <c r="AB45" i="10"/>
  <c r="AX16" i="10"/>
  <c r="R51" i="10"/>
  <c r="G56" i="10"/>
  <c r="AP48" i="10"/>
  <c r="AM55" i="10"/>
  <c r="W45" i="10"/>
  <c r="Y35" i="10"/>
  <c r="Y34" i="10"/>
  <c r="BC27" i="10"/>
  <c r="AO12" i="10"/>
  <c r="AK59" i="10"/>
  <c r="AN14" i="10"/>
  <c r="AV13" i="10"/>
  <c r="R17" i="10"/>
  <c r="AB58" i="10"/>
  <c r="M49" i="10"/>
  <c r="AW19" i="10"/>
  <c r="Q36" i="10"/>
  <c r="AC29" i="10"/>
  <c r="AL27" i="10"/>
  <c r="V27" i="10"/>
  <c r="AH29" i="10"/>
  <c r="C48" i="10"/>
  <c r="AX17" i="10"/>
  <c r="V15" i="10"/>
  <c r="E38" i="10"/>
  <c r="K13" i="10"/>
  <c r="L49" i="10"/>
  <c r="O40" i="10"/>
  <c r="U55" i="10"/>
  <c r="Z45" i="10"/>
  <c r="P31" i="10"/>
  <c r="BC47" i="10"/>
  <c r="Y38" i="10"/>
  <c r="AX56" i="10"/>
  <c r="AK48" i="10"/>
  <c r="BB20" i="10"/>
  <c r="AB47" i="10"/>
  <c r="AT37" i="10"/>
  <c r="AC13" i="10"/>
  <c r="AS17" i="10"/>
  <c r="BB44" i="10"/>
  <c r="Z44" i="10"/>
  <c r="Z17" i="10"/>
  <c r="U45" i="10"/>
  <c r="H37" i="10"/>
  <c r="AD44" i="10"/>
  <c r="AD17" i="10"/>
  <c r="W27" i="10"/>
  <c r="AE48" i="10"/>
  <c r="AC59" i="10"/>
  <c r="M27" i="10"/>
  <c r="AW32" i="10"/>
  <c r="Y53" i="10"/>
  <c r="AK20" i="10"/>
  <c r="AF27" i="10"/>
  <c r="AV21" i="10"/>
  <c r="AV11" i="10" s="1"/>
  <c r="R30" i="10"/>
  <c r="AD14" i="10"/>
  <c r="AZ53" i="10"/>
  <c r="F44" i="10"/>
  <c r="F17" i="10"/>
  <c r="M30" i="10"/>
  <c r="X26" i="10"/>
  <c r="L18" i="10"/>
  <c r="L8" i="10" s="1"/>
  <c r="AN17" i="10"/>
  <c r="E56" i="10"/>
  <c r="AR36" i="10"/>
  <c r="N59" i="10"/>
  <c r="AW49" i="10"/>
  <c r="AW16" i="10"/>
  <c r="AM53" i="10"/>
  <c r="AM34" i="10"/>
  <c r="E14" i="10"/>
  <c r="AQ45" i="10"/>
  <c r="R16" i="10"/>
  <c r="AI51" i="10"/>
  <c r="AD18" i="10"/>
  <c r="C13" i="10"/>
  <c r="W36" i="10"/>
  <c r="W46" i="10"/>
  <c r="E12" i="10"/>
  <c r="Z49" i="10"/>
  <c r="L38" i="10"/>
  <c r="AV33" i="10"/>
  <c r="O27" i="10"/>
  <c r="AN55" i="10"/>
  <c r="G57" i="10"/>
  <c r="P19" i="10"/>
  <c r="O13" i="10"/>
  <c r="M26" i="10"/>
  <c r="R19" i="10"/>
  <c r="N17" i="10"/>
  <c r="N44" i="10"/>
  <c r="AT53" i="10"/>
  <c r="I54" i="10"/>
  <c r="I38" i="10"/>
  <c r="AJ49" i="10"/>
  <c r="AK29" i="10"/>
  <c r="R54" i="10"/>
  <c r="AS58" i="10"/>
  <c r="P35" i="10"/>
  <c r="AN26" i="10"/>
  <c r="AC32" i="10"/>
  <c r="M46" i="10"/>
  <c r="R39" i="10"/>
  <c r="U37" i="10"/>
  <c r="P39" i="10"/>
  <c r="AN45" i="10"/>
  <c r="AD54" i="10"/>
  <c r="Z15" i="10"/>
  <c r="BA58" i="10"/>
  <c r="AL28" i="10"/>
  <c r="F47" i="10"/>
  <c r="F28" i="10"/>
  <c r="BB47" i="10"/>
  <c r="AP58" i="10"/>
  <c r="AJ54" i="10"/>
  <c r="V35" i="10"/>
  <c r="BC20" i="10"/>
  <c r="AW29" i="10"/>
  <c r="K49" i="10"/>
  <c r="AE33" i="10"/>
  <c r="AB53" i="10"/>
  <c r="AP54" i="10"/>
  <c r="L35" i="10"/>
  <c r="AZ31" i="10"/>
  <c r="AQ59" i="10"/>
  <c r="G38" i="10"/>
  <c r="P36" i="10"/>
  <c r="AE13" i="10"/>
  <c r="O35" i="10"/>
  <c r="H40" i="10"/>
  <c r="L56" i="10"/>
  <c r="AI21" i="10"/>
  <c r="AZ26" i="10"/>
  <c r="AO35" i="10"/>
  <c r="AJ56" i="10"/>
  <c r="AM26" i="10"/>
  <c r="AO51" i="10"/>
  <c r="AI47" i="10"/>
  <c r="AO58" i="10"/>
  <c r="AK40" i="10"/>
  <c r="BA26" i="10"/>
  <c r="AT57" i="10"/>
  <c r="W33" i="10"/>
  <c r="Y54" i="10"/>
  <c r="M50" i="10"/>
  <c r="BA39" i="10"/>
  <c r="O21" i="10"/>
  <c r="AL54" i="10"/>
  <c r="AE50" i="10"/>
  <c r="AL35" i="10"/>
  <c r="R27" i="10"/>
  <c r="U20" i="10"/>
  <c r="AO52" i="10"/>
  <c r="AV17" i="10"/>
  <c r="AV44" i="10"/>
  <c r="AO33" i="10"/>
  <c r="AM28" i="10"/>
  <c r="Y17" i="10"/>
  <c r="Y44" i="10"/>
  <c r="AM16" i="10"/>
  <c r="E59" i="10"/>
  <c r="AS34" i="10"/>
  <c r="I12" i="10"/>
  <c r="X29" i="10"/>
  <c r="P48" i="10"/>
  <c r="K53" i="10"/>
  <c r="AL19" i="10"/>
  <c r="AQ33" i="10"/>
  <c r="I34" i="10"/>
  <c r="AD35" i="10"/>
  <c r="F13" i="10"/>
  <c r="AE47" i="10"/>
  <c r="AE28" i="10"/>
  <c r="AP15" i="10"/>
  <c r="AP56" i="10"/>
  <c r="AJ52" i="10"/>
  <c r="AJ33" i="10"/>
  <c r="AV15" i="10"/>
  <c r="Z54" i="10"/>
  <c r="AF52" i="10"/>
  <c r="AF33" i="10"/>
  <c r="AQ19" i="10"/>
  <c r="AZ59" i="10"/>
  <c r="L48" i="10"/>
  <c r="H48" i="10"/>
  <c r="AI33" i="10"/>
  <c r="BB56" i="10"/>
  <c r="AO21" i="10"/>
  <c r="AP59" i="10"/>
  <c r="AQ13" i="10"/>
  <c r="H13" i="10"/>
  <c r="AB50" i="10"/>
  <c r="AT54" i="10"/>
  <c r="AX19" i="10"/>
  <c r="U31" i="10"/>
  <c r="O52" i="10"/>
  <c r="R38" i="10"/>
  <c r="BA51" i="10"/>
  <c r="K29" i="10"/>
  <c r="W21" i="10"/>
  <c r="AB35" i="10"/>
  <c r="H15" i="10"/>
  <c r="AQ12" i="10"/>
  <c r="BA25" i="10"/>
  <c r="BA12" i="10"/>
  <c r="X32" i="10"/>
  <c r="U53" i="10"/>
  <c r="AQ31" i="10"/>
  <c r="AP47" i="10"/>
  <c r="M20" i="10"/>
  <c r="R36" i="10"/>
  <c r="AO27" i="10"/>
  <c r="P33" i="10"/>
  <c r="F46" i="10"/>
  <c r="AM33" i="10"/>
  <c r="AO59" i="10"/>
  <c r="AW46" i="10"/>
  <c r="H18" i="10"/>
  <c r="AB17" i="10"/>
  <c r="AB44" i="10"/>
  <c r="AE18" i="10"/>
  <c r="Z37" i="10"/>
  <c r="G36" i="10"/>
  <c r="AL56" i="10"/>
  <c r="F34" i="10"/>
  <c r="AI37" i="10"/>
  <c r="E58" i="10"/>
  <c r="P13" i="10"/>
  <c r="AQ50" i="10"/>
  <c r="T38" i="10"/>
  <c r="BB27" i="10"/>
  <c r="BC35" i="10"/>
  <c r="AK17" i="10"/>
  <c r="R29" i="10"/>
  <c r="AB20" i="10"/>
  <c r="BC29" i="10"/>
  <c r="AI48" i="10"/>
  <c r="AZ58" i="10"/>
  <c r="AN47" i="10"/>
  <c r="AB28" i="10"/>
  <c r="I26" i="10"/>
  <c r="AK44" i="10"/>
  <c r="BB48" i="10"/>
  <c r="U17" i="10"/>
  <c r="AL17" i="10"/>
  <c r="V19" i="10"/>
  <c r="C29" i="10"/>
  <c r="AO34" i="10"/>
  <c r="E51" i="10"/>
  <c r="AH16" i="10"/>
  <c r="V33" i="10"/>
  <c r="AX57" i="10"/>
  <c r="V57" i="10"/>
  <c r="AP19" i="10"/>
  <c r="AW59" i="10"/>
  <c r="H36" i="10"/>
  <c r="Y30" i="10"/>
  <c r="N32" i="10"/>
  <c r="AE38" i="10"/>
  <c r="W34" i="10"/>
  <c r="O45" i="10"/>
  <c r="H28" i="10"/>
  <c r="H56" i="10"/>
  <c r="Z25" i="10"/>
  <c r="AI17" i="10"/>
  <c r="Z20" i="10"/>
  <c r="BB57" i="10"/>
  <c r="AF39" i="10"/>
  <c r="BA49" i="10"/>
  <c r="BA30" i="10"/>
  <c r="Q35" i="10"/>
  <c r="AV32" i="10"/>
  <c r="AB40" i="10"/>
  <c r="H34" i="10"/>
  <c r="AT31" i="10"/>
  <c r="AM18" i="10"/>
  <c r="AL37" i="10"/>
  <c r="AB18" i="10"/>
  <c r="N55" i="10"/>
  <c r="G18" i="10"/>
  <c r="AE16" i="10"/>
  <c r="AB55" i="10"/>
  <c r="Y46" i="10"/>
  <c r="I33" i="10"/>
  <c r="O53" i="10"/>
  <c r="AM31" i="10"/>
  <c r="F51" i="10"/>
  <c r="M13" i="10"/>
  <c r="N34" i="10"/>
  <c r="K37" i="10"/>
  <c r="AI36" i="10"/>
  <c r="L45" i="10"/>
  <c r="L29" i="10"/>
  <c r="X14" i="10"/>
  <c r="V45" i="10"/>
  <c r="AV49" i="10"/>
  <c r="T50" i="10"/>
  <c r="AS39" i="10"/>
  <c r="G27" i="10"/>
  <c r="AC19" i="10"/>
  <c r="AI25" i="10"/>
  <c r="AJ34" i="10"/>
  <c r="AO30" i="10"/>
  <c r="AO29" i="10"/>
  <c r="H16" i="10"/>
  <c r="L19" i="10"/>
  <c r="L32" i="10"/>
  <c r="AX25" i="10"/>
  <c r="E54" i="10"/>
  <c r="AJ12" i="10"/>
  <c r="AJ17" i="10"/>
  <c r="AJ44" i="10"/>
  <c r="AF17" i="10"/>
  <c r="AF44" i="10"/>
  <c r="V50" i="10"/>
  <c r="AX30" i="10"/>
  <c r="Y56" i="10"/>
  <c r="AC56" i="10"/>
  <c r="W54" i="10"/>
  <c r="AM20" i="10"/>
  <c r="N38" i="10"/>
  <c r="T25" i="10"/>
  <c r="T12" i="10"/>
  <c r="L25" i="10"/>
  <c r="E31" i="10"/>
  <c r="M52" i="10"/>
  <c r="T45" i="10"/>
  <c r="W19" i="10"/>
  <c r="I15" i="10"/>
  <c r="K55" i="10"/>
  <c r="AM57" i="10"/>
  <c r="Q58" i="10"/>
  <c r="M51" i="10"/>
  <c r="AN49" i="10"/>
  <c r="AZ46" i="10"/>
  <c r="AN59" i="10"/>
  <c r="AL55" i="10"/>
  <c r="V52" i="10"/>
  <c r="F54" i="10"/>
  <c r="W56" i="10"/>
  <c r="BA18" i="10"/>
  <c r="U47" i="10"/>
  <c r="BC51" i="10"/>
  <c r="L33" i="10"/>
  <c r="E25" i="10"/>
  <c r="AL53" i="10"/>
  <c r="AJ25" i="10"/>
  <c r="Q48" i="10"/>
  <c r="E35" i="10"/>
  <c r="M31" i="10"/>
  <c r="AJ48" i="10"/>
  <c r="AP33" i="10"/>
  <c r="U19" i="10"/>
  <c r="AS50" i="10"/>
  <c r="V40" i="10"/>
  <c r="AF29" i="10"/>
  <c r="N19" i="10"/>
  <c r="K18" i="10"/>
  <c r="AQ52" i="10"/>
  <c r="BB39" i="10"/>
  <c r="Z26" i="10"/>
  <c r="AD57" i="10"/>
  <c r="AH33" i="10"/>
  <c r="L26" i="10"/>
  <c r="AB57" i="10"/>
  <c r="AT32" i="10"/>
  <c r="BC14" i="10"/>
  <c r="C32" i="10"/>
  <c r="E34" i="10"/>
  <c r="F35" i="10"/>
  <c r="M55" i="10"/>
  <c r="AC35" i="10"/>
  <c r="AC57" i="10"/>
  <c r="AH46" i="10"/>
  <c r="I25" i="10"/>
  <c r="V21" i="10"/>
  <c r="P44" i="10"/>
  <c r="P17" i="10"/>
  <c r="P47" i="10"/>
  <c r="T30" i="10"/>
  <c r="C58" i="10"/>
  <c r="AI46" i="10"/>
  <c r="Y26" i="10"/>
  <c r="F15" i="10"/>
  <c r="AJ45" i="10"/>
  <c r="AL32" i="10"/>
  <c r="AK50" i="10"/>
  <c r="BB58" i="10"/>
  <c r="AC50" i="10"/>
  <c r="AI28" i="10"/>
  <c r="Y55" i="10"/>
  <c r="AN20" i="10"/>
  <c r="Y39" i="10"/>
  <c r="L28" i="10"/>
  <c r="Q56" i="10"/>
  <c r="AQ47" i="10"/>
  <c r="AJ20" i="10"/>
  <c r="N58" i="10"/>
  <c r="AX47" i="10"/>
  <c r="AJ55" i="10"/>
  <c r="AV40" i="10"/>
  <c r="L58" i="10"/>
  <c r="I39" i="10"/>
  <c r="AH45" i="10"/>
  <c r="K34" i="10"/>
  <c r="N26" i="10"/>
  <c r="AM40" i="10"/>
  <c r="H55" i="10"/>
  <c r="L20" i="10"/>
  <c r="I20" i="10"/>
  <c r="AK16" i="10"/>
  <c r="Z58" i="10"/>
  <c r="BB37" i="10"/>
  <c r="F32" i="10"/>
  <c r="U50" i="10"/>
  <c r="AL50" i="10"/>
  <c r="AT48" i="10"/>
  <c r="AO46" i="10"/>
  <c r="G34" i="10"/>
  <c r="AW21" i="10"/>
  <c r="P52" i="10"/>
  <c r="T40" i="10"/>
  <c r="E19" i="10"/>
  <c r="AM52" i="10"/>
  <c r="AQ17" i="10"/>
  <c r="Y15" i="10"/>
  <c r="W47" i="10"/>
  <c r="BC21" i="10"/>
  <c r="V30" i="10"/>
  <c r="H50" i="10"/>
  <c r="AN28" i="10"/>
  <c r="T56" i="10"/>
  <c r="M36" i="10"/>
  <c r="AD34" i="10"/>
  <c r="AB31" i="10"/>
  <c r="H30" i="10"/>
  <c r="X20" i="10"/>
  <c r="AS52" i="10"/>
  <c r="O28" i="10"/>
  <c r="G55" i="10"/>
  <c r="N14" i="10"/>
  <c r="AH14" i="10"/>
  <c r="BA15" i="10"/>
  <c r="AI52" i="10"/>
  <c r="AN30" i="10"/>
  <c r="E15" i="10"/>
  <c r="BC45" i="10"/>
  <c r="AE56" i="10"/>
  <c r="AV50" i="10"/>
  <c r="O51" i="10"/>
  <c r="AH39" i="10"/>
  <c r="AB25" i="10"/>
  <c r="H20" i="10"/>
  <c r="Q59" i="10"/>
  <c r="AF35" i="10"/>
  <c r="R25" i="10"/>
  <c r="AI44" i="10"/>
  <c r="AP25" i="10"/>
  <c r="AT55" i="10"/>
  <c r="G37" i="10"/>
  <c r="BA20" i="10"/>
  <c r="AF18" i="10"/>
  <c r="AV59" i="10"/>
  <c r="H53" i="10"/>
  <c r="AT20" i="10"/>
  <c r="AP49" i="10"/>
  <c r="AP30" i="10"/>
  <c r="R50" i="10"/>
  <c r="V29" i="10"/>
  <c r="AX49" i="10"/>
  <c r="AP31" i="10"/>
  <c r="Y33" i="10"/>
  <c r="I57" i="10"/>
  <c r="M58" i="10"/>
  <c r="BB49" i="10"/>
  <c r="AJ21" i="10"/>
  <c r="AJ18" i="10"/>
  <c r="K50" i="10"/>
  <c r="AJ37" i="10"/>
  <c r="T32" i="10"/>
  <c r="G51" i="10"/>
  <c r="AP40" i="10"/>
  <c r="AL52" i="10"/>
  <c r="AM36" i="10"/>
  <c r="L50" i="10"/>
  <c r="H54" i="10"/>
  <c r="AT27" i="10"/>
  <c r="K47" i="10"/>
  <c r="G21" i="10"/>
  <c r="G19" i="10"/>
  <c r="N27" i="10"/>
  <c r="AS46" i="10"/>
  <c r="AQ18" i="10"/>
  <c r="BA36" i="10"/>
  <c r="AD47" i="10"/>
  <c r="AQ25" i="10"/>
  <c r="F33" i="10"/>
  <c r="AH28" i="10"/>
  <c r="T17" i="10"/>
  <c r="T44" i="10"/>
  <c r="E20" i="10"/>
  <c r="K57" i="10"/>
  <c r="BA17" i="10"/>
  <c r="AS57" i="10"/>
  <c r="AK38" i="10"/>
  <c r="AH19" i="10"/>
  <c r="AT34" i="10"/>
  <c r="BC58" i="10"/>
  <c r="AC37" i="10"/>
  <c r="AB37" i="10"/>
  <c r="V51" i="10"/>
  <c r="AM51" i="10"/>
  <c r="AT52" i="10"/>
  <c r="AT36" i="10"/>
  <c r="AB33" i="10"/>
  <c r="G49" i="10"/>
  <c r="V26" i="10"/>
  <c r="Y18" i="10"/>
  <c r="AD30" i="10"/>
  <c r="Y27" i="10"/>
  <c r="L51" i="10"/>
  <c r="M35" i="10"/>
  <c r="G48" i="10"/>
  <c r="M21" i="10"/>
  <c r="AM56" i="10"/>
  <c r="AM37" i="10"/>
  <c r="K52" i="10"/>
  <c r="Q34" i="10"/>
  <c r="H33" i="10"/>
  <c r="AZ29" i="10"/>
  <c r="AZ51" i="10"/>
  <c r="AZ35" i="10"/>
  <c r="Y57" i="10"/>
  <c r="X21" i="10"/>
  <c r="AF50" i="10"/>
  <c r="AL36" i="10"/>
  <c r="AS59" i="10"/>
  <c r="AF56" i="10"/>
  <c r="H31" i="10"/>
  <c r="W44" i="10"/>
  <c r="W17" i="10"/>
  <c r="C55" i="10"/>
  <c r="V18" i="10"/>
  <c r="BA19" i="10"/>
  <c r="AK39" i="10"/>
  <c r="AX26" i="10"/>
  <c r="I50" i="10"/>
  <c r="C21" i="10"/>
  <c r="AZ49" i="10"/>
  <c r="M34" i="10"/>
  <c r="Q21" i="10"/>
  <c r="Q11" i="10" s="1"/>
  <c r="N52" i="10"/>
  <c r="AO25" i="10"/>
  <c r="AE40" i="10"/>
  <c r="V34" i="10"/>
  <c r="M57" i="10"/>
  <c r="AQ46" i="10"/>
  <c r="N31" i="10"/>
  <c r="O55" i="10"/>
  <c r="G40" i="10"/>
  <c r="BA29" i="10"/>
  <c r="AF55" i="10"/>
  <c r="AL29" i="10"/>
  <c r="L54" i="10"/>
  <c r="AT26" i="10"/>
  <c r="AB54" i="10"/>
  <c r="W55" i="10"/>
  <c r="AB29" i="10"/>
  <c r="N39" i="10"/>
  <c r="AM21" i="10"/>
  <c r="BB55" i="10"/>
  <c r="P40" i="10"/>
  <c r="AF47" i="10"/>
  <c r="AP35" i="10"/>
  <c r="I59" i="10"/>
  <c r="P57" i="10"/>
  <c r="X54" i="10"/>
  <c r="E47" i="10"/>
  <c r="C50" i="10"/>
  <c r="AB27" i="10"/>
  <c r="H21" i="10"/>
  <c r="N47" i="10"/>
  <c r="K46" i="10"/>
  <c r="G29" i="10"/>
  <c r="M19" i="10"/>
  <c r="BA52" i="10"/>
  <c r="AF59" i="10"/>
  <c r="H39" i="10"/>
  <c r="Y21" i="10"/>
  <c r="Y47" i="10"/>
  <c r="Y31" i="10"/>
  <c r="AF38" i="10"/>
  <c r="E52" i="10"/>
  <c r="N18" i="10"/>
  <c r="I31" i="10"/>
  <c r="C47" i="10"/>
  <c r="AK52" i="10"/>
  <c r="G26" i="10"/>
  <c r="E57" i="10"/>
  <c r="Z28" i="10"/>
  <c r="X35" i="10"/>
  <c r="AD36" i="10"/>
  <c r="AN36" i="10"/>
  <c r="Y58" i="10"/>
  <c r="AN51" i="10"/>
  <c r="X18" i="10"/>
  <c r="O50" i="10"/>
  <c r="AX29" i="10"/>
  <c r="BB17" i="10"/>
  <c r="M38" i="10"/>
  <c r="AQ27" i="10"/>
  <c r="BA48" i="10"/>
  <c r="K38" i="10"/>
  <c r="F27" i="10"/>
  <c r="U51" i="10"/>
  <c r="AQ44" i="10"/>
  <c r="AP27" i="10"/>
  <c r="AD49" i="10"/>
  <c r="AB46" i="10"/>
  <c r="AH50" i="10"/>
  <c r="C51" i="10"/>
  <c r="AL46" i="10"/>
  <c r="AQ35" i="10"/>
  <c r="M29" i="10"/>
  <c r="M40" i="10"/>
  <c r="AH37" i="10"/>
  <c r="BA45" i="10"/>
  <c r="Q31" i="10"/>
  <c r="AP39" i="10"/>
  <c r="I58" i="10"/>
  <c r="AZ50" i="10"/>
  <c r="E39" i="10"/>
  <c r="N28" i="10"/>
  <c r="N54" i="10"/>
  <c r="M18" i="10"/>
  <c r="F50" i="10"/>
  <c r="BA33" i="10"/>
  <c r="R21" i="10"/>
  <c r="AK57" i="10"/>
  <c r="AM47" i="10"/>
  <c r="AB51" i="10"/>
  <c r="L39" i="10"/>
  <c r="W18" i="10"/>
  <c r="I49" i="10"/>
  <c r="AO54" i="10"/>
  <c r="BB21" i="10"/>
  <c r="G17" i="10"/>
  <c r="G44" i="10"/>
  <c r="V58" i="10"/>
  <c r="N33" i="10"/>
  <c r="AT47" i="10"/>
  <c r="C36" i="10"/>
  <c r="AM39" i="10"/>
  <c r="AF45" i="10"/>
  <c r="AX31" i="10"/>
  <c r="Q57" i="10"/>
  <c r="AC54" i="10"/>
  <c r="I36" i="10"/>
  <c r="I21" i="10"/>
  <c r="AD27" i="10"/>
  <c r="AX44" i="10"/>
  <c r="Y52" i="10"/>
  <c r="AE32" i="10"/>
  <c r="I30" i="10"/>
  <c r="BA44" i="10"/>
  <c r="AK31" i="10"/>
  <c r="K229" i="12"/>
  <c r="K144" i="12"/>
  <c r="Q222" i="12"/>
  <c r="K221" i="12"/>
  <c r="Q246" i="12"/>
  <c r="M122" i="12"/>
  <c r="O144" i="12"/>
  <c r="O186" i="12"/>
  <c r="Q240" i="12"/>
  <c r="O67" i="12"/>
  <c r="M72" i="12"/>
  <c r="Q243" i="12"/>
  <c r="O95" i="12"/>
  <c r="K122" i="12"/>
  <c r="M235" i="12"/>
  <c r="M219" i="12"/>
  <c r="Q141" i="12"/>
  <c r="M166" i="12"/>
  <c r="O73" i="12"/>
  <c r="Q208" i="12"/>
  <c r="Q90" i="12"/>
  <c r="O90" i="12"/>
  <c r="Q140" i="12"/>
  <c r="Q207" i="12"/>
  <c r="K243" i="12"/>
  <c r="Q248" i="12"/>
  <c r="M221" i="12"/>
  <c r="O153" i="12"/>
  <c r="M152" i="12"/>
  <c r="O65" i="12"/>
  <c r="Q219" i="12"/>
  <c r="K67" i="12"/>
  <c r="W67" i="12" l="1"/>
  <c r="AE67" i="12" s="1"/>
  <c r="S229" i="12"/>
  <c r="AA229" i="12" s="1"/>
  <c r="W95" i="12"/>
  <c r="AE95" i="12" s="1"/>
  <c r="Y208" i="12"/>
  <c r="AG208" i="12" s="1"/>
  <c r="Y222" i="12"/>
  <c r="AG222" i="12" s="1"/>
  <c r="U152" i="12"/>
  <c r="AC152" i="12" s="1"/>
  <c r="S122" i="12"/>
  <c r="AA122" i="12" s="1"/>
  <c r="W186" i="12"/>
  <c r="AE186" i="12" s="1"/>
  <c r="U221" i="12"/>
  <c r="AC221" i="12" s="1"/>
  <c r="U166" i="12"/>
  <c r="AC166" i="12" s="1"/>
  <c r="S221" i="12"/>
  <c r="AA221" i="12" s="1"/>
  <c r="AA31" i="12" s="1"/>
  <c r="AJ31" i="12" s="1"/>
  <c r="K31" i="12"/>
  <c r="S67" i="12"/>
  <c r="AA67" i="12" s="1"/>
  <c r="Y219" i="12"/>
  <c r="AG219" i="12" s="1"/>
  <c r="Y246" i="12"/>
  <c r="AG246" i="12" s="1"/>
  <c r="U235" i="12"/>
  <c r="AC235" i="12" s="1"/>
  <c r="S144" i="12"/>
  <c r="AA144" i="12" s="1"/>
  <c r="U219" i="12"/>
  <c r="AC219" i="12" s="1"/>
  <c r="W73" i="12"/>
  <c r="AE73" i="12" s="1"/>
  <c r="Y141" i="12"/>
  <c r="AG141" i="12" s="1"/>
  <c r="Y140" i="12"/>
  <c r="AG140" i="12" s="1"/>
  <c r="Y248" i="12"/>
  <c r="AG248" i="12" s="1"/>
  <c r="W153" i="12"/>
  <c r="AE153" i="12" s="1"/>
  <c r="W90" i="12"/>
  <c r="AE90" i="12" s="1"/>
  <c r="Y240" i="12"/>
  <c r="AG240" i="12" s="1"/>
  <c r="W65" i="12"/>
  <c r="AE65" i="12" s="1"/>
  <c r="Y243" i="12"/>
  <c r="AG243" i="12" s="1"/>
  <c r="S243" i="12"/>
  <c r="AA243" i="12" s="1"/>
  <c r="W144" i="12"/>
  <c r="AE144" i="12" s="1"/>
  <c r="U122" i="12"/>
  <c r="AC122" i="12" s="1"/>
  <c r="U72" i="12"/>
  <c r="AC72" i="12" s="1"/>
  <c r="Y207" i="12"/>
  <c r="AG207" i="12" s="1"/>
  <c r="Y90" i="12"/>
  <c r="AG90" i="12" s="1"/>
  <c r="AD10" i="10"/>
  <c r="AG8" i="10"/>
  <c r="AU10" i="10"/>
  <c r="AU7" i="10"/>
  <c r="AU9" i="10"/>
  <c r="AU8" i="10"/>
  <c r="AU11" i="10"/>
  <c r="AJ7" i="10"/>
  <c r="AC9" i="10"/>
  <c r="I11" i="10"/>
  <c r="W7" i="10"/>
  <c r="AH9" i="10"/>
  <c r="Y10" i="10"/>
  <c r="BA7" i="10"/>
  <c r="AW11" i="10"/>
  <c r="AC8" i="10"/>
  <c r="AO7" i="10"/>
  <c r="AE9" i="10"/>
  <c r="AZ8" i="10"/>
  <c r="AS11" i="10"/>
  <c r="AL9" i="10"/>
  <c r="N10" i="10"/>
  <c r="I8" i="10"/>
  <c r="AT10" i="10"/>
  <c r="K9" i="10"/>
  <c r="BB8" i="10"/>
  <c r="BC10" i="10"/>
  <c r="K10" i="10"/>
  <c r="AP9" i="10"/>
  <c r="AZ9" i="10"/>
  <c r="AP7" i="10"/>
  <c r="J252" i="10"/>
  <c r="BC7" i="10"/>
  <c r="M252" i="10"/>
  <c r="M256" i="10" s="1"/>
  <c r="AV7" i="10"/>
  <c r="AB252" i="10"/>
  <c r="AB256" i="10" s="1"/>
  <c r="N8" i="10"/>
  <c r="AK11" i="10"/>
  <c r="I10" i="10"/>
  <c r="X9" i="10"/>
  <c r="M8" i="10"/>
  <c r="M6" i="10" s="1"/>
  <c r="O8" i="10"/>
  <c r="K8" i="10"/>
  <c r="V10" i="10"/>
  <c r="AV8" i="10"/>
  <c r="AN9" i="10"/>
  <c r="T8" i="10"/>
  <c r="AK10" i="10"/>
  <c r="AB10" i="10"/>
  <c r="BC11" i="10"/>
  <c r="M11" i="10"/>
  <c r="Y7" i="10"/>
  <c r="R8" i="10"/>
  <c r="AP8" i="10"/>
  <c r="Z8" i="10"/>
  <c r="Y9" i="10"/>
  <c r="M9" i="10"/>
  <c r="AX7" i="10"/>
  <c r="AV9" i="10"/>
  <c r="AE7" i="10"/>
  <c r="O11" i="10"/>
  <c r="O10" i="10"/>
  <c r="AI10" i="10"/>
  <c r="C9" i="10"/>
  <c r="AF11" i="10"/>
  <c r="Q8" i="10"/>
  <c r="Q10" i="10"/>
  <c r="T10" i="10"/>
  <c r="L10" i="10"/>
  <c r="AR8" i="10"/>
  <c r="AR11" i="10"/>
  <c r="Y8" i="10"/>
  <c r="AM9" i="10"/>
  <c r="AW9" i="10"/>
  <c r="R7" i="10"/>
  <c r="AQ10" i="10"/>
  <c r="D10" i="10"/>
  <c r="G8" i="10"/>
  <c r="D11" i="10"/>
  <c r="J9" i="10"/>
  <c r="AK9" i="10"/>
  <c r="I9" i="10"/>
  <c r="N7" i="10"/>
  <c r="AQ9" i="10"/>
  <c r="AR7" i="10"/>
  <c r="AG10" i="10"/>
  <c r="AY10" i="10"/>
  <c r="F7" i="10"/>
  <c r="AR9" i="10"/>
  <c r="C10" i="10"/>
  <c r="BB10" i="10"/>
  <c r="AC10" i="10"/>
  <c r="D9" i="10"/>
  <c r="F8" i="10"/>
  <c r="I7" i="10"/>
  <c r="C8" i="10"/>
  <c r="AZ7" i="10"/>
  <c r="BB7" i="10"/>
  <c r="AO11" i="10"/>
  <c r="AI7" i="10"/>
  <c r="AT7" i="10"/>
  <c r="AP11" i="10"/>
  <c r="Z7" i="10"/>
  <c r="AB8" i="10"/>
  <c r="G9" i="10"/>
  <c r="BA10" i="10"/>
  <c r="BC9" i="10"/>
  <c r="AT11" i="10"/>
  <c r="AE11" i="10"/>
  <c r="AH11" i="10"/>
  <c r="U7" i="10"/>
  <c r="H10" i="10"/>
  <c r="AP10" i="10"/>
  <c r="AM11" i="10"/>
  <c r="Z10" i="10"/>
  <c r="E9" i="10"/>
  <c r="AD9" i="10"/>
  <c r="AX11" i="10"/>
  <c r="AF9" i="10"/>
  <c r="AN10" i="10"/>
  <c r="Z9" i="10"/>
  <c r="AD7" i="10"/>
  <c r="U9" i="10"/>
  <c r="AW10" i="10"/>
  <c r="F9" i="10"/>
  <c r="BB9" i="10"/>
  <c r="AJ11" i="10"/>
  <c r="O7" i="10"/>
  <c r="AJ9" i="10"/>
  <c r="U10" i="10"/>
  <c r="X10" i="10"/>
  <c r="L7" i="10"/>
  <c r="M10" i="10"/>
  <c r="G7" i="10"/>
  <c r="R10" i="10"/>
  <c r="W8" i="10"/>
  <c r="AB11" i="10"/>
  <c r="AM10" i="10"/>
  <c r="G10" i="10"/>
  <c r="AB9" i="10"/>
  <c r="S9" i="10"/>
  <c r="AA8" i="10"/>
  <c r="T9" i="10"/>
  <c r="AY8" i="10"/>
  <c r="BA8" i="10"/>
  <c r="K7" i="10"/>
  <c r="S11" i="10"/>
  <c r="D7" i="10"/>
  <c r="L11" i="10"/>
  <c r="AG7" i="10"/>
  <c r="AC11" i="10"/>
  <c r="AK8" i="10"/>
  <c r="AX8" i="10"/>
  <c r="H7" i="10"/>
  <c r="J8" i="10"/>
  <c r="J6" i="10" s="1"/>
  <c r="AS8" i="10"/>
  <c r="AQ8" i="10"/>
  <c r="H9" i="10"/>
  <c r="AC7" i="10"/>
  <c r="AK7" i="10"/>
  <c r="AF8" i="10"/>
  <c r="W11" i="10"/>
  <c r="AI11" i="10"/>
  <c r="AJ10" i="10"/>
  <c r="G11" i="10"/>
  <c r="P11" i="10"/>
  <c r="BA9" i="10"/>
  <c r="E10" i="10"/>
  <c r="N9" i="10"/>
  <c r="F10" i="10"/>
  <c r="T7" i="10"/>
  <c r="H11" i="10"/>
  <c r="P8" i="10"/>
  <c r="AQ7" i="10"/>
  <c r="H8" i="10"/>
  <c r="AV10" i="10"/>
  <c r="AE8" i="10"/>
  <c r="E7" i="10"/>
  <c r="R11" i="10"/>
  <c r="C11" i="10"/>
  <c r="BA11" i="10"/>
  <c r="AZ10" i="10"/>
  <c r="AM7" i="10"/>
  <c r="Z11" i="10"/>
  <c r="AI8" i="10"/>
  <c r="E11" i="10"/>
  <c r="AE10" i="10"/>
  <c r="AO10" i="10"/>
  <c r="V11" i="10"/>
  <c r="AS10" i="10"/>
  <c r="W10" i="10"/>
  <c r="T11" i="10"/>
  <c r="F11" i="10"/>
  <c r="Q9" i="10"/>
  <c r="X8" i="10"/>
  <c r="AN11" i="10"/>
  <c r="AT8" i="10"/>
  <c r="AD11" i="10"/>
  <c r="X11" i="10"/>
  <c r="AD8" i="10"/>
  <c r="AQ11" i="10"/>
  <c r="L9" i="10"/>
  <c r="U11" i="10"/>
  <c r="AN8" i="10"/>
  <c r="P9" i="10"/>
  <c r="AL10" i="10"/>
  <c r="W9" i="10"/>
  <c r="R9" i="10"/>
  <c r="AX9" i="10"/>
  <c r="AR10" i="10"/>
  <c r="AS7" i="10"/>
  <c r="AY7" i="10"/>
  <c r="AY11" i="10"/>
  <c r="AW8" i="10"/>
  <c r="J10" i="10"/>
  <c r="AX10" i="10"/>
  <c r="AA11" i="10"/>
  <c r="AN7" i="10"/>
  <c r="AM8" i="10"/>
  <c r="O9" i="10"/>
  <c r="V9" i="10"/>
  <c r="Q7" i="10"/>
  <c r="S10" i="10"/>
  <c r="AH10" i="10"/>
  <c r="C7" i="10"/>
  <c r="AF10" i="10"/>
  <c r="AI9" i="10"/>
  <c r="AO9" i="10"/>
  <c r="AW7" i="10"/>
  <c r="AY9" i="10"/>
  <c r="S8" i="10"/>
  <c r="S7" i="10"/>
  <c r="D8" i="10"/>
  <c r="AA7" i="10"/>
  <c r="AZ11" i="10"/>
  <c r="AL11" i="10"/>
  <c r="BC8" i="10"/>
  <c r="P7" i="10"/>
  <c r="Y11" i="10"/>
  <c r="V8" i="10"/>
  <c r="AA10" i="10"/>
  <c r="J11" i="10"/>
  <c r="AG9" i="10"/>
  <c r="AL7" i="10"/>
  <c r="AS9" i="10"/>
  <c r="AH8" i="10"/>
  <c r="X7" i="10"/>
  <c r="U8" i="10"/>
  <c r="AH7" i="10"/>
  <c r="V7" i="10"/>
  <c r="AJ8" i="10"/>
  <c r="BB11" i="10"/>
  <c r="AF7" i="10"/>
  <c r="AG11" i="10"/>
  <c r="AU253" i="10" l="1"/>
  <c r="AU257" i="10" s="1"/>
  <c r="AU5" i="10"/>
  <c r="AU252" i="10"/>
  <c r="AU256" i="10" s="1"/>
  <c r="AU6" i="10"/>
  <c r="AL6" i="10"/>
  <c r="AL252" i="10"/>
  <c r="AL256" i="10" s="1"/>
  <c r="AL253" i="10"/>
  <c r="AL257" i="10" s="1"/>
  <c r="AL5" i="10"/>
  <c r="AL9" i="43" s="1"/>
  <c r="AG252" i="10"/>
  <c r="AG256" i="10" s="1"/>
  <c r="AG5" i="10"/>
  <c r="AG253" i="10"/>
  <c r="AG257" i="10" s="1"/>
  <c r="AG6" i="10"/>
  <c r="AI6" i="10"/>
  <c r="AI253" i="10"/>
  <c r="AI257" i="10" s="1"/>
  <c r="AI252" i="10"/>
  <c r="AI256" i="10" s="1"/>
  <c r="AI5" i="10"/>
  <c r="I253" i="10"/>
  <c r="I257" i="10" s="1"/>
  <c r="I252" i="10"/>
  <c r="I256" i="10" s="1"/>
  <c r="I5" i="10"/>
  <c r="I6" i="10"/>
  <c r="AH6" i="10"/>
  <c r="AH252" i="10"/>
  <c r="AH256" i="10" s="1"/>
  <c r="AH253" i="10"/>
  <c r="AH257" i="10" s="1"/>
  <c r="AH5" i="10"/>
  <c r="P5" i="10"/>
  <c r="P253" i="10"/>
  <c r="P257" i="10" s="1"/>
  <c r="P252" i="10"/>
  <c r="P256" i="10" s="1"/>
  <c r="P6" i="10"/>
  <c r="Q6" i="10"/>
  <c r="Q252" i="10"/>
  <c r="Q256" i="10" s="1"/>
  <c r="Q253" i="10"/>
  <c r="Q257" i="10" s="1"/>
  <c r="Q5" i="10"/>
  <c r="AY253" i="10"/>
  <c r="AY257" i="10" s="1"/>
  <c r="AY5" i="10"/>
  <c r="AY9" i="43" s="1"/>
  <c r="AY6" i="10"/>
  <c r="AY252" i="10"/>
  <c r="AY256" i="10" s="1"/>
  <c r="AQ6" i="10"/>
  <c r="AQ5" i="10"/>
  <c r="AQ252" i="10"/>
  <c r="AQ256" i="10" s="1"/>
  <c r="AQ253" i="10"/>
  <c r="AQ257" i="10" s="1"/>
  <c r="T253" i="10"/>
  <c r="T257" i="10" s="1"/>
  <c r="T252" i="10"/>
  <c r="T256" i="10" s="1"/>
  <c r="T5" i="10"/>
  <c r="T6" i="10"/>
  <c r="AK6" i="10"/>
  <c r="AK253" i="10"/>
  <c r="AK257" i="10" s="1"/>
  <c r="AK5" i="10"/>
  <c r="AK7" i="43" s="1"/>
  <c r="AK252" i="10"/>
  <c r="AK256" i="10" s="1"/>
  <c r="AC253" i="10"/>
  <c r="AC257" i="10" s="1"/>
  <c r="AC252" i="10"/>
  <c r="AC256" i="10" s="1"/>
  <c r="AC5" i="10"/>
  <c r="AC6" i="10"/>
  <c r="D6" i="10"/>
  <c r="D253" i="10"/>
  <c r="D257" i="10" s="1"/>
  <c r="D5" i="10"/>
  <c r="D252" i="10"/>
  <c r="D256" i="10" s="1"/>
  <c r="K6" i="10"/>
  <c r="K253" i="10"/>
  <c r="K257" i="10" s="1"/>
  <c r="K5" i="10"/>
  <c r="K252" i="10"/>
  <c r="K256" i="10" s="1"/>
  <c r="G6" i="10"/>
  <c r="G5" i="10"/>
  <c r="W7" i="43" s="1"/>
  <c r="G252" i="10"/>
  <c r="G256" i="10" s="1"/>
  <c r="G253" i="10"/>
  <c r="G257" i="10" s="1"/>
  <c r="O253" i="10"/>
  <c r="O257" i="10" s="1"/>
  <c r="O6" i="10"/>
  <c r="O252" i="10"/>
  <c r="O256" i="10" s="1"/>
  <c r="O5" i="10"/>
  <c r="F9" i="43"/>
  <c r="F6" i="10"/>
  <c r="F6" i="43" s="1"/>
  <c r="F252" i="10"/>
  <c r="F256" i="10" s="1"/>
  <c r="F5" i="10"/>
  <c r="F10" i="43" s="1"/>
  <c r="F253" i="10"/>
  <c r="F257" i="10" s="1"/>
  <c r="N6" i="10"/>
  <c r="N252" i="10"/>
  <c r="N256" i="10" s="1"/>
  <c r="N253" i="10"/>
  <c r="N257" i="10" s="1"/>
  <c r="N5" i="10"/>
  <c r="R6" i="10"/>
  <c r="R5" i="10"/>
  <c r="C11" i="43" s="1"/>
  <c r="R253" i="10"/>
  <c r="R257" i="10" s="1"/>
  <c r="R252" i="10"/>
  <c r="R256" i="10" s="1"/>
  <c r="AP6" i="10"/>
  <c r="AP252" i="10"/>
  <c r="AP256" i="10" s="1"/>
  <c r="AP5" i="10"/>
  <c r="AP253" i="10"/>
  <c r="AP257" i="10" s="1"/>
  <c r="BA253" i="10"/>
  <c r="BA257" i="10" s="1"/>
  <c r="BA6" i="10"/>
  <c r="BA5" i="10"/>
  <c r="BA252" i="10"/>
  <c r="BA256" i="10" s="1"/>
  <c r="W6" i="10"/>
  <c r="W252" i="10"/>
  <c r="W256" i="10" s="1"/>
  <c r="W253" i="10"/>
  <c r="W257" i="10" s="1"/>
  <c r="W5" i="10"/>
  <c r="E6" i="10"/>
  <c r="E253" i="10"/>
  <c r="E257" i="10" s="1"/>
  <c r="E5" i="10"/>
  <c r="I11" i="43" s="1"/>
  <c r="E252" i="10"/>
  <c r="E256" i="10" s="1"/>
  <c r="AT6" i="10"/>
  <c r="AT253" i="10"/>
  <c r="AT257" i="10" s="1"/>
  <c r="AT252" i="10"/>
  <c r="AT256" i="10" s="1"/>
  <c r="AT5" i="10"/>
  <c r="AT11" i="43" s="1"/>
  <c r="AR5" i="10"/>
  <c r="AR253" i="10"/>
  <c r="AR257" i="10" s="1"/>
  <c r="AR6" i="10"/>
  <c r="AR252" i="10"/>
  <c r="AR256" i="10" s="1"/>
  <c r="AB5" i="10"/>
  <c r="BC253" i="10"/>
  <c r="BC257" i="10" s="1"/>
  <c r="BC5" i="10"/>
  <c r="BC252" i="10"/>
  <c r="BC256" i="10" s="1"/>
  <c r="BC6" i="10"/>
  <c r="I8" i="43"/>
  <c r="AJ6" i="10"/>
  <c r="AJ252" i="10"/>
  <c r="AJ256" i="10" s="1"/>
  <c r="AJ253" i="10"/>
  <c r="AJ257" i="10" s="1"/>
  <c r="AJ5" i="10"/>
  <c r="AJ10" i="43" s="1"/>
  <c r="V253" i="10"/>
  <c r="V257" i="10" s="1"/>
  <c r="V252" i="10"/>
  <c r="V256" i="10" s="1"/>
  <c r="V6" i="10"/>
  <c r="V5" i="10"/>
  <c r="K8" i="43" s="1"/>
  <c r="X6" i="10"/>
  <c r="X253" i="10"/>
  <c r="X257" i="10" s="1"/>
  <c r="X252" i="10"/>
  <c r="X256" i="10" s="1"/>
  <c r="X5" i="10"/>
  <c r="AA253" i="10"/>
  <c r="AA257" i="10" s="1"/>
  <c r="AA6" i="10"/>
  <c r="AA252" i="10"/>
  <c r="AA256" i="10" s="1"/>
  <c r="AA5" i="10"/>
  <c r="AS253" i="10"/>
  <c r="AS257" i="10" s="1"/>
  <c r="AS6" i="10"/>
  <c r="AS5" i="10"/>
  <c r="AS8" i="43" s="1"/>
  <c r="AS252" i="10"/>
  <c r="AS256" i="10" s="1"/>
  <c r="AT8" i="43"/>
  <c r="AM6" i="10"/>
  <c r="AM5" i="10"/>
  <c r="AM7" i="43" s="1"/>
  <c r="AM253" i="10"/>
  <c r="AM257" i="10" s="1"/>
  <c r="AM252" i="10"/>
  <c r="AM256" i="10" s="1"/>
  <c r="AK8" i="43"/>
  <c r="Z6" i="10"/>
  <c r="Z253" i="10"/>
  <c r="Z257" i="10" s="1"/>
  <c r="Z5" i="10"/>
  <c r="Z9" i="43" s="1"/>
  <c r="Z252" i="10"/>
  <c r="Z256" i="10" s="1"/>
  <c r="BB6" i="10"/>
  <c r="BB5" i="10"/>
  <c r="BB253" i="10"/>
  <c r="BB257" i="10" s="1"/>
  <c r="BB252" i="10"/>
  <c r="BB256" i="10" s="1"/>
  <c r="AZ6" i="10"/>
  <c r="AZ5" i="10"/>
  <c r="AZ252" i="10"/>
  <c r="AZ256" i="10" s="1"/>
  <c r="AZ253" i="10"/>
  <c r="AZ257" i="10" s="1"/>
  <c r="F8" i="43"/>
  <c r="AX6" i="10"/>
  <c r="AX6" i="43" s="1"/>
  <c r="AX5" i="10"/>
  <c r="AX7" i="43" s="1"/>
  <c r="AX253" i="10"/>
  <c r="AX257" i="10" s="1"/>
  <c r="AX252" i="10"/>
  <c r="AX256" i="10" s="1"/>
  <c r="I10" i="43"/>
  <c r="AB6" i="10"/>
  <c r="M5" i="10"/>
  <c r="J253" i="10"/>
  <c r="C11" i="59"/>
  <c r="J256" i="10"/>
  <c r="D11" i="59" s="1"/>
  <c r="AW11" i="43"/>
  <c r="AF6" i="10"/>
  <c r="AF253" i="10"/>
  <c r="AF257" i="10" s="1"/>
  <c r="AF252" i="10"/>
  <c r="AF256" i="10" s="1"/>
  <c r="AF5" i="10"/>
  <c r="S6" i="10"/>
  <c r="S5" i="10"/>
  <c r="S7" i="43" s="1"/>
  <c r="S252" i="10"/>
  <c r="S256" i="10" s="1"/>
  <c r="S253" i="10"/>
  <c r="S257" i="10" s="1"/>
  <c r="AW5" i="10"/>
  <c r="AW7" i="43" s="1"/>
  <c r="AW253" i="10"/>
  <c r="AW257" i="10" s="1"/>
  <c r="AW6" i="10"/>
  <c r="AW252" i="10"/>
  <c r="AW256" i="10" s="1"/>
  <c r="AX8" i="43"/>
  <c r="W8" i="43"/>
  <c r="L5" i="10"/>
  <c r="L9" i="43" s="1"/>
  <c r="L6" i="10"/>
  <c r="L6" i="43" s="1"/>
  <c r="L253" i="10"/>
  <c r="L257" i="10" s="1"/>
  <c r="L252" i="10"/>
  <c r="L256" i="10" s="1"/>
  <c r="D11" i="43"/>
  <c r="AV6" i="10"/>
  <c r="AV253" i="10"/>
  <c r="AV257" i="10" s="1"/>
  <c r="AV5" i="10"/>
  <c r="AV10" i="43" s="1"/>
  <c r="AV252" i="10"/>
  <c r="AV256" i="10" s="1"/>
  <c r="J5" i="10"/>
  <c r="J11" i="43" s="1"/>
  <c r="AG11" i="43"/>
  <c r="AI9" i="43"/>
  <c r="C252" i="10"/>
  <c r="C256" i="10" s="1"/>
  <c r="C5" i="10"/>
  <c r="C7" i="43" s="1"/>
  <c r="C6" i="10"/>
  <c r="C253" i="10"/>
  <c r="C257" i="10" s="1"/>
  <c r="AN5" i="10"/>
  <c r="AN252" i="10"/>
  <c r="AN256" i="10" s="1"/>
  <c r="AN253" i="10"/>
  <c r="AN257" i="10" s="1"/>
  <c r="AN6" i="10"/>
  <c r="AX10" i="43"/>
  <c r="W9" i="43"/>
  <c r="AQ11" i="43"/>
  <c r="F11" i="43"/>
  <c r="BA11" i="43"/>
  <c r="H5" i="10"/>
  <c r="H10" i="43" s="1"/>
  <c r="H252" i="10"/>
  <c r="H256" i="10" s="1"/>
  <c r="H253" i="10"/>
  <c r="H257" i="10" s="1"/>
  <c r="H6" i="10"/>
  <c r="BA8" i="43"/>
  <c r="AA8" i="43"/>
  <c r="AD6" i="10"/>
  <c r="AD5" i="10"/>
  <c r="AD9" i="43" s="1"/>
  <c r="AD253" i="10"/>
  <c r="AD257" i="10" s="1"/>
  <c r="AD252" i="10"/>
  <c r="AD256" i="10" s="1"/>
  <c r="U6" i="10"/>
  <c r="U252" i="10"/>
  <c r="U256" i="10" s="1"/>
  <c r="U5" i="10"/>
  <c r="G10" i="43" s="1"/>
  <c r="U253" i="10"/>
  <c r="U257" i="10" s="1"/>
  <c r="AR9" i="43"/>
  <c r="AG10" i="43"/>
  <c r="AR8" i="43"/>
  <c r="T10" i="43"/>
  <c r="Q8" i="43"/>
  <c r="AE6" i="10"/>
  <c r="AE5" i="10"/>
  <c r="AE11" i="43" s="1"/>
  <c r="AE253" i="10"/>
  <c r="AE257" i="10" s="1"/>
  <c r="AE252" i="10"/>
  <c r="AE256" i="10" s="1"/>
  <c r="Y253" i="10"/>
  <c r="Y257" i="10" s="1"/>
  <c r="Y5" i="10"/>
  <c r="O9" i="43" s="1"/>
  <c r="Y252" i="10"/>
  <c r="Y256" i="10" s="1"/>
  <c r="Y6" i="10"/>
  <c r="O8" i="43"/>
  <c r="AK11" i="43"/>
  <c r="AB253" i="10"/>
  <c r="AB257" i="10" s="1"/>
  <c r="M253" i="10"/>
  <c r="M257" i="10" s="1"/>
  <c r="AT10" i="43"/>
  <c r="AO6" i="10"/>
  <c r="AO252" i="10"/>
  <c r="AO256" i="10" s="1"/>
  <c r="AO253" i="10"/>
  <c r="AO257" i="10" s="1"/>
  <c r="AO5" i="10"/>
  <c r="AP10" i="43" s="1"/>
  <c r="Y10" i="43"/>
  <c r="AK10" i="43" l="1"/>
  <c r="AK9" i="43"/>
  <c r="P11" i="43"/>
  <c r="P9" i="43"/>
  <c r="C6" i="43"/>
  <c r="AV7" i="43"/>
  <c r="L7" i="43"/>
  <c r="K9" i="43"/>
  <c r="O11" i="43"/>
  <c r="AZ8" i="43"/>
  <c r="W11" i="43"/>
  <c r="AA6" i="43"/>
  <c r="AB8" i="43"/>
  <c r="D7" i="43"/>
  <c r="K10" i="43"/>
  <c r="AM9" i="43"/>
  <c r="D9" i="43"/>
  <c r="BC9" i="43"/>
  <c r="I6" i="43"/>
  <c r="AI7" i="43"/>
  <c r="AH10" i="43"/>
  <c r="S11" i="43"/>
  <c r="AN8" i="43"/>
  <c r="AF9" i="43"/>
  <c r="AC8" i="43"/>
  <c r="BB10" i="43"/>
  <c r="X11" i="43"/>
  <c r="P8" i="43"/>
  <c r="G8" i="43"/>
  <c r="AC6" i="43"/>
  <c r="AC7" i="43"/>
  <c r="AQ7" i="43"/>
  <c r="I9" i="43"/>
  <c r="AC9" i="43"/>
  <c r="Y8" i="43"/>
  <c r="AC10" i="43"/>
  <c r="U11" i="43"/>
  <c r="AH9" i="43"/>
  <c r="O10" i="43"/>
  <c r="D8" i="43"/>
  <c r="BA7" i="43"/>
  <c r="AP8" i="43"/>
  <c r="I7" i="43"/>
  <c r="AU9" i="43"/>
  <c r="K6" i="43"/>
  <c r="R9" i="43"/>
  <c r="AB6" i="43"/>
  <c r="BB7" i="43"/>
  <c r="AM6" i="43"/>
  <c r="AA11" i="43"/>
  <c r="AR7" i="43"/>
  <c r="AR10" i="43"/>
  <c r="R10" i="43"/>
  <c r="K7" i="43"/>
  <c r="D10" i="43"/>
  <c r="AC11" i="43"/>
  <c r="T9" i="43"/>
  <c r="Q7" i="43"/>
  <c r="AH8" i="43"/>
  <c r="AG7" i="43"/>
  <c r="AU11" i="43"/>
  <c r="H9" i="43"/>
  <c r="AP9" i="43"/>
  <c r="X9" i="43"/>
  <c r="AD7" i="43"/>
  <c r="AN11" i="43"/>
  <c r="AW6" i="43"/>
  <c r="BC11" i="43"/>
  <c r="L10" i="43"/>
  <c r="T11" i="43"/>
  <c r="AY11" i="43"/>
  <c r="T8" i="43"/>
  <c r="F7" i="43"/>
  <c r="AM11" i="43"/>
  <c r="G7" i="43"/>
  <c r="T6" i="43"/>
  <c r="T7" i="43"/>
  <c r="AS11" i="43"/>
  <c r="AY10" i="43"/>
  <c r="G11" i="43"/>
  <c r="AZ6" i="43"/>
  <c r="X10" i="43"/>
  <c r="AD11" i="43"/>
  <c r="BC10" i="43"/>
  <c r="BC7" i="43"/>
  <c r="J9" i="43"/>
  <c r="G9" i="43"/>
  <c r="AU6" i="43"/>
  <c r="J8" i="43"/>
  <c r="AL7" i="43"/>
  <c r="J6" i="43"/>
  <c r="AU42" i="43"/>
  <c r="AU23" i="43"/>
  <c r="AU24" i="43"/>
  <c r="AU5" i="43"/>
  <c r="AU43" i="43"/>
  <c r="AU32" i="43"/>
  <c r="AU55" i="43"/>
  <c r="AU44" i="43"/>
  <c r="AU22" i="43"/>
  <c r="AU251" i="10"/>
  <c r="AU255" i="10" s="1"/>
  <c r="AU41" i="43"/>
  <c r="AU36" i="43"/>
  <c r="AU13" i="43"/>
  <c r="AU19" i="43"/>
  <c r="AU59" i="43"/>
  <c r="AU29" i="43"/>
  <c r="AU28" i="43"/>
  <c r="AU18" i="43"/>
  <c r="AU50" i="43"/>
  <c r="AU37" i="43"/>
  <c r="AU52" i="43"/>
  <c r="AU57" i="43"/>
  <c r="AU12" i="43"/>
  <c r="AU34" i="43"/>
  <c r="AU51" i="43"/>
  <c r="AU56" i="43"/>
  <c r="AU40" i="43"/>
  <c r="AU21" i="43"/>
  <c r="AU15" i="43"/>
  <c r="AU30" i="43"/>
  <c r="AU47" i="43"/>
  <c r="AU46" i="43"/>
  <c r="AU33" i="43"/>
  <c r="AU17" i="43"/>
  <c r="AU45" i="43"/>
  <c r="AU16" i="43"/>
  <c r="AU58" i="43"/>
  <c r="AU35" i="43"/>
  <c r="AU20" i="43"/>
  <c r="AU38" i="43"/>
  <c r="AU31" i="43"/>
  <c r="AU54" i="43"/>
  <c r="AU27" i="43"/>
  <c r="AU25" i="43"/>
  <c r="AU26" i="43"/>
  <c r="AU53" i="43"/>
  <c r="AU39" i="43"/>
  <c r="AU49" i="43"/>
  <c r="AU14" i="43"/>
  <c r="AU48" i="43"/>
  <c r="X8" i="43"/>
  <c r="AJ9" i="43"/>
  <c r="Y6" i="43"/>
  <c r="Y7" i="43"/>
  <c r="U6" i="43"/>
  <c r="AD6" i="43"/>
  <c r="AD8" i="43"/>
  <c r="AZ10" i="43"/>
  <c r="AB10" i="43"/>
  <c r="AZ7" i="43"/>
  <c r="BB6" i="43"/>
  <c r="AB9" i="43"/>
  <c r="AS10" i="43"/>
  <c r="BC6" i="43"/>
  <c r="AT7" i="43"/>
  <c r="AP6" i="43"/>
  <c r="AH11" i="43"/>
  <c r="D6" i="43"/>
  <c r="P6" i="43"/>
  <c r="AG9" i="43"/>
  <c r="AH6" i="43"/>
  <c r="AG6" i="43"/>
  <c r="AU10" i="43"/>
  <c r="AU7" i="43"/>
  <c r="AU8" i="43"/>
  <c r="M22" i="43"/>
  <c r="M41" i="43"/>
  <c r="M23" i="43"/>
  <c r="M43" i="43"/>
  <c r="M42" i="43"/>
  <c r="M5" i="43"/>
  <c r="M24" i="43"/>
  <c r="M37" i="43"/>
  <c r="M251" i="10"/>
  <c r="M255" i="10" s="1"/>
  <c r="M12" i="43"/>
  <c r="M14" i="43"/>
  <c r="M34" i="43"/>
  <c r="M13" i="43"/>
  <c r="M45" i="43"/>
  <c r="M15" i="43"/>
  <c r="M17" i="43"/>
  <c r="M20" i="43"/>
  <c r="M53" i="43"/>
  <c r="M46" i="43"/>
  <c r="M39" i="43"/>
  <c r="M19" i="43"/>
  <c r="M58" i="43"/>
  <c r="M21" i="43"/>
  <c r="M32" i="43"/>
  <c r="M44" i="43"/>
  <c r="M18" i="43"/>
  <c r="M57" i="43"/>
  <c r="M31" i="43"/>
  <c r="M54" i="43"/>
  <c r="M50" i="43"/>
  <c r="M27" i="43"/>
  <c r="M51" i="43"/>
  <c r="M25" i="43"/>
  <c r="M56" i="43"/>
  <c r="M40" i="43"/>
  <c r="M55" i="43"/>
  <c r="M26" i="43"/>
  <c r="M47" i="43"/>
  <c r="M7" i="43"/>
  <c r="M30" i="43"/>
  <c r="M16" i="43"/>
  <c r="M48" i="43"/>
  <c r="M38" i="43"/>
  <c r="M35" i="43"/>
  <c r="M36" i="43"/>
  <c r="M52" i="43"/>
  <c r="M28" i="43"/>
  <c r="M49" i="43"/>
  <c r="M29" i="43"/>
  <c r="M59" i="43"/>
  <c r="M33" i="43"/>
  <c r="V24" i="43"/>
  <c r="V22" i="43"/>
  <c r="V42" i="43"/>
  <c r="V41" i="43"/>
  <c r="V23" i="43"/>
  <c r="V5" i="43"/>
  <c r="V43" i="43"/>
  <c r="V251" i="10"/>
  <c r="V255" i="10" s="1"/>
  <c r="V59" i="43"/>
  <c r="V37" i="43"/>
  <c r="V50" i="43"/>
  <c r="V39" i="43"/>
  <c r="V32" i="43"/>
  <c r="V51" i="43"/>
  <c r="V57" i="43"/>
  <c r="V28" i="43"/>
  <c r="V25" i="43"/>
  <c r="V12" i="43"/>
  <c r="V29" i="43"/>
  <c r="V56" i="43"/>
  <c r="V21" i="43"/>
  <c r="V52" i="43"/>
  <c r="V15" i="43"/>
  <c r="V49" i="43"/>
  <c r="V54" i="43"/>
  <c r="V40" i="43"/>
  <c r="V33" i="43"/>
  <c r="V45" i="43"/>
  <c r="V16" i="43"/>
  <c r="V36" i="43"/>
  <c r="V47" i="43"/>
  <c r="V48" i="43"/>
  <c r="V35" i="43"/>
  <c r="V53" i="43"/>
  <c r="V20" i="43"/>
  <c r="V34" i="43"/>
  <c r="V18" i="43"/>
  <c r="V19" i="43"/>
  <c r="V55" i="43"/>
  <c r="V46" i="43"/>
  <c r="V58" i="43"/>
  <c r="V38" i="43"/>
  <c r="V14" i="43"/>
  <c r="V44" i="43"/>
  <c r="V17" i="43"/>
  <c r="V26" i="43"/>
  <c r="V30" i="43"/>
  <c r="V27" i="43"/>
  <c r="V31" i="43"/>
  <c r="V13" i="43"/>
  <c r="N5" i="43"/>
  <c r="N24" i="43"/>
  <c r="N251" i="10"/>
  <c r="N255" i="10" s="1"/>
  <c r="N41" i="43"/>
  <c r="N43" i="43"/>
  <c r="N23" i="43"/>
  <c r="N42" i="43"/>
  <c r="N22" i="43"/>
  <c r="N29" i="43"/>
  <c r="N13" i="43"/>
  <c r="N37" i="43"/>
  <c r="N36" i="43"/>
  <c r="N16" i="43"/>
  <c r="N52" i="43"/>
  <c r="N54" i="43"/>
  <c r="N48" i="43"/>
  <c r="N19" i="43"/>
  <c r="N51" i="43"/>
  <c r="N58" i="43"/>
  <c r="N17" i="43"/>
  <c r="N45" i="43"/>
  <c r="N25" i="43"/>
  <c r="N47" i="43"/>
  <c r="N40" i="43"/>
  <c r="N46" i="43"/>
  <c r="N31" i="43"/>
  <c r="N27" i="43"/>
  <c r="N35" i="43"/>
  <c r="N33" i="43"/>
  <c r="N44" i="43"/>
  <c r="N12" i="43"/>
  <c r="N14" i="43"/>
  <c r="N55" i="43"/>
  <c r="N30" i="43"/>
  <c r="N39" i="43"/>
  <c r="N11" i="43"/>
  <c r="N26" i="43"/>
  <c r="N20" i="43"/>
  <c r="N18" i="43"/>
  <c r="N38" i="43"/>
  <c r="N50" i="43"/>
  <c r="N34" i="43"/>
  <c r="N28" i="43"/>
  <c r="N32" i="43"/>
  <c r="N59" i="43"/>
  <c r="N21" i="43"/>
  <c r="N56" i="43"/>
  <c r="N57" i="43"/>
  <c r="N15" i="43"/>
  <c r="N53" i="43"/>
  <c r="N49" i="43"/>
  <c r="AO42" i="43"/>
  <c r="AO23" i="43"/>
  <c r="AO22" i="43"/>
  <c r="AO41" i="43"/>
  <c r="AO43" i="43"/>
  <c r="AO5" i="43"/>
  <c r="AO24" i="43"/>
  <c r="AO251" i="10"/>
  <c r="AO255" i="10" s="1"/>
  <c r="AO55" i="43"/>
  <c r="AO32" i="43"/>
  <c r="AO13" i="43"/>
  <c r="AO49" i="43"/>
  <c r="AO29" i="43"/>
  <c r="AO52" i="43"/>
  <c r="AO44" i="43"/>
  <c r="AO8" i="43"/>
  <c r="AO50" i="43"/>
  <c r="AO18" i="43"/>
  <c r="AO16" i="43"/>
  <c r="AO30" i="43"/>
  <c r="AO57" i="43"/>
  <c r="AO37" i="43"/>
  <c r="AO28" i="43"/>
  <c r="AO48" i="43"/>
  <c r="AO31" i="43"/>
  <c r="AO12" i="43"/>
  <c r="AO51" i="43"/>
  <c r="AO19" i="43"/>
  <c r="AO58" i="43"/>
  <c r="AO56" i="43"/>
  <c r="AO40" i="43"/>
  <c r="AO27" i="43"/>
  <c r="AO20" i="43"/>
  <c r="AO54" i="43"/>
  <c r="AO46" i="43"/>
  <c r="AO34" i="43"/>
  <c r="AO59" i="43"/>
  <c r="AO45" i="43"/>
  <c r="AO53" i="43"/>
  <c r="AO14" i="43"/>
  <c r="AO47" i="43"/>
  <c r="AO35" i="43"/>
  <c r="AO36" i="43"/>
  <c r="AO21" i="43"/>
  <c r="AO26" i="43"/>
  <c r="AO17" i="43"/>
  <c r="AO15" i="43"/>
  <c r="AO38" i="43"/>
  <c r="AO25" i="43"/>
  <c r="AO39" i="43"/>
  <c r="AO33" i="43"/>
  <c r="AO6" i="43"/>
  <c r="AI10" i="43"/>
  <c r="U7" i="43"/>
  <c r="R11" i="43"/>
  <c r="J22" i="43"/>
  <c r="J23" i="43"/>
  <c r="F81" i="8"/>
  <c r="F138" i="8"/>
  <c r="F80" i="8"/>
  <c r="J5" i="43"/>
  <c r="J42" i="43"/>
  <c r="F174" i="8"/>
  <c r="F157" i="8"/>
  <c r="F194" i="8"/>
  <c r="F65" i="8"/>
  <c r="F211" i="8"/>
  <c r="F99" i="8"/>
  <c r="F217" i="8"/>
  <c r="F68" i="8"/>
  <c r="F136" i="8"/>
  <c r="F139" i="8"/>
  <c r="F183" i="8"/>
  <c r="F147" i="8"/>
  <c r="F190" i="8"/>
  <c r="J43" i="43"/>
  <c r="F232" i="8"/>
  <c r="F118" i="8"/>
  <c r="F176" i="8"/>
  <c r="F100" i="8"/>
  <c r="F175" i="8"/>
  <c r="F212" i="8"/>
  <c r="F61" i="8"/>
  <c r="F119" i="8"/>
  <c r="F193" i="8"/>
  <c r="F231" i="8"/>
  <c r="F60" i="8"/>
  <c r="F156" i="8"/>
  <c r="J251" i="10"/>
  <c r="F214" i="8"/>
  <c r="F62" i="8"/>
  <c r="F97" i="8"/>
  <c r="F166" i="8"/>
  <c r="F207" i="8"/>
  <c r="F137" i="8"/>
  <c r="F109" i="8"/>
  <c r="F218" i="8"/>
  <c r="F141" i="8"/>
  <c r="F98" i="8"/>
  <c r="F90" i="8"/>
  <c r="F67" i="8"/>
  <c r="F93" i="8"/>
  <c r="F172" i="8"/>
  <c r="F191" i="8"/>
  <c r="F228" i="8"/>
  <c r="F209" i="8"/>
  <c r="F155" i="8"/>
  <c r="F151" i="8"/>
  <c r="F130" i="8"/>
  <c r="F117" i="8"/>
  <c r="F205" i="8"/>
  <c r="F102" i="8"/>
  <c r="F133" i="8"/>
  <c r="F76" i="8"/>
  <c r="F85" i="8"/>
  <c r="F126" i="8"/>
  <c r="F63" i="8"/>
  <c r="F181" i="8"/>
  <c r="F195" i="8"/>
  <c r="F168" i="8"/>
  <c r="F71" i="8"/>
  <c r="F96" i="8"/>
  <c r="F185" i="8"/>
  <c r="F213" i="8"/>
  <c r="F169" i="8"/>
  <c r="F238" i="8"/>
  <c r="F104" i="8"/>
  <c r="F220" i="8"/>
  <c r="F131" i="8"/>
  <c r="F75" i="8"/>
  <c r="F144" i="8"/>
  <c r="F103" i="8"/>
  <c r="F234" i="8"/>
  <c r="F219" i="8"/>
  <c r="F128" i="8"/>
  <c r="F70" i="8"/>
  <c r="F204" i="8"/>
  <c r="F241" i="8"/>
  <c r="F230" i="8"/>
  <c r="J24" i="43"/>
  <c r="F92" i="8"/>
  <c r="F135" i="8"/>
  <c r="F84" i="8"/>
  <c r="F79" i="8"/>
  <c r="F239" i="8"/>
  <c r="F115" i="8"/>
  <c r="J41" i="43"/>
  <c r="F200" i="8"/>
  <c r="F180" i="8"/>
  <c r="F233" i="8"/>
  <c r="F140" i="8"/>
  <c r="F74" i="8"/>
  <c r="F243" i="8"/>
  <c r="F216" i="8"/>
  <c r="F163" i="8"/>
  <c r="F178" i="8"/>
  <c r="F210" i="8"/>
  <c r="F143" i="8"/>
  <c r="F108" i="8"/>
  <c r="F197" i="8"/>
  <c r="F240" i="8"/>
  <c r="F112" i="8"/>
  <c r="F64" i="8"/>
  <c r="F110" i="8"/>
  <c r="F227" i="8"/>
  <c r="J12" i="43"/>
  <c r="J58" i="43"/>
  <c r="F101" i="8"/>
  <c r="F113" i="8"/>
  <c r="F107" i="8"/>
  <c r="F177" i="8"/>
  <c r="F203" i="8"/>
  <c r="F146" i="8"/>
  <c r="F134" i="8"/>
  <c r="F189" i="8"/>
  <c r="J37" i="43"/>
  <c r="J55" i="43"/>
  <c r="J18" i="43"/>
  <c r="F153" i="8"/>
  <c r="J50" i="43"/>
  <c r="F148" i="8"/>
  <c r="F184" i="8"/>
  <c r="F89" i="8"/>
  <c r="F83" i="8"/>
  <c r="F154" i="8"/>
  <c r="F114" i="8"/>
  <c r="F164" i="8"/>
  <c r="F173" i="8"/>
  <c r="F142" i="8"/>
  <c r="F129" i="8"/>
  <c r="F123" i="8"/>
  <c r="F120" i="8"/>
  <c r="F206" i="8"/>
  <c r="F224" i="8"/>
  <c r="F121" i="8"/>
  <c r="F161" i="8"/>
  <c r="F249" i="8"/>
  <c r="F160" i="8"/>
  <c r="F116" i="8"/>
  <c r="F111" i="8"/>
  <c r="F182" i="8"/>
  <c r="J27" i="43"/>
  <c r="F247" i="8"/>
  <c r="F162" i="8"/>
  <c r="F188" i="8"/>
  <c r="F201" i="8"/>
  <c r="F208" i="8"/>
  <c r="F236" i="8"/>
  <c r="F237" i="8"/>
  <c r="F215" i="8"/>
  <c r="F196" i="8"/>
  <c r="F122" i="8"/>
  <c r="J53" i="43"/>
  <c r="F242" i="8"/>
  <c r="J29" i="43"/>
  <c r="F226" i="8"/>
  <c r="F170" i="8"/>
  <c r="F221" i="8"/>
  <c r="F198" i="8"/>
  <c r="F186" i="8"/>
  <c r="F87" i="8"/>
  <c r="F235" i="8"/>
  <c r="F179" i="8"/>
  <c r="F192" i="8"/>
  <c r="F202" i="8"/>
  <c r="F72" i="8"/>
  <c r="F82" i="8"/>
  <c r="J25" i="43"/>
  <c r="F125" i="8"/>
  <c r="F246" i="8"/>
  <c r="F69" i="8"/>
  <c r="F124" i="8"/>
  <c r="J26" i="43"/>
  <c r="F105" i="8"/>
  <c r="F77" i="8"/>
  <c r="F158" i="8"/>
  <c r="F86" i="8"/>
  <c r="F187" i="8"/>
  <c r="F165" i="8"/>
  <c r="F167" i="8"/>
  <c r="F127" i="8"/>
  <c r="F229" i="8"/>
  <c r="F199" i="8"/>
  <c r="F159" i="8"/>
  <c r="F149" i="8"/>
  <c r="F94" i="8"/>
  <c r="J28" i="43"/>
  <c r="F223" i="8"/>
  <c r="F244" i="8"/>
  <c r="F152" i="8"/>
  <c r="F132" i="8"/>
  <c r="F66" i="8"/>
  <c r="F88" i="8"/>
  <c r="F73" i="8"/>
  <c r="F248" i="8"/>
  <c r="F95" i="8"/>
  <c r="F225" i="8"/>
  <c r="F106" i="8"/>
  <c r="F222" i="8"/>
  <c r="F91" i="8"/>
  <c r="F150" i="8"/>
  <c r="F145" i="8"/>
  <c r="F245" i="8"/>
  <c r="F171" i="8"/>
  <c r="F78" i="8"/>
  <c r="J44" i="43"/>
  <c r="J38" i="43"/>
  <c r="J21" i="43"/>
  <c r="J7" i="43"/>
  <c r="J36" i="43"/>
  <c r="J49" i="43"/>
  <c r="J35" i="43"/>
  <c r="J45" i="43"/>
  <c r="J48" i="43"/>
  <c r="J16" i="43"/>
  <c r="J20" i="43"/>
  <c r="J46" i="43"/>
  <c r="J57" i="43"/>
  <c r="J47" i="43"/>
  <c r="J33" i="43"/>
  <c r="J52" i="43"/>
  <c r="J51" i="43"/>
  <c r="J34" i="43"/>
  <c r="J56" i="43"/>
  <c r="J19" i="43"/>
  <c r="J39" i="43"/>
  <c r="J14" i="43"/>
  <c r="J13" i="43"/>
  <c r="J15" i="43"/>
  <c r="J59" i="43"/>
  <c r="J31" i="43"/>
  <c r="J17" i="43"/>
  <c r="J32" i="43"/>
  <c r="J30" i="43"/>
  <c r="J54" i="43"/>
  <c r="J40" i="43"/>
  <c r="AV6" i="43"/>
  <c r="AW42" i="43"/>
  <c r="AW5" i="43"/>
  <c r="AW22" i="43"/>
  <c r="AW41" i="43"/>
  <c r="AW43" i="43"/>
  <c r="AW23" i="43"/>
  <c r="AW24" i="43"/>
  <c r="AW251" i="10"/>
  <c r="AW255" i="10" s="1"/>
  <c r="AW37" i="43"/>
  <c r="AW13" i="43"/>
  <c r="AW35" i="43"/>
  <c r="AW53" i="43"/>
  <c r="AW52" i="43"/>
  <c r="AW28" i="43"/>
  <c r="AW25" i="43"/>
  <c r="AW14" i="43"/>
  <c r="AW32" i="43"/>
  <c r="AW47" i="43"/>
  <c r="AW56" i="43"/>
  <c r="AW15" i="43"/>
  <c r="AW38" i="43"/>
  <c r="AW55" i="43"/>
  <c r="AW17" i="43"/>
  <c r="AW44" i="43"/>
  <c r="AW59" i="43"/>
  <c r="AW46" i="43"/>
  <c r="AW30" i="43"/>
  <c r="AW39" i="43"/>
  <c r="AW40" i="43"/>
  <c r="AW27" i="43"/>
  <c r="AW50" i="43"/>
  <c r="AW19" i="43"/>
  <c r="AW36" i="43"/>
  <c r="AW54" i="43"/>
  <c r="AW51" i="43"/>
  <c r="AW18" i="43"/>
  <c r="AW33" i="43"/>
  <c r="AW16" i="43"/>
  <c r="AW45" i="43"/>
  <c r="AW57" i="43"/>
  <c r="AW49" i="43"/>
  <c r="AW34" i="43"/>
  <c r="AW58" i="43"/>
  <c r="AW21" i="43"/>
  <c r="AW29" i="43"/>
  <c r="AW12" i="43"/>
  <c r="AW26" i="43"/>
  <c r="AW48" i="43"/>
  <c r="AW31" i="43"/>
  <c r="AW20" i="43"/>
  <c r="AF22" i="43"/>
  <c r="AF24" i="43"/>
  <c r="AF43" i="43"/>
  <c r="AF5" i="43"/>
  <c r="AF23" i="43"/>
  <c r="AF42" i="43"/>
  <c r="AF41" i="43"/>
  <c r="AF51" i="43"/>
  <c r="AF251" i="10"/>
  <c r="AF255" i="10" s="1"/>
  <c r="AF21" i="43"/>
  <c r="AF57" i="43"/>
  <c r="AF55" i="43"/>
  <c r="AF38" i="43"/>
  <c r="AF52" i="43"/>
  <c r="AF59" i="43"/>
  <c r="AF39" i="43"/>
  <c r="AF16" i="43"/>
  <c r="AF56" i="43"/>
  <c r="AF14" i="43"/>
  <c r="AF45" i="43"/>
  <c r="AF18" i="43"/>
  <c r="AF58" i="43"/>
  <c r="AF44" i="43"/>
  <c r="AF30" i="43"/>
  <c r="AF29" i="43"/>
  <c r="AF27" i="43"/>
  <c r="AF37" i="43"/>
  <c r="AF34" i="43"/>
  <c r="AF28" i="43"/>
  <c r="AF31" i="43"/>
  <c r="AF47" i="43"/>
  <c r="AF13" i="43"/>
  <c r="AF32" i="43"/>
  <c r="AF17" i="43"/>
  <c r="AF48" i="43"/>
  <c r="AF53" i="43"/>
  <c r="AF15" i="43"/>
  <c r="AF19" i="43"/>
  <c r="AF35" i="43"/>
  <c r="AF54" i="43"/>
  <c r="AF25" i="43"/>
  <c r="AF33" i="43"/>
  <c r="AF49" i="43"/>
  <c r="AF36" i="43"/>
  <c r="AF26" i="43"/>
  <c r="AF46" i="43"/>
  <c r="AF12" i="43"/>
  <c r="AF50" i="43"/>
  <c r="AF40" i="43"/>
  <c r="AF20" i="43"/>
  <c r="AF6" i="43"/>
  <c r="C10" i="59"/>
  <c r="J257" i="10"/>
  <c r="AF11" i="43"/>
  <c r="BB22" i="43"/>
  <c r="BB23" i="43"/>
  <c r="BB42" i="43"/>
  <c r="BB41" i="43"/>
  <c r="BB251" i="10"/>
  <c r="BB255" i="10" s="1"/>
  <c r="BB24" i="43"/>
  <c r="BB5" i="43"/>
  <c r="BB43" i="43"/>
  <c r="BB45" i="43"/>
  <c r="BB59" i="43"/>
  <c r="BB29" i="43"/>
  <c r="BB40" i="43"/>
  <c r="BB50" i="43"/>
  <c r="BB31" i="43"/>
  <c r="BB33" i="43"/>
  <c r="BB36" i="43"/>
  <c r="BB32" i="43"/>
  <c r="BB39" i="43"/>
  <c r="BB48" i="43"/>
  <c r="BB26" i="43"/>
  <c r="BB12" i="43"/>
  <c r="BB14" i="43"/>
  <c r="BB18" i="43"/>
  <c r="BB47" i="43"/>
  <c r="BB20" i="43"/>
  <c r="BB16" i="43"/>
  <c r="BB17" i="43"/>
  <c r="BB19" i="43"/>
  <c r="BB37" i="43"/>
  <c r="BB52" i="43"/>
  <c r="BB21" i="43"/>
  <c r="BB56" i="43"/>
  <c r="BB34" i="43"/>
  <c r="BB38" i="43"/>
  <c r="BB58" i="43"/>
  <c r="BB51" i="43"/>
  <c r="BB57" i="43"/>
  <c r="BB46" i="43"/>
  <c r="BB53" i="43"/>
  <c r="BB44" i="43"/>
  <c r="BB13" i="43"/>
  <c r="BB27" i="43"/>
  <c r="BB25" i="43"/>
  <c r="BB15" i="43"/>
  <c r="BB55" i="43"/>
  <c r="BB49" i="43"/>
  <c r="BB54" i="43"/>
  <c r="BB35" i="43"/>
  <c r="BB28" i="43"/>
  <c r="BB30" i="43"/>
  <c r="Z6" i="43"/>
  <c r="U10" i="43"/>
  <c r="AY8" i="43"/>
  <c r="BA9" i="43"/>
  <c r="AO10" i="43"/>
  <c r="AS7" i="43"/>
  <c r="AA7" i="43"/>
  <c r="Y11" i="43"/>
  <c r="X42" i="43"/>
  <c r="X251" i="10"/>
  <c r="X255" i="10" s="1"/>
  <c r="X41" i="43"/>
  <c r="X22" i="43"/>
  <c r="X23" i="43"/>
  <c r="X43" i="43"/>
  <c r="X5" i="43"/>
  <c r="X24" i="43"/>
  <c r="X19" i="43"/>
  <c r="X47" i="43"/>
  <c r="X56" i="43"/>
  <c r="X40" i="43"/>
  <c r="X55" i="43"/>
  <c r="X31" i="43"/>
  <c r="X33" i="43"/>
  <c r="X36" i="43"/>
  <c r="X45" i="43"/>
  <c r="X30" i="43"/>
  <c r="X58" i="43"/>
  <c r="X51" i="43"/>
  <c r="X50" i="43"/>
  <c r="X54" i="43"/>
  <c r="X32" i="43"/>
  <c r="X29" i="43"/>
  <c r="X15" i="43"/>
  <c r="X21" i="43"/>
  <c r="X17" i="43"/>
  <c r="X16" i="43"/>
  <c r="X12" i="43"/>
  <c r="X34" i="43"/>
  <c r="X26" i="43"/>
  <c r="X25" i="43"/>
  <c r="X59" i="43"/>
  <c r="X52" i="43"/>
  <c r="X14" i="43"/>
  <c r="X49" i="43"/>
  <c r="X28" i="43"/>
  <c r="X46" i="43"/>
  <c r="X18" i="43"/>
  <c r="X39" i="43"/>
  <c r="X13" i="43"/>
  <c r="X27" i="43"/>
  <c r="X20" i="43"/>
  <c r="X53" i="43"/>
  <c r="X38" i="43"/>
  <c r="X57" i="43"/>
  <c r="X37" i="43"/>
  <c r="X44" i="43"/>
  <c r="X48" i="43"/>
  <c r="X35" i="43"/>
  <c r="X6" i="43"/>
  <c r="AJ22" i="43"/>
  <c r="AJ5" i="43"/>
  <c r="AJ43" i="43"/>
  <c r="AJ41" i="43"/>
  <c r="AJ251" i="10"/>
  <c r="AJ255" i="10" s="1"/>
  <c r="AJ23" i="43"/>
  <c r="AJ42" i="43"/>
  <c r="AJ24" i="43"/>
  <c r="AJ30" i="43"/>
  <c r="AJ36" i="43"/>
  <c r="AJ38" i="43"/>
  <c r="AJ58" i="43"/>
  <c r="AJ45" i="43"/>
  <c r="AJ39" i="43"/>
  <c r="AJ53" i="43"/>
  <c r="AJ37" i="43"/>
  <c r="AJ44" i="43"/>
  <c r="AJ56" i="43"/>
  <c r="AJ51" i="43"/>
  <c r="AJ50" i="43"/>
  <c r="AJ35" i="43"/>
  <c r="AJ15" i="43"/>
  <c r="AJ52" i="43"/>
  <c r="AJ32" i="43"/>
  <c r="AJ55" i="43"/>
  <c r="AJ49" i="43"/>
  <c r="AJ57" i="43"/>
  <c r="AJ46" i="43"/>
  <c r="AJ18" i="43"/>
  <c r="AJ20" i="43"/>
  <c r="AJ17" i="43"/>
  <c r="AJ19" i="43"/>
  <c r="AJ28" i="43"/>
  <c r="AJ21" i="43"/>
  <c r="AJ54" i="43"/>
  <c r="AJ12" i="43"/>
  <c r="AJ48" i="43"/>
  <c r="AJ40" i="43"/>
  <c r="AJ59" i="43"/>
  <c r="AJ31" i="43"/>
  <c r="AJ16" i="43"/>
  <c r="AJ14" i="43"/>
  <c r="AJ27" i="43"/>
  <c r="AJ25" i="43"/>
  <c r="AJ29" i="43"/>
  <c r="AJ26" i="43"/>
  <c r="AJ13" i="43"/>
  <c r="AJ47" i="43"/>
  <c r="AJ34" i="43"/>
  <c r="AJ33" i="43"/>
  <c r="BC22" i="43"/>
  <c r="BC5" i="43"/>
  <c r="BC23" i="43"/>
  <c r="BC41" i="43"/>
  <c r="BC42" i="43"/>
  <c r="BC24" i="43"/>
  <c r="BC43" i="43"/>
  <c r="BC251" i="10"/>
  <c r="BC255" i="10" s="1"/>
  <c r="BC34" i="43"/>
  <c r="BC44" i="43"/>
  <c r="BC53" i="43"/>
  <c r="BC40" i="43"/>
  <c r="BC56" i="43"/>
  <c r="BC32" i="43"/>
  <c r="BC55" i="43"/>
  <c r="BC33" i="43"/>
  <c r="BC57" i="43"/>
  <c r="BC21" i="43"/>
  <c r="BC48" i="43"/>
  <c r="BC45" i="43"/>
  <c r="BC47" i="43"/>
  <c r="BC16" i="43"/>
  <c r="BC46" i="43"/>
  <c r="BC19" i="43"/>
  <c r="BC51" i="43"/>
  <c r="BC50" i="43"/>
  <c r="BC13" i="43"/>
  <c r="BC59" i="43"/>
  <c r="BC27" i="43"/>
  <c r="BC31" i="43"/>
  <c r="BC26" i="43"/>
  <c r="BC17" i="43"/>
  <c r="BC14" i="43"/>
  <c r="BC18" i="43"/>
  <c r="BC38" i="43"/>
  <c r="BC54" i="43"/>
  <c r="BC37" i="43"/>
  <c r="BC36" i="43"/>
  <c r="BC25" i="43"/>
  <c r="BC15" i="43"/>
  <c r="BC12" i="43"/>
  <c r="BC20" i="43"/>
  <c r="BC29" i="43"/>
  <c r="BC58" i="43"/>
  <c r="BC39" i="43"/>
  <c r="BC30" i="43"/>
  <c r="BC28" i="43"/>
  <c r="BC35" i="43"/>
  <c r="BC52" i="43"/>
  <c r="BC49" i="43"/>
  <c r="M8" i="43"/>
  <c r="AW9" i="43"/>
  <c r="AR6" i="43"/>
  <c r="L11" i="43"/>
  <c r="E6" i="43"/>
  <c r="AA10" i="43"/>
  <c r="AP41" i="43"/>
  <c r="AP43" i="43"/>
  <c r="AP24" i="43"/>
  <c r="AP42" i="43"/>
  <c r="AP23" i="43"/>
  <c r="AP5" i="43"/>
  <c r="AP22" i="43"/>
  <c r="AP251" i="10"/>
  <c r="AP255" i="10" s="1"/>
  <c r="AP45" i="43"/>
  <c r="AP34" i="43"/>
  <c r="AP52" i="43"/>
  <c r="AP26" i="43"/>
  <c r="AP27" i="43"/>
  <c r="AP58" i="43"/>
  <c r="AP32" i="43"/>
  <c r="AP36" i="43"/>
  <c r="AP20" i="43"/>
  <c r="AP39" i="43"/>
  <c r="AP40" i="43"/>
  <c r="AP19" i="43"/>
  <c r="AP14" i="43"/>
  <c r="AP12" i="43"/>
  <c r="AP38" i="43"/>
  <c r="AP47" i="43"/>
  <c r="AP16" i="43"/>
  <c r="AP49" i="43"/>
  <c r="AP57" i="43"/>
  <c r="AP44" i="43"/>
  <c r="AP21" i="43"/>
  <c r="AP25" i="43"/>
  <c r="AP54" i="43"/>
  <c r="AP53" i="43"/>
  <c r="AP55" i="43"/>
  <c r="AP17" i="43"/>
  <c r="AP35" i="43"/>
  <c r="AP37" i="43"/>
  <c r="AP31" i="43"/>
  <c r="AP29" i="43"/>
  <c r="AP13" i="43"/>
  <c r="AP50" i="43"/>
  <c r="AP33" i="43"/>
  <c r="AP15" i="43"/>
  <c r="AP56" i="43"/>
  <c r="AP48" i="43"/>
  <c r="AP18" i="43"/>
  <c r="AP28" i="43"/>
  <c r="AP51" i="43"/>
  <c r="AP30" i="43"/>
  <c r="AP59" i="43"/>
  <c r="AP46" i="43"/>
  <c r="AV8" i="43"/>
  <c r="AQ10" i="43"/>
  <c r="N6" i="43"/>
  <c r="AP11" i="43"/>
  <c r="U9" i="43"/>
  <c r="O6" i="43"/>
  <c r="AB11" i="43"/>
  <c r="AK43" i="43"/>
  <c r="AK41" i="43"/>
  <c r="AK22" i="43"/>
  <c r="AK42" i="43"/>
  <c r="AK5" i="43"/>
  <c r="AK24" i="43"/>
  <c r="AK251" i="10"/>
  <c r="AK255" i="10" s="1"/>
  <c r="AK23" i="43"/>
  <c r="AK35" i="43"/>
  <c r="AK49" i="43"/>
  <c r="AK26" i="43"/>
  <c r="AK53" i="43"/>
  <c r="AK14" i="43"/>
  <c r="AK37" i="43"/>
  <c r="AK28" i="43"/>
  <c r="AK21" i="43"/>
  <c r="AK13" i="43"/>
  <c r="AK40" i="43"/>
  <c r="AK55" i="43"/>
  <c r="AK33" i="43"/>
  <c r="AK38" i="43"/>
  <c r="AK20" i="43"/>
  <c r="AK27" i="43"/>
  <c r="AK16" i="43"/>
  <c r="AK44" i="43"/>
  <c r="AK17" i="43"/>
  <c r="AK59" i="43"/>
  <c r="AK15" i="43"/>
  <c r="AK32" i="43"/>
  <c r="AK47" i="43"/>
  <c r="AK51" i="43"/>
  <c r="AK48" i="43"/>
  <c r="AK34" i="43"/>
  <c r="AK12" i="43"/>
  <c r="AK50" i="43"/>
  <c r="AK29" i="43"/>
  <c r="AK45" i="43"/>
  <c r="AK30" i="43"/>
  <c r="AK54" i="43"/>
  <c r="AK31" i="43"/>
  <c r="AK25" i="43"/>
  <c r="AK39" i="43"/>
  <c r="AK19" i="43"/>
  <c r="AK52" i="43"/>
  <c r="AK56" i="43"/>
  <c r="AK46" i="43"/>
  <c r="AK57" i="43"/>
  <c r="AK36" i="43"/>
  <c r="AK18" i="43"/>
  <c r="AK58" i="43"/>
  <c r="AF8" i="43"/>
  <c r="AY6" i="43"/>
  <c r="Q6" i="43"/>
  <c r="P43" i="43"/>
  <c r="P24" i="43"/>
  <c r="P41" i="43"/>
  <c r="P23" i="43"/>
  <c r="P42" i="43"/>
  <c r="P22" i="43"/>
  <c r="P5" i="43"/>
  <c r="P251" i="10"/>
  <c r="P255" i="10" s="1"/>
  <c r="P54" i="43"/>
  <c r="P55" i="43"/>
  <c r="P29" i="43"/>
  <c r="P30" i="43"/>
  <c r="P59" i="43"/>
  <c r="P16" i="43"/>
  <c r="P15" i="43"/>
  <c r="P37" i="43"/>
  <c r="P58" i="43"/>
  <c r="P17" i="43"/>
  <c r="P53" i="43"/>
  <c r="P49" i="43"/>
  <c r="P32" i="43"/>
  <c r="P50" i="43"/>
  <c r="P19" i="43"/>
  <c r="P33" i="43"/>
  <c r="P14" i="43"/>
  <c r="P40" i="43"/>
  <c r="P35" i="43"/>
  <c r="P31" i="43"/>
  <c r="P57" i="43"/>
  <c r="P47" i="43"/>
  <c r="P18" i="43"/>
  <c r="P12" i="43"/>
  <c r="P45" i="43"/>
  <c r="P56" i="43"/>
  <c r="P21" i="43"/>
  <c r="P26" i="43"/>
  <c r="P27" i="43"/>
  <c r="P10" i="43"/>
  <c r="P52" i="43"/>
  <c r="P36" i="43"/>
  <c r="P38" i="43"/>
  <c r="P46" i="43"/>
  <c r="P44" i="43"/>
  <c r="P20" i="43"/>
  <c r="P13" i="43"/>
  <c r="P25" i="43"/>
  <c r="P48" i="43"/>
  <c r="P39" i="43"/>
  <c r="P28" i="43"/>
  <c r="P34" i="43"/>
  <c r="P51" i="43"/>
  <c r="M11" i="43"/>
  <c r="BB9" i="43"/>
  <c r="BC8" i="43"/>
  <c r="AL6" i="43"/>
  <c r="M6" i="43"/>
  <c r="AE22" i="43"/>
  <c r="AE41" i="43"/>
  <c r="AE251" i="10"/>
  <c r="AE255" i="10" s="1"/>
  <c r="AE24" i="43"/>
  <c r="AE43" i="43"/>
  <c r="AE23" i="43"/>
  <c r="AE42" i="43"/>
  <c r="AE5" i="43"/>
  <c r="AE49" i="43"/>
  <c r="AE31" i="43"/>
  <c r="AE45" i="43"/>
  <c r="AE57" i="43"/>
  <c r="AE26" i="43"/>
  <c r="AE54" i="43"/>
  <c r="AE52" i="43"/>
  <c r="AE33" i="43"/>
  <c r="AE30" i="43"/>
  <c r="AE34" i="43"/>
  <c r="AE47" i="43"/>
  <c r="AE19" i="43"/>
  <c r="AE44" i="43"/>
  <c r="AE46" i="43"/>
  <c r="AE48" i="43"/>
  <c r="AE13" i="43"/>
  <c r="AE20" i="43"/>
  <c r="AE58" i="43"/>
  <c r="AE17" i="43"/>
  <c r="AE15" i="43"/>
  <c r="AE56" i="43"/>
  <c r="AE38" i="43"/>
  <c r="AE36" i="43"/>
  <c r="AE28" i="43"/>
  <c r="AE21" i="43"/>
  <c r="AE18" i="43"/>
  <c r="AE51" i="43"/>
  <c r="AE16" i="43"/>
  <c r="AE35" i="43"/>
  <c r="AE27" i="43"/>
  <c r="AE50" i="43"/>
  <c r="AE39" i="43"/>
  <c r="AE40" i="43"/>
  <c r="AE12" i="43"/>
  <c r="AE14" i="43"/>
  <c r="AE25" i="43"/>
  <c r="AE59" i="43"/>
  <c r="AE37" i="43"/>
  <c r="AE32" i="43"/>
  <c r="AE29" i="43"/>
  <c r="AE55" i="43"/>
  <c r="AE53" i="43"/>
  <c r="Z42" i="43"/>
  <c r="Z43" i="43"/>
  <c r="Z41" i="43"/>
  <c r="Z22" i="43"/>
  <c r="Z23" i="43"/>
  <c r="Z251" i="10"/>
  <c r="Z255" i="10" s="1"/>
  <c r="Z5" i="43"/>
  <c r="Z24" i="43"/>
  <c r="Z31" i="43"/>
  <c r="Z50" i="43"/>
  <c r="Z52" i="43"/>
  <c r="Z48" i="43"/>
  <c r="Z27" i="43"/>
  <c r="Z35" i="43"/>
  <c r="Z39" i="43"/>
  <c r="Z30" i="43"/>
  <c r="Z28" i="43"/>
  <c r="Z12" i="43"/>
  <c r="Z15" i="43"/>
  <c r="Z44" i="43"/>
  <c r="Z25" i="43"/>
  <c r="Z36" i="43"/>
  <c r="Z47" i="43"/>
  <c r="Z16" i="43"/>
  <c r="Z18" i="43"/>
  <c r="Z21" i="43"/>
  <c r="Z57" i="43"/>
  <c r="Z54" i="43"/>
  <c r="Z38" i="43"/>
  <c r="Z19" i="43"/>
  <c r="Z51" i="43"/>
  <c r="Z58" i="43"/>
  <c r="Z34" i="43"/>
  <c r="Z37" i="43"/>
  <c r="Z49" i="43"/>
  <c r="Z14" i="43"/>
  <c r="Z56" i="43"/>
  <c r="Z40" i="43"/>
  <c r="Z45" i="43"/>
  <c r="Z33" i="43"/>
  <c r="Z59" i="43"/>
  <c r="Z13" i="43"/>
  <c r="Z26" i="43"/>
  <c r="Z46" i="43"/>
  <c r="Z53" i="43"/>
  <c r="Z55" i="43"/>
  <c r="Z29" i="43"/>
  <c r="Z20" i="43"/>
  <c r="Z32" i="43"/>
  <c r="Z17" i="43"/>
  <c r="V7" i="43"/>
  <c r="N7" i="43"/>
  <c r="AY41" i="43"/>
  <c r="AY23" i="43"/>
  <c r="AY42" i="43"/>
  <c r="AY43" i="43"/>
  <c r="AY251" i="10"/>
  <c r="AY255" i="10" s="1"/>
  <c r="AY5" i="43"/>
  <c r="AY22" i="43"/>
  <c r="AY30" i="43"/>
  <c r="AY24" i="43"/>
  <c r="AY44" i="43"/>
  <c r="AY37" i="43"/>
  <c r="AY26" i="43"/>
  <c r="AY56" i="43"/>
  <c r="AY19" i="43"/>
  <c r="AY58" i="43"/>
  <c r="AY40" i="43"/>
  <c r="AY35" i="43"/>
  <c r="AY48" i="43"/>
  <c r="AY45" i="43"/>
  <c r="AY27" i="43"/>
  <c r="AY57" i="43"/>
  <c r="AY13" i="43"/>
  <c r="AY39" i="43"/>
  <c r="AY21" i="43"/>
  <c r="AY18" i="43"/>
  <c r="AY50" i="43"/>
  <c r="AY31" i="43"/>
  <c r="AY16" i="43"/>
  <c r="AY17" i="43"/>
  <c r="AY14" i="43"/>
  <c r="AY49" i="43"/>
  <c r="AY34" i="43"/>
  <c r="AY25" i="43"/>
  <c r="AY15" i="43"/>
  <c r="AY52" i="43"/>
  <c r="AY36" i="43"/>
  <c r="AY28" i="43"/>
  <c r="AY55" i="43"/>
  <c r="AY47" i="43"/>
  <c r="AY29" i="43"/>
  <c r="AY51" i="43"/>
  <c r="AY12" i="43"/>
  <c r="AY32" i="43"/>
  <c r="AY59" i="43"/>
  <c r="AY53" i="43"/>
  <c r="AY20" i="43"/>
  <c r="AY54" i="43"/>
  <c r="AY38" i="43"/>
  <c r="AY33" i="43"/>
  <c r="AY46" i="43"/>
  <c r="AI42" i="43"/>
  <c r="AI24" i="43"/>
  <c r="AI22" i="43"/>
  <c r="AI5" i="43"/>
  <c r="AI41" i="43"/>
  <c r="AI43" i="43"/>
  <c r="AI23" i="43"/>
  <c r="AI251" i="10"/>
  <c r="AI255" i="10" s="1"/>
  <c r="AI35" i="43"/>
  <c r="AI53" i="43"/>
  <c r="AI34" i="43"/>
  <c r="AI15" i="43"/>
  <c r="AI31" i="43"/>
  <c r="AI30" i="43"/>
  <c r="AI26" i="43"/>
  <c r="AI39" i="43"/>
  <c r="AI58" i="43"/>
  <c r="AI27" i="43"/>
  <c r="AI51" i="43"/>
  <c r="AI40" i="43"/>
  <c r="AI19" i="43"/>
  <c r="AI46" i="43"/>
  <c r="AI29" i="43"/>
  <c r="AI59" i="43"/>
  <c r="AI54" i="43"/>
  <c r="AI48" i="43"/>
  <c r="AI44" i="43"/>
  <c r="AI49" i="43"/>
  <c r="AI28" i="43"/>
  <c r="AI17" i="43"/>
  <c r="AI33" i="43"/>
  <c r="AI47" i="43"/>
  <c r="AI32" i="43"/>
  <c r="AI25" i="43"/>
  <c r="AI36" i="43"/>
  <c r="AI21" i="43"/>
  <c r="AI38" i="43"/>
  <c r="AI50" i="43"/>
  <c r="AI18" i="43"/>
  <c r="AI13" i="43"/>
  <c r="AI52" i="43"/>
  <c r="AI57" i="43"/>
  <c r="AI12" i="43"/>
  <c r="AI56" i="43"/>
  <c r="AI16" i="43"/>
  <c r="AI55" i="43"/>
  <c r="AI37" i="43"/>
  <c r="AI45" i="43"/>
  <c r="AI20" i="43"/>
  <c r="AI14" i="43"/>
  <c r="N10" i="43"/>
  <c r="V10" i="43"/>
  <c r="R8" i="43"/>
  <c r="U42" i="43"/>
  <c r="U24" i="43"/>
  <c r="U23" i="43"/>
  <c r="U43" i="43"/>
  <c r="U5" i="43"/>
  <c r="U41" i="43"/>
  <c r="U22" i="43"/>
  <c r="U251" i="10"/>
  <c r="U255" i="10" s="1"/>
  <c r="U12" i="43"/>
  <c r="U36" i="43"/>
  <c r="U28" i="43"/>
  <c r="U40" i="43"/>
  <c r="U46" i="43"/>
  <c r="U32" i="43"/>
  <c r="U33" i="43"/>
  <c r="U34" i="43"/>
  <c r="U59" i="43"/>
  <c r="U47" i="43"/>
  <c r="U45" i="43"/>
  <c r="U44" i="43"/>
  <c r="U35" i="43"/>
  <c r="U20" i="43"/>
  <c r="U18" i="43"/>
  <c r="U26" i="43"/>
  <c r="U16" i="43"/>
  <c r="U51" i="43"/>
  <c r="U19" i="43"/>
  <c r="U55" i="43"/>
  <c r="U56" i="43"/>
  <c r="U49" i="43"/>
  <c r="U38" i="43"/>
  <c r="U52" i="43"/>
  <c r="U58" i="43"/>
  <c r="U57" i="43"/>
  <c r="U50" i="43"/>
  <c r="U17" i="43"/>
  <c r="U53" i="43"/>
  <c r="U29" i="43"/>
  <c r="U31" i="43"/>
  <c r="U15" i="43"/>
  <c r="U25" i="43"/>
  <c r="U37" i="43"/>
  <c r="U30" i="43"/>
  <c r="U27" i="43"/>
  <c r="U54" i="43"/>
  <c r="U21" i="43"/>
  <c r="U14" i="43"/>
  <c r="U39" i="43"/>
  <c r="U48" i="43"/>
  <c r="U13" i="43"/>
  <c r="H24" i="43"/>
  <c r="H23" i="43"/>
  <c r="H43" i="43"/>
  <c r="H41" i="43"/>
  <c r="H5" i="43"/>
  <c r="H42" i="43"/>
  <c r="H22" i="43"/>
  <c r="H251" i="10"/>
  <c r="H255" i="10" s="1"/>
  <c r="H12" i="43"/>
  <c r="H45" i="43"/>
  <c r="H47" i="43"/>
  <c r="H46" i="43"/>
  <c r="H29" i="43"/>
  <c r="H19" i="43"/>
  <c r="H27" i="43"/>
  <c r="H44" i="43"/>
  <c r="H51" i="43"/>
  <c r="H48" i="43"/>
  <c r="H20" i="43"/>
  <c r="H35" i="43"/>
  <c r="H26" i="43"/>
  <c r="H16" i="43"/>
  <c r="H33" i="43"/>
  <c r="H31" i="43"/>
  <c r="H56" i="43"/>
  <c r="H49" i="43"/>
  <c r="H30" i="43"/>
  <c r="H17" i="43"/>
  <c r="H14" i="43"/>
  <c r="H39" i="43"/>
  <c r="H54" i="43"/>
  <c r="H13" i="43"/>
  <c r="H52" i="43"/>
  <c r="H15" i="43"/>
  <c r="H53" i="43"/>
  <c r="H36" i="43"/>
  <c r="H18" i="43"/>
  <c r="H57" i="43"/>
  <c r="H58" i="43"/>
  <c r="H21" i="43"/>
  <c r="H28" i="43"/>
  <c r="H37" i="43"/>
  <c r="H32" i="43"/>
  <c r="H38" i="43"/>
  <c r="H59" i="43"/>
  <c r="H55" i="43"/>
  <c r="H40" i="43"/>
  <c r="H25" i="43"/>
  <c r="H34" i="43"/>
  <c r="H50" i="43"/>
  <c r="AO9" i="43"/>
  <c r="AV41" i="43"/>
  <c r="AV42" i="43"/>
  <c r="AV5" i="43"/>
  <c r="AV251" i="10"/>
  <c r="AV255" i="10" s="1"/>
  <c r="AV24" i="43"/>
  <c r="AV23" i="43"/>
  <c r="AV22" i="43"/>
  <c r="AV43" i="43"/>
  <c r="AV31" i="43"/>
  <c r="AV16" i="43"/>
  <c r="AV58" i="43"/>
  <c r="AV51" i="43"/>
  <c r="AV34" i="43"/>
  <c r="AV35" i="43"/>
  <c r="AV55" i="43"/>
  <c r="AV45" i="43"/>
  <c r="AV28" i="43"/>
  <c r="AV40" i="43"/>
  <c r="AV11" i="43"/>
  <c r="AV27" i="43"/>
  <c r="AV59" i="43"/>
  <c r="AV14" i="43"/>
  <c r="AV54" i="43"/>
  <c r="AV33" i="43"/>
  <c r="AV36" i="43"/>
  <c r="AV48" i="43"/>
  <c r="AV49" i="43"/>
  <c r="AV25" i="43"/>
  <c r="AV26" i="43"/>
  <c r="AV39" i="43"/>
  <c r="AV44" i="43"/>
  <c r="AV37" i="43"/>
  <c r="AV57" i="43"/>
  <c r="AV17" i="43"/>
  <c r="AV13" i="43"/>
  <c r="AV20" i="43"/>
  <c r="AV50" i="43"/>
  <c r="AV21" i="43"/>
  <c r="AV52" i="43"/>
  <c r="AV38" i="43"/>
  <c r="AV32" i="43"/>
  <c r="AV12" i="43"/>
  <c r="AV56" i="43"/>
  <c r="AV46" i="43"/>
  <c r="AV47" i="43"/>
  <c r="AV19" i="43"/>
  <c r="AV53" i="43"/>
  <c r="AV30" i="43"/>
  <c r="AV29" i="43"/>
  <c r="AV18" i="43"/>
  <c r="AV15" i="43"/>
  <c r="S42" i="43"/>
  <c r="S22" i="43"/>
  <c r="S43" i="43"/>
  <c r="S41" i="43"/>
  <c r="S251" i="10"/>
  <c r="S255" i="10" s="1"/>
  <c r="S24" i="43"/>
  <c r="S5" i="43"/>
  <c r="S23" i="43"/>
  <c r="S39" i="43"/>
  <c r="S58" i="43"/>
  <c r="S13" i="43"/>
  <c r="S46" i="43"/>
  <c r="S47" i="43"/>
  <c r="S33" i="43"/>
  <c r="S53" i="43"/>
  <c r="S17" i="43"/>
  <c r="S30" i="43"/>
  <c r="S28" i="43"/>
  <c r="S16" i="43"/>
  <c r="S20" i="43"/>
  <c r="S45" i="43"/>
  <c r="S14" i="43"/>
  <c r="S26" i="43"/>
  <c r="S25" i="43"/>
  <c r="S19" i="43"/>
  <c r="S36" i="43"/>
  <c r="S40" i="43"/>
  <c r="S50" i="43"/>
  <c r="S52" i="43"/>
  <c r="S54" i="43"/>
  <c r="S49" i="43"/>
  <c r="S48" i="43"/>
  <c r="S31" i="43"/>
  <c r="S57" i="43"/>
  <c r="S21" i="43"/>
  <c r="S44" i="43"/>
  <c r="S27" i="43"/>
  <c r="S56" i="43"/>
  <c r="S29" i="43"/>
  <c r="S59" i="43"/>
  <c r="S34" i="43"/>
  <c r="S38" i="43"/>
  <c r="S37" i="43"/>
  <c r="S15" i="43"/>
  <c r="S55" i="43"/>
  <c r="S12" i="43"/>
  <c r="S32" i="43"/>
  <c r="S35" i="43"/>
  <c r="S51" i="43"/>
  <c r="S18" i="43"/>
  <c r="Y9" i="43"/>
  <c r="AW10" i="43"/>
  <c r="AQ8" i="43"/>
  <c r="Z11" i="43"/>
  <c r="AS6" i="43"/>
  <c r="V9" i="43"/>
  <c r="AA22" i="43"/>
  <c r="AA24" i="43"/>
  <c r="AA41" i="43"/>
  <c r="AA23" i="43"/>
  <c r="AA42" i="43"/>
  <c r="AA43" i="43"/>
  <c r="AA251" i="10"/>
  <c r="AA255" i="10" s="1"/>
  <c r="AA5" i="43"/>
  <c r="AA28" i="43"/>
  <c r="AA55" i="43"/>
  <c r="AA14" i="43"/>
  <c r="AA59" i="43"/>
  <c r="AA50" i="43"/>
  <c r="AA51" i="43"/>
  <c r="AA20" i="43"/>
  <c r="AA58" i="43"/>
  <c r="AA57" i="43"/>
  <c r="AA34" i="43"/>
  <c r="AA49" i="43"/>
  <c r="AA36" i="43"/>
  <c r="AA54" i="43"/>
  <c r="AA39" i="43"/>
  <c r="AA31" i="43"/>
  <c r="AA35" i="43"/>
  <c r="AA9" i="43"/>
  <c r="AA32" i="43"/>
  <c r="AA12" i="43"/>
  <c r="AA26" i="43"/>
  <c r="AA40" i="43"/>
  <c r="AA48" i="43"/>
  <c r="AA27" i="43"/>
  <c r="AA56" i="43"/>
  <c r="AA45" i="43"/>
  <c r="AA37" i="43"/>
  <c r="AA13" i="43"/>
  <c r="AA16" i="43"/>
  <c r="AA44" i="43"/>
  <c r="AA18" i="43"/>
  <c r="AA30" i="43"/>
  <c r="AA53" i="43"/>
  <c r="AA52" i="43"/>
  <c r="AA33" i="43"/>
  <c r="AA47" i="43"/>
  <c r="AA46" i="43"/>
  <c r="AA15" i="43"/>
  <c r="AA29" i="43"/>
  <c r="AA38" i="43"/>
  <c r="AA17" i="43"/>
  <c r="AA25" i="43"/>
  <c r="AA21" i="43"/>
  <c r="AA19" i="43"/>
  <c r="V6" i="43"/>
  <c r="BB11" i="43"/>
  <c r="Z8" i="43"/>
  <c r="AR24" i="43"/>
  <c r="AR22" i="43"/>
  <c r="AR43" i="43"/>
  <c r="AR41" i="43"/>
  <c r="AR251" i="10"/>
  <c r="AR255" i="10" s="1"/>
  <c r="AR5" i="43"/>
  <c r="AR42" i="43"/>
  <c r="AR23" i="43"/>
  <c r="AR39" i="43"/>
  <c r="AR44" i="43"/>
  <c r="AR26" i="43"/>
  <c r="AR52" i="43"/>
  <c r="AR19" i="43"/>
  <c r="AR58" i="43"/>
  <c r="AR29" i="43"/>
  <c r="AR38" i="43"/>
  <c r="AR28" i="43"/>
  <c r="AR35" i="43"/>
  <c r="AR34" i="43"/>
  <c r="AR47" i="43"/>
  <c r="AR55" i="43"/>
  <c r="AR31" i="43"/>
  <c r="AR12" i="43"/>
  <c r="AR53" i="43"/>
  <c r="AR30" i="43"/>
  <c r="AR40" i="43"/>
  <c r="AR32" i="43"/>
  <c r="AR17" i="43"/>
  <c r="AR46" i="43"/>
  <c r="AR16" i="43"/>
  <c r="AR56" i="43"/>
  <c r="AR57" i="43"/>
  <c r="AR51" i="43"/>
  <c r="AR25" i="43"/>
  <c r="AR21" i="43"/>
  <c r="AR49" i="43"/>
  <c r="AR15" i="43"/>
  <c r="AR48" i="43"/>
  <c r="AR33" i="43"/>
  <c r="AR13" i="43"/>
  <c r="AR14" i="43"/>
  <c r="AR37" i="43"/>
  <c r="AR59" i="43"/>
  <c r="AR27" i="43"/>
  <c r="AR18" i="43"/>
  <c r="AR54" i="43"/>
  <c r="AR50" i="43"/>
  <c r="AR36" i="43"/>
  <c r="AR45" i="43"/>
  <c r="AR20" i="43"/>
  <c r="AI11" i="43"/>
  <c r="BA6" i="43"/>
  <c r="AR11" i="43"/>
  <c r="R6" i="43"/>
  <c r="O24" i="43"/>
  <c r="O5" i="43"/>
  <c r="O43" i="43"/>
  <c r="O22" i="43"/>
  <c r="O251" i="10"/>
  <c r="O255" i="10" s="1"/>
  <c r="O41" i="43"/>
  <c r="O42" i="43"/>
  <c r="O23" i="43"/>
  <c r="O38" i="43"/>
  <c r="O19" i="43"/>
  <c r="O30" i="43"/>
  <c r="O48" i="43"/>
  <c r="O39" i="43"/>
  <c r="O29" i="43"/>
  <c r="O33" i="43"/>
  <c r="O34" i="43"/>
  <c r="O46" i="43"/>
  <c r="O31" i="43"/>
  <c r="O16" i="43"/>
  <c r="O15" i="43"/>
  <c r="O57" i="43"/>
  <c r="O56" i="43"/>
  <c r="O27" i="43"/>
  <c r="O53" i="43"/>
  <c r="O47" i="43"/>
  <c r="O32" i="43"/>
  <c r="O18" i="43"/>
  <c r="O44" i="43"/>
  <c r="O58" i="43"/>
  <c r="O12" i="43"/>
  <c r="O49" i="43"/>
  <c r="O37" i="43"/>
  <c r="O54" i="43"/>
  <c r="O13" i="43"/>
  <c r="O59" i="43"/>
  <c r="O20" i="43"/>
  <c r="O50" i="43"/>
  <c r="O28" i="43"/>
  <c r="O26" i="43"/>
  <c r="O45" i="43"/>
  <c r="O17" i="43"/>
  <c r="O55" i="43"/>
  <c r="O21" i="43"/>
  <c r="O52" i="43"/>
  <c r="O40" i="43"/>
  <c r="O25" i="43"/>
  <c r="O14" i="43"/>
  <c r="O51" i="43"/>
  <c r="O35" i="43"/>
  <c r="O36" i="43"/>
  <c r="O7" i="43"/>
  <c r="G42" i="43"/>
  <c r="G41" i="43"/>
  <c r="G23" i="43"/>
  <c r="G251" i="10"/>
  <c r="G255" i="10" s="1"/>
  <c r="G24" i="43"/>
  <c r="G22" i="43"/>
  <c r="G43" i="43"/>
  <c r="G5" i="43"/>
  <c r="G52" i="43"/>
  <c r="G32" i="43"/>
  <c r="G14" i="43"/>
  <c r="G15" i="43"/>
  <c r="G40" i="43"/>
  <c r="G26" i="43"/>
  <c r="G36" i="43"/>
  <c r="G59" i="43"/>
  <c r="G17" i="43"/>
  <c r="G51" i="43"/>
  <c r="G56" i="43"/>
  <c r="G47" i="43"/>
  <c r="G50" i="43"/>
  <c r="G38" i="43"/>
  <c r="G34" i="43"/>
  <c r="G57" i="43"/>
  <c r="G54" i="43"/>
  <c r="G13" i="43"/>
  <c r="G19" i="43"/>
  <c r="G35" i="43"/>
  <c r="G12" i="43"/>
  <c r="G46" i="43"/>
  <c r="G55" i="43"/>
  <c r="G53" i="43"/>
  <c r="G28" i="43"/>
  <c r="G44" i="43"/>
  <c r="G21" i="43"/>
  <c r="G30" i="43"/>
  <c r="G48" i="43"/>
  <c r="G18" i="43"/>
  <c r="G33" i="43"/>
  <c r="G20" i="43"/>
  <c r="G31" i="43"/>
  <c r="G37" i="43"/>
  <c r="G27" i="43"/>
  <c r="G29" i="43"/>
  <c r="G49" i="43"/>
  <c r="G39" i="43"/>
  <c r="G58" i="43"/>
  <c r="G45" i="43"/>
  <c r="G16" i="43"/>
  <c r="G25" i="43"/>
  <c r="K22" i="43"/>
  <c r="K23" i="43"/>
  <c r="K41" i="43"/>
  <c r="K5" i="43"/>
  <c r="K24" i="43"/>
  <c r="K251" i="10"/>
  <c r="K255" i="10" s="1"/>
  <c r="K42" i="43"/>
  <c r="K43" i="43"/>
  <c r="K28" i="43"/>
  <c r="K36" i="43"/>
  <c r="K58" i="43"/>
  <c r="K16" i="43"/>
  <c r="K52" i="43"/>
  <c r="K14" i="43"/>
  <c r="K15" i="43"/>
  <c r="K30" i="43"/>
  <c r="K27" i="43"/>
  <c r="K48" i="43"/>
  <c r="K55" i="43"/>
  <c r="K50" i="43"/>
  <c r="K29" i="43"/>
  <c r="K40" i="43"/>
  <c r="K17" i="43"/>
  <c r="K59" i="43"/>
  <c r="K54" i="43"/>
  <c r="K11" i="43"/>
  <c r="K18" i="43"/>
  <c r="K25" i="43"/>
  <c r="K49" i="43"/>
  <c r="K56" i="43"/>
  <c r="K20" i="43"/>
  <c r="K35" i="43"/>
  <c r="K32" i="43"/>
  <c r="K12" i="43"/>
  <c r="K21" i="43"/>
  <c r="K44" i="43"/>
  <c r="K33" i="43"/>
  <c r="K26" i="43"/>
  <c r="K51" i="43"/>
  <c r="K47" i="43"/>
  <c r="K57" i="43"/>
  <c r="K38" i="43"/>
  <c r="K46" i="43"/>
  <c r="K13" i="43"/>
  <c r="K39" i="43"/>
  <c r="K31" i="43"/>
  <c r="K34" i="43"/>
  <c r="K37" i="43"/>
  <c r="K53" i="43"/>
  <c r="K19" i="43"/>
  <c r="K45" i="43"/>
  <c r="T43" i="43"/>
  <c r="T5" i="43"/>
  <c r="T24" i="43"/>
  <c r="T22" i="43"/>
  <c r="T41" i="43"/>
  <c r="T42" i="43"/>
  <c r="T23" i="43"/>
  <c r="T251" i="10"/>
  <c r="T255" i="10" s="1"/>
  <c r="T31" i="43"/>
  <c r="T39" i="43"/>
  <c r="T19" i="43"/>
  <c r="T27" i="43"/>
  <c r="T46" i="43"/>
  <c r="T33" i="43"/>
  <c r="T59" i="43"/>
  <c r="T56" i="43"/>
  <c r="T38" i="43"/>
  <c r="T34" i="43"/>
  <c r="T35" i="43"/>
  <c r="T55" i="43"/>
  <c r="T49" i="43"/>
  <c r="T16" i="43"/>
  <c r="T28" i="43"/>
  <c r="T15" i="43"/>
  <c r="T58" i="43"/>
  <c r="T53" i="43"/>
  <c r="T45" i="43"/>
  <c r="T30" i="43"/>
  <c r="T57" i="43"/>
  <c r="T44" i="43"/>
  <c r="T40" i="43"/>
  <c r="T12" i="43"/>
  <c r="T51" i="43"/>
  <c r="T47" i="43"/>
  <c r="T29" i="43"/>
  <c r="T25" i="43"/>
  <c r="T14" i="43"/>
  <c r="T48" i="43"/>
  <c r="T32" i="43"/>
  <c r="T17" i="43"/>
  <c r="T36" i="43"/>
  <c r="T21" i="43"/>
  <c r="T37" i="43"/>
  <c r="T20" i="43"/>
  <c r="T52" i="43"/>
  <c r="T54" i="43"/>
  <c r="T13" i="43"/>
  <c r="T18" i="43"/>
  <c r="T50" i="43"/>
  <c r="T26" i="43"/>
  <c r="H11" i="43"/>
  <c r="AI8" i="43"/>
  <c r="AY7" i="43"/>
  <c r="AF10" i="43"/>
  <c r="BB8" i="43"/>
  <c r="I24" i="43"/>
  <c r="I43" i="43"/>
  <c r="I23" i="43"/>
  <c r="I41" i="43"/>
  <c r="I5" i="43"/>
  <c r="I22" i="43"/>
  <c r="I42" i="43"/>
  <c r="I251" i="10"/>
  <c r="I255" i="10" s="1"/>
  <c r="I35" i="43"/>
  <c r="I16" i="43"/>
  <c r="I29" i="43"/>
  <c r="I56" i="43"/>
  <c r="I37" i="43"/>
  <c r="I46" i="43"/>
  <c r="I53" i="43"/>
  <c r="I13" i="43"/>
  <c r="I39" i="43"/>
  <c r="I15" i="43"/>
  <c r="I54" i="43"/>
  <c r="I40" i="43"/>
  <c r="I48" i="43"/>
  <c r="I52" i="43"/>
  <c r="I47" i="43"/>
  <c r="I18" i="43"/>
  <c r="I28" i="43"/>
  <c r="I30" i="43"/>
  <c r="I44" i="43"/>
  <c r="I21" i="43"/>
  <c r="I49" i="43"/>
  <c r="I58" i="43"/>
  <c r="I25" i="43"/>
  <c r="I34" i="43"/>
  <c r="I19" i="43"/>
  <c r="I36" i="43"/>
  <c r="I45" i="43"/>
  <c r="I20" i="43"/>
  <c r="I32" i="43"/>
  <c r="I55" i="43"/>
  <c r="I27" i="43"/>
  <c r="I33" i="43"/>
  <c r="I26" i="43"/>
  <c r="I14" i="43"/>
  <c r="I12" i="43"/>
  <c r="I51" i="43"/>
  <c r="I17" i="43"/>
  <c r="I59" i="43"/>
  <c r="I57" i="43"/>
  <c r="I38" i="43"/>
  <c r="I31" i="43"/>
  <c r="I50" i="43"/>
  <c r="AG23" i="43"/>
  <c r="AG42" i="43"/>
  <c r="AG41" i="43"/>
  <c r="AG251" i="10"/>
  <c r="AG255" i="10" s="1"/>
  <c r="AG5" i="43"/>
  <c r="AG24" i="43"/>
  <c r="AG22" i="43"/>
  <c r="AG43" i="43"/>
  <c r="AG39" i="43"/>
  <c r="AG29" i="43"/>
  <c r="AG19" i="43"/>
  <c r="AG32" i="43"/>
  <c r="AG40" i="43"/>
  <c r="AG12" i="43"/>
  <c r="AG13" i="43"/>
  <c r="AG26" i="43"/>
  <c r="AG53" i="43"/>
  <c r="AG30" i="43"/>
  <c r="AG36" i="43"/>
  <c r="AG34" i="43"/>
  <c r="AG52" i="43"/>
  <c r="AG35" i="43"/>
  <c r="AG58" i="43"/>
  <c r="AG18" i="43"/>
  <c r="AG21" i="43"/>
  <c r="AG8" i="43"/>
  <c r="AG56" i="43"/>
  <c r="AG47" i="43"/>
  <c r="AG49" i="43"/>
  <c r="AG57" i="43"/>
  <c r="AG15" i="43"/>
  <c r="AG17" i="43"/>
  <c r="AG44" i="43"/>
  <c r="AG20" i="43"/>
  <c r="AG54" i="43"/>
  <c r="AG25" i="43"/>
  <c r="AG14" i="43"/>
  <c r="AG28" i="43"/>
  <c r="AG45" i="43"/>
  <c r="AG27" i="43"/>
  <c r="AG51" i="43"/>
  <c r="AG33" i="43"/>
  <c r="AG31" i="43"/>
  <c r="AG59" i="43"/>
  <c r="AG50" i="43"/>
  <c r="AG37" i="43"/>
  <c r="AG55" i="43"/>
  <c r="AG48" i="43"/>
  <c r="AG38" i="43"/>
  <c r="AG16" i="43"/>
  <c r="AG46" i="43"/>
  <c r="AE8" i="43"/>
  <c r="J10" i="43"/>
  <c r="AS23" i="43"/>
  <c r="AS43" i="43"/>
  <c r="AS24" i="43"/>
  <c r="AS42" i="43"/>
  <c r="AS22" i="43"/>
  <c r="AS41" i="43"/>
  <c r="AS5" i="43"/>
  <c r="AS251" i="10"/>
  <c r="AS255" i="10" s="1"/>
  <c r="AS12" i="43"/>
  <c r="AS30" i="43"/>
  <c r="AS53" i="43"/>
  <c r="AS49" i="43"/>
  <c r="AS52" i="43"/>
  <c r="AS26" i="43"/>
  <c r="AS54" i="43"/>
  <c r="AS55" i="43"/>
  <c r="AS29" i="43"/>
  <c r="AS57" i="43"/>
  <c r="AS46" i="43"/>
  <c r="AS50" i="43"/>
  <c r="AS58" i="43"/>
  <c r="AS15" i="43"/>
  <c r="AS20" i="43"/>
  <c r="AS16" i="43"/>
  <c r="AS59" i="43"/>
  <c r="AS17" i="43"/>
  <c r="AS33" i="43"/>
  <c r="AS45" i="43"/>
  <c r="AS47" i="43"/>
  <c r="AS36" i="43"/>
  <c r="AS28" i="43"/>
  <c r="AS44" i="43"/>
  <c r="AS40" i="43"/>
  <c r="AS34" i="43"/>
  <c r="AS56" i="43"/>
  <c r="AS39" i="43"/>
  <c r="AS35" i="43"/>
  <c r="AS38" i="43"/>
  <c r="AS32" i="43"/>
  <c r="AS25" i="43"/>
  <c r="AS51" i="43"/>
  <c r="AS19" i="43"/>
  <c r="AS37" i="43"/>
  <c r="AS27" i="43"/>
  <c r="AS18" i="43"/>
  <c r="AS48" i="43"/>
  <c r="AS21" i="43"/>
  <c r="AS31" i="43"/>
  <c r="AS14" i="43"/>
  <c r="AS13" i="43"/>
  <c r="E23" i="43"/>
  <c r="E42" i="43"/>
  <c r="E43" i="43"/>
  <c r="E5" i="43"/>
  <c r="E251" i="10"/>
  <c r="E255" i="10" s="1"/>
  <c r="E22" i="43"/>
  <c r="E24" i="43"/>
  <c r="E41" i="43"/>
  <c r="E30" i="43"/>
  <c r="E27" i="43"/>
  <c r="E48" i="43"/>
  <c r="E13" i="43"/>
  <c r="E47" i="43"/>
  <c r="E53" i="43"/>
  <c r="E56" i="43"/>
  <c r="E52" i="43"/>
  <c r="E50" i="43"/>
  <c r="E29" i="43"/>
  <c r="E31" i="43"/>
  <c r="E49" i="43"/>
  <c r="E26" i="43"/>
  <c r="E19" i="43"/>
  <c r="E54" i="43"/>
  <c r="E51" i="43"/>
  <c r="E46" i="43"/>
  <c r="E39" i="43"/>
  <c r="E57" i="43"/>
  <c r="E14" i="43"/>
  <c r="E21" i="43"/>
  <c r="E36" i="43"/>
  <c r="E18" i="43"/>
  <c r="E59" i="43"/>
  <c r="E38" i="43"/>
  <c r="E55" i="43"/>
  <c r="E35" i="43"/>
  <c r="E32" i="43"/>
  <c r="E28" i="43"/>
  <c r="E44" i="43"/>
  <c r="E37" i="43"/>
  <c r="E8" i="43"/>
  <c r="E15" i="43"/>
  <c r="E12" i="43"/>
  <c r="E16" i="43"/>
  <c r="E45" i="43"/>
  <c r="E17" i="43"/>
  <c r="E58" i="43"/>
  <c r="E40" i="43"/>
  <c r="E20" i="43"/>
  <c r="E34" i="43"/>
  <c r="E33" i="43"/>
  <c r="E25" i="43"/>
  <c r="AE10" i="43"/>
  <c r="BA5" i="43"/>
  <c r="BA42" i="43"/>
  <c r="BA22" i="43"/>
  <c r="BA23" i="43"/>
  <c r="BA43" i="43"/>
  <c r="BA24" i="43"/>
  <c r="BA41" i="43"/>
  <c r="BA251" i="10"/>
  <c r="BA255" i="10" s="1"/>
  <c r="BA47" i="43"/>
  <c r="BA14" i="43"/>
  <c r="BA38" i="43"/>
  <c r="BA53" i="43"/>
  <c r="BA30" i="43"/>
  <c r="BA35" i="43"/>
  <c r="BA37" i="43"/>
  <c r="BA44" i="43"/>
  <c r="BA33" i="43"/>
  <c r="BA36" i="43"/>
  <c r="BA49" i="43"/>
  <c r="BA28" i="43"/>
  <c r="BA19" i="43"/>
  <c r="BA59" i="43"/>
  <c r="BA45" i="43"/>
  <c r="BA50" i="43"/>
  <c r="BA32" i="43"/>
  <c r="BA55" i="43"/>
  <c r="BA12" i="43"/>
  <c r="BA20" i="43"/>
  <c r="BA21" i="43"/>
  <c r="BA48" i="43"/>
  <c r="BA29" i="43"/>
  <c r="BA15" i="43"/>
  <c r="BA25" i="43"/>
  <c r="BA51" i="43"/>
  <c r="BA18" i="43"/>
  <c r="BA58" i="43"/>
  <c r="BA40" i="43"/>
  <c r="BA13" i="43"/>
  <c r="BA16" i="43"/>
  <c r="BA52" i="43"/>
  <c r="BA34" i="43"/>
  <c r="BA27" i="43"/>
  <c r="BA26" i="43"/>
  <c r="BA54" i="43"/>
  <c r="BA57" i="43"/>
  <c r="BA17" i="43"/>
  <c r="BA31" i="43"/>
  <c r="BA39" i="43"/>
  <c r="BA56" i="43"/>
  <c r="BA46" i="43"/>
  <c r="R42" i="43"/>
  <c r="R41" i="43"/>
  <c r="R43" i="43"/>
  <c r="R5" i="43"/>
  <c r="R24" i="43"/>
  <c r="R22" i="43"/>
  <c r="R23" i="43"/>
  <c r="R251" i="10"/>
  <c r="R255" i="10" s="1"/>
  <c r="R52" i="43"/>
  <c r="R48" i="43"/>
  <c r="R31" i="43"/>
  <c r="R15" i="43"/>
  <c r="R37" i="43"/>
  <c r="R56" i="43"/>
  <c r="R32" i="43"/>
  <c r="R47" i="43"/>
  <c r="R29" i="43"/>
  <c r="R39" i="43"/>
  <c r="R30" i="43"/>
  <c r="R26" i="43"/>
  <c r="R50" i="43"/>
  <c r="R18" i="43"/>
  <c r="R27" i="43"/>
  <c r="R44" i="43"/>
  <c r="R58" i="43"/>
  <c r="R33" i="43"/>
  <c r="R53" i="43"/>
  <c r="R51" i="43"/>
  <c r="R36" i="43"/>
  <c r="R12" i="43"/>
  <c r="R28" i="43"/>
  <c r="R38" i="43"/>
  <c r="R16" i="43"/>
  <c r="R14" i="43"/>
  <c r="R35" i="43"/>
  <c r="R13" i="43"/>
  <c r="R17" i="43"/>
  <c r="R21" i="43"/>
  <c r="R45" i="43"/>
  <c r="R54" i="43"/>
  <c r="R19" i="43"/>
  <c r="R59" i="43"/>
  <c r="R34" i="43"/>
  <c r="R20" i="43"/>
  <c r="R57" i="43"/>
  <c r="R55" i="43"/>
  <c r="R46" i="43"/>
  <c r="R25" i="43"/>
  <c r="R40" i="43"/>
  <c r="R49" i="43"/>
  <c r="AQ24" i="43"/>
  <c r="AQ42" i="43"/>
  <c r="AQ41" i="43"/>
  <c r="AQ5" i="43"/>
  <c r="AQ251" i="10"/>
  <c r="AQ255" i="10" s="1"/>
  <c r="AQ22" i="43"/>
  <c r="AQ23" i="43"/>
  <c r="AQ43" i="43"/>
  <c r="AQ34" i="43"/>
  <c r="AQ26" i="43"/>
  <c r="AQ51" i="43"/>
  <c r="AQ16" i="43"/>
  <c r="AQ32" i="43"/>
  <c r="AQ35" i="43"/>
  <c r="AQ31" i="43"/>
  <c r="AQ17" i="43"/>
  <c r="AQ37" i="43"/>
  <c r="AQ58" i="43"/>
  <c r="AQ13" i="43"/>
  <c r="AQ54" i="43"/>
  <c r="AQ44" i="43"/>
  <c r="AQ14" i="43"/>
  <c r="AQ52" i="43"/>
  <c r="AQ27" i="43"/>
  <c r="AQ46" i="43"/>
  <c r="AQ18" i="43"/>
  <c r="AQ47" i="43"/>
  <c r="AQ15" i="43"/>
  <c r="AQ40" i="43"/>
  <c r="AQ30" i="43"/>
  <c r="AQ20" i="43"/>
  <c r="AQ12" i="43"/>
  <c r="AQ19" i="43"/>
  <c r="AQ33" i="43"/>
  <c r="AQ36" i="43"/>
  <c r="AQ21" i="43"/>
  <c r="AQ53" i="43"/>
  <c r="AQ55" i="43"/>
  <c r="AQ29" i="43"/>
  <c r="AQ57" i="43"/>
  <c r="AQ49" i="43"/>
  <c r="AQ28" i="43"/>
  <c r="AQ50" i="43"/>
  <c r="AQ45" i="43"/>
  <c r="AQ56" i="43"/>
  <c r="AQ38" i="43"/>
  <c r="AQ59" i="43"/>
  <c r="AQ39" i="43"/>
  <c r="AQ25" i="43"/>
  <c r="AQ48" i="43"/>
  <c r="Q41" i="43"/>
  <c r="Q43" i="43"/>
  <c r="Q22" i="43"/>
  <c r="Q42" i="43"/>
  <c r="Q5" i="43"/>
  <c r="Q23" i="43"/>
  <c r="Q251" i="10"/>
  <c r="Q255" i="10" s="1"/>
  <c r="Q24" i="43"/>
  <c r="Q28" i="43"/>
  <c r="Q55" i="43"/>
  <c r="Q16" i="43"/>
  <c r="Q33" i="43"/>
  <c r="Q39" i="43"/>
  <c r="Q18" i="43"/>
  <c r="Q27" i="43"/>
  <c r="Q54" i="43"/>
  <c r="Q38" i="43"/>
  <c r="Q40" i="43"/>
  <c r="Q21" i="43"/>
  <c r="Q36" i="43"/>
  <c r="Q50" i="43"/>
  <c r="Q51" i="43"/>
  <c r="Q30" i="43"/>
  <c r="Q52" i="43"/>
  <c r="Q32" i="43"/>
  <c r="Q44" i="43"/>
  <c r="Q11" i="43"/>
  <c r="Q25" i="43"/>
  <c r="Q13" i="43"/>
  <c r="Q15" i="43"/>
  <c r="Q46" i="43"/>
  <c r="Q47" i="43"/>
  <c r="Q45" i="43"/>
  <c r="Q12" i="43"/>
  <c r="Q19" i="43"/>
  <c r="Q48" i="43"/>
  <c r="Q58" i="43"/>
  <c r="Q34" i="43"/>
  <c r="Q20" i="43"/>
  <c r="Q53" i="43"/>
  <c r="Q26" i="43"/>
  <c r="Q31" i="43"/>
  <c r="Q37" i="43"/>
  <c r="Q17" i="43"/>
  <c r="Q57" i="43"/>
  <c r="Q56" i="43"/>
  <c r="Q29" i="43"/>
  <c r="Q14" i="43"/>
  <c r="Q49" i="43"/>
  <c r="Q35" i="43"/>
  <c r="Q59" i="43"/>
  <c r="V8" i="43"/>
  <c r="AI6" i="43"/>
  <c r="M10" i="43"/>
  <c r="AL42" i="43"/>
  <c r="AL5" i="43"/>
  <c r="AL41" i="43"/>
  <c r="AL24" i="43"/>
  <c r="AL43" i="43"/>
  <c r="AL22" i="43"/>
  <c r="AL23" i="43"/>
  <c r="AL251" i="10"/>
  <c r="AL255" i="10" s="1"/>
  <c r="AL18" i="43"/>
  <c r="AL44" i="43"/>
  <c r="AL47" i="43"/>
  <c r="AL31" i="43"/>
  <c r="AL40" i="43"/>
  <c r="AL13" i="43"/>
  <c r="AL36" i="43"/>
  <c r="AL59" i="43"/>
  <c r="AL48" i="43"/>
  <c r="AL54" i="43"/>
  <c r="AL32" i="43"/>
  <c r="AL26" i="43"/>
  <c r="AL29" i="43"/>
  <c r="AL56" i="43"/>
  <c r="AL27" i="43"/>
  <c r="AL38" i="43"/>
  <c r="AL14" i="43"/>
  <c r="AL28" i="43"/>
  <c r="AL20" i="43"/>
  <c r="AL30" i="43"/>
  <c r="AL35" i="43"/>
  <c r="AL33" i="43"/>
  <c r="AL15" i="43"/>
  <c r="AL16" i="43"/>
  <c r="AL57" i="43"/>
  <c r="AL52" i="43"/>
  <c r="AL46" i="43"/>
  <c r="AL50" i="43"/>
  <c r="AL55" i="43"/>
  <c r="AL45" i="43"/>
  <c r="AL19" i="43"/>
  <c r="AL37" i="43"/>
  <c r="AL39" i="43"/>
  <c r="AL21" i="43"/>
  <c r="AL49" i="43"/>
  <c r="AL25" i="43"/>
  <c r="AL34" i="43"/>
  <c r="AL12" i="43"/>
  <c r="AL53" i="43"/>
  <c r="AL17" i="43"/>
  <c r="AL58" i="43"/>
  <c r="AL51" i="43"/>
  <c r="AL8" i="43"/>
  <c r="AE6" i="43"/>
  <c r="Q10" i="43"/>
  <c r="BA10" i="43"/>
  <c r="E9" i="43"/>
  <c r="N9" i="43"/>
  <c r="AN41" i="43"/>
  <c r="AN24" i="43"/>
  <c r="AN5" i="43"/>
  <c r="AN251" i="10"/>
  <c r="AN255" i="10" s="1"/>
  <c r="AN22" i="43"/>
  <c r="AN43" i="43"/>
  <c r="AN23" i="43"/>
  <c r="AN42" i="43"/>
  <c r="AN46" i="43"/>
  <c r="AN48" i="43"/>
  <c r="AN34" i="43"/>
  <c r="AN50" i="43"/>
  <c r="AN38" i="43"/>
  <c r="AN39" i="43"/>
  <c r="AN59" i="43"/>
  <c r="AN18" i="43"/>
  <c r="AN36" i="43"/>
  <c r="AN19" i="43"/>
  <c r="AN44" i="43"/>
  <c r="AN16" i="43"/>
  <c r="AN13" i="43"/>
  <c r="AN27" i="43"/>
  <c r="AN25" i="43"/>
  <c r="AN29" i="43"/>
  <c r="AN51" i="43"/>
  <c r="AN20" i="43"/>
  <c r="AN12" i="43"/>
  <c r="AN30" i="43"/>
  <c r="AN53" i="43"/>
  <c r="AN47" i="43"/>
  <c r="AN45" i="43"/>
  <c r="AN37" i="43"/>
  <c r="AN55" i="43"/>
  <c r="AN31" i="43"/>
  <c r="AN58" i="43"/>
  <c r="AN21" i="43"/>
  <c r="AN28" i="43"/>
  <c r="AN32" i="43"/>
  <c r="AN26" i="43"/>
  <c r="AN52" i="43"/>
  <c r="AN35" i="43"/>
  <c r="AN49" i="43"/>
  <c r="AN33" i="43"/>
  <c r="AN57" i="43"/>
  <c r="AN54" i="43"/>
  <c r="AN14" i="43"/>
  <c r="AN17" i="43"/>
  <c r="AN15" i="43"/>
  <c r="AN40" i="43"/>
  <c r="AN56" i="43"/>
  <c r="C24" i="43"/>
  <c r="C41" i="43"/>
  <c r="C22" i="43"/>
  <c r="C42" i="43"/>
  <c r="C23" i="43"/>
  <c r="C251" i="10"/>
  <c r="C255" i="10" s="1"/>
  <c r="C5" i="43"/>
  <c r="C43" i="43"/>
  <c r="C45" i="43"/>
  <c r="C18" i="43"/>
  <c r="C52" i="43"/>
  <c r="C57" i="43"/>
  <c r="C33" i="43"/>
  <c r="C34" i="43"/>
  <c r="C54" i="43"/>
  <c r="C39" i="43"/>
  <c r="C53" i="43"/>
  <c r="C37" i="43"/>
  <c r="C56" i="43"/>
  <c r="C19" i="43"/>
  <c r="C27" i="43"/>
  <c r="C47" i="43"/>
  <c r="C13" i="43"/>
  <c r="C36" i="43"/>
  <c r="C16" i="43"/>
  <c r="C35" i="43"/>
  <c r="C32" i="43"/>
  <c r="C50" i="43"/>
  <c r="C31" i="43"/>
  <c r="C12" i="43"/>
  <c r="C38" i="43"/>
  <c r="C44" i="43"/>
  <c r="C20" i="43"/>
  <c r="C14" i="43"/>
  <c r="C15" i="43"/>
  <c r="C28" i="43"/>
  <c r="C49" i="43"/>
  <c r="C17" i="43"/>
  <c r="C55" i="43"/>
  <c r="C29" i="43"/>
  <c r="C59" i="43"/>
  <c r="C46" i="43"/>
  <c r="C51" i="43"/>
  <c r="C58" i="43"/>
  <c r="C26" i="43"/>
  <c r="C30" i="43"/>
  <c r="C21" i="43"/>
  <c r="C48" i="43"/>
  <c r="C40" i="43"/>
  <c r="C25" i="43"/>
  <c r="N8" i="43"/>
  <c r="AO7" i="43"/>
  <c r="AN9" i="43"/>
  <c r="Y43" i="43"/>
  <c r="Y23" i="43"/>
  <c r="Y24" i="43"/>
  <c r="Y41" i="43"/>
  <c r="Y22" i="43"/>
  <c r="Y251" i="10"/>
  <c r="Y255" i="10" s="1"/>
  <c r="Y42" i="43"/>
  <c r="Y5" i="43"/>
  <c r="Y32" i="43"/>
  <c r="Y40" i="43"/>
  <c r="Y36" i="43"/>
  <c r="Y30" i="43"/>
  <c r="Y17" i="43"/>
  <c r="Y14" i="43"/>
  <c r="Y37" i="43"/>
  <c r="Y13" i="43"/>
  <c r="Y38" i="43"/>
  <c r="Y31" i="43"/>
  <c r="Y35" i="43"/>
  <c r="Y28" i="43"/>
  <c r="Y12" i="43"/>
  <c r="Y49" i="43"/>
  <c r="Y18" i="43"/>
  <c r="Y54" i="43"/>
  <c r="Y56" i="43"/>
  <c r="Y21" i="43"/>
  <c r="Y57" i="43"/>
  <c r="Y50" i="43"/>
  <c r="Y47" i="43"/>
  <c r="Y20" i="43"/>
  <c r="Y27" i="43"/>
  <c r="Y55" i="43"/>
  <c r="Y46" i="43"/>
  <c r="Y44" i="43"/>
  <c r="Y48" i="43"/>
  <c r="Y52" i="43"/>
  <c r="Y33" i="43"/>
  <c r="Y39" i="43"/>
  <c r="Y26" i="43"/>
  <c r="Y53" i="43"/>
  <c r="Y34" i="43"/>
  <c r="Y51" i="43"/>
  <c r="Y25" i="43"/>
  <c r="Y45" i="43"/>
  <c r="Y58" i="43"/>
  <c r="Y59" i="43"/>
  <c r="Y16" i="43"/>
  <c r="Y15" i="43"/>
  <c r="Y29" i="43"/>
  <c r="Y19" i="43"/>
  <c r="AE7" i="43"/>
  <c r="AQ9" i="43"/>
  <c r="AN10" i="43"/>
  <c r="AD42" i="43"/>
  <c r="AD22" i="43"/>
  <c r="AD24" i="43"/>
  <c r="AD43" i="43"/>
  <c r="AD41" i="43"/>
  <c r="AD251" i="10"/>
  <c r="AD255" i="10" s="1"/>
  <c r="AD23" i="43"/>
  <c r="AD5" i="43"/>
  <c r="AD50" i="43"/>
  <c r="AD56" i="43"/>
  <c r="AD15" i="43"/>
  <c r="AD40" i="43"/>
  <c r="AD28" i="43"/>
  <c r="AD19" i="43"/>
  <c r="AD31" i="43"/>
  <c r="AD57" i="43"/>
  <c r="AD58" i="43"/>
  <c r="AD26" i="43"/>
  <c r="AD45" i="43"/>
  <c r="AD35" i="43"/>
  <c r="AD39" i="43"/>
  <c r="AD47" i="43"/>
  <c r="AD30" i="43"/>
  <c r="AD32" i="43"/>
  <c r="AD38" i="43"/>
  <c r="AD14" i="43"/>
  <c r="AD12" i="43"/>
  <c r="AD53" i="43"/>
  <c r="AD20" i="43"/>
  <c r="AD37" i="43"/>
  <c r="AD13" i="43"/>
  <c r="AD46" i="43"/>
  <c r="AD49" i="43"/>
  <c r="AD18" i="43"/>
  <c r="AD59" i="43"/>
  <c r="AD27" i="43"/>
  <c r="AD34" i="43"/>
  <c r="AD10" i="43"/>
  <c r="AD54" i="43"/>
  <c r="AD29" i="43"/>
  <c r="AD51" i="43"/>
  <c r="AD48" i="43"/>
  <c r="AD33" i="43"/>
  <c r="AD17" i="43"/>
  <c r="AD55" i="43"/>
  <c r="AD16" i="43"/>
  <c r="AD21" i="43"/>
  <c r="AD36" i="43"/>
  <c r="AD44" i="43"/>
  <c r="AD52" i="43"/>
  <c r="AD25" i="43"/>
  <c r="H6" i="43"/>
  <c r="H7" i="43"/>
  <c r="H8" i="43"/>
  <c r="AL10" i="43"/>
  <c r="AN6" i="43"/>
  <c r="AN7" i="43"/>
  <c r="S8" i="43"/>
  <c r="U8" i="43"/>
  <c r="L251" i="10"/>
  <c r="L255" i="10" s="1"/>
  <c r="L5" i="43"/>
  <c r="L23" i="43"/>
  <c r="L42" i="43"/>
  <c r="L22" i="43"/>
  <c r="L41" i="43"/>
  <c r="L24" i="43"/>
  <c r="L43" i="43"/>
  <c r="L57" i="43"/>
  <c r="L16" i="43"/>
  <c r="L47" i="43"/>
  <c r="L15" i="43"/>
  <c r="L13" i="43"/>
  <c r="L25" i="43"/>
  <c r="L51" i="43"/>
  <c r="L28" i="43"/>
  <c r="L44" i="43"/>
  <c r="L29" i="43"/>
  <c r="L21" i="43"/>
  <c r="L32" i="43"/>
  <c r="L59" i="43"/>
  <c r="L19" i="43"/>
  <c r="L33" i="43"/>
  <c r="L17" i="43"/>
  <c r="L18" i="43"/>
  <c r="L35" i="43"/>
  <c r="L26" i="43"/>
  <c r="L40" i="43"/>
  <c r="L46" i="43"/>
  <c r="L48" i="43"/>
  <c r="L38" i="43"/>
  <c r="L36" i="43"/>
  <c r="L58" i="43"/>
  <c r="L55" i="43"/>
  <c r="L39" i="43"/>
  <c r="L50" i="43"/>
  <c r="L20" i="43"/>
  <c r="L45" i="43"/>
  <c r="L56" i="43"/>
  <c r="L49" i="43"/>
  <c r="L30" i="43"/>
  <c r="L52" i="43"/>
  <c r="L27" i="43"/>
  <c r="L12" i="43"/>
  <c r="L14" i="43"/>
  <c r="L34" i="43"/>
  <c r="L53" i="43"/>
  <c r="L54" i="43"/>
  <c r="L31" i="43"/>
  <c r="L8" i="43"/>
  <c r="L37" i="43"/>
  <c r="E10" i="43"/>
  <c r="S10" i="43"/>
  <c r="S6" i="43"/>
  <c r="AF7" i="43"/>
  <c r="AE9" i="43"/>
  <c r="M9" i="43"/>
  <c r="AX5" i="43"/>
  <c r="AX24" i="43"/>
  <c r="AX41" i="43"/>
  <c r="AX23" i="43"/>
  <c r="AX42" i="43"/>
  <c r="AX251" i="10"/>
  <c r="AX255" i="10" s="1"/>
  <c r="AX22" i="43"/>
  <c r="AX43" i="43"/>
  <c r="AX53" i="43"/>
  <c r="AX32" i="43"/>
  <c r="AX54" i="43"/>
  <c r="AX48" i="43"/>
  <c r="AX18" i="43"/>
  <c r="AX20" i="43"/>
  <c r="AX46" i="43"/>
  <c r="AX55" i="43"/>
  <c r="AX31" i="43"/>
  <c r="AX12" i="43"/>
  <c r="AX34" i="43"/>
  <c r="AX39" i="43"/>
  <c r="AX47" i="43"/>
  <c r="AX30" i="43"/>
  <c r="AX33" i="43"/>
  <c r="AX36" i="43"/>
  <c r="AX57" i="43"/>
  <c r="AX45" i="43"/>
  <c r="AX14" i="43"/>
  <c r="AX37" i="43"/>
  <c r="AX26" i="43"/>
  <c r="AX21" i="43"/>
  <c r="AX16" i="43"/>
  <c r="AX51" i="43"/>
  <c r="AX29" i="43"/>
  <c r="AX59" i="43"/>
  <c r="AX15" i="43"/>
  <c r="AX38" i="43"/>
  <c r="AX44" i="43"/>
  <c r="AX50" i="43"/>
  <c r="AX52" i="43"/>
  <c r="AX40" i="43"/>
  <c r="AX35" i="43"/>
  <c r="AX25" i="43"/>
  <c r="AX27" i="43"/>
  <c r="AX19" i="43"/>
  <c r="AX17" i="43"/>
  <c r="AX13" i="43"/>
  <c r="AX58" i="43"/>
  <c r="AX56" i="43"/>
  <c r="AX49" i="43"/>
  <c r="AX28" i="43"/>
  <c r="C9" i="43"/>
  <c r="AZ41" i="43"/>
  <c r="AZ42" i="43"/>
  <c r="AZ251" i="10"/>
  <c r="AZ255" i="10" s="1"/>
  <c r="AZ5" i="43"/>
  <c r="AZ22" i="43"/>
  <c r="AZ24" i="43"/>
  <c r="AZ43" i="43"/>
  <c r="AZ23" i="43"/>
  <c r="AZ47" i="43"/>
  <c r="AZ55" i="43"/>
  <c r="AZ56" i="43"/>
  <c r="AZ33" i="43"/>
  <c r="AZ39" i="43"/>
  <c r="AZ14" i="43"/>
  <c r="AZ37" i="43"/>
  <c r="AZ59" i="43"/>
  <c r="AZ32" i="43"/>
  <c r="AZ58" i="43"/>
  <c r="AZ18" i="43"/>
  <c r="AZ51" i="43"/>
  <c r="AZ13" i="43"/>
  <c r="AZ52" i="43"/>
  <c r="AZ26" i="43"/>
  <c r="AZ40" i="43"/>
  <c r="AZ38" i="43"/>
  <c r="AZ30" i="43"/>
  <c r="AZ21" i="43"/>
  <c r="AZ45" i="43"/>
  <c r="AZ35" i="43"/>
  <c r="AZ34" i="43"/>
  <c r="AZ48" i="43"/>
  <c r="AZ20" i="43"/>
  <c r="AZ53" i="43"/>
  <c r="AZ19" i="43"/>
  <c r="AZ54" i="43"/>
  <c r="AZ46" i="43"/>
  <c r="AZ27" i="43"/>
  <c r="AZ17" i="43"/>
  <c r="AZ12" i="43"/>
  <c r="AZ29" i="43"/>
  <c r="AZ44" i="43"/>
  <c r="AZ49" i="43"/>
  <c r="AZ15" i="43"/>
  <c r="AZ28" i="43"/>
  <c r="AZ57" i="43"/>
  <c r="AZ16" i="43"/>
  <c r="AZ36" i="43"/>
  <c r="AZ25" i="43"/>
  <c r="AZ31" i="43"/>
  <c r="AZ50" i="43"/>
  <c r="AO11" i="43"/>
  <c r="Z7" i="43"/>
  <c r="AJ11" i="43"/>
  <c r="S9" i="43"/>
  <c r="AM42" i="43"/>
  <c r="AM43" i="43"/>
  <c r="AM5" i="43"/>
  <c r="AM41" i="43"/>
  <c r="AM24" i="43"/>
  <c r="AM22" i="43"/>
  <c r="AM23" i="43"/>
  <c r="AM251" i="10"/>
  <c r="AM255" i="10" s="1"/>
  <c r="AM32" i="43"/>
  <c r="AM29" i="43"/>
  <c r="AM59" i="43"/>
  <c r="AM35" i="43"/>
  <c r="AM48" i="43"/>
  <c r="AM49" i="43"/>
  <c r="AM39" i="43"/>
  <c r="AM38" i="43"/>
  <c r="AM17" i="43"/>
  <c r="AM37" i="43"/>
  <c r="AM15" i="43"/>
  <c r="AM51" i="43"/>
  <c r="AM52" i="43"/>
  <c r="AM28" i="43"/>
  <c r="AM30" i="43"/>
  <c r="AM13" i="43"/>
  <c r="AM18" i="43"/>
  <c r="AM47" i="43"/>
  <c r="AM46" i="43"/>
  <c r="AM34" i="43"/>
  <c r="AM45" i="43"/>
  <c r="AM56" i="43"/>
  <c r="AM31" i="43"/>
  <c r="AM55" i="43"/>
  <c r="AM25" i="43"/>
  <c r="AM16" i="43"/>
  <c r="AM19" i="43"/>
  <c r="AM58" i="43"/>
  <c r="AM54" i="43"/>
  <c r="AM26" i="43"/>
  <c r="AM53" i="43"/>
  <c r="AM44" i="43"/>
  <c r="AM14" i="43"/>
  <c r="AM36" i="43"/>
  <c r="AM33" i="43"/>
  <c r="AM12" i="43"/>
  <c r="AM27" i="43"/>
  <c r="AM50" i="43"/>
  <c r="AM21" i="43"/>
  <c r="AM57" i="43"/>
  <c r="AM40" i="43"/>
  <c r="AM20" i="43"/>
  <c r="E11" i="43"/>
  <c r="Q9" i="43"/>
  <c r="AX9" i="43"/>
  <c r="AZ11" i="43"/>
  <c r="AS9" i="43"/>
  <c r="X7" i="43"/>
  <c r="AJ7" i="43"/>
  <c r="AJ6" i="43"/>
  <c r="AB42" i="43"/>
  <c r="AB43" i="43"/>
  <c r="AB41" i="43"/>
  <c r="AB5" i="43"/>
  <c r="AB23" i="43"/>
  <c r="AB251" i="10"/>
  <c r="AB255" i="10" s="1"/>
  <c r="AB22" i="43"/>
  <c r="AB24" i="43"/>
  <c r="AB32" i="43"/>
  <c r="AB12" i="43"/>
  <c r="AB59" i="43"/>
  <c r="AB19" i="43"/>
  <c r="AB31" i="43"/>
  <c r="AB30" i="43"/>
  <c r="AB54" i="43"/>
  <c r="AB33" i="43"/>
  <c r="AB50" i="43"/>
  <c r="AB53" i="43"/>
  <c r="AB15" i="43"/>
  <c r="AB45" i="43"/>
  <c r="AB35" i="43"/>
  <c r="AB48" i="43"/>
  <c r="AB26" i="43"/>
  <c r="AB14" i="43"/>
  <c r="AB18" i="43"/>
  <c r="AB27" i="43"/>
  <c r="AB25" i="43"/>
  <c r="AB56" i="43"/>
  <c r="AB57" i="43"/>
  <c r="AB49" i="43"/>
  <c r="AB21" i="43"/>
  <c r="AB55" i="43"/>
  <c r="AB16" i="43"/>
  <c r="AB37" i="43"/>
  <c r="AB20" i="43"/>
  <c r="AB17" i="43"/>
  <c r="AB46" i="43"/>
  <c r="AB34" i="43"/>
  <c r="AB39" i="43"/>
  <c r="AB29" i="43"/>
  <c r="AB7" i="43"/>
  <c r="AB47" i="43"/>
  <c r="AB36" i="43"/>
  <c r="AB40" i="43"/>
  <c r="AB13" i="43"/>
  <c r="AB51" i="43"/>
  <c r="AB44" i="43"/>
  <c r="AB58" i="43"/>
  <c r="AB38" i="43"/>
  <c r="AB28" i="43"/>
  <c r="AB52" i="43"/>
  <c r="AV9" i="43"/>
  <c r="AT22" i="43"/>
  <c r="AT42" i="43"/>
  <c r="AT5" i="43"/>
  <c r="AT41" i="43"/>
  <c r="AT23" i="43"/>
  <c r="AT43" i="43"/>
  <c r="AT24" i="43"/>
  <c r="AT251" i="10"/>
  <c r="AT255" i="10" s="1"/>
  <c r="AT14" i="43"/>
  <c r="AT40" i="43"/>
  <c r="AT16" i="43"/>
  <c r="AT30" i="43"/>
  <c r="AT46" i="43"/>
  <c r="AT28" i="43"/>
  <c r="AT12" i="43"/>
  <c r="AT21" i="43"/>
  <c r="AT9" i="43"/>
  <c r="AT33" i="43"/>
  <c r="AT26" i="43"/>
  <c r="AT56" i="43"/>
  <c r="AT18" i="43"/>
  <c r="AT32" i="43"/>
  <c r="AT19" i="43"/>
  <c r="AT13" i="43"/>
  <c r="AT15" i="43"/>
  <c r="AT47" i="43"/>
  <c r="AT39" i="43"/>
  <c r="AT29" i="43"/>
  <c r="AT35" i="43"/>
  <c r="AT52" i="43"/>
  <c r="AT51" i="43"/>
  <c r="AT37" i="43"/>
  <c r="AT59" i="43"/>
  <c r="AT57" i="43"/>
  <c r="AT50" i="43"/>
  <c r="AT25" i="43"/>
  <c r="AT58" i="43"/>
  <c r="AT49" i="43"/>
  <c r="AT27" i="43"/>
  <c r="AT34" i="43"/>
  <c r="AT55" i="43"/>
  <c r="AT44" i="43"/>
  <c r="AT17" i="43"/>
  <c r="AT31" i="43"/>
  <c r="AT38" i="43"/>
  <c r="AT20" i="43"/>
  <c r="AT36" i="43"/>
  <c r="AT48" i="43"/>
  <c r="AT54" i="43"/>
  <c r="AT53" i="43"/>
  <c r="AT45" i="43"/>
  <c r="AT6" i="43"/>
  <c r="E7" i="43"/>
  <c r="W5" i="43"/>
  <c r="W23" i="43"/>
  <c r="W42" i="43"/>
  <c r="W22" i="43"/>
  <c r="W41" i="43"/>
  <c r="W43" i="43"/>
  <c r="W24" i="43"/>
  <c r="W251" i="10"/>
  <c r="W255" i="10" s="1"/>
  <c r="W37" i="43"/>
  <c r="W12" i="43"/>
  <c r="W38" i="43"/>
  <c r="W48" i="43"/>
  <c r="W50" i="43"/>
  <c r="W47" i="43"/>
  <c r="W33" i="43"/>
  <c r="W16" i="43"/>
  <c r="W18" i="43"/>
  <c r="W27" i="43"/>
  <c r="W55" i="43"/>
  <c r="W17" i="43"/>
  <c r="W49" i="43"/>
  <c r="W51" i="43"/>
  <c r="W52" i="43"/>
  <c r="W19" i="43"/>
  <c r="W46" i="43"/>
  <c r="W34" i="43"/>
  <c r="W45" i="43"/>
  <c r="W31" i="43"/>
  <c r="W39" i="43"/>
  <c r="W35" i="43"/>
  <c r="W59" i="43"/>
  <c r="W44" i="43"/>
  <c r="W56" i="43"/>
  <c r="W30" i="43"/>
  <c r="W26" i="43"/>
  <c r="W36" i="43"/>
  <c r="W53" i="43"/>
  <c r="W13" i="43"/>
  <c r="W58" i="43"/>
  <c r="W40" i="43"/>
  <c r="W25" i="43"/>
  <c r="W57" i="43"/>
  <c r="W28" i="43"/>
  <c r="W15" i="43"/>
  <c r="W21" i="43"/>
  <c r="W32" i="43"/>
  <c r="W29" i="43"/>
  <c r="W54" i="43"/>
  <c r="W20" i="43"/>
  <c r="W14" i="43"/>
  <c r="W6" i="43"/>
  <c r="AP7" i="43"/>
  <c r="R7" i="43"/>
  <c r="F22" i="43"/>
  <c r="F23" i="43"/>
  <c r="F41" i="43"/>
  <c r="F5" i="43"/>
  <c r="F251" i="10"/>
  <c r="F255" i="10" s="1"/>
  <c r="F24" i="43"/>
  <c r="F43" i="43"/>
  <c r="F42" i="43"/>
  <c r="F59" i="43"/>
  <c r="F58" i="43"/>
  <c r="F19" i="43"/>
  <c r="F56" i="43"/>
  <c r="F52" i="43"/>
  <c r="F40" i="43"/>
  <c r="F45" i="43"/>
  <c r="F30" i="43"/>
  <c r="F31" i="43"/>
  <c r="F49" i="43"/>
  <c r="F50" i="43"/>
  <c r="F46" i="43"/>
  <c r="F34" i="43"/>
  <c r="F13" i="43"/>
  <c r="F27" i="43"/>
  <c r="F17" i="43"/>
  <c r="F57" i="43"/>
  <c r="F32" i="43"/>
  <c r="F44" i="43"/>
  <c r="F36" i="43"/>
  <c r="F48" i="43"/>
  <c r="F20" i="43"/>
  <c r="F53" i="43"/>
  <c r="F16" i="43"/>
  <c r="F47" i="43"/>
  <c r="F12" i="43"/>
  <c r="F14" i="43"/>
  <c r="F39" i="43"/>
  <c r="F38" i="43"/>
  <c r="F21" i="43"/>
  <c r="F25" i="43"/>
  <c r="F35" i="43"/>
  <c r="F54" i="43"/>
  <c r="F28" i="43"/>
  <c r="F29" i="43"/>
  <c r="F37" i="43"/>
  <c r="F18" i="43"/>
  <c r="F33" i="43"/>
  <c r="F15" i="43"/>
  <c r="F55" i="43"/>
  <c r="F26" i="43"/>
  <c r="F51" i="43"/>
  <c r="C8" i="43"/>
  <c r="AX11" i="43"/>
  <c r="G6" i="43"/>
  <c r="D22" i="43"/>
  <c r="D5" i="43"/>
  <c r="D43" i="43"/>
  <c r="D23" i="43"/>
  <c r="D24" i="43"/>
  <c r="D41" i="43"/>
  <c r="D42" i="43"/>
  <c r="D251" i="10"/>
  <c r="D255" i="10" s="1"/>
  <c r="D14" i="43"/>
  <c r="D28" i="43"/>
  <c r="D15" i="43"/>
  <c r="D26" i="43"/>
  <c r="D37" i="43"/>
  <c r="D53" i="43"/>
  <c r="D36" i="43"/>
  <c r="D40" i="43"/>
  <c r="D27" i="43"/>
  <c r="D52" i="43"/>
  <c r="D38" i="43"/>
  <c r="D31" i="43"/>
  <c r="D19" i="43"/>
  <c r="D48" i="43"/>
  <c r="D59" i="43"/>
  <c r="D13" i="43"/>
  <c r="D25" i="43"/>
  <c r="D46" i="43"/>
  <c r="D50" i="43"/>
  <c r="D57" i="43"/>
  <c r="D44" i="43"/>
  <c r="D12" i="43"/>
  <c r="D51" i="43"/>
  <c r="D29" i="43"/>
  <c r="D35" i="43"/>
  <c r="D34" i="43"/>
  <c r="D32" i="43"/>
  <c r="D21" i="43"/>
  <c r="D20" i="43"/>
  <c r="D16" i="43"/>
  <c r="D17" i="43"/>
  <c r="D18" i="43"/>
  <c r="D56" i="43"/>
  <c r="D54" i="43"/>
  <c r="D55" i="43"/>
  <c r="D33" i="43"/>
  <c r="D39" i="43"/>
  <c r="D47" i="43"/>
  <c r="D30" i="43"/>
  <c r="D49" i="43"/>
  <c r="D45" i="43"/>
  <c r="D58" i="43"/>
  <c r="AC5" i="43"/>
  <c r="AC22" i="43"/>
  <c r="AC43" i="43"/>
  <c r="AC24" i="43"/>
  <c r="AC23" i="43"/>
  <c r="AC41" i="43"/>
  <c r="AC42" i="43"/>
  <c r="AC251" i="10"/>
  <c r="AC255" i="10" s="1"/>
  <c r="AC44" i="43"/>
  <c r="AC18" i="43"/>
  <c r="AC48" i="43"/>
  <c r="AC34" i="43"/>
  <c r="AC58" i="43"/>
  <c r="AC45" i="43"/>
  <c r="AC28" i="43"/>
  <c r="AC14" i="43"/>
  <c r="AC36" i="43"/>
  <c r="AC13" i="43"/>
  <c r="AC50" i="43"/>
  <c r="AC29" i="43"/>
  <c r="AC51" i="43"/>
  <c r="AC32" i="43"/>
  <c r="AC56" i="43"/>
  <c r="AC21" i="43"/>
  <c r="AC47" i="43"/>
  <c r="AC40" i="43"/>
  <c r="AC16" i="43"/>
  <c r="AC20" i="43"/>
  <c r="AC57" i="43"/>
  <c r="AC54" i="43"/>
  <c r="AC33" i="43"/>
  <c r="AC27" i="43"/>
  <c r="AC31" i="43"/>
  <c r="AC53" i="43"/>
  <c r="AC37" i="43"/>
  <c r="AC59" i="43"/>
  <c r="AC25" i="43"/>
  <c r="AC12" i="43"/>
  <c r="AC55" i="43"/>
  <c r="AC15" i="43"/>
  <c r="AC46" i="43"/>
  <c r="AC19" i="43"/>
  <c r="AC17" i="43"/>
  <c r="AC35" i="43"/>
  <c r="AC38" i="43"/>
  <c r="AC39" i="43"/>
  <c r="AC30" i="43"/>
  <c r="AC52" i="43"/>
  <c r="AC26" i="43"/>
  <c r="AC49" i="43"/>
  <c r="AK6" i="43"/>
  <c r="AQ6" i="43"/>
  <c r="V11" i="43"/>
  <c r="AW8" i="43"/>
  <c r="AL11" i="43"/>
  <c r="P7" i="43"/>
  <c r="AH5" i="43"/>
  <c r="AH41" i="43"/>
  <c r="AH23" i="43"/>
  <c r="AH43" i="43"/>
  <c r="AH42" i="43"/>
  <c r="AH24" i="43"/>
  <c r="AH22" i="43"/>
  <c r="AH251" i="10"/>
  <c r="AH255" i="10" s="1"/>
  <c r="AH34" i="43"/>
  <c r="AH53" i="43"/>
  <c r="AH40" i="43"/>
  <c r="AH47" i="43"/>
  <c r="AH58" i="43"/>
  <c r="AH54" i="43"/>
  <c r="AH57" i="43"/>
  <c r="AH35" i="43"/>
  <c r="AH14" i="43"/>
  <c r="AH28" i="43"/>
  <c r="AH32" i="43"/>
  <c r="AH38" i="43"/>
  <c r="AH48" i="43"/>
  <c r="AH27" i="43"/>
  <c r="AH18" i="43"/>
  <c r="AH15" i="43"/>
  <c r="AH13" i="43"/>
  <c r="AH49" i="43"/>
  <c r="AH21" i="43"/>
  <c r="AH30" i="43"/>
  <c r="AH59" i="43"/>
  <c r="AH36" i="43"/>
  <c r="AH20" i="43"/>
  <c r="AH26" i="43"/>
  <c r="AH16" i="43"/>
  <c r="AH17" i="43"/>
  <c r="AH52" i="43"/>
  <c r="AH37" i="43"/>
  <c r="AH25" i="43"/>
  <c r="AH12" i="43"/>
  <c r="AH31" i="43"/>
  <c r="AH19" i="43"/>
  <c r="AH45" i="43"/>
  <c r="AH44" i="43"/>
  <c r="AH55" i="43"/>
  <c r="AH29" i="43"/>
  <c r="AH50" i="43"/>
  <c r="AH51" i="43"/>
  <c r="AH46" i="43"/>
  <c r="AH33" i="43"/>
  <c r="AH39" i="43"/>
  <c r="AH56" i="43"/>
  <c r="AH7" i="43"/>
  <c r="AZ9" i="43"/>
  <c r="C10" i="43"/>
  <c r="Z10" i="43"/>
  <c r="AM10" i="43"/>
  <c r="W10" i="43"/>
  <c r="AM8" i="43"/>
  <c r="AJ8" i="43"/>
  <c r="D10" i="59" l="1"/>
  <c r="B17" i="21"/>
  <c r="B22" i="21" s="1"/>
  <c r="C9" i="59"/>
  <c r="J255" i="10"/>
  <c r="D9" i="59" s="1"/>
  <c r="Q70" i="12"/>
  <c r="O190" i="12"/>
  <c r="M111" i="12"/>
  <c r="O115" i="12"/>
  <c r="K244" i="12"/>
  <c r="K179" i="12"/>
  <c r="M209" i="12"/>
  <c r="M247" i="12"/>
  <c r="M132" i="12"/>
  <c r="Q148" i="12"/>
  <c r="M87" i="12"/>
  <c r="M82" i="12"/>
  <c r="O135" i="12"/>
  <c r="M191" i="12"/>
  <c r="M101" i="12"/>
  <c r="O93" i="12"/>
  <c r="O242" i="12"/>
  <c r="M200" i="12"/>
  <c r="K188" i="12"/>
  <c r="O128" i="12"/>
  <c r="M192" i="12"/>
  <c r="Q85" i="12"/>
  <c r="Q114" i="12"/>
  <c r="M179" i="12"/>
  <c r="Q187" i="12"/>
  <c r="Q92" i="12"/>
  <c r="Q105" i="12"/>
  <c r="O210" i="12"/>
  <c r="Q109" i="12"/>
  <c r="O181" i="12"/>
  <c r="K224" i="12"/>
  <c r="Q167" i="12"/>
  <c r="M110" i="12"/>
  <c r="M88" i="12"/>
  <c r="K181" i="12"/>
  <c r="K171" i="12"/>
  <c r="M249" i="12"/>
  <c r="Q164" i="12"/>
  <c r="K105" i="12"/>
  <c r="Q189" i="12"/>
  <c r="M172" i="12"/>
  <c r="Q200" i="12"/>
  <c r="K166" i="12"/>
  <c r="Q179" i="12"/>
  <c r="K215" i="12"/>
  <c r="K196" i="12"/>
  <c r="Q112" i="12"/>
  <c r="K168" i="12"/>
  <c r="O234" i="12"/>
  <c r="Q165" i="12"/>
  <c r="O77" i="12"/>
  <c r="O132" i="12"/>
  <c r="O121" i="12"/>
  <c r="Q162" i="12"/>
  <c r="K139" i="12"/>
  <c r="K127" i="12"/>
  <c r="O96" i="12"/>
  <c r="K241" i="12"/>
  <c r="O218" i="12"/>
  <c r="Q183" i="12"/>
  <c r="O202" i="12"/>
  <c r="O150" i="12"/>
  <c r="O110" i="12"/>
  <c r="M144" i="12"/>
  <c r="K115" i="12"/>
  <c r="O205" i="12"/>
  <c r="Q230" i="12"/>
  <c r="M211" i="12"/>
  <c r="Q107" i="12"/>
  <c r="M220" i="12"/>
  <c r="Q76" i="12"/>
  <c r="Q173" i="12"/>
  <c r="Q150" i="12"/>
  <c r="Q65" i="12"/>
  <c r="K70" i="12"/>
  <c r="O179" i="12"/>
  <c r="M218" i="12"/>
  <c r="Q182" i="12"/>
  <c r="Q242" i="12"/>
  <c r="Q181" i="12"/>
  <c r="M187" i="12"/>
  <c r="K77" i="12"/>
  <c r="O228" i="12"/>
  <c r="M178" i="12"/>
  <c r="O167" i="12"/>
  <c r="M65" i="12"/>
  <c r="K162" i="12"/>
  <c r="M142" i="12"/>
  <c r="Q196" i="12"/>
  <c r="M167" i="12"/>
  <c r="O134" i="12"/>
  <c r="M89" i="12"/>
  <c r="M91" i="12"/>
  <c r="Q152" i="12"/>
  <c r="M203" i="12"/>
  <c r="M104" i="12"/>
  <c r="K201" i="12"/>
  <c r="K101" i="12"/>
  <c r="O216" i="12"/>
  <c r="O227" i="12"/>
  <c r="M135" i="12"/>
  <c r="M97" i="12"/>
  <c r="Q71" i="12"/>
  <c r="Q206" i="12"/>
  <c r="Q143" i="12"/>
  <c r="O220" i="12"/>
  <c r="K161" i="12"/>
  <c r="O185" i="12"/>
  <c r="M124" i="12"/>
  <c r="M71" i="12"/>
  <c r="O148" i="12"/>
  <c r="Q131" i="12"/>
  <c r="O114" i="12"/>
  <c r="O170" i="12"/>
  <c r="O86" i="12"/>
  <c r="M63" i="12"/>
  <c r="O107" i="12"/>
  <c r="Q139" i="12"/>
  <c r="O215" i="12"/>
  <c r="Q94" i="12"/>
  <c r="M186" i="12"/>
  <c r="K189" i="12"/>
  <c r="O88" i="12"/>
  <c r="K123" i="12"/>
  <c r="K143" i="12"/>
  <c r="O188" i="12"/>
  <c r="O177" i="12"/>
  <c r="M154" i="12"/>
  <c r="K114" i="12"/>
  <c r="M129" i="12"/>
  <c r="M133" i="12"/>
  <c r="K192" i="12"/>
  <c r="M169" i="12"/>
  <c r="M123" i="12"/>
  <c r="Q169" i="12"/>
  <c r="M170" i="12"/>
  <c r="O198" i="12"/>
  <c r="M245" i="12"/>
  <c r="K247" i="12"/>
  <c r="O141" i="12"/>
  <c r="K150" i="12"/>
  <c r="K140" i="12"/>
  <c r="Q74" i="12"/>
  <c r="K234" i="12"/>
  <c r="K120" i="12"/>
  <c r="M94" i="12"/>
  <c r="M210" i="12"/>
  <c r="K129" i="12"/>
  <c r="O203" i="12"/>
  <c r="Q209" i="12"/>
  <c r="Q151" i="12"/>
  <c r="Q159" i="12"/>
  <c r="Q142" i="12"/>
  <c r="Q247" i="12"/>
  <c r="K64" i="12"/>
  <c r="O66" i="12"/>
  <c r="O217" i="12"/>
  <c r="K148" i="12"/>
  <c r="Q108" i="12"/>
  <c r="M114" i="12"/>
  <c r="Q77" i="12"/>
  <c r="M67" i="12"/>
  <c r="K158" i="12"/>
  <c r="O69" i="12"/>
  <c r="K75" i="12"/>
  <c r="O146" i="12"/>
  <c r="Q78" i="12"/>
  <c r="O113" i="12"/>
  <c r="Q133" i="12"/>
  <c r="Q185" i="12"/>
  <c r="O112" i="12"/>
  <c r="K86" i="12"/>
  <c r="M141" i="12"/>
  <c r="Q83" i="12"/>
  <c r="M83" i="12"/>
  <c r="K159" i="12"/>
  <c r="M168" i="12"/>
  <c r="O105" i="12"/>
  <c r="M75" i="12"/>
  <c r="O140" i="12"/>
  <c r="M246" i="12"/>
  <c r="Q241" i="12"/>
  <c r="M134" i="12"/>
  <c r="Q236" i="12"/>
  <c r="O180" i="12"/>
  <c r="Q235" i="12"/>
  <c r="Q190" i="12"/>
  <c r="Q123" i="12"/>
  <c r="M199" i="12"/>
  <c r="Q172" i="12"/>
  <c r="O106" i="12"/>
  <c r="Q135" i="12"/>
  <c r="K197" i="12"/>
  <c r="K178" i="12"/>
  <c r="O71" i="12"/>
  <c r="O158" i="12"/>
  <c r="K203" i="12"/>
  <c r="K128" i="12"/>
  <c r="Q129" i="12"/>
  <c r="Q149" i="12"/>
  <c r="O124" i="12"/>
  <c r="K249" i="12"/>
  <c r="M159" i="12"/>
  <c r="Q224" i="12"/>
  <c r="Q178" i="12"/>
  <c r="Q128" i="12"/>
  <c r="M226" i="12"/>
  <c r="M216" i="12"/>
  <c r="M151" i="12"/>
  <c r="O192" i="12"/>
  <c r="K108" i="12"/>
  <c r="Q89" i="12"/>
  <c r="O199" i="12"/>
  <c r="M242" i="12"/>
  <c r="O139" i="12"/>
  <c r="M240" i="12"/>
  <c r="Q220" i="12"/>
  <c r="Q215" i="12"/>
  <c r="K202" i="12"/>
  <c r="K237" i="12"/>
  <c r="O197" i="12"/>
  <c r="O163" i="12"/>
  <c r="K172" i="12"/>
  <c r="Q132" i="12"/>
  <c r="M69" i="12"/>
  <c r="O209" i="12"/>
  <c r="O206" i="12"/>
  <c r="O196" i="12"/>
  <c r="K71" i="12"/>
  <c r="Q104" i="12"/>
  <c r="O70" i="12"/>
  <c r="O111" i="12"/>
  <c r="K239" i="12"/>
  <c r="K163" i="12"/>
  <c r="K110" i="12"/>
  <c r="Q103" i="12"/>
  <c r="K173" i="12"/>
  <c r="M85" i="12"/>
  <c r="O248" i="12"/>
  <c r="Q68" i="12"/>
  <c r="M113" i="12"/>
  <c r="O116" i="12"/>
  <c r="Q239" i="12"/>
  <c r="K74" i="12"/>
  <c r="Q245" i="12"/>
  <c r="Q188" i="12"/>
  <c r="O245" i="12"/>
  <c r="Q223" i="12"/>
  <c r="O223" i="12"/>
  <c r="K220" i="12"/>
  <c r="O127" i="12"/>
  <c r="O131" i="12"/>
  <c r="Q120" i="12"/>
  <c r="M70" i="12"/>
  <c r="M204" i="12"/>
  <c r="M127" i="12"/>
  <c r="K130" i="12"/>
  <c r="M102" i="12"/>
  <c r="O162" i="12"/>
  <c r="O68" i="12"/>
  <c r="K149" i="12"/>
  <c r="O103" i="12"/>
  <c r="Q199" i="12"/>
  <c r="Q69" i="12"/>
  <c r="K206" i="12"/>
  <c r="Q168" i="12"/>
  <c r="K132" i="12"/>
  <c r="K177" i="12"/>
  <c r="K210" i="12"/>
  <c r="Q161" i="12"/>
  <c r="K93" i="12"/>
  <c r="O147" i="12"/>
  <c r="K92" i="12"/>
  <c r="K238" i="12"/>
  <c r="M207" i="12"/>
  <c r="K133" i="12"/>
  <c r="O169" i="12"/>
  <c r="O222" i="12"/>
  <c r="O133" i="12"/>
  <c r="O171" i="12"/>
  <c r="Q66" i="12"/>
  <c r="M164" i="12"/>
  <c r="O145" i="12"/>
  <c r="Q111" i="12"/>
  <c r="M243" i="12"/>
  <c r="O249" i="12"/>
  <c r="M196" i="12"/>
  <c r="O83" i="12"/>
  <c r="O89" i="12"/>
  <c r="Q93" i="12"/>
  <c r="M90" i="12"/>
  <c r="O159" i="12"/>
  <c r="Q191" i="12"/>
  <c r="Q95" i="12"/>
  <c r="K198" i="12"/>
  <c r="Q64" i="12"/>
  <c r="O172" i="12"/>
  <c r="M201" i="12"/>
  <c r="O142" i="12"/>
  <c r="K147" i="12"/>
  <c r="K152" i="12"/>
  <c r="K113" i="12"/>
  <c r="K103" i="12"/>
  <c r="K236" i="12"/>
  <c r="K164" i="12"/>
  <c r="Q218" i="12"/>
  <c r="K96" i="12"/>
  <c r="Q198" i="12"/>
  <c r="Q102" i="12"/>
  <c r="O211" i="12"/>
  <c r="M182" i="12"/>
  <c r="O244" i="12"/>
  <c r="Q249" i="12"/>
  <c r="O240" i="12"/>
  <c r="O151" i="12"/>
  <c r="O208" i="12"/>
  <c r="O82" i="12"/>
  <c r="K124" i="12"/>
  <c r="K170" i="12"/>
  <c r="M224" i="12"/>
  <c r="O64" i="12"/>
  <c r="M95" i="12"/>
  <c r="O241" i="12"/>
  <c r="K219" i="12"/>
  <c r="Q217" i="12"/>
  <c r="O165" i="12"/>
  <c r="M103" i="12"/>
  <c r="O123" i="12"/>
  <c r="K185" i="12"/>
  <c r="K187" i="12"/>
  <c r="O108" i="12"/>
  <c r="O109" i="12"/>
  <c r="K88" i="12"/>
  <c r="K121" i="12"/>
  <c r="Q227" i="12"/>
  <c r="M107" i="12"/>
  <c r="K248" i="12"/>
  <c r="O72" i="12"/>
  <c r="Q237" i="12"/>
  <c r="K218" i="12"/>
  <c r="M148" i="12"/>
  <c r="Q130" i="12"/>
  <c r="O75" i="12"/>
  <c r="K94" i="12"/>
  <c r="O130" i="12"/>
  <c r="K66" i="12"/>
  <c r="K68" i="12"/>
  <c r="M161" i="12"/>
  <c r="K78" i="12"/>
  <c r="M120" i="12"/>
  <c r="O236" i="12"/>
  <c r="M225" i="12"/>
  <c r="K223" i="12"/>
  <c r="K125" i="12"/>
  <c r="K154" i="12"/>
  <c r="M230" i="12"/>
  <c r="K228" i="12"/>
  <c r="M125" i="12"/>
  <c r="K83" i="12"/>
  <c r="O126" i="12"/>
  <c r="Q204" i="12"/>
  <c r="M227" i="12"/>
  <c r="M236" i="12"/>
  <c r="M173" i="12"/>
  <c r="O97" i="12"/>
  <c r="M143" i="12"/>
  <c r="O102" i="12"/>
  <c r="K111" i="12"/>
  <c r="Q228" i="12"/>
  <c r="K246" i="12"/>
  <c r="M229" i="12"/>
  <c r="K89" i="12"/>
  <c r="M237" i="12"/>
  <c r="O239" i="12"/>
  <c r="O74" i="12"/>
  <c r="K191" i="12"/>
  <c r="M130" i="12"/>
  <c r="M239" i="12"/>
  <c r="Q180" i="12"/>
  <c r="M208" i="12"/>
  <c r="K84" i="12"/>
  <c r="O200" i="12"/>
  <c r="K104" i="12"/>
  <c r="Q115" i="12"/>
  <c r="K184" i="12"/>
  <c r="M86" i="12"/>
  <c r="Q211" i="12"/>
  <c r="K97" i="12"/>
  <c r="O122" i="12"/>
  <c r="M108" i="12"/>
  <c r="K180" i="12"/>
  <c r="O166" i="12"/>
  <c r="M184" i="12"/>
  <c r="M73" i="12"/>
  <c r="M215" i="12"/>
  <c r="M180" i="12"/>
  <c r="O154" i="12"/>
  <c r="M228" i="12"/>
  <c r="O182" i="12"/>
  <c r="M66" i="12"/>
  <c r="M105" i="12"/>
  <c r="Q221" i="12"/>
  <c r="M131" i="12"/>
  <c r="O247" i="12"/>
  <c r="K205" i="12"/>
  <c r="M197" i="12"/>
  <c r="K217" i="12"/>
  <c r="Q88" i="12"/>
  <c r="K153" i="12"/>
  <c r="Q163" i="12"/>
  <c r="M206" i="12"/>
  <c r="O92" i="12"/>
  <c r="M128" i="12"/>
  <c r="Q171" i="12"/>
  <c r="Q110" i="12"/>
  <c r="K190" i="12"/>
  <c r="K146" i="12"/>
  <c r="M106" i="12"/>
  <c r="Q147" i="12"/>
  <c r="O201" i="12"/>
  <c r="M202" i="12"/>
  <c r="O178" i="12"/>
  <c r="O78" i="12"/>
  <c r="O226" i="12"/>
  <c r="Q75" i="12"/>
  <c r="K106" i="12"/>
  <c r="Q73" i="12"/>
  <c r="M234" i="12"/>
  <c r="M153" i="12"/>
  <c r="L132" i="12"/>
  <c r="N133" i="12"/>
  <c r="R221" i="12"/>
  <c r="P132" i="12"/>
  <c r="N106" i="12"/>
  <c r="P68" i="12"/>
  <c r="N161" i="12"/>
  <c r="L237" i="12"/>
  <c r="P179" i="12"/>
  <c r="N190" i="12"/>
  <c r="P219" i="12"/>
  <c r="R94" i="12"/>
  <c r="L87" i="12"/>
  <c r="R129" i="12"/>
  <c r="R92" i="12"/>
  <c r="P169" i="12"/>
  <c r="N226" i="12"/>
  <c r="L142" i="12"/>
  <c r="P94" i="12"/>
  <c r="P90" i="12"/>
  <c r="P65" i="12"/>
  <c r="N110" i="12"/>
  <c r="L191" i="12"/>
  <c r="R71" i="12"/>
  <c r="P148" i="12"/>
  <c r="P215" i="12"/>
  <c r="N223" i="12"/>
  <c r="L77" i="12"/>
  <c r="L107" i="12"/>
  <c r="L224" i="12"/>
  <c r="P76" i="12"/>
  <c r="R204" i="12"/>
  <c r="R149" i="12"/>
  <c r="P228" i="12"/>
  <c r="P218" i="12"/>
  <c r="R245" i="12"/>
  <c r="R102" i="12"/>
  <c r="P131" i="12"/>
  <c r="N151" i="12"/>
  <c r="L123" i="12"/>
  <c r="R222" i="12"/>
  <c r="N234" i="12"/>
  <c r="P206" i="12"/>
  <c r="P182" i="12"/>
  <c r="L147" i="12"/>
  <c r="P91" i="12"/>
  <c r="N74" i="12"/>
  <c r="P122" i="12"/>
  <c r="L63" i="12"/>
  <c r="L101" i="12"/>
  <c r="N230" i="12"/>
  <c r="R182" i="12"/>
  <c r="N183" i="12"/>
  <c r="L199" i="12"/>
  <c r="L82" i="12"/>
  <c r="R133" i="12"/>
  <c r="N103" i="12"/>
  <c r="R215" i="12"/>
  <c r="R238" i="12"/>
  <c r="P223" i="12"/>
  <c r="L103" i="12"/>
  <c r="L177" i="12"/>
  <c r="P151" i="12"/>
  <c r="L74" i="12"/>
  <c r="P211" i="12"/>
  <c r="N244" i="12"/>
  <c r="L203" i="12"/>
  <c r="P181" i="12"/>
  <c r="R187" i="12"/>
  <c r="R116" i="12"/>
  <c r="N140" i="12"/>
  <c r="L216" i="12"/>
  <c r="P189" i="12"/>
  <c r="N147" i="12"/>
  <c r="N78" i="12"/>
  <c r="R88" i="12"/>
  <c r="N145" i="12"/>
  <c r="P111" i="12"/>
  <c r="L109" i="12"/>
  <c r="P86" i="12"/>
  <c r="P240" i="12"/>
  <c r="L122" i="12"/>
  <c r="R241" i="12"/>
  <c r="L241" i="12"/>
  <c r="R84" i="12"/>
  <c r="L228" i="12"/>
  <c r="N135" i="12"/>
  <c r="R77" i="12"/>
  <c r="P170" i="12"/>
  <c r="P108" i="12"/>
  <c r="P107" i="12"/>
  <c r="L139" i="12"/>
  <c r="P246" i="12"/>
  <c r="R227" i="12"/>
  <c r="N68" i="12"/>
  <c r="N222" i="12"/>
  <c r="R103" i="12"/>
  <c r="R146" i="12"/>
  <c r="N179" i="12"/>
  <c r="L220" i="12"/>
  <c r="N134" i="12"/>
  <c r="R216" i="12"/>
  <c r="P139" i="12"/>
  <c r="R228" i="12"/>
  <c r="P248" i="12"/>
  <c r="R91" i="12"/>
  <c r="N131" i="12"/>
  <c r="N139" i="12"/>
  <c r="R168" i="12"/>
  <c r="L126" i="12"/>
  <c r="N123" i="12"/>
  <c r="N77" i="12"/>
  <c r="N146" i="12"/>
  <c r="P74" i="12"/>
  <c r="P114" i="12"/>
  <c r="N239" i="12"/>
  <c r="P67" i="12"/>
  <c r="N97" i="12"/>
  <c r="N227" i="12"/>
  <c r="P247" i="12"/>
  <c r="P238" i="12"/>
  <c r="N180" i="12"/>
  <c r="P115" i="12"/>
  <c r="P116" i="12"/>
  <c r="P144" i="12"/>
  <c r="P204" i="12"/>
  <c r="L104" i="12"/>
  <c r="R189" i="12"/>
  <c r="L211" i="12"/>
  <c r="L246" i="12"/>
  <c r="L114" i="12"/>
  <c r="P149" i="12"/>
  <c r="P210" i="12"/>
  <c r="N247" i="12"/>
  <c r="L248" i="12"/>
  <c r="P150" i="12"/>
  <c r="P146" i="12"/>
  <c r="R148" i="12"/>
  <c r="R125" i="12"/>
  <c r="N166" i="12"/>
  <c r="P178" i="12"/>
  <c r="L161" i="12"/>
  <c r="R218" i="12"/>
  <c r="R173" i="12"/>
  <c r="P140" i="12"/>
  <c r="R196" i="12"/>
  <c r="N229" i="12"/>
  <c r="P192" i="12"/>
  <c r="L242" i="12"/>
  <c r="N132" i="12"/>
  <c r="L185" i="12"/>
  <c r="N66" i="12"/>
  <c r="L154" i="12"/>
  <c r="R87" i="12"/>
  <c r="P75" i="12"/>
  <c r="R239" i="12"/>
  <c r="R141" i="12"/>
  <c r="L148" i="12"/>
  <c r="L236" i="12"/>
  <c r="N173" i="12"/>
  <c r="L143" i="12"/>
  <c r="R82" i="12"/>
  <c r="P64" i="12"/>
  <c r="N120" i="12"/>
  <c r="P227" i="12"/>
  <c r="L189" i="12"/>
  <c r="N67" i="12"/>
  <c r="N208" i="12"/>
  <c r="L225" i="12"/>
  <c r="P106" i="12"/>
  <c r="P78" i="12"/>
  <c r="R179" i="12"/>
  <c r="L68" i="12"/>
  <c r="L164" i="12"/>
  <c r="R158" i="12"/>
  <c r="N127" i="12"/>
  <c r="R126" i="12"/>
  <c r="R83" i="12"/>
  <c r="P141" i="12"/>
  <c r="R235" i="12"/>
  <c r="L73" i="12"/>
  <c r="R163" i="12"/>
  <c r="L166" i="12"/>
  <c r="N109" i="12"/>
  <c r="R115" i="12"/>
  <c r="R69" i="12"/>
  <c r="P242" i="12"/>
  <c r="P134" i="12"/>
  <c r="P244" i="12"/>
  <c r="N86" i="12"/>
  <c r="R134" i="12"/>
  <c r="P220" i="12"/>
  <c r="P133" i="12"/>
  <c r="N85" i="12"/>
  <c r="P83" i="12"/>
  <c r="R159" i="12"/>
  <c r="L165" i="12"/>
  <c r="P226" i="12"/>
  <c r="L188" i="12"/>
  <c r="L128" i="12"/>
  <c r="P123" i="12"/>
  <c r="N82" i="12"/>
  <c r="P101" i="12"/>
  <c r="L186" i="12"/>
  <c r="L219" i="12"/>
  <c r="L204" i="12"/>
  <c r="N143" i="12"/>
  <c r="R183" i="12"/>
  <c r="L88" i="12"/>
  <c r="N129" i="12"/>
  <c r="P185" i="12"/>
  <c r="L226" i="12"/>
  <c r="L66" i="12"/>
  <c r="P207" i="12"/>
  <c r="R186" i="12"/>
  <c r="L192" i="12"/>
  <c r="L183" i="12"/>
  <c r="R246" i="12"/>
  <c r="R166" i="12"/>
  <c r="R89" i="12"/>
  <c r="R223" i="12"/>
  <c r="L223" i="12"/>
  <c r="R130" i="12"/>
  <c r="R172" i="12"/>
  <c r="N205" i="12"/>
  <c r="N168" i="12"/>
  <c r="R109" i="12"/>
  <c r="P105" i="12"/>
  <c r="L149" i="12"/>
  <c r="R107" i="12"/>
  <c r="P89" i="12"/>
  <c r="N210" i="12"/>
  <c r="N209" i="12"/>
  <c r="P93" i="12"/>
  <c r="R128" i="12"/>
  <c r="R127" i="12"/>
  <c r="L208" i="12"/>
  <c r="N245" i="12"/>
  <c r="P127" i="12"/>
  <c r="N206" i="12"/>
  <c r="N125" i="12"/>
  <c r="L160" i="12"/>
  <c r="P77" i="12"/>
  <c r="L111" i="12"/>
  <c r="R209" i="12"/>
  <c r="L115" i="12"/>
  <c r="L187" i="12"/>
  <c r="R68" i="12"/>
  <c r="L162" i="12"/>
  <c r="R160" i="12"/>
  <c r="P234" i="12"/>
  <c r="N65" i="12"/>
  <c r="R122" i="12"/>
  <c r="N76" i="12"/>
  <c r="P202" i="12"/>
  <c r="R171" i="12"/>
  <c r="R147" i="12"/>
  <c r="R95" i="12"/>
  <c r="N170" i="12"/>
  <c r="N71" i="12"/>
  <c r="N72" i="12"/>
  <c r="P200" i="12"/>
  <c r="R248" i="12"/>
  <c r="N64" i="12"/>
  <c r="R162" i="12"/>
  <c r="L71" i="12"/>
  <c r="L84" i="12"/>
  <c r="R76" i="12"/>
  <c r="P159" i="12"/>
  <c r="P199" i="12"/>
  <c r="P160" i="12"/>
  <c r="R143" i="12"/>
  <c r="N112" i="12"/>
  <c r="N228" i="12"/>
  <c r="N114" i="12"/>
  <c r="L244" i="12"/>
  <c r="N159" i="12"/>
  <c r="L129" i="12"/>
  <c r="L86" i="12"/>
  <c r="N152" i="12"/>
  <c r="R199" i="12"/>
  <c r="P184" i="12"/>
  <c r="N150" i="12"/>
  <c r="R161" i="12"/>
  <c r="R190" i="12"/>
  <c r="R197" i="12"/>
  <c r="R192" i="12"/>
  <c r="N188" i="12"/>
  <c r="N185" i="12"/>
  <c r="P186" i="12"/>
  <c r="L227" i="12"/>
  <c r="N92" i="12"/>
  <c r="N177" i="12"/>
  <c r="R200" i="12"/>
  <c r="R78" i="12"/>
  <c r="P177" i="12"/>
  <c r="R96" i="12"/>
  <c r="N217" i="12"/>
  <c r="L168" i="12"/>
  <c r="R225" i="12"/>
  <c r="L184" i="12"/>
  <c r="N91" i="12"/>
  <c r="L146" i="12"/>
  <c r="N105" i="12"/>
  <c r="P147" i="12"/>
  <c r="R188" i="12"/>
  <c r="L209" i="12"/>
  <c r="N94" i="12"/>
  <c r="R237" i="12"/>
  <c r="P130" i="12"/>
  <c r="L64" i="12"/>
  <c r="N218" i="12"/>
  <c r="N102" i="12"/>
  <c r="R114" i="12"/>
  <c r="L172" i="12"/>
  <c r="P209" i="12"/>
  <c r="N249" i="12"/>
  <c r="L230" i="12"/>
  <c r="N160" i="12"/>
  <c r="R150" i="12"/>
  <c r="N153" i="12"/>
  <c r="L221" i="12"/>
  <c r="L95" i="12"/>
  <c r="N204" i="12"/>
  <c r="N107" i="12"/>
  <c r="N216" i="12"/>
  <c r="L247" i="12"/>
  <c r="L89" i="12"/>
  <c r="L125" i="12"/>
  <c r="P153" i="12"/>
  <c r="P162" i="12"/>
  <c r="R191" i="12"/>
  <c r="P190" i="12"/>
  <c r="N70" i="12"/>
  <c r="P95" i="12"/>
  <c r="R139" i="12"/>
  <c r="N237" i="12"/>
  <c r="L83" i="12"/>
  <c r="R74" i="12"/>
  <c r="R145" i="12"/>
  <c r="R106" i="12"/>
  <c r="L106" i="12"/>
  <c r="N95" i="12"/>
  <c r="L207" i="12"/>
  <c r="P103" i="12"/>
  <c r="P188" i="12"/>
  <c r="P208" i="12"/>
  <c r="N149" i="12"/>
  <c r="R198" i="12"/>
  <c r="R234" i="12"/>
  <c r="N225" i="12"/>
  <c r="P70" i="12"/>
  <c r="P125" i="12"/>
  <c r="L205" i="12"/>
  <c r="R66" i="12"/>
  <c r="L131" i="12"/>
  <c r="L218" i="12"/>
  <c r="L75" i="12"/>
  <c r="R90" i="12"/>
  <c r="R65" i="12"/>
  <c r="R169" i="12"/>
  <c r="P63" i="12"/>
  <c r="N211" i="12"/>
  <c r="R226" i="12"/>
  <c r="L105" i="12"/>
  <c r="R93" i="12"/>
  <c r="R249" i="12"/>
  <c r="L215" i="12"/>
  <c r="R63" i="12"/>
  <c r="L90" i="12"/>
  <c r="P126" i="12"/>
  <c r="N181" i="12"/>
  <c r="R206" i="12"/>
  <c r="P87" i="12"/>
  <c r="R211" i="12"/>
  <c r="N128" i="12"/>
  <c r="N122" i="12"/>
  <c r="P128" i="12"/>
  <c r="R105" i="12"/>
  <c r="N165" i="12"/>
  <c r="R243" i="12"/>
  <c r="L145" i="12"/>
  <c r="R224" i="12"/>
  <c r="L163" i="12"/>
  <c r="N164" i="12"/>
  <c r="R73" i="12"/>
  <c r="N189" i="12"/>
  <c r="R112" i="12"/>
  <c r="N191" i="12"/>
  <c r="L133" i="12"/>
  <c r="P239" i="12"/>
  <c r="L210" i="12"/>
  <c r="N124" i="12"/>
  <c r="L182" i="12"/>
  <c r="N235" i="12"/>
  <c r="R205" i="12"/>
  <c r="R201" i="12"/>
  <c r="P205" i="12"/>
  <c r="L127" i="12"/>
  <c r="L229" i="12"/>
  <c r="L240" i="12"/>
  <c r="L217" i="12"/>
  <c r="L96" i="12"/>
  <c r="L239" i="12"/>
  <c r="L120" i="12"/>
  <c r="L178" i="12"/>
  <c r="P196" i="12"/>
  <c r="N248" i="12"/>
  <c r="P104" i="12"/>
  <c r="P237" i="12"/>
  <c r="R236" i="12"/>
  <c r="P145" i="12"/>
  <c r="N108" i="12"/>
  <c r="P161" i="12"/>
  <c r="P180" i="12"/>
  <c r="N111" i="12"/>
  <c r="N201" i="12"/>
  <c r="L65" i="12"/>
  <c r="L121" i="12"/>
  <c r="R177" i="12"/>
  <c r="P187" i="12"/>
  <c r="N219" i="12"/>
  <c r="R85" i="12"/>
  <c r="L85" i="12"/>
  <c r="R72" i="12"/>
  <c r="L158" i="12"/>
  <c r="P121" i="12"/>
  <c r="L170" i="12"/>
  <c r="P168" i="12"/>
  <c r="R108" i="12"/>
  <c r="P102" i="12"/>
  <c r="P173" i="12"/>
  <c r="L169" i="12"/>
  <c r="P66" i="12"/>
  <c r="L180" i="12"/>
  <c r="N144" i="12"/>
  <c r="P88" i="12"/>
  <c r="P217" i="12"/>
  <c r="L243" i="12"/>
  <c r="N87" i="12"/>
  <c r="N241" i="12"/>
  <c r="N202" i="12"/>
  <c r="R164" i="12"/>
  <c r="N198" i="12"/>
  <c r="P84" i="12"/>
  <c r="L153" i="12"/>
  <c r="N89" i="12"/>
  <c r="N243" i="12"/>
  <c r="P113" i="12"/>
  <c r="N96" i="12"/>
  <c r="N182" i="12"/>
  <c r="N196" i="12"/>
  <c r="R229" i="12"/>
  <c r="N172" i="12"/>
  <c r="R97" i="12"/>
  <c r="P201" i="12"/>
  <c r="P236" i="12"/>
  <c r="P163" i="12"/>
  <c r="N88" i="12"/>
  <c r="L234" i="12"/>
  <c r="R185" i="12"/>
  <c r="P158" i="12"/>
  <c r="P154" i="12"/>
  <c r="L197" i="12"/>
  <c r="P224" i="12"/>
  <c r="R210" i="12"/>
  <c r="L92" i="12"/>
  <c r="N192" i="12"/>
  <c r="N178" i="12"/>
  <c r="P109" i="12"/>
  <c r="N84" i="12"/>
  <c r="N83" i="12"/>
  <c r="P164" i="12"/>
  <c r="L134" i="12"/>
  <c r="N246" i="12"/>
  <c r="P171" i="12"/>
  <c r="R203" i="12"/>
  <c r="P112" i="12"/>
  <c r="L201" i="12"/>
  <c r="R242" i="12"/>
  <c r="N126" i="12"/>
  <c r="N199" i="12"/>
  <c r="L202" i="12"/>
  <c r="N240" i="12"/>
  <c r="P241" i="12"/>
  <c r="R70" i="12"/>
  <c r="N75" i="12"/>
  <c r="R178" i="12"/>
  <c r="R132" i="12"/>
  <c r="L113" i="12"/>
  <c r="N116" i="12"/>
  <c r="R135" i="12"/>
  <c r="N90" i="12"/>
  <c r="P249" i="12"/>
  <c r="L110" i="12"/>
  <c r="P143" i="12"/>
  <c r="L135" i="12"/>
  <c r="L249" i="12"/>
  <c r="R219" i="12"/>
  <c r="P96" i="12"/>
  <c r="R101" i="12"/>
  <c r="N238" i="12"/>
  <c r="N158" i="12"/>
  <c r="N142" i="12"/>
  <c r="N224" i="12"/>
  <c r="L235" i="12"/>
  <c r="L144" i="12"/>
  <c r="R124" i="12"/>
  <c r="R153" i="12"/>
  <c r="L173" i="12"/>
  <c r="L181" i="12"/>
  <c r="R244" i="12"/>
  <c r="N242" i="12"/>
  <c r="R140" i="12"/>
  <c r="N167" i="12"/>
  <c r="R113" i="12"/>
  <c r="P229" i="12"/>
  <c r="L141" i="12"/>
  <c r="N73" i="12"/>
  <c r="P216" i="12"/>
  <c r="L97" i="12"/>
  <c r="P197" i="12"/>
  <c r="L171" i="12"/>
  <c r="L72" i="12"/>
  <c r="L196" i="12"/>
  <c r="L67" i="12"/>
  <c r="L69" i="12"/>
  <c r="N113" i="12"/>
  <c r="R180" i="12"/>
  <c r="L93" i="12"/>
  <c r="N148" i="12"/>
  <c r="L116" i="12"/>
  <c r="R170" i="12"/>
  <c r="R217" i="12"/>
  <c r="P191" i="12"/>
  <c r="N197" i="12"/>
  <c r="L222" i="12"/>
  <c r="P243" i="12"/>
  <c r="N203" i="12"/>
  <c r="R181" i="12"/>
  <c r="R111" i="12"/>
  <c r="P203" i="12"/>
  <c r="N169" i="12"/>
  <c r="R75" i="12"/>
  <c r="R151" i="12"/>
  <c r="L108" i="12"/>
  <c r="N200" i="12"/>
  <c r="N221" i="12"/>
  <c r="L159" i="12"/>
  <c r="P225" i="12"/>
  <c r="P97" i="12"/>
  <c r="L150" i="12"/>
  <c r="N162" i="12"/>
  <c r="L200" i="12"/>
  <c r="P73" i="12"/>
  <c r="R240" i="12"/>
  <c r="L190" i="12"/>
  <c r="R86" i="12"/>
  <c r="L76" i="12"/>
  <c r="P166" i="12"/>
  <c r="N101" i="12"/>
  <c r="L245" i="12"/>
  <c r="N63" i="12"/>
  <c r="R167" i="12"/>
  <c r="R208" i="12"/>
  <c r="P230" i="12"/>
  <c r="R131" i="12"/>
  <c r="P221" i="12"/>
  <c r="P198" i="12"/>
  <c r="L70" i="12"/>
  <c r="P167" i="12"/>
  <c r="L206" i="12"/>
  <c r="P72" i="12"/>
  <c r="L102" i="12"/>
  <c r="L238" i="12"/>
  <c r="L91" i="12"/>
  <c r="P120" i="12"/>
  <c r="L167" i="12"/>
  <c r="L151" i="12"/>
  <c r="P110" i="12"/>
  <c r="L112" i="12"/>
  <c r="L124" i="12"/>
  <c r="N121" i="12"/>
  <c r="P129" i="12"/>
  <c r="R144" i="12"/>
  <c r="N93" i="12"/>
  <c r="P235" i="12"/>
  <c r="L140" i="12"/>
  <c r="P124" i="12"/>
  <c r="R152" i="12"/>
  <c r="P135" i="12"/>
  <c r="R202" i="12"/>
  <c r="R142" i="12"/>
  <c r="R120" i="12"/>
  <c r="P245" i="12"/>
  <c r="R121" i="12"/>
  <c r="N115" i="12"/>
  <c r="P142" i="12"/>
  <c r="R64" i="12"/>
  <c r="N130" i="12"/>
  <c r="R67" i="12"/>
  <c r="P92" i="12"/>
  <c r="P222" i="12"/>
  <c r="R104" i="12"/>
  <c r="L78" i="12"/>
  <c r="N220" i="12"/>
  <c r="R154" i="12"/>
  <c r="L130" i="12"/>
  <c r="N236" i="12"/>
  <c r="N171" i="12"/>
  <c r="P172" i="12"/>
  <c r="R247" i="12"/>
  <c r="N141" i="12"/>
  <c r="N154" i="12"/>
  <c r="N69" i="12"/>
  <c r="P152" i="12"/>
  <c r="R165" i="12"/>
  <c r="L198" i="12"/>
  <c r="R207" i="12"/>
  <c r="R220" i="12"/>
  <c r="N104" i="12"/>
  <c r="N163" i="12"/>
  <c r="R110" i="12"/>
  <c r="P85" i="12"/>
  <c r="L152" i="12"/>
  <c r="P183" i="12"/>
  <c r="R230" i="12"/>
  <c r="L179" i="12"/>
  <c r="P165" i="12"/>
  <c r="P71" i="12"/>
  <c r="N215" i="12"/>
  <c r="P69" i="12"/>
  <c r="N186" i="12"/>
  <c r="R184" i="12"/>
  <c r="L94" i="12"/>
  <c r="N184" i="12"/>
  <c r="R123" i="12"/>
  <c r="N207" i="12"/>
  <c r="N187" i="12"/>
  <c r="P82" i="12"/>
  <c r="X82" i="12" l="1"/>
  <c r="AF82" i="12" s="1"/>
  <c r="P17" i="12"/>
  <c r="P44" i="12"/>
  <c r="P47" i="12"/>
  <c r="X85" i="12"/>
  <c r="AF85" i="12" s="1"/>
  <c r="X103" i="12"/>
  <c r="AF103" i="12" s="1"/>
  <c r="W185" i="12"/>
  <c r="AE185" i="12" s="1"/>
  <c r="M28" i="12"/>
  <c r="U66" i="12"/>
  <c r="AC66" i="12" s="1"/>
  <c r="U153" i="12"/>
  <c r="AC153" i="12" s="1"/>
  <c r="M39" i="12"/>
  <c r="U230" i="12"/>
  <c r="AC230" i="12" s="1"/>
  <c r="V178" i="12"/>
  <c r="AD178" i="12" s="1"/>
  <c r="Z142" i="12"/>
  <c r="AH142" i="12" s="1"/>
  <c r="S161" i="12"/>
  <c r="AA161" i="12" s="1"/>
  <c r="N45" i="12"/>
  <c r="V83" i="12"/>
  <c r="AD83" i="12" s="1"/>
  <c r="S153" i="12"/>
  <c r="AA153" i="12" s="1"/>
  <c r="Z110" i="12"/>
  <c r="AH110" i="12" s="1"/>
  <c r="Z202" i="12"/>
  <c r="AH202" i="12" s="1"/>
  <c r="W182" i="12"/>
  <c r="AE182" i="12" s="1"/>
  <c r="V192" i="12"/>
  <c r="AD192" i="12" s="1"/>
  <c r="W97" i="12"/>
  <c r="AE97" i="12" s="1"/>
  <c r="O59" i="12"/>
  <c r="V163" i="12"/>
  <c r="AD163" i="12" s="1"/>
  <c r="T207" i="12"/>
  <c r="AB207" i="12" s="1"/>
  <c r="L54" i="12"/>
  <c r="T92" i="12"/>
  <c r="AB92" i="12" s="1"/>
  <c r="X135" i="12"/>
  <c r="AF135" i="12" s="1"/>
  <c r="W220" i="12"/>
  <c r="AE220" i="12" s="1"/>
  <c r="N46" i="12"/>
  <c r="V84" i="12"/>
  <c r="AD84" i="12" s="1"/>
  <c r="U128" i="12"/>
  <c r="AC128" i="12" s="1"/>
  <c r="V104" i="12"/>
  <c r="AD104" i="12" s="1"/>
  <c r="Z152" i="12"/>
  <c r="AH152" i="12" s="1"/>
  <c r="V95" i="12"/>
  <c r="AD95" i="12" s="1"/>
  <c r="N57" i="12"/>
  <c r="W208" i="12"/>
  <c r="AE208" i="12" s="1"/>
  <c r="L38" i="12"/>
  <c r="T76" i="12"/>
  <c r="AB76" i="12" s="1"/>
  <c r="Z220" i="12"/>
  <c r="AH220" i="12" s="1"/>
  <c r="X109" i="12"/>
  <c r="AF109" i="12" s="1"/>
  <c r="Z210" i="12"/>
  <c r="AH210" i="12" s="1"/>
  <c r="X124" i="12"/>
  <c r="AF124" i="12" s="1"/>
  <c r="R37" i="12"/>
  <c r="Z75" i="12"/>
  <c r="AH75" i="12" s="1"/>
  <c r="U228" i="12"/>
  <c r="AC228" i="12" s="1"/>
  <c r="Y143" i="12"/>
  <c r="AG143" i="12" s="1"/>
  <c r="T140" i="12"/>
  <c r="AB140" i="12" s="1"/>
  <c r="V169" i="12"/>
  <c r="AD169" i="12" s="1"/>
  <c r="T106" i="12"/>
  <c r="AB106" i="12" s="1"/>
  <c r="X224" i="12"/>
  <c r="AF224" i="12" s="1"/>
  <c r="V187" i="12"/>
  <c r="AD187" i="12" s="1"/>
  <c r="Z207" i="12"/>
  <c r="AH207" i="12" s="1"/>
  <c r="Z106" i="12"/>
  <c r="AH106" i="12" s="1"/>
  <c r="W123" i="12"/>
  <c r="AE123" i="12" s="1"/>
  <c r="O47" i="12"/>
  <c r="S124" i="12"/>
  <c r="AA124" i="12" s="1"/>
  <c r="Z86" i="12"/>
  <c r="AH86" i="12" s="1"/>
  <c r="R48" i="12"/>
  <c r="Z145" i="12"/>
  <c r="AH145" i="12" s="1"/>
  <c r="Q50" i="12"/>
  <c r="Y88" i="12"/>
  <c r="AG88" i="12" s="1"/>
  <c r="X235" i="12"/>
  <c r="AF235" i="12" s="1"/>
  <c r="X203" i="12"/>
  <c r="AF203" i="12" s="1"/>
  <c r="R36" i="12"/>
  <c r="Z74" i="12"/>
  <c r="AH74" i="12" s="1"/>
  <c r="Y206" i="12"/>
  <c r="AG206" i="12" s="1"/>
  <c r="T198" i="12"/>
  <c r="AB198" i="12" s="1"/>
  <c r="W154" i="12"/>
  <c r="AE154" i="12" s="1"/>
  <c r="T83" i="12"/>
  <c r="AB83" i="12" s="1"/>
  <c r="L45" i="12"/>
  <c r="T197" i="12"/>
  <c r="AB197" i="12" s="1"/>
  <c r="Z111" i="12"/>
  <c r="AH111" i="12" s="1"/>
  <c r="V207" i="12"/>
  <c r="AD207" i="12" s="1"/>
  <c r="M21" i="12"/>
  <c r="U234" i="12"/>
  <c r="AC234" i="12" s="1"/>
  <c r="W92" i="12"/>
  <c r="AE92" i="12" s="1"/>
  <c r="O54" i="12"/>
  <c r="Z181" i="12"/>
  <c r="AH181" i="12" s="1"/>
  <c r="T190" i="12"/>
  <c r="AB190" i="12" s="1"/>
  <c r="V237" i="12"/>
  <c r="AD237" i="12" s="1"/>
  <c r="X154" i="12"/>
  <c r="AF154" i="12" s="1"/>
  <c r="Z165" i="12"/>
  <c r="AH165" i="12" s="1"/>
  <c r="N55" i="12"/>
  <c r="V93" i="12"/>
  <c r="AD93" i="12" s="1"/>
  <c r="Y71" i="12"/>
  <c r="AG71" i="12" s="1"/>
  <c r="Q33" i="12"/>
  <c r="S217" i="12"/>
  <c r="AA217" i="12" s="1"/>
  <c r="U180" i="12"/>
  <c r="AC180" i="12" s="1"/>
  <c r="U173" i="12"/>
  <c r="AC173" i="12" s="1"/>
  <c r="M59" i="12"/>
  <c r="U97" i="12"/>
  <c r="AC97" i="12" s="1"/>
  <c r="S154" i="12"/>
  <c r="AA154" i="12" s="1"/>
  <c r="W151" i="12"/>
  <c r="AE151" i="12" s="1"/>
  <c r="Z144" i="12"/>
  <c r="AH144" i="12" s="1"/>
  <c r="U215" i="12"/>
  <c r="AC215" i="12" s="1"/>
  <c r="M16" i="12"/>
  <c r="U135" i="12"/>
  <c r="AC135" i="12" s="1"/>
  <c r="Y73" i="12"/>
  <c r="AG73" i="12" s="1"/>
  <c r="Q35" i="12"/>
  <c r="X129" i="12"/>
  <c r="AF129" i="12" s="1"/>
  <c r="Z139" i="12"/>
  <c r="AH139" i="12" s="1"/>
  <c r="R14" i="12"/>
  <c r="X158" i="12"/>
  <c r="AF158" i="12" s="1"/>
  <c r="P19" i="12"/>
  <c r="V203" i="12"/>
  <c r="AD203" i="12" s="1"/>
  <c r="Z123" i="12"/>
  <c r="AH123" i="12" s="1"/>
  <c r="X95" i="12"/>
  <c r="AF95" i="12" s="1"/>
  <c r="P57" i="12"/>
  <c r="U206" i="12"/>
  <c r="AC206" i="12" s="1"/>
  <c r="V121" i="12"/>
  <c r="AD121" i="12" s="1"/>
  <c r="X243" i="12"/>
  <c r="AF243" i="12" s="1"/>
  <c r="V70" i="12"/>
  <c r="AD70" i="12" s="1"/>
  <c r="N32" i="12"/>
  <c r="Z185" i="12"/>
  <c r="AH185" i="12" s="1"/>
  <c r="Z240" i="12"/>
  <c r="AH240" i="12" s="1"/>
  <c r="O15" i="12"/>
  <c r="W177" i="12"/>
  <c r="AE177" i="12" s="1"/>
  <c r="X190" i="12"/>
  <c r="AF190" i="12" s="1"/>
  <c r="W227" i="12"/>
  <c r="AE227" i="12" s="1"/>
  <c r="T222" i="12"/>
  <c r="AB222" i="12" s="1"/>
  <c r="U197" i="12"/>
  <c r="AC197" i="12" s="1"/>
  <c r="Z191" i="12"/>
  <c r="AH191" i="12" s="1"/>
  <c r="L21" i="12"/>
  <c r="T234" i="12"/>
  <c r="AB234" i="12" s="1"/>
  <c r="X152" i="12"/>
  <c r="AF152" i="12" s="1"/>
  <c r="T124" i="12"/>
  <c r="AB124" i="12" s="1"/>
  <c r="X162" i="12"/>
  <c r="AF162" i="12" s="1"/>
  <c r="V88" i="12"/>
  <c r="AD88" i="12" s="1"/>
  <c r="N50" i="12"/>
  <c r="V197" i="12"/>
  <c r="AD197" i="12" s="1"/>
  <c r="M35" i="12"/>
  <c r="U73" i="12"/>
  <c r="AC73" i="12" s="1"/>
  <c r="U216" i="12"/>
  <c r="AC216" i="12" s="1"/>
  <c r="W216" i="12"/>
  <c r="AE216" i="12" s="1"/>
  <c r="U103" i="12"/>
  <c r="AC103" i="12" s="1"/>
  <c r="V184" i="12"/>
  <c r="AD184" i="12" s="1"/>
  <c r="X153" i="12"/>
  <c r="AF153" i="12" s="1"/>
  <c r="X163" i="12"/>
  <c r="AF163" i="12" s="1"/>
  <c r="W82" i="12"/>
  <c r="AE82" i="12" s="1"/>
  <c r="O44" i="12"/>
  <c r="O17" i="12"/>
  <c r="T112" i="12"/>
  <c r="AB112" i="12" s="1"/>
  <c r="T125" i="12"/>
  <c r="AB125" i="12" s="1"/>
  <c r="W188" i="12"/>
  <c r="AE188" i="12" s="1"/>
  <c r="K25" i="12"/>
  <c r="K13" i="12"/>
  <c r="S101" i="12"/>
  <c r="AA101" i="12" s="1"/>
  <c r="W240" i="12"/>
  <c r="AE240" i="12" s="1"/>
  <c r="U184" i="12"/>
  <c r="AC184" i="12" s="1"/>
  <c r="X236" i="12"/>
  <c r="AF236" i="12" s="1"/>
  <c r="X191" i="12"/>
  <c r="AF191" i="12" s="1"/>
  <c r="S143" i="12"/>
  <c r="AA143" i="12" s="1"/>
  <c r="T89" i="12"/>
  <c r="AB89" i="12" s="1"/>
  <c r="L51" i="12"/>
  <c r="S201" i="12"/>
  <c r="AA201" i="12" s="1"/>
  <c r="X110" i="12"/>
  <c r="AF110" i="12" s="1"/>
  <c r="Z217" i="12"/>
  <c r="AH217" i="12" s="1"/>
  <c r="T247" i="12"/>
  <c r="AB247" i="12" s="1"/>
  <c r="S106" i="12"/>
  <c r="AA106" i="12" s="1"/>
  <c r="V69" i="12"/>
  <c r="AD69" i="12" s="1"/>
  <c r="N31" i="12"/>
  <c r="Q49" i="12"/>
  <c r="Y163" i="12"/>
  <c r="AG163" i="12" s="1"/>
  <c r="M36" i="12"/>
  <c r="U226" i="12"/>
  <c r="AC226" i="12" s="1"/>
  <c r="AC36" i="12" s="1"/>
  <c r="AL36" i="12" s="1"/>
  <c r="X201" i="12"/>
  <c r="AF201" i="12" s="1"/>
  <c r="X73" i="12"/>
  <c r="AF73" i="12" s="1"/>
  <c r="P35" i="12"/>
  <c r="U104" i="12"/>
  <c r="AC104" i="12" s="1"/>
  <c r="S205" i="12"/>
  <c r="AA205" i="12" s="1"/>
  <c r="Z97" i="12"/>
  <c r="AH97" i="12" s="1"/>
  <c r="R59" i="12"/>
  <c r="W166" i="12"/>
  <c r="AE166" i="12" s="1"/>
  <c r="K47" i="12"/>
  <c r="S123" i="12"/>
  <c r="AA123" i="12" s="1"/>
  <c r="V216" i="12"/>
  <c r="AD216" i="12" s="1"/>
  <c r="U203" i="12"/>
  <c r="AC203" i="12" s="1"/>
  <c r="M46" i="12"/>
  <c r="U236" i="12"/>
  <c r="AC236" i="12" s="1"/>
  <c r="AC46" i="12" s="1"/>
  <c r="AL46" i="12" s="1"/>
  <c r="Z170" i="12"/>
  <c r="AH170" i="12" s="1"/>
  <c r="K49" i="12"/>
  <c r="S125" i="12"/>
  <c r="AA125" i="12" s="1"/>
  <c r="O50" i="12"/>
  <c r="W88" i="12"/>
  <c r="AE88" i="12" s="1"/>
  <c r="T151" i="12"/>
  <c r="AB151" i="12" s="1"/>
  <c r="T116" i="12"/>
  <c r="AB116" i="12" s="1"/>
  <c r="Y152" i="12"/>
  <c r="AG152" i="12" s="1"/>
  <c r="V172" i="12"/>
  <c r="AD172" i="12" s="1"/>
  <c r="V154" i="12"/>
  <c r="AD154" i="12" s="1"/>
  <c r="T167" i="12"/>
  <c r="AB167" i="12" s="1"/>
  <c r="V107" i="12"/>
  <c r="AD107" i="12" s="1"/>
  <c r="Z229" i="12"/>
  <c r="AH229" i="12" s="1"/>
  <c r="V148" i="12"/>
  <c r="AD148" i="12" s="1"/>
  <c r="L56" i="12"/>
  <c r="T94" i="12"/>
  <c r="AB94" i="12" s="1"/>
  <c r="V204" i="12"/>
  <c r="AD204" i="12" s="1"/>
  <c r="W247" i="12"/>
  <c r="AE247" i="12" s="1"/>
  <c r="P18" i="12"/>
  <c r="X120" i="12"/>
  <c r="AF120" i="12" s="1"/>
  <c r="L55" i="12"/>
  <c r="T93" i="12"/>
  <c r="AB93" i="12" s="1"/>
  <c r="T95" i="12"/>
  <c r="AB95" i="12" s="1"/>
  <c r="L57" i="12"/>
  <c r="S180" i="12"/>
  <c r="AA180" i="12" s="1"/>
  <c r="Q52" i="12"/>
  <c r="Y128" i="12"/>
  <c r="AG128" i="12" s="1"/>
  <c r="T91" i="12"/>
  <c r="AB91" i="12" s="1"/>
  <c r="L53" i="12"/>
  <c r="T221" i="12"/>
  <c r="AB221" i="12" s="1"/>
  <c r="V196" i="12"/>
  <c r="AD196" i="12" s="1"/>
  <c r="N20" i="12"/>
  <c r="Z180" i="12"/>
  <c r="AH180" i="12" s="1"/>
  <c r="M53" i="12"/>
  <c r="U91" i="12"/>
  <c r="AC91" i="12" s="1"/>
  <c r="V153" i="12"/>
  <c r="AD153" i="12" s="1"/>
  <c r="V182" i="12"/>
  <c r="AD182" i="12" s="1"/>
  <c r="V141" i="12"/>
  <c r="AD141" i="12" s="1"/>
  <c r="T238" i="12"/>
  <c r="AB238" i="12" s="1"/>
  <c r="Z150" i="12"/>
  <c r="AH150" i="12" s="1"/>
  <c r="V96" i="12"/>
  <c r="AD96" i="12" s="1"/>
  <c r="N58" i="12"/>
  <c r="Q37" i="12"/>
  <c r="Y75" i="12"/>
  <c r="AG75" i="12" s="1"/>
  <c r="S223" i="12"/>
  <c r="AA223" i="12" s="1"/>
  <c r="V160" i="12"/>
  <c r="AD160" i="12" s="1"/>
  <c r="S189" i="12"/>
  <c r="AA189" i="12" s="1"/>
  <c r="M51" i="12"/>
  <c r="U89" i="12"/>
  <c r="AC89" i="12" s="1"/>
  <c r="Y249" i="12"/>
  <c r="AG249" i="12" s="1"/>
  <c r="T230" i="12"/>
  <c r="AB230" i="12" s="1"/>
  <c r="X113" i="12"/>
  <c r="AF113" i="12" s="1"/>
  <c r="U108" i="12"/>
  <c r="AC108" i="12" s="1"/>
  <c r="Z247" i="12"/>
  <c r="AH247" i="12" s="1"/>
  <c r="U186" i="12"/>
  <c r="AC186" i="12" s="1"/>
  <c r="V243" i="12"/>
  <c r="AD243" i="12" s="1"/>
  <c r="W134" i="12"/>
  <c r="AE134" i="12" s="1"/>
  <c r="X128" i="12"/>
  <c r="AF128" i="12" s="1"/>
  <c r="W165" i="12"/>
  <c r="AE165" i="12" s="1"/>
  <c r="V89" i="12"/>
  <c r="AD89" i="12" s="1"/>
  <c r="N51" i="12"/>
  <c r="U225" i="12"/>
  <c r="AC225" i="12" s="1"/>
  <c r="V224" i="12"/>
  <c r="AD224" i="12" s="1"/>
  <c r="Y178" i="12"/>
  <c r="AG178" i="12" s="1"/>
  <c r="Q15" i="12"/>
  <c r="U167" i="12"/>
  <c r="AC167" i="12" s="1"/>
  <c r="M55" i="12"/>
  <c r="U131" i="12"/>
  <c r="AC131" i="12" s="1"/>
  <c r="V122" i="12"/>
  <c r="AD122" i="12" s="1"/>
  <c r="O46" i="12"/>
  <c r="W122" i="12"/>
  <c r="AE122" i="12" s="1"/>
  <c r="Y94" i="12"/>
  <c r="AG94" i="12" s="1"/>
  <c r="Q56" i="12"/>
  <c r="Y196" i="12"/>
  <c r="AG196" i="12" s="1"/>
  <c r="Q20" i="12"/>
  <c r="W226" i="12"/>
  <c r="AE226" i="12" s="1"/>
  <c r="W236" i="12"/>
  <c r="AE236" i="12" s="1"/>
  <c r="T153" i="12"/>
  <c r="AB153" i="12" s="1"/>
  <c r="T102" i="12"/>
  <c r="AB102" i="12" s="1"/>
  <c r="O16" i="12"/>
  <c r="W215" i="12"/>
  <c r="AE215" i="12" s="1"/>
  <c r="U142" i="12"/>
  <c r="AC142" i="12" s="1"/>
  <c r="P46" i="12"/>
  <c r="X84" i="12"/>
  <c r="AF84" i="12" s="1"/>
  <c r="X172" i="12"/>
  <c r="AF172" i="12" s="1"/>
  <c r="V142" i="12"/>
  <c r="AD142" i="12" s="1"/>
  <c r="V249" i="12"/>
  <c r="AD249" i="12" s="1"/>
  <c r="V198" i="12"/>
  <c r="AD198" i="12" s="1"/>
  <c r="P34" i="12"/>
  <c r="X72" i="12"/>
  <c r="AF72" i="12" s="1"/>
  <c r="Y221" i="12"/>
  <c r="AG221" i="12" s="1"/>
  <c r="X209" i="12"/>
  <c r="AF209" i="12" s="1"/>
  <c r="K59" i="12"/>
  <c r="S97" i="12"/>
  <c r="AA97" i="12" s="1"/>
  <c r="Y224" i="12"/>
  <c r="AG224" i="12" s="1"/>
  <c r="V128" i="12"/>
  <c r="AD128" i="12" s="1"/>
  <c r="S162" i="12"/>
  <c r="AA162" i="12" s="1"/>
  <c r="U227" i="12"/>
  <c r="AC227" i="12" s="1"/>
  <c r="T200" i="12"/>
  <c r="AB200" i="12" s="1"/>
  <c r="N19" i="12"/>
  <c r="V158" i="12"/>
  <c r="AD158" i="12" s="1"/>
  <c r="T172" i="12"/>
  <c r="AB172" i="12" s="1"/>
  <c r="V65" i="12"/>
  <c r="AD65" i="12" s="1"/>
  <c r="N27" i="12"/>
  <c r="Z164" i="12"/>
  <c r="AH164" i="12" s="1"/>
  <c r="M18" i="12"/>
  <c r="U120" i="12"/>
  <c r="AC120" i="12" s="1"/>
  <c r="Q25" i="12"/>
  <c r="Y139" i="12"/>
  <c r="AG139" i="12" s="1"/>
  <c r="Q14" i="12"/>
  <c r="P21" i="12"/>
  <c r="X234" i="12"/>
  <c r="AF234" i="12" s="1"/>
  <c r="M27" i="12"/>
  <c r="U65" i="12"/>
  <c r="AC65" i="12" s="1"/>
  <c r="V202" i="12"/>
  <c r="AD202" i="12" s="1"/>
  <c r="W244" i="12"/>
  <c r="AE244" i="12" s="1"/>
  <c r="Z160" i="12"/>
  <c r="AH160" i="12" s="1"/>
  <c r="Z211" i="12"/>
  <c r="AH211" i="12" s="1"/>
  <c r="Y211" i="12"/>
  <c r="AG211" i="12" s="1"/>
  <c r="V241" i="12"/>
  <c r="AD241" i="12" s="1"/>
  <c r="W107" i="12"/>
  <c r="AE107" i="12" s="1"/>
  <c r="T104" i="12"/>
  <c r="AB104" i="12" s="1"/>
  <c r="O53" i="12"/>
  <c r="W167" i="12"/>
  <c r="AE167" i="12" s="1"/>
  <c r="W78" i="12"/>
  <c r="AE78" i="12" s="1"/>
  <c r="O40" i="12"/>
  <c r="T162" i="12"/>
  <c r="AB162" i="12" s="1"/>
  <c r="X204" i="12"/>
  <c r="AF204" i="12" s="1"/>
  <c r="K40" i="12"/>
  <c r="S78" i="12"/>
  <c r="AA78" i="12" s="1"/>
  <c r="M19" i="12"/>
  <c r="U159" i="12"/>
  <c r="AC159" i="12" s="1"/>
  <c r="R30" i="12"/>
  <c r="Z68" i="12"/>
  <c r="AH68" i="12" s="1"/>
  <c r="X144" i="12"/>
  <c r="AF144" i="12" s="1"/>
  <c r="V238" i="12"/>
  <c r="AD238" i="12" s="1"/>
  <c r="Z114" i="12"/>
  <c r="AH114" i="12" s="1"/>
  <c r="T187" i="12"/>
  <c r="AB187" i="12" s="1"/>
  <c r="X116" i="12"/>
  <c r="AF116" i="12" s="1"/>
  <c r="M15" i="12"/>
  <c r="U178" i="12"/>
  <c r="AC178" i="12" s="1"/>
  <c r="Z184" i="12"/>
  <c r="AH184" i="12" s="1"/>
  <c r="M52" i="12"/>
  <c r="U90" i="12"/>
  <c r="AC90" i="12" s="1"/>
  <c r="U105" i="12"/>
  <c r="AC105" i="12" s="1"/>
  <c r="U63" i="12"/>
  <c r="AC63" i="12" s="1"/>
  <c r="M25" i="12"/>
  <c r="M12" i="12"/>
  <c r="V162" i="12"/>
  <c r="AD162" i="12" s="1"/>
  <c r="T115" i="12"/>
  <c r="AB115" i="12" s="1"/>
  <c r="X115" i="12"/>
  <c r="AF115" i="12" s="1"/>
  <c r="X87" i="12"/>
  <c r="AF87" i="12" s="1"/>
  <c r="P49" i="12"/>
  <c r="W228" i="12"/>
  <c r="AE228" i="12" s="1"/>
  <c r="Q55" i="12"/>
  <c r="Y93" i="12"/>
  <c r="AG93" i="12" s="1"/>
  <c r="V180" i="12"/>
  <c r="AD180" i="12" s="1"/>
  <c r="V113" i="12"/>
  <c r="AD113" i="12" s="1"/>
  <c r="Z101" i="12"/>
  <c r="AH101" i="12" s="1"/>
  <c r="R13" i="12"/>
  <c r="Z209" i="12"/>
  <c r="AH209" i="12" s="1"/>
  <c r="M48" i="12"/>
  <c r="U86" i="12"/>
  <c r="AC86" i="12" s="1"/>
  <c r="V87" i="12"/>
  <c r="AD87" i="12" s="1"/>
  <c r="N49" i="12"/>
  <c r="V171" i="12"/>
  <c r="AD171" i="12" s="1"/>
  <c r="W86" i="12"/>
  <c r="AE86" i="12" s="1"/>
  <c r="O48" i="12"/>
  <c r="X238" i="12"/>
  <c r="AF238" i="12" s="1"/>
  <c r="V102" i="12"/>
  <c r="AD102" i="12" s="1"/>
  <c r="T243" i="12"/>
  <c r="AB243" i="12" s="1"/>
  <c r="K39" i="12"/>
  <c r="S77" i="12"/>
  <c r="AA77" i="12" s="1"/>
  <c r="X247" i="12"/>
  <c r="AF247" i="12" s="1"/>
  <c r="Z206" i="12"/>
  <c r="AH206" i="12" s="1"/>
  <c r="V218" i="12"/>
  <c r="AD218" i="12" s="1"/>
  <c r="T111" i="12"/>
  <c r="AB111" i="12" s="1"/>
  <c r="V227" i="12"/>
  <c r="AD227" i="12" s="1"/>
  <c r="W89" i="12"/>
  <c r="AE89" i="12" s="1"/>
  <c r="O51" i="12"/>
  <c r="Y217" i="12"/>
  <c r="AG217" i="12" s="1"/>
  <c r="S249" i="12"/>
  <c r="AA249" i="12" s="1"/>
  <c r="U187" i="12"/>
  <c r="AC187" i="12" s="1"/>
  <c r="O45" i="12"/>
  <c r="W83" i="12"/>
  <c r="AE83" i="12" s="1"/>
  <c r="V236" i="12"/>
  <c r="AD236" i="12" s="1"/>
  <c r="P39" i="12"/>
  <c r="X77" i="12"/>
  <c r="AF77" i="12" s="1"/>
  <c r="U161" i="12"/>
  <c r="AC161" i="12" s="1"/>
  <c r="W170" i="12"/>
  <c r="AE170" i="12" s="1"/>
  <c r="X217" i="12"/>
  <c r="AF217" i="12" s="1"/>
  <c r="T160" i="12"/>
  <c r="AB160" i="12" s="1"/>
  <c r="N59" i="12"/>
  <c r="V97" i="12"/>
  <c r="AD97" i="12" s="1"/>
  <c r="Y181" i="12"/>
  <c r="AG181" i="12" s="1"/>
  <c r="P58" i="12"/>
  <c r="X96" i="12"/>
  <c r="AF96" i="12" s="1"/>
  <c r="V125" i="12"/>
  <c r="AD125" i="12" s="1"/>
  <c r="M20" i="12"/>
  <c r="U196" i="12"/>
  <c r="AC196" i="12" s="1"/>
  <c r="P50" i="12"/>
  <c r="X88" i="12"/>
  <c r="AF88" i="12" s="1"/>
  <c r="U182" i="12"/>
  <c r="AC182" i="12" s="1"/>
  <c r="V206" i="12"/>
  <c r="AD206" i="12" s="1"/>
  <c r="P29" i="12"/>
  <c r="X67" i="12"/>
  <c r="AF67" i="12" s="1"/>
  <c r="V181" i="12"/>
  <c r="AD181" i="12" s="1"/>
  <c r="T64" i="12"/>
  <c r="AB64" i="12" s="1"/>
  <c r="L26" i="12"/>
  <c r="X127" i="12"/>
  <c r="AF127" i="12" s="1"/>
  <c r="O38" i="12"/>
  <c r="W114" i="12"/>
  <c r="AE114" i="12" s="1"/>
  <c r="V186" i="12"/>
  <c r="AD186" i="12" s="1"/>
  <c r="Z219" i="12"/>
  <c r="AH219" i="12" s="1"/>
  <c r="V245" i="12"/>
  <c r="AD245" i="12" s="1"/>
  <c r="Y242" i="12"/>
  <c r="AG242" i="12" s="1"/>
  <c r="V144" i="12"/>
  <c r="AD144" i="12" s="1"/>
  <c r="T206" i="12"/>
  <c r="AB206" i="12" s="1"/>
  <c r="T208" i="12"/>
  <c r="AB208" i="12" s="1"/>
  <c r="V239" i="12"/>
  <c r="AD239" i="12" s="1"/>
  <c r="W249" i="12"/>
  <c r="AE249" i="12" s="1"/>
  <c r="X130" i="12"/>
  <c r="AF130" i="12" s="1"/>
  <c r="Z127" i="12"/>
  <c r="AH127" i="12" s="1"/>
  <c r="S184" i="12"/>
  <c r="AA184" i="12" s="1"/>
  <c r="T130" i="12"/>
  <c r="AB130" i="12" s="1"/>
  <c r="W124" i="12"/>
  <c r="AE124" i="12" s="1"/>
  <c r="Z128" i="12"/>
  <c r="AH128" i="12" s="1"/>
  <c r="Y182" i="12"/>
  <c r="AG182" i="12" s="1"/>
  <c r="T180" i="12"/>
  <c r="AB180" i="12" s="1"/>
  <c r="T150" i="12"/>
  <c r="AB150" i="12" s="1"/>
  <c r="P55" i="12"/>
  <c r="X93" i="12"/>
  <c r="AF93" i="12" s="1"/>
  <c r="X114" i="12"/>
  <c r="AF114" i="12" s="1"/>
  <c r="X126" i="12"/>
  <c r="AF126" i="12" s="1"/>
  <c r="Z237" i="12"/>
  <c r="AH237" i="12" s="1"/>
  <c r="V209" i="12"/>
  <c r="AD209" i="12" s="1"/>
  <c r="P36" i="12"/>
  <c r="X74" i="12"/>
  <c r="AF74" i="12" s="1"/>
  <c r="X66" i="12"/>
  <c r="AF66" i="12" s="1"/>
  <c r="P28" i="12"/>
  <c r="Z154" i="12"/>
  <c r="AH154" i="12" s="1"/>
  <c r="U243" i="12"/>
  <c r="AC243" i="12" s="1"/>
  <c r="V146" i="12"/>
  <c r="AD146" i="12" s="1"/>
  <c r="W178" i="12"/>
  <c r="AE178" i="12" s="1"/>
  <c r="Y131" i="12"/>
  <c r="AG131" i="12" s="1"/>
  <c r="U218" i="12"/>
  <c r="AC218" i="12" s="1"/>
  <c r="V77" i="12"/>
  <c r="AD77" i="12" s="1"/>
  <c r="N39" i="12"/>
  <c r="Y111" i="12"/>
  <c r="AG111" i="12" s="1"/>
  <c r="N56" i="12"/>
  <c r="V94" i="12"/>
  <c r="AD94" i="12" s="1"/>
  <c r="V210" i="12"/>
  <c r="AD210" i="12" s="1"/>
  <c r="S68" i="12"/>
  <c r="AA68" i="12" s="1"/>
  <c r="K30" i="12"/>
  <c r="Y149" i="12"/>
  <c r="AG149" i="12" s="1"/>
  <c r="T249" i="12"/>
  <c r="AB249" i="12" s="1"/>
  <c r="P51" i="12"/>
  <c r="X89" i="12"/>
  <c r="AF89" i="12" s="1"/>
  <c r="W179" i="12"/>
  <c r="AE179" i="12" s="1"/>
  <c r="W145" i="12"/>
  <c r="AE145" i="12" s="1"/>
  <c r="W211" i="12"/>
  <c r="AE211" i="12" s="1"/>
  <c r="Z107" i="12"/>
  <c r="AH107" i="12" s="1"/>
  <c r="V123" i="12"/>
  <c r="AD123" i="12" s="1"/>
  <c r="W148" i="12"/>
  <c r="AE148" i="12" s="1"/>
  <c r="T209" i="12"/>
  <c r="AB209" i="12" s="1"/>
  <c r="S70" i="12"/>
  <c r="AA70" i="12" s="1"/>
  <c r="K32" i="12"/>
  <c r="U164" i="12"/>
  <c r="AC164" i="12" s="1"/>
  <c r="L52" i="12"/>
  <c r="T90" i="12"/>
  <c r="AB90" i="12" s="1"/>
  <c r="Z188" i="12"/>
  <c r="AH188" i="12" s="1"/>
  <c r="Y115" i="12"/>
  <c r="AG115" i="12" s="1"/>
  <c r="T126" i="12"/>
  <c r="AB126" i="12" s="1"/>
  <c r="U71" i="12"/>
  <c r="AC71" i="12" s="1"/>
  <c r="AC33" i="12" s="1"/>
  <c r="AL33" i="12" s="1"/>
  <c r="M33" i="12"/>
  <c r="Q27" i="12"/>
  <c r="Y65" i="12"/>
  <c r="AG65" i="12" s="1"/>
  <c r="Y66" i="12"/>
  <c r="AG66" i="12" s="1"/>
  <c r="Q28" i="12"/>
  <c r="Y204" i="12"/>
  <c r="AG204" i="12" s="1"/>
  <c r="Y129" i="12"/>
  <c r="AG129" i="12" s="1"/>
  <c r="Q53" i="12"/>
  <c r="T135" i="12"/>
  <c r="AB135" i="12" s="1"/>
  <c r="Y150" i="12"/>
  <c r="AG150" i="12" s="1"/>
  <c r="W171" i="12"/>
  <c r="AE171" i="12" s="1"/>
  <c r="L31" i="12"/>
  <c r="T69" i="12"/>
  <c r="AB69" i="12" s="1"/>
  <c r="S66" i="12"/>
  <c r="AA66" i="12" s="1"/>
  <c r="K28" i="12"/>
  <c r="T149" i="12"/>
  <c r="AB149" i="12" s="1"/>
  <c r="U124" i="12"/>
  <c r="AC124" i="12" s="1"/>
  <c r="Y173" i="12"/>
  <c r="AG173" i="12" s="1"/>
  <c r="T67" i="12"/>
  <c r="AB67" i="12" s="1"/>
  <c r="L29" i="12"/>
  <c r="X105" i="12"/>
  <c r="AF105" i="12" s="1"/>
  <c r="W133" i="12"/>
  <c r="AE133" i="12" s="1"/>
  <c r="O57" i="12"/>
  <c r="Y102" i="12"/>
  <c r="AG102" i="12" s="1"/>
  <c r="Q13" i="12"/>
  <c r="T169" i="12"/>
  <c r="AB169" i="12" s="1"/>
  <c r="Z109" i="12"/>
  <c r="AH109" i="12" s="1"/>
  <c r="Z168" i="12"/>
  <c r="AH168" i="12" s="1"/>
  <c r="X167" i="12"/>
  <c r="AF167" i="12" s="1"/>
  <c r="Z63" i="12"/>
  <c r="AH63" i="12" s="1"/>
  <c r="R12" i="12"/>
  <c r="R25" i="12"/>
  <c r="V168" i="12"/>
  <c r="AD168" i="12" s="1"/>
  <c r="N14" i="12"/>
  <c r="N9" i="12" s="1"/>
  <c r="V139" i="12"/>
  <c r="AD139" i="12" s="1"/>
  <c r="X147" i="12"/>
  <c r="AF147" i="12" s="1"/>
  <c r="K52" i="12"/>
  <c r="S128" i="12"/>
  <c r="AA128" i="12" s="1"/>
  <c r="Y76" i="12"/>
  <c r="AG76" i="12" s="1"/>
  <c r="Q38" i="12"/>
  <c r="W222" i="12"/>
  <c r="AE222" i="12" s="1"/>
  <c r="V105" i="12"/>
  <c r="AD105" i="12" s="1"/>
  <c r="X173" i="12"/>
  <c r="AF173" i="12" s="1"/>
  <c r="V205" i="12"/>
  <c r="AD205" i="12" s="1"/>
  <c r="V131" i="12"/>
  <c r="AD131" i="12" s="1"/>
  <c r="T70" i="12"/>
  <c r="AB70" i="12" s="1"/>
  <c r="L32" i="12"/>
  <c r="S104" i="12"/>
  <c r="AA104" i="12" s="1"/>
  <c r="Z172" i="12"/>
  <c r="AH172" i="12" s="1"/>
  <c r="Z91" i="12"/>
  <c r="AH91" i="12" s="1"/>
  <c r="R53" i="12"/>
  <c r="T146" i="12"/>
  <c r="AB146" i="12" s="1"/>
  <c r="X102" i="12"/>
  <c r="AF102" i="12" s="1"/>
  <c r="Z130" i="12"/>
  <c r="AH130" i="12" s="1"/>
  <c r="X248" i="12"/>
  <c r="AF248" i="12" s="1"/>
  <c r="S203" i="12"/>
  <c r="AA203" i="12" s="1"/>
  <c r="U220" i="12"/>
  <c r="AC220" i="12" s="1"/>
  <c r="T223" i="12"/>
  <c r="AB223" i="12" s="1"/>
  <c r="W169" i="12"/>
  <c r="AE169" i="12" s="1"/>
  <c r="Z108" i="12"/>
  <c r="AH108" i="12" s="1"/>
  <c r="S219" i="12"/>
  <c r="AA219" i="12" s="1"/>
  <c r="Z223" i="12"/>
  <c r="AH223" i="12" s="1"/>
  <c r="Z228" i="12"/>
  <c r="AH228" i="12" s="1"/>
  <c r="W158" i="12"/>
  <c r="AE158" i="12" s="1"/>
  <c r="O19" i="12"/>
  <c r="V91" i="12"/>
  <c r="AD91" i="12" s="1"/>
  <c r="N53" i="12"/>
  <c r="R51" i="12"/>
  <c r="Z89" i="12"/>
  <c r="AH89" i="12" s="1"/>
  <c r="Y107" i="12"/>
  <c r="AG107" i="12" s="1"/>
  <c r="S133" i="12"/>
  <c r="AA133" i="12" s="1"/>
  <c r="K57" i="12"/>
  <c r="X143" i="12"/>
  <c r="AF143" i="12" s="1"/>
  <c r="Z166" i="12"/>
  <c r="AH166" i="12" s="1"/>
  <c r="P14" i="12"/>
  <c r="X139" i="12"/>
  <c r="AF139" i="12" s="1"/>
  <c r="T184" i="12"/>
  <c r="AB184" i="12" s="1"/>
  <c r="X168" i="12"/>
  <c r="AF168" i="12" s="1"/>
  <c r="W130" i="12"/>
  <c r="AE130" i="12" s="1"/>
  <c r="Z216" i="12"/>
  <c r="AH216" i="12" s="1"/>
  <c r="L16" i="12"/>
  <c r="T215" i="12"/>
  <c r="AB215" i="12" s="1"/>
  <c r="Z225" i="12"/>
  <c r="AH225" i="12" s="1"/>
  <c r="W71" i="12"/>
  <c r="AE71" i="12" s="1"/>
  <c r="O33" i="12"/>
  <c r="U211" i="12"/>
  <c r="AC211" i="12" s="1"/>
  <c r="T110" i="12"/>
  <c r="AB110" i="12" s="1"/>
  <c r="U207" i="12"/>
  <c r="AC207" i="12" s="1"/>
  <c r="Z246" i="12"/>
  <c r="AH246" i="12" s="1"/>
  <c r="Y198" i="12"/>
  <c r="AG198" i="12" s="1"/>
  <c r="Q46" i="12"/>
  <c r="X69" i="12"/>
  <c r="AF69" i="12" s="1"/>
  <c r="P31" i="12"/>
  <c r="S178" i="12"/>
  <c r="AA178" i="12" s="1"/>
  <c r="T183" i="12"/>
  <c r="AB183" i="12" s="1"/>
  <c r="Y230" i="12"/>
  <c r="AG230" i="12" s="1"/>
  <c r="T170" i="12"/>
  <c r="AB170" i="12" s="1"/>
  <c r="L20" i="12"/>
  <c r="T196" i="12"/>
  <c r="AB196" i="12" s="1"/>
  <c r="S238" i="12"/>
  <c r="AA238" i="12" s="1"/>
  <c r="V134" i="12"/>
  <c r="AD134" i="12" s="1"/>
  <c r="T168" i="12"/>
  <c r="AB168" i="12" s="1"/>
  <c r="X121" i="12"/>
  <c r="AF121" i="12" s="1"/>
  <c r="T192" i="12"/>
  <c r="AB192" i="12" s="1"/>
  <c r="T220" i="12"/>
  <c r="AB220" i="12" s="1"/>
  <c r="W200" i="12"/>
  <c r="AE200" i="12" s="1"/>
  <c r="S197" i="12"/>
  <c r="AA197" i="12" s="1"/>
  <c r="Z186" i="12"/>
  <c r="AH186" i="12" s="1"/>
  <c r="W205" i="12"/>
  <c r="AE205" i="12" s="1"/>
  <c r="S92" i="12"/>
  <c r="AA92" i="12" s="1"/>
  <c r="K54" i="12"/>
  <c r="V220" i="12"/>
  <c r="AD220" i="12" s="1"/>
  <c r="U202" i="12"/>
  <c r="AC202" i="12" s="1"/>
  <c r="V179" i="12"/>
  <c r="AD179" i="12" s="1"/>
  <c r="V217" i="12"/>
  <c r="AD217" i="12" s="1"/>
  <c r="L19" i="12"/>
  <c r="T158" i="12"/>
  <c r="AB158" i="12" s="1"/>
  <c r="Y135" i="12"/>
  <c r="AG135" i="12" s="1"/>
  <c r="Q59" i="12"/>
  <c r="Z146" i="12"/>
  <c r="AH146" i="12" s="1"/>
  <c r="Z249" i="12"/>
  <c r="AH249" i="12" s="1"/>
  <c r="S115" i="12"/>
  <c r="AA115" i="12" s="1"/>
  <c r="W147" i="12"/>
  <c r="AE147" i="12" s="1"/>
  <c r="Z103" i="12"/>
  <c r="AH103" i="12" s="1"/>
  <c r="X198" i="12"/>
  <c r="AF198" i="12" s="1"/>
  <c r="X249" i="12"/>
  <c r="AF249" i="12" s="1"/>
  <c r="X207" i="12"/>
  <c r="AF207" i="12" s="1"/>
  <c r="V222" i="12"/>
  <c r="AD222" i="12" s="1"/>
  <c r="K56" i="12"/>
  <c r="S94" i="12"/>
  <c r="AA94" i="12" s="1"/>
  <c r="Z72" i="12"/>
  <c r="AH72" i="12" s="1"/>
  <c r="R34" i="12"/>
  <c r="T66" i="12"/>
  <c r="AB66" i="12" s="1"/>
  <c r="L28" i="12"/>
  <c r="W106" i="12"/>
  <c r="AE106" i="12" s="1"/>
  <c r="U144" i="12"/>
  <c r="AC144" i="12" s="1"/>
  <c r="K55" i="12"/>
  <c r="S93" i="12"/>
  <c r="AA93" i="12" s="1"/>
  <c r="AA55" i="12" s="1"/>
  <c r="AJ55" i="12" s="1"/>
  <c r="T226" i="12"/>
  <c r="AB226" i="12" s="1"/>
  <c r="N30" i="12"/>
  <c r="V68" i="12"/>
  <c r="AD68" i="12" s="1"/>
  <c r="L47" i="12"/>
  <c r="T85" i="12"/>
  <c r="AB85" i="12" s="1"/>
  <c r="T72" i="12"/>
  <c r="AB72" i="12" s="1"/>
  <c r="L34" i="12"/>
  <c r="X185" i="12"/>
  <c r="AF185" i="12" s="1"/>
  <c r="Z227" i="12"/>
  <c r="AH227" i="12" s="1"/>
  <c r="R55" i="12"/>
  <c r="Z93" i="12"/>
  <c r="AH93" i="12" s="1"/>
  <c r="S96" i="12"/>
  <c r="AA96" i="12" s="1"/>
  <c r="K58" i="12"/>
  <c r="V129" i="12"/>
  <c r="AD129" i="12" s="1"/>
  <c r="X246" i="12"/>
  <c r="AF246" i="12" s="1"/>
  <c r="Q58" i="12"/>
  <c r="Y172" i="12"/>
  <c r="AG172" i="12" s="1"/>
  <c r="AG58" i="12" s="1"/>
  <c r="AP58" i="12" s="1"/>
  <c r="X221" i="12"/>
  <c r="AF221" i="12" s="1"/>
  <c r="L50" i="12"/>
  <c r="T88" i="12"/>
  <c r="AB88" i="12" s="1"/>
  <c r="T139" i="12"/>
  <c r="AB139" i="12" s="1"/>
  <c r="L14" i="12"/>
  <c r="L9" i="12" s="1"/>
  <c r="W110" i="12"/>
  <c r="AE110" i="12" s="1"/>
  <c r="R58" i="12"/>
  <c r="Z96" i="12"/>
  <c r="AH96" i="12" s="1"/>
  <c r="Y161" i="12"/>
  <c r="AG161" i="12" s="1"/>
  <c r="X107" i="12"/>
  <c r="AF107" i="12" s="1"/>
  <c r="T78" i="12"/>
  <c r="AB78" i="12" s="1"/>
  <c r="L40" i="12"/>
  <c r="S84" i="12"/>
  <c r="AA84" i="12" s="1"/>
  <c r="K46" i="12"/>
  <c r="U199" i="12"/>
  <c r="AC199" i="12" s="1"/>
  <c r="W150" i="12"/>
  <c r="AE150" i="12" s="1"/>
  <c r="Z104" i="12"/>
  <c r="AH104" i="12" s="1"/>
  <c r="S210" i="12"/>
  <c r="AA210" i="12" s="1"/>
  <c r="W201" i="12"/>
  <c r="AE201" i="12" s="1"/>
  <c r="Y123" i="12"/>
  <c r="AG123" i="12" s="1"/>
  <c r="X222" i="12"/>
  <c r="AF222" i="12" s="1"/>
  <c r="N52" i="12"/>
  <c r="V90" i="12"/>
  <c r="AD90" i="12" s="1"/>
  <c r="Z183" i="12"/>
  <c r="AH183" i="12" s="1"/>
  <c r="X108" i="12"/>
  <c r="AF108" i="12" s="1"/>
  <c r="X177" i="12"/>
  <c r="AF177" i="12" s="1"/>
  <c r="P15" i="12"/>
  <c r="R47" i="12"/>
  <c r="Z85" i="12"/>
  <c r="AH85" i="12" s="1"/>
  <c r="W202" i="12"/>
  <c r="AE202" i="12" s="1"/>
  <c r="X170" i="12"/>
  <c r="AF170" i="12" s="1"/>
  <c r="K15" i="12"/>
  <c r="S177" i="12"/>
  <c r="AA177" i="12" s="1"/>
  <c r="W75" i="12"/>
  <c r="AE75" i="12" s="1"/>
  <c r="O37" i="12"/>
  <c r="Y190" i="12"/>
  <c r="AG190" i="12" s="1"/>
  <c r="R39" i="12"/>
  <c r="Z77" i="12"/>
  <c r="AH77" i="12" s="1"/>
  <c r="Z131" i="12"/>
  <c r="AH131" i="12" s="1"/>
  <c r="T105" i="12"/>
  <c r="AB105" i="12" s="1"/>
  <c r="V143" i="12"/>
  <c r="AD143" i="12" s="1"/>
  <c r="Y183" i="12"/>
  <c r="AG183" i="12" s="1"/>
  <c r="S132" i="12"/>
  <c r="AA132" i="12" s="1"/>
  <c r="X92" i="12"/>
  <c r="AF92" i="12" s="1"/>
  <c r="P54" i="12"/>
  <c r="T204" i="12"/>
  <c r="AB204" i="12" s="1"/>
  <c r="Y218" i="12"/>
  <c r="AG218" i="12" s="1"/>
  <c r="R40" i="12"/>
  <c r="Z78" i="12"/>
  <c r="AH78" i="12" s="1"/>
  <c r="Y235" i="12"/>
  <c r="AG235" i="12" s="1"/>
  <c r="Q21" i="12"/>
  <c r="T219" i="12"/>
  <c r="AB219" i="12" s="1"/>
  <c r="W218" i="12"/>
  <c r="AE218" i="12" s="1"/>
  <c r="Z135" i="12"/>
  <c r="AH135" i="12" s="1"/>
  <c r="Z200" i="12"/>
  <c r="AH200" i="12" s="1"/>
  <c r="T186" i="12"/>
  <c r="AB186" i="12" s="1"/>
  <c r="Y168" i="12"/>
  <c r="AG168" i="12" s="1"/>
  <c r="U208" i="12"/>
  <c r="AC208" i="12" s="1"/>
  <c r="Z226" i="12"/>
  <c r="AH226" i="12" s="1"/>
  <c r="W180" i="12"/>
  <c r="AE180" i="12" s="1"/>
  <c r="V135" i="12"/>
  <c r="AD135" i="12" s="1"/>
  <c r="V219" i="12"/>
  <c r="AD219" i="12" s="1"/>
  <c r="X97" i="12"/>
  <c r="AF97" i="12" s="1"/>
  <c r="P59" i="12"/>
  <c r="P13" i="12"/>
  <c r="P8" i="12" s="1"/>
  <c r="P6" i="12" s="1"/>
  <c r="D17" i="59" s="1"/>
  <c r="D55" i="59" s="1"/>
  <c r="X101" i="12"/>
  <c r="AF101" i="12" s="1"/>
  <c r="T228" i="12"/>
  <c r="AB228" i="12" s="1"/>
  <c r="S241" i="12"/>
  <c r="AA241" i="12" s="1"/>
  <c r="N15" i="12"/>
  <c r="N10" i="12" s="1"/>
  <c r="V177" i="12"/>
  <c r="AD177" i="12" s="1"/>
  <c r="V82" i="12"/>
  <c r="AD82" i="12" s="1"/>
  <c r="N44" i="12"/>
  <c r="N17" i="12"/>
  <c r="Z84" i="12"/>
  <c r="AH84" i="12" s="1"/>
  <c r="R46" i="12"/>
  <c r="X187" i="12"/>
  <c r="AF187" i="12" s="1"/>
  <c r="S206" i="12"/>
  <c r="AA206" i="12" s="1"/>
  <c r="X123" i="12"/>
  <c r="AF123" i="12" s="1"/>
  <c r="T241" i="12"/>
  <c r="AB241" i="12" s="1"/>
  <c r="V116" i="12"/>
  <c r="AD116" i="12" s="1"/>
  <c r="W126" i="12"/>
  <c r="AE126" i="12" s="1"/>
  <c r="Y236" i="12"/>
  <c r="AG236" i="12" s="1"/>
  <c r="AG46" i="12" s="1"/>
  <c r="AP46" i="12" s="1"/>
  <c r="Z241" i="12"/>
  <c r="AH241" i="12" s="1"/>
  <c r="Z67" i="12"/>
  <c r="AH67" i="12" s="1"/>
  <c r="R29" i="12"/>
  <c r="O58" i="12"/>
  <c r="W96" i="12"/>
  <c r="AE96" i="12" s="1"/>
  <c r="Y69" i="12"/>
  <c r="AG69" i="12" s="1"/>
  <c r="Q31" i="12"/>
  <c r="T122" i="12"/>
  <c r="AB122" i="12" s="1"/>
  <c r="Y130" i="12"/>
  <c r="AG130" i="12" s="1"/>
  <c r="V130" i="12"/>
  <c r="AD130" i="12" s="1"/>
  <c r="M58" i="12"/>
  <c r="U134" i="12"/>
  <c r="AC134" i="12" s="1"/>
  <c r="S127" i="12"/>
  <c r="AA127" i="12" s="1"/>
  <c r="Y199" i="12"/>
  <c r="AG199" i="12" s="1"/>
  <c r="S164" i="12"/>
  <c r="AA164" i="12" s="1"/>
  <c r="T128" i="12"/>
  <c r="AB128" i="12" s="1"/>
  <c r="X240" i="12"/>
  <c r="AF240" i="12" s="1"/>
  <c r="Y241" i="12"/>
  <c r="AG241" i="12" s="1"/>
  <c r="S139" i="12"/>
  <c r="AA139" i="12" s="1"/>
  <c r="K14" i="12"/>
  <c r="T188" i="12"/>
  <c r="AB188" i="12" s="1"/>
  <c r="P48" i="12"/>
  <c r="X86" i="12"/>
  <c r="AF86" i="12" s="1"/>
  <c r="O27" i="12"/>
  <c r="W103" i="12"/>
  <c r="AE103" i="12" s="1"/>
  <c r="Z64" i="12"/>
  <c r="AH64" i="12" s="1"/>
  <c r="R26" i="12"/>
  <c r="X226" i="12"/>
  <c r="AF226" i="12" s="1"/>
  <c r="Y180" i="12"/>
  <c r="AG180" i="12" s="1"/>
  <c r="U246" i="12"/>
  <c r="AC246" i="12" s="1"/>
  <c r="Y162" i="12"/>
  <c r="AG162" i="12" s="1"/>
  <c r="AG48" i="12" s="1"/>
  <c r="AP48" i="12" s="1"/>
  <c r="Q48" i="12"/>
  <c r="S149" i="12"/>
  <c r="AA149" i="12" s="1"/>
  <c r="T109" i="12"/>
  <c r="AB109" i="12" s="1"/>
  <c r="W241" i="12"/>
  <c r="AE241" i="12" s="1"/>
  <c r="V92" i="12"/>
  <c r="AD92" i="12" s="1"/>
  <c r="N54" i="12"/>
  <c r="T165" i="12"/>
  <c r="AB165" i="12" s="1"/>
  <c r="W140" i="12"/>
  <c r="AE140" i="12" s="1"/>
  <c r="N16" i="12"/>
  <c r="V215" i="12"/>
  <c r="AD215" i="12" s="1"/>
  <c r="V211" i="12"/>
  <c r="AD211" i="12" s="1"/>
  <c r="Z159" i="12"/>
  <c r="AH159" i="12" s="1"/>
  <c r="X111" i="12"/>
  <c r="AF111" i="12" s="1"/>
  <c r="W121" i="12"/>
  <c r="AE121" i="12" s="1"/>
  <c r="O18" i="12"/>
  <c r="Z177" i="12"/>
  <c r="AH177" i="12" s="1"/>
  <c r="R15" i="12"/>
  <c r="P45" i="12"/>
  <c r="X83" i="12"/>
  <c r="AF83" i="12" s="1"/>
  <c r="W68" i="12"/>
  <c r="AE68" i="12" s="1"/>
  <c r="AE30" i="12" s="1"/>
  <c r="AN30" i="12" s="1"/>
  <c r="O30" i="12"/>
  <c r="T113" i="12"/>
  <c r="AB113" i="12" s="1"/>
  <c r="T227" i="12"/>
  <c r="AB227" i="12" s="1"/>
  <c r="V85" i="12"/>
  <c r="AD85" i="12" s="1"/>
  <c r="AD17" i="12" s="1"/>
  <c r="AM17" i="12" s="1"/>
  <c r="N47" i="12"/>
  <c r="V145" i="12"/>
  <c r="AD145" i="12" s="1"/>
  <c r="U148" i="12"/>
  <c r="AC148" i="12" s="1"/>
  <c r="X225" i="12"/>
  <c r="AF225" i="12" s="1"/>
  <c r="U75" i="12"/>
  <c r="AC75" i="12" s="1"/>
  <c r="M37" i="12"/>
  <c r="R50" i="12"/>
  <c r="Z88" i="12"/>
  <c r="AH88" i="12" s="1"/>
  <c r="AH50" i="12" s="1"/>
  <c r="AQ50" i="12" s="1"/>
  <c r="X186" i="12"/>
  <c r="AF186" i="12" s="1"/>
  <c r="W132" i="12"/>
  <c r="AE132" i="12" s="1"/>
  <c r="O56" i="12"/>
  <c r="X133" i="12"/>
  <c r="AF133" i="12" s="1"/>
  <c r="W162" i="12"/>
  <c r="AE162" i="12" s="1"/>
  <c r="S236" i="12"/>
  <c r="AA236" i="12" s="1"/>
  <c r="W105" i="12"/>
  <c r="AE105" i="12" s="1"/>
  <c r="O29" i="12"/>
  <c r="X220" i="12"/>
  <c r="AF220" i="12" s="1"/>
  <c r="V78" i="12"/>
  <c r="AD78" i="12" s="1"/>
  <c r="N40" i="12"/>
  <c r="W77" i="12"/>
  <c r="AE77" i="12" s="1"/>
  <c r="O39" i="12"/>
  <c r="T171" i="12"/>
  <c r="AB171" i="12" s="1"/>
  <c r="M26" i="12"/>
  <c r="U102" i="12"/>
  <c r="AC102" i="12" s="1"/>
  <c r="AC26" i="12" s="1"/>
  <c r="AL26" i="12" s="1"/>
  <c r="U239" i="12"/>
  <c r="AC239" i="12" s="1"/>
  <c r="T121" i="12"/>
  <c r="AB121" i="12" s="1"/>
  <c r="X230" i="12"/>
  <c r="AF230" i="12" s="1"/>
  <c r="Z134" i="12"/>
  <c r="AH134" i="12" s="1"/>
  <c r="V147" i="12"/>
  <c r="AD147" i="12" s="1"/>
  <c r="P12" i="12"/>
  <c r="P7" i="12" s="1"/>
  <c r="D18" i="59" s="1"/>
  <c r="D56" i="59" s="1"/>
  <c r="X63" i="12"/>
  <c r="AF63" i="12" s="1"/>
  <c r="P25" i="12"/>
  <c r="V185" i="12"/>
  <c r="AD185" i="12" s="1"/>
  <c r="V86" i="12"/>
  <c r="AD86" i="12" s="1"/>
  <c r="N48" i="12"/>
  <c r="U168" i="12"/>
  <c r="AC168" i="12" s="1"/>
  <c r="AC54" i="12" s="1"/>
  <c r="AL54" i="12" s="1"/>
  <c r="X71" i="12"/>
  <c r="AF71" i="12" s="1"/>
  <c r="P33" i="12"/>
  <c r="Z132" i="12"/>
  <c r="AH132" i="12" s="1"/>
  <c r="Y165" i="12"/>
  <c r="AG165" i="12" s="1"/>
  <c r="X189" i="12"/>
  <c r="AF189" i="12" s="1"/>
  <c r="S130" i="12"/>
  <c r="AA130" i="12" s="1"/>
  <c r="X197" i="12"/>
  <c r="AF197" i="12" s="1"/>
  <c r="X244" i="12"/>
  <c r="AF244" i="12" s="1"/>
  <c r="Y147" i="12"/>
  <c r="AG147" i="12" s="1"/>
  <c r="V188" i="12"/>
  <c r="AD188" i="12" s="1"/>
  <c r="S159" i="12"/>
  <c r="AA159" i="12" s="1"/>
  <c r="X134" i="12"/>
  <c r="AF134" i="12" s="1"/>
  <c r="O21" i="12"/>
  <c r="W234" i="12"/>
  <c r="AE234" i="12" s="1"/>
  <c r="Z169" i="12"/>
  <c r="AH169" i="12" s="1"/>
  <c r="U127" i="12"/>
  <c r="AC127" i="12" s="1"/>
  <c r="X242" i="12"/>
  <c r="AF242" i="12" s="1"/>
  <c r="S218" i="12"/>
  <c r="AA218" i="12" s="1"/>
  <c r="M45" i="12"/>
  <c r="U83" i="12"/>
  <c r="AC83" i="12" s="1"/>
  <c r="AC45" i="12" s="1"/>
  <c r="AL45" i="12" s="1"/>
  <c r="S168" i="12"/>
  <c r="AA168" i="12" s="1"/>
  <c r="U204" i="12"/>
  <c r="AC204" i="12" s="1"/>
  <c r="T216" i="12"/>
  <c r="AB216" i="12" s="1"/>
  <c r="L27" i="12"/>
  <c r="T65" i="12"/>
  <c r="AB65" i="12" s="1"/>
  <c r="T159" i="12"/>
  <c r="AB159" i="12" s="1"/>
  <c r="K27" i="12"/>
  <c r="S103" i="12"/>
  <c r="AA103" i="12" s="1"/>
  <c r="V140" i="12"/>
  <c r="AD140" i="12" s="1"/>
  <c r="Q17" i="12"/>
  <c r="Y83" i="12"/>
  <c r="AG83" i="12" s="1"/>
  <c r="Q45" i="12"/>
  <c r="V201" i="12"/>
  <c r="AD201" i="12" s="1"/>
  <c r="R31" i="12"/>
  <c r="Z69" i="12"/>
  <c r="AH69" i="12" s="1"/>
  <c r="Z116" i="12"/>
  <c r="AH116" i="12" s="1"/>
  <c r="AH40" i="12" s="1"/>
  <c r="AQ40" i="12" s="1"/>
  <c r="T97" i="12"/>
  <c r="AB97" i="12" s="1"/>
  <c r="L59" i="12"/>
  <c r="Y112" i="12"/>
  <c r="AG112" i="12" s="1"/>
  <c r="U70" i="12"/>
  <c r="AC70" i="12" s="1"/>
  <c r="AC32" i="12" s="1"/>
  <c r="AL32" i="12" s="1"/>
  <c r="M32" i="12"/>
  <c r="Z187" i="12"/>
  <c r="AH187" i="12" s="1"/>
  <c r="V111" i="12"/>
  <c r="AD111" i="12" s="1"/>
  <c r="Z208" i="12"/>
  <c r="AH208" i="12" s="1"/>
  <c r="U130" i="12"/>
  <c r="AC130" i="12" s="1"/>
  <c r="M54" i="12"/>
  <c r="U141" i="12"/>
  <c r="AC141" i="12" s="1"/>
  <c r="M14" i="12"/>
  <c r="M9" i="12" s="1"/>
  <c r="S196" i="12"/>
  <c r="AA196" i="12" s="1"/>
  <c r="K20" i="12"/>
  <c r="K10" i="12" s="1"/>
  <c r="Z167" i="12"/>
  <c r="AH167" i="12" s="1"/>
  <c r="Z115" i="12"/>
  <c r="AH115" i="12" s="1"/>
  <c r="X181" i="12"/>
  <c r="AF181" i="12" s="1"/>
  <c r="Z178" i="12"/>
  <c r="AH178" i="12" s="1"/>
  <c r="Z192" i="12"/>
  <c r="AH192" i="12" s="1"/>
  <c r="V109" i="12"/>
  <c r="AD109" i="12" s="1"/>
  <c r="Q44" i="12"/>
  <c r="Y120" i="12"/>
  <c r="AG120" i="12" s="1"/>
  <c r="Q18" i="12"/>
  <c r="X165" i="12"/>
  <c r="AF165" i="12" s="1"/>
  <c r="AF51" i="12" s="1"/>
  <c r="AO51" i="12" s="1"/>
  <c r="R27" i="12"/>
  <c r="Z65" i="12"/>
  <c r="AH65" i="12" s="1"/>
  <c r="T166" i="12"/>
  <c r="AB166" i="12" s="1"/>
  <c r="T203" i="12"/>
  <c r="AB203" i="12" s="1"/>
  <c r="Z197" i="12"/>
  <c r="AH197" i="12" s="1"/>
  <c r="K17" i="12"/>
  <c r="S83" i="12"/>
  <c r="AA83" i="12" s="1"/>
  <c r="K45" i="12"/>
  <c r="S86" i="12"/>
  <c r="AA86" i="12" s="1"/>
  <c r="K48" i="12"/>
  <c r="S215" i="12"/>
  <c r="AA215" i="12" s="1"/>
  <c r="K16" i="12"/>
  <c r="W131" i="12"/>
  <c r="AE131" i="12" s="1"/>
  <c r="X180" i="12"/>
  <c r="AF180" i="12" s="1"/>
  <c r="Y237" i="12"/>
  <c r="AG237" i="12" s="1"/>
  <c r="V244" i="12"/>
  <c r="AD244" i="12" s="1"/>
  <c r="W112" i="12"/>
  <c r="AE112" i="12" s="1"/>
  <c r="Z190" i="12"/>
  <c r="AH190" i="12" s="1"/>
  <c r="Z163" i="12"/>
  <c r="AH163" i="12" s="1"/>
  <c r="Y179" i="12"/>
  <c r="AG179" i="12" s="1"/>
  <c r="W127" i="12"/>
  <c r="AE127" i="12" s="1"/>
  <c r="N37" i="12"/>
  <c r="V75" i="12"/>
  <c r="AD75" i="12" s="1"/>
  <c r="S113" i="12"/>
  <c r="AA113" i="12" s="1"/>
  <c r="X211" i="12"/>
  <c r="AF211" i="12" s="1"/>
  <c r="Y185" i="12"/>
  <c r="AG185" i="12" s="1"/>
  <c r="X216" i="12"/>
  <c r="AF216" i="12" s="1"/>
  <c r="L35" i="12"/>
  <c r="T73" i="12"/>
  <c r="AB73" i="12" s="1"/>
  <c r="S166" i="12"/>
  <c r="AA166" i="12" s="1"/>
  <c r="S220" i="12"/>
  <c r="AA220" i="12" s="1"/>
  <c r="X161" i="12"/>
  <c r="AF161" i="12" s="1"/>
  <c r="Z235" i="12"/>
  <c r="AH235" i="12" s="1"/>
  <c r="S191" i="12"/>
  <c r="AA191" i="12" s="1"/>
  <c r="Y133" i="12"/>
  <c r="AG133" i="12" s="1"/>
  <c r="Z161" i="12"/>
  <c r="AH161" i="12" s="1"/>
  <c r="Y200" i="12"/>
  <c r="AG200" i="12" s="1"/>
  <c r="T74" i="12"/>
  <c r="AB74" i="12" s="1"/>
  <c r="L36" i="12"/>
  <c r="W223" i="12"/>
  <c r="AE223" i="12" s="1"/>
  <c r="AE16" i="12" s="1"/>
  <c r="M57" i="12"/>
  <c r="U95" i="12"/>
  <c r="AC95" i="12" s="1"/>
  <c r="X141" i="12"/>
  <c r="AF141" i="12" s="1"/>
  <c r="X151" i="12"/>
  <c r="AF151" i="12" s="1"/>
  <c r="W113" i="12"/>
  <c r="AE113" i="12" s="1"/>
  <c r="V108" i="12"/>
  <c r="AD108" i="12" s="1"/>
  <c r="U172" i="12"/>
  <c r="AC172" i="12" s="1"/>
  <c r="L15" i="12"/>
  <c r="L10" i="12" s="1"/>
  <c r="T177" i="12"/>
  <c r="AB177" i="12" s="1"/>
  <c r="Y223" i="12"/>
  <c r="AG223" i="12" s="1"/>
  <c r="V150" i="12"/>
  <c r="AD150" i="12" s="1"/>
  <c r="O34" i="12"/>
  <c r="W72" i="12"/>
  <c r="AE72" i="12" s="1"/>
  <c r="Y78" i="12"/>
  <c r="AG78" i="12" s="1"/>
  <c r="Q40" i="12"/>
  <c r="Z90" i="12"/>
  <c r="AH90" i="12" s="1"/>
  <c r="R52" i="12"/>
  <c r="X184" i="12"/>
  <c r="AF184" i="12" s="1"/>
  <c r="Y189" i="12"/>
  <c r="AG189" i="12" s="1"/>
  <c r="W245" i="12"/>
  <c r="AE245" i="12" s="1"/>
  <c r="Z70" i="12"/>
  <c r="AH70" i="12" s="1"/>
  <c r="R32" i="12"/>
  <c r="Z199" i="12"/>
  <c r="AH199" i="12" s="1"/>
  <c r="S152" i="12"/>
  <c r="AA152" i="12" s="1"/>
  <c r="W146" i="12"/>
  <c r="AE146" i="12" s="1"/>
  <c r="T75" i="12"/>
  <c r="AB75" i="12" s="1"/>
  <c r="L37" i="12"/>
  <c r="V152" i="12"/>
  <c r="AD152" i="12" s="1"/>
  <c r="R45" i="12"/>
  <c r="Z83" i="12"/>
  <c r="AH83" i="12" s="1"/>
  <c r="T103" i="12"/>
  <c r="AB103" i="12" s="1"/>
  <c r="X145" i="12"/>
  <c r="AF145" i="12" s="1"/>
  <c r="V221" i="12"/>
  <c r="AD221" i="12" s="1"/>
  <c r="K29" i="12"/>
  <c r="S105" i="12"/>
  <c r="AA105" i="12" s="1"/>
  <c r="X223" i="12"/>
  <c r="AF223" i="12" s="1"/>
  <c r="Y188" i="12"/>
  <c r="AG188" i="12" s="1"/>
  <c r="Z236" i="12"/>
  <c r="AH236" i="12" s="1"/>
  <c r="O36" i="12"/>
  <c r="W74" i="12"/>
  <c r="AE74" i="12" s="1"/>
  <c r="AE36" i="12" s="1"/>
  <c r="AN36" i="12" s="1"/>
  <c r="Z238" i="12"/>
  <c r="AH238" i="12" s="1"/>
  <c r="X241" i="12"/>
  <c r="AF241" i="12" s="1"/>
  <c r="S75" i="12"/>
  <c r="AA75" i="12" s="1"/>
  <c r="K37" i="12"/>
  <c r="Y164" i="12"/>
  <c r="AG164" i="12" s="1"/>
  <c r="Z215" i="12"/>
  <c r="AH215" i="12" s="1"/>
  <c r="R16" i="12"/>
  <c r="Y245" i="12"/>
  <c r="AG245" i="12" s="1"/>
  <c r="T218" i="12"/>
  <c r="AB218" i="12" s="1"/>
  <c r="U106" i="12"/>
  <c r="AC106" i="12" s="1"/>
  <c r="M30" i="12"/>
  <c r="V103" i="12"/>
  <c r="AD103" i="12" s="1"/>
  <c r="X237" i="12"/>
  <c r="AF237" i="12" s="1"/>
  <c r="T179" i="12"/>
  <c r="AB179" i="12" s="1"/>
  <c r="Z126" i="12"/>
  <c r="AH126" i="12" s="1"/>
  <c r="Z133" i="12"/>
  <c r="AH133" i="12" s="1"/>
  <c r="V240" i="12"/>
  <c r="AD240" i="12" s="1"/>
  <c r="L48" i="12"/>
  <c r="T86" i="12"/>
  <c r="AB86" i="12" s="1"/>
  <c r="W69" i="12"/>
  <c r="AE69" i="12" s="1"/>
  <c r="AE31" i="12" s="1"/>
  <c r="AN31" i="12" s="1"/>
  <c r="O31" i="12"/>
  <c r="U249" i="12"/>
  <c r="AC249" i="12" s="1"/>
  <c r="S74" i="12"/>
  <c r="AA74" i="12" s="1"/>
  <c r="K36" i="12"/>
  <c r="T129" i="12"/>
  <c r="AB129" i="12" s="1"/>
  <c r="V127" i="12"/>
  <c r="AD127" i="12" s="1"/>
  <c r="L44" i="12"/>
  <c r="L17" i="12"/>
  <c r="L7" i="12" s="1"/>
  <c r="T82" i="12"/>
  <c r="AB82" i="12" s="1"/>
  <c r="X104" i="12"/>
  <c r="AF104" i="12" s="1"/>
  <c r="Z230" i="12"/>
  <c r="AH230" i="12" s="1"/>
  <c r="R19" i="12"/>
  <c r="Z158" i="12"/>
  <c r="AH158" i="12" s="1"/>
  <c r="S248" i="12"/>
  <c r="AA248" i="12" s="1"/>
  <c r="V159" i="12"/>
  <c r="AD159" i="12" s="1"/>
  <c r="V248" i="12"/>
  <c r="AD248" i="12" s="1"/>
  <c r="S158" i="12"/>
  <c r="AA158" i="12" s="1"/>
  <c r="K19" i="12"/>
  <c r="T199" i="12"/>
  <c r="AB199" i="12" s="1"/>
  <c r="S171" i="12"/>
  <c r="AA171" i="12" s="1"/>
  <c r="T244" i="12"/>
  <c r="AB244" i="12" s="1"/>
  <c r="T164" i="12"/>
  <c r="AB164" i="12" s="1"/>
  <c r="Y239" i="12"/>
  <c r="AG239" i="12" s="1"/>
  <c r="S147" i="12"/>
  <c r="AA147" i="12" s="1"/>
  <c r="T131" i="12"/>
  <c r="AB131" i="12" s="1"/>
  <c r="U67" i="12"/>
  <c r="AC67" i="12" s="1"/>
  <c r="M29" i="12"/>
  <c r="V183" i="12"/>
  <c r="AD183" i="12" s="1"/>
  <c r="AD31" i="12" s="1"/>
  <c r="AM31" i="12" s="1"/>
  <c r="P20" i="12"/>
  <c r="X196" i="12"/>
  <c r="AF196" i="12" s="1"/>
  <c r="AF44" i="12" s="1"/>
  <c r="AO44" i="12" s="1"/>
  <c r="N35" i="12"/>
  <c r="V73" i="12"/>
  <c r="AD73" i="12" s="1"/>
  <c r="AD35" i="12" s="1"/>
  <c r="AM35" i="12" s="1"/>
  <c r="L30" i="12"/>
  <c r="T68" i="12"/>
  <c r="AB68" i="12" s="1"/>
  <c r="S181" i="12"/>
  <c r="AA181" i="12" s="1"/>
  <c r="V114" i="12"/>
  <c r="AD114" i="12" s="1"/>
  <c r="T178" i="12"/>
  <c r="AB178" i="12" s="1"/>
  <c r="Z179" i="12"/>
  <c r="AH179" i="12" s="1"/>
  <c r="W116" i="12"/>
  <c r="AE116" i="12" s="1"/>
  <c r="T202" i="12"/>
  <c r="AB202" i="12" s="1"/>
  <c r="AB50" i="12" s="1"/>
  <c r="AK50" i="12" s="1"/>
  <c r="W239" i="12"/>
  <c r="AE239" i="12" s="1"/>
  <c r="X78" i="12"/>
  <c r="AF78" i="12" s="1"/>
  <c r="P40" i="12"/>
  <c r="Q39" i="12"/>
  <c r="Y77" i="12"/>
  <c r="AG77" i="12" s="1"/>
  <c r="V200" i="12"/>
  <c r="AD200" i="12" s="1"/>
  <c r="Z66" i="12"/>
  <c r="AH66" i="12" s="1"/>
  <c r="R28" i="12"/>
  <c r="M50" i="12"/>
  <c r="U88" i="12"/>
  <c r="AC88" i="12" s="1"/>
  <c r="Z182" i="12"/>
  <c r="AH182" i="12" s="1"/>
  <c r="T120" i="12"/>
  <c r="AB120" i="12" s="1"/>
  <c r="L18" i="12"/>
  <c r="N12" i="12"/>
  <c r="V63" i="12"/>
  <c r="AD63" i="12" s="1"/>
  <c r="N25" i="12"/>
  <c r="X106" i="12"/>
  <c r="AF106" i="12" s="1"/>
  <c r="V230" i="12"/>
  <c r="AD230" i="12" s="1"/>
  <c r="V199" i="12"/>
  <c r="AD199" i="12" s="1"/>
  <c r="U113" i="12"/>
  <c r="AC113" i="12" s="1"/>
  <c r="T225" i="12"/>
  <c r="AB225" i="12" s="1"/>
  <c r="S146" i="12"/>
  <c r="AA146" i="12" s="1"/>
  <c r="U114" i="12"/>
  <c r="AC114" i="12" s="1"/>
  <c r="M38" i="12"/>
  <c r="T205" i="12"/>
  <c r="AB205" i="12" s="1"/>
  <c r="V208" i="12"/>
  <c r="AD208" i="12" s="1"/>
  <c r="T101" i="12"/>
  <c r="AB101" i="12" s="1"/>
  <c r="L13" i="12"/>
  <c r="U110" i="12"/>
  <c r="AC110" i="12" s="1"/>
  <c r="M34" i="12"/>
  <c r="Y68" i="12"/>
  <c r="AG68" i="12" s="1"/>
  <c r="Q30" i="12"/>
  <c r="N29" i="12"/>
  <c r="V67" i="12"/>
  <c r="AD67" i="12" s="1"/>
  <c r="L12" i="12"/>
  <c r="T63" i="12"/>
  <c r="AB63" i="12" s="1"/>
  <c r="L25" i="12"/>
  <c r="X183" i="12"/>
  <c r="AF183" i="12" s="1"/>
  <c r="V126" i="12"/>
  <c r="AD126" i="12" s="1"/>
  <c r="U107" i="12"/>
  <c r="AC107" i="12" s="1"/>
  <c r="Y108" i="12"/>
  <c r="AG108" i="12" s="1"/>
  <c r="Y167" i="12"/>
  <c r="AG167" i="12" s="1"/>
  <c r="W248" i="12"/>
  <c r="AE248" i="12" s="1"/>
  <c r="W142" i="12"/>
  <c r="AE142" i="12" s="1"/>
  <c r="X122" i="12"/>
  <c r="AF122" i="12" s="1"/>
  <c r="S148" i="12"/>
  <c r="AA148" i="12" s="1"/>
  <c r="T141" i="12"/>
  <c r="AB141" i="12" s="1"/>
  <c r="T189" i="12"/>
  <c r="AB189" i="12" s="1"/>
  <c r="N36" i="12"/>
  <c r="V74" i="12"/>
  <c r="AD74" i="12" s="1"/>
  <c r="X125" i="12"/>
  <c r="AF125" i="12" s="1"/>
  <c r="V228" i="12"/>
  <c r="AD228" i="12" s="1"/>
  <c r="X227" i="12"/>
  <c r="AF227" i="12" s="1"/>
  <c r="P53" i="12"/>
  <c r="X91" i="12"/>
  <c r="AF91" i="12" s="1"/>
  <c r="S224" i="12"/>
  <c r="AA224" i="12" s="1"/>
  <c r="AA16" i="12" s="1"/>
  <c r="M47" i="12"/>
  <c r="U85" i="12"/>
  <c r="AC85" i="12" s="1"/>
  <c r="N18" i="12"/>
  <c r="V120" i="12"/>
  <c r="AD120" i="12" s="1"/>
  <c r="T147" i="12"/>
  <c r="AB147" i="12" s="1"/>
  <c r="U237" i="12"/>
  <c r="AC237" i="12" s="1"/>
  <c r="W217" i="12"/>
  <c r="AE217" i="12" s="1"/>
  <c r="W181" i="12"/>
  <c r="AE181" i="12" s="1"/>
  <c r="X182" i="12"/>
  <c r="AF182" i="12" s="1"/>
  <c r="X142" i="12"/>
  <c r="AF142" i="12" s="1"/>
  <c r="Z242" i="12"/>
  <c r="AH242" i="12" s="1"/>
  <c r="S173" i="12"/>
  <c r="AA173" i="12" s="1"/>
  <c r="X206" i="12"/>
  <c r="AF206" i="12" s="1"/>
  <c r="O26" i="12"/>
  <c r="O12" i="12"/>
  <c r="W64" i="12"/>
  <c r="AE64" i="12" s="1"/>
  <c r="AE12" i="12" s="1"/>
  <c r="W66" i="12"/>
  <c r="AE66" i="12" s="1"/>
  <c r="O28" i="12"/>
  <c r="Y109" i="12"/>
  <c r="AG109" i="12" s="1"/>
  <c r="Y103" i="12"/>
  <c r="AG103" i="12" s="1"/>
  <c r="AG27" i="12" s="1"/>
  <c r="AP27" i="12" s="1"/>
  <c r="T239" i="12"/>
  <c r="AB239" i="12" s="1"/>
  <c r="X229" i="12"/>
  <c r="AF229" i="12" s="1"/>
  <c r="Y227" i="12"/>
  <c r="AG227" i="12" s="1"/>
  <c r="S64" i="12"/>
  <c r="AA64" i="12" s="1"/>
  <c r="AA12" i="12" s="1"/>
  <c r="AJ12" i="12" s="1"/>
  <c r="K26" i="12"/>
  <c r="K12" i="12"/>
  <c r="K7" i="12" s="1"/>
  <c r="L58" i="12"/>
  <c r="T96" i="12"/>
  <c r="AB96" i="12" s="1"/>
  <c r="AB58" i="12" s="1"/>
  <c r="AK58" i="12" s="1"/>
  <c r="T245" i="12"/>
  <c r="AB245" i="12" s="1"/>
  <c r="P26" i="12"/>
  <c r="X64" i="12"/>
  <c r="AF64" i="12" s="1"/>
  <c r="W210" i="12"/>
  <c r="AE210" i="12" s="1"/>
  <c r="V112" i="12"/>
  <c r="AD112" i="12" s="1"/>
  <c r="T217" i="12"/>
  <c r="AB217" i="12" s="1"/>
  <c r="S110" i="12"/>
  <c r="AA110" i="12" s="1"/>
  <c r="K34" i="12"/>
  <c r="N21" i="12"/>
  <c r="N11" i="12" s="1"/>
  <c r="V234" i="12"/>
  <c r="AD234" i="12" s="1"/>
  <c r="U201" i="12"/>
  <c r="AC201" i="12" s="1"/>
  <c r="Y247" i="12"/>
  <c r="AG247" i="12" s="1"/>
  <c r="AG57" i="12" s="1"/>
  <c r="AP57" i="12" s="1"/>
  <c r="Q29" i="12"/>
  <c r="Y105" i="12"/>
  <c r="AG105" i="12" s="1"/>
  <c r="AG29" i="12" s="1"/>
  <c r="AP29" i="12" s="1"/>
  <c r="Z222" i="12"/>
  <c r="AH222" i="12" s="1"/>
  <c r="S163" i="12"/>
  <c r="AA163" i="12" s="1"/>
  <c r="AA49" i="12" s="1"/>
  <c r="AJ49" i="12" s="1"/>
  <c r="S89" i="12"/>
  <c r="AA89" i="12" s="1"/>
  <c r="K51" i="12"/>
  <c r="Y142" i="12"/>
  <c r="AG142" i="12" s="1"/>
  <c r="T123" i="12"/>
  <c r="AB123" i="12" s="1"/>
  <c r="T240" i="12"/>
  <c r="AB240" i="12" s="1"/>
  <c r="Y92" i="12"/>
  <c r="AG92" i="12" s="1"/>
  <c r="Q54" i="12"/>
  <c r="Z82" i="12"/>
  <c r="AH82" i="12" s="1"/>
  <c r="R44" i="12"/>
  <c r="R17" i="12"/>
  <c r="S239" i="12"/>
  <c r="AA239" i="12" s="1"/>
  <c r="Z143" i="12"/>
  <c r="AH143" i="12" s="1"/>
  <c r="AH29" i="12" s="1"/>
  <c r="AQ29" i="12" s="1"/>
  <c r="T229" i="12"/>
  <c r="AB229" i="12" s="1"/>
  <c r="U125" i="12"/>
  <c r="AC125" i="12" s="1"/>
  <c r="Y159" i="12"/>
  <c r="AG159" i="12" s="1"/>
  <c r="Q19" i="12"/>
  <c r="Q9" i="12" s="1"/>
  <c r="X160" i="12"/>
  <c r="AF160" i="12" s="1"/>
  <c r="T127" i="12"/>
  <c r="AB127" i="12" s="1"/>
  <c r="T143" i="12"/>
  <c r="AB143" i="12" s="1"/>
  <c r="V151" i="12"/>
  <c r="AD151" i="12" s="1"/>
  <c r="AD37" i="12" s="1"/>
  <c r="AM37" i="12" s="1"/>
  <c r="Z113" i="12"/>
  <c r="AH113" i="12" s="1"/>
  <c r="Y187" i="12"/>
  <c r="AG187" i="12" s="1"/>
  <c r="V173" i="12"/>
  <c r="AD173" i="12" s="1"/>
  <c r="X131" i="12"/>
  <c r="AF131" i="12" s="1"/>
  <c r="AF55" i="12" s="1"/>
  <c r="AO55" i="12" s="1"/>
  <c r="X199" i="12"/>
  <c r="AF199" i="12" s="1"/>
  <c r="X205" i="12"/>
  <c r="AF205" i="12" s="1"/>
  <c r="T236" i="12"/>
  <c r="AB236" i="12" s="1"/>
  <c r="Z102" i="12"/>
  <c r="AH102" i="12" s="1"/>
  <c r="V115" i="12"/>
  <c r="AD115" i="12" s="1"/>
  <c r="O35" i="12"/>
  <c r="W111" i="12"/>
  <c r="AE111" i="12" s="1"/>
  <c r="AE35" i="12" s="1"/>
  <c r="AN35" i="12" s="1"/>
  <c r="T148" i="12"/>
  <c r="AB148" i="12" s="1"/>
  <c r="S121" i="12"/>
  <c r="AA121" i="12" s="1"/>
  <c r="Y151" i="12"/>
  <c r="AG151" i="12" s="1"/>
  <c r="AG37" i="12" s="1"/>
  <c r="AP37" i="12" s="1"/>
  <c r="Z121" i="12"/>
  <c r="AH121" i="12" s="1"/>
  <c r="U179" i="12"/>
  <c r="AC179" i="12" s="1"/>
  <c r="AC15" i="12" s="1"/>
  <c r="Z245" i="12"/>
  <c r="AH245" i="12" s="1"/>
  <c r="X159" i="12"/>
  <c r="AF159" i="12" s="1"/>
  <c r="Z201" i="12"/>
  <c r="AH201" i="12" s="1"/>
  <c r="Z141" i="12"/>
  <c r="AH141" i="12" s="1"/>
  <c r="X218" i="12"/>
  <c r="AF218" i="12" s="1"/>
  <c r="W70" i="12"/>
  <c r="AE70" i="12" s="1"/>
  <c r="O32" i="12"/>
  <c r="X70" i="12"/>
  <c r="AF70" i="12" s="1"/>
  <c r="AF12" i="12" s="1"/>
  <c r="AO12" i="12" s="1"/>
  <c r="P32" i="12"/>
  <c r="W172" i="12"/>
  <c r="AE172" i="12" s="1"/>
  <c r="X228" i="12"/>
  <c r="AF228" i="12" s="1"/>
  <c r="Z205" i="12"/>
  <c r="AH205" i="12" s="1"/>
  <c r="X245" i="12"/>
  <c r="AF245" i="12" s="1"/>
  <c r="Y209" i="12"/>
  <c r="AG209" i="12" s="1"/>
  <c r="Z149" i="12"/>
  <c r="AH149" i="12" s="1"/>
  <c r="Y114" i="12"/>
  <c r="AG114" i="12" s="1"/>
  <c r="AG38" i="12" s="1"/>
  <c r="AP38" i="12" s="1"/>
  <c r="V235" i="12"/>
  <c r="AD235" i="12" s="1"/>
  <c r="Z239" i="12"/>
  <c r="AH239" i="12" s="1"/>
  <c r="Y104" i="12"/>
  <c r="AG104" i="12" s="1"/>
  <c r="U229" i="12"/>
  <c r="AC229" i="12" s="1"/>
  <c r="W203" i="12"/>
  <c r="AE203" i="12" s="1"/>
  <c r="P37" i="12"/>
  <c r="X75" i="12"/>
  <c r="AF75" i="12" s="1"/>
  <c r="Z204" i="12"/>
  <c r="AH204" i="12" s="1"/>
  <c r="T182" i="12"/>
  <c r="AB182" i="12" s="1"/>
  <c r="V167" i="12"/>
  <c r="AD167" i="12" s="1"/>
  <c r="Q47" i="12"/>
  <c r="Y85" i="12"/>
  <c r="AG85" i="12" s="1"/>
  <c r="AG47" i="12" s="1"/>
  <c r="AP47" i="12" s="1"/>
  <c r="P38" i="12"/>
  <c r="X76" i="12"/>
  <c r="AF76" i="12" s="1"/>
  <c r="Z76" i="12"/>
  <c r="AH76" i="12" s="1"/>
  <c r="R38" i="12"/>
  <c r="V124" i="12"/>
  <c r="AD124" i="12" s="1"/>
  <c r="K33" i="12"/>
  <c r="S71" i="12"/>
  <c r="AA71" i="12" s="1"/>
  <c r="S190" i="12"/>
  <c r="AA190" i="12" s="1"/>
  <c r="AA38" i="12" s="1"/>
  <c r="AJ38" i="12" s="1"/>
  <c r="K53" i="12"/>
  <c r="S129" i="12"/>
  <c r="AA129" i="12" s="1"/>
  <c r="T210" i="12"/>
  <c r="AB210" i="12" s="1"/>
  <c r="R49" i="12"/>
  <c r="Z87" i="12"/>
  <c r="AH87" i="12" s="1"/>
  <c r="U192" i="12"/>
  <c r="AC192" i="12" s="1"/>
  <c r="W196" i="12"/>
  <c r="AE196" i="12" s="1"/>
  <c r="O20" i="12"/>
  <c r="O10" i="12" s="1"/>
  <c r="T84" i="12"/>
  <c r="AB84" i="12" s="1"/>
  <c r="AB46" i="12" s="1"/>
  <c r="AK46" i="12" s="1"/>
  <c r="L46" i="12"/>
  <c r="K50" i="12"/>
  <c r="S88" i="12"/>
  <c r="AA88" i="12" s="1"/>
  <c r="AA50" i="12" s="1"/>
  <c r="AJ50" i="12" s="1"/>
  <c r="T224" i="12"/>
  <c r="AB224" i="12" s="1"/>
  <c r="Z140" i="12"/>
  <c r="AH140" i="12" s="1"/>
  <c r="U210" i="12"/>
  <c r="AC210" i="12" s="1"/>
  <c r="O52" i="12"/>
  <c r="W128" i="12"/>
  <c r="AE128" i="12" s="1"/>
  <c r="W206" i="12"/>
  <c r="AE206" i="12" s="1"/>
  <c r="Q12" i="12"/>
  <c r="Q26" i="12"/>
  <c r="Y64" i="12"/>
  <c r="AG64" i="12" s="1"/>
  <c r="M56" i="12"/>
  <c r="U94" i="12"/>
  <c r="AC94" i="12" s="1"/>
  <c r="T154" i="12"/>
  <c r="AB154" i="12" s="1"/>
  <c r="S188" i="12"/>
  <c r="AA188" i="12" s="1"/>
  <c r="W209" i="12"/>
  <c r="AE209" i="12" s="1"/>
  <c r="S246" i="12"/>
  <c r="AA246" i="12" s="1"/>
  <c r="K18" i="12"/>
  <c r="S120" i="12"/>
  <c r="AA120" i="12" s="1"/>
  <c r="K44" i="12"/>
  <c r="U200" i="12"/>
  <c r="AC200" i="12" s="1"/>
  <c r="U69" i="12"/>
  <c r="AC69" i="12" s="1"/>
  <c r="AC31" i="12" s="1"/>
  <c r="AL31" i="12" s="1"/>
  <c r="M31" i="12"/>
  <c r="V242" i="12"/>
  <c r="AD242" i="12" s="1"/>
  <c r="V66" i="12"/>
  <c r="AD66" i="12" s="1"/>
  <c r="N28" i="12"/>
  <c r="T107" i="12"/>
  <c r="AB107" i="12" s="1"/>
  <c r="U224" i="12"/>
  <c r="AC224" i="12" s="1"/>
  <c r="L33" i="12"/>
  <c r="T71" i="12"/>
  <c r="AB71" i="12" s="1"/>
  <c r="AB33" i="12" s="1"/>
  <c r="AK33" i="12" s="1"/>
  <c r="T185" i="12"/>
  <c r="AB185" i="12" s="1"/>
  <c r="K21" i="12"/>
  <c r="S234" i="12"/>
  <c r="AA234" i="12" s="1"/>
  <c r="V101" i="12"/>
  <c r="AD101" i="12" s="1"/>
  <c r="AD25" i="12" s="1"/>
  <c r="AM25" i="12" s="1"/>
  <c r="N13" i="12"/>
  <c r="W242" i="12"/>
  <c r="AE242" i="12" s="1"/>
  <c r="V132" i="12"/>
  <c r="AD132" i="12" s="1"/>
  <c r="L39" i="12"/>
  <c r="T77" i="12"/>
  <c r="AB77" i="12" s="1"/>
  <c r="Z162" i="12"/>
  <c r="AH162" i="12" s="1"/>
  <c r="X239" i="12"/>
  <c r="AF239" i="12" s="1"/>
  <c r="T242" i="12"/>
  <c r="AB242" i="12" s="1"/>
  <c r="AB21" i="12" s="1"/>
  <c r="AK21" i="12" s="1"/>
  <c r="Y132" i="12"/>
  <c r="AG132" i="12" s="1"/>
  <c r="AG56" i="12" s="1"/>
  <c r="AP56" i="12" s="1"/>
  <c r="T201" i="12"/>
  <c r="AB201" i="12" s="1"/>
  <c r="W109" i="12"/>
  <c r="AE109" i="12" s="1"/>
  <c r="X192" i="12"/>
  <c r="AF192" i="12" s="1"/>
  <c r="Q36" i="12"/>
  <c r="Y74" i="12"/>
  <c r="AG74" i="12" s="1"/>
  <c r="Z244" i="12"/>
  <c r="AH244" i="12" s="1"/>
  <c r="W93" i="12"/>
  <c r="AE93" i="12" s="1"/>
  <c r="AE55" i="12" s="1"/>
  <c r="AN55" i="12" s="1"/>
  <c r="O55" i="12"/>
  <c r="V229" i="12"/>
  <c r="AD229" i="12" s="1"/>
  <c r="S172" i="12"/>
  <c r="AA172" i="12" s="1"/>
  <c r="S198" i="12"/>
  <c r="AA198" i="12" s="1"/>
  <c r="AA46" i="12" s="1"/>
  <c r="AJ46" i="12" s="1"/>
  <c r="S140" i="12"/>
  <c r="AA140" i="12" s="1"/>
  <c r="M13" i="12"/>
  <c r="U101" i="12"/>
  <c r="AC101" i="12" s="1"/>
  <c r="V223" i="12"/>
  <c r="AD223" i="12" s="1"/>
  <c r="O49" i="12"/>
  <c r="W163" i="12"/>
  <c r="AE163" i="12" s="1"/>
  <c r="Y228" i="12"/>
  <c r="AG228" i="12" s="1"/>
  <c r="S150" i="12"/>
  <c r="AA150" i="12" s="1"/>
  <c r="AA36" i="12" s="1"/>
  <c r="AJ36" i="12" s="1"/>
  <c r="X215" i="12"/>
  <c r="AF215" i="12" s="1"/>
  <c r="P16" i="12"/>
  <c r="P11" i="12" s="1"/>
  <c r="V225" i="12"/>
  <c r="AD225" i="12" s="1"/>
  <c r="V64" i="12"/>
  <c r="AD64" i="12" s="1"/>
  <c r="AD26" i="12" s="1"/>
  <c r="AM26" i="12" s="1"/>
  <c r="N26" i="12"/>
  <c r="R20" i="12"/>
  <c r="Z196" i="12"/>
  <c r="AH196" i="12" s="1"/>
  <c r="X148" i="12"/>
  <c r="AF148" i="12" s="1"/>
  <c r="AF34" i="12" s="1"/>
  <c r="AO34" i="12" s="1"/>
  <c r="T133" i="12"/>
  <c r="AB133" i="12" s="1"/>
  <c r="U191" i="12"/>
  <c r="AC191" i="12" s="1"/>
  <c r="X140" i="12"/>
  <c r="AF140" i="12" s="1"/>
  <c r="Z71" i="12"/>
  <c r="AH71" i="12" s="1"/>
  <c r="R33" i="12"/>
  <c r="W197" i="12"/>
  <c r="AE197" i="12" s="1"/>
  <c r="Z248" i="12"/>
  <c r="AH248" i="12" s="1"/>
  <c r="Y110" i="12"/>
  <c r="AG110" i="12" s="1"/>
  <c r="AG34" i="12" s="1"/>
  <c r="AP34" i="12" s="1"/>
  <c r="Q34" i="12"/>
  <c r="T191" i="12"/>
  <c r="AB191" i="12" s="1"/>
  <c r="T181" i="12"/>
  <c r="AB181" i="12" s="1"/>
  <c r="X112" i="12"/>
  <c r="AF112" i="12" s="1"/>
  <c r="W141" i="12"/>
  <c r="AE141" i="12" s="1"/>
  <c r="V110" i="12"/>
  <c r="AD110" i="12" s="1"/>
  <c r="W135" i="12"/>
  <c r="AE135" i="12" s="1"/>
  <c r="S237" i="12"/>
  <c r="AA237" i="12" s="1"/>
  <c r="AA21" i="12" s="1"/>
  <c r="AJ21" i="12" s="1"/>
  <c r="Z173" i="12"/>
  <c r="AH173" i="12" s="1"/>
  <c r="X65" i="12"/>
  <c r="AF65" i="12" s="1"/>
  <c r="P27" i="12"/>
  <c r="R21" i="12"/>
  <c r="Z234" i="12"/>
  <c r="AH234" i="12" s="1"/>
  <c r="X200" i="12"/>
  <c r="AF200" i="12" s="1"/>
  <c r="Z218" i="12"/>
  <c r="AH218" i="12" s="1"/>
  <c r="X90" i="12"/>
  <c r="AF90" i="12" s="1"/>
  <c r="P52" i="12"/>
  <c r="W108" i="12"/>
  <c r="AE108" i="12" s="1"/>
  <c r="T108" i="12"/>
  <c r="AB108" i="12" s="1"/>
  <c r="T161" i="12"/>
  <c r="AB161" i="12" s="1"/>
  <c r="AB19" i="12" s="1"/>
  <c r="AK19" i="12" s="1"/>
  <c r="S247" i="12"/>
  <c r="AA247" i="12" s="1"/>
  <c r="M17" i="12"/>
  <c r="U82" i="12"/>
  <c r="AC82" i="12" s="1"/>
  <c r="M44" i="12"/>
  <c r="V191" i="12"/>
  <c r="AD191" i="12" s="1"/>
  <c r="S202" i="12"/>
  <c r="AA202" i="12" s="1"/>
  <c r="P56" i="12"/>
  <c r="X94" i="12"/>
  <c r="AF94" i="12" s="1"/>
  <c r="AF56" i="12" s="1"/>
  <c r="AO56" i="12" s="1"/>
  <c r="Z203" i="12"/>
  <c r="AH203" i="12" s="1"/>
  <c r="AH51" i="12" s="1"/>
  <c r="AQ51" i="12" s="1"/>
  <c r="N34" i="12"/>
  <c r="V72" i="12"/>
  <c r="AD72" i="12" s="1"/>
  <c r="Q57" i="12"/>
  <c r="Y95" i="12"/>
  <c r="AG95" i="12" s="1"/>
  <c r="T142" i="12"/>
  <c r="AB142" i="12" s="1"/>
  <c r="U245" i="12"/>
  <c r="AC245" i="12" s="1"/>
  <c r="Z198" i="12"/>
  <c r="AH198" i="12" s="1"/>
  <c r="AH20" i="12" s="1"/>
  <c r="AQ20" i="12" s="1"/>
  <c r="X178" i="12"/>
  <c r="AF178" i="12" s="1"/>
  <c r="M49" i="12"/>
  <c r="U87" i="12"/>
  <c r="AC87" i="12" s="1"/>
  <c r="Z112" i="12"/>
  <c r="AH112" i="12" s="1"/>
  <c r="T173" i="12"/>
  <c r="AB173" i="12" s="1"/>
  <c r="Y215" i="12"/>
  <c r="AG215" i="12" s="1"/>
  <c r="Q16" i="12"/>
  <c r="K35" i="12"/>
  <c r="S111" i="12"/>
  <c r="AA111" i="12" s="1"/>
  <c r="W198" i="12"/>
  <c r="AE198" i="12" s="1"/>
  <c r="Z153" i="12"/>
  <c r="AH153" i="12" s="1"/>
  <c r="V166" i="12"/>
  <c r="AD166" i="12" s="1"/>
  <c r="AD52" i="12" s="1"/>
  <c r="AM52" i="12" s="1"/>
  <c r="V226" i="12"/>
  <c r="AD226" i="12" s="1"/>
  <c r="X171" i="12"/>
  <c r="AF171" i="12" s="1"/>
  <c r="N33" i="12"/>
  <c r="V71" i="12"/>
  <c r="AD71" i="12" s="1"/>
  <c r="AD33" i="12" s="1"/>
  <c r="AM33" i="12" s="1"/>
  <c r="Y148" i="12"/>
  <c r="AG148" i="12" s="1"/>
  <c r="Y220" i="12"/>
  <c r="AG220" i="12" s="1"/>
  <c r="V149" i="12"/>
  <c r="AD149" i="12" s="1"/>
  <c r="V170" i="12"/>
  <c r="AD170" i="12" s="1"/>
  <c r="AD56" i="12" s="1"/>
  <c r="AM56" i="12" s="1"/>
  <c r="Z125" i="12"/>
  <c r="AH125" i="12" s="1"/>
  <c r="X169" i="12"/>
  <c r="AF169" i="12" s="1"/>
  <c r="V189" i="12"/>
  <c r="AD189" i="12" s="1"/>
  <c r="X166" i="12"/>
  <c r="AF166" i="12" s="1"/>
  <c r="Z148" i="12"/>
  <c r="AH148" i="12" s="1"/>
  <c r="S228" i="12"/>
  <c r="AA228" i="12" s="1"/>
  <c r="U170" i="12"/>
  <c r="AC170" i="12" s="1"/>
  <c r="R35" i="12"/>
  <c r="Z73" i="12"/>
  <c r="AH73" i="12" s="1"/>
  <c r="X146" i="12"/>
  <c r="AF146" i="12" s="1"/>
  <c r="Z92" i="12"/>
  <c r="AH92" i="12" s="1"/>
  <c r="R54" i="12"/>
  <c r="U132" i="12"/>
  <c r="AC132" i="12" s="1"/>
  <c r="V246" i="12"/>
  <c r="AD246" i="12" s="1"/>
  <c r="X150" i="12"/>
  <c r="AF150" i="12" s="1"/>
  <c r="Z129" i="12"/>
  <c r="AH129" i="12" s="1"/>
  <c r="AH53" i="12" s="1"/>
  <c r="AQ53" i="12" s="1"/>
  <c r="R57" i="12"/>
  <c r="Z95" i="12"/>
  <c r="AH95" i="12" s="1"/>
  <c r="U240" i="12"/>
  <c r="AC240" i="12" s="1"/>
  <c r="S187" i="12"/>
  <c r="AA187" i="12" s="1"/>
  <c r="AA35" i="12" s="1"/>
  <c r="AJ35" i="12" s="1"/>
  <c r="L49" i="12"/>
  <c r="T87" i="12"/>
  <c r="AB87" i="12" s="1"/>
  <c r="X208" i="12"/>
  <c r="AF208" i="12" s="1"/>
  <c r="Z147" i="12"/>
  <c r="AH147" i="12" s="1"/>
  <c r="AH33" i="12" s="1"/>
  <c r="AQ33" i="12" s="1"/>
  <c r="T248" i="12"/>
  <c r="AB248" i="12" s="1"/>
  <c r="Z94" i="12"/>
  <c r="AH94" i="12" s="1"/>
  <c r="R56" i="12"/>
  <c r="Y169" i="12"/>
  <c r="AG169" i="12" s="1"/>
  <c r="R18" i="12"/>
  <c r="Z120" i="12"/>
  <c r="AH120" i="12" s="1"/>
  <c r="V247" i="12"/>
  <c r="AD247" i="12" s="1"/>
  <c r="X219" i="12"/>
  <c r="AF219" i="12" s="1"/>
  <c r="AF16" i="12" s="1"/>
  <c r="U247" i="12"/>
  <c r="AC247" i="12" s="1"/>
  <c r="Z171" i="12"/>
  <c r="AH171" i="12" s="1"/>
  <c r="X210" i="12"/>
  <c r="AF210" i="12" s="1"/>
  <c r="V190" i="12"/>
  <c r="AD190" i="12" s="1"/>
  <c r="AD15" i="12" s="1"/>
  <c r="AM15" i="12" s="1"/>
  <c r="V164" i="12"/>
  <c r="AD164" i="12" s="1"/>
  <c r="Z124" i="12"/>
  <c r="AH124" i="12" s="1"/>
  <c r="X149" i="12"/>
  <c r="AF149" i="12" s="1"/>
  <c r="X179" i="12"/>
  <c r="AF179" i="12" s="1"/>
  <c r="AF15" i="12" s="1"/>
  <c r="AO15" i="12" s="1"/>
  <c r="O14" i="12"/>
  <c r="O9" i="12" s="1"/>
  <c r="O25" i="12"/>
  <c r="W139" i="12"/>
  <c r="AE139" i="12" s="1"/>
  <c r="Y191" i="12"/>
  <c r="AG191" i="12" s="1"/>
  <c r="AG39" i="12" s="1"/>
  <c r="AP39" i="12" s="1"/>
  <c r="U123" i="12"/>
  <c r="AC123" i="12" s="1"/>
  <c r="T237" i="12"/>
  <c r="AB237" i="12" s="1"/>
  <c r="T144" i="12"/>
  <c r="AB144" i="12" s="1"/>
  <c r="X188" i="12"/>
  <c r="AF188" i="12" s="1"/>
  <c r="U209" i="12"/>
  <c r="AC209" i="12" s="1"/>
  <c r="U242" i="12"/>
  <c r="AC242" i="12" s="1"/>
  <c r="AC52" i="12" s="1"/>
  <c r="AL52" i="12" s="1"/>
  <c r="O13" i="12"/>
  <c r="O8" i="12" s="1"/>
  <c r="W102" i="12"/>
  <c r="AE102" i="12" s="1"/>
  <c r="AE13" i="12" s="1"/>
  <c r="U169" i="12"/>
  <c r="AC169" i="12" s="1"/>
  <c r="T114" i="12"/>
  <c r="AB114" i="12" s="1"/>
  <c r="V161" i="12"/>
  <c r="AD161" i="12" s="1"/>
  <c r="X202" i="12"/>
  <c r="AF202" i="12" s="1"/>
  <c r="S179" i="12"/>
  <c r="AA179" i="12" s="1"/>
  <c r="W199" i="12"/>
  <c r="AE199" i="12" s="1"/>
  <c r="AE47" i="12" s="1"/>
  <c r="AN47" i="12" s="1"/>
  <c r="X68" i="12"/>
  <c r="AF68" i="12" s="1"/>
  <c r="P30" i="12"/>
  <c r="T134" i="12"/>
  <c r="AB134" i="12" s="1"/>
  <c r="S170" i="12"/>
  <c r="AA170" i="12" s="1"/>
  <c r="AA56" i="12" s="1"/>
  <c r="AJ56" i="12" s="1"/>
  <c r="T246" i="12"/>
  <c r="AB246" i="12" s="1"/>
  <c r="V106" i="12"/>
  <c r="AD106" i="12" s="1"/>
  <c r="AD13" i="12" s="1"/>
  <c r="AM13" i="12" s="1"/>
  <c r="S192" i="12"/>
  <c r="AA192" i="12" s="1"/>
  <c r="Z151" i="12"/>
  <c r="AH151" i="12" s="1"/>
  <c r="S244" i="12"/>
  <c r="AA244" i="12" s="1"/>
  <c r="Y89" i="12"/>
  <c r="AG89" i="12" s="1"/>
  <c r="AG51" i="12" s="1"/>
  <c r="AP51" i="12" s="1"/>
  <c r="Q51" i="12"/>
  <c r="T163" i="12"/>
  <c r="AB163" i="12" s="1"/>
  <c r="T235" i="12"/>
  <c r="AB235" i="12" s="1"/>
  <c r="S185" i="12"/>
  <c r="AA185" i="12" s="1"/>
  <c r="X132" i="12"/>
  <c r="AF132" i="12" s="1"/>
  <c r="U133" i="12"/>
  <c r="AC133" i="12" s="1"/>
  <c r="Z224" i="12"/>
  <c r="AH224" i="12" s="1"/>
  <c r="T211" i="12"/>
  <c r="AB211" i="12" s="1"/>
  <c r="AB59" i="12" s="1"/>
  <c r="AK59" i="12" s="1"/>
  <c r="W115" i="12"/>
  <c r="AE115" i="12" s="1"/>
  <c r="X164" i="12"/>
  <c r="AF164" i="12" s="1"/>
  <c r="S108" i="12"/>
  <c r="AA108" i="12" s="1"/>
  <c r="Z189" i="12"/>
  <c r="AH189" i="12" s="1"/>
  <c r="Z221" i="12"/>
  <c r="AH221" i="12" s="1"/>
  <c r="W159" i="12"/>
  <c r="AE159" i="12" s="1"/>
  <c r="U129" i="12"/>
  <c r="AC129" i="12" s="1"/>
  <c r="U111" i="12"/>
  <c r="AC111" i="12" s="1"/>
  <c r="AC35" i="12" s="1"/>
  <c r="AL35" i="12" s="1"/>
  <c r="W192" i="12"/>
  <c r="AE192" i="12" s="1"/>
  <c r="T145" i="12"/>
  <c r="AB145" i="12" s="1"/>
  <c r="T152" i="12"/>
  <c r="AB152" i="12" s="1"/>
  <c r="U143" i="12"/>
  <c r="AC143" i="12" s="1"/>
  <c r="S114" i="12"/>
  <c r="AA114" i="12" s="1"/>
  <c r="K38" i="12"/>
  <c r="Z243" i="12"/>
  <c r="AH243" i="12" s="1"/>
  <c r="W190" i="12"/>
  <c r="AE190" i="12" s="1"/>
  <c r="AE38" i="12" s="1"/>
  <c r="AN38" i="12" s="1"/>
  <c r="U151" i="12"/>
  <c r="AC151" i="12" s="1"/>
  <c r="V133" i="12"/>
  <c r="AD133" i="12" s="1"/>
  <c r="AD57" i="12" s="1"/>
  <c r="AM57" i="12" s="1"/>
  <c r="V76" i="12"/>
  <c r="AD76" i="12" s="1"/>
  <c r="N38" i="12"/>
  <c r="V165" i="12"/>
  <c r="AD165" i="12" s="1"/>
  <c r="Y171" i="12"/>
  <c r="AG171" i="12" s="1"/>
  <c r="M40" i="12"/>
  <c r="U154" i="12"/>
  <c r="AC154" i="12" s="1"/>
  <c r="AC40" i="12" s="1"/>
  <c r="AL40" i="12" s="1"/>
  <c r="Z122" i="12"/>
  <c r="AH122" i="12" s="1"/>
  <c r="Z105" i="12"/>
  <c r="AH105" i="12" s="1"/>
  <c r="Y70" i="12"/>
  <c r="AG70" i="12" s="1"/>
  <c r="Q32" i="12"/>
  <c r="T132" i="12"/>
  <c r="AB132" i="12" s="1"/>
  <c r="AB56" i="12" s="1"/>
  <c r="AK56" i="12" s="1"/>
  <c r="AB49" i="12"/>
  <c r="AK49" i="12" s="1"/>
  <c r="AA40" i="12"/>
  <c r="AJ40" i="12" s="1"/>
  <c r="AB13" i="12"/>
  <c r="AK13" i="12" s="1"/>
  <c r="AF28" i="12"/>
  <c r="AO28" i="12" s="1"/>
  <c r="AB53" i="12"/>
  <c r="AK53" i="12" s="1"/>
  <c r="AB48" i="12"/>
  <c r="AK48" i="12" s="1"/>
  <c r="AH35" i="12"/>
  <c r="AQ35" i="12" s="1"/>
  <c r="AD48" i="12"/>
  <c r="AM48" i="12" s="1"/>
  <c r="AB16" i="12"/>
  <c r="AK16" i="12" s="1"/>
  <c r="AC44" i="12"/>
  <c r="AL44" i="12" s="1"/>
  <c r="AE59" i="12"/>
  <c r="AN59" i="12" s="1"/>
  <c r="AF38" i="12"/>
  <c r="AO38" i="12" s="1"/>
  <c r="AB29" i="12"/>
  <c r="AK29" i="12" s="1"/>
  <c r="AH30" i="12"/>
  <c r="AQ30" i="12" s="1"/>
  <c r="AG20" i="12"/>
  <c r="AP20" i="12" s="1"/>
  <c r="AB38" i="12"/>
  <c r="AK38" i="12" s="1"/>
  <c r="AD45" i="12"/>
  <c r="AM45" i="12" s="1"/>
  <c r="Q8" i="12"/>
  <c r="AH49" i="12"/>
  <c r="AQ49" i="12" s="1"/>
  <c r="AE20" i="12"/>
  <c r="AN20" i="12" s="1"/>
  <c r="AC21" i="12"/>
  <c r="AL21" i="12" s="1"/>
  <c r="AH55" i="12"/>
  <c r="AQ55" i="12" s="1"/>
  <c r="AL15" i="12"/>
  <c r="AB27" i="12"/>
  <c r="AK27" i="12" s="1"/>
  <c r="AD50" i="12"/>
  <c r="AM50" i="12" s="1"/>
  <c r="AF26" i="12"/>
  <c r="AO26" i="12" s="1"/>
  <c r="AC39" i="12"/>
  <c r="AL39" i="12" s="1"/>
  <c r="AF39" i="12"/>
  <c r="AO39" i="12" s="1"/>
  <c r="AD36" i="12"/>
  <c r="AM36" i="12" s="1"/>
  <c r="AE27" i="12"/>
  <c r="AN27" i="12" s="1"/>
  <c r="AC56" i="12"/>
  <c r="AL56" i="12" s="1"/>
  <c r="AE52" i="12"/>
  <c r="AN52" i="12" s="1"/>
  <c r="AC49" i="12"/>
  <c r="AL49" i="12" s="1"/>
  <c r="AC53" i="12"/>
  <c r="AL53" i="12" s="1"/>
  <c r="AG52" i="12"/>
  <c r="AP52" i="12" s="1"/>
  <c r="R7" i="12"/>
  <c r="AG33" i="12"/>
  <c r="AP33" i="12" s="1"/>
  <c r="AF45" i="12"/>
  <c r="AO45" i="12" s="1"/>
  <c r="AG31" i="12"/>
  <c r="AP31" i="12" s="1"/>
  <c r="R8" i="12"/>
  <c r="AA45" i="12"/>
  <c r="AJ45" i="12" s="1"/>
  <c r="AG49" i="12"/>
  <c r="AP49" i="12" s="1"/>
  <c r="P10" i="12"/>
  <c r="AC27" i="12"/>
  <c r="AL27" i="12" s="1"/>
  <c r="AB45" i="12"/>
  <c r="AK45" i="12" s="1"/>
  <c r="AA53" i="12"/>
  <c r="AJ53" i="12" s="1"/>
  <c r="AF46" i="12"/>
  <c r="AO46" i="12" s="1"/>
  <c r="AG36" i="12"/>
  <c r="AP36" i="12" s="1"/>
  <c r="AC47" i="12"/>
  <c r="AL47" i="12" s="1"/>
  <c r="AA13" i="12"/>
  <c r="AJ13" i="12" s="1"/>
  <c r="AA37" i="12"/>
  <c r="AJ37" i="12" s="1"/>
  <c r="AF49" i="12"/>
  <c r="AO49" i="12" s="1"/>
  <c r="AE46" i="12"/>
  <c r="AN46" i="12" s="1"/>
  <c r="AG16" i="12"/>
  <c r="AE29" i="12"/>
  <c r="AN29" i="12" s="1"/>
  <c r="AE19" i="12"/>
  <c r="AN19" i="12" s="1"/>
  <c r="AB26" i="12"/>
  <c r="AK26" i="12" s="1"/>
  <c r="AD27" i="12"/>
  <c r="AM27" i="12" s="1"/>
  <c r="AC48" i="12"/>
  <c r="AL48" i="12" s="1"/>
  <c r="AA54" i="12"/>
  <c r="AJ54" i="12" s="1"/>
  <c r="AG35" i="12"/>
  <c r="AP35" i="12" s="1"/>
  <c r="AG25" i="12"/>
  <c r="AP25" i="12" s="1"/>
  <c r="AG14" i="12"/>
  <c r="AC18" i="12"/>
  <c r="AL18" i="12" s="1"/>
  <c r="AG44" i="12"/>
  <c r="AP44" i="12" s="1"/>
  <c r="AA19" i="12"/>
  <c r="AJ19" i="12" s="1"/>
  <c r="AE25" i="12"/>
  <c r="AN25" i="12" s="1"/>
  <c r="AG26" i="12"/>
  <c r="AP26" i="12" s="1"/>
  <c r="AC58" i="12"/>
  <c r="AL58" i="12" s="1"/>
  <c r="AC30" i="12"/>
  <c r="AL30" i="12" s="1"/>
  <c r="AA30" i="12"/>
  <c r="AJ30" i="12" s="1"/>
  <c r="AC50" i="12"/>
  <c r="AL50" i="12" s="1"/>
  <c r="N8" i="12"/>
  <c r="AB57" i="12"/>
  <c r="AK57" i="12" s="1"/>
  <c r="Q11" i="12"/>
  <c r="AA29" i="12"/>
  <c r="AJ29" i="12" s="1"/>
  <c r="AA39" i="12"/>
  <c r="AJ39" i="12" s="1"/>
  <c r="K9" i="12"/>
  <c r="AH47" i="12"/>
  <c r="AQ47" i="12" s="1"/>
  <c r="AA59" i="12"/>
  <c r="AJ59" i="12" s="1"/>
  <c r="AE57" i="12"/>
  <c r="AN57" i="12" s="1"/>
  <c r="AE33" i="12"/>
  <c r="AN33" i="12" s="1"/>
  <c r="AE37" i="12"/>
  <c r="AN37" i="12" s="1"/>
  <c r="AE40" i="12"/>
  <c r="AN40" i="12" s="1"/>
  <c r="L11" i="12"/>
  <c r="AA18" i="12" l="1"/>
  <c r="AJ18" i="12" s="1"/>
  <c r="AE28" i="12"/>
  <c r="AN28" i="12" s="1"/>
  <c r="AE15" i="12"/>
  <c r="AD18" i="12"/>
  <c r="AM18" i="12" s="1"/>
  <c r="AB18" i="12"/>
  <c r="AK18" i="12" s="1"/>
  <c r="AH57" i="12"/>
  <c r="AQ57" i="12" s="1"/>
  <c r="AG15" i="12"/>
  <c r="K11" i="12"/>
  <c r="AH56" i="12"/>
  <c r="AQ56" i="12" s="1"/>
  <c r="AA27" i="12"/>
  <c r="AJ27" i="12" s="1"/>
  <c r="AF58" i="12"/>
  <c r="AO58" i="12" s="1"/>
  <c r="AH58" i="12"/>
  <c r="AQ58" i="12" s="1"/>
  <c r="AE39" i="12"/>
  <c r="AN39" i="12" s="1"/>
  <c r="AF35" i="12"/>
  <c r="AO35" i="12" s="1"/>
  <c r="AE14" i="12"/>
  <c r="AE21" i="12"/>
  <c r="AN21" i="12" s="1"/>
  <c r="AA25" i="12"/>
  <c r="AJ25" i="12" s="1"/>
  <c r="AG54" i="12"/>
  <c r="AP54" i="12" s="1"/>
  <c r="AD29" i="12"/>
  <c r="AM29" i="12" s="1"/>
  <c r="AA15" i="12"/>
  <c r="AJ15" i="12" s="1"/>
  <c r="AD32" i="12"/>
  <c r="AM32" i="12" s="1"/>
  <c r="AA48" i="12"/>
  <c r="AJ48" i="12" s="1"/>
  <c r="AC20" i="12"/>
  <c r="AL20" i="12" s="1"/>
  <c r="AH16" i="12"/>
  <c r="AF25" i="12"/>
  <c r="AO25" i="12" s="1"/>
  <c r="AE44" i="12"/>
  <c r="AN44" i="12" s="1"/>
  <c r="AB32" i="12"/>
  <c r="AK32" i="12" s="1"/>
  <c r="AA28" i="12"/>
  <c r="AJ28" i="12" s="1"/>
  <c r="AD20" i="12"/>
  <c r="AM20" i="12" s="1"/>
  <c r="AH54" i="12"/>
  <c r="AQ54" i="12" s="1"/>
  <c r="AG28" i="12"/>
  <c r="AP28" i="12" s="1"/>
  <c r="AA32" i="12"/>
  <c r="AJ32" i="12" s="1"/>
  <c r="AB36" i="12"/>
  <c r="AK36" i="12" s="1"/>
  <c r="AE18" i="12"/>
  <c r="AN18" i="12" s="1"/>
  <c r="AF54" i="12"/>
  <c r="AO54" i="12" s="1"/>
  <c r="AB54" i="12"/>
  <c r="AK54" i="12" s="1"/>
  <c r="AF50" i="12"/>
  <c r="AO50" i="12" s="1"/>
  <c r="AE56" i="12"/>
  <c r="AN56" i="12" s="1"/>
  <c r="AB39" i="12"/>
  <c r="AK39" i="12" s="1"/>
  <c r="AH59" i="12"/>
  <c r="AQ59" i="12" s="1"/>
  <c r="AH21" i="12"/>
  <c r="AQ21" i="12" s="1"/>
  <c r="AG59" i="12"/>
  <c r="AP59" i="12" s="1"/>
  <c r="AD19" i="12"/>
  <c r="AM19" i="12" s="1"/>
  <c r="AD40" i="12"/>
  <c r="AM40" i="12" s="1"/>
  <c r="AB37" i="12"/>
  <c r="AK37" i="12" s="1"/>
  <c r="AC28" i="12"/>
  <c r="AL28" i="12" s="1"/>
  <c r="AC16" i="12"/>
  <c r="AF40" i="12"/>
  <c r="AO40" i="12" s="1"/>
  <c r="AH48" i="12"/>
  <c r="AQ48" i="12" s="1"/>
  <c r="AH38" i="12"/>
  <c r="AQ38" i="12" s="1"/>
  <c r="AA47" i="12"/>
  <c r="AJ47" i="12" s="1"/>
  <c r="AE26" i="12"/>
  <c r="AN26" i="12" s="1"/>
  <c r="AA17" i="12"/>
  <c r="AJ17" i="12" s="1"/>
  <c r="AH37" i="12"/>
  <c r="AQ37" i="12" s="1"/>
  <c r="AE58" i="12"/>
  <c r="AN58" i="12" s="1"/>
  <c r="AA58" i="12"/>
  <c r="AJ58" i="12" s="1"/>
  <c r="AF36" i="12"/>
  <c r="AO36" i="12" s="1"/>
  <c r="AB47" i="12"/>
  <c r="AK47" i="12" s="1"/>
  <c r="AB12" i="12"/>
  <c r="AK12" i="12" s="1"/>
  <c r="AF19" i="12"/>
  <c r="AO19" i="12" s="1"/>
  <c r="AH19" i="12"/>
  <c r="AQ19" i="12" s="1"/>
  <c r="AH27" i="12"/>
  <c r="AQ27" i="12" s="1"/>
  <c r="AH12" i="12"/>
  <c r="AQ12" i="12" s="1"/>
  <c r="AH46" i="12"/>
  <c r="AQ46" i="12" s="1"/>
  <c r="AD51" i="12"/>
  <c r="AM51" i="12" s="1"/>
  <c r="AD39" i="12"/>
  <c r="AM39" i="12" s="1"/>
  <c r="AF30" i="12"/>
  <c r="AO30" i="12" s="1"/>
  <c r="AF17" i="12"/>
  <c r="AO17" i="12" s="1"/>
  <c r="AF13" i="12"/>
  <c r="AO13" i="12" s="1"/>
  <c r="AB52" i="12"/>
  <c r="AK52" i="12" s="1"/>
  <c r="AF18" i="12"/>
  <c r="AO18" i="12" s="1"/>
  <c r="AB51" i="12"/>
  <c r="AK51" i="12" s="1"/>
  <c r="AH14" i="12"/>
  <c r="AQ14" i="12" s="1"/>
  <c r="AB17" i="12"/>
  <c r="AK17" i="12" s="1"/>
  <c r="AH36" i="12"/>
  <c r="AQ36" i="12" s="1"/>
  <c r="AH15" i="12"/>
  <c r="AQ15" i="12" s="1"/>
  <c r="AB34" i="12"/>
  <c r="AK34" i="12" s="1"/>
  <c r="AF31" i="12"/>
  <c r="AO31" i="12" s="1"/>
  <c r="AB20" i="12"/>
  <c r="AK20" i="12" s="1"/>
  <c r="AD21" i="12"/>
  <c r="AM21" i="12" s="1"/>
  <c r="AO16" i="12"/>
  <c r="AF52" i="12"/>
  <c r="AO52" i="12" s="1"/>
  <c r="AD12" i="12"/>
  <c r="AM12" i="12" s="1"/>
  <c r="AE17" i="12"/>
  <c r="AN17" i="12" s="1"/>
  <c r="AC17" i="12"/>
  <c r="AL17" i="12" s="1"/>
  <c r="AG17" i="12"/>
  <c r="AP17" i="12" s="1"/>
  <c r="AD8" i="12"/>
  <c r="AM8" i="12" s="1"/>
  <c r="V10" i="58" s="1"/>
  <c r="W10" i="58" s="1"/>
  <c r="AB25" i="12"/>
  <c r="AK25" i="12" s="1"/>
  <c r="AD14" i="12"/>
  <c r="AG12" i="12"/>
  <c r="AP12" i="12" s="1"/>
  <c r="AF47" i="12"/>
  <c r="AO47" i="12" s="1"/>
  <c r="AE48" i="12"/>
  <c r="AN48" i="12" s="1"/>
  <c r="AD44" i="12"/>
  <c r="AM44" i="12" s="1"/>
  <c r="AH44" i="12"/>
  <c r="AQ44" i="12" s="1"/>
  <c r="AA26" i="12"/>
  <c r="AJ26" i="12" s="1"/>
  <c r="AH17" i="12"/>
  <c r="AQ17" i="12" s="1"/>
  <c r="AB30" i="12"/>
  <c r="AK30" i="12" s="1"/>
  <c r="AF20" i="12"/>
  <c r="AO20" i="12" s="1"/>
  <c r="AA51" i="12"/>
  <c r="AJ51" i="12" s="1"/>
  <c r="AB55" i="12"/>
  <c r="AK55" i="12" s="1"/>
  <c r="AB14" i="12"/>
  <c r="AF37" i="12"/>
  <c r="AO37" i="12" s="1"/>
  <c r="AC34" i="12"/>
  <c r="AL34" i="12" s="1"/>
  <c r="L8" i="12"/>
  <c r="AB44" i="12"/>
  <c r="AK44" i="12" s="1"/>
  <c r="AF21" i="12"/>
  <c r="AO21" i="12" s="1"/>
  <c r="AB28" i="12"/>
  <c r="AK28" i="12" s="1"/>
  <c r="AG50" i="12"/>
  <c r="AP50" i="12" s="1"/>
  <c r="AH32" i="12"/>
  <c r="AQ32" i="12" s="1"/>
  <c r="AB35" i="12"/>
  <c r="AK35" i="12" s="1"/>
  <c r="AF33" i="12"/>
  <c r="AO33" i="12" s="1"/>
  <c r="AC37" i="12"/>
  <c r="AL37" i="12" s="1"/>
  <c r="R10" i="12"/>
  <c r="AF53" i="12"/>
  <c r="AO53" i="12" s="1"/>
  <c r="AE51" i="12"/>
  <c r="AN51" i="12" s="1"/>
  <c r="AD34" i="12"/>
  <c r="AM34" i="12" s="1"/>
  <c r="K8" i="12"/>
  <c r="K6" i="12" s="1"/>
  <c r="R9" i="12"/>
  <c r="AD38" i="12"/>
  <c r="AM38" i="12" s="1"/>
  <c r="AG19" i="12"/>
  <c r="AP19" i="12" s="1"/>
  <c r="AF29" i="12"/>
  <c r="AO29" i="12" s="1"/>
  <c r="AF57" i="12"/>
  <c r="AO57" i="12" s="1"/>
  <c r="AC12" i="12"/>
  <c r="AL12" i="12" s="1"/>
  <c r="AD46" i="12"/>
  <c r="AM46" i="12" s="1"/>
  <c r="AB31" i="12"/>
  <c r="AK31" i="12" s="1"/>
  <c r="AC51" i="12"/>
  <c r="AL51" i="12" s="1"/>
  <c r="AG18" i="12"/>
  <c r="AP18" i="12" s="1"/>
  <c r="AC25" i="12"/>
  <c r="AL25" i="12" s="1"/>
  <c r="AF32" i="12"/>
  <c r="AO32" i="12" s="1"/>
  <c r="AA44" i="12"/>
  <c r="AJ44" i="12" s="1"/>
  <c r="AB8" i="12"/>
  <c r="AK8" i="12" s="1"/>
  <c r="AF48" i="12"/>
  <c r="AO48" i="12" s="1"/>
  <c r="AB15" i="12"/>
  <c r="AK15" i="12" s="1"/>
  <c r="AA20" i="12"/>
  <c r="AJ20" i="12" s="1"/>
  <c r="AG32" i="12"/>
  <c r="AP32" i="12" s="1"/>
  <c r="AD47" i="12"/>
  <c r="AM47" i="12" s="1"/>
  <c r="AH39" i="12"/>
  <c r="AQ39" i="12" s="1"/>
  <c r="AH28" i="12"/>
  <c r="AQ28" i="12" s="1"/>
  <c r="Q7" i="12"/>
  <c r="C22" i="59" s="1"/>
  <c r="AA33" i="12"/>
  <c r="AJ33" i="12" s="1"/>
  <c r="AH45" i="12"/>
  <c r="AQ45" i="12" s="1"/>
  <c r="AD59" i="12"/>
  <c r="AM59" i="12" s="1"/>
  <c r="AA34" i="12"/>
  <c r="AJ34" i="12" s="1"/>
  <c r="AG13" i="12"/>
  <c r="AP13" i="12" s="1"/>
  <c r="O7" i="12"/>
  <c r="AH52" i="12"/>
  <c r="AQ52" i="12" s="1"/>
  <c r="AG30" i="12"/>
  <c r="AP30" i="12" s="1"/>
  <c r="AC38" i="12"/>
  <c r="AL38" i="12" s="1"/>
  <c r="AG21" i="12"/>
  <c r="AP21" i="12" s="1"/>
  <c r="R11" i="12"/>
  <c r="AC14" i="12"/>
  <c r="AL14" i="12" s="1"/>
  <c r="AG45" i="12"/>
  <c r="AP45" i="12" s="1"/>
  <c r="AH26" i="12"/>
  <c r="AQ26" i="12" s="1"/>
  <c r="AH31" i="12"/>
  <c r="AQ31" i="12" s="1"/>
  <c r="AH34" i="12"/>
  <c r="AQ34" i="12" s="1"/>
  <c r="AE54" i="12"/>
  <c r="AN54" i="12" s="1"/>
  <c r="AA57" i="12"/>
  <c r="AJ57" i="12" s="1"/>
  <c r="AG53" i="12"/>
  <c r="AP53" i="12" s="1"/>
  <c r="AG55" i="12"/>
  <c r="AP55" i="12" s="1"/>
  <c r="AE45" i="12"/>
  <c r="AN45" i="12" s="1"/>
  <c r="AD28" i="12"/>
  <c r="AM28" i="12" s="1"/>
  <c r="Q10" i="12"/>
  <c r="AD58" i="12"/>
  <c r="AM58" i="12" s="1"/>
  <c r="AE50" i="12"/>
  <c r="AN50" i="12" s="1"/>
  <c r="AD16" i="12"/>
  <c r="P9" i="12"/>
  <c r="P5" i="12" s="1"/>
  <c r="D16" i="59" s="1"/>
  <c r="D54" i="59" s="1"/>
  <c r="M11" i="12"/>
  <c r="AD55" i="12"/>
  <c r="AM55" i="12" s="1"/>
  <c r="AC19" i="12"/>
  <c r="AL19" i="12" s="1"/>
  <c r="AC13" i="12"/>
  <c r="AH18" i="12"/>
  <c r="AQ18" i="12" s="1"/>
  <c r="AD30" i="12"/>
  <c r="AM30" i="12" s="1"/>
  <c r="AH13" i="12"/>
  <c r="AQ13" i="12" s="1"/>
  <c r="AF27" i="12"/>
  <c r="AO27" i="12" s="1"/>
  <c r="M8" i="12"/>
  <c r="AD53" i="12"/>
  <c r="AM53" i="12" s="1"/>
  <c r="AE32" i="12"/>
  <c r="AN32" i="12" s="1"/>
  <c r="AF14" i="12"/>
  <c r="AA14" i="12"/>
  <c r="AJ14" i="12" s="1"/>
  <c r="N7" i="12"/>
  <c r="D26" i="59" s="1"/>
  <c r="AC29" i="12"/>
  <c r="AL29" i="12" s="1"/>
  <c r="AG40" i="12"/>
  <c r="AP40" i="12" s="1"/>
  <c r="AC57" i="12"/>
  <c r="AL57" i="12" s="1"/>
  <c r="AF59" i="12"/>
  <c r="AO59" i="12" s="1"/>
  <c r="AE49" i="12"/>
  <c r="AN49" i="12" s="1"/>
  <c r="AB40" i="12"/>
  <c r="AK40" i="12" s="1"/>
  <c r="AA52" i="12"/>
  <c r="AJ52" i="12" s="1"/>
  <c r="AH25" i="12"/>
  <c r="AQ25" i="12" s="1"/>
  <c r="AE34" i="12"/>
  <c r="AN34" i="12" s="1"/>
  <c r="AD54" i="12"/>
  <c r="AM54" i="12" s="1"/>
  <c r="AD49" i="12"/>
  <c r="AM49" i="12" s="1"/>
  <c r="M7" i="12"/>
  <c r="M10" i="12"/>
  <c r="AE53" i="12"/>
  <c r="AN53" i="12" s="1"/>
  <c r="O11" i="12"/>
  <c r="AC55" i="12"/>
  <c r="AL55" i="12" s="1"/>
  <c r="AC59" i="12"/>
  <c r="AL59" i="12" s="1"/>
  <c r="AF10" i="12"/>
  <c r="AO10" i="12" s="1"/>
  <c r="J12" i="58" s="1"/>
  <c r="K12" i="58" s="1"/>
  <c r="AA8" i="12"/>
  <c r="AJ8" i="12" s="1"/>
  <c r="AH10" i="12"/>
  <c r="AQ10" i="12" s="1"/>
  <c r="P12" i="58" s="1"/>
  <c r="Q12" i="58" s="1"/>
  <c r="Q5" i="12"/>
  <c r="C20" i="59" s="1"/>
  <c r="AB10" i="12"/>
  <c r="AK10" i="12" s="1"/>
  <c r="AH9" i="12"/>
  <c r="AQ9" i="12" s="1"/>
  <c r="P11" i="58" s="1"/>
  <c r="Q11" i="58" s="1"/>
  <c r="AF7" i="12"/>
  <c r="AB11" i="12"/>
  <c r="AK11" i="12" s="1"/>
  <c r="K5" i="12"/>
  <c r="AD10" i="12"/>
  <c r="AM10" i="12" s="1"/>
  <c r="V12" i="58" s="1"/>
  <c r="W12" i="58" s="1"/>
  <c r="AA7" i="12"/>
  <c r="AJ7" i="12" s="1"/>
  <c r="AA9" i="12"/>
  <c r="AN16" i="12"/>
  <c r="AE11" i="12"/>
  <c r="AN11" i="12" s="1"/>
  <c r="H13" i="58" s="1"/>
  <c r="I13" i="58" s="1"/>
  <c r="AP15" i="12"/>
  <c r="AG10" i="12"/>
  <c r="AP10" i="12" s="1"/>
  <c r="N12" i="58" s="1"/>
  <c r="O12" i="58" s="1"/>
  <c r="AA10" i="12"/>
  <c r="AJ10" i="12" s="1"/>
  <c r="AP14" i="12"/>
  <c r="AG9" i="12"/>
  <c r="AP9" i="12" s="1"/>
  <c r="N11" i="58" s="1"/>
  <c r="O11" i="58" s="1"/>
  <c r="AJ16" i="12"/>
  <c r="AA11" i="12"/>
  <c r="AJ11" i="12" s="1"/>
  <c r="AC8" i="12"/>
  <c r="AL8" i="12" s="1"/>
  <c r="T10" i="58" s="1"/>
  <c r="U10" i="58" s="1"/>
  <c r="AL13" i="12"/>
  <c r="AG8" i="12"/>
  <c r="AP8" i="12" s="1"/>
  <c r="N10" i="58" s="1"/>
  <c r="O10" i="58" s="1"/>
  <c r="AP16" i="12"/>
  <c r="N6" i="12"/>
  <c r="D25" i="59" s="1"/>
  <c r="N5" i="12"/>
  <c r="D24" i="59" s="1"/>
  <c r="AC7" i="12"/>
  <c r="AE10" i="12"/>
  <c r="AN10" i="12" s="1"/>
  <c r="H12" i="58" s="1"/>
  <c r="I12" i="58" s="1"/>
  <c r="AN15" i="12"/>
  <c r="AC10" i="12"/>
  <c r="AL10" i="12" s="1"/>
  <c r="T12" i="58" s="1"/>
  <c r="U12" i="58" s="1"/>
  <c r="AQ16" i="12"/>
  <c r="AH11" i="12"/>
  <c r="AQ11" i="12" s="1"/>
  <c r="P13" i="58" s="1"/>
  <c r="Q13" i="58" s="1"/>
  <c r="AN14" i="12"/>
  <c r="AE9" i="12"/>
  <c r="AN9" i="12" s="1"/>
  <c r="H11" i="58" s="1"/>
  <c r="I11" i="58" s="1"/>
  <c r="AL16" i="12"/>
  <c r="AC11" i="12"/>
  <c r="AL11" i="12" s="1"/>
  <c r="T13" i="58" s="1"/>
  <c r="U13" i="58" s="1"/>
  <c r="AH7" i="12"/>
  <c r="AN12" i="12"/>
  <c r="AE7" i="12"/>
  <c r="D22" i="59"/>
  <c r="E22" i="59" s="1"/>
  <c r="F22" i="59" s="1"/>
  <c r="H9" i="21" s="1"/>
  <c r="R6" i="12"/>
  <c r="D21" i="59" s="1"/>
  <c r="AN13" i="12"/>
  <c r="AE8" i="12"/>
  <c r="AN8" i="12" s="1"/>
  <c r="H10" i="58" s="1"/>
  <c r="I10" i="58" s="1"/>
  <c r="AM14" i="12"/>
  <c r="AD9" i="12"/>
  <c r="AM9" i="12" s="1"/>
  <c r="V11" i="58" s="1"/>
  <c r="W11" i="58" s="1"/>
  <c r="L5" i="12"/>
  <c r="L6" i="12"/>
  <c r="AJ9" i="12"/>
  <c r="AD7" i="12" l="1"/>
  <c r="AB7" i="12"/>
  <c r="AK7" i="12" s="1"/>
  <c r="R5" i="12"/>
  <c r="D20" i="59" s="1"/>
  <c r="E20" i="59" s="1"/>
  <c r="F20" i="59" s="1"/>
  <c r="F9" i="21" s="1"/>
  <c r="AF8" i="12"/>
  <c r="AO8" i="12" s="1"/>
  <c r="J10" i="58" s="1"/>
  <c r="K10" i="58" s="1"/>
  <c r="AD11" i="12"/>
  <c r="AM11" i="12" s="1"/>
  <c r="V13" i="58" s="1"/>
  <c r="W13" i="58" s="1"/>
  <c r="AM16" i="12"/>
  <c r="AC9" i="12"/>
  <c r="AL9" i="12" s="1"/>
  <c r="T11" i="58" s="1"/>
  <c r="U11" i="58" s="1"/>
  <c r="AG7" i="12"/>
  <c r="M5" i="12"/>
  <c r="C24" i="59" s="1"/>
  <c r="E24" i="59" s="1"/>
  <c r="F24" i="59" s="1"/>
  <c r="F10" i="21" s="1"/>
  <c r="M6" i="12"/>
  <c r="C25" i="59" s="1"/>
  <c r="E25" i="59" s="1"/>
  <c r="F25" i="59" s="1"/>
  <c r="G10" i="21" s="1"/>
  <c r="C26" i="59"/>
  <c r="E26" i="59" s="1"/>
  <c r="F26" i="59" s="1"/>
  <c r="H10" i="21" s="1"/>
  <c r="AB9" i="12"/>
  <c r="AK9" i="12" s="1"/>
  <c r="AK14" i="12"/>
  <c r="AF11" i="12"/>
  <c r="AO11" i="12" s="1"/>
  <c r="J13" i="58" s="1"/>
  <c r="K13" i="58" s="1"/>
  <c r="AG11" i="12"/>
  <c r="AP11" i="12" s="1"/>
  <c r="N13" i="58" s="1"/>
  <c r="O13" i="58" s="1"/>
  <c r="AH8" i="12"/>
  <c r="AQ8" i="12" s="1"/>
  <c r="P10" i="58" s="1"/>
  <c r="Q10" i="58" s="1"/>
  <c r="Q6" i="12"/>
  <c r="C21" i="59" s="1"/>
  <c r="E21" i="59" s="1"/>
  <c r="F21" i="59" s="1"/>
  <c r="G9" i="21" s="1"/>
  <c r="O6" i="12"/>
  <c r="C17" i="59" s="1"/>
  <c r="C18" i="59"/>
  <c r="AA6" i="12"/>
  <c r="AJ6" i="12" s="1"/>
  <c r="AO14" i="12"/>
  <c r="AF9" i="12"/>
  <c r="AO9" i="12" s="1"/>
  <c r="J11" i="58" s="1"/>
  <c r="K11" i="58" s="1"/>
  <c r="O5" i="12"/>
  <c r="C16" i="59" s="1"/>
  <c r="AB6" i="12"/>
  <c r="AK6" i="12" s="1"/>
  <c r="AH5" i="12"/>
  <c r="AQ5" i="12" s="1"/>
  <c r="AO7" i="12"/>
  <c r="J9" i="58" s="1"/>
  <c r="AF6" i="12"/>
  <c r="AO6" i="12" s="1"/>
  <c r="AC6" i="12"/>
  <c r="AL6" i="12" s="1"/>
  <c r="AL7" i="12"/>
  <c r="T9" i="58" s="1"/>
  <c r="AP7" i="12"/>
  <c r="N9" i="58" s="1"/>
  <c r="AG6" i="12"/>
  <c r="AP6" i="12" s="1"/>
  <c r="AA5" i="12"/>
  <c r="AJ5" i="12" s="1"/>
  <c r="AQ7" i="12"/>
  <c r="P9" i="58" s="1"/>
  <c r="AH6" i="12"/>
  <c r="AQ6" i="12" s="1"/>
  <c r="AD6" i="12"/>
  <c r="AM6" i="12" s="1"/>
  <c r="AD5" i="12"/>
  <c r="AM5" i="12" s="1"/>
  <c r="AM7" i="12"/>
  <c r="V9" i="58" s="1"/>
  <c r="V14" i="58" s="1"/>
  <c r="W14" i="58" s="1"/>
  <c r="AE6" i="12"/>
  <c r="AN6" i="12" s="1"/>
  <c r="AN7" i="12"/>
  <c r="H9" i="58" s="1"/>
  <c r="AE5" i="12"/>
  <c r="AN5" i="12" s="1"/>
  <c r="AF5" i="12" l="1"/>
  <c r="AO5" i="12" s="1"/>
  <c r="AB5" i="12"/>
  <c r="AK5" i="12" s="1"/>
  <c r="C55" i="59"/>
  <c r="E55" i="59" s="1"/>
  <c r="F55" i="59" s="1"/>
  <c r="G28" i="21" s="1"/>
  <c r="E17" i="59"/>
  <c r="F17" i="59" s="1"/>
  <c r="G8" i="21" s="1"/>
  <c r="AG5" i="12"/>
  <c r="AP5" i="12" s="1"/>
  <c r="AC5" i="12"/>
  <c r="AL5" i="12" s="1"/>
  <c r="C54" i="59"/>
  <c r="E54" i="59" s="1"/>
  <c r="F54" i="59" s="1"/>
  <c r="G27" i="21" s="1"/>
  <c r="E16" i="59"/>
  <c r="F16" i="59" s="1"/>
  <c r="F8" i="21" s="1"/>
  <c r="C56" i="59"/>
  <c r="E56" i="59" s="1"/>
  <c r="F56" i="59" s="1"/>
  <c r="G29" i="21" s="1"/>
  <c r="E18" i="59"/>
  <c r="F18" i="59" s="1"/>
  <c r="H8" i="21" s="1"/>
  <c r="K9" i="58"/>
  <c r="J15" i="58" s="1"/>
  <c r="J17" i="58"/>
  <c r="D29" i="59" s="1"/>
  <c r="J18" i="58"/>
  <c r="D33" i="59" s="1"/>
  <c r="J14" i="58"/>
  <c r="K14" i="58" s="1"/>
  <c r="T18" i="58"/>
  <c r="T14" i="58"/>
  <c r="U14" i="58" s="1"/>
  <c r="U9" i="58"/>
  <c r="T15" i="58" s="1"/>
  <c r="T17" i="58"/>
  <c r="V17" i="58"/>
  <c r="D31" i="59" s="1"/>
  <c r="W9" i="58"/>
  <c r="V15" i="58" s="1"/>
  <c r="D39" i="59" s="1"/>
  <c r="V18" i="58"/>
  <c r="D35" i="59" s="1"/>
  <c r="Q9" i="58"/>
  <c r="P15" i="58" s="1"/>
  <c r="P18" i="58"/>
  <c r="D34" i="59" s="1"/>
  <c r="P17" i="58"/>
  <c r="D30" i="59" s="1"/>
  <c r="P14" i="58"/>
  <c r="Q14" i="58" s="1"/>
  <c r="O9" i="58"/>
  <c r="N15" i="58" s="1"/>
  <c r="N18" i="58"/>
  <c r="N14" i="58"/>
  <c r="O14" i="58" s="1"/>
  <c r="N17" i="58"/>
  <c r="I9" i="58"/>
  <c r="H15" i="58" s="1"/>
  <c r="H18" i="58"/>
  <c r="H14" i="58"/>
  <c r="I14" i="58" s="1"/>
  <c r="H17" i="58"/>
  <c r="D37" i="59" l="1"/>
  <c r="J16" i="58"/>
  <c r="D41" i="59" s="1"/>
  <c r="C29" i="59"/>
  <c r="E29" i="59" s="1"/>
  <c r="F29" i="59" s="1"/>
  <c r="F15" i="21" s="1"/>
  <c r="L17" i="58"/>
  <c r="M17" i="58" s="1"/>
  <c r="C30" i="59"/>
  <c r="E30" i="59" s="1"/>
  <c r="F30" i="59" s="1"/>
  <c r="F16" i="21" s="1"/>
  <c r="R17" i="58"/>
  <c r="S17" i="58" s="1"/>
  <c r="C37" i="59"/>
  <c r="E37" i="59" s="1"/>
  <c r="F37" i="59" s="1"/>
  <c r="F19" i="21" s="1"/>
  <c r="L15" i="58"/>
  <c r="M15" i="58" s="1"/>
  <c r="H16" i="58"/>
  <c r="C38" i="59"/>
  <c r="N16" i="58"/>
  <c r="R15" i="58"/>
  <c r="S15" i="58" s="1"/>
  <c r="D38" i="59"/>
  <c r="E38" i="59" s="1"/>
  <c r="F38" i="59" s="1"/>
  <c r="F20" i="21" s="1"/>
  <c r="P16" i="58"/>
  <c r="D42" i="59" s="1"/>
  <c r="C31" i="59"/>
  <c r="E31" i="59" s="1"/>
  <c r="F31" i="59" s="1"/>
  <c r="F17" i="21" s="1"/>
  <c r="X17" i="58"/>
  <c r="Y17" i="58" s="1"/>
  <c r="C39" i="59"/>
  <c r="E39" i="59" s="1"/>
  <c r="F39" i="59" s="1"/>
  <c r="F21" i="21" s="1"/>
  <c r="T16" i="58"/>
  <c r="X15" i="58"/>
  <c r="Y15" i="58" s="1"/>
  <c r="V16" i="58"/>
  <c r="D43" i="59" s="1"/>
  <c r="L18" i="58"/>
  <c r="M18" i="58" s="1"/>
  <c r="C33" i="59"/>
  <c r="E33" i="59" s="1"/>
  <c r="F33" i="59" s="1"/>
  <c r="G15" i="21" s="1"/>
  <c r="C34" i="59"/>
  <c r="E34" i="59" s="1"/>
  <c r="F34" i="59" s="1"/>
  <c r="G16" i="21" s="1"/>
  <c r="R18" i="58"/>
  <c r="S18" i="58" s="1"/>
  <c r="C35" i="59"/>
  <c r="E35" i="59" s="1"/>
  <c r="F35" i="59" s="1"/>
  <c r="G17" i="21" s="1"/>
  <c r="X18" i="58"/>
  <c r="Y18" i="58" s="1"/>
  <c r="R16" i="58" l="1"/>
  <c r="S16" i="58" s="1"/>
  <c r="C42" i="59"/>
  <c r="E42" i="59" s="1"/>
  <c r="E43" i="59"/>
  <c r="F43" i="59" s="1"/>
  <c r="G21" i="21" s="1"/>
  <c r="C41" i="59"/>
  <c r="E41" i="59" s="1"/>
  <c r="F41" i="59" s="1"/>
  <c r="G19" i="21" s="1"/>
  <c r="L16" i="58"/>
  <c r="M16" i="58" s="1"/>
  <c r="C43" i="59"/>
  <c r="X16" i="58"/>
  <c r="Y16" i="58" s="1"/>
  <c r="F42" i="59" l="1"/>
  <c r="G20" i="21" s="1"/>
</calcChain>
</file>

<file path=xl/sharedStrings.xml><?xml version="1.0" encoding="utf-8"?>
<sst xmlns="http://schemas.openxmlformats.org/spreadsheetml/2006/main" count="4605" uniqueCount="733">
  <si>
    <t>popS08000015</t>
  </si>
  <si>
    <t>popS08000016</t>
  </si>
  <si>
    <t>popS08000017</t>
  </si>
  <si>
    <t>popS08000018</t>
  </si>
  <si>
    <t>popS08000019</t>
  </si>
  <si>
    <t>popS08000020</t>
  </si>
  <si>
    <t>popS08000021</t>
  </si>
  <si>
    <t>popS08000022</t>
  </si>
  <si>
    <t>popS08000023</t>
  </si>
  <si>
    <t>popS08000024</t>
  </si>
  <si>
    <t>popS08000025</t>
  </si>
  <si>
    <t>popS08000026</t>
  </si>
  <si>
    <t>popS08000027</t>
  </si>
  <si>
    <t>popS08000028</t>
  </si>
  <si>
    <t>popS12000005</t>
  </si>
  <si>
    <t>popS12000006</t>
  </si>
  <si>
    <t>popS12000008</t>
  </si>
  <si>
    <t>popS12000010</t>
  </si>
  <si>
    <t>popS12000011</t>
  </si>
  <si>
    <t>popS12000013</t>
  </si>
  <si>
    <t>popS12000014</t>
  </si>
  <si>
    <t>popS12000015</t>
  </si>
  <si>
    <t>popS12000017</t>
  </si>
  <si>
    <t>popS12000018</t>
  </si>
  <si>
    <t>popS12000019</t>
  </si>
  <si>
    <t>popS12000020</t>
  </si>
  <si>
    <t>popS12000021</t>
  </si>
  <si>
    <t>popS12000023</t>
  </si>
  <si>
    <t>popS12000024</t>
  </si>
  <si>
    <t>popS12000026</t>
  </si>
  <si>
    <t>popS12000027</t>
  </si>
  <si>
    <t>popS12000028</t>
  </si>
  <si>
    <t>popS12000029</t>
  </si>
  <si>
    <t>popS12000030</t>
  </si>
  <si>
    <t>popS12000033</t>
  </si>
  <si>
    <t>popS12000034</t>
  </si>
  <si>
    <t>popS12000035</t>
  </si>
  <si>
    <t>popS12000036</t>
  </si>
  <si>
    <t>popS12000038</t>
  </si>
  <si>
    <t>popS12000039</t>
  </si>
  <si>
    <t>popS12000040</t>
  </si>
  <si>
    <t>popS12000041</t>
  </si>
  <si>
    <t>popS12000042</t>
  </si>
  <si>
    <t>popS12000044</t>
  </si>
  <si>
    <t>popS12000045</t>
  </si>
  <si>
    <t>popS12000046</t>
  </si>
  <si>
    <t>Male 5-9</t>
  </si>
  <si>
    <t>Male 16-19</t>
  </si>
  <si>
    <t>Male 20-24</t>
  </si>
  <si>
    <t>Male 25-29</t>
  </si>
  <si>
    <t>Male 30-34</t>
  </si>
  <si>
    <t>Male 35-39</t>
  </si>
  <si>
    <t>Male 40-44</t>
  </si>
  <si>
    <t>Male 45-49</t>
  </si>
  <si>
    <t>Male 50-54</t>
  </si>
  <si>
    <t>Male 55-59</t>
  </si>
  <si>
    <t>Male 60-64</t>
  </si>
  <si>
    <t>Male 65-69</t>
  </si>
  <si>
    <t>Male 70-74</t>
  </si>
  <si>
    <t>Male 75-79</t>
  </si>
  <si>
    <t>Male 80-84</t>
  </si>
  <si>
    <t>Female 5-9</t>
  </si>
  <si>
    <t>Female 16-19</t>
  </si>
  <si>
    <t>Female 20-24</t>
  </si>
  <si>
    <t>Female 25-29</t>
  </si>
  <si>
    <t>Female 30-34</t>
  </si>
  <si>
    <t>Female 35-39</t>
  </si>
  <si>
    <t>Female 40-44</t>
  </si>
  <si>
    <t>Female 45-49</t>
  </si>
  <si>
    <t>Female 50-54</t>
  </si>
  <si>
    <t>Female 55-59</t>
  </si>
  <si>
    <t>Female 60-64</t>
  </si>
  <si>
    <t>Female 65-69</t>
  </si>
  <si>
    <t>Female 70-74</t>
  </si>
  <si>
    <t>Female 75-79</t>
  </si>
  <si>
    <t>Female 80-84</t>
  </si>
  <si>
    <t>Male 0-4</t>
  </si>
  <si>
    <t>Male 10-15</t>
  </si>
  <si>
    <t>Female 10-15</t>
  </si>
  <si>
    <t>Male 90+</t>
  </si>
  <si>
    <t>Male 85-89</t>
  </si>
  <si>
    <t>Female 85-89</t>
  </si>
  <si>
    <t>Female 90+</t>
  </si>
  <si>
    <t>Female 0-4</t>
  </si>
  <si>
    <t>Scotland</t>
  </si>
  <si>
    <t>Ayrshire &amp; Arran Health Board</t>
  </si>
  <si>
    <t>Borders Health Board</t>
  </si>
  <si>
    <t>Dumfries &amp; Galloway Health Board</t>
  </si>
  <si>
    <t>Fife Health Board</t>
  </si>
  <si>
    <t>Forth Valley Health Board</t>
  </si>
  <si>
    <t>Grampian Health Board</t>
  </si>
  <si>
    <t>Greater Glasgow &amp; Clyde Health Board</t>
  </si>
  <si>
    <t>Highland Health Board</t>
  </si>
  <si>
    <t>Lanarkshire Health Board</t>
  </si>
  <si>
    <t>Lothian Health Board</t>
  </si>
  <si>
    <t>Orkney Health Board</t>
  </si>
  <si>
    <t>Shetland Health Board</t>
  </si>
  <si>
    <t>Tayside Health Board</t>
  </si>
  <si>
    <t>Western Isles Health Board</t>
  </si>
  <si>
    <t>Aberdeen City Local Authority</t>
  </si>
  <si>
    <t>Aberdeenshire Local Authority</t>
  </si>
  <si>
    <t>Angus Local Authority</t>
  </si>
  <si>
    <t>Argyll &amp; Bute Local Authority</t>
  </si>
  <si>
    <t>Clackmannanshire Local Authority</t>
  </si>
  <si>
    <t>Dumfries &amp; Galloway Local Authority</t>
  </si>
  <si>
    <t>Dundee City Local Authority</t>
  </si>
  <si>
    <t>East Ayrshire Local Authority</t>
  </si>
  <si>
    <t>East Dunbartonshire Local Authority</t>
  </si>
  <si>
    <t>East Lothian Local Authority</t>
  </si>
  <si>
    <t>East Renfrewshire Local Authority</t>
  </si>
  <si>
    <t>Edinburgh, City of Local Authority</t>
  </si>
  <si>
    <t>Eilean Siar Local Authority</t>
  </si>
  <si>
    <t>Falkirk Local Authority</t>
  </si>
  <si>
    <t>Fife Local Authority</t>
  </si>
  <si>
    <t>Glasgow City Local Authority</t>
  </si>
  <si>
    <t>Highland Local Authority</t>
  </si>
  <si>
    <t>Inverclyde Local Authority</t>
  </si>
  <si>
    <t>Midlothian Local Authority</t>
  </si>
  <si>
    <t>Moray Local Authority</t>
  </si>
  <si>
    <t>North Ayrshire Local Authority</t>
  </si>
  <si>
    <t>North Lanarkshire Local Authority</t>
  </si>
  <si>
    <t>Orkney Islands Local Authority</t>
  </si>
  <si>
    <t>Perth &amp; Kinross Local Authority</t>
  </si>
  <si>
    <t>Renfrewshire Local Authority</t>
  </si>
  <si>
    <t>Scottish Borders Local Authority</t>
  </si>
  <si>
    <t>Shetland Islands Local Authority</t>
  </si>
  <si>
    <t>South Ayrshire Local Authority</t>
  </si>
  <si>
    <t>South Lanarkshire Local Authority</t>
  </si>
  <si>
    <t>Stirling Local Authority</t>
  </si>
  <si>
    <t>West Dunbartonshire Local Authority</t>
  </si>
  <si>
    <t>West Lothian Local Authority</t>
  </si>
  <si>
    <t>SIMD</t>
  </si>
  <si>
    <t>group</t>
  </si>
  <si>
    <t>SIMD Q1 (most deprived)</t>
  </si>
  <si>
    <t>SIMD Q2</t>
  </si>
  <si>
    <t>SIMD Q3</t>
  </si>
  <si>
    <t>SIMD Q4</t>
  </si>
  <si>
    <t>SIMD Q5 (least deprived)</t>
  </si>
  <si>
    <t>popS00000001</t>
  </si>
  <si>
    <t>sex</t>
  </si>
  <si>
    <t>Female</t>
  </si>
  <si>
    <t>Male</t>
  </si>
  <si>
    <t>All quintiles</t>
  </si>
  <si>
    <t>Even distribution</t>
  </si>
  <si>
    <t>Proportionate to need</t>
  </si>
  <si>
    <t>BOTH</t>
  </si>
  <si>
    <t>ALL</t>
  </si>
  <si>
    <t>N/A</t>
  </si>
  <si>
    <t>prevalence exposure</t>
  </si>
  <si>
    <t>no. treated at base</t>
  </si>
  <si>
    <t>Q1</t>
  </si>
  <si>
    <t>Q2</t>
  </si>
  <si>
    <t>Q3</t>
  </si>
  <si>
    <t>Q4</t>
  </si>
  <si>
    <t>Crude weights</t>
  </si>
  <si>
    <t>n/a</t>
  </si>
  <si>
    <t>Total at risk</t>
  </si>
  <si>
    <t>Q1 only</t>
  </si>
  <si>
    <t>Q1 &amp; Q2</t>
  </si>
  <si>
    <t>Eligible at risk</t>
  </si>
  <si>
    <t>Choose the area to run the model for:</t>
  </si>
  <si>
    <t>Choose the targeting strategy:</t>
  </si>
  <si>
    <t>Whole population</t>
  </si>
  <si>
    <t>Q1 and Q2</t>
  </si>
  <si>
    <t>Q1&amp;2</t>
  </si>
  <si>
    <t xml:space="preserve">Population at Risk </t>
  </si>
  <si>
    <t>Baseline</t>
  </si>
  <si>
    <t>Policy</t>
  </si>
  <si>
    <t>YEARS OF LIFE LOST</t>
  </si>
  <si>
    <t>Difference</t>
  </si>
  <si>
    <t>HOSPITALISATIONS</t>
  </si>
  <si>
    <t>female</t>
  </si>
  <si>
    <t>male</t>
  </si>
  <si>
    <t>PREMATURE MORTALITY</t>
  </si>
  <si>
    <t>Area of interest:</t>
  </si>
  <si>
    <t>Targeting strategy:</t>
  </si>
  <si>
    <t>Calculate health impact after this many years:</t>
  </si>
  <si>
    <t>Total</t>
  </si>
  <si>
    <t>Health impact calculated after:</t>
  </si>
  <si>
    <t>Hospital stays</t>
  </si>
  <si>
    <t>Years of life lost</t>
  </si>
  <si>
    <t>Without intervention</t>
  </si>
  <si>
    <t>With intervention</t>
  </si>
  <si>
    <t>Premature deaths (&lt;75 years)</t>
  </si>
  <si>
    <t>Premature deaths prevented</t>
  </si>
  <si>
    <t>Y</t>
  </si>
  <si>
    <t>a</t>
  </si>
  <si>
    <t>b</t>
  </si>
  <si>
    <t>Cumulative proportion</t>
  </si>
  <si>
    <t>Relative rank</t>
  </si>
  <si>
    <t>Y*√a</t>
  </si>
  <si>
    <t>√a</t>
  </si>
  <si>
    <t>b*√a</t>
  </si>
  <si>
    <t xml:space="preserve"> </t>
  </si>
  <si>
    <t>Relative Index of Inequality calculation</t>
  </si>
  <si>
    <t>SIMD quintile</t>
  </si>
  <si>
    <t>Q1 (most dep)</t>
  </si>
  <si>
    <t>Q5 (least dep)</t>
  </si>
  <si>
    <t>Population</t>
  </si>
  <si>
    <t>Proportion of total population</t>
  </si>
  <si>
    <t>Slope Index of Inequality =</t>
  </si>
  <si>
    <t>Relative Index of Inequality =</t>
  </si>
  <si>
    <t>Years of Life Lost (YLL)</t>
  </si>
  <si>
    <t>Hospital Stays</t>
  </si>
  <si>
    <t>No. available for intervention</t>
  </si>
  <si>
    <t>Age group:</t>
  </si>
  <si>
    <t>Results summary:</t>
  </si>
  <si>
    <t>Calculating how many will be treated in each group, for each targeting strategy</t>
  </si>
  <si>
    <t>EdinSE_deal</t>
  </si>
  <si>
    <t>GClyde_deal</t>
  </si>
  <si>
    <t>Aber_deal</t>
  </si>
  <si>
    <t>Inver_deal</t>
  </si>
  <si>
    <t>ClacksStirIJB</t>
  </si>
  <si>
    <t>Tay_deal</t>
  </si>
  <si>
    <t>S00000001</t>
  </si>
  <si>
    <t>S08000015</t>
  </si>
  <si>
    <t>S08000016</t>
  </si>
  <si>
    <t>S08000017</t>
  </si>
  <si>
    <t>S08000018</t>
  </si>
  <si>
    <t>S08000019</t>
  </si>
  <si>
    <t>S08000020</t>
  </si>
  <si>
    <t>S08000021</t>
  </si>
  <si>
    <t>S08000022</t>
  </si>
  <si>
    <t>S08000023</t>
  </si>
  <si>
    <t>S08000024</t>
  </si>
  <si>
    <t>S08000025</t>
  </si>
  <si>
    <t>S08000026</t>
  </si>
  <si>
    <t>S08000027</t>
  </si>
  <si>
    <t>S08000028</t>
  </si>
  <si>
    <t>S12000005</t>
  </si>
  <si>
    <t>S12000006</t>
  </si>
  <si>
    <t>S12000008</t>
  </si>
  <si>
    <t>S12000010</t>
  </si>
  <si>
    <t>S12000011</t>
  </si>
  <si>
    <t>S12000013</t>
  </si>
  <si>
    <t>S12000014</t>
  </si>
  <si>
    <t>S12000015</t>
  </si>
  <si>
    <t>S12000017</t>
  </si>
  <si>
    <t>S12000018</t>
  </si>
  <si>
    <t>S12000019</t>
  </si>
  <si>
    <t>S12000020</t>
  </si>
  <si>
    <t>S12000021</t>
  </si>
  <si>
    <t>S12000023</t>
  </si>
  <si>
    <t>S12000024</t>
  </si>
  <si>
    <t>S12000026</t>
  </si>
  <si>
    <t>S12000027</t>
  </si>
  <si>
    <t>S12000028</t>
  </si>
  <si>
    <t>S12000029</t>
  </si>
  <si>
    <t>S12000030</t>
  </si>
  <si>
    <t>S12000033</t>
  </si>
  <si>
    <t>S12000034</t>
  </si>
  <si>
    <t>S12000035</t>
  </si>
  <si>
    <t>S12000036</t>
  </si>
  <si>
    <t>S12000038</t>
  </si>
  <si>
    <t>S12000039</t>
  </si>
  <si>
    <t>S12000040</t>
  </si>
  <si>
    <t>S12000041</t>
  </si>
  <si>
    <t>S12000042</t>
  </si>
  <si>
    <t>S12000044</t>
  </si>
  <si>
    <t>S12000045</t>
  </si>
  <si>
    <t>S12000046</t>
  </si>
  <si>
    <t>Edinburgh &amp; Southeast City Deal</t>
  </si>
  <si>
    <t>Glasgow &amp; Clyde City Deal</t>
  </si>
  <si>
    <t>Aberdeen City Deal</t>
  </si>
  <si>
    <t>Inverness City Deal</t>
  </si>
  <si>
    <t>Clacks &amp; Stirling IJB</t>
  </si>
  <si>
    <t xml:space="preserve">Tay Cities Deal </t>
  </si>
  <si>
    <t>ESP2013</t>
  </si>
  <si>
    <t>HOSP_BASE</t>
  </si>
  <si>
    <t>HOSP_POLICY</t>
  </si>
  <si>
    <t>PREM_BASE</t>
  </si>
  <si>
    <t>PREM_POLICY</t>
  </si>
  <si>
    <t>Relative (RII)</t>
  </si>
  <si>
    <t>Absolute (SII)</t>
  </si>
  <si>
    <t>Relative</t>
  </si>
  <si>
    <t>Absolute</t>
  </si>
  <si>
    <t>Premature Death</t>
  </si>
  <si>
    <t>YLL</t>
  </si>
  <si>
    <t>Relative Index of Inequality (RII)</t>
  </si>
  <si>
    <t>Slope Index of Inequality (SII)</t>
  </si>
  <si>
    <t>YLL_BASE</t>
  </si>
  <si>
    <t>YLL_POLICY</t>
  </si>
  <si>
    <t>CI_BASE</t>
  </si>
  <si>
    <t>CI_POLICY</t>
  </si>
  <si>
    <t>Options for changing the model:</t>
  </si>
  <si>
    <t>Check the Results tab for a detailed breakdown of the results</t>
  </si>
  <si>
    <t>Choose the number of people to treat:</t>
  </si>
  <si>
    <t>HEALTH OUTCOMES</t>
  </si>
  <si>
    <t>Additional people to be treated:</t>
  </si>
  <si>
    <t>Population-wide inequalities slope</t>
  </si>
  <si>
    <t>Gap between most and least deprived</t>
  </si>
  <si>
    <t>Most deprived 20% (Q1)</t>
  </si>
  <si>
    <t>Most deprived 40% (Q1 &amp; Q2)</t>
  </si>
  <si>
    <t>% prevented</t>
  </si>
  <si>
    <t>n</t>
  </si>
  <si>
    <t xml:space="preserve">HEALTH INEQUALITIES </t>
  </si>
  <si>
    <t>%</t>
  </si>
  <si>
    <t>rate*</t>
  </si>
  <si>
    <t>* European age-standardised rate per 100,000</t>
  </si>
  <si>
    <t>COUNTS</t>
  </si>
  <si>
    <t>STANDARDISED RATES</t>
  </si>
  <si>
    <t>TARGETING OPTIONS</t>
  </si>
  <si>
    <t>AREA LOOK-UP</t>
  </si>
  <si>
    <t>AREA CODE LOOK-UP</t>
  </si>
  <si>
    <t>INTERVENTIONS</t>
  </si>
  <si>
    <t>life exp (2014-16)</t>
  </si>
  <si>
    <t>mean age (2016)</t>
  </si>
  <si>
    <t>Population 2016 (16+ only)</t>
  </si>
  <si>
    <t>Males</t>
  </si>
  <si>
    <t>16-24</t>
  </si>
  <si>
    <t>25-34</t>
  </si>
  <si>
    <t>35-44</t>
  </si>
  <si>
    <t>45-54</t>
  </si>
  <si>
    <t>55-64</t>
  </si>
  <si>
    <t>65-74</t>
  </si>
  <si>
    <t>75+</t>
  </si>
  <si>
    <t>Females</t>
  </si>
  <si>
    <t xml:space="preserve">SIMD 2016 quintile </t>
  </si>
  <si>
    <t>Overall prevalence</t>
  </si>
  <si>
    <t>Subgroup's fraction of area's 2016 population (16+ only)</t>
  </si>
  <si>
    <t>Q1 subgroup's fraction of area's 2016 Q1 population (16+ only)</t>
  </si>
  <si>
    <t>Q1 &amp; Q2 subgroup's fraction of area's 2016 Q1 + Q2 population (16+ only)</t>
  </si>
  <si>
    <t>Subgroup's fraction of area's 2016 Population-At-Risk (PAR) (16+ only)</t>
  </si>
  <si>
    <t>population (2016)</t>
  </si>
  <si>
    <t>Q5 (least deprived)</t>
  </si>
  <si>
    <t>Source</t>
  </si>
  <si>
    <t>IRR relative to untreated</t>
  </si>
  <si>
    <t>Sources</t>
  </si>
  <si>
    <t>Proportion who seek help</t>
  </si>
  <si>
    <t>Outcome</t>
  </si>
  <si>
    <t>References</t>
  </si>
  <si>
    <t>All-cause hospitalisation</t>
  </si>
  <si>
    <t>All-cause mortality</t>
  </si>
  <si>
    <t>The figures are weighted proportions from the Scottish Health Survey (2013-2016 combined).</t>
  </si>
  <si>
    <t xml:space="preserve">Calculating the deaths, years of life lost, hospital stays, and premature deaths for each group </t>
  </si>
  <si>
    <t>CUMULATIVE INCIDENCE (DEATHS)</t>
  </si>
  <si>
    <t>AGE STANDARDISED RATE (ASR)</t>
  </si>
  <si>
    <t>ASR*EUROPEAN STANDARD POPULATION (ESP2013)</t>
  </si>
  <si>
    <t>EUROPEAN AGE-STANDARDISED RATE (EASR) PER 100000</t>
  </si>
  <si>
    <t>additional no. treated under policy</t>
  </si>
  <si>
    <t>16+ Males and Females</t>
  </si>
  <si>
    <t>16+ Females</t>
  </si>
  <si>
    <t>16+ Males</t>
  </si>
  <si>
    <t>SCOTLAND</t>
  </si>
  <si>
    <t xml:space="preserve">Area </t>
  </si>
  <si>
    <t>*</t>
  </si>
  <si>
    <t>Absolute difference (Q1-Q5) =</t>
  </si>
  <si>
    <t>Relative difference (Q1/Q5) =</t>
  </si>
  <si>
    <t>% Difference</t>
  </si>
  <si>
    <t>Interpretation</t>
  </si>
  <si>
    <t>No. all-cause hospital stays</t>
  </si>
  <si>
    <t>Detailed results for intervention:</t>
  </si>
  <si>
    <t>POLICY IMPACT ON HEALTH INEQUALITIES**</t>
  </si>
  <si>
    <t>POLICY IMPACT ON HEALTH*</t>
  </si>
  <si>
    <t>*N.B. a positive figure indicates an improvement in health outcomes.</t>
  </si>
  <si>
    <t>Change in the absolute gap</t>
  </si>
  <si>
    <t>(N.B. negative = narrower gap)</t>
  </si>
  <si>
    <t>(N.B. negative = decreased inequalities)</t>
  </si>
  <si>
    <t>Change in the relative gap</t>
  </si>
  <si>
    <t>Change in absolute inequalities</t>
  </si>
  <si>
    <t>Change in relative inequalities</t>
  </si>
  <si>
    <t>Years of life saved</t>
  </si>
  <si>
    <t>Gender</t>
  </si>
  <si>
    <t>Men</t>
  </si>
  <si>
    <t>2015 Korda et al table 2 p9</t>
  </si>
  <si>
    <t xml:space="preserve">Quoted  </t>
  </si>
  <si>
    <t>Women</t>
  </si>
  <si>
    <t>All participants</t>
  </si>
  <si>
    <t>2016 Global BMI collaboration e-table 12, appendix p.25</t>
  </si>
  <si>
    <t>Intervention Rate Ratios (IRR) for successful weight management interventions</t>
  </si>
  <si>
    <t>Lifestyle weight management services</t>
  </si>
  <si>
    <t>All</t>
  </si>
  <si>
    <t>Calculated</t>
  </si>
  <si>
    <t xml:space="preserve">Ma et al (2017) </t>
  </si>
  <si>
    <t>Proportion of obese population who wish to lose weight</t>
  </si>
  <si>
    <t>Prevalence of obesity</t>
  </si>
  <si>
    <t>Global BMI Collaboration (2016)</t>
  </si>
  <si>
    <t>Korda et al (2015)</t>
  </si>
  <si>
    <t>Li et al (2015)</t>
  </si>
  <si>
    <t>Ma et al (2017)</t>
  </si>
  <si>
    <t>NICE Ev1a (2013)</t>
  </si>
  <si>
    <t>NICE Ev1c (2013)</t>
  </si>
  <si>
    <t>NICE Guideline PH53 (2014)</t>
  </si>
  <si>
    <t>The intervention</t>
  </si>
  <si>
    <t>● Multicomponent, addressing: dietary intake, physical activity levels and behaviour change.</t>
  </si>
  <si>
    <t>Hospitalisation</t>
  </si>
  <si>
    <t>Mortality</t>
  </si>
  <si>
    <t xml:space="preserve">Results are presented stratified by age group and BMI. </t>
  </si>
  <si>
    <t xml:space="preserve">ERR drawn from a prospective cohort study (45 and Up Study, Korda et at, 2015).  </t>
  </si>
  <si>
    <t xml:space="preserve">The presented ERR is for European studies (n=89); findings were consistent across regions, but largest effect in Europe.  </t>
  </si>
  <si>
    <t xml:space="preserve">ERR drawn from an individual-participant data meta-analysis (n=239 studies) (Global BMI Mortality Collaboration 2016).  </t>
  </si>
  <si>
    <t>No studies were identified that directly measured the effect of weight management services on the risk of hospitalisation.</t>
  </si>
  <si>
    <t xml:space="preserve">Mean weight loss was calculated to be -3.42kg after one year. </t>
  </si>
  <si>
    <t>Applying a 2.59kg weight loss to these base characteristics gives an average anticipated BMI change of -0.95kg/m2.</t>
  </si>
  <si>
    <t xml:space="preserve">34 studies, with 21,699 participants and 685 subsequent deaths contributed to the estimated effect size. </t>
  </si>
  <si>
    <t xml:space="preserve">Eligible population: </t>
  </si>
  <si>
    <t xml:space="preserve">Motivation to lose weight is estimated from the Scottish Health Survey Knowledge, Attitudes and Motivation module (2008-2011). </t>
  </si>
  <si>
    <t xml:space="preserve">Issues with adherence and drop-out are therefore accounted for in the overall effect size reported. </t>
  </si>
  <si>
    <t>Weight regain</t>
  </si>
  <si>
    <t xml:space="preserve">Li et al (2015) uses the 1958 birth cohort to give an estimate of background weight gain among the general adult population of 0.9% increase in BMI per year. </t>
  </si>
  <si>
    <t xml:space="preserve">It is assumed that the effects of the intervention will reduce in a linear fashion over this time period. </t>
  </si>
  <si>
    <t>Intervention drop-out rate has not be considered separately, as intervention evidence is drawn from randomised-controlled trials analysed on an intention-to-treat basis.</t>
  </si>
  <si>
    <t>Description</t>
  </si>
  <si>
    <t>Value</t>
  </si>
  <si>
    <t>Applying a 3.42kg weight loss to the Counterweight base characteristics gives an average anticipated BMI change of -1.26kg/m2.</t>
  </si>
  <si>
    <t>Hence we assume that participants lose an average of 0.95 kg/m2 from the weight management programme.</t>
  </si>
  <si>
    <t>How much weight is lost?</t>
  </si>
  <si>
    <t>Year</t>
  </si>
  <si>
    <t>Participant BMI</t>
  </si>
  <si>
    <t>Non-participant BMI</t>
  </si>
  <si>
    <t>BMI over time</t>
  </si>
  <si>
    <t>IRR for participants</t>
  </si>
  <si>
    <t>We assume that participants lose an average of 0.95 kg/m2 in year 1 from the weight management programme.</t>
  </si>
  <si>
    <t xml:space="preserve">Those with obesity (BMI&gt;=30), aged 18+ years, who want to lose weight. </t>
  </si>
  <si>
    <t>ONS (2011)</t>
  </si>
  <si>
    <t>European Standard Population (ESP 2013)</t>
  </si>
  <si>
    <t>sub group</t>
  </si>
  <si>
    <t>1 (intervention)</t>
  </si>
  <si>
    <t>0 (pre-intervention)</t>
  </si>
  <si>
    <t>Estimated number of people with obesity</t>
  </si>
  <si>
    <t>Estimated no. of people with obesity who seek help (estimated at 71.1%)</t>
  </si>
  <si>
    <t>All hospital admissions (16+)</t>
  </si>
  <si>
    <t>All hospital admissions (SIMD Q1, 16+)</t>
  </si>
  <si>
    <t>All hospital admissions (SIMD Q1 and Q2, 16+)</t>
  </si>
  <si>
    <t>All deaths (16+)</t>
  </si>
  <si>
    <t>All deaths (SIMD Q1, 16+)</t>
  </si>
  <si>
    <t>All deaths (SIMD Q1 and Q2, 16+)</t>
  </si>
  <si>
    <t>Premature deaths (16+)</t>
  </si>
  <si>
    <t>Premature deaths (SIMD Q1, 16+)</t>
  </si>
  <si>
    <t>Premature deaths (SIMD Q1 and Q2, 16+)</t>
  </si>
  <si>
    <t>Years of Life Lost (16+)</t>
  </si>
  <si>
    <t>Years of Life Lost (SIMD Q1, 16+)</t>
  </si>
  <si>
    <t>Years of Life Lost (SIMD Q1 and Q2, 16+)</t>
  </si>
  <si>
    <t>Health outcome totals, 2016</t>
  </si>
  <si>
    <t>No. all-cause deaths</t>
  </si>
  <si>
    <t>Baseline situation (2016):</t>
  </si>
  <si>
    <t>Health impact</t>
  </si>
  <si>
    <t xml:space="preserve">(N.B. positive difference = </t>
  </si>
  <si>
    <t>fewer stays)</t>
  </si>
  <si>
    <t>fewer premature deaths)</t>
  </si>
  <si>
    <t>(N.B. positive difference =</t>
  </si>
  <si>
    <t>years of life saved)</t>
  </si>
  <si>
    <t>(=prevalence*population in 2016)</t>
  </si>
  <si>
    <t>Demographic data</t>
  </si>
  <si>
    <t>life expectancy (2014-2016)</t>
  </si>
  <si>
    <t>ERR (relative to non-obese)</t>
  </si>
  <si>
    <t>ERR is higher for men than women, but ERR is only available for BMI groups rather than all obese.</t>
  </si>
  <si>
    <t>Sex</t>
  </si>
  <si>
    <t>Quoted/calculated</t>
  </si>
  <si>
    <t>hospitalisation</t>
  </si>
  <si>
    <t>mortality</t>
  </si>
  <si>
    <t>(Same weight gain trajectory after year 8)</t>
  </si>
  <si>
    <t xml:space="preserve">Evaluation of the Counterweight Programme for obesity management in primary care: a starting point for continuous improvement. British Journal of General Practice 2008 Aug;58(553), 548-554. http://www.counterweight.org/Publications/Published-Papers/Evaluation-of-the-Counterweight-Programme-for-obesity-management-in-primary-care-a-starting-point-for-continuous-improvement-30. </t>
  </si>
  <si>
    <t>The Global BMI Collaboration. Body-mass index and all-cause mortality: individual-participant-data meta-analysis of 239 prospective studies in four continents. Lancet  2016; 388: 776–86. www.clinicalkey.com/service/content/pdf/watermarked/1-s2.0-S0140673616301751.pdf?locale=en_US</t>
  </si>
  <si>
    <t>Korda RJ, Joshy G, Paige E, Butler JRG, Jorm LR, Liu B, et al. (2015) The Relationship between Body Mass Index and Hospitalisation Rates, Days in Hospital and Costs: Findings from a Large Prospective Linked Data Study. PLoS ONE 10(3): e0118599. doi:10.1371/journal.pone.0118599
. journals.plos.org/plosone/article/file?id=10.1371/journal.pone.0118599&amp;type=printable</t>
  </si>
  <si>
    <t>Li L, Hardy R, Kuh D, Power C. Life-course body mass index trajectories and blood pressure in mid life in two British birth cohorts: stronger associations in the later-born generation. International Journal of Epidemiology; 2015, vol 44 (3): 1018-1026. academic.oup.com/ije/article-lookup/doi/10.1093/ije/dyv106</t>
  </si>
  <si>
    <t>NICE PH53 lifestyle services for overweight/obese. www.nice.org.uk/guidance/ph53/resources/weight-management-lifestyle-services-for-overweight-or-obese-adults-pdf-1996416726469</t>
  </si>
  <si>
    <t xml:space="preserve">2011 residential-based area classifications. https://www.ons.gov.uk/methodology/geography/geographicalproducts/areaclassifications/2011areaclassifications/datasets. </t>
  </si>
  <si>
    <t>Reeves et al. Hospital admissions in relation to body mass index in UK women: a prospective cohort study. BMC Medicine, 12:45. bmcmedicine.biomedcentral.com/track/pdf/10.1186/1741-7015-12-45</t>
  </si>
  <si>
    <t xml:space="preserve">Follow-up included all participants who entered the study, regardless of weight loss achieved. </t>
  </si>
  <si>
    <t>The figure of 71.1% represents all those with a BMI&gt;=30 who are in the contemplation, planning, action or maintenance stages of change.</t>
  </si>
  <si>
    <t>Ma C, Avenell A, Bolland M, Hudson J, Stewart F, Robertson C, Sharma P, Fraser C, MacLennan G. Effects of weight loss interventions for adults who are obese on mortality, cardiovascular disease, and cancer: systematic review and meta-analysis. BMJ (Clinical research ed.). 359: j4849. www.pubmedcentral.nih.gov/articlerender.fcgi?artid=PMC5682593</t>
  </si>
  <si>
    <t>BMI difference</t>
  </si>
  <si>
    <t>Applying a 0.047kg/month weight gain to the Counterweight base characteristics gives an average anticipated BMI increase of 0.21 kg/m2 each year for the treated individuals.</t>
  </si>
  <si>
    <t xml:space="preserve">Assuming that without participation in services, individuals would continue to gain 0.9% BMI per year, and that after participation they regain BMI at 0.21 kg/m2 each year faster than this background weight, it is estimated that participants would regress to their original weight trajectory 7.5 years following the intervention. </t>
  </si>
  <si>
    <t>Intervention costs</t>
  </si>
  <si>
    <t>Hospitalisation costs</t>
  </si>
  <si>
    <t xml:space="preserve">Cost of continuous Inpatient stay </t>
  </si>
  <si>
    <t>Cost of providing lifestyle weight management services</t>
  </si>
  <si>
    <t>Economic impact</t>
  </si>
  <si>
    <t>£</t>
  </si>
  <si>
    <t>Direct financial cost:</t>
  </si>
  <si>
    <t>Direct financial savings:</t>
  </si>
  <si>
    <t>% saved</t>
  </si>
  <si>
    <t>Reduction in hospital stay costs</t>
  </si>
  <si>
    <t>money saved)</t>
  </si>
  <si>
    <t>Savings not estimated</t>
  </si>
  <si>
    <t>Direct financial cost of the intervention (£):</t>
  </si>
  <si>
    <t>Direct financial savings from reduced hospitalisations (£):</t>
  </si>
  <si>
    <t>SELECTED COSTS AND SAVINGS***</t>
  </si>
  <si>
    <t>Positive difference = net cost incurred</t>
  </si>
  <si>
    <t>No. obese</t>
  </si>
  <si>
    <t>Area:</t>
  </si>
  <si>
    <t>Absolute gap (Q1 minus Q5**)</t>
  </si>
  <si>
    <t>Relative gap Q1 to Q5**</t>
  </si>
  <si>
    <t>** or the most and least deprived quintiles in the area</t>
  </si>
  <si>
    <t>Inequalities</t>
  </si>
  <si>
    <t>N.B. Results may take a few seconds to change.</t>
  </si>
  <si>
    <t>Targeting to SIMD Q1</t>
  </si>
  <si>
    <t>Targeting to SIMD Q1 &amp; Q2</t>
  </si>
  <si>
    <t>SIMD Q1 &amp; Q2</t>
  </si>
  <si>
    <t>SIMD Q1</t>
  </si>
  <si>
    <t>AREA name</t>
  </si>
  <si>
    <t>Equivalent to</t>
  </si>
  <si>
    <t>Aberdeen City IJB</t>
  </si>
  <si>
    <t>Aberdeen City Region Deal</t>
  </si>
  <si>
    <t>Aberdeenshire IJB</t>
  </si>
  <si>
    <t>Angus IJB</t>
  </si>
  <si>
    <t>Argyll &amp; Bute IJB</t>
  </si>
  <si>
    <t>Clackmannanshire &amp; Stirling IJB</t>
  </si>
  <si>
    <t>Dumfries &amp; Galloway IJB</t>
  </si>
  <si>
    <t>Dundee City IJB</t>
  </si>
  <si>
    <t>East Ayrshire IJB</t>
  </si>
  <si>
    <t>East Dunbartonshire IJB</t>
  </si>
  <si>
    <t>East Lothian IJB</t>
  </si>
  <si>
    <t>East Renfrewshire IJB</t>
  </si>
  <si>
    <t>Edinburgh &amp; SE Scotland City Region Deal</t>
  </si>
  <si>
    <t>Edinburgh, City of, IJB</t>
  </si>
  <si>
    <t>Eilean Siar IJB</t>
  </si>
  <si>
    <t>Falkirk IJB</t>
  </si>
  <si>
    <t>Fife IJB</t>
  </si>
  <si>
    <t>Glasgow City IJB</t>
  </si>
  <si>
    <t>Glasgow City Region Deal</t>
  </si>
  <si>
    <t>Highland Partnership</t>
  </si>
  <si>
    <t>Inverclyde IJB</t>
  </si>
  <si>
    <t>Inverness &amp; Highland City Region Deal</t>
  </si>
  <si>
    <t>Midlothian IJB</t>
  </si>
  <si>
    <t>Stirling &amp; Clackmannanshire City Region Deal</t>
  </si>
  <si>
    <t xml:space="preserve">Tay Cities Region Deal </t>
  </si>
  <si>
    <t>Moray IJB</t>
  </si>
  <si>
    <t>North Ayrshire IJB</t>
  </si>
  <si>
    <t>North Lanarkshire IJB</t>
  </si>
  <si>
    <t>Orkney Islands IJB</t>
  </si>
  <si>
    <t>Perth &amp; Kinross IJB</t>
  </si>
  <si>
    <t>Renfrewshire IJB</t>
  </si>
  <si>
    <t>Scottish Borders IJB</t>
  </si>
  <si>
    <t>Shetland Islands IJB</t>
  </si>
  <si>
    <t>South Ayrshire IJB</t>
  </si>
  <si>
    <t>South Lanarkshire IJB</t>
  </si>
  <si>
    <t>West Dunbartonshire IJB</t>
  </si>
  <si>
    <t>West Lothian IJB</t>
  </si>
  <si>
    <t>It does this by modelling the potential impact of different interventions and policies on overall population health and health inequalities.</t>
  </si>
  <si>
    <t xml:space="preserve">Data and evidence have been updated where applicable, new interventions have been included, and presentation of the results has been improved.  </t>
  </si>
  <si>
    <t xml:space="preserve">Results are provided for three health outcomes: premature mortality, years of life lost, and hospital stays.  </t>
  </si>
  <si>
    <t>The interventions were chosen based on the highest quality and most generalisable evidence linking them to changes in all-cause mortality and hospital admissions.</t>
  </si>
  <si>
    <t>Tobacco taxation</t>
  </si>
  <si>
    <t>Income-based policies</t>
  </si>
  <si>
    <t>Smoking cessation</t>
  </si>
  <si>
    <t>Alcohol Brief Interventions (ABIs)</t>
  </si>
  <si>
    <t>Pages in this spreadsheet tool:</t>
  </si>
  <si>
    <t>&gt;&gt;</t>
  </si>
  <si>
    <t>Where users can change the model options, and see high-level results</t>
  </si>
  <si>
    <t>Full results for the chosen model options</t>
  </si>
  <si>
    <t>1. Health Boards:</t>
  </si>
  <si>
    <t>2. Local Authorities:</t>
  </si>
  <si>
    <t xml:space="preserve">The 32 elected councils that provide a range of services to local people, including education and care.  </t>
  </si>
  <si>
    <t xml:space="preserve">The Gaelic name of Eilean Siar is used for the local authority covering the Western Isles.  </t>
  </si>
  <si>
    <t>3. Integrated Joint Boards:</t>
  </si>
  <si>
    <t xml:space="preserve">The Gaelic name of Eilean Siar is used for the IJB covering the Western Isles.  </t>
  </si>
  <si>
    <t xml:space="preserve">4. City Region Deals: </t>
  </si>
  <si>
    <t>City Region Deals are agreements between the Scottish Government, the UK Government and local government.</t>
  </si>
  <si>
    <t>City Region:</t>
  </si>
  <si>
    <t xml:space="preserve">Local Authorities (LAs) included: </t>
  </si>
  <si>
    <t>Edinburgh &amp; Southeast Scotland City Region Deal</t>
  </si>
  <si>
    <t>Stirling and Clackmannanshire City Region Deal</t>
  </si>
  <si>
    <t>Abbreviations used</t>
  </si>
  <si>
    <t>IJB</t>
  </si>
  <si>
    <t>Integrated Joint Board</t>
  </si>
  <si>
    <t>LA</t>
  </si>
  <si>
    <t>Local Authority</t>
  </si>
  <si>
    <t>RII</t>
  </si>
  <si>
    <t>Relative Index of Inequality</t>
  </si>
  <si>
    <t>SII</t>
  </si>
  <si>
    <t>Slope Index of Inequality</t>
  </si>
  <si>
    <t>Scottish Index of Multiple Deprivation</t>
  </si>
  <si>
    <t>Q1 - Q5</t>
  </si>
  <si>
    <t>Quintiles of the SIMD: Q1 contains the 20% most deprived areas, and Q5 contains the 20% least deprived areas.</t>
  </si>
  <si>
    <t>Max no. people available to be treated:</t>
  </si>
  <si>
    <t>Hospital stays prevented</t>
  </si>
  <si>
    <t>Premature deaths</t>
  </si>
  <si>
    <t>AREA:</t>
  </si>
  <si>
    <t>EQUIVALENT AREA:</t>
  </si>
  <si>
    <t>● Last at least 3 months, with weekly or fortnightly meetings.</t>
  </si>
  <si>
    <t>● Developed by a multidisciplinary team, and delivered by trained staff.</t>
  </si>
  <si>
    <t>The Reeves et al. 2014 RR of 1.12 per 5 kg/m2 equates to a regression coefficient of ln(1.12)/5 = 0.02266 per BMI unit.</t>
  </si>
  <si>
    <t>The Ma et al. 2017 RR of 0.82 for -1.26 kg/m2 equates to a regression coefficient of ln(0.82)/-1.26 = 0.1575 per BMI unit.</t>
  </si>
  <si>
    <t>Reeves et al (2014)</t>
  </si>
  <si>
    <t>The cost of a continuous inpatient stay was estimated to be £2,113 in 2006/07 (Geue et al 2012; based on healthcare resource groups and the English tariff).</t>
  </si>
  <si>
    <t>This was inflated to £2,512 for 2015/16 using the Hospital and Community Health Service (HCHS) inflation index.</t>
  </si>
  <si>
    <t>16+ years</t>
  </si>
  <si>
    <t>NICE Ev1a (2013) provides an estimated average weight loss for lifestyle weight management services of 2.59kg.</t>
  </si>
  <si>
    <t xml:space="preserve">Inclusion criteria for trials differ slightly from the studies that inform the NICE PH53 guideline: Ma et al's study required trials to be focused clearly on weight loss with a weight reducing diet, with or without a physical activity component, and to be compared to a control intervention. </t>
  </si>
  <si>
    <t xml:space="preserve">A risk reduction ratio of 0.82 was drawn from a systematic review and meta-analysis of weight loss interventions (Ma et al 2017). </t>
  </si>
  <si>
    <t xml:space="preserve">NICE Ev1c (2013) provides evidence regarding differential weight gain between participants in lifestyle weight management services and controls, with participants gaining 0.047kg/month more than controls. </t>
  </si>
  <si>
    <t>Proportion of the population with BMI &gt;= 30.</t>
  </si>
  <si>
    <t xml:space="preserve">These values have been used to construct the BMI trajectories below, and their corresponding IRRs.  </t>
  </si>
  <si>
    <t>Exposure Rate Ratios (ERR) for obesity (Body Mass Index (BMI)&gt;=30)</t>
  </si>
  <si>
    <t>No evidence of differential effect by age, sex, Scottish Index of Multiple Deprivation (SIMD) (NICE 2014 Ev1a).</t>
  </si>
  <si>
    <t>* indicates Local Authorities (LAs) with sample base &lt;450: here aggregated LA estimates have been used, based on the most similar LAs identified by ONS (2011).</t>
  </si>
  <si>
    <t>Quintile 1 (most deprived)</t>
  </si>
  <si>
    <t>Scottish Health Survey (SHeS) 2008-2011 Knowledge and Attitudes Module (KAM)</t>
  </si>
  <si>
    <t>Ross et al (2008)</t>
  </si>
  <si>
    <t>Reeves et al (2014), NICE Ev1a (2013) , Ross et al (2008)</t>
  </si>
  <si>
    <t xml:space="preserve">Data from the Counterweight evaluation (Ross et al 2008) provides data on average BMI (37), height (1.65m) and weight (101kg) of participants. </t>
  </si>
  <si>
    <t>Knowledge, attitudes and motivations to health; module of the Scottish Health Survey, dataset 2008-2011. Available via https://www.ukdataservice.ac.uk/</t>
  </si>
  <si>
    <t>Scottish Health Survey (2008-2011)</t>
  </si>
  <si>
    <t>Hartmann-Boyce et al. NICE 2013 Ev1a Managing overweight and obese adults: update review The clinical effectiveness of long-term weight management schemes for adults (Review 1a). www.nice.org.uk/guidance/ph53/evidence/evidence-review-1a-pdf-431707933</t>
  </si>
  <si>
    <t>Johns D, Hartmann-Boyce J. NICE 2013 Ev1c Weight regain after behavioural weight management programmes Review 1c. www.nice.org.uk/guidance/ph53/evidence/evidence-review-1c-pdf-431707935</t>
  </si>
  <si>
    <t xml:space="preserve">Reeves et al. 2014 provides an estimate of relative risk (RR) of hospitalisation of 1.12 (1.12-1.13) per 5kg/m2 over a 'healthy' weight (BMI 22.5-24.9). </t>
  </si>
  <si>
    <t>***Costs/savings from changes to other health outcomes and to health inequalities have not been estimated.</t>
  </si>
  <si>
    <t>Population at Risk (PAR) by Area (proportions)</t>
  </si>
  <si>
    <t>Population at Risk by deprivation quintile (proportions)</t>
  </si>
  <si>
    <t>Fuller et al (2013)</t>
  </si>
  <si>
    <t>A within‐trial cost‐effectiveness analysis of primary care referral to a commercial provider for weight loss treatment, relative to standard care‐an international randomised controlled trial. Int J Obes (Lond) 2013; 37: 828–834</t>
  </si>
  <si>
    <t xml:space="preserve">Source: Fuller et al (2013) inflated using Hospital and Community Health Service (HCHS) inflation index for financial year 2015/16.  </t>
  </si>
  <si>
    <t>Years:</t>
  </si>
  <si>
    <t>Informing Interventions to reduce health Inequalities ('Triple I'):</t>
  </si>
  <si>
    <r>
      <rPr>
        <b/>
        <sz val="12"/>
        <color theme="1"/>
        <rFont val="Arial"/>
        <family val="2"/>
      </rPr>
      <t>Informing Interventions to reduce health Inequalities ('Triple I')</t>
    </r>
    <r>
      <rPr>
        <sz val="12"/>
        <color theme="1"/>
        <rFont val="Arial"/>
        <family val="2"/>
      </rPr>
      <t xml:space="preserve"> is a collaboration between NHS Health Scotland and the Scottish Public Health Observatory (ScotPHO).</t>
    </r>
  </si>
  <si>
    <t>The interventions:</t>
  </si>
  <si>
    <t>The topics addressed by the interventions span the determinants of health (including ‘upstream’, ‘downstream’, individual-level and population-wide).</t>
  </si>
  <si>
    <t>There are 9 Triple I spreadsheet tools (corresponding to the topic areas below).</t>
  </si>
  <si>
    <t xml:space="preserve">Individual-level interventions: </t>
  </si>
  <si>
    <t>Population-wide interventions:</t>
  </si>
  <si>
    <t>(N.B. modelled as being implemented in year 1 only)</t>
  </si>
  <si>
    <t xml:space="preserve">(N.B. permanent: modelled as remaining </t>
  </si>
  <si>
    <t>Topic</t>
  </si>
  <si>
    <t xml:space="preserve">Intervention(s) </t>
  </si>
  <si>
    <t>in place after implementation in year 1)</t>
  </si>
  <si>
    <t>Mental Health</t>
  </si>
  <si>
    <t>Interventions for depression</t>
  </si>
  <si>
    <t>Obesity</t>
  </si>
  <si>
    <t>Weight management service</t>
  </si>
  <si>
    <t>Physical Environment</t>
  </si>
  <si>
    <t xml:space="preserve">20 mph speed limits </t>
  </si>
  <si>
    <t>Physical inactivity</t>
  </si>
  <si>
    <t>Physical activity interventions</t>
  </si>
  <si>
    <t>Smoking</t>
  </si>
  <si>
    <t>Income</t>
  </si>
  <si>
    <t>Alcohol consumption</t>
  </si>
  <si>
    <t>Unemployment</t>
  </si>
  <si>
    <t>Job provision</t>
  </si>
  <si>
    <t>Introduction</t>
  </si>
  <si>
    <t>Information about the Triple I project</t>
  </si>
  <si>
    <t>User guide</t>
  </si>
  <si>
    <t>How to use this spreadsheet tool</t>
  </si>
  <si>
    <t>Options</t>
  </si>
  <si>
    <t>Results</t>
  </si>
  <si>
    <t>Evidence</t>
  </si>
  <si>
    <t>Summary of the evidence underpinning the model, and definitions of the policies/interventions</t>
  </si>
  <si>
    <t>Interactive results browser</t>
  </si>
  <si>
    <t>National Overview Report</t>
  </si>
  <si>
    <t>Technical Report</t>
  </si>
  <si>
    <t>Frequently Asked Questions</t>
  </si>
  <si>
    <t>Email us for more information.</t>
  </si>
  <si>
    <t>User Guide</t>
  </si>
  <si>
    <r>
      <rPr>
        <b/>
        <sz val="12"/>
        <color theme="1"/>
        <rFont val="Arial"/>
        <family val="2"/>
      </rPr>
      <t xml:space="preserve">Please note: </t>
    </r>
    <r>
      <rPr>
        <sz val="12"/>
        <color theme="1"/>
        <rFont val="Arial"/>
        <family val="2"/>
      </rPr>
      <t>Macros need to be enabled for the tools to work properly.</t>
    </r>
  </si>
  <si>
    <t>How to do this in a recent version of Excel: File &gt; Options &gt; Trust Center &gt; Trust Center Settings &gt; Macro Settings &gt; "Enable all macros"</t>
  </si>
  <si>
    <t>How to do this in an older version of Excel: Tools &gt; Options &gt; Security &gt; Macro Security &gt; "Medium"</t>
  </si>
  <si>
    <t>Changing the intervention details:</t>
  </si>
  <si>
    <r>
      <t xml:space="preserve">You can interact with the Triple I model from the </t>
    </r>
    <r>
      <rPr>
        <b/>
        <sz val="12"/>
        <color theme="1"/>
        <rFont val="Arial"/>
        <family val="2"/>
      </rPr>
      <t>Options</t>
    </r>
    <r>
      <rPr>
        <sz val="12"/>
        <color theme="1"/>
        <rFont val="Arial"/>
        <family val="2"/>
      </rPr>
      <t xml:space="preserve"> tab.</t>
    </r>
  </si>
  <si>
    <t>Intervention:</t>
  </si>
  <si>
    <t>Choose the intervention of interest (only relevant for tools covering more than one intervention: Mental health, Physical activity, and Income-based interventions)</t>
  </si>
  <si>
    <t xml:space="preserve">Choose the area to run the model for.  The available geographies are listed below. </t>
  </si>
  <si>
    <t xml:space="preserve">*Interventions delivered to individuals: mental health, weight management, physical activity, smoking cessation, alcohol brief interventions, and job provision. </t>
  </si>
  <si>
    <t>Four options are available:</t>
  </si>
  <si>
    <t>Number to treat:</t>
  </si>
  <si>
    <r>
      <t>·</t>
    </r>
    <r>
      <rPr>
        <sz val="7"/>
        <color theme="1"/>
        <rFont val="Times New Roman"/>
        <family val="1"/>
      </rPr>
      <t xml:space="preserve">       </t>
    </r>
    <r>
      <rPr>
        <sz val="12"/>
        <color theme="1"/>
        <rFont val="Arial"/>
        <family val="2"/>
      </rPr>
      <t>If a higher number is entered an error message will prevent the calculation from occurring.</t>
    </r>
  </si>
  <si>
    <t>Number of years:</t>
  </si>
  <si>
    <t xml:space="preserve">The interventions are delivered in year 1.  </t>
  </si>
  <si>
    <t>Their effects can be modelled from year 2 (the first year of follow-up) to year 20.</t>
  </si>
  <si>
    <t xml:space="preserve">N.B. Individual-level interventions are delivered for a single year, while the population-level interventions are modelled as remaining in place after year 1. </t>
  </si>
  <si>
    <t>Viewing the results:</t>
  </si>
  <si>
    <t>Options tab</t>
  </si>
  <si>
    <t>A summary of the results is shown on the Options tab.</t>
  </si>
  <si>
    <t>Results tab</t>
  </si>
  <si>
    <t>More detailed results are shown on the Results tab.</t>
  </si>
  <si>
    <t xml:space="preserve">Further information about how the results are calculated, and how to interpret them, can be found in the Triple I Technical Report.  </t>
  </si>
  <si>
    <t>For advanced users: How to make more advanced changes to the model</t>
  </si>
  <si>
    <t>The inner workings of the Triple I tools are described in the Technical Report.  We recommend you consult the report before making any advanced changes.</t>
  </si>
  <si>
    <t>The model data and calculations can be found in a number of 'hidden' tabs.</t>
  </si>
  <si>
    <t xml:space="preserve">These are hidden to simplify the spreadsheet for users.  </t>
  </si>
  <si>
    <t xml:space="preserve">To see the hidden tabs, right-click on any tab, select 'Unhide', then select the tab you want to unhide. </t>
  </si>
  <si>
    <t>The hidden tabs include population data, prevalence data, targeting calculations, and result calculations.</t>
  </si>
  <si>
    <t xml:space="preserve">VBA (Visual Basic for Applications) code has been written to create bespoke functions for the calculations.   </t>
  </si>
  <si>
    <t>The code can be found from the Developer tab &gt; Visual Basic.</t>
  </si>
  <si>
    <t>If the Developer tab is not shown in your version of Excel go to File &gt; Options &gt; Customize Ribbon and switch on the Developer tab (recent Excel versions only).</t>
  </si>
  <si>
    <t>Lifestyle Weight Management Services</t>
  </si>
  <si>
    <t>Baseline year (prevalence and population data):</t>
  </si>
  <si>
    <t>No. all-cause premature deaths</t>
  </si>
  <si>
    <t>Years of life lost (all causes)</t>
  </si>
  <si>
    <t>% increase</t>
  </si>
  <si>
    <t>Further information is available on the Triple I website:</t>
  </si>
  <si>
    <t>An online interactive results browser for comparing different interventions (April 2019)</t>
  </si>
  <si>
    <t>A summary report of the national-level findings (April 2019)</t>
  </si>
  <si>
    <t>Details of Triple I's methods and data sources (April 2019)</t>
  </si>
  <si>
    <t>Answers to frequently-asked questions about Triple I (April 2019)</t>
  </si>
  <si>
    <t>Report and Supplementary Information about the income-based policies work (October 2018)</t>
  </si>
  <si>
    <t>Triple I website</t>
  </si>
  <si>
    <t>nhs.triple.i@nhs.net</t>
  </si>
  <si>
    <t xml:space="preserve">Triple I provides national and local decision makers with practical tools and interpreted results about investing in interventions to reduce health inequalities in Scotland. </t>
  </si>
  <si>
    <t>The tool can be used to produce detailed results for different geographies (Scotland, Local Authorities, Health Boards, City Regions, or Integrated Joint Boards).</t>
  </si>
  <si>
    <r>
      <t xml:space="preserve">Intervention: </t>
    </r>
    <r>
      <rPr>
        <sz val="12"/>
        <color theme="1"/>
        <rFont val="Arial"/>
        <family val="2"/>
      </rPr>
      <t>(defined on Evidence tab)</t>
    </r>
  </si>
  <si>
    <t>Change the shaded cells (blue) to recalculate results.</t>
  </si>
  <si>
    <t xml:space="preserve">Results shown as cumulative difference from baseline over the follow-up period (% difference in brackets).  </t>
  </si>
  <si>
    <t>**N.B. Based on rates per 100,000.  A negative figure indicates reduced inequalities / narrowing of the gap.</t>
  </si>
  <si>
    <r>
      <t xml:space="preserve">Intervention: lifestyle weight management services - </t>
    </r>
    <r>
      <rPr>
        <sz val="12"/>
        <color rgb="FF000000"/>
        <rFont val="Arial"/>
        <family val="2"/>
      </rPr>
      <t>incorporating the features detailed in NICE (2014) Guideline PH53:</t>
    </r>
  </si>
  <si>
    <r>
      <t>Applying the coefficient to -0.95 kg/m2 BMI change gives an IRR = exp</t>
    </r>
    <r>
      <rPr>
        <vertAlign val="superscript"/>
        <sz val="12"/>
        <rFont val="Arial"/>
        <family val="2"/>
      </rPr>
      <t>(0.02266*-0.95)</t>
    </r>
    <r>
      <rPr>
        <sz val="12"/>
        <rFont val="Arial"/>
        <family val="2"/>
      </rPr>
      <t xml:space="preserve"> = 0.98</t>
    </r>
  </si>
  <si>
    <r>
      <t>Applying the coefficient to the more conservative -0.95 kg/m2 BMI change derived above (using NICE and Counterweight data) gives an IRR = exp</t>
    </r>
    <r>
      <rPr>
        <vertAlign val="superscript"/>
        <sz val="12"/>
        <rFont val="Arial"/>
        <family val="2"/>
      </rPr>
      <t>(0.1575*-0.95)</t>
    </r>
    <r>
      <rPr>
        <sz val="12"/>
        <rFont val="Arial"/>
        <family val="2"/>
      </rPr>
      <t xml:space="preserve"> = 0.86</t>
    </r>
  </si>
  <si>
    <t xml:space="preserve">● Details of implementation may vary (individual or group delivery; self-referral or from health/social care practitioners, public sector/voluntary/private, </t>
  </si>
  <si>
    <t xml:space="preserve">   delivered in community, primary care, workplace, or online).</t>
  </si>
  <si>
    <t xml:space="preserve">The selected ERR is for those aged 45-64 years (reflects average age of those likely to take up intervention) </t>
  </si>
  <si>
    <t>and for BMI 32.5 to &lt;35 (mean BMI of Scottish population at risk is 34.5).  Reference group BMI 22.5 to &lt;25.</t>
  </si>
  <si>
    <t xml:space="preserve">This meta-analysis accounts for potential reverse causality through adjustment for smoking status and prior disease, and excluding </t>
  </si>
  <si>
    <t>deaths in the first 5 years of follow-up.  Reference group BMI 22.5 to &lt;25.</t>
  </si>
  <si>
    <t>Age group</t>
  </si>
  <si>
    <t>Coefficients per BMI unit change (see above)</t>
  </si>
  <si>
    <t xml:space="preserve">Any changes made to the shaded cells (blue) on this tab will cause Excel to recalculate the model and present new results.   </t>
  </si>
  <si>
    <t>Below are the options available (N.B. not every spreadsheet will have all of these options):</t>
  </si>
  <si>
    <r>
      <t>·</t>
    </r>
    <r>
      <rPr>
        <sz val="7"/>
        <color theme="1"/>
        <rFont val="Times New Roman"/>
        <family val="1"/>
      </rPr>
      <t xml:space="preserve">       </t>
    </r>
    <r>
      <rPr>
        <sz val="12"/>
        <color theme="1"/>
        <rFont val="Arial"/>
        <family val="2"/>
      </rPr>
      <t>Even distribution: treat the same proportion of the eligible population in each subgroup (i.e., age group, sex and SIMD 2016 quintile).</t>
    </r>
  </si>
  <si>
    <r>
      <t>·</t>
    </r>
    <r>
      <rPr>
        <sz val="7"/>
        <color theme="1"/>
        <rFont val="Times New Roman"/>
        <family val="1"/>
      </rPr>
      <t xml:space="preserve">       </t>
    </r>
    <r>
      <rPr>
        <sz val="12"/>
        <color theme="1"/>
        <rFont val="Arial"/>
        <family val="2"/>
      </rPr>
      <t xml:space="preserve">Most deprived 20% only**: treat only those in SIMD quintile 1 (even distribution within this quintile).    </t>
    </r>
  </si>
  <si>
    <r>
      <t>·</t>
    </r>
    <r>
      <rPr>
        <sz val="7"/>
        <color theme="1"/>
        <rFont val="Times New Roman"/>
        <family val="1"/>
      </rPr>
      <t xml:space="preserve">       </t>
    </r>
    <r>
      <rPr>
        <sz val="12"/>
        <color theme="1"/>
        <rFont val="Arial"/>
        <family val="2"/>
      </rPr>
      <t xml:space="preserve">Most deprived 40% only: treat only those in SIMD quintiles 1 and 2 (even distribution within these quintiles).  </t>
    </r>
  </si>
  <si>
    <r>
      <t xml:space="preserve">The strategy for delivering the </t>
    </r>
    <r>
      <rPr>
        <b/>
        <sz val="12"/>
        <color theme="1"/>
        <rFont val="Arial"/>
        <family val="2"/>
      </rPr>
      <t>individual-level*</t>
    </r>
    <r>
      <rPr>
        <sz val="12"/>
        <color theme="1"/>
        <rFont val="Arial"/>
        <family val="2"/>
      </rPr>
      <t xml:space="preserve"> interventions can be altered by the user.  </t>
    </r>
  </si>
  <si>
    <r>
      <t xml:space="preserve">For </t>
    </r>
    <r>
      <rPr>
        <b/>
        <sz val="12"/>
        <color theme="1"/>
        <rFont val="Arial"/>
        <family val="2"/>
      </rPr>
      <t>individual-level</t>
    </r>
    <r>
      <rPr>
        <sz val="12"/>
        <color theme="1"/>
        <rFont val="Arial"/>
        <family val="2"/>
      </rPr>
      <t xml:space="preserve"> interventions you can choose the number of people to be treated.</t>
    </r>
  </si>
  <si>
    <r>
      <t>·</t>
    </r>
    <r>
      <rPr>
        <sz val="7"/>
        <color theme="1"/>
        <rFont val="Times New Roman"/>
        <family val="1"/>
      </rPr>
      <t xml:space="preserve">       </t>
    </r>
    <r>
      <rPr>
        <sz val="12"/>
        <color theme="1"/>
        <rFont val="Arial"/>
        <family val="2"/>
      </rPr>
      <t>For information the maximum number of people who are eligible to be treated will be calculated in the preceding cell.</t>
    </r>
  </si>
  <si>
    <r>
      <t>·</t>
    </r>
    <r>
      <rPr>
        <sz val="7"/>
        <color theme="1"/>
        <rFont val="Times New Roman"/>
        <family val="1"/>
      </rPr>
      <t xml:space="preserve">       </t>
    </r>
    <r>
      <rPr>
        <sz val="12"/>
        <color theme="1"/>
        <rFont val="Arial"/>
        <family val="2"/>
      </rPr>
      <t xml:space="preserve">Be aware that the model will run and produce results if changes to another cell mean that the number of people then exceeds the new maximum number.  </t>
    </r>
  </si>
  <si>
    <r>
      <t>·</t>
    </r>
    <r>
      <rPr>
        <sz val="7"/>
        <color theme="1"/>
        <rFont val="Times New Roman"/>
        <family val="1"/>
      </rPr>
      <t xml:space="preserve">       </t>
    </r>
    <r>
      <rPr>
        <sz val="12"/>
        <color theme="1"/>
        <rFont val="Arial"/>
        <family val="2"/>
      </rPr>
      <t>Proportionate to need: the proportion of each subgroup treated is proportionate to the subgroup's prevalence of the exposure (e.g., smoking or depression).</t>
    </r>
  </si>
  <si>
    <t>The 14 territorial NHS health boards responsible for delivery of frontline healthcare services in Scotland (2014 boundaries). </t>
  </si>
  <si>
    <t xml:space="preserve">31 integration authorities were created by The Public Bodies (Joint Working) Act 2014, in order to integrate the health </t>
  </si>
  <si>
    <t xml:space="preserve">and social care functions of health boards and local authorities.  </t>
  </si>
  <si>
    <t xml:space="preserve">These Integrated Joint Boards (IJBs) or Partnerships correspond to local authority areas, with the exception of </t>
  </si>
  <si>
    <t xml:space="preserve">Clackmannanshire and Stirling IJB which combines two local authorities.  </t>
  </si>
  <si>
    <t xml:space="preserve">They have been designed to bring about long-term strategic approaches to improving regional economies.  </t>
  </si>
  <si>
    <t>The following 6 city regions are included:</t>
  </si>
  <si>
    <t xml:space="preserve">East Dunbartonshire, East Renfrewshire, Glasgow City, Inverclyde, </t>
  </si>
  <si>
    <t xml:space="preserve">Edinburgh, Fife, East Lothian, Midlothian, West Lothian, Borders </t>
  </si>
  <si>
    <t xml:space="preserve">North Lanarkshire, Renfrewshire, South Lanarkshire, West Dunbartonshire </t>
  </si>
  <si>
    <t>**The Orkney Islands, Shetland Islands and the Western Isles do not have population in SIMD 2016 quintile 1, so targeting to quintile 1 will produce an error message.</t>
  </si>
  <si>
    <t xml:space="preserve">Aberdeen and Aberdeenshire </t>
  </si>
  <si>
    <t xml:space="preserve">Highland </t>
  </si>
  <si>
    <t>Stirling and Clackmannanshire</t>
  </si>
  <si>
    <t xml:space="preserve">Dundee, Perth &amp; Kinross, Angus, Fife </t>
  </si>
  <si>
    <t xml:space="preserve">This tool is part of a set of 9 spreadsheets and associated documentation, produced as an update and extension of our 2014 Triple I work.  </t>
  </si>
  <si>
    <t>(in addition to current number treated)</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</si>
</sst>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6" formatCode="&quot;£&quot;#,##0;[Red]\-&quot;£&quot;#,##0"/>
    <numFmt numFmtId="43" formatCode="_-* #,##0.00_-;\-* #,##0.00_-;_-* &quot;-&quot;??_-;_-@_-"/>
    <numFmt numFmtId="164" formatCode="0.0"/>
    <numFmt numFmtId="165" formatCode="#,##0_ ;[Red]\-#,##0\ "/>
    <numFmt numFmtId="166" formatCode="&quot;£&quot;#,##0"/>
    <numFmt numFmtId="167" formatCode="0.0000"/>
    <numFmt numFmtId="168" formatCode="0.000"/>
    <numFmt numFmtId="169" formatCode="0.0%"/>
  </numFmts>
  <fonts count="40" x14ac:knownFonts="1">
    <font>
      <sz val="12"/>
      <color theme="1"/>
      <name val="Arial"/>
      <family val="2"/>
    </font>
    <font>
      <sz val="12"/>
      <color theme="1"/>
      <name val="Arial"/>
      <family val="2"/>
    </font>
    <font>
      <sz val="18"/>
      <color theme="3"/>
      <name val="Calibri Light"/>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2"/>
      <color theme="0"/>
      <name val="Arial"/>
      <family val="2"/>
    </font>
    <font>
      <sz val="10"/>
      <name val="Arial"/>
      <family val="2"/>
    </font>
    <font>
      <b/>
      <sz val="12"/>
      <name val="Arial"/>
      <family val="2"/>
    </font>
    <font>
      <sz val="10"/>
      <name val="Arial"/>
      <family val="2"/>
    </font>
    <font>
      <u/>
      <sz val="12"/>
      <color theme="10"/>
      <name val="Arial"/>
      <family val="2"/>
    </font>
    <font>
      <sz val="10"/>
      <name val="Arial Narrow"/>
      <family val="2"/>
    </font>
    <font>
      <u/>
      <sz val="10"/>
      <color theme="10"/>
      <name val="Arial"/>
      <family val="2"/>
    </font>
    <font>
      <b/>
      <sz val="16"/>
      <color theme="1"/>
      <name val="Arial"/>
      <family val="2"/>
    </font>
    <font>
      <b/>
      <sz val="12"/>
      <color rgb="FFFF0000"/>
      <name val="Arial"/>
      <family val="2"/>
    </font>
    <font>
      <sz val="12"/>
      <name val="Arial"/>
      <family val="2"/>
    </font>
    <font>
      <sz val="16"/>
      <color theme="1"/>
      <name val="Arial"/>
      <family val="2"/>
    </font>
    <font>
      <sz val="10"/>
      <color theme="1"/>
      <name val="Arial"/>
      <family val="2"/>
    </font>
    <font>
      <sz val="14"/>
      <color theme="1"/>
      <name val="Arial"/>
      <family val="2"/>
    </font>
    <font>
      <b/>
      <sz val="14"/>
      <color theme="1"/>
      <name val="Arial"/>
      <family val="2"/>
    </font>
    <font>
      <i/>
      <sz val="12"/>
      <color theme="1"/>
      <name val="Arial"/>
      <family val="2"/>
    </font>
    <font>
      <sz val="12"/>
      <color rgb="FF0B0C0C"/>
      <name val="Arial"/>
      <family val="2"/>
    </font>
    <font>
      <sz val="12"/>
      <color theme="1"/>
      <name val="Symbol"/>
      <family val="1"/>
      <charset val="2"/>
    </font>
    <font>
      <sz val="7"/>
      <color theme="1"/>
      <name val="Times New Roman"/>
      <family val="1"/>
    </font>
    <font>
      <u/>
      <sz val="12"/>
      <color rgb="FF3399FF"/>
      <name val="Arial"/>
      <family val="2"/>
    </font>
    <font>
      <b/>
      <sz val="12"/>
      <color rgb="FF000000"/>
      <name val="Arial"/>
      <family val="2"/>
    </font>
    <font>
      <sz val="12"/>
      <color rgb="FF000000"/>
      <name val="Arial"/>
      <family val="2"/>
    </font>
    <font>
      <vertAlign val="superscript"/>
      <sz val="12"/>
      <name val="Arial"/>
      <family val="2"/>
    </font>
    <font>
      <sz val="12"/>
      <color rgb="FF545454"/>
      <name val="Arial"/>
      <family val="2"/>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theme="7" tint="0.59999389629810485"/>
        <bgColor indexed="64"/>
      </patternFill>
    </fill>
    <fill>
      <patternFill patternType="solid">
        <fgColor rgb="FF9FFFFF"/>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2"/>
        <bgColor indexed="64"/>
      </patternFill>
    </fill>
    <fill>
      <patternFill patternType="solid">
        <fgColor theme="5" tint="0.39997558519241921"/>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medium">
        <color theme="0" tint="-0.499984740745262"/>
      </left>
      <right style="hair">
        <color theme="0" tint="-0.499984740745262"/>
      </right>
      <top style="medium">
        <color theme="0" tint="-0.499984740745262"/>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21" fillId="0" borderId="0" applyNumberFormat="0" applyFill="0" applyBorder="0" applyAlignment="0" applyProtection="0"/>
    <xf numFmtId="9" fontId="18" fillId="0" borderId="0" applyFont="0" applyFill="0" applyBorder="0" applyAlignment="0" applyProtection="0"/>
    <xf numFmtId="0" fontId="22" fillId="0" borderId="0"/>
    <xf numFmtId="0" fontId="18" fillId="0" borderId="0"/>
    <xf numFmtId="0" fontId="23" fillId="0" borderId="0" applyNumberFormat="0" applyFill="0" applyBorder="0" applyAlignment="0" applyProtection="0"/>
  </cellStyleXfs>
  <cellXfs count="481">
    <xf numFmtId="0" fontId="0" fillId="0" borderId="0" xfId="0"/>
    <xf numFmtId="0" fontId="0" fillId="0" borderId="10" xfId="0" applyBorder="1"/>
    <xf numFmtId="0" fontId="0" fillId="0" borderId="11" xfId="0" applyBorder="1"/>
    <xf numFmtId="0" fontId="0" fillId="0" borderId="0"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16" fillId="0" borderId="0" xfId="0" applyFont="1" applyAlignment="1">
      <alignment wrapText="1"/>
    </xf>
    <xf numFmtId="0" fontId="19" fillId="0" borderId="0" xfId="0" applyFont="1" applyAlignment="1">
      <alignment wrapText="1"/>
    </xf>
    <xf numFmtId="0" fontId="16" fillId="0" borderId="13" xfId="0" applyFont="1" applyBorder="1" applyAlignment="1">
      <alignment wrapText="1"/>
    </xf>
    <xf numFmtId="0" fontId="19" fillId="0" borderId="13" xfId="0" applyFont="1" applyBorder="1" applyAlignment="1">
      <alignment wrapText="1"/>
    </xf>
    <xf numFmtId="0" fontId="16" fillId="0" borderId="0" xfId="0" applyFont="1"/>
    <xf numFmtId="164" fontId="19" fillId="0" borderId="0" xfId="0" applyNumberFormat="1" applyFont="1" applyAlignment="1">
      <alignment wrapText="1"/>
    </xf>
    <xf numFmtId="164" fontId="0" fillId="0" borderId="0" xfId="0" applyNumberFormat="1"/>
    <xf numFmtId="0" fontId="16" fillId="0" borderId="12" xfId="0" applyFont="1" applyBorder="1"/>
    <xf numFmtId="0" fontId="0" fillId="0" borderId="0" xfId="0" applyFont="1"/>
    <xf numFmtId="0" fontId="0" fillId="33" borderId="0" xfId="0" applyFill="1"/>
    <xf numFmtId="0" fontId="0" fillId="33" borderId="13" xfId="0" applyFill="1" applyBorder="1"/>
    <xf numFmtId="0" fontId="16" fillId="0" borderId="0" xfId="0" applyFont="1" applyBorder="1" applyAlignment="1">
      <alignment wrapText="1"/>
    </xf>
    <xf numFmtId="0" fontId="0" fillId="0" borderId="12" xfId="0" applyFill="1" applyBorder="1"/>
    <xf numFmtId="0" fontId="16" fillId="0" borderId="10" xfId="0" applyFont="1" applyBorder="1"/>
    <xf numFmtId="0" fontId="16" fillId="0" borderId="0" xfId="0" applyFont="1" applyFill="1" applyBorder="1"/>
    <xf numFmtId="0" fontId="16" fillId="0" borderId="0" xfId="0" applyFont="1" applyBorder="1"/>
    <xf numFmtId="0" fontId="16" fillId="0" borderId="11" xfId="0" applyFont="1" applyBorder="1"/>
    <xf numFmtId="0" fontId="16" fillId="35" borderId="0" xfId="0" applyFont="1" applyFill="1" applyBorder="1"/>
    <xf numFmtId="0" fontId="16" fillId="35" borderId="12" xfId="0" applyFont="1" applyFill="1" applyBorder="1"/>
    <xf numFmtId="0" fontId="0" fillId="35" borderId="0" xfId="0" applyFill="1" applyBorder="1"/>
    <xf numFmtId="0" fontId="0" fillId="35" borderId="12" xfId="0" applyFill="1" applyBorder="1"/>
    <xf numFmtId="0" fontId="16" fillId="36" borderId="0" xfId="0" applyFont="1" applyFill="1" applyBorder="1"/>
    <xf numFmtId="0" fontId="16" fillId="36" borderId="12" xfId="0" applyFont="1" applyFill="1" applyBorder="1"/>
    <xf numFmtId="0" fontId="0" fillId="36" borderId="0" xfId="0" applyFill="1" applyBorder="1"/>
    <xf numFmtId="0" fontId="0" fillId="36" borderId="12" xfId="0" applyFill="1" applyBorder="1"/>
    <xf numFmtId="0" fontId="16" fillId="35" borderId="10" xfId="0" applyFont="1" applyFill="1" applyBorder="1"/>
    <xf numFmtId="0" fontId="16" fillId="36" borderId="10" xfId="0" applyFont="1" applyFill="1" applyBorder="1"/>
    <xf numFmtId="0" fontId="0" fillId="0" borderId="0" xfId="0" applyFont="1" applyAlignment="1">
      <alignment wrapText="1"/>
    </xf>
    <xf numFmtId="0" fontId="25" fillId="0" borderId="0" xfId="0" applyFont="1"/>
    <xf numFmtId="3" fontId="26" fillId="0" borderId="0" xfId="0" applyNumberFormat="1" applyFont="1"/>
    <xf numFmtId="0" fontId="16" fillId="39" borderId="0" xfId="0" applyFont="1" applyFill="1" applyBorder="1"/>
    <xf numFmtId="0" fontId="16" fillId="39" borderId="12" xfId="0" applyFont="1" applyFill="1" applyBorder="1"/>
    <xf numFmtId="0" fontId="0" fillId="39" borderId="0" xfId="0" applyFill="1" applyBorder="1"/>
    <xf numFmtId="0" fontId="0" fillId="39" borderId="12" xfId="0" applyFill="1" applyBorder="1"/>
    <xf numFmtId="0" fontId="16" fillId="39" borderId="10" xfId="0" applyFont="1" applyFill="1" applyBorder="1"/>
    <xf numFmtId="2" fontId="0" fillId="0" borderId="0" xfId="0" applyNumberFormat="1"/>
    <xf numFmtId="0" fontId="24" fillId="37" borderId="0" xfId="0" applyFont="1" applyFill="1"/>
    <xf numFmtId="0" fontId="0" fillId="37" borderId="13" xfId="0" applyFill="1" applyBorder="1"/>
    <xf numFmtId="0" fontId="0" fillId="37" borderId="0" xfId="0" applyFill="1"/>
    <xf numFmtId="0" fontId="24" fillId="0" borderId="0" xfId="0" applyFont="1" applyFill="1"/>
    <xf numFmtId="0" fontId="0" fillId="41" borderId="0" xfId="0" applyFill="1"/>
    <xf numFmtId="0" fontId="0" fillId="41" borderId="12" xfId="0" applyFill="1" applyBorder="1"/>
    <xf numFmtId="0" fontId="0" fillId="41" borderId="13" xfId="0" applyFill="1" applyBorder="1"/>
    <xf numFmtId="0" fontId="0" fillId="41" borderId="16" xfId="0" applyFill="1" applyBorder="1"/>
    <xf numFmtId="0" fontId="0" fillId="41" borderId="10" xfId="0" applyFont="1" applyFill="1" applyBorder="1" applyAlignment="1"/>
    <xf numFmtId="0" fontId="0" fillId="41" borderId="14" xfId="0" applyFont="1" applyFill="1" applyBorder="1" applyAlignment="1"/>
    <xf numFmtId="0" fontId="16" fillId="0" borderId="0" xfId="0" applyFont="1" applyAlignment="1"/>
    <xf numFmtId="0" fontId="16" fillId="0" borderId="13" xfId="0" applyFont="1" applyBorder="1" applyAlignment="1"/>
    <xf numFmtId="0" fontId="16" fillId="41" borderId="0" xfId="0" applyFont="1" applyFill="1" applyAlignment="1"/>
    <xf numFmtId="0" fontId="0" fillId="0" borderId="0" xfId="0" applyAlignment="1"/>
    <xf numFmtId="0" fontId="19" fillId="0" borderId="0" xfId="0" applyFont="1" applyBorder="1" applyAlignment="1">
      <alignment wrapText="1"/>
    </xf>
    <xf numFmtId="0" fontId="0" fillId="0" borderId="33" xfId="0" applyBorder="1"/>
    <xf numFmtId="0" fontId="16" fillId="0" borderId="33" xfId="0" applyFont="1" applyBorder="1" applyAlignment="1">
      <alignment wrapText="1"/>
    </xf>
    <xf numFmtId="0" fontId="0" fillId="0" borderId="34" xfId="0" applyBorder="1"/>
    <xf numFmtId="0" fontId="0" fillId="0" borderId="35" xfId="0" applyBorder="1"/>
    <xf numFmtId="0" fontId="0" fillId="0" borderId="36" xfId="0" applyBorder="1"/>
    <xf numFmtId="0" fontId="16" fillId="0" borderId="37" xfId="0" applyFont="1" applyBorder="1"/>
    <xf numFmtId="0" fontId="16" fillId="0" borderId="37" xfId="0" applyFont="1" applyBorder="1" applyAlignment="1"/>
    <xf numFmtId="0" fontId="16" fillId="0" borderId="38" xfId="0" applyFont="1" applyBorder="1"/>
    <xf numFmtId="0" fontId="16" fillId="0" borderId="39" xfId="0" applyFont="1" applyBorder="1"/>
    <xf numFmtId="0" fontId="16" fillId="0" borderId="37" xfId="0" applyFont="1" applyFill="1" applyBorder="1"/>
    <xf numFmtId="0" fontId="16" fillId="0" borderId="38" xfId="0" applyFont="1" applyFill="1" applyBorder="1"/>
    <xf numFmtId="0" fontId="0" fillId="37" borderId="0" xfId="0" applyFill="1" applyBorder="1"/>
    <xf numFmtId="1" fontId="0" fillId="0" borderId="0" xfId="0" applyNumberFormat="1"/>
    <xf numFmtId="1" fontId="0" fillId="0" borderId="0" xfId="0" applyNumberFormat="1" applyFont="1"/>
    <xf numFmtId="1" fontId="0" fillId="0" borderId="11" xfId="0" applyNumberFormat="1" applyBorder="1"/>
    <xf numFmtId="1" fontId="0" fillId="0" borderId="0" xfId="0" applyNumberFormat="1" applyBorder="1"/>
    <xf numFmtId="11" fontId="0" fillId="0" borderId="0" xfId="0" applyNumberFormat="1" applyBorder="1"/>
    <xf numFmtId="164" fontId="0" fillId="0" borderId="10" xfId="0" applyNumberFormat="1" applyBorder="1"/>
    <xf numFmtId="164" fontId="0" fillId="0" borderId="12" xfId="0" applyNumberFormat="1" applyBorder="1"/>
    <xf numFmtId="1" fontId="0" fillId="0" borderId="10" xfId="0" applyNumberFormat="1" applyBorder="1"/>
    <xf numFmtId="1" fontId="0" fillId="0" borderId="12" xfId="0" applyNumberFormat="1" applyBorder="1"/>
    <xf numFmtId="11" fontId="0" fillId="0" borderId="10" xfId="0" applyNumberFormat="1" applyBorder="1"/>
    <xf numFmtId="11" fontId="0" fillId="0" borderId="12" xfId="0" applyNumberFormat="1" applyBorder="1"/>
    <xf numFmtId="1" fontId="0" fillId="0" borderId="33" xfId="0" applyNumberFormat="1" applyBorder="1"/>
    <xf numFmtId="1" fontId="0" fillId="0" borderId="13" xfId="0" applyNumberFormat="1" applyBorder="1"/>
    <xf numFmtId="1" fontId="0" fillId="0" borderId="35" xfId="0" applyNumberFormat="1" applyBorder="1"/>
    <xf numFmtId="1" fontId="0" fillId="0" borderId="14" xfId="0" applyNumberFormat="1" applyBorder="1"/>
    <xf numFmtId="1" fontId="0" fillId="0" borderId="34" xfId="0" applyNumberFormat="1" applyBorder="1"/>
    <xf numFmtId="1" fontId="0" fillId="0" borderId="16" xfId="0" applyNumberFormat="1" applyBorder="1"/>
    <xf numFmtId="1" fontId="0" fillId="42" borderId="33" xfId="0" applyNumberFormat="1" applyFill="1" applyBorder="1"/>
    <xf numFmtId="1" fontId="0" fillId="42" borderId="0" xfId="0" applyNumberFormat="1" applyFill="1" applyBorder="1"/>
    <xf numFmtId="1" fontId="0" fillId="42" borderId="35" xfId="0" applyNumberFormat="1" applyFill="1" applyBorder="1"/>
    <xf numFmtId="1" fontId="0" fillId="42" borderId="10" xfId="0" applyNumberFormat="1" applyFill="1" applyBorder="1"/>
    <xf numFmtId="1" fontId="0" fillId="42" borderId="34" xfId="0" applyNumberFormat="1" applyFill="1" applyBorder="1"/>
    <xf numFmtId="1" fontId="0" fillId="42" borderId="12" xfId="0" applyNumberFormat="1" applyFill="1" applyBorder="1"/>
    <xf numFmtId="1" fontId="16" fillId="42" borderId="35" xfId="0" applyNumberFormat="1" applyFont="1" applyFill="1" applyBorder="1"/>
    <xf numFmtId="1" fontId="16" fillId="42" borderId="10" xfId="0" applyNumberFormat="1" applyFont="1" applyFill="1" applyBorder="1"/>
    <xf numFmtId="1" fontId="16" fillId="0" borderId="10" xfId="0" applyNumberFormat="1" applyFont="1" applyBorder="1"/>
    <xf numFmtId="1" fontId="16" fillId="0" borderId="14" xfId="0" applyNumberFormat="1" applyFont="1" applyBorder="1"/>
    <xf numFmtId="1" fontId="16" fillId="0" borderId="35" xfId="0" applyNumberFormat="1" applyFont="1" applyBorder="1"/>
    <xf numFmtId="1" fontId="0" fillId="0" borderId="13" xfId="0" applyNumberFormat="1" applyFont="1" applyBorder="1"/>
    <xf numFmtId="11" fontId="0" fillId="0" borderId="35" xfId="0" applyNumberFormat="1" applyBorder="1"/>
    <xf numFmtId="11" fontId="0" fillId="0" borderId="33" xfId="0" applyNumberFormat="1" applyBorder="1"/>
    <xf numFmtId="11" fontId="0" fillId="0" borderId="34" xfId="0" applyNumberFormat="1" applyBorder="1"/>
    <xf numFmtId="1" fontId="0" fillId="0" borderId="0" xfId="0" applyNumberFormat="1" applyFont="1" applyBorder="1"/>
    <xf numFmtId="1" fontId="0" fillId="0" borderId="14" xfId="0" applyNumberFormat="1" applyFont="1" applyBorder="1"/>
    <xf numFmtId="1" fontId="16" fillId="42" borderId="33" xfId="0" applyNumberFormat="1" applyFont="1" applyFill="1" applyBorder="1" applyAlignment="1">
      <alignment wrapText="1"/>
    </xf>
    <xf numFmtId="1" fontId="16" fillId="42" borderId="0" xfId="0" applyNumberFormat="1" applyFont="1" applyFill="1" applyBorder="1" applyAlignment="1">
      <alignment wrapText="1"/>
    </xf>
    <xf numFmtId="1" fontId="16" fillId="0" borderId="33" xfId="0" applyNumberFormat="1" applyFont="1" applyBorder="1" applyAlignment="1">
      <alignment wrapText="1"/>
    </xf>
    <xf numFmtId="1" fontId="16" fillId="0" borderId="13" xfId="0" applyNumberFormat="1" applyFont="1" applyBorder="1" applyAlignment="1">
      <alignment wrapText="1"/>
    </xf>
    <xf numFmtId="1" fontId="16" fillId="0" borderId="0" xfId="0" applyNumberFormat="1" applyFont="1" applyBorder="1" applyAlignment="1">
      <alignment wrapText="1"/>
    </xf>
    <xf numFmtId="0" fontId="16" fillId="0" borderId="11" xfId="0" applyFont="1" applyBorder="1" applyAlignment="1">
      <alignment wrapText="1"/>
    </xf>
    <xf numFmtId="0" fontId="0" fillId="37" borderId="33" xfId="0" applyFill="1" applyBorder="1"/>
    <xf numFmtId="0" fontId="16" fillId="37" borderId="37" xfId="0" applyFont="1" applyFill="1" applyBorder="1"/>
    <xf numFmtId="0" fontId="16" fillId="0" borderId="0" xfId="0" applyFont="1" applyFill="1" applyAlignment="1">
      <alignment wrapText="1"/>
    </xf>
    <xf numFmtId="1" fontId="0" fillId="33" borderId="0" xfId="0" applyNumberFormat="1" applyFill="1"/>
    <xf numFmtId="1" fontId="0" fillId="33" borderId="13" xfId="0" applyNumberFormat="1" applyFill="1" applyBorder="1"/>
    <xf numFmtId="1" fontId="16" fillId="0" borderId="0" xfId="0" applyNumberFormat="1" applyFont="1" applyFill="1" applyAlignment="1">
      <alignment wrapText="1"/>
    </xf>
    <xf numFmtId="1" fontId="16" fillId="0" borderId="0" xfId="0" applyNumberFormat="1" applyFont="1" applyAlignment="1">
      <alignment wrapText="1"/>
    </xf>
    <xf numFmtId="1" fontId="0" fillId="0" borderId="12" xfId="0" applyNumberFormat="1" applyFill="1" applyBorder="1"/>
    <xf numFmtId="1" fontId="0" fillId="0" borderId="0" xfId="0" applyNumberFormat="1" applyFill="1" applyBorder="1"/>
    <xf numFmtId="1" fontId="0" fillId="0" borderId="15" xfId="0" applyNumberFormat="1" applyBorder="1"/>
    <xf numFmtId="1" fontId="16" fillId="0" borderId="11" xfId="0" applyNumberFormat="1" applyFont="1" applyBorder="1" applyAlignment="1">
      <alignment wrapText="1"/>
    </xf>
    <xf numFmtId="1" fontId="0" fillId="39" borderId="0" xfId="0" applyNumberFormat="1" applyFill="1" applyBorder="1"/>
    <xf numFmtId="1" fontId="0" fillId="35" borderId="0" xfId="0" applyNumberFormat="1" applyFill="1" applyBorder="1"/>
    <xf numFmtId="1" fontId="16" fillId="44" borderId="35" xfId="0" applyNumberFormat="1" applyFont="1" applyFill="1" applyBorder="1"/>
    <xf numFmtId="1" fontId="16" fillId="44" borderId="10" xfId="0" applyNumberFormat="1" applyFont="1" applyFill="1" applyBorder="1"/>
    <xf numFmtId="1" fontId="16" fillId="44" borderId="33" xfId="0" applyNumberFormat="1" applyFont="1" applyFill="1" applyBorder="1" applyAlignment="1">
      <alignment wrapText="1"/>
    </xf>
    <xf numFmtId="1" fontId="16" fillId="44" borderId="0" xfId="0" applyNumberFormat="1" applyFont="1" applyFill="1" applyBorder="1" applyAlignment="1">
      <alignment wrapText="1"/>
    </xf>
    <xf numFmtId="1" fontId="0" fillId="44" borderId="33" xfId="0" applyNumberFormat="1" applyFont="1" applyFill="1" applyBorder="1"/>
    <xf numFmtId="1" fontId="0" fillId="44" borderId="0" xfId="0" applyNumberFormat="1" applyFont="1" applyFill="1" applyBorder="1"/>
    <xf numFmtId="1" fontId="0" fillId="44" borderId="35" xfId="0" applyNumberFormat="1" applyFill="1" applyBorder="1"/>
    <xf numFmtId="1" fontId="0" fillId="44" borderId="10" xfId="0" applyNumberFormat="1" applyFill="1" applyBorder="1"/>
    <xf numFmtId="1" fontId="0" fillId="44" borderId="33" xfId="0" applyNumberFormat="1" applyFill="1" applyBorder="1"/>
    <xf numFmtId="1" fontId="0" fillId="44" borderId="0" xfId="0" applyNumberFormat="1" applyFill="1" applyBorder="1"/>
    <xf numFmtId="1" fontId="0" fillId="44" borderId="34" xfId="0" applyNumberFormat="1" applyFill="1" applyBorder="1"/>
    <xf numFmtId="1" fontId="0" fillId="44" borderId="12" xfId="0" applyNumberFormat="1" applyFill="1" applyBorder="1"/>
    <xf numFmtId="0" fontId="27" fillId="37" borderId="13" xfId="0" applyFont="1" applyFill="1" applyBorder="1"/>
    <xf numFmtId="164" fontId="27" fillId="37" borderId="0" xfId="0" applyNumberFormat="1" applyFont="1" applyFill="1"/>
    <xf numFmtId="0" fontId="27" fillId="37" borderId="0" xfId="0" applyFont="1" applyFill="1"/>
    <xf numFmtId="0" fontId="27" fillId="0" borderId="0" xfId="0" applyFont="1" applyFill="1"/>
    <xf numFmtId="1" fontId="24" fillId="41" borderId="35" xfId="0" applyNumberFormat="1" applyFont="1" applyFill="1" applyBorder="1"/>
    <xf numFmtId="1" fontId="27" fillId="41" borderId="10" xfId="0" applyNumberFormat="1" applyFont="1" applyFill="1" applyBorder="1"/>
    <xf numFmtId="1" fontId="27" fillId="41" borderId="14" xfId="0" applyNumberFormat="1" applyFont="1" applyFill="1" applyBorder="1"/>
    <xf numFmtId="1" fontId="27" fillId="0" borderId="0" xfId="0" applyNumberFormat="1" applyFont="1"/>
    <xf numFmtId="1" fontId="24" fillId="35" borderId="35" xfId="0" applyNumberFormat="1" applyFont="1" applyFill="1" applyBorder="1"/>
    <xf numFmtId="1" fontId="27" fillId="35" borderId="0" xfId="0" applyNumberFormat="1" applyFont="1" applyFill="1"/>
    <xf numFmtId="0" fontId="27" fillId="0" borderId="0" xfId="0" applyFont="1"/>
    <xf numFmtId="0" fontId="16" fillId="45" borderId="0" xfId="0" applyFont="1" applyFill="1"/>
    <xf numFmtId="0" fontId="0" fillId="45" borderId="0" xfId="0" applyFill="1"/>
    <xf numFmtId="0" fontId="16" fillId="35" borderId="11" xfId="0" applyFont="1" applyFill="1" applyBorder="1"/>
    <xf numFmtId="1" fontId="0" fillId="36" borderId="0" xfId="0" applyNumberFormat="1" applyFill="1" applyBorder="1"/>
    <xf numFmtId="0" fontId="0" fillId="0" borderId="0" xfId="0" applyFont="1" applyBorder="1"/>
    <xf numFmtId="3" fontId="26" fillId="44" borderId="10" xfId="0" applyNumberFormat="1" applyFont="1" applyFill="1" applyBorder="1"/>
    <xf numFmtId="3" fontId="26" fillId="44" borderId="10" xfId="0" applyNumberFormat="1" applyFont="1" applyFill="1" applyBorder="1" applyAlignment="1">
      <alignment wrapText="1"/>
    </xf>
    <xf numFmtId="0" fontId="16" fillId="41" borderId="0" xfId="0" applyFont="1" applyFill="1" applyBorder="1"/>
    <xf numFmtId="0" fontId="0" fillId="0" borderId="0" xfId="0" applyFill="1" applyBorder="1"/>
    <xf numFmtId="1" fontId="0" fillId="36" borderId="12" xfId="0" applyNumberFormat="1" applyFill="1" applyBorder="1"/>
    <xf numFmtId="1" fontId="0" fillId="39" borderId="12" xfId="0" applyNumberFormat="1" applyFill="1" applyBorder="1"/>
    <xf numFmtId="1" fontId="0" fillId="35" borderId="12" xfId="0" applyNumberFormat="1" applyFill="1" applyBorder="1"/>
    <xf numFmtId="0" fontId="0" fillId="0" borderId="0" xfId="0" quotePrefix="1" applyFont="1"/>
    <xf numFmtId="0" fontId="0" fillId="0" borderId="0" xfId="0" applyFont="1" applyAlignment="1"/>
    <xf numFmtId="0" fontId="16" fillId="46" borderId="0" xfId="0" applyFont="1" applyFill="1"/>
    <xf numFmtId="0" fontId="16" fillId="46" borderId="13" xfId="0" applyFont="1" applyFill="1" applyBorder="1"/>
    <xf numFmtId="164" fontId="16" fillId="46" borderId="0" xfId="0" applyNumberFormat="1" applyFont="1" applyFill="1"/>
    <xf numFmtId="0" fontId="28" fillId="0" borderId="0" xfId="0" applyFont="1"/>
    <xf numFmtId="0" fontId="29" fillId="0" borderId="0" xfId="0" applyFont="1"/>
    <xf numFmtId="0" fontId="28" fillId="38" borderId="0" xfId="0" applyFont="1" applyFill="1" applyBorder="1"/>
    <xf numFmtId="0" fontId="28" fillId="38" borderId="0" xfId="0" applyFont="1" applyFill="1"/>
    <xf numFmtId="0" fontId="29" fillId="38" borderId="0" xfId="0" applyFont="1" applyFill="1" applyBorder="1"/>
    <xf numFmtId="0" fontId="30" fillId="37" borderId="0" xfId="0" applyFont="1" applyFill="1" applyBorder="1"/>
    <xf numFmtId="0" fontId="29" fillId="37" borderId="0" xfId="0" applyFont="1" applyFill="1" applyBorder="1"/>
    <xf numFmtId="0" fontId="29" fillId="38" borderId="0" xfId="0" applyFont="1" applyFill="1"/>
    <xf numFmtId="0" fontId="30" fillId="37" borderId="0" xfId="0" applyFont="1" applyFill="1"/>
    <xf numFmtId="1" fontId="0" fillId="0" borderId="36" xfId="0" applyNumberFormat="1" applyBorder="1"/>
    <xf numFmtId="3" fontId="0" fillId="0" borderId="0" xfId="0" applyNumberFormat="1"/>
    <xf numFmtId="0" fontId="28" fillId="37" borderId="0" xfId="0" applyFont="1" applyFill="1"/>
    <xf numFmtId="0" fontId="0" fillId="38" borderId="0" xfId="0" applyFont="1" applyFill="1" applyBorder="1"/>
    <xf numFmtId="0" fontId="0" fillId="38" borderId="0" xfId="0" applyFont="1" applyFill="1"/>
    <xf numFmtId="0" fontId="16" fillId="38" borderId="0" xfId="0" applyFont="1" applyFill="1" applyBorder="1"/>
    <xf numFmtId="0" fontId="0" fillId="46" borderId="11" xfId="0" applyFont="1" applyFill="1" applyBorder="1"/>
    <xf numFmtId="0" fontId="0" fillId="46" borderId="15" xfId="0" applyFont="1" applyFill="1" applyBorder="1"/>
    <xf numFmtId="0" fontId="0" fillId="0" borderId="0" xfId="0" applyFont="1" applyFill="1" applyBorder="1"/>
    <xf numFmtId="0" fontId="0" fillId="46" borderId="0" xfId="0" applyFont="1" applyFill="1" applyBorder="1"/>
    <xf numFmtId="0" fontId="0" fillId="46" borderId="13" xfId="0" applyFont="1" applyFill="1" applyBorder="1"/>
    <xf numFmtId="0" fontId="0" fillId="46" borderId="12" xfId="0" applyFont="1" applyFill="1" applyBorder="1"/>
    <xf numFmtId="0" fontId="0" fillId="38" borderId="33" xfId="0" applyFont="1" applyFill="1" applyBorder="1"/>
    <xf numFmtId="0" fontId="0" fillId="38" borderId="13" xfId="0" applyFont="1" applyFill="1" applyBorder="1"/>
    <xf numFmtId="0" fontId="0" fillId="46" borderId="16" xfId="0" applyFont="1" applyFill="1" applyBorder="1"/>
    <xf numFmtId="0" fontId="0" fillId="0" borderId="33" xfId="0" applyFont="1" applyBorder="1"/>
    <xf numFmtId="0" fontId="0" fillId="0" borderId="13" xfId="0" applyFont="1" applyBorder="1"/>
    <xf numFmtId="0" fontId="0" fillId="0" borderId="34" xfId="0" applyFont="1" applyBorder="1"/>
    <xf numFmtId="0" fontId="0" fillId="0" borderId="12" xfId="0" applyFont="1" applyBorder="1"/>
    <xf numFmtId="0" fontId="0" fillId="38" borderId="12" xfId="0" applyFont="1" applyFill="1" applyBorder="1"/>
    <xf numFmtId="0" fontId="0" fillId="0" borderId="16" xfId="0" applyFont="1" applyBorder="1"/>
    <xf numFmtId="0" fontId="0" fillId="38" borderId="34" xfId="0" applyFont="1" applyFill="1" applyBorder="1"/>
    <xf numFmtId="0" fontId="0" fillId="38" borderId="16" xfId="0" applyFont="1" applyFill="1" applyBorder="1"/>
    <xf numFmtId="0" fontId="31" fillId="38" borderId="0" xfId="0" applyFont="1" applyFill="1" applyBorder="1"/>
    <xf numFmtId="0" fontId="21" fillId="38" borderId="0" xfId="48" applyFill="1" applyBorder="1"/>
    <xf numFmtId="0" fontId="21" fillId="0" borderId="0" xfId="48" applyFill="1" applyBorder="1"/>
    <xf numFmtId="0" fontId="16" fillId="47" borderId="0" xfId="0" applyFont="1" applyFill="1" applyBorder="1"/>
    <xf numFmtId="0" fontId="0" fillId="47" borderId="0" xfId="0" applyFont="1" applyFill="1" applyBorder="1"/>
    <xf numFmtId="0" fontId="0" fillId="47" borderId="0" xfId="0" applyFont="1" applyFill="1"/>
    <xf numFmtId="0" fontId="0" fillId="46" borderId="0" xfId="0" applyFont="1" applyFill="1"/>
    <xf numFmtId="0" fontId="0" fillId="40" borderId="0" xfId="0" applyFont="1" applyFill="1"/>
    <xf numFmtId="0" fontId="16" fillId="40" borderId="0" xfId="0" applyFont="1" applyFill="1"/>
    <xf numFmtId="0" fontId="32" fillId="0" borderId="0" xfId="0" applyFont="1"/>
    <xf numFmtId="0" fontId="33" fillId="0" borderId="0" xfId="0" applyFont="1" applyAlignment="1">
      <alignment horizontal="left" vertical="center" indent="3"/>
    </xf>
    <xf numFmtId="0" fontId="0" fillId="0" borderId="0" xfId="0" applyFont="1" applyAlignment="1">
      <alignment horizontal="left"/>
    </xf>
    <xf numFmtId="0" fontId="0" fillId="0" borderId="0" xfId="0" applyFont="1" applyAlignment="1">
      <alignment horizontal="left" vertical="center"/>
    </xf>
    <xf numFmtId="0" fontId="16" fillId="40" borderId="0" xfId="0" applyFont="1" applyFill="1" applyAlignment="1">
      <alignment horizontal="left"/>
    </xf>
    <xf numFmtId="0" fontId="16" fillId="0" borderId="0" xfId="0" applyFont="1" applyAlignment="1">
      <alignment horizontal="left"/>
    </xf>
    <xf numFmtId="0" fontId="21" fillId="0" borderId="0" xfId="48" applyAlignment="1">
      <alignment horizontal="left"/>
    </xf>
    <xf numFmtId="0" fontId="21" fillId="0" borderId="0" xfId="48" applyFill="1" applyAlignment="1">
      <alignment horizontal="left"/>
    </xf>
    <xf numFmtId="0" fontId="21" fillId="0" borderId="0" xfId="48"/>
    <xf numFmtId="0" fontId="1" fillId="0" borderId="0" xfId="48" applyFont="1" applyFill="1" applyBorder="1"/>
    <xf numFmtId="0" fontId="0" fillId="0" borderId="0" xfId="48" applyFont="1" applyFill="1" applyBorder="1"/>
    <xf numFmtId="0" fontId="16" fillId="46" borderId="36" xfId="0" applyFont="1" applyFill="1" applyBorder="1"/>
    <xf numFmtId="0" fontId="16" fillId="46" borderId="11" xfId="0" applyFont="1" applyFill="1" applyBorder="1"/>
    <xf numFmtId="0" fontId="16" fillId="46" borderId="15" xfId="0" applyFont="1" applyFill="1" applyBorder="1"/>
    <xf numFmtId="0" fontId="0" fillId="46" borderId="33" xfId="0" applyFont="1" applyFill="1" applyBorder="1"/>
    <xf numFmtId="0" fontId="16" fillId="46" borderId="34" xfId="0" applyFont="1" applyFill="1" applyBorder="1"/>
    <xf numFmtId="0" fontId="16" fillId="46" borderId="12" xfId="0" applyFont="1" applyFill="1" applyBorder="1"/>
    <xf numFmtId="0" fontId="0" fillId="43" borderId="0" xfId="0" applyFont="1" applyFill="1"/>
    <xf numFmtId="0" fontId="16" fillId="43" borderId="0" xfId="0" applyFont="1" applyFill="1"/>
    <xf numFmtId="0" fontId="16" fillId="37" borderId="0" xfId="0" applyFont="1" applyFill="1" applyAlignment="1">
      <alignment horizontal="left" vertical="center"/>
    </xf>
    <xf numFmtId="0" fontId="16" fillId="43" borderId="0" xfId="0" applyFont="1" applyFill="1" applyAlignment="1">
      <alignment horizontal="left" vertical="center"/>
    </xf>
    <xf numFmtId="0" fontId="0" fillId="43" borderId="0" xfId="0" applyFont="1" applyFill="1" applyAlignment="1">
      <alignment horizontal="left" vertical="center"/>
    </xf>
    <xf numFmtId="0" fontId="35" fillId="0" borderId="0" xfId="48" applyFont="1" applyAlignment="1">
      <alignment horizontal="left" vertical="center"/>
    </xf>
    <xf numFmtId="0" fontId="0" fillId="0" borderId="0" xfId="48" applyFont="1" applyAlignment="1">
      <alignment vertical="center"/>
    </xf>
    <xf numFmtId="1" fontId="16" fillId="0" borderId="21" xfId="0" applyNumberFormat="1" applyFont="1" applyFill="1" applyBorder="1" applyAlignment="1">
      <alignment horizontal="left" vertical="center"/>
    </xf>
    <xf numFmtId="0" fontId="16" fillId="0" borderId="22" xfId="0" applyFont="1" applyBorder="1" applyAlignment="1">
      <alignment horizontal="center" vertical="center"/>
    </xf>
    <xf numFmtId="0" fontId="16" fillId="0" borderId="25" xfId="0" applyFont="1" applyBorder="1" applyAlignment="1">
      <alignment horizontal="center" vertical="center"/>
    </xf>
    <xf numFmtId="0" fontId="16" fillId="0" borderId="18" xfId="0" applyFont="1" applyBorder="1" applyAlignment="1">
      <alignment horizontal="center" vertical="center"/>
    </xf>
    <xf numFmtId="3" fontId="0" fillId="0" borderId="28" xfId="0" applyNumberFormat="1" applyFont="1" applyFill="1" applyBorder="1" applyAlignment="1">
      <alignment horizontal="left" vertical="center"/>
    </xf>
    <xf numFmtId="0" fontId="16" fillId="0" borderId="22" xfId="0" applyFont="1" applyFill="1" applyBorder="1" applyAlignment="1">
      <alignment horizontal="left" vertical="center"/>
    </xf>
    <xf numFmtId="3" fontId="0" fillId="34" borderId="22" xfId="0" applyNumberFormat="1" applyFont="1" applyFill="1" applyBorder="1" applyAlignment="1">
      <alignment horizontal="center" vertical="center"/>
    </xf>
    <xf numFmtId="3" fontId="0" fillId="34" borderId="25" xfId="0" applyNumberFormat="1" applyFont="1" applyFill="1" applyBorder="1" applyAlignment="1">
      <alignment horizontal="center" vertical="center"/>
    </xf>
    <xf numFmtId="3" fontId="0" fillId="34" borderId="18" xfId="0" applyNumberFormat="1" applyFont="1" applyFill="1" applyBorder="1" applyAlignment="1">
      <alignment horizontal="center" vertical="center"/>
    </xf>
    <xf numFmtId="3" fontId="0" fillId="43" borderId="0" xfId="0" applyNumberFormat="1" applyFont="1" applyFill="1" applyBorder="1" applyAlignment="1">
      <alignment horizontal="left" vertical="center"/>
    </xf>
    <xf numFmtId="0" fontId="16" fillId="0" borderId="23" xfId="0" applyFont="1" applyFill="1" applyBorder="1" applyAlignment="1">
      <alignment horizontal="left" vertical="center"/>
    </xf>
    <xf numFmtId="3" fontId="0" fillId="34" borderId="23" xfId="0" applyNumberFormat="1" applyFont="1" applyFill="1" applyBorder="1" applyAlignment="1">
      <alignment horizontal="center" vertical="center"/>
    </xf>
    <xf numFmtId="3" fontId="0" fillId="34" borderId="0" xfId="0" applyNumberFormat="1" applyFont="1" applyFill="1" applyBorder="1" applyAlignment="1">
      <alignment horizontal="center" vertical="center"/>
    </xf>
    <xf numFmtId="3" fontId="0" fillId="34" borderId="19" xfId="0" applyNumberFormat="1" applyFont="1" applyFill="1" applyBorder="1" applyAlignment="1">
      <alignment horizontal="center" vertical="center"/>
    </xf>
    <xf numFmtId="3" fontId="0" fillId="34" borderId="24" xfId="0" applyNumberFormat="1" applyFont="1" applyFill="1" applyBorder="1" applyAlignment="1">
      <alignment horizontal="center" vertical="center"/>
    </xf>
    <xf numFmtId="3" fontId="0" fillId="34" borderId="26" xfId="0" applyNumberFormat="1" applyFont="1" applyFill="1" applyBorder="1" applyAlignment="1">
      <alignment horizontal="center" vertical="center"/>
    </xf>
    <xf numFmtId="3" fontId="0" fillId="34" borderId="20" xfId="0" applyNumberFormat="1" applyFont="1" applyFill="1" applyBorder="1" applyAlignment="1">
      <alignment horizontal="center" vertical="center"/>
    </xf>
    <xf numFmtId="0" fontId="0" fillId="0" borderId="0" xfId="0" applyFont="1" applyBorder="1" applyAlignment="1">
      <alignment horizontal="left" vertical="center"/>
    </xf>
    <xf numFmtId="0" fontId="16" fillId="0" borderId="0" xfId="0" applyFont="1" applyFill="1" applyBorder="1" applyAlignment="1">
      <alignment horizontal="left" vertical="center"/>
    </xf>
    <xf numFmtId="3" fontId="0" fillId="38" borderId="0" xfId="0" applyNumberFormat="1" applyFont="1" applyFill="1" applyBorder="1" applyAlignment="1">
      <alignment horizontal="left" vertical="center"/>
    </xf>
    <xf numFmtId="0" fontId="0" fillId="0" borderId="0" xfId="0" applyFont="1" applyBorder="1" applyAlignment="1">
      <alignment horizontal="center"/>
    </xf>
    <xf numFmtId="0" fontId="16" fillId="0" borderId="21" xfId="0" applyFont="1" applyFill="1" applyBorder="1" applyAlignment="1">
      <alignment horizontal="left" vertical="center"/>
    </xf>
    <xf numFmtId="0" fontId="16" fillId="0" borderId="27" xfId="0" applyFont="1" applyFill="1" applyBorder="1" applyAlignment="1">
      <alignment horizontal="left" vertical="center"/>
    </xf>
    <xf numFmtId="0" fontId="16" fillId="0" borderId="17" xfId="0" applyFont="1" applyFill="1" applyBorder="1" applyAlignment="1">
      <alignment horizontal="left" vertical="center"/>
    </xf>
    <xf numFmtId="0" fontId="16" fillId="0" borderId="27" xfId="0" applyFont="1" applyBorder="1" applyAlignment="1">
      <alignment horizontal="center" vertical="center"/>
    </xf>
    <xf numFmtId="0" fontId="16" fillId="0" borderId="17" xfId="0" applyFont="1" applyBorder="1" applyAlignment="1">
      <alignment horizontal="center" vertical="center"/>
    </xf>
    <xf numFmtId="0" fontId="0" fillId="43" borderId="0" xfId="0" applyFont="1" applyFill="1" applyAlignment="1">
      <alignment horizontal="left"/>
    </xf>
    <xf numFmtId="0" fontId="0" fillId="34" borderId="22" xfId="0" applyFont="1" applyFill="1" applyBorder="1" applyAlignment="1">
      <alignment horizontal="center" vertical="center"/>
    </xf>
    <xf numFmtId="0" fontId="0" fillId="34" borderId="18" xfId="0" applyFont="1" applyFill="1" applyBorder="1" applyAlignment="1">
      <alignment horizontal="center" vertical="center"/>
    </xf>
    <xf numFmtId="0" fontId="0" fillId="34" borderId="23" xfId="0" applyFont="1" applyFill="1" applyBorder="1" applyAlignment="1">
      <alignment horizontal="center" vertical="center"/>
    </xf>
    <xf numFmtId="0" fontId="0" fillId="34" borderId="19" xfId="0" applyFont="1" applyFill="1" applyBorder="1" applyAlignment="1">
      <alignment horizontal="center" vertical="center"/>
    </xf>
    <xf numFmtId="3" fontId="0" fillId="0" borderId="29" xfId="0" applyNumberFormat="1" applyFont="1" applyFill="1" applyBorder="1" applyAlignment="1">
      <alignment horizontal="left" vertical="center"/>
    </xf>
    <xf numFmtId="0" fontId="0" fillId="34" borderId="24" xfId="0" applyFont="1" applyFill="1" applyBorder="1" applyAlignment="1">
      <alignment horizontal="center" vertical="center"/>
    </xf>
    <xf numFmtId="0" fontId="0" fillId="34" borderId="20" xfId="0" applyFont="1" applyFill="1" applyBorder="1" applyAlignment="1">
      <alignment horizontal="center" vertical="center"/>
    </xf>
    <xf numFmtId="3" fontId="0" fillId="40" borderId="28" xfId="0" applyNumberFormat="1" applyFont="1" applyFill="1" applyBorder="1" applyAlignment="1">
      <alignment horizontal="left" vertical="center"/>
    </xf>
    <xf numFmtId="3" fontId="14" fillId="43" borderId="0" xfId="0" applyNumberFormat="1" applyFont="1" applyFill="1" applyBorder="1" applyAlignment="1">
      <alignment horizontal="left" vertical="center"/>
    </xf>
    <xf numFmtId="0" fontId="0" fillId="0" borderId="0" xfId="0" applyFont="1" applyBorder="1" applyAlignment="1">
      <alignment vertical="center"/>
    </xf>
    <xf numFmtId="0" fontId="0" fillId="0" borderId="27" xfId="0" applyFont="1" applyBorder="1" applyAlignment="1">
      <alignment horizontal="left" vertical="center"/>
    </xf>
    <xf numFmtId="0" fontId="0" fillId="0" borderId="40" xfId="0" applyFont="1" applyBorder="1" applyAlignment="1">
      <alignment horizontal="center" vertical="center"/>
    </xf>
    <xf numFmtId="0" fontId="0" fillId="0" borderId="0" xfId="0" applyFont="1" applyFill="1"/>
    <xf numFmtId="165" fontId="0" fillId="34" borderId="30" xfId="0" applyNumberFormat="1" applyFont="1" applyFill="1" applyBorder="1" applyAlignment="1">
      <alignment horizontal="center" vertical="center"/>
    </xf>
    <xf numFmtId="0" fontId="16" fillId="34" borderId="31" xfId="0" applyFont="1" applyFill="1" applyBorder="1" applyAlignment="1">
      <alignment horizontal="center" vertical="center"/>
    </xf>
    <xf numFmtId="0" fontId="0" fillId="0" borderId="23" xfId="0" applyFont="1" applyBorder="1" applyAlignment="1">
      <alignment horizontal="left" vertical="center"/>
    </xf>
    <xf numFmtId="166" fontId="0" fillId="34" borderId="31" xfId="0" applyNumberFormat="1" applyFont="1" applyFill="1" applyBorder="1" applyAlignment="1">
      <alignment horizontal="center" vertical="center"/>
    </xf>
    <xf numFmtId="0" fontId="0" fillId="0" borderId="24" xfId="0" applyFont="1" applyBorder="1" applyAlignment="1">
      <alignment horizontal="left" vertical="center"/>
    </xf>
    <xf numFmtId="166" fontId="0" fillId="34" borderId="32" xfId="0" applyNumberFormat="1" applyFont="1" applyFill="1" applyBorder="1" applyAlignment="1">
      <alignment horizontal="center" vertical="center"/>
    </xf>
    <xf numFmtId="0" fontId="0" fillId="0" borderId="0" xfId="0" applyFont="1" applyAlignment="1">
      <alignment vertical="center"/>
    </xf>
    <xf numFmtId="0" fontId="0" fillId="0" borderId="22" xfId="0" applyFont="1" applyFill="1" applyBorder="1" applyAlignment="1">
      <alignment horizontal="left" vertical="center"/>
    </xf>
    <xf numFmtId="0" fontId="0" fillId="0" borderId="23" xfId="0" applyFont="1" applyFill="1" applyBorder="1" applyAlignment="1">
      <alignment horizontal="left" vertical="center"/>
    </xf>
    <xf numFmtId="0" fontId="0" fillId="0" borderId="24" xfId="0" applyFont="1" applyFill="1" applyBorder="1" applyAlignment="1">
      <alignment horizontal="left" vertical="center"/>
    </xf>
    <xf numFmtId="0" fontId="0" fillId="0" borderId="26" xfId="0" applyFont="1" applyBorder="1" applyAlignment="1">
      <alignment horizontal="left" vertical="center"/>
    </xf>
    <xf numFmtId="0" fontId="16" fillId="37" borderId="21" xfId="0" applyFont="1" applyFill="1" applyBorder="1"/>
    <xf numFmtId="0" fontId="16" fillId="37" borderId="17" xfId="0" applyFont="1" applyFill="1" applyBorder="1"/>
    <xf numFmtId="0" fontId="16" fillId="0" borderId="27" xfId="0" applyFont="1" applyBorder="1" applyAlignment="1">
      <alignment horizontal="left"/>
    </xf>
    <xf numFmtId="0" fontId="0" fillId="0" borderId="17" xfId="0" applyFont="1" applyBorder="1"/>
    <xf numFmtId="0" fontId="0" fillId="37" borderId="30" xfId="0" applyFont="1" applyFill="1" applyBorder="1"/>
    <xf numFmtId="0" fontId="0" fillId="0" borderId="25" xfId="0" applyFont="1" applyBorder="1" applyAlignment="1">
      <alignment horizontal="left" wrapText="1"/>
    </xf>
    <xf numFmtId="0" fontId="0" fillId="0" borderId="18" xfId="0" applyFont="1" applyBorder="1" applyAlignment="1">
      <alignment horizontal="left" wrapText="1"/>
    </xf>
    <xf numFmtId="0" fontId="0" fillId="37" borderId="31" xfId="0" applyFont="1" applyFill="1" applyBorder="1"/>
    <xf numFmtId="0" fontId="0" fillId="0" borderId="0" xfId="0" applyFont="1" applyBorder="1" applyAlignment="1">
      <alignment horizontal="left"/>
    </xf>
    <xf numFmtId="3" fontId="0" fillId="0" borderId="19" xfId="0" applyNumberFormat="1" applyFont="1" applyBorder="1" applyAlignment="1">
      <alignment horizontal="left"/>
    </xf>
    <xf numFmtId="0" fontId="0" fillId="37" borderId="32" xfId="0" applyFont="1" applyFill="1" applyBorder="1" applyAlignment="1">
      <alignment wrapText="1"/>
    </xf>
    <xf numFmtId="0" fontId="0" fillId="0" borderId="26" xfId="0" applyNumberFormat="1" applyFont="1" applyBorder="1" applyAlignment="1">
      <alignment horizontal="left"/>
    </xf>
    <xf numFmtId="0" fontId="0" fillId="37" borderId="32" xfId="0" applyFont="1" applyFill="1" applyBorder="1"/>
    <xf numFmtId="0" fontId="0" fillId="0" borderId="20" xfId="0" applyFont="1" applyBorder="1" applyAlignment="1">
      <alignment horizontal="left"/>
    </xf>
    <xf numFmtId="0" fontId="16" fillId="37" borderId="40" xfId="0" applyFont="1" applyFill="1" applyBorder="1" applyAlignment="1">
      <alignment horizontal="left" wrapText="1"/>
    </xf>
    <xf numFmtId="0" fontId="16" fillId="37" borderId="27" xfId="0" applyFont="1" applyFill="1" applyBorder="1" applyAlignment="1">
      <alignment horizontal="center" wrapText="1"/>
    </xf>
    <xf numFmtId="0" fontId="16" fillId="37" borderId="17" xfId="0" applyFont="1" applyFill="1" applyBorder="1" applyAlignment="1">
      <alignment horizontal="center" wrapText="1"/>
    </xf>
    <xf numFmtId="0" fontId="0" fillId="0" borderId="0" xfId="0" applyFont="1" applyBorder="1" applyAlignment="1">
      <alignment horizontal="left" wrapText="1"/>
    </xf>
    <xf numFmtId="165" fontId="0" fillId="0" borderId="25" xfId="0" applyNumberFormat="1" applyFont="1" applyBorder="1" applyAlignment="1">
      <alignment horizontal="center"/>
    </xf>
    <xf numFmtId="165" fontId="0" fillId="0" borderId="18" xfId="0" applyNumberFormat="1" applyFont="1" applyBorder="1" applyAlignment="1">
      <alignment horizontal="center"/>
    </xf>
    <xf numFmtId="165" fontId="0" fillId="0" borderId="0" xfId="0" applyNumberFormat="1" applyFont="1" applyBorder="1" applyAlignment="1">
      <alignment horizontal="center"/>
    </xf>
    <xf numFmtId="165" fontId="0" fillId="0" borderId="19" xfId="0" applyNumberFormat="1" applyFont="1" applyBorder="1" applyAlignment="1">
      <alignment horizontal="center"/>
    </xf>
    <xf numFmtId="165" fontId="0" fillId="0" borderId="26" xfId="0" applyNumberFormat="1" applyFont="1" applyBorder="1" applyAlignment="1">
      <alignment horizontal="center"/>
    </xf>
    <xf numFmtId="165" fontId="0" fillId="0" borderId="20" xfId="0" applyNumberFormat="1" applyFont="1" applyBorder="1" applyAlignment="1">
      <alignment horizontal="center"/>
    </xf>
    <xf numFmtId="165" fontId="0" fillId="0" borderId="0" xfId="0" applyNumberFormat="1" applyFont="1" applyAlignment="1">
      <alignment horizontal="left"/>
    </xf>
    <xf numFmtId="0" fontId="16" fillId="37" borderId="21" xfId="0" applyFont="1" applyFill="1" applyBorder="1" applyAlignment="1">
      <alignment horizontal="center"/>
    </xf>
    <xf numFmtId="0" fontId="16" fillId="37" borderId="17" xfId="0" applyFont="1" applyFill="1" applyBorder="1" applyAlignment="1">
      <alignment horizontal="center"/>
    </xf>
    <xf numFmtId="0" fontId="16" fillId="37" borderId="22" xfId="0" applyFont="1" applyFill="1" applyBorder="1" applyAlignment="1">
      <alignment horizontal="left"/>
    </xf>
    <xf numFmtId="0" fontId="16" fillId="37" borderId="18" xfId="0" applyFont="1" applyFill="1" applyBorder="1" applyAlignment="1">
      <alignment horizontal="center"/>
    </xf>
    <xf numFmtId="0" fontId="16" fillId="0" borderId="22" xfId="0" applyFont="1" applyBorder="1"/>
    <xf numFmtId="0" fontId="16" fillId="0" borderId="22" xfId="0" applyFont="1" applyBorder="1" applyAlignment="1">
      <alignment horizontal="center"/>
    </xf>
    <xf numFmtId="0" fontId="16" fillId="0" borderId="18" xfId="0" applyFont="1" applyBorder="1" applyAlignment="1">
      <alignment horizontal="center"/>
    </xf>
    <xf numFmtId="0" fontId="0" fillId="0" borderId="21" xfId="0" applyFont="1" applyBorder="1" applyAlignment="1">
      <alignment horizontal="center"/>
    </xf>
    <xf numFmtId="0" fontId="0" fillId="0" borderId="17" xfId="0" applyFont="1" applyBorder="1" applyAlignment="1">
      <alignment horizontal="center"/>
    </xf>
    <xf numFmtId="0" fontId="0" fillId="0" borderId="22" xfId="0" applyFont="1" applyBorder="1"/>
    <xf numFmtId="0" fontId="0" fillId="0" borderId="22" xfId="0" applyFont="1" applyBorder="1" applyAlignment="1">
      <alignment horizontal="left"/>
    </xf>
    <xf numFmtId="0" fontId="0" fillId="0" borderId="18" xfId="0" applyFont="1" applyBorder="1" applyAlignment="1">
      <alignment horizontal="left"/>
    </xf>
    <xf numFmtId="0" fontId="0" fillId="0" borderId="18" xfId="0" applyFont="1" applyBorder="1" applyAlignment="1">
      <alignment horizontal="center"/>
    </xf>
    <xf numFmtId="0" fontId="16" fillId="0" borderId="23" xfId="0" applyFont="1" applyBorder="1" applyAlignment="1">
      <alignment horizontal="center"/>
    </xf>
    <xf numFmtId="0" fontId="16" fillId="0" borderId="19" xfId="0" applyFont="1" applyBorder="1" applyAlignment="1">
      <alignment horizontal="center"/>
    </xf>
    <xf numFmtId="3" fontId="0" fillId="34" borderId="23" xfId="0" applyNumberFormat="1" applyFont="1" applyFill="1" applyBorder="1" applyAlignment="1">
      <alignment horizontal="center"/>
    </xf>
    <xf numFmtId="3" fontId="0" fillId="34" borderId="19" xfId="0" applyNumberFormat="1" applyFont="1" applyFill="1" applyBorder="1" applyAlignment="1">
      <alignment horizontal="center"/>
    </xf>
    <xf numFmtId="168" fontId="0" fillId="34" borderId="19" xfId="0" applyNumberFormat="1" applyFont="1" applyFill="1" applyBorder="1" applyAlignment="1">
      <alignment horizontal="center"/>
    </xf>
    <xf numFmtId="0" fontId="16" fillId="37" borderId="23" xfId="0" applyFont="1" applyFill="1" applyBorder="1" applyAlignment="1">
      <alignment horizontal="left"/>
    </xf>
    <xf numFmtId="0" fontId="16" fillId="37" borderId="19" xfId="0" applyFont="1" applyFill="1" applyBorder="1" applyAlignment="1">
      <alignment horizontal="left"/>
    </xf>
    <xf numFmtId="0" fontId="0" fillId="37" borderId="23" xfId="0" applyFont="1" applyFill="1" applyBorder="1" applyAlignment="1">
      <alignment horizontal="left"/>
    </xf>
    <xf numFmtId="0" fontId="0" fillId="37" borderId="19" xfId="0" applyFont="1" applyFill="1" applyBorder="1" applyAlignment="1">
      <alignment horizontal="left"/>
    </xf>
    <xf numFmtId="1" fontId="0" fillId="37" borderId="23" xfId="0" applyNumberFormat="1" applyFont="1" applyFill="1" applyBorder="1" applyAlignment="1">
      <alignment horizontal="left"/>
    </xf>
    <xf numFmtId="1" fontId="0" fillId="37" borderId="19" xfId="0" applyNumberFormat="1" applyFont="1" applyFill="1" applyBorder="1" applyAlignment="1">
      <alignment horizontal="left"/>
    </xf>
    <xf numFmtId="0" fontId="0" fillId="0" borderId="23" xfId="0" applyFont="1" applyBorder="1"/>
    <xf numFmtId="3" fontId="0" fillId="0" borderId="23" xfId="0" applyNumberFormat="1" applyFont="1" applyBorder="1" applyAlignment="1">
      <alignment horizontal="center"/>
    </xf>
    <xf numFmtId="3" fontId="0" fillId="0" borderId="19" xfId="0" applyNumberFormat="1" applyFont="1" applyBorder="1" applyAlignment="1">
      <alignment horizontal="center"/>
    </xf>
    <xf numFmtId="3" fontId="0" fillId="0" borderId="23" xfId="0" applyNumberFormat="1" applyFont="1" applyFill="1" applyBorder="1" applyAlignment="1">
      <alignment horizontal="center"/>
    </xf>
    <xf numFmtId="168" fontId="0" fillId="0" borderId="19" xfId="0" applyNumberFormat="1" applyFont="1" applyFill="1" applyBorder="1" applyAlignment="1">
      <alignment horizontal="center"/>
    </xf>
    <xf numFmtId="0" fontId="16" fillId="0" borderId="23" xfId="0" applyFont="1" applyFill="1" applyBorder="1" applyAlignment="1">
      <alignment horizontal="left"/>
    </xf>
    <xf numFmtId="0" fontId="16" fillId="0" borderId="19" xfId="0" applyFont="1" applyFill="1" applyBorder="1" applyAlignment="1">
      <alignment horizontal="left"/>
    </xf>
    <xf numFmtId="0" fontId="16" fillId="0" borderId="21" xfId="0" applyFont="1" applyFill="1" applyBorder="1" applyAlignment="1">
      <alignment horizontal="left"/>
    </xf>
    <xf numFmtId="0" fontId="16" fillId="0" borderId="22" xfId="0" applyFont="1" applyFill="1" applyBorder="1" applyAlignment="1">
      <alignment horizontal="center"/>
    </xf>
    <xf numFmtId="0" fontId="16" fillId="0" borderId="18" xfId="0" applyFont="1" applyFill="1" applyBorder="1" applyAlignment="1">
      <alignment horizontal="center"/>
    </xf>
    <xf numFmtId="0" fontId="16" fillId="0" borderId="21" xfId="0" applyFont="1" applyFill="1" applyBorder="1" applyAlignment="1">
      <alignment horizontal="center"/>
    </xf>
    <xf numFmtId="168" fontId="16" fillId="0" borderId="17" xfId="0" applyNumberFormat="1" applyFont="1" applyFill="1" applyBorder="1" applyAlignment="1">
      <alignment horizontal="center"/>
    </xf>
    <xf numFmtId="0" fontId="0" fillId="0" borderId="21" xfId="0" applyFont="1" applyFill="1" applyBorder="1" applyAlignment="1">
      <alignment horizontal="left"/>
    </xf>
    <xf numFmtId="0" fontId="0" fillId="0" borderId="17" xfId="0" applyFont="1" applyFill="1" applyBorder="1" applyAlignment="1">
      <alignment horizontal="left"/>
    </xf>
    <xf numFmtId="0" fontId="0" fillId="0" borderId="22" xfId="0" applyFont="1" applyFill="1" applyBorder="1" applyAlignment="1">
      <alignment horizontal="left"/>
    </xf>
    <xf numFmtId="2" fontId="0" fillId="0" borderId="22" xfId="0" applyNumberFormat="1" applyFont="1" applyFill="1" applyBorder="1" applyAlignment="1">
      <alignment horizontal="center"/>
    </xf>
    <xf numFmtId="2" fontId="0" fillId="0" borderId="18" xfId="0" applyNumberFormat="1" applyFont="1" applyFill="1" applyBorder="1" applyAlignment="1">
      <alignment horizontal="center"/>
    </xf>
    <xf numFmtId="167" fontId="0" fillId="0" borderId="25" xfId="0" applyNumberFormat="1" applyFont="1" applyFill="1" applyBorder="1" applyAlignment="1">
      <alignment horizontal="center"/>
    </xf>
    <xf numFmtId="168" fontId="0" fillId="0" borderId="18" xfId="0" applyNumberFormat="1" applyFont="1" applyFill="1" applyBorder="1" applyAlignment="1">
      <alignment horizontal="center"/>
    </xf>
    <xf numFmtId="0" fontId="0" fillId="0" borderId="23" xfId="0" applyFont="1" applyFill="1" applyBorder="1" applyAlignment="1">
      <alignment horizontal="left"/>
    </xf>
    <xf numFmtId="0" fontId="0" fillId="0" borderId="19" xfId="0" applyFont="1" applyFill="1" applyBorder="1" applyAlignment="1">
      <alignment horizontal="left"/>
    </xf>
    <xf numFmtId="2" fontId="0" fillId="34" borderId="23" xfId="0" applyNumberFormat="1" applyFont="1" applyFill="1" applyBorder="1" applyAlignment="1">
      <alignment horizontal="center"/>
    </xf>
    <xf numFmtId="2" fontId="0" fillId="34" borderId="19" xfId="0" applyNumberFormat="1" applyFont="1" applyFill="1" applyBorder="1" applyAlignment="1">
      <alignment horizontal="center"/>
    </xf>
    <xf numFmtId="167" fontId="0" fillId="34" borderId="0" xfId="0" applyNumberFormat="1" applyFont="1" applyFill="1" applyBorder="1" applyAlignment="1">
      <alignment horizontal="center"/>
    </xf>
    <xf numFmtId="0" fontId="0" fillId="0" borderId="23" xfId="0" applyFont="1" applyFill="1" applyBorder="1" applyAlignment="1">
      <alignment horizontal="center"/>
    </xf>
    <xf numFmtId="0" fontId="0" fillId="0" borderId="19" xfId="0" applyFont="1" applyFill="1" applyBorder="1" applyAlignment="1">
      <alignment horizontal="center"/>
    </xf>
    <xf numFmtId="0" fontId="0" fillId="0" borderId="0" xfId="0" applyFont="1" applyFill="1" applyBorder="1" applyAlignment="1">
      <alignment horizontal="center"/>
    </xf>
    <xf numFmtId="0" fontId="0" fillId="38" borderId="23" xfId="0" applyFont="1" applyFill="1" applyBorder="1" applyAlignment="1">
      <alignment horizontal="left"/>
    </xf>
    <xf numFmtId="2" fontId="0" fillId="38" borderId="23" xfId="0" applyNumberFormat="1" applyFont="1" applyFill="1" applyBorder="1" applyAlignment="1">
      <alignment horizontal="center"/>
    </xf>
    <xf numFmtId="2" fontId="0" fillId="38" borderId="19" xfId="0" applyNumberFormat="1" applyFont="1" applyFill="1" applyBorder="1" applyAlignment="1">
      <alignment horizontal="center"/>
    </xf>
    <xf numFmtId="167" fontId="0" fillId="38" borderId="0" xfId="0" applyNumberFormat="1" applyFont="1" applyFill="1" applyBorder="1" applyAlignment="1">
      <alignment horizontal="center"/>
    </xf>
    <xf numFmtId="0" fontId="0" fillId="38" borderId="19" xfId="0" applyFont="1" applyFill="1" applyBorder="1" applyAlignment="1">
      <alignment horizontal="left"/>
    </xf>
    <xf numFmtId="2" fontId="0" fillId="0" borderId="23" xfId="0" applyNumberFormat="1" applyFont="1" applyFill="1" applyBorder="1" applyAlignment="1">
      <alignment horizontal="center"/>
    </xf>
    <xf numFmtId="2" fontId="0" fillId="0" borderId="19" xfId="0" applyNumberFormat="1" applyFont="1" applyFill="1" applyBorder="1" applyAlignment="1">
      <alignment horizontal="center"/>
    </xf>
    <xf numFmtId="167" fontId="0" fillId="0" borderId="0" xfId="0" applyNumberFormat="1" applyFont="1" applyFill="1" applyBorder="1" applyAlignment="1">
      <alignment horizontal="center"/>
    </xf>
    <xf numFmtId="168" fontId="0" fillId="0" borderId="0" xfId="0" applyNumberFormat="1" applyFont="1"/>
    <xf numFmtId="0" fontId="0" fillId="37" borderId="23" xfId="0" applyFont="1" applyFill="1" applyBorder="1" applyAlignment="1">
      <alignment horizontal="center"/>
    </xf>
    <xf numFmtId="0" fontId="0" fillId="37" borderId="19" xfId="0" applyFont="1" applyFill="1" applyBorder="1" applyAlignment="1">
      <alignment horizontal="center"/>
    </xf>
    <xf numFmtId="0" fontId="0" fillId="0" borderId="24" xfId="0" applyFont="1" applyBorder="1"/>
    <xf numFmtId="0" fontId="0" fillId="0" borderId="24" xfId="0" applyFont="1" applyBorder="1" applyAlignment="1">
      <alignment horizontal="left"/>
    </xf>
    <xf numFmtId="0" fontId="0" fillId="0" borderId="20" xfId="0" applyFont="1" applyBorder="1"/>
    <xf numFmtId="0" fontId="0" fillId="0" borderId="26" xfId="0" applyFont="1" applyBorder="1"/>
    <xf numFmtId="0" fontId="0" fillId="0" borderId="24" xfId="0" applyFont="1" applyBorder="1" applyAlignment="1">
      <alignment horizontal="center"/>
    </xf>
    <xf numFmtId="0" fontId="0" fillId="0" borderId="20" xfId="0" applyFont="1" applyBorder="1" applyAlignment="1">
      <alignment horizontal="center"/>
    </xf>
    <xf numFmtId="6" fontId="0" fillId="0" borderId="0" xfId="0" applyNumberFormat="1" applyFont="1" applyAlignment="1">
      <alignment horizontal="left"/>
    </xf>
    <xf numFmtId="0" fontId="16" fillId="37" borderId="22" xfId="0" applyFont="1" applyFill="1" applyBorder="1" applyAlignment="1">
      <alignment horizontal="center"/>
    </xf>
    <xf numFmtId="0" fontId="0" fillId="0" borderId="25" xfId="0" applyFont="1" applyBorder="1" applyAlignment="1">
      <alignment horizontal="center"/>
    </xf>
    <xf numFmtId="0" fontId="0" fillId="34" borderId="21" xfId="0" applyFont="1" applyFill="1" applyBorder="1" applyAlignment="1">
      <alignment horizontal="center"/>
    </xf>
    <xf numFmtId="3" fontId="0" fillId="34" borderId="17" xfId="0" applyNumberFormat="1" applyFont="1" applyFill="1" applyBorder="1" applyAlignment="1">
      <alignment horizontal="center"/>
    </xf>
    <xf numFmtId="3" fontId="0" fillId="34" borderId="21" xfId="0" applyNumberFormat="1" applyFont="1" applyFill="1" applyBorder="1" applyAlignment="1">
      <alignment horizontal="center"/>
    </xf>
    <xf numFmtId="168" fontId="0" fillId="34" borderId="17" xfId="0" applyNumberFormat="1" applyFont="1" applyFill="1" applyBorder="1" applyAlignment="1">
      <alignment horizontal="center"/>
    </xf>
    <xf numFmtId="0" fontId="0" fillId="37" borderId="27" xfId="0" applyFont="1" applyFill="1" applyBorder="1" applyAlignment="1">
      <alignment horizontal="left"/>
    </xf>
    <xf numFmtId="0" fontId="0" fillId="37" borderId="17" xfId="0" applyFont="1" applyFill="1" applyBorder="1" applyAlignment="1">
      <alignment horizontal="center"/>
    </xf>
    <xf numFmtId="0" fontId="16" fillId="0" borderId="23" xfId="0" applyFont="1" applyBorder="1"/>
    <xf numFmtId="0" fontId="0" fillId="0" borderId="19" xfId="0" applyFont="1" applyBorder="1" applyAlignment="1">
      <alignment horizontal="center"/>
    </xf>
    <xf numFmtId="0" fontId="16" fillId="0" borderId="21" xfId="0" applyFont="1" applyBorder="1" applyAlignment="1">
      <alignment horizontal="center"/>
    </xf>
    <xf numFmtId="0" fontId="16" fillId="0" borderId="17" xfId="0" applyFont="1" applyBorder="1" applyAlignment="1">
      <alignment horizontal="center"/>
    </xf>
    <xf numFmtId="0" fontId="0" fillId="0" borderId="27" xfId="0" applyFont="1" applyBorder="1" applyAlignment="1">
      <alignment horizontal="center"/>
    </xf>
    <xf numFmtId="0" fontId="0" fillId="0" borderId="18" xfId="0" applyFont="1" applyBorder="1"/>
    <xf numFmtId="0" fontId="16" fillId="0" borderId="25" xfId="0" applyFont="1" applyBorder="1" applyAlignment="1">
      <alignment horizontal="center"/>
    </xf>
    <xf numFmtId="0" fontId="16" fillId="37" borderId="0" xfId="0" applyFont="1" applyFill="1" applyBorder="1" applyAlignment="1">
      <alignment horizontal="left"/>
    </xf>
    <xf numFmtId="0" fontId="0" fillId="37" borderId="0" xfId="0" applyFont="1" applyFill="1" applyBorder="1" applyAlignment="1">
      <alignment horizontal="left"/>
    </xf>
    <xf numFmtId="1" fontId="0" fillId="37" borderId="0" xfId="0" applyNumberFormat="1" applyFont="1" applyFill="1" applyBorder="1" applyAlignment="1">
      <alignment horizontal="left"/>
    </xf>
    <xf numFmtId="0" fontId="0" fillId="0" borderId="31" xfId="0" applyFont="1" applyBorder="1"/>
    <xf numFmtId="0" fontId="0" fillId="0" borderId="23" xfId="0" applyFont="1" applyBorder="1" applyAlignment="1">
      <alignment horizontal="left"/>
    </xf>
    <xf numFmtId="0" fontId="0" fillId="0" borderId="19" xfId="0" applyFont="1" applyBorder="1"/>
    <xf numFmtId="0" fontId="0" fillId="0" borderId="32" xfId="0" applyFont="1" applyBorder="1"/>
    <xf numFmtId="0" fontId="0" fillId="37" borderId="23" xfId="0" applyFont="1" applyFill="1" applyBorder="1" applyAlignment="1">
      <alignment horizontal="right"/>
    </xf>
    <xf numFmtId="0" fontId="16" fillId="37" borderId="0" xfId="0" applyFont="1" applyFill="1"/>
    <xf numFmtId="0" fontId="0" fillId="37" borderId="0" xfId="0" applyFont="1" applyFill="1"/>
    <xf numFmtId="0" fontId="36" fillId="0" borderId="0" xfId="0" applyFont="1"/>
    <xf numFmtId="0" fontId="37" fillId="0" borderId="0" xfId="0" applyFont="1"/>
    <xf numFmtId="0" fontId="0" fillId="0" borderId="12" xfId="0" applyFont="1" applyBorder="1" applyAlignment="1">
      <alignment wrapText="1"/>
    </xf>
    <xf numFmtId="0" fontId="14" fillId="0" borderId="0" xfId="0" applyFont="1"/>
    <xf numFmtId="0" fontId="16" fillId="0" borderId="0" xfId="0" applyFont="1" applyAlignment="1">
      <alignment vertical="center"/>
    </xf>
    <xf numFmtId="0" fontId="26" fillId="0" borderId="0" xfId="0" applyFont="1" applyBorder="1" applyAlignment="1">
      <alignment wrapText="1"/>
    </xf>
    <xf numFmtId="0" fontId="26" fillId="0" borderId="0" xfId="0" applyFont="1"/>
    <xf numFmtId="0" fontId="0" fillId="0" borderId="0" xfId="0" applyFont="1" applyAlignment="1">
      <alignment horizontal="left" vertical="top" wrapText="1"/>
    </xf>
    <xf numFmtId="0" fontId="26" fillId="0" borderId="0" xfId="0" applyFont="1" applyAlignment="1">
      <alignment horizontal="left" vertical="top" wrapText="1"/>
    </xf>
    <xf numFmtId="0" fontId="26" fillId="44" borderId="35" xfId="0" applyFont="1" applyFill="1" applyBorder="1"/>
    <xf numFmtId="0" fontId="26" fillId="44" borderId="14" xfId="0" applyFont="1" applyFill="1" applyBorder="1"/>
    <xf numFmtId="0" fontId="26" fillId="0" borderId="0" xfId="0" applyFont="1" applyBorder="1"/>
    <xf numFmtId="167" fontId="26" fillId="0" borderId="33" xfId="0" applyNumberFormat="1" applyFont="1" applyBorder="1"/>
    <xf numFmtId="167" fontId="26" fillId="0" borderId="13" xfId="0" applyNumberFormat="1" applyFont="1" applyBorder="1"/>
    <xf numFmtId="0" fontId="26" fillId="44" borderId="36" xfId="0" applyFont="1" applyFill="1" applyBorder="1"/>
    <xf numFmtId="0" fontId="26" fillId="44" borderId="10" xfId="0" applyFont="1" applyFill="1" applyBorder="1"/>
    <xf numFmtId="0" fontId="26" fillId="44" borderId="15" xfId="0" applyFont="1" applyFill="1" applyBorder="1"/>
    <xf numFmtId="0" fontId="26" fillId="44" borderId="34" xfId="0" applyFont="1" applyFill="1" applyBorder="1"/>
    <xf numFmtId="0" fontId="26" fillId="44" borderId="12" xfId="0" applyFont="1" applyFill="1" applyBorder="1"/>
    <xf numFmtId="0" fontId="26" fillId="44" borderId="16" xfId="0" applyFont="1" applyFill="1" applyBorder="1"/>
    <xf numFmtId="0" fontId="26" fillId="0" borderId="33" xfId="0" applyFont="1" applyBorder="1" applyAlignment="1">
      <alignment horizontal="left"/>
    </xf>
    <xf numFmtId="167" fontId="26" fillId="0" borderId="0" xfId="0" applyNumberFormat="1" applyFont="1" applyBorder="1"/>
    <xf numFmtId="0" fontId="26" fillId="0" borderId="34" xfId="0" applyFont="1" applyBorder="1" applyAlignment="1">
      <alignment horizontal="left"/>
    </xf>
    <xf numFmtId="167" fontId="26" fillId="0" borderId="12" xfId="0" applyNumberFormat="1" applyFont="1" applyBorder="1"/>
    <xf numFmtId="167" fontId="26" fillId="0" borderId="34" xfId="0" applyNumberFormat="1" applyFont="1" applyBorder="1"/>
    <xf numFmtId="167" fontId="26" fillId="0" borderId="16" xfId="0" applyNumberFormat="1" applyFont="1" applyBorder="1"/>
    <xf numFmtId="0" fontId="16" fillId="37" borderId="0" xfId="0" applyFont="1" applyFill="1" applyBorder="1"/>
    <xf numFmtId="0" fontId="0" fillId="37" borderId="0" xfId="0" applyFont="1" applyFill="1" applyBorder="1"/>
    <xf numFmtId="0" fontId="21" fillId="0" borderId="0" xfId="48" applyFont="1"/>
    <xf numFmtId="0" fontId="0" fillId="0" borderId="41" xfId="0" applyFont="1" applyFill="1" applyBorder="1"/>
    <xf numFmtId="167" fontId="26" fillId="0" borderId="11" xfId="0" applyNumberFormat="1" applyFont="1" applyFill="1" applyBorder="1"/>
    <xf numFmtId="167" fontId="26" fillId="0" borderId="15" xfId="0" applyNumberFormat="1" applyFont="1" applyFill="1" applyBorder="1"/>
    <xf numFmtId="167" fontId="26" fillId="0" borderId="0" xfId="0" applyNumberFormat="1" applyFont="1"/>
    <xf numFmtId="167" fontId="0" fillId="0" borderId="36" xfId="0" applyNumberFormat="1" applyFont="1" applyBorder="1"/>
    <xf numFmtId="167" fontId="0" fillId="0" borderId="11" xfId="0" applyNumberFormat="1" applyFont="1" applyBorder="1"/>
    <xf numFmtId="167" fontId="0" fillId="0" borderId="15" xfId="0" applyNumberFormat="1" applyFont="1" applyBorder="1"/>
    <xf numFmtId="0" fontId="0" fillId="0" borderId="37" xfId="0" applyFont="1" applyFill="1" applyBorder="1"/>
    <xf numFmtId="167" fontId="26" fillId="0" borderId="0" xfId="0" applyNumberFormat="1" applyFont="1" applyFill="1" applyBorder="1"/>
    <xf numFmtId="167" fontId="26" fillId="0" borderId="13" xfId="0" applyNumberFormat="1" applyFont="1" applyFill="1" applyBorder="1"/>
    <xf numFmtId="167" fontId="0" fillId="0" borderId="33" xfId="0" applyNumberFormat="1" applyFont="1" applyBorder="1"/>
    <xf numFmtId="167" fontId="0" fillId="0" borderId="0" xfId="0" applyNumberFormat="1" applyFont="1" applyBorder="1"/>
    <xf numFmtId="167" fontId="0" fillId="0" borderId="13" xfId="0" applyNumberFormat="1" applyFont="1" applyBorder="1"/>
    <xf numFmtId="167" fontId="0" fillId="0" borderId="34" xfId="0" applyNumberFormat="1" applyFont="1" applyBorder="1"/>
    <xf numFmtId="167" fontId="0" fillId="0" borderId="12" xfId="0" applyNumberFormat="1" applyFont="1" applyBorder="1"/>
    <xf numFmtId="167" fontId="0" fillId="0" borderId="16" xfId="0" applyNumberFormat="1" applyFont="1" applyBorder="1"/>
    <xf numFmtId="0" fontId="0" fillId="0" borderId="38" xfId="0" applyFont="1" applyFill="1" applyBorder="1"/>
    <xf numFmtId="167" fontId="26" fillId="0" borderId="12" xfId="0" applyNumberFormat="1" applyFont="1" applyFill="1" applyBorder="1"/>
    <xf numFmtId="167" fontId="26" fillId="0" borderId="16" xfId="0" applyNumberFormat="1" applyFont="1" applyFill="1" applyBorder="1"/>
    <xf numFmtId="167" fontId="0" fillId="0" borderId="0" xfId="0" applyNumberFormat="1" applyFont="1"/>
    <xf numFmtId="2" fontId="0" fillId="0" borderId="41" xfId="0" applyNumberFormat="1" applyFont="1" applyBorder="1"/>
    <xf numFmtId="2" fontId="0" fillId="0" borderId="37" xfId="0" applyNumberFormat="1" applyFont="1" applyBorder="1"/>
    <xf numFmtId="2" fontId="0" fillId="0" borderId="38" xfId="0" applyNumberFormat="1" applyFont="1" applyBorder="1"/>
    <xf numFmtId="0" fontId="0" fillId="0" borderId="35" xfId="0" applyFont="1" applyFill="1" applyBorder="1" applyAlignment="1">
      <alignment wrapText="1"/>
    </xf>
    <xf numFmtId="0" fontId="0" fillId="0" borderId="10" xfId="0" applyFont="1" applyFill="1" applyBorder="1" applyAlignment="1"/>
    <xf numFmtId="169" fontId="0" fillId="0" borderId="10" xfId="0" applyNumberFormat="1" applyFont="1" applyFill="1" applyBorder="1" applyAlignment="1">
      <alignment horizontal="left"/>
    </xf>
    <xf numFmtId="0" fontId="0" fillId="0" borderId="10" xfId="0" applyFont="1" applyFill="1" applyBorder="1" applyAlignment="1">
      <alignment wrapText="1"/>
    </xf>
    <xf numFmtId="0" fontId="0" fillId="0" borderId="14" xfId="0" applyFont="1" applyFill="1" applyBorder="1" applyAlignment="1"/>
    <xf numFmtId="0" fontId="0" fillId="0" borderId="0" xfId="0" applyFont="1" applyFill="1" applyAlignment="1">
      <alignment wrapText="1"/>
    </xf>
    <xf numFmtId="0" fontId="0" fillId="0" borderId="0" xfId="0" applyFont="1" applyFill="1" applyAlignment="1"/>
    <xf numFmtId="169" fontId="0" fillId="0" borderId="0" xfId="0" applyNumberFormat="1" applyFont="1" applyFill="1" applyAlignment="1"/>
    <xf numFmtId="2" fontId="0" fillId="0" borderId="0" xfId="0" applyNumberFormat="1" applyFont="1" applyFill="1"/>
    <xf numFmtId="166" fontId="0" fillId="43" borderId="39" xfId="0" applyNumberFormat="1" applyFont="1" applyFill="1" applyBorder="1"/>
    <xf numFmtId="0" fontId="37" fillId="0" borderId="0" xfId="0" applyFont="1" applyAlignment="1">
      <alignment vertical="center"/>
    </xf>
    <xf numFmtId="0" fontId="39" fillId="0" borderId="0" xfId="0" applyFont="1"/>
    <xf numFmtId="6" fontId="0" fillId="46" borderId="39" xfId="0" applyNumberFormat="1" applyFont="1" applyFill="1" applyBorder="1" applyAlignment="1"/>
    <xf numFmtId="0" fontId="26" fillId="0" borderId="0" xfId="0" applyFont="1" applyAlignment="1">
      <alignment vertical="center"/>
    </xf>
    <xf numFmtId="0" fontId="26" fillId="0" borderId="0" xfId="0" applyFont="1" applyAlignment="1">
      <alignment horizontal="left" vertical="center"/>
    </xf>
    <xf numFmtId="0" fontId="0" fillId="0" borderId="0" xfId="0" applyFont="1" applyAlignment="1">
      <alignment vertical="top" wrapText="1"/>
    </xf>
    <xf numFmtId="0" fontId="37" fillId="0" borderId="0" xfId="0" applyFont="1" applyAlignment="1">
      <alignment horizontal="left" vertical="center" indent="3"/>
    </xf>
    <xf numFmtId="0" fontId="0" fillId="43" borderId="35" xfId="0" applyFont="1" applyFill="1" applyBorder="1"/>
    <xf numFmtId="0" fontId="0" fillId="43" borderId="10" xfId="0" applyFont="1" applyFill="1" applyBorder="1"/>
    <xf numFmtId="0" fontId="0" fillId="43" borderId="10" xfId="0" applyFont="1" applyFill="1" applyBorder="1" applyAlignment="1">
      <alignment wrapText="1"/>
    </xf>
    <xf numFmtId="0" fontId="0" fillId="43" borderId="14" xfId="0" applyFont="1" applyFill="1" applyBorder="1" applyAlignment="1">
      <alignment wrapText="1"/>
    </xf>
    <xf numFmtId="0" fontId="0" fillId="43" borderId="35" xfId="0" applyFont="1" applyFill="1" applyBorder="1" applyAlignment="1"/>
    <xf numFmtId="0" fontId="0" fillId="43" borderId="10" xfId="0" applyFont="1" applyFill="1" applyBorder="1" applyAlignment="1"/>
    <xf numFmtId="0" fontId="0" fillId="43" borderId="14" xfId="0" applyFont="1" applyFill="1" applyBorder="1"/>
    <xf numFmtId="0" fontId="0" fillId="43" borderId="39" xfId="0" applyFont="1" applyFill="1" applyBorder="1"/>
    <xf numFmtId="0" fontId="0" fillId="43" borderId="10" xfId="0" applyFont="1" applyFill="1" applyBorder="1" applyAlignment="1">
      <alignment horizontal="left"/>
    </xf>
    <xf numFmtId="0" fontId="19" fillId="0" borderId="0" xfId="0" applyFont="1"/>
    <xf numFmtId="0" fontId="16" fillId="0" borderId="0" xfId="0" applyFont="1" applyFill="1"/>
    <xf numFmtId="0" fontId="30" fillId="38" borderId="0" xfId="0" applyFont="1" applyFill="1" applyAlignment="1">
      <alignment vertical="center"/>
    </xf>
  </cellXfs>
  <cellStyles count="5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2" xfId="45"/>
    <cellStyle name="Comma 2 2" xfId="47"/>
    <cellStyle name="Comma 3" xfId="4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8" builtinId="8"/>
    <cellStyle name="Hyperlink 2" xfId="52"/>
    <cellStyle name="Input" xfId="9" builtinId="20" customBuiltin="1"/>
    <cellStyle name="Linked Cell" xfId="12" builtinId="24" customBuiltin="1"/>
    <cellStyle name="Neutral" xfId="8" builtinId="28" customBuiltin="1"/>
    <cellStyle name="Normal" xfId="0" builtinId="0"/>
    <cellStyle name="Normal 2" xfId="44"/>
    <cellStyle name="Normal 2 2" xfId="46"/>
    <cellStyle name="Normal 2 3" xfId="50"/>
    <cellStyle name="Normal 3" xfId="42"/>
    <cellStyle name="Normal 3 2" xfId="51"/>
    <cellStyle name="Note" xfId="15" builtinId="10" customBuiltin="1"/>
    <cellStyle name="Output" xfId="10" builtinId="21" customBuiltin="1"/>
    <cellStyle name="Percent 2" xfId="49"/>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9FFFFF"/>
      <color rgb="FF3399FF"/>
      <color rgb="FF00A8A4"/>
      <color rgb="FF00CC9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Spin" dx="31" fmlaLink="B24" max="20" min="2" page="10" val="2"/>
</file>

<file path=xl/drawings/_rels/drawing1.xml.rels><?xml version="1.0" encoding="UTF-8" standalone="yes"?>
<Relationships xmlns="http://schemas.openxmlformats.org/package/2006/relationships"><Relationship Id="rId3" Type="http://schemas.openxmlformats.org/officeDocument/2006/relationships/hyperlink" Target="http://www.healthscotland.scot/" TargetMode="External"/><Relationship Id="rId2" Type="http://schemas.openxmlformats.org/officeDocument/2006/relationships/image" Target="../media/image1.png"/><Relationship Id="rId1" Type="http://schemas.openxmlformats.org/officeDocument/2006/relationships/hyperlink" Target="https://www.scotpho.org.uk/" TargetMode="External"/><Relationship Id="rId4"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11</xdr:col>
      <xdr:colOff>582614</xdr:colOff>
      <xdr:row>0</xdr:row>
      <xdr:rowOff>133351</xdr:rowOff>
    </xdr:from>
    <xdr:to>
      <xdr:col>14</xdr:col>
      <xdr:colOff>411164</xdr:colOff>
      <xdr:row>5</xdr:row>
      <xdr:rowOff>53750</xdr:rowOff>
    </xdr:to>
    <xdr:pic>
      <xdr:nvPicPr>
        <xdr:cNvPr id="2" name="Picture 1" descr="Image result for scotpho logo">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9264" y="133351"/>
          <a:ext cx="2114550" cy="930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182524</xdr:colOff>
      <xdr:row>1</xdr:row>
      <xdr:rowOff>7938</xdr:rowOff>
    </xdr:from>
    <xdr:to>
      <xdr:col>11</xdr:col>
      <xdr:colOff>217793</xdr:colOff>
      <xdr:row>5</xdr:row>
      <xdr:rowOff>37875</xdr:rowOff>
    </xdr:to>
    <xdr:pic>
      <xdr:nvPicPr>
        <xdr:cNvPr id="3" name="Picture 2" descr="Image result for health scotland logo">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973974" y="166688"/>
          <a:ext cx="1000469" cy="880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9</xdr:row>
          <xdr:rowOff>203200</xdr:rowOff>
        </xdr:from>
        <xdr:to>
          <xdr:col>1</xdr:col>
          <xdr:colOff>3594100</xdr:colOff>
          <xdr:row>11</xdr:row>
          <xdr:rowOff>19050</xdr:rowOff>
        </xdr:to>
        <xdr:sp macro="" textlink="">
          <xdr:nvSpPr>
            <xdr:cNvPr id="36885" name="ComboBox1" descr="Drop-down menu of areas." hidden="1">
              <a:extLst>
                <a:ext uri="{63B3BB69-23CF-44E3-9099-C40C66FF867C}">
                  <a14:compatExt spid="_x0000_s368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196850</xdr:rowOff>
        </xdr:from>
        <xdr:to>
          <xdr:col>1</xdr:col>
          <xdr:colOff>3594100</xdr:colOff>
          <xdr:row>13</xdr:row>
          <xdr:rowOff>222250</xdr:rowOff>
        </xdr:to>
        <xdr:sp macro="" textlink="">
          <xdr:nvSpPr>
            <xdr:cNvPr id="36886" name="ComboBox2" descr="Drop-down menu of targeting strategies." hidden="1">
              <a:extLst>
                <a:ext uri="{63B3BB69-23CF-44E3-9099-C40C66FF867C}">
                  <a14:compatExt spid="_x0000_s368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3422650</xdr:colOff>
          <xdr:row>23</xdr:row>
          <xdr:rowOff>0</xdr:rowOff>
        </xdr:from>
        <xdr:to>
          <xdr:col>2</xdr:col>
          <xdr:colOff>0</xdr:colOff>
          <xdr:row>23</xdr:row>
          <xdr:rowOff>222250</xdr:rowOff>
        </xdr:to>
        <xdr:sp macro="" textlink="">
          <xdr:nvSpPr>
            <xdr:cNvPr id="36889" name="Spinner 25" descr="Click up or down to increase or decrease the number of years of follow up." hidden="1">
              <a:extLst>
                <a:ext uri="{63B3BB69-23CF-44E3-9099-C40C66FF867C}">
                  <a14:compatExt spid="_x0000_s3688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healthscotland.scot/triplei" TargetMode="External"/><Relationship Id="rId1" Type="http://schemas.openxmlformats.org/officeDocument/2006/relationships/hyperlink" Target="mailto:nhs.triple.i@nhs.net?subject=Enquiry%20about%20Triple%20I"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healthscotland.scot/reducing-health-inequalities/take-cost-effective-action/informing-interventions-to-reduce-health-inequalities-triple-i"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vmlDrawing" Target="../drawings/vmlDrawing1.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ontrol" Target="../activeX/activeX2.xml"/><Relationship Id="rId5" Type="http://schemas.openxmlformats.org/officeDocument/2006/relationships/image" Target="../media/image3.emf"/><Relationship Id="rId4" Type="http://schemas.openxmlformats.org/officeDocument/2006/relationships/control" Target="../activeX/activeX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G67"/>
  <sheetViews>
    <sheetView showGridLines="0" showRowColHeaders="0" tabSelected="1" zoomScaleNormal="100" workbookViewId="0"/>
  </sheetViews>
  <sheetFormatPr defaultColWidth="9.23046875" defaultRowHeight="12.5" x14ac:dyDescent="0.25"/>
  <cols>
    <col min="1" max="1" width="3.15234375" style="165" customWidth="1"/>
    <col min="2" max="2" width="9.23046875" style="165" customWidth="1"/>
    <col min="3" max="3" width="19" style="165" customWidth="1"/>
    <col min="4" max="4" width="9.23046875" style="165"/>
    <col min="5" max="5" width="7.61328125" style="165" customWidth="1"/>
    <col min="6" max="6" width="13.765625" style="165" customWidth="1"/>
    <col min="7" max="7" width="2.765625" style="165" customWidth="1"/>
    <col min="8" max="8" width="11.15234375" style="165" customWidth="1"/>
    <col min="9" max="10" width="9.23046875" style="165"/>
    <col min="11" max="11" width="11.69140625" style="165" customWidth="1"/>
    <col min="12" max="21" width="9.23046875" style="165"/>
    <col min="22" max="33" width="9.23046875" style="168"/>
    <col min="34" max="16384" width="9.23046875" style="165"/>
  </cols>
  <sheetData>
    <row r="1" spans="1:33" x14ac:dyDescent="0.25">
      <c r="A1" s="167"/>
      <c r="B1" s="167"/>
      <c r="C1" s="167"/>
      <c r="D1" s="167"/>
      <c r="E1" s="167"/>
      <c r="F1" s="167"/>
      <c r="G1" s="167"/>
      <c r="H1" s="167"/>
      <c r="I1" s="167"/>
      <c r="J1" s="167"/>
      <c r="K1" s="167"/>
      <c r="L1" s="167"/>
      <c r="M1" s="167"/>
      <c r="N1" s="167"/>
      <c r="O1" s="167"/>
      <c r="P1" s="167"/>
      <c r="Q1" s="167"/>
      <c r="R1" s="167"/>
      <c r="S1" s="167"/>
      <c r="T1" s="167"/>
      <c r="U1" s="167"/>
    </row>
    <row r="2" spans="1:33" s="166" customFormat="1" ht="18" x14ac:dyDescent="0.4">
      <c r="A2" s="169"/>
      <c r="B2" s="170" t="s">
        <v>606</v>
      </c>
      <c r="C2" s="171"/>
      <c r="D2" s="171"/>
      <c r="E2" s="171"/>
      <c r="F2" s="171"/>
      <c r="G2" s="171"/>
      <c r="H2" s="171"/>
      <c r="I2" s="171"/>
      <c r="J2" s="171"/>
      <c r="K2" s="169"/>
      <c r="L2" s="169"/>
      <c r="M2" s="169"/>
      <c r="N2" s="169"/>
      <c r="O2" s="169"/>
      <c r="P2" s="169"/>
      <c r="Q2" s="169"/>
      <c r="R2" s="169"/>
      <c r="S2" s="169"/>
      <c r="T2" s="169"/>
      <c r="U2" s="169"/>
      <c r="V2" s="172"/>
      <c r="W2" s="172"/>
      <c r="X2" s="172"/>
      <c r="Y2" s="172"/>
      <c r="Z2" s="172"/>
      <c r="AA2" s="172"/>
      <c r="AB2" s="172"/>
      <c r="AC2" s="172"/>
      <c r="AD2" s="172"/>
      <c r="AE2" s="172"/>
      <c r="AF2" s="172"/>
      <c r="AG2" s="172"/>
    </row>
    <row r="3" spans="1:33" customFormat="1" ht="18" x14ac:dyDescent="0.4">
      <c r="B3" s="173" t="s">
        <v>676</v>
      </c>
      <c r="C3" s="176"/>
      <c r="D3" s="173"/>
      <c r="E3" s="173"/>
      <c r="F3" s="173"/>
      <c r="G3" s="173"/>
      <c r="H3" s="173"/>
      <c r="I3" s="173"/>
      <c r="J3" s="173"/>
    </row>
    <row r="4" spans="1:33" customFormat="1" ht="15.5" x14ac:dyDescent="0.35"/>
    <row r="5" spans="1:33" customFormat="1" ht="15.5" x14ac:dyDescent="0.35"/>
    <row r="6" spans="1:33" x14ac:dyDescent="0.25">
      <c r="A6" s="167"/>
      <c r="B6" s="167"/>
      <c r="C6" s="167"/>
      <c r="D6" s="167"/>
      <c r="E6" s="167"/>
      <c r="F6" s="167"/>
      <c r="G6" s="167"/>
      <c r="H6" s="167"/>
      <c r="I6" s="167"/>
      <c r="J6" s="167"/>
      <c r="K6" s="167"/>
      <c r="L6" s="167"/>
      <c r="M6" s="167"/>
      <c r="N6" s="167"/>
      <c r="O6" s="167"/>
      <c r="P6" s="167"/>
      <c r="Q6" s="167"/>
      <c r="R6" s="167"/>
      <c r="S6" s="167"/>
      <c r="T6" s="167"/>
      <c r="U6" s="167"/>
    </row>
    <row r="7" spans="1:33" s="17" customFormat="1" ht="15.5" x14ac:dyDescent="0.35">
      <c r="A7" s="177"/>
      <c r="B7" s="177" t="s">
        <v>607</v>
      </c>
      <c r="C7" s="177"/>
      <c r="D7" s="177"/>
      <c r="E7" s="177"/>
      <c r="F7" s="177"/>
      <c r="G7" s="177"/>
      <c r="H7" s="177"/>
      <c r="I7" s="177"/>
      <c r="J7" s="177"/>
      <c r="K7" s="177"/>
      <c r="L7" s="177"/>
      <c r="M7" s="177"/>
      <c r="N7" s="177"/>
      <c r="O7" s="177"/>
      <c r="P7" s="177"/>
      <c r="Q7" s="177"/>
      <c r="R7" s="177"/>
      <c r="S7" s="177"/>
      <c r="T7" s="177"/>
      <c r="U7" s="177"/>
      <c r="V7" s="178"/>
      <c r="W7" s="178"/>
      <c r="X7" s="178"/>
      <c r="Y7" s="178"/>
      <c r="Z7" s="178"/>
      <c r="AA7" s="178"/>
      <c r="AB7" s="178"/>
      <c r="AC7" s="178"/>
      <c r="AD7" s="178"/>
      <c r="AE7" s="178"/>
      <c r="AF7" s="178"/>
      <c r="AG7" s="178"/>
    </row>
    <row r="8" spans="1:33" s="17" customFormat="1" ht="15.5" x14ac:dyDescent="0.35">
      <c r="A8" s="177"/>
      <c r="B8" s="177" t="s">
        <v>689</v>
      </c>
      <c r="C8" s="177"/>
      <c r="D8" s="177"/>
      <c r="E8" s="177"/>
      <c r="F8" s="177"/>
      <c r="G8" s="177"/>
      <c r="H8" s="177"/>
      <c r="I8" s="177"/>
      <c r="J8" s="177"/>
      <c r="K8" s="177"/>
      <c r="L8" s="177"/>
      <c r="M8" s="177"/>
      <c r="N8" s="177"/>
      <c r="O8" s="177"/>
      <c r="P8" s="177"/>
      <c r="Q8" s="177"/>
      <c r="R8" s="177"/>
      <c r="S8" s="177"/>
      <c r="T8" s="177"/>
      <c r="U8" s="177"/>
      <c r="V8" s="178"/>
      <c r="W8" s="178"/>
      <c r="X8" s="178"/>
      <c r="Y8" s="178"/>
      <c r="Z8" s="178"/>
      <c r="AA8" s="178"/>
      <c r="AB8" s="178"/>
      <c r="AC8" s="178"/>
      <c r="AD8" s="178"/>
      <c r="AE8" s="178"/>
      <c r="AF8" s="178"/>
      <c r="AG8" s="178"/>
    </row>
    <row r="9" spans="1:33" s="17" customFormat="1" ht="15.5" x14ac:dyDescent="0.35">
      <c r="A9" s="177"/>
      <c r="B9" s="177" t="s">
        <v>531</v>
      </c>
      <c r="C9" s="177"/>
      <c r="D9" s="177"/>
      <c r="E9" s="177"/>
      <c r="F9" s="177"/>
      <c r="G9" s="177"/>
      <c r="H9" s="177"/>
      <c r="I9" s="177"/>
      <c r="J9" s="177"/>
      <c r="K9" s="177"/>
      <c r="L9" s="177"/>
      <c r="M9" s="177"/>
      <c r="N9" s="177"/>
      <c r="O9" s="177"/>
      <c r="P9" s="177"/>
      <c r="Q9" s="177"/>
      <c r="R9" s="177"/>
      <c r="S9" s="177"/>
      <c r="T9" s="177"/>
      <c r="U9" s="177"/>
      <c r="V9" s="178"/>
      <c r="W9" s="178"/>
      <c r="X9" s="178"/>
      <c r="Y9" s="178"/>
      <c r="Z9" s="178"/>
      <c r="AA9" s="178"/>
      <c r="AB9" s="178"/>
      <c r="AC9" s="178"/>
      <c r="AD9" s="178"/>
      <c r="AE9" s="178"/>
      <c r="AF9" s="178"/>
      <c r="AG9" s="178"/>
    </row>
    <row r="10" spans="1:33" s="17" customFormat="1" ht="15.5" x14ac:dyDescent="0.35">
      <c r="A10" s="177"/>
      <c r="B10" s="177" t="s">
        <v>731</v>
      </c>
      <c r="C10" s="177"/>
      <c r="D10" s="177"/>
      <c r="E10" s="177"/>
      <c r="F10" s="177"/>
      <c r="G10" s="177"/>
      <c r="H10" s="177"/>
      <c r="I10" s="177"/>
      <c r="J10" s="177"/>
      <c r="K10" s="177"/>
      <c r="L10" s="177"/>
      <c r="M10" s="177"/>
      <c r="N10" s="177"/>
      <c r="O10" s="177"/>
      <c r="P10" s="177"/>
      <c r="Q10" s="177"/>
      <c r="R10" s="177"/>
      <c r="S10" s="177"/>
      <c r="T10" s="177"/>
      <c r="U10" s="177"/>
      <c r="V10" s="178"/>
      <c r="W10" s="178"/>
      <c r="X10" s="178"/>
      <c r="Y10" s="178"/>
      <c r="Z10" s="178"/>
      <c r="AA10" s="178"/>
      <c r="AB10" s="178"/>
      <c r="AC10" s="178"/>
      <c r="AD10" s="178"/>
      <c r="AE10" s="178"/>
      <c r="AF10" s="178"/>
      <c r="AG10" s="178"/>
    </row>
    <row r="11" spans="1:33" s="17" customFormat="1" ht="15.5" x14ac:dyDescent="0.35">
      <c r="A11" s="177"/>
      <c r="B11" s="177" t="s">
        <v>532</v>
      </c>
      <c r="C11" s="177"/>
      <c r="D11" s="177"/>
      <c r="E11" s="177"/>
      <c r="F11" s="177"/>
      <c r="G11" s="177"/>
      <c r="H11" s="177"/>
      <c r="I11" s="177"/>
      <c r="J11" s="177"/>
      <c r="K11" s="177"/>
      <c r="L11" s="177"/>
      <c r="M11" s="177"/>
      <c r="N11" s="177"/>
      <c r="O11" s="177"/>
      <c r="P11" s="177"/>
      <c r="Q11" s="177"/>
      <c r="R11" s="177"/>
      <c r="S11" s="177"/>
      <c r="T11" s="177"/>
      <c r="U11" s="177"/>
      <c r="V11" s="178"/>
      <c r="W11" s="178"/>
      <c r="X11" s="178"/>
      <c r="Y11" s="178"/>
      <c r="Z11" s="178"/>
      <c r="AA11" s="178"/>
      <c r="AB11" s="178"/>
      <c r="AC11" s="178"/>
      <c r="AD11" s="178"/>
      <c r="AE11" s="178"/>
      <c r="AF11" s="178"/>
      <c r="AG11" s="178"/>
    </row>
    <row r="12" spans="1:33" s="17" customFormat="1" ht="15.5" x14ac:dyDescent="0.35">
      <c r="A12" s="177"/>
      <c r="B12" s="177" t="s">
        <v>690</v>
      </c>
      <c r="C12" s="177"/>
      <c r="D12" s="177"/>
      <c r="E12" s="177"/>
      <c r="F12" s="177"/>
      <c r="G12" s="177"/>
      <c r="H12" s="177"/>
      <c r="I12" s="177"/>
      <c r="J12" s="177"/>
      <c r="K12" s="177"/>
      <c r="L12" s="177"/>
      <c r="M12" s="177"/>
      <c r="N12" s="177"/>
      <c r="O12" s="177"/>
      <c r="P12" s="177"/>
      <c r="Q12" s="177"/>
      <c r="R12" s="177"/>
      <c r="S12" s="177"/>
      <c r="T12" s="177"/>
      <c r="U12" s="177"/>
      <c r="V12" s="178"/>
      <c r="W12" s="178"/>
      <c r="X12" s="178"/>
      <c r="Y12" s="178"/>
      <c r="Z12" s="178"/>
      <c r="AA12" s="178"/>
      <c r="AB12" s="178"/>
      <c r="AC12" s="178"/>
      <c r="AD12" s="178"/>
      <c r="AE12" s="178"/>
      <c r="AF12" s="178"/>
      <c r="AG12" s="178"/>
    </row>
    <row r="13" spans="1:33" s="17" customFormat="1" ht="15.5" x14ac:dyDescent="0.35">
      <c r="A13" s="177"/>
      <c r="B13" s="177" t="s">
        <v>533</v>
      </c>
      <c r="C13" s="177"/>
      <c r="D13" s="177"/>
      <c r="E13" s="177"/>
      <c r="F13" s="177"/>
      <c r="G13" s="177"/>
      <c r="H13" s="177"/>
      <c r="I13" s="177"/>
      <c r="J13" s="177"/>
      <c r="K13" s="177"/>
      <c r="L13" s="177"/>
      <c r="M13" s="177"/>
      <c r="N13" s="177"/>
      <c r="O13" s="177"/>
      <c r="P13" s="177"/>
      <c r="Q13" s="177"/>
      <c r="R13" s="177"/>
      <c r="S13" s="177"/>
      <c r="T13" s="177"/>
      <c r="U13" s="177"/>
      <c r="V13" s="178"/>
      <c r="W13" s="178"/>
      <c r="X13" s="178"/>
      <c r="Y13" s="178"/>
      <c r="Z13" s="178"/>
      <c r="AA13" s="178"/>
      <c r="AB13" s="178"/>
      <c r="AC13" s="178"/>
      <c r="AD13" s="178"/>
      <c r="AE13" s="178"/>
      <c r="AF13" s="178"/>
      <c r="AG13" s="178"/>
    </row>
    <row r="14" spans="1:33" s="17" customFormat="1" ht="15.5" x14ac:dyDescent="0.35">
      <c r="A14" s="177"/>
      <c r="B14" s="177"/>
      <c r="C14" s="177"/>
      <c r="D14" s="177"/>
      <c r="E14" s="177"/>
      <c r="F14" s="177"/>
      <c r="G14" s="177"/>
      <c r="H14" s="177"/>
      <c r="I14" s="177"/>
      <c r="J14" s="177"/>
      <c r="K14" s="177"/>
      <c r="L14" s="177"/>
      <c r="M14" s="177"/>
      <c r="N14" s="177"/>
      <c r="O14" s="177"/>
      <c r="P14" s="177"/>
      <c r="Q14" s="177"/>
      <c r="R14" s="177"/>
      <c r="S14" s="177"/>
      <c r="T14" s="177"/>
      <c r="U14" s="177"/>
      <c r="V14" s="178"/>
      <c r="W14" s="178"/>
      <c r="X14" s="178"/>
      <c r="Y14" s="178"/>
      <c r="Z14" s="178"/>
      <c r="AA14" s="178"/>
      <c r="AB14" s="178"/>
      <c r="AC14" s="178"/>
      <c r="AD14" s="178"/>
      <c r="AE14" s="178"/>
      <c r="AF14" s="178"/>
      <c r="AG14" s="178"/>
    </row>
    <row r="15" spans="1:33" s="17" customFormat="1" ht="15.5" x14ac:dyDescent="0.35">
      <c r="A15" s="177"/>
      <c r="B15" s="179" t="s">
        <v>608</v>
      </c>
      <c r="C15" s="177"/>
      <c r="D15" s="177"/>
      <c r="E15" s="177"/>
      <c r="F15" s="177"/>
      <c r="G15" s="177"/>
      <c r="H15" s="177"/>
      <c r="I15" s="177"/>
      <c r="J15" s="177"/>
      <c r="K15" s="177"/>
      <c r="L15" s="177"/>
      <c r="M15" s="177"/>
      <c r="N15" s="177"/>
      <c r="O15" s="177"/>
      <c r="P15" s="177"/>
      <c r="Q15" s="177"/>
      <c r="R15" s="177"/>
      <c r="S15" s="177"/>
      <c r="T15" s="177"/>
      <c r="U15" s="177"/>
      <c r="V15" s="178"/>
      <c r="W15" s="178"/>
      <c r="X15" s="178"/>
      <c r="Y15" s="178"/>
      <c r="Z15" s="178"/>
      <c r="AA15" s="178"/>
      <c r="AB15" s="178"/>
      <c r="AC15" s="178"/>
      <c r="AD15" s="178"/>
      <c r="AE15" s="178"/>
      <c r="AF15" s="178"/>
      <c r="AG15" s="178"/>
    </row>
    <row r="16" spans="1:33" s="17" customFormat="1" ht="15.5" x14ac:dyDescent="0.35">
      <c r="A16" s="177"/>
      <c r="B16" s="177" t="s">
        <v>534</v>
      </c>
      <c r="C16" s="177"/>
      <c r="D16" s="177"/>
      <c r="E16" s="177"/>
      <c r="F16" s="177"/>
      <c r="G16" s="177"/>
      <c r="H16" s="177"/>
      <c r="I16" s="177"/>
      <c r="J16" s="177"/>
      <c r="K16" s="177"/>
      <c r="L16" s="177"/>
      <c r="M16" s="177"/>
      <c r="N16" s="177"/>
      <c r="O16" s="177"/>
      <c r="P16" s="177"/>
      <c r="Q16" s="177"/>
      <c r="R16" s="177"/>
      <c r="S16" s="177"/>
      <c r="T16" s="177"/>
      <c r="U16" s="177"/>
      <c r="V16" s="178"/>
      <c r="W16" s="178"/>
      <c r="X16" s="178"/>
      <c r="Y16" s="178"/>
      <c r="Z16" s="178"/>
      <c r="AA16" s="178"/>
      <c r="AB16" s="178"/>
      <c r="AC16" s="178"/>
      <c r="AD16" s="178"/>
      <c r="AE16" s="178"/>
      <c r="AF16" s="178"/>
      <c r="AG16" s="178"/>
    </row>
    <row r="17" spans="1:33" s="17" customFormat="1" ht="15.5" x14ac:dyDescent="0.35">
      <c r="A17" s="177"/>
      <c r="B17" s="177" t="s">
        <v>609</v>
      </c>
      <c r="C17" s="177"/>
      <c r="D17" s="177"/>
      <c r="E17" s="177"/>
      <c r="F17" s="177"/>
      <c r="G17" s="177"/>
      <c r="H17" s="177"/>
      <c r="I17" s="177"/>
      <c r="J17" s="177"/>
      <c r="K17" s="177"/>
      <c r="L17" s="177"/>
      <c r="M17" s="177"/>
      <c r="N17" s="177"/>
      <c r="O17" s="177"/>
      <c r="P17" s="177"/>
      <c r="Q17" s="177"/>
      <c r="R17" s="177"/>
      <c r="S17" s="177"/>
      <c r="T17" s="177"/>
      <c r="U17" s="177"/>
      <c r="V17" s="178"/>
      <c r="W17" s="178"/>
      <c r="X17" s="178"/>
      <c r="Y17" s="178"/>
      <c r="Z17" s="178"/>
      <c r="AA17" s="178"/>
      <c r="AB17" s="178"/>
      <c r="AC17" s="178"/>
      <c r="AD17" s="178"/>
      <c r="AE17" s="178"/>
      <c r="AF17" s="178"/>
      <c r="AG17" s="178"/>
    </row>
    <row r="18" spans="1:33" s="17" customFormat="1" ht="15.5" x14ac:dyDescent="0.35">
      <c r="A18" s="177"/>
      <c r="B18" s="177" t="s">
        <v>610</v>
      </c>
      <c r="C18" s="177"/>
      <c r="D18" s="177"/>
      <c r="E18" s="177"/>
      <c r="F18" s="177"/>
      <c r="G18" s="177"/>
      <c r="H18" s="177"/>
      <c r="I18" s="177"/>
      <c r="J18" s="177"/>
      <c r="K18" s="177"/>
      <c r="L18" s="177"/>
      <c r="M18" s="177"/>
      <c r="N18" s="177"/>
      <c r="O18" s="177"/>
      <c r="P18" s="177"/>
      <c r="Q18" s="177"/>
      <c r="R18" s="177"/>
      <c r="S18" s="177"/>
      <c r="T18" s="177"/>
      <c r="U18" s="177"/>
      <c r="V18" s="178"/>
      <c r="W18" s="178"/>
      <c r="X18" s="178"/>
      <c r="Y18" s="178"/>
      <c r="Z18" s="178"/>
      <c r="AA18" s="178"/>
      <c r="AB18" s="178"/>
      <c r="AC18" s="178"/>
      <c r="AD18" s="178"/>
      <c r="AE18" s="178"/>
      <c r="AF18" s="178"/>
      <c r="AG18" s="178"/>
    </row>
    <row r="19" spans="1:33" s="17" customFormat="1" ht="15.5" x14ac:dyDescent="0.35">
      <c r="A19" s="177"/>
      <c r="B19" s="177"/>
      <c r="C19" s="177"/>
      <c r="D19" s="177"/>
      <c r="E19" s="177"/>
      <c r="F19" s="177"/>
      <c r="G19" s="177"/>
      <c r="H19" s="177"/>
      <c r="I19" s="177"/>
      <c r="J19" s="177"/>
      <c r="K19" s="177"/>
      <c r="L19" s="177"/>
      <c r="M19" s="177"/>
      <c r="N19" s="177"/>
      <c r="O19" s="177"/>
      <c r="P19" s="177"/>
      <c r="Q19" s="177"/>
      <c r="R19" s="177"/>
      <c r="S19" s="177"/>
      <c r="T19" s="177"/>
      <c r="U19" s="177"/>
      <c r="V19" s="178"/>
      <c r="W19" s="178"/>
      <c r="X19" s="178"/>
      <c r="Y19" s="178"/>
      <c r="Z19" s="178"/>
      <c r="AA19" s="178"/>
      <c r="AB19" s="178"/>
      <c r="AC19" s="178"/>
      <c r="AD19" s="178"/>
      <c r="AE19" s="178"/>
      <c r="AF19" s="178"/>
      <c r="AG19" s="178"/>
    </row>
    <row r="20" spans="1:33" s="17" customFormat="1" ht="15.5" x14ac:dyDescent="0.35">
      <c r="A20" s="177"/>
      <c r="B20" s="179"/>
      <c r="C20" s="217" t="s">
        <v>611</v>
      </c>
      <c r="D20" s="218"/>
      <c r="E20" s="218"/>
      <c r="F20" s="219"/>
      <c r="G20" s="179"/>
      <c r="H20" s="217" t="s">
        <v>612</v>
      </c>
      <c r="I20" s="180"/>
      <c r="J20" s="180"/>
      <c r="K20" s="181"/>
      <c r="L20" s="182"/>
      <c r="M20" s="182"/>
      <c r="N20" s="182"/>
      <c r="O20" s="177"/>
      <c r="P20" s="177"/>
      <c r="Q20" s="177"/>
      <c r="R20" s="177"/>
      <c r="S20" s="177"/>
      <c r="T20" s="177"/>
      <c r="U20" s="177"/>
      <c r="V20" s="178"/>
      <c r="W20" s="178"/>
      <c r="X20" s="178"/>
      <c r="Y20" s="178"/>
      <c r="Z20" s="178"/>
      <c r="AA20" s="178"/>
      <c r="AB20" s="178"/>
      <c r="AC20" s="178"/>
      <c r="AD20" s="178"/>
      <c r="AE20" s="178"/>
      <c r="AF20" s="178"/>
      <c r="AG20" s="178"/>
    </row>
    <row r="21" spans="1:33" s="17" customFormat="1" ht="15.5" x14ac:dyDescent="0.35">
      <c r="A21" s="177"/>
      <c r="B21" s="179"/>
      <c r="C21" s="220" t="s">
        <v>613</v>
      </c>
      <c r="D21" s="183"/>
      <c r="E21" s="183"/>
      <c r="F21" s="184"/>
      <c r="G21" s="177"/>
      <c r="H21" s="220" t="s">
        <v>614</v>
      </c>
      <c r="I21" s="183"/>
      <c r="J21" s="183"/>
      <c r="K21" s="184"/>
      <c r="L21" s="182"/>
      <c r="M21" s="182"/>
      <c r="N21" s="182"/>
      <c r="O21" s="177"/>
      <c r="P21" s="177"/>
      <c r="Q21" s="177"/>
      <c r="R21" s="177"/>
      <c r="S21" s="177"/>
      <c r="T21" s="177"/>
      <c r="U21" s="177"/>
      <c r="V21" s="178"/>
      <c r="W21" s="178"/>
      <c r="X21" s="178"/>
      <c r="Y21" s="178"/>
      <c r="Z21" s="178"/>
      <c r="AA21" s="178"/>
      <c r="AB21" s="178"/>
      <c r="AC21" s="178"/>
      <c r="AD21" s="178"/>
      <c r="AE21" s="178"/>
      <c r="AF21" s="178"/>
      <c r="AG21" s="178"/>
    </row>
    <row r="22" spans="1:33" s="17" customFormat="1" ht="15.5" x14ac:dyDescent="0.35">
      <c r="A22" s="177"/>
      <c r="B22" s="179"/>
      <c r="C22" s="221" t="s">
        <v>615</v>
      </c>
      <c r="D22" s="222" t="s">
        <v>616</v>
      </c>
      <c r="E22" s="185"/>
      <c r="F22" s="188"/>
      <c r="G22" s="177"/>
      <c r="H22" s="220" t="s">
        <v>617</v>
      </c>
      <c r="I22" s="183"/>
      <c r="J22" s="183"/>
      <c r="K22" s="184"/>
      <c r="L22" s="182"/>
      <c r="M22" s="182"/>
      <c r="N22" s="182"/>
      <c r="O22" s="177"/>
      <c r="P22" s="177"/>
      <c r="Q22" s="177"/>
      <c r="R22" s="177"/>
      <c r="S22" s="177"/>
      <c r="T22" s="177"/>
      <c r="U22" s="177"/>
      <c r="V22" s="178"/>
      <c r="W22" s="178"/>
      <c r="X22" s="178"/>
      <c r="Y22" s="178"/>
      <c r="Z22" s="178"/>
      <c r="AA22" s="178"/>
      <c r="AB22" s="178"/>
      <c r="AC22" s="178"/>
      <c r="AD22" s="178"/>
      <c r="AE22" s="178"/>
      <c r="AF22" s="178"/>
      <c r="AG22" s="178"/>
    </row>
    <row r="23" spans="1:33" s="17" customFormat="1" ht="15.5" x14ac:dyDescent="0.35">
      <c r="A23" s="177"/>
      <c r="C23" s="186" t="s">
        <v>618</v>
      </c>
      <c r="D23" s="177" t="s">
        <v>619</v>
      </c>
      <c r="E23" s="177"/>
      <c r="F23" s="187"/>
      <c r="G23" s="177"/>
      <c r="H23" s="221" t="s">
        <v>615</v>
      </c>
      <c r="I23" s="222"/>
      <c r="J23" s="222" t="s">
        <v>616</v>
      </c>
      <c r="K23" s="188"/>
      <c r="L23" s="182"/>
      <c r="M23" s="182"/>
      <c r="N23" s="182"/>
      <c r="O23" s="177"/>
      <c r="P23" s="177"/>
      <c r="Q23" s="177"/>
      <c r="R23" s="177"/>
      <c r="S23" s="177"/>
      <c r="T23" s="177"/>
      <c r="U23" s="177"/>
      <c r="V23" s="178"/>
      <c r="W23" s="178"/>
      <c r="X23" s="178"/>
      <c r="Y23" s="178"/>
      <c r="Z23" s="178"/>
      <c r="AA23" s="178"/>
      <c r="AB23" s="178"/>
      <c r="AC23" s="178"/>
      <c r="AD23" s="178"/>
      <c r="AE23" s="178"/>
      <c r="AF23" s="178"/>
      <c r="AG23" s="178"/>
    </row>
    <row r="24" spans="1:33" s="17" customFormat="1" ht="15.5" x14ac:dyDescent="0.35">
      <c r="A24" s="177"/>
      <c r="C24" s="186" t="s">
        <v>620</v>
      </c>
      <c r="D24" s="177" t="s">
        <v>621</v>
      </c>
      <c r="E24" s="177"/>
      <c r="F24" s="187"/>
      <c r="G24" s="177"/>
      <c r="H24" s="189" t="s">
        <v>622</v>
      </c>
      <c r="I24" s="152"/>
      <c r="J24" s="177" t="s">
        <v>623</v>
      </c>
      <c r="K24" s="190"/>
      <c r="L24" s="177"/>
      <c r="M24" s="177"/>
      <c r="N24" s="177"/>
      <c r="O24" s="177"/>
      <c r="P24" s="177"/>
      <c r="Q24" s="177"/>
      <c r="R24" s="177"/>
      <c r="S24" s="177"/>
      <c r="T24" s="177"/>
      <c r="U24" s="177"/>
      <c r="V24" s="178"/>
      <c r="W24" s="178"/>
      <c r="X24" s="178"/>
      <c r="Y24" s="178"/>
      <c r="Z24" s="178"/>
      <c r="AA24" s="178"/>
      <c r="AB24" s="178"/>
      <c r="AC24" s="178"/>
      <c r="AD24" s="178"/>
      <c r="AE24" s="178"/>
      <c r="AF24" s="178"/>
      <c r="AG24" s="178"/>
    </row>
    <row r="25" spans="1:33" s="17" customFormat="1" ht="15.5" x14ac:dyDescent="0.35">
      <c r="A25" s="177"/>
      <c r="C25" s="186" t="s">
        <v>624</v>
      </c>
      <c r="D25" s="177" t="s">
        <v>625</v>
      </c>
      <c r="E25" s="177"/>
      <c r="F25" s="187"/>
      <c r="G25" s="177"/>
      <c r="H25" s="189" t="s">
        <v>626</v>
      </c>
      <c r="I25" s="152"/>
      <c r="J25" s="177" t="s">
        <v>535</v>
      </c>
      <c r="K25" s="190"/>
      <c r="L25" s="177"/>
      <c r="M25" s="177"/>
      <c r="N25" s="177"/>
      <c r="O25" s="177"/>
      <c r="P25" s="177"/>
      <c r="Q25" s="177"/>
      <c r="R25" s="177"/>
      <c r="S25" s="177"/>
      <c r="T25" s="177"/>
      <c r="U25" s="177"/>
      <c r="V25" s="178"/>
      <c r="W25" s="178"/>
      <c r="X25" s="178"/>
      <c r="Y25" s="178"/>
      <c r="Z25" s="178"/>
      <c r="AA25" s="178"/>
      <c r="AB25" s="178"/>
      <c r="AC25" s="178"/>
      <c r="AD25" s="178"/>
      <c r="AE25" s="178"/>
      <c r="AF25" s="178"/>
      <c r="AG25" s="178"/>
    </row>
    <row r="26" spans="1:33" s="17" customFormat="1" ht="15.5" x14ac:dyDescent="0.35">
      <c r="A26" s="177"/>
      <c r="C26" s="186" t="s">
        <v>626</v>
      </c>
      <c r="D26" s="177" t="s">
        <v>537</v>
      </c>
      <c r="E26" s="177"/>
      <c r="F26" s="187"/>
      <c r="G26" s="177"/>
      <c r="H26" s="191" t="s">
        <v>627</v>
      </c>
      <c r="I26" s="192"/>
      <c r="J26" s="193" t="s">
        <v>536</v>
      </c>
      <c r="K26" s="194"/>
      <c r="L26" s="177"/>
      <c r="M26" s="177"/>
      <c r="N26" s="177"/>
      <c r="O26" s="177"/>
      <c r="P26" s="177"/>
      <c r="Q26" s="177"/>
      <c r="R26" s="177"/>
      <c r="S26" s="177"/>
      <c r="T26" s="177"/>
      <c r="U26" s="177"/>
      <c r="V26" s="178"/>
      <c r="W26" s="178"/>
      <c r="X26" s="178"/>
      <c r="Y26" s="178"/>
      <c r="Z26" s="178"/>
      <c r="AA26" s="178"/>
      <c r="AB26" s="178"/>
      <c r="AC26" s="178"/>
      <c r="AD26" s="178"/>
      <c r="AE26" s="178"/>
      <c r="AF26" s="178"/>
      <c r="AG26" s="178"/>
    </row>
    <row r="27" spans="1:33" s="17" customFormat="1" ht="15.5" x14ac:dyDescent="0.35">
      <c r="A27" s="177"/>
      <c r="C27" s="186" t="s">
        <v>628</v>
      </c>
      <c r="D27" s="177" t="s">
        <v>538</v>
      </c>
      <c r="E27" s="177"/>
      <c r="F27" s="187"/>
      <c r="G27" s="177"/>
      <c r="H27" s="177"/>
      <c r="J27" s="177"/>
      <c r="K27" s="177"/>
      <c r="L27" s="177"/>
      <c r="M27" s="177"/>
      <c r="N27" s="177"/>
      <c r="O27" s="177"/>
      <c r="P27" s="177"/>
      <c r="Q27" s="177"/>
      <c r="R27" s="177"/>
      <c r="S27" s="177"/>
      <c r="T27" s="177"/>
      <c r="U27" s="177"/>
      <c r="V27" s="178"/>
      <c r="W27" s="178"/>
      <c r="X27" s="178"/>
      <c r="Y27" s="178"/>
      <c r="Z27" s="178"/>
      <c r="AA27" s="178"/>
      <c r="AB27" s="178"/>
      <c r="AC27" s="178"/>
      <c r="AD27" s="178"/>
      <c r="AE27" s="178"/>
      <c r="AF27" s="178"/>
      <c r="AG27" s="178"/>
    </row>
    <row r="28" spans="1:33" s="17" customFormat="1" ht="15.5" x14ac:dyDescent="0.35">
      <c r="A28" s="177"/>
      <c r="C28" s="195" t="s">
        <v>629</v>
      </c>
      <c r="D28" s="193" t="s">
        <v>630</v>
      </c>
      <c r="E28" s="193"/>
      <c r="F28" s="196"/>
      <c r="G28" s="177"/>
      <c r="H28" s="177"/>
      <c r="I28" s="177"/>
      <c r="J28" s="177"/>
      <c r="K28" s="177"/>
      <c r="L28" s="177"/>
      <c r="M28" s="177"/>
      <c r="N28" s="177"/>
      <c r="O28" s="177"/>
      <c r="P28" s="177"/>
      <c r="Q28" s="177"/>
      <c r="R28" s="177"/>
      <c r="S28" s="177"/>
      <c r="T28" s="177"/>
      <c r="U28" s="177"/>
      <c r="V28" s="178"/>
      <c r="W28" s="178"/>
      <c r="X28" s="178"/>
      <c r="Y28" s="178"/>
      <c r="Z28" s="178"/>
      <c r="AA28" s="178"/>
      <c r="AB28" s="178"/>
      <c r="AC28" s="178"/>
      <c r="AD28" s="178"/>
      <c r="AE28" s="178"/>
      <c r="AF28" s="178"/>
      <c r="AG28" s="178"/>
    </row>
    <row r="29" spans="1:33" s="17" customFormat="1" ht="15.5" x14ac:dyDescent="0.35">
      <c r="A29" s="177"/>
      <c r="B29" s="179"/>
      <c r="C29" s="197"/>
      <c r="D29" s="177"/>
      <c r="E29" s="177"/>
      <c r="F29" s="177"/>
      <c r="G29" s="177"/>
      <c r="H29" s="177"/>
      <c r="I29" s="177"/>
      <c r="J29" s="177"/>
      <c r="K29" s="177"/>
      <c r="L29" s="177"/>
      <c r="M29" s="177"/>
      <c r="N29" s="177"/>
      <c r="O29" s="177"/>
      <c r="P29" s="177"/>
      <c r="Q29" s="177"/>
      <c r="R29" s="177"/>
      <c r="S29" s="177"/>
      <c r="T29" s="177"/>
      <c r="U29" s="177"/>
      <c r="V29" s="178"/>
      <c r="W29" s="178"/>
      <c r="X29" s="178"/>
      <c r="Y29" s="178"/>
      <c r="Z29" s="178"/>
      <c r="AA29" s="178"/>
      <c r="AB29" s="178"/>
      <c r="AC29" s="178"/>
      <c r="AD29" s="178"/>
      <c r="AE29" s="178"/>
      <c r="AF29" s="178"/>
      <c r="AG29" s="178"/>
    </row>
    <row r="30" spans="1:33" s="17" customFormat="1" ht="15.5" x14ac:dyDescent="0.35">
      <c r="A30" s="177"/>
      <c r="B30" s="179" t="s">
        <v>539</v>
      </c>
      <c r="C30" s="177"/>
      <c r="D30" s="177"/>
      <c r="E30" s="177"/>
      <c r="F30" s="177"/>
      <c r="G30" s="177"/>
      <c r="H30" s="177"/>
      <c r="I30" s="177"/>
      <c r="J30" s="177"/>
      <c r="K30" s="177"/>
      <c r="L30" s="177"/>
      <c r="M30" s="177"/>
      <c r="N30" s="177"/>
      <c r="O30" s="177"/>
      <c r="P30" s="177"/>
      <c r="Q30" s="177"/>
      <c r="R30" s="177"/>
      <c r="S30" s="177"/>
      <c r="T30" s="177"/>
      <c r="U30" s="177"/>
      <c r="V30" s="178"/>
      <c r="W30" s="178"/>
      <c r="X30" s="178"/>
      <c r="Y30" s="178"/>
      <c r="Z30" s="178"/>
      <c r="AA30" s="178"/>
      <c r="AB30" s="178"/>
      <c r="AC30" s="178"/>
      <c r="AD30" s="178"/>
      <c r="AE30" s="178"/>
      <c r="AF30" s="178"/>
      <c r="AG30" s="178"/>
    </row>
    <row r="31" spans="1:33" s="17" customFormat="1" ht="15.5" x14ac:dyDescent="0.35">
      <c r="A31" s="177"/>
      <c r="B31" s="177"/>
      <c r="C31" s="198" t="s">
        <v>631</v>
      </c>
      <c r="D31" s="177"/>
      <c r="E31" s="177" t="s">
        <v>540</v>
      </c>
      <c r="F31" s="177" t="s">
        <v>632</v>
      </c>
      <c r="G31" s="177"/>
      <c r="H31" s="177"/>
      <c r="I31" s="177"/>
      <c r="J31" s="177"/>
      <c r="K31" s="177"/>
      <c r="L31" s="177"/>
      <c r="M31" s="177"/>
      <c r="N31" s="177"/>
      <c r="O31" s="177"/>
      <c r="P31" s="177"/>
      <c r="Q31" s="177"/>
      <c r="R31" s="177"/>
      <c r="S31" s="177"/>
      <c r="T31" s="177"/>
      <c r="U31" s="177"/>
      <c r="V31" s="178"/>
      <c r="W31" s="178"/>
      <c r="X31" s="178"/>
      <c r="Y31" s="178"/>
      <c r="Z31" s="178"/>
      <c r="AA31" s="178"/>
      <c r="AB31" s="178"/>
      <c r="AC31" s="178"/>
      <c r="AD31" s="178"/>
      <c r="AE31" s="178"/>
      <c r="AF31" s="178"/>
      <c r="AG31" s="178"/>
    </row>
    <row r="32" spans="1:33" s="17" customFormat="1" ht="15.5" x14ac:dyDescent="0.35">
      <c r="A32" s="177"/>
      <c r="B32" s="177"/>
      <c r="C32" s="198" t="s">
        <v>633</v>
      </c>
      <c r="D32" s="177"/>
      <c r="E32" s="177" t="s">
        <v>540</v>
      </c>
      <c r="F32" s="177" t="s">
        <v>634</v>
      </c>
      <c r="G32" s="177"/>
      <c r="H32" s="177"/>
      <c r="I32" s="177"/>
      <c r="J32" s="177"/>
      <c r="K32" s="177"/>
      <c r="L32" s="177"/>
      <c r="M32" s="177"/>
      <c r="N32" s="177"/>
      <c r="O32" s="177"/>
      <c r="P32" s="177"/>
      <c r="Q32" s="177"/>
      <c r="R32" s="177"/>
      <c r="S32" s="177"/>
      <c r="T32" s="177"/>
      <c r="U32" s="177"/>
      <c r="V32" s="178"/>
      <c r="W32" s="178"/>
      <c r="X32" s="178"/>
      <c r="Y32" s="178"/>
      <c r="Z32" s="178"/>
      <c r="AA32" s="178"/>
      <c r="AB32" s="178"/>
      <c r="AC32" s="178"/>
      <c r="AD32" s="178"/>
      <c r="AE32" s="178"/>
      <c r="AF32" s="178"/>
      <c r="AG32" s="178"/>
    </row>
    <row r="33" spans="1:33" s="17" customFormat="1" ht="15.5" x14ac:dyDescent="0.35">
      <c r="A33" s="177"/>
      <c r="B33" s="177"/>
      <c r="C33" s="198" t="s">
        <v>635</v>
      </c>
      <c r="D33" s="177"/>
      <c r="E33" s="177" t="s">
        <v>540</v>
      </c>
      <c r="F33" s="177" t="s">
        <v>541</v>
      </c>
      <c r="G33" s="177"/>
      <c r="H33" s="177"/>
      <c r="I33" s="177"/>
      <c r="J33" s="177"/>
      <c r="K33" s="177"/>
      <c r="L33" s="177"/>
      <c r="M33" s="177"/>
      <c r="N33" s="177"/>
      <c r="O33" s="177"/>
      <c r="P33" s="177"/>
      <c r="Q33" s="177"/>
      <c r="R33" s="177"/>
      <c r="S33" s="177"/>
      <c r="T33" s="177"/>
      <c r="U33" s="177"/>
      <c r="V33" s="178"/>
      <c r="W33" s="178"/>
      <c r="X33" s="178"/>
      <c r="Y33" s="178"/>
      <c r="Z33" s="178"/>
      <c r="AA33" s="178"/>
      <c r="AB33" s="178"/>
      <c r="AC33" s="178"/>
      <c r="AD33" s="178"/>
      <c r="AE33" s="178"/>
      <c r="AF33" s="178"/>
      <c r="AG33" s="178"/>
    </row>
    <row r="34" spans="1:33" s="17" customFormat="1" ht="15.5" x14ac:dyDescent="0.35">
      <c r="A34" s="177"/>
      <c r="B34" s="177"/>
      <c r="C34" s="198" t="s">
        <v>636</v>
      </c>
      <c r="D34" s="177"/>
      <c r="E34" s="177" t="s">
        <v>540</v>
      </c>
      <c r="F34" s="177" t="s">
        <v>542</v>
      </c>
      <c r="G34" s="177"/>
      <c r="H34" s="177"/>
      <c r="I34" s="177"/>
      <c r="J34" s="177"/>
      <c r="K34" s="177"/>
      <c r="L34" s="177"/>
      <c r="M34" s="177"/>
      <c r="N34" s="177"/>
      <c r="O34" s="177"/>
      <c r="P34" s="177"/>
      <c r="Q34" s="177"/>
      <c r="R34" s="177"/>
      <c r="S34" s="177"/>
      <c r="T34" s="177"/>
      <c r="U34" s="177"/>
      <c r="V34" s="178"/>
      <c r="W34" s="178"/>
      <c r="X34" s="178"/>
      <c r="Y34" s="178"/>
      <c r="Z34" s="178"/>
      <c r="AA34" s="178"/>
      <c r="AB34" s="178"/>
      <c r="AC34" s="178"/>
      <c r="AD34" s="178"/>
      <c r="AE34" s="178"/>
      <c r="AF34" s="178"/>
      <c r="AG34" s="178"/>
    </row>
    <row r="35" spans="1:33" s="17" customFormat="1" ht="15.5" x14ac:dyDescent="0.35">
      <c r="A35" s="177"/>
      <c r="B35" s="177"/>
      <c r="C35" s="198" t="s">
        <v>637</v>
      </c>
      <c r="D35" s="177"/>
      <c r="E35" s="177" t="s">
        <v>540</v>
      </c>
      <c r="F35" s="177" t="s">
        <v>638</v>
      </c>
      <c r="G35" s="177"/>
      <c r="H35" s="177"/>
      <c r="I35" s="177"/>
      <c r="J35" s="177"/>
      <c r="K35" s="177"/>
      <c r="L35" s="177"/>
      <c r="M35" s="177"/>
      <c r="N35" s="177"/>
      <c r="O35" s="177"/>
      <c r="P35" s="177"/>
      <c r="Q35" s="177"/>
      <c r="R35" s="177"/>
      <c r="S35" s="177"/>
      <c r="T35" s="177"/>
      <c r="U35" s="177"/>
      <c r="V35" s="178"/>
      <c r="W35" s="178"/>
      <c r="X35" s="178"/>
      <c r="Y35" s="178"/>
      <c r="Z35" s="178"/>
      <c r="AA35" s="178"/>
      <c r="AB35" s="178"/>
      <c r="AC35" s="178"/>
      <c r="AD35" s="178"/>
      <c r="AE35" s="178"/>
      <c r="AF35" s="178"/>
      <c r="AG35" s="178"/>
    </row>
    <row r="36" spans="1:33" s="17" customFormat="1" ht="15.5" x14ac:dyDescent="0.35">
      <c r="A36" s="177"/>
      <c r="N36" s="177"/>
      <c r="O36" s="177"/>
      <c r="P36" s="177"/>
      <c r="Q36" s="177"/>
      <c r="R36" s="177"/>
      <c r="S36" s="177"/>
      <c r="T36" s="177"/>
      <c r="U36" s="177"/>
      <c r="V36" s="178"/>
      <c r="W36" s="178"/>
      <c r="X36" s="178"/>
      <c r="Y36" s="178"/>
      <c r="Z36" s="178"/>
      <c r="AA36" s="178"/>
      <c r="AB36" s="178"/>
      <c r="AC36" s="178"/>
      <c r="AD36" s="178"/>
      <c r="AE36" s="178"/>
      <c r="AF36" s="178"/>
      <c r="AG36" s="178"/>
    </row>
    <row r="37" spans="1:33" s="17" customFormat="1" ht="15.5" x14ac:dyDescent="0.35">
      <c r="A37" s="177"/>
      <c r="B37" s="179" t="s">
        <v>681</v>
      </c>
      <c r="C37" s="177"/>
      <c r="D37" s="177"/>
      <c r="E37" s="177"/>
      <c r="F37" s="177"/>
      <c r="G37" s="214" t="s">
        <v>687</v>
      </c>
      <c r="H37" s="177"/>
      <c r="I37" s="177"/>
      <c r="J37" s="177"/>
      <c r="K37" s="177"/>
      <c r="P37" s="177"/>
      <c r="Q37" s="177"/>
      <c r="R37" s="177"/>
      <c r="S37" s="177"/>
      <c r="T37" s="177"/>
      <c r="U37" s="177"/>
      <c r="V37" s="178"/>
      <c r="W37" s="178"/>
      <c r="X37" s="178"/>
      <c r="Y37" s="178"/>
      <c r="Z37" s="178"/>
      <c r="AA37" s="178"/>
      <c r="AB37" s="178"/>
      <c r="AC37" s="178"/>
      <c r="AD37" s="178"/>
      <c r="AE37" s="178"/>
      <c r="AF37" s="178"/>
      <c r="AG37" s="178"/>
    </row>
    <row r="38" spans="1:33" s="17" customFormat="1" ht="15.5" x14ac:dyDescent="0.35">
      <c r="A38" s="177"/>
      <c r="C38" t="s">
        <v>639</v>
      </c>
      <c r="D38" s="182"/>
      <c r="E38" s="177" t="s">
        <v>540</v>
      </c>
      <c r="F38" t="s">
        <v>682</v>
      </c>
      <c r="G38"/>
      <c r="H38"/>
      <c r="I38" s="177"/>
      <c r="J38" s="177"/>
      <c r="K38" s="177"/>
      <c r="P38" s="177"/>
      <c r="Q38" s="177"/>
      <c r="R38" s="177"/>
      <c r="S38" s="177"/>
      <c r="T38" s="177"/>
      <c r="U38" s="177"/>
      <c r="V38" s="178"/>
      <c r="W38" s="178"/>
      <c r="X38" s="178"/>
      <c r="Y38" s="178"/>
      <c r="Z38" s="178"/>
      <c r="AA38" s="178"/>
      <c r="AB38" s="178"/>
      <c r="AC38" s="178"/>
      <c r="AD38" s="178"/>
      <c r="AE38" s="178"/>
      <c r="AF38" s="178"/>
      <c r="AG38" s="178"/>
    </row>
    <row r="39" spans="1:33" s="17" customFormat="1" ht="15.5" x14ac:dyDescent="0.35">
      <c r="A39" s="177"/>
      <c r="C39" t="s">
        <v>640</v>
      </c>
      <c r="D39" s="182"/>
      <c r="E39" s="177" t="s">
        <v>540</v>
      </c>
      <c r="F39" t="s">
        <v>683</v>
      </c>
      <c r="G39"/>
      <c r="H39"/>
      <c r="I39" s="177"/>
      <c r="J39" s="177"/>
      <c r="K39" s="177"/>
      <c r="P39" s="177"/>
      <c r="Q39" s="177"/>
      <c r="R39" s="177"/>
      <c r="S39" s="177"/>
      <c r="T39" s="177"/>
      <c r="U39" s="177"/>
      <c r="V39" s="178"/>
      <c r="W39" s="178"/>
      <c r="X39" s="178"/>
      <c r="Y39" s="178"/>
      <c r="Z39" s="178"/>
      <c r="AA39" s="178"/>
      <c r="AB39" s="178"/>
      <c r="AC39" s="178"/>
      <c r="AD39" s="178"/>
      <c r="AE39" s="178"/>
      <c r="AF39" s="178"/>
      <c r="AG39" s="178"/>
    </row>
    <row r="40" spans="1:33" s="17" customFormat="1" ht="15.5" x14ac:dyDescent="0.35">
      <c r="A40" s="177"/>
      <c r="C40" t="s">
        <v>641</v>
      </c>
      <c r="D40" s="182"/>
      <c r="E40" s="177" t="s">
        <v>540</v>
      </c>
      <c r="F40" t="s">
        <v>684</v>
      </c>
      <c r="G40"/>
      <c r="H40"/>
      <c r="I40" s="177"/>
      <c r="J40" s="177"/>
      <c r="K40" s="177"/>
      <c r="P40" s="177"/>
      <c r="Q40" s="177"/>
      <c r="R40" s="177"/>
      <c r="S40" s="177"/>
      <c r="T40" s="177"/>
      <c r="U40" s="177"/>
      <c r="V40" s="178"/>
      <c r="W40" s="178"/>
      <c r="X40" s="178"/>
      <c r="Y40" s="178"/>
      <c r="Z40" s="178"/>
      <c r="AA40" s="178"/>
      <c r="AB40" s="178"/>
      <c r="AC40" s="178"/>
      <c r="AD40" s="178"/>
      <c r="AE40" s="178"/>
      <c r="AF40" s="178"/>
      <c r="AG40" s="178"/>
    </row>
    <row r="41" spans="1:33" s="17" customFormat="1" ht="15.5" x14ac:dyDescent="0.35">
      <c r="A41" s="177"/>
      <c r="C41" s="215" t="s">
        <v>642</v>
      </c>
      <c r="D41" s="182"/>
      <c r="E41" s="177" t="s">
        <v>540</v>
      </c>
      <c r="F41" t="s">
        <v>685</v>
      </c>
      <c r="G41"/>
      <c r="H41"/>
      <c r="I41" s="177"/>
      <c r="J41" s="177"/>
      <c r="K41" s="177"/>
      <c r="P41" s="177"/>
      <c r="Q41" s="177"/>
      <c r="R41" s="177"/>
      <c r="S41" s="177"/>
      <c r="T41" s="177"/>
      <c r="U41" s="177"/>
      <c r="V41" s="178"/>
      <c r="W41" s="178"/>
      <c r="X41" s="178"/>
      <c r="Y41" s="178"/>
      <c r="Z41" s="178"/>
      <c r="AA41" s="178"/>
      <c r="AB41" s="178"/>
      <c r="AC41" s="178"/>
      <c r="AD41" s="178"/>
      <c r="AE41" s="178"/>
      <c r="AF41" s="178"/>
      <c r="AG41" s="178"/>
    </row>
    <row r="42" spans="1:33" s="17" customFormat="1" ht="15.5" x14ac:dyDescent="0.35">
      <c r="A42" s="177"/>
      <c r="C42" s="216" t="s">
        <v>536</v>
      </c>
      <c r="D42" s="182"/>
      <c r="E42" s="177" t="s">
        <v>540</v>
      </c>
      <c r="F42" t="s">
        <v>686</v>
      </c>
      <c r="G42"/>
      <c r="H42"/>
      <c r="I42" s="177"/>
      <c r="J42" s="177"/>
      <c r="K42" s="177"/>
      <c r="N42" s="177"/>
      <c r="O42" s="177"/>
      <c r="P42" s="177"/>
      <c r="Q42" s="177"/>
      <c r="R42" s="177"/>
      <c r="S42" s="177"/>
      <c r="T42" s="177"/>
      <c r="U42" s="177"/>
      <c r="V42" s="178"/>
      <c r="W42" s="178"/>
      <c r="X42" s="178"/>
      <c r="Y42" s="178"/>
      <c r="Z42" s="178"/>
      <c r="AA42" s="178"/>
      <c r="AB42" s="178"/>
      <c r="AC42" s="178"/>
      <c r="AD42" s="178"/>
      <c r="AE42" s="178"/>
      <c r="AF42" s="178"/>
      <c r="AG42" s="178"/>
    </row>
    <row r="43" spans="1:33" s="178" customFormat="1" ht="15.5" x14ac:dyDescent="0.35">
      <c r="A43" s="177"/>
      <c r="B43" s="17"/>
      <c r="C43" s="199" t="s">
        <v>688</v>
      </c>
      <c r="D43" s="182"/>
      <c r="E43" s="177" t="s">
        <v>540</v>
      </c>
      <c r="F43" t="s">
        <v>643</v>
      </c>
      <c r="G43"/>
      <c r="H43"/>
      <c r="I43" s="177"/>
      <c r="J43" s="177"/>
      <c r="K43" s="177"/>
      <c r="L43" s="177"/>
      <c r="M43" s="177"/>
      <c r="N43" s="177"/>
      <c r="O43" s="177"/>
      <c r="P43" s="177"/>
      <c r="Q43" s="177"/>
      <c r="R43" s="177"/>
    </row>
    <row r="44" spans="1:33" s="178" customFormat="1" ht="15.5" x14ac:dyDescent="0.35">
      <c r="A44" s="177"/>
      <c r="B44" s="177"/>
      <c r="C44" s="177"/>
      <c r="D44" s="177"/>
      <c r="E44" s="177"/>
      <c r="F44" s="177"/>
      <c r="G44" s="177"/>
      <c r="H44" s="177"/>
      <c r="I44" s="177"/>
      <c r="J44" s="177"/>
      <c r="K44" s="177"/>
      <c r="L44" s="177"/>
      <c r="M44" s="177"/>
    </row>
    <row r="45" spans="1:33" s="17" customFormat="1" ht="15.5" x14ac:dyDescent="0.35">
      <c r="A45" s="177"/>
      <c r="B45" s="179" t="s">
        <v>555</v>
      </c>
      <c r="C45" s="177"/>
      <c r="D45" s="177"/>
      <c r="E45" s="177"/>
      <c r="F45" s="177"/>
      <c r="G45" s="177"/>
      <c r="H45" s="177"/>
      <c r="I45" s="177"/>
      <c r="J45" s="177"/>
      <c r="K45" s="177"/>
      <c r="L45" s="178"/>
      <c r="M45" s="178"/>
      <c r="N45" s="178"/>
      <c r="O45" s="178"/>
      <c r="P45" s="178"/>
      <c r="Q45" s="178"/>
      <c r="R45" s="178"/>
      <c r="S45" s="177"/>
      <c r="T45" s="177"/>
      <c r="U45" s="177"/>
      <c r="V45" s="178"/>
      <c r="W45" s="178"/>
      <c r="X45" s="178"/>
      <c r="Y45" s="178"/>
      <c r="Z45" s="178"/>
      <c r="AA45" s="178"/>
      <c r="AB45" s="178"/>
      <c r="AC45" s="178"/>
      <c r="AD45" s="178"/>
      <c r="AE45" s="178"/>
      <c r="AF45" s="178"/>
      <c r="AG45" s="178"/>
    </row>
    <row r="46" spans="1:33" s="17" customFormat="1" ht="15.5" x14ac:dyDescent="0.35">
      <c r="A46" s="178"/>
      <c r="B46" s="178" t="s">
        <v>556</v>
      </c>
      <c r="C46" s="178" t="s">
        <v>557</v>
      </c>
      <c r="D46" s="178"/>
      <c r="E46" s="178"/>
      <c r="F46" s="178"/>
      <c r="G46" s="178"/>
      <c r="H46" s="178"/>
      <c r="I46" s="178"/>
      <c r="J46" s="178"/>
      <c r="K46" s="178"/>
      <c r="L46" s="178"/>
      <c r="M46" s="178"/>
      <c r="N46" s="177"/>
      <c r="O46" s="177"/>
      <c r="P46" s="177"/>
      <c r="Q46" s="177"/>
      <c r="R46" s="177"/>
      <c r="S46" s="177"/>
      <c r="T46" s="177"/>
      <c r="U46" s="177"/>
      <c r="V46" s="178"/>
      <c r="W46" s="178"/>
      <c r="X46" s="178"/>
      <c r="Y46" s="178"/>
      <c r="Z46" s="178"/>
      <c r="AA46" s="178"/>
      <c r="AB46" s="178"/>
      <c r="AC46" s="178"/>
      <c r="AD46" s="178"/>
      <c r="AE46" s="178"/>
      <c r="AF46" s="178"/>
      <c r="AG46" s="178"/>
    </row>
    <row r="47" spans="1:33" s="178" customFormat="1" ht="15.5" x14ac:dyDescent="0.35">
      <c r="B47" s="178" t="s">
        <v>558</v>
      </c>
      <c r="C47" s="178" t="s">
        <v>559</v>
      </c>
      <c r="L47" s="177"/>
      <c r="M47" s="177"/>
      <c r="N47" s="177"/>
      <c r="O47" s="177"/>
      <c r="P47" s="177"/>
      <c r="Q47" s="177"/>
      <c r="R47" s="177"/>
    </row>
    <row r="48" spans="1:33" s="178" customFormat="1" ht="15.5" x14ac:dyDescent="0.35">
      <c r="A48" s="177"/>
      <c r="B48" s="177" t="s">
        <v>560</v>
      </c>
      <c r="C48" s="177" t="s">
        <v>561</v>
      </c>
      <c r="D48" s="177"/>
      <c r="E48" s="177"/>
      <c r="F48" s="177"/>
      <c r="G48" s="177"/>
      <c r="H48" s="177"/>
      <c r="I48" s="177"/>
      <c r="J48" s="177"/>
      <c r="K48" s="177"/>
      <c r="L48" s="177"/>
      <c r="M48" s="177"/>
    </row>
    <row r="49" spans="1:33" s="17" customFormat="1" ht="15.5" x14ac:dyDescent="0.35">
      <c r="A49" s="177"/>
      <c r="B49" s="177" t="s">
        <v>562</v>
      </c>
      <c r="C49" s="177" t="s">
        <v>563</v>
      </c>
      <c r="D49" s="177"/>
      <c r="E49" s="177"/>
      <c r="F49" s="177"/>
      <c r="G49" s="177"/>
      <c r="H49" s="177"/>
      <c r="I49" s="177"/>
      <c r="J49" s="177"/>
      <c r="K49" s="177"/>
      <c r="L49" s="178"/>
      <c r="M49" s="178"/>
      <c r="N49" s="178"/>
      <c r="O49" s="178"/>
      <c r="P49" s="178"/>
      <c r="Q49" s="178"/>
      <c r="R49" s="178"/>
      <c r="V49" s="178"/>
      <c r="W49" s="178"/>
      <c r="X49" s="178"/>
      <c r="Y49" s="178"/>
      <c r="Z49" s="178"/>
      <c r="AA49" s="178"/>
      <c r="AB49" s="178"/>
      <c r="AC49" s="178"/>
      <c r="AD49" s="178"/>
      <c r="AE49" s="178"/>
      <c r="AF49" s="178"/>
      <c r="AG49" s="178"/>
    </row>
    <row r="50" spans="1:33" s="178" customFormat="1" ht="15.5" x14ac:dyDescent="0.35">
      <c r="B50" s="177" t="s">
        <v>131</v>
      </c>
      <c r="C50" s="177" t="s">
        <v>564</v>
      </c>
      <c r="N50" s="17"/>
      <c r="O50" s="17"/>
      <c r="P50" s="17"/>
      <c r="Q50" s="17"/>
      <c r="R50" s="17"/>
    </row>
    <row r="51" spans="1:33" s="178" customFormat="1" ht="15.5" x14ac:dyDescent="0.35">
      <c r="B51" s="177" t="s">
        <v>565</v>
      </c>
      <c r="C51" s="177" t="s">
        <v>566</v>
      </c>
      <c r="L51" s="17"/>
      <c r="M51" s="17"/>
    </row>
    <row r="52" spans="1:33" s="17" customFormat="1" ht="15.5" x14ac:dyDescent="0.35">
      <c r="L52" s="178"/>
      <c r="M52" s="178"/>
      <c r="N52" s="178"/>
      <c r="O52" s="178"/>
      <c r="P52" s="178"/>
      <c r="Q52" s="178"/>
      <c r="R52" s="178"/>
      <c r="V52" s="178"/>
      <c r="W52" s="178"/>
      <c r="X52" s="178"/>
      <c r="Y52" s="178"/>
      <c r="Z52" s="178"/>
      <c r="AA52" s="178"/>
      <c r="AB52" s="178"/>
      <c r="AC52" s="178"/>
      <c r="AD52" s="178"/>
      <c r="AE52" s="178"/>
      <c r="AF52" s="178"/>
      <c r="AG52" s="178"/>
    </row>
    <row r="53" spans="1:33" s="17" customFormat="1" ht="15.5" x14ac:dyDescent="0.35">
      <c r="A53" s="178"/>
      <c r="B53" s="178"/>
      <c r="C53" s="178"/>
      <c r="D53" s="178"/>
      <c r="E53" s="178"/>
      <c r="F53" s="178"/>
      <c r="G53" s="178"/>
      <c r="H53" s="178"/>
      <c r="I53" s="178"/>
      <c r="J53" s="178"/>
      <c r="K53" s="178"/>
      <c r="L53" s="178"/>
      <c r="M53" s="178"/>
      <c r="V53" s="178"/>
      <c r="W53" s="178"/>
      <c r="X53" s="178"/>
      <c r="Y53" s="178"/>
      <c r="Z53" s="178"/>
      <c r="AA53" s="178"/>
      <c r="AB53" s="178"/>
      <c r="AC53" s="178"/>
      <c r="AD53" s="178"/>
      <c r="AE53" s="178"/>
      <c r="AF53" s="178"/>
      <c r="AG53" s="178"/>
    </row>
    <row r="54" spans="1:33" s="17" customFormat="1" ht="15.5" x14ac:dyDescent="0.35">
      <c r="A54" s="178"/>
      <c r="B54" s="178"/>
      <c r="C54" s="178"/>
      <c r="D54" s="178"/>
      <c r="E54" s="178"/>
      <c r="F54" s="178"/>
      <c r="G54" s="178"/>
      <c r="H54" s="178"/>
      <c r="I54" s="178"/>
      <c r="J54" s="178"/>
      <c r="K54" s="178"/>
      <c r="V54" s="178"/>
      <c r="W54" s="178"/>
      <c r="X54" s="178"/>
      <c r="Y54" s="178"/>
      <c r="Z54" s="178"/>
      <c r="AA54" s="178"/>
      <c r="AB54" s="178"/>
      <c r="AC54" s="178"/>
      <c r="AD54" s="178"/>
      <c r="AE54" s="178"/>
      <c r="AF54" s="178"/>
      <c r="AG54" s="178"/>
    </row>
    <row r="55" spans="1:33" s="17" customFormat="1" ht="15.5" x14ac:dyDescent="0.35">
      <c r="V55" s="178"/>
      <c r="W55" s="178"/>
      <c r="X55" s="178"/>
      <c r="Y55" s="178"/>
      <c r="Z55" s="178"/>
      <c r="AA55" s="178"/>
      <c r="AB55" s="178"/>
      <c r="AC55" s="178"/>
      <c r="AD55" s="178"/>
      <c r="AE55" s="178"/>
      <c r="AF55" s="178"/>
      <c r="AG55" s="178"/>
    </row>
    <row r="56" spans="1:33" s="17" customFormat="1" ht="15.5" x14ac:dyDescent="0.35">
      <c r="V56" s="178"/>
      <c r="W56" s="178"/>
      <c r="X56" s="178"/>
      <c r="Y56" s="178"/>
      <c r="Z56" s="178"/>
      <c r="AA56" s="178"/>
      <c r="AB56" s="178"/>
      <c r="AC56" s="178"/>
      <c r="AD56" s="178"/>
      <c r="AE56" s="178"/>
      <c r="AF56" s="178"/>
      <c r="AG56" s="178"/>
    </row>
    <row r="57" spans="1:33" s="17" customFormat="1" ht="15.5" x14ac:dyDescent="0.35">
      <c r="V57" s="178"/>
      <c r="W57" s="178"/>
      <c r="X57" s="178"/>
      <c r="Y57" s="178"/>
      <c r="Z57" s="178"/>
      <c r="AA57" s="178"/>
      <c r="AB57" s="178"/>
      <c r="AC57" s="178"/>
      <c r="AD57" s="178"/>
      <c r="AE57" s="178"/>
      <c r="AF57" s="178"/>
      <c r="AG57" s="178"/>
    </row>
    <row r="58" spans="1:33" s="17" customFormat="1" ht="15.5" x14ac:dyDescent="0.35">
      <c r="V58" s="178"/>
      <c r="W58" s="178"/>
      <c r="X58" s="178"/>
      <c r="Y58" s="178"/>
      <c r="Z58" s="178"/>
      <c r="AA58" s="178"/>
      <c r="AB58" s="178"/>
      <c r="AC58" s="178"/>
      <c r="AD58" s="178"/>
      <c r="AE58" s="178"/>
      <c r="AF58" s="178"/>
      <c r="AG58" s="178"/>
    </row>
    <row r="59" spans="1:33" s="17" customFormat="1" ht="15.5" x14ac:dyDescent="0.35">
      <c r="V59" s="178"/>
      <c r="W59" s="178"/>
      <c r="X59" s="178"/>
      <c r="Y59" s="178"/>
      <c r="Z59" s="178"/>
      <c r="AA59" s="178"/>
      <c r="AB59" s="178"/>
      <c r="AC59" s="178"/>
      <c r="AD59" s="178"/>
      <c r="AE59" s="178"/>
      <c r="AF59" s="178"/>
      <c r="AG59" s="178"/>
    </row>
    <row r="60" spans="1:33" s="17" customFormat="1" ht="15.5" x14ac:dyDescent="0.35">
      <c r="V60" s="178"/>
      <c r="W60" s="178"/>
      <c r="X60" s="178"/>
      <c r="Y60" s="178"/>
      <c r="Z60" s="178"/>
      <c r="AA60" s="178"/>
      <c r="AB60" s="178"/>
      <c r="AC60" s="178"/>
      <c r="AD60" s="178"/>
      <c r="AE60" s="178"/>
      <c r="AF60" s="178"/>
      <c r="AG60" s="178"/>
    </row>
    <row r="61" spans="1:33" s="17" customFormat="1" ht="15.5" x14ac:dyDescent="0.35">
      <c r="V61" s="178"/>
      <c r="W61" s="178"/>
      <c r="X61" s="178"/>
      <c r="Y61" s="178"/>
      <c r="Z61" s="178"/>
      <c r="AA61" s="178"/>
      <c r="AB61" s="178"/>
      <c r="AC61" s="178"/>
      <c r="AD61" s="178"/>
      <c r="AE61" s="178"/>
      <c r="AF61" s="178"/>
      <c r="AG61" s="178"/>
    </row>
    <row r="62" spans="1:33" s="17" customFormat="1" ht="15.5" x14ac:dyDescent="0.35">
      <c r="V62" s="178"/>
      <c r="W62" s="178"/>
      <c r="X62" s="178"/>
      <c r="Y62" s="178"/>
      <c r="Z62" s="178"/>
      <c r="AA62" s="178"/>
      <c r="AB62" s="178"/>
      <c r="AC62" s="178"/>
      <c r="AD62" s="178"/>
      <c r="AE62" s="178"/>
      <c r="AF62" s="178"/>
      <c r="AG62" s="178"/>
    </row>
    <row r="63" spans="1:33" s="17" customFormat="1" ht="15.5" x14ac:dyDescent="0.35">
      <c r="V63" s="178"/>
      <c r="W63" s="178"/>
      <c r="X63" s="178"/>
      <c r="Y63" s="178"/>
      <c r="Z63" s="178"/>
      <c r="AA63" s="178"/>
      <c r="AB63" s="178"/>
      <c r="AC63" s="178"/>
      <c r="AD63" s="178"/>
      <c r="AE63" s="178"/>
      <c r="AF63" s="178"/>
      <c r="AG63" s="178"/>
    </row>
    <row r="64" spans="1:33" s="17" customFormat="1" ht="15.5" x14ac:dyDescent="0.35">
      <c r="V64" s="178"/>
      <c r="W64" s="178"/>
      <c r="X64" s="178"/>
      <c r="Y64" s="178"/>
      <c r="Z64" s="178"/>
      <c r="AA64" s="178"/>
      <c r="AB64" s="178"/>
      <c r="AC64" s="178"/>
      <c r="AD64" s="178"/>
      <c r="AE64" s="178"/>
      <c r="AF64" s="178"/>
      <c r="AG64" s="178"/>
    </row>
    <row r="65" spans="1:18" ht="15.5" x14ac:dyDescent="0.35">
      <c r="A65" s="17"/>
      <c r="B65" s="17"/>
      <c r="C65" s="17"/>
      <c r="D65" s="17"/>
      <c r="E65" s="17"/>
      <c r="F65" s="17"/>
      <c r="G65" s="17"/>
      <c r="H65" s="17"/>
      <c r="I65" s="17"/>
      <c r="J65" s="17"/>
      <c r="K65" s="17"/>
      <c r="L65" s="17"/>
      <c r="M65" s="17"/>
      <c r="N65" s="17"/>
      <c r="O65" s="17"/>
      <c r="P65" s="17"/>
      <c r="Q65" s="17"/>
      <c r="R65" s="17"/>
    </row>
    <row r="66" spans="1:18" ht="15.5" x14ac:dyDescent="0.35">
      <c r="A66" s="17"/>
      <c r="B66" s="17"/>
      <c r="C66" s="17"/>
      <c r="D66" s="17"/>
      <c r="E66" s="17"/>
      <c r="F66" s="17"/>
      <c r="G66" s="17"/>
      <c r="H66" s="17"/>
      <c r="I66" s="17"/>
      <c r="J66" s="17"/>
      <c r="K66" s="17"/>
      <c r="L66" s="17"/>
      <c r="M66" s="17"/>
    </row>
    <row r="67" spans="1:18" ht="15.5" x14ac:dyDescent="0.35">
      <c r="A67" s="17"/>
      <c r="B67" s="17"/>
      <c r="C67" s="17"/>
      <c r="D67" s="17"/>
      <c r="E67" s="17"/>
      <c r="F67" s="17"/>
      <c r="G67" s="17"/>
      <c r="H67" s="17"/>
      <c r="I67" s="17"/>
      <c r="J67" s="17"/>
      <c r="K67" s="17"/>
    </row>
  </sheetData>
  <hyperlinks>
    <hyperlink ref="C31" location="Introduction!A1" display="Introduction"/>
    <hyperlink ref="C33" location="Options!A1" display="Options"/>
    <hyperlink ref="C34" location="Results!A1" display="Results"/>
    <hyperlink ref="C35" location="Evidence!A1" display="Evidence"/>
    <hyperlink ref="C32" location="'User Guide'!A1" display="User guide"/>
    <hyperlink ref="C43" r:id="rId1"/>
    <hyperlink ref="G37" r:id="rId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85"/>
  <sheetViews>
    <sheetView topLeftCell="A21" zoomScale="80" zoomScaleNormal="80" workbookViewId="0">
      <selection sqref="A1:E1048576"/>
    </sheetView>
  </sheetViews>
  <sheetFormatPr defaultColWidth="30.15234375" defaultRowHeight="15.5" x14ac:dyDescent="0.35"/>
  <cols>
    <col min="1" max="1" width="6.4609375" style="17" customWidth="1"/>
    <col min="2" max="2" width="38.921875" style="17" customWidth="1"/>
    <col min="3" max="3" width="6.69140625" customWidth="1"/>
    <col min="4" max="4" width="38.921875" style="17" customWidth="1"/>
    <col min="5" max="5" width="32.61328125" customWidth="1"/>
    <col min="6" max="6" width="38.921875" style="17" customWidth="1"/>
    <col min="7" max="7" width="37.23046875" style="17" customWidth="1"/>
    <col min="8" max="8" width="16.23046875" style="17" customWidth="1"/>
    <col min="9" max="9" width="7.15234375" customWidth="1"/>
    <col min="11" max="11" width="6.15234375" style="17" customWidth="1"/>
    <col min="12" max="12" width="18.4609375" style="17" customWidth="1"/>
    <col min="13" max="13" width="6.921875" style="17" customWidth="1"/>
    <col min="19" max="16384" width="30.15234375" style="17"/>
  </cols>
  <sheetData>
    <row r="1" spans="1:12" s="13" customFormat="1" x14ac:dyDescent="0.35">
      <c r="A1" s="13" t="s">
        <v>302</v>
      </c>
      <c r="D1" s="13" t="s">
        <v>492</v>
      </c>
      <c r="E1" s="13" t="s">
        <v>493</v>
      </c>
      <c r="G1" s="13" t="s">
        <v>303</v>
      </c>
      <c r="I1" s="13" t="s">
        <v>304</v>
      </c>
      <c r="K1" s="13" t="s">
        <v>301</v>
      </c>
    </row>
    <row r="2" spans="1:12" x14ac:dyDescent="0.35">
      <c r="A2" s="17">
        <v>1</v>
      </c>
      <c r="B2" s="17" t="s">
        <v>84</v>
      </c>
      <c r="C2" s="17"/>
      <c r="D2" s="161" t="s">
        <v>494</v>
      </c>
      <c r="E2" s="161" t="s">
        <v>99</v>
      </c>
      <c r="G2" s="36" t="s">
        <v>84</v>
      </c>
      <c r="H2" s="17" t="s">
        <v>214</v>
      </c>
      <c r="I2" s="17">
        <v>1</v>
      </c>
      <c r="J2" s="17" t="s">
        <v>370</v>
      </c>
      <c r="K2" s="17">
        <v>1</v>
      </c>
      <c r="L2" s="17" t="s">
        <v>143</v>
      </c>
    </row>
    <row r="3" spans="1:12" x14ac:dyDescent="0.35">
      <c r="A3" s="17">
        <v>2</v>
      </c>
      <c r="B3" s="17" t="s">
        <v>85</v>
      </c>
      <c r="C3" s="17"/>
      <c r="D3" s="161" t="s">
        <v>99</v>
      </c>
      <c r="E3" s="161" t="s">
        <v>99</v>
      </c>
      <c r="G3" s="36" t="s">
        <v>85</v>
      </c>
      <c r="H3" s="17" t="s">
        <v>215</v>
      </c>
      <c r="I3" s="17"/>
      <c r="J3" s="17"/>
      <c r="K3" s="17">
        <v>2</v>
      </c>
      <c r="L3" s="17" t="s">
        <v>488</v>
      </c>
    </row>
    <row r="4" spans="1:12" x14ac:dyDescent="0.35">
      <c r="A4" s="17">
        <v>3</v>
      </c>
      <c r="B4" s="17" t="s">
        <v>86</v>
      </c>
      <c r="C4" s="17"/>
      <c r="D4" s="161" t="s">
        <v>495</v>
      </c>
      <c r="E4" s="161" t="s">
        <v>495</v>
      </c>
      <c r="G4" s="36" t="s">
        <v>86</v>
      </c>
      <c r="H4" s="17" t="s">
        <v>216</v>
      </c>
      <c r="I4" s="17"/>
      <c r="J4" s="17"/>
      <c r="K4" s="17">
        <v>3</v>
      </c>
      <c r="L4" s="17" t="s">
        <v>489</v>
      </c>
    </row>
    <row r="5" spans="1:12" x14ac:dyDescent="0.35">
      <c r="A5" s="17">
        <v>4</v>
      </c>
      <c r="B5" s="17" t="s">
        <v>87</v>
      </c>
      <c r="C5" s="17"/>
      <c r="D5" s="161" t="s">
        <v>496</v>
      </c>
      <c r="E5" s="161" t="s">
        <v>100</v>
      </c>
      <c r="G5" s="36" t="s">
        <v>87</v>
      </c>
      <c r="H5" s="17" t="s">
        <v>217</v>
      </c>
      <c r="I5" s="17"/>
      <c r="J5" s="17"/>
      <c r="K5" s="17">
        <v>4</v>
      </c>
      <c r="L5" s="17" t="s">
        <v>144</v>
      </c>
    </row>
    <row r="6" spans="1:12" x14ac:dyDescent="0.35">
      <c r="A6" s="17">
        <v>5</v>
      </c>
      <c r="B6" s="17" t="s">
        <v>88</v>
      </c>
      <c r="C6" s="17"/>
      <c r="D6" s="161" t="s">
        <v>100</v>
      </c>
      <c r="E6" s="161" t="s">
        <v>100</v>
      </c>
      <c r="G6" s="36" t="s">
        <v>88</v>
      </c>
      <c r="H6" s="17" t="s">
        <v>218</v>
      </c>
      <c r="I6" s="17"/>
      <c r="J6" s="17"/>
    </row>
    <row r="7" spans="1:12" x14ac:dyDescent="0.35">
      <c r="A7" s="17">
        <v>6</v>
      </c>
      <c r="B7" s="17" t="s">
        <v>89</v>
      </c>
      <c r="C7" s="17"/>
      <c r="D7" s="161" t="s">
        <v>497</v>
      </c>
      <c r="E7" s="161" t="s">
        <v>101</v>
      </c>
      <c r="G7" s="36" t="s">
        <v>89</v>
      </c>
      <c r="H7" s="17" t="s">
        <v>219</v>
      </c>
      <c r="I7" s="17"/>
      <c r="J7" s="17"/>
    </row>
    <row r="8" spans="1:12" x14ac:dyDescent="0.35">
      <c r="A8" s="17">
        <v>7</v>
      </c>
      <c r="B8" s="17" t="s">
        <v>90</v>
      </c>
      <c r="C8" s="17"/>
      <c r="D8" s="161" t="s">
        <v>101</v>
      </c>
      <c r="E8" s="161" t="s">
        <v>101</v>
      </c>
      <c r="G8" s="36" t="s">
        <v>90</v>
      </c>
      <c r="H8" s="17" t="s">
        <v>220</v>
      </c>
      <c r="I8" s="17"/>
      <c r="J8" s="17"/>
    </row>
    <row r="9" spans="1:12" ht="15" customHeight="1" x14ac:dyDescent="0.35">
      <c r="A9" s="17">
        <v>8</v>
      </c>
      <c r="B9" s="17" t="s">
        <v>91</v>
      </c>
      <c r="C9" s="17"/>
      <c r="D9" s="161" t="s">
        <v>498</v>
      </c>
      <c r="E9" s="161" t="s">
        <v>102</v>
      </c>
      <c r="G9" s="36" t="s">
        <v>91</v>
      </c>
      <c r="H9" s="17" t="s">
        <v>221</v>
      </c>
      <c r="I9" s="17"/>
      <c r="J9" s="17"/>
    </row>
    <row r="10" spans="1:12" x14ac:dyDescent="0.35">
      <c r="A10" s="17">
        <v>9</v>
      </c>
      <c r="B10" s="17" t="s">
        <v>92</v>
      </c>
      <c r="C10" s="17"/>
      <c r="D10" s="161" t="s">
        <v>102</v>
      </c>
      <c r="E10" s="161" t="s">
        <v>102</v>
      </c>
      <c r="G10" s="36" t="s">
        <v>92</v>
      </c>
      <c r="H10" s="17" t="s">
        <v>222</v>
      </c>
      <c r="I10" s="17"/>
      <c r="J10" s="17"/>
    </row>
    <row r="11" spans="1:12" x14ac:dyDescent="0.35">
      <c r="A11" s="17">
        <v>10</v>
      </c>
      <c r="B11" s="17" t="s">
        <v>93</v>
      </c>
      <c r="C11" s="17"/>
      <c r="D11" s="17" t="s">
        <v>85</v>
      </c>
      <c r="E11" s="17" t="s">
        <v>85</v>
      </c>
      <c r="G11" s="36" t="s">
        <v>93</v>
      </c>
      <c r="H11" s="17" t="s">
        <v>223</v>
      </c>
      <c r="I11" s="17"/>
      <c r="J11" s="17"/>
    </row>
    <row r="12" spans="1:12" x14ac:dyDescent="0.35">
      <c r="A12" s="17">
        <v>11</v>
      </c>
      <c r="B12" s="17" t="s">
        <v>94</v>
      </c>
      <c r="C12" s="17"/>
      <c r="D12" s="17" t="s">
        <v>86</v>
      </c>
      <c r="E12" s="17" t="s">
        <v>86</v>
      </c>
      <c r="G12" s="36" t="s">
        <v>94</v>
      </c>
      <c r="H12" s="17" t="s">
        <v>224</v>
      </c>
      <c r="I12" s="17"/>
      <c r="J12" s="17"/>
    </row>
    <row r="13" spans="1:12" x14ac:dyDescent="0.35">
      <c r="A13" s="17">
        <v>12</v>
      </c>
      <c r="B13" s="17" t="s">
        <v>95</v>
      </c>
      <c r="C13" s="17"/>
      <c r="D13" s="161" t="s">
        <v>499</v>
      </c>
      <c r="E13" s="161" t="s">
        <v>499</v>
      </c>
      <c r="G13" s="36" t="s">
        <v>95</v>
      </c>
      <c r="H13" s="17" t="s">
        <v>225</v>
      </c>
      <c r="I13" s="17"/>
      <c r="J13" s="17"/>
    </row>
    <row r="14" spans="1:12" x14ac:dyDescent="0.35">
      <c r="A14" s="17">
        <v>13</v>
      </c>
      <c r="B14" s="17" t="s">
        <v>96</v>
      </c>
      <c r="C14" s="17"/>
      <c r="D14" s="161" t="s">
        <v>103</v>
      </c>
      <c r="E14" s="161" t="s">
        <v>103</v>
      </c>
      <c r="G14" s="36" t="s">
        <v>96</v>
      </c>
      <c r="H14" s="17" t="s">
        <v>226</v>
      </c>
      <c r="I14" s="17"/>
      <c r="J14" s="17"/>
    </row>
    <row r="15" spans="1:12" x14ac:dyDescent="0.35">
      <c r="A15" s="17">
        <v>14</v>
      </c>
      <c r="B15" s="17" t="s">
        <v>97</v>
      </c>
      <c r="C15" s="17"/>
      <c r="D15" s="17" t="s">
        <v>87</v>
      </c>
      <c r="E15" s="17" t="s">
        <v>87</v>
      </c>
      <c r="G15" s="36" t="s">
        <v>97</v>
      </c>
      <c r="H15" s="17" t="s">
        <v>227</v>
      </c>
      <c r="I15" s="17"/>
      <c r="J15" s="152"/>
    </row>
    <row r="16" spans="1:12" x14ac:dyDescent="0.35">
      <c r="A16" s="17">
        <v>15</v>
      </c>
      <c r="B16" s="17" t="s">
        <v>98</v>
      </c>
      <c r="C16" s="17"/>
      <c r="D16" s="161" t="s">
        <v>500</v>
      </c>
      <c r="E16" s="161" t="s">
        <v>104</v>
      </c>
      <c r="G16" s="36" t="s">
        <v>98</v>
      </c>
      <c r="H16" s="17" t="s">
        <v>228</v>
      </c>
      <c r="I16" s="17"/>
      <c r="J16" s="3"/>
    </row>
    <row r="17" spans="1:10" x14ac:dyDescent="0.35">
      <c r="A17" s="17">
        <v>16</v>
      </c>
      <c r="B17" s="161" t="s">
        <v>99</v>
      </c>
      <c r="C17" s="161"/>
      <c r="D17" s="161" t="s">
        <v>104</v>
      </c>
      <c r="E17" s="161" t="s">
        <v>104</v>
      </c>
      <c r="G17" s="36" t="s">
        <v>103</v>
      </c>
      <c r="H17" s="17" t="s">
        <v>229</v>
      </c>
      <c r="I17" s="17"/>
      <c r="J17" s="3"/>
    </row>
    <row r="18" spans="1:10" x14ac:dyDescent="0.35">
      <c r="A18" s="17">
        <v>17</v>
      </c>
      <c r="B18" s="161" t="s">
        <v>100</v>
      </c>
      <c r="C18" s="161"/>
      <c r="D18" s="161" t="s">
        <v>501</v>
      </c>
      <c r="E18" s="161" t="s">
        <v>105</v>
      </c>
      <c r="G18" s="36" t="s">
        <v>104</v>
      </c>
      <c r="H18" s="17" t="s">
        <v>230</v>
      </c>
      <c r="I18" s="17"/>
      <c r="J18" s="3"/>
    </row>
    <row r="19" spans="1:10" x14ac:dyDescent="0.35">
      <c r="A19" s="17">
        <v>18</v>
      </c>
      <c r="B19" s="161" t="s">
        <v>101</v>
      </c>
      <c r="C19" s="161"/>
      <c r="D19" s="161" t="s">
        <v>105</v>
      </c>
      <c r="E19" s="161" t="s">
        <v>105</v>
      </c>
      <c r="G19" s="36" t="s">
        <v>106</v>
      </c>
      <c r="H19" s="17" t="s">
        <v>231</v>
      </c>
      <c r="I19" s="17"/>
      <c r="J19" s="3"/>
    </row>
    <row r="20" spans="1:10" x14ac:dyDescent="0.35">
      <c r="A20" s="17">
        <v>19</v>
      </c>
      <c r="B20" s="161" t="s">
        <v>102</v>
      </c>
      <c r="C20" s="161"/>
      <c r="D20" s="161" t="s">
        <v>502</v>
      </c>
      <c r="E20" s="161" t="s">
        <v>106</v>
      </c>
      <c r="G20" s="36" t="s">
        <v>108</v>
      </c>
      <c r="H20" s="17" t="s">
        <v>232</v>
      </c>
      <c r="I20" s="17"/>
      <c r="J20" s="3"/>
    </row>
    <row r="21" spans="1:10" x14ac:dyDescent="0.35">
      <c r="A21" s="17">
        <v>20</v>
      </c>
      <c r="B21" s="161" t="s">
        <v>103</v>
      </c>
      <c r="C21" s="161"/>
      <c r="D21" s="161" t="s">
        <v>106</v>
      </c>
      <c r="E21" s="161" t="s">
        <v>106</v>
      </c>
      <c r="G21" s="36" t="s">
        <v>109</v>
      </c>
      <c r="H21" s="17" t="s">
        <v>233</v>
      </c>
      <c r="I21" s="17"/>
      <c r="J21" s="3"/>
    </row>
    <row r="22" spans="1:10" ht="15" customHeight="1" x14ac:dyDescent="0.35">
      <c r="A22" s="17">
        <v>21</v>
      </c>
      <c r="B22" s="161" t="s">
        <v>104</v>
      </c>
      <c r="C22" s="161"/>
      <c r="D22" s="161" t="s">
        <v>503</v>
      </c>
      <c r="E22" s="161" t="s">
        <v>107</v>
      </c>
      <c r="G22" s="36" t="s">
        <v>111</v>
      </c>
      <c r="H22" s="17" t="s">
        <v>234</v>
      </c>
      <c r="I22" s="17"/>
      <c r="J22" s="3"/>
    </row>
    <row r="23" spans="1:10" x14ac:dyDescent="0.35">
      <c r="A23" s="17">
        <v>22</v>
      </c>
      <c r="B23" s="161" t="s">
        <v>105</v>
      </c>
      <c r="C23" s="161"/>
      <c r="D23" s="161" t="s">
        <v>107</v>
      </c>
      <c r="E23" s="161" t="s">
        <v>107</v>
      </c>
      <c r="G23" s="36" t="s">
        <v>112</v>
      </c>
      <c r="H23" s="17" t="s">
        <v>235</v>
      </c>
      <c r="I23" s="17"/>
      <c r="J23" s="3"/>
    </row>
    <row r="24" spans="1:10" x14ac:dyDescent="0.35">
      <c r="A24" s="17">
        <v>23</v>
      </c>
      <c r="B24" s="161" t="s">
        <v>106</v>
      </c>
      <c r="C24" s="161"/>
      <c r="D24" s="161" t="s">
        <v>504</v>
      </c>
      <c r="E24" s="161" t="s">
        <v>108</v>
      </c>
      <c r="G24" s="36" t="s">
        <v>113</v>
      </c>
      <c r="H24" s="17" t="s">
        <v>236</v>
      </c>
      <c r="I24" s="17"/>
      <c r="J24" s="3"/>
    </row>
    <row r="25" spans="1:10" x14ac:dyDescent="0.35">
      <c r="A25" s="17">
        <v>24</v>
      </c>
      <c r="B25" s="161" t="s">
        <v>107</v>
      </c>
      <c r="C25" s="161"/>
      <c r="D25" s="161" t="s">
        <v>108</v>
      </c>
      <c r="E25" s="161" t="s">
        <v>108</v>
      </c>
      <c r="G25" s="36" t="s">
        <v>115</v>
      </c>
      <c r="H25" s="17" t="s">
        <v>237</v>
      </c>
      <c r="I25" s="17"/>
      <c r="J25" s="3"/>
    </row>
    <row r="26" spans="1:10" x14ac:dyDescent="0.35">
      <c r="A26" s="17">
        <v>25</v>
      </c>
      <c r="B26" s="161" t="s">
        <v>108</v>
      </c>
      <c r="C26" s="161"/>
      <c r="D26" s="161" t="s">
        <v>505</v>
      </c>
      <c r="E26" s="161" t="s">
        <v>109</v>
      </c>
      <c r="G26" s="36" t="s">
        <v>116</v>
      </c>
      <c r="H26" s="17" t="s">
        <v>238</v>
      </c>
      <c r="I26" s="17"/>
      <c r="J26" s="3"/>
    </row>
    <row r="27" spans="1:10" x14ac:dyDescent="0.35">
      <c r="A27" s="17">
        <v>26</v>
      </c>
      <c r="B27" s="161" t="s">
        <v>109</v>
      </c>
      <c r="C27" s="161"/>
      <c r="D27" s="161" t="s">
        <v>109</v>
      </c>
      <c r="E27" s="161" t="s">
        <v>109</v>
      </c>
      <c r="G27" s="36" t="s">
        <v>117</v>
      </c>
      <c r="H27" s="17" t="s">
        <v>239</v>
      </c>
      <c r="I27" s="17"/>
      <c r="J27" s="3"/>
    </row>
    <row r="28" spans="1:10" x14ac:dyDescent="0.35">
      <c r="A28" s="17">
        <v>27</v>
      </c>
      <c r="B28" s="161" t="s">
        <v>110</v>
      </c>
      <c r="C28" s="161"/>
      <c r="D28" s="161" t="s">
        <v>506</v>
      </c>
      <c r="E28" s="161" t="s">
        <v>506</v>
      </c>
      <c r="G28" s="36" t="s">
        <v>118</v>
      </c>
      <c r="H28" s="17" t="s">
        <v>240</v>
      </c>
      <c r="I28" s="17"/>
      <c r="J28" s="3"/>
    </row>
    <row r="29" spans="1:10" x14ac:dyDescent="0.35">
      <c r="A29" s="17">
        <v>28</v>
      </c>
      <c r="B29" s="161" t="s">
        <v>111</v>
      </c>
      <c r="C29" s="161"/>
      <c r="D29" s="161" t="s">
        <v>110</v>
      </c>
      <c r="E29" s="161" t="s">
        <v>110</v>
      </c>
      <c r="G29" s="36" t="s">
        <v>119</v>
      </c>
      <c r="H29" s="17" t="s">
        <v>241</v>
      </c>
      <c r="I29" s="17"/>
      <c r="J29" s="3"/>
    </row>
    <row r="30" spans="1:10" x14ac:dyDescent="0.35">
      <c r="A30" s="17">
        <v>29</v>
      </c>
      <c r="B30" s="161" t="s">
        <v>112</v>
      </c>
      <c r="C30" s="161"/>
      <c r="D30" s="161" t="s">
        <v>507</v>
      </c>
      <c r="E30" s="161" t="s">
        <v>110</v>
      </c>
      <c r="G30" s="36" t="s">
        <v>121</v>
      </c>
      <c r="H30" s="17" t="s">
        <v>242</v>
      </c>
      <c r="I30" s="17"/>
      <c r="J30" s="3"/>
    </row>
    <row r="31" spans="1:10" x14ac:dyDescent="0.35">
      <c r="A31" s="17">
        <v>30</v>
      </c>
      <c r="B31" s="161" t="s">
        <v>113</v>
      </c>
      <c r="C31" s="161"/>
      <c r="D31" s="161" t="s">
        <v>508</v>
      </c>
      <c r="E31" s="161" t="s">
        <v>111</v>
      </c>
      <c r="G31" s="36" t="s">
        <v>122</v>
      </c>
      <c r="H31" s="17" t="s">
        <v>243</v>
      </c>
      <c r="I31" s="17"/>
      <c r="J31" s="3"/>
    </row>
    <row r="32" spans="1:10" x14ac:dyDescent="0.35">
      <c r="A32" s="17">
        <v>31</v>
      </c>
      <c r="B32" s="161" t="s">
        <v>114</v>
      </c>
      <c r="C32" s="161"/>
      <c r="D32" s="161" t="s">
        <v>111</v>
      </c>
      <c r="E32" s="161" t="s">
        <v>111</v>
      </c>
      <c r="G32" s="36" t="s">
        <v>124</v>
      </c>
      <c r="H32" s="17" t="s">
        <v>244</v>
      </c>
      <c r="I32" s="17"/>
      <c r="J32" s="3"/>
    </row>
    <row r="33" spans="1:10" x14ac:dyDescent="0.35">
      <c r="A33" s="17">
        <v>32</v>
      </c>
      <c r="B33" s="161" t="s">
        <v>115</v>
      </c>
      <c r="C33" s="161"/>
      <c r="D33" s="161" t="s">
        <v>509</v>
      </c>
      <c r="E33" s="161" t="s">
        <v>112</v>
      </c>
      <c r="G33" s="36" t="s">
        <v>125</v>
      </c>
      <c r="H33" s="17" t="s">
        <v>245</v>
      </c>
      <c r="I33" s="17"/>
      <c r="J33" s="3"/>
    </row>
    <row r="34" spans="1:10" x14ac:dyDescent="0.35">
      <c r="A34" s="17">
        <v>33</v>
      </c>
      <c r="B34" s="161" t="s">
        <v>116</v>
      </c>
      <c r="C34" s="161"/>
      <c r="D34" s="161" t="s">
        <v>112</v>
      </c>
      <c r="E34" s="161" t="s">
        <v>112</v>
      </c>
      <c r="G34" s="36" t="s">
        <v>126</v>
      </c>
      <c r="H34" s="17" t="s">
        <v>246</v>
      </c>
      <c r="I34" s="17"/>
      <c r="J34" s="3"/>
    </row>
    <row r="35" spans="1:10" x14ac:dyDescent="0.35">
      <c r="A35" s="17">
        <v>34</v>
      </c>
      <c r="B35" s="161" t="s">
        <v>117</v>
      </c>
      <c r="C35" s="161"/>
      <c r="D35" s="17" t="s">
        <v>88</v>
      </c>
      <c r="E35" s="17" t="s">
        <v>88</v>
      </c>
      <c r="G35" s="36" t="s">
        <v>127</v>
      </c>
      <c r="H35" s="17" t="s">
        <v>247</v>
      </c>
      <c r="I35" s="17"/>
      <c r="J35" s="3"/>
    </row>
    <row r="36" spans="1:10" x14ac:dyDescent="0.35">
      <c r="A36" s="17">
        <v>35</v>
      </c>
      <c r="B36" s="161" t="s">
        <v>118</v>
      </c>
      <c r="C36" s="161"/>
      <c r="D36" s="161" t="s">
        <v>510</v>
      </c>
      <c r="E36" s="161" t="s">
        <v>113</v>
      </c>
      <c r="G36" s="36" t="s">
        <v>128</v>
      </c>
      <c r="H36" s="17" t="s">
        <v>248</v>
      </c>
      <c r="I36" s="17"/>
      <c r="J36" s="3"/>
    </row>
    <row r="37" spans="1:10" x14ac:dyDescent="0.35">
      <c r="A37" s="17">
        <v>36</v>
      </c>
      <c r="B37" s="161" t="s">
        <v>119</v>
      </c>
      <c r="C37" s="161"/>
      <c r="D37" s="161" t="s">
        <v>113</v>
      </c>
      <c r="E37" s="161" t="s">
        <v>113</v>
      </c>
      <c r="G37" s="36" t="s">
        <v>99</v>
      </c>
      <c r="H37" s="17" t="s">
        <v>249</v>
      </c>
      <c r="I37" s="17"/>
      <c r="J37" s="3"/>
    </row>
    <row r="38" spans="1:10" x14ac:dyDescent="0.35">
      <c r="A38" s="17">
        <v>37</v>
      </c>
      <c r="B38" s="161" t="s">
        <v>120</v>
      </c>
      <c r="C38" s="161"/>
      <c r="D38" s="17" t="s">
        <v>89</v>
      </c>
      <c r="E38" s="17" t="s">
        <v>89</v>
      </c>
      <c r="G38" s="36" t="s">
        <v>100</v>
      </c>
      <c r="H38" s="17" t="s">
        <v>250</v>
      </c>
      <c r="I38" s="17"/>
      <c r="J38" s="3"/>
    </row>
    <row r="39" spans="1:10" x14ac:dyDescent="0.35">
      <c r="A39" s="17">
        <v>38</v>
      </c>
      <c r="B39" s="161" t="s">
        <v>121</v>
      </c>
      <c r="C39" s="161"/>
      <c r="D39" s="161" t="s">
        <v>511</v>
      </c>
      <c r="E39" s="161" t="s">
        <v>114</v>
      </c>
      <c r="G39" s="36" t="s">
        <v>102</v>
      </c>
      <c r="H39" s="17" t="s">
        <v>251</v>
      </c>
      <c r="I39" s="17"/>
      <c r="J39" s="3"/>
    </row>
    <row r="40" spans="1:10" x14ac:dyDescent="0.35">
      <c r="A40" s="17">
        <v>39</v>
      </c>
      <c r="B40" s="161" t="s">
        <v>122</v>
      </c>
      <c r="C40" s="161"/>
      <c r="D40" s="161" t="s">
        <v>114</v>
      </c>
      <c r="E40" s="161" t="s">
        <v>114</v>
      </c>
      <c r="G40" s="36" t="s">
        <v>110</v>
      </c>
      <c r="H40" s="17" t="s">
        <v>252</v>
      </c>
      <c r="I40" s="17"/>
      <c r="J40" s="3"/>
    </row>
    <row r="41" spans="1:10" x14ac:dyDescent="0.35">
      <c r="A41" s="17">
        <v>40</v>
      </c>
      <c r="B41" s="161" t="s">
        <v>123</v>
      </c>
      <c r="C41" s="161"/>
      <c r="D41" s="161" t="s">
        <v>512</v>
      </c>
      <c r="E41" s="161" t="s">
        <v>512</v>
      </c>
      <c r="G41" s="36" t="s">
        <v>123</v>
      </c>
      <c r="H41" s="17" t="s">
        <v>253</v>
      </c>
      <c r="I41" s="17"/>
      <c r="J41" s="3"/>
    </row>
    <row r="42" spans="1:10" x14ac:dyDescent="0.35">
      <c r="A42" s="17">
        <v>41</v>
      </c>
      <c r="B42" s="161" t="s">
        <v>124</v>
      </c>
      <c r="C42" s="161"/>
      <c r="D42" s="17" t="s">
        <v>90</v>
      </c>
      <c r="E42" s="17" t="s">
        <v>90</v>
      </c>
      <c r="G42" s="36" t="s">
        <v>129</v>
      </c>
      <c r="H42" s="17" t="s">
        <v>254</v>
      </c>
      <c r="I42" s="17"/>
      <c r="J42" s="3"/>
    </row>
    <row r="43" spans="1:10" x14ac:dyDescent="0.35">
      <c r="A43" s="17">
        <v>42</v>
      </c>
      <c r="B43" s="161" t="s">
        <v>125</v>
      </c>
      <c r="C43" s="161"/>
      <c r="D43" s="17" t="s">
        <v>91</v>
      </c>
      <c r="E43" s="17" t="s">
        <v>91</v>
      </c>
      <c r="G43" s="36" t="s">
        <v>130</v>
      </c>
      <c r="H43" s="17" t="s">
        <v>255</v>
      </c>
      <c r="I43" s="17"/>
      <c r="J43" s="3"/>
    </row>
    <row r="44" spans="1:10" x14ac:dyDescent="0.35">
      <c r="A44" s="17">
        <v>43</v>
      </c>
      <c r="B44" s="161" t="s">
        <v>126</v>
      </c>
      <c r="C44" s="161"/>
      <c r="D44" s="17" t="s">
        <v>92</v>
      </c>
      <c r="E44" s="17" t="s">
        <v>92</v>
      </c>
      <c r="G44" s="36" t="s">
        <v>101</v>
      </c>
      <c r="H44" s="17" t="s">
        <v>256</v>
      </c>
      <c r="I44" s="17"/>
      <c r="J44" s="3"/>
    </row>
    <row r="45" spans="1:10" x14ac:dyDescent="0.35">
      <c r="A45" s="17">
        <v>44</v>
      </c>
      <c r="B45" s="161" t="s">
        <v>127</v>
      </c>
      <c r="C45" s="161"/>
      <c r="D45" s="161" t="s">
        <v>115</v>
      </c>
      <c r="E45" s="161" t="s">
        <v>115</v>
      </c>
      <c r="G45" s="36" t="s">
        <v>105</v>
      </c>
      <c r="H45" s="17" t="s">
        <v>257</v>
      </c>
      <c r="I45" s="17"/>
      <c r="J45" s="3"/>
    </row>
    <row r="46" spans="1:10" x14ac:dyDescent="0.35">
      <c r="A46" s="17">
        <v>45</v>
      </c>
      <c r="B46" s="161" t="s">
        <v>128</v>
      </c>
      <c r="C46" s="161"/>
      <c r="D46" s="161" t="s">
        <v>513</v>
      </c>
      <c r="E46" s="161" t="s">
        <v>115</v>
      </c>
      <c r="G46" s="36" t="s">
        <v>120</v>
      </c>
      <c r="H46" s="17" t="s">
        <v>258</v>
      </c>
      <c r="I46" s="17"/>
      <c r="J46" s="3"/>
    </row>
    <row r="47" spans="1:10" ht="15" customHeight="1" x14ac:dyDescent="0.35">
      <c r="A47" s="17">
        <v>46</v>
      </c>
      <c r="B47" s="161" t="s">
        <v>129</v>
      </c>
      <c r="C47" s="161"/>
      <c r="D47" s="161" t="s">
        <v>514</v>
      </c>
      <c r="E47" s="161" t="s">
        <v>116</v>
      </c>
      <c r="G47" s="36" t="s">
        <v>107</v>
      </c>
      <c r="H47" s="17" t="s">
        <v>259</v>
      </c>
      <c r="I47" s="17"/>
      <c r="J47" s="3"/>
    </row>
    <row r="48" spans="1:10" x14ac:dyDescent="0.35">
      <c r="A48" s="17">
        <v>47</v>
      </c>
      <c r="B48" s="161" t="s">
        <v>130</v>
      </c>
      <c r="C48" s="161"/>
      <c r="D48" s="161" t="s">
        <v>116</v>
      </c>
      <c r="E48" s="161" t="s">
        <v>116</v>
      </c>
      <c r="G48" s="36" t="s">
        <v>114</v>
      </c>
      <c r="H48" s="17" t="s">
        <v>260</v>
      </c>
      <c r="I48" s="17"/>
      <c r="J48" s="3"/>
    </row>
    <row r="49" spans="1:10" x14ac:dyDescent="0.35">
      <c r="A49" s="17">
        <v>48</v>
      </c>
      <c r="B49" s="161" t="s">
        <v>495</v>
      </c>
      <c r="C49" s="161"/>
      <c r="D49" s="161" t="s">
        <v>515</v>
      </c>
      <c r="E49" s="161" t="s">
        <v>515</v>
      </c>
      <c r="F49" s="36"/>
      <c r="I49" s="17"/>
      <c r="J49" s="3"/>
    </row>
    <row r="50" spans="1:10" x14ac:dyDescent="0.35">
      <c r="A50" s="17">
        <v>49</v>
      </c>
      <c r="B50" s="161" t="s">
        <v>506</v>
      </c>
      <c r="C50" s="161"/>
      <c r="D50" s="17" t="s">
        <v>93</v>
      </c>
      <c r="E50" s="17" t="s">
        <v>93</v>
      </c>
      <c r="F50" s="36"/>
      <c r="I50" s="17"/>
      <c r="J50" s="3"/>
    </row>
    <row r="51" spans="1:10" x14ac:dyDescent="0.35">
      <c r="A51" s="17">
        <v>50</v>
      </c>
      <c r="B51" s="161" t="s">
        <v>512</v>
      </c>
      <c r="C51" s="161"/>
      <c r="D51" s="17" t="s">
        <v>94</v>
      </c>
      <c r="E51" s="17" t="s">
        <v>94</v>
      </c>
      <c r="F51" s="36"/>
      <c r="I51" s="17"/>
      <c r="J51" s="3"/>
    </row>
    <row r="52" spans="1:10" x14ac:dyDescent="0.35">
      <c r="A52" s="17">
        <v>51</v>
      </c>
      <c r="B52" s="161" t="s">
        <v>515</v>
      </c>
      <c r="C52" s="161"/>
      <c r="D52" s="161" t="s">
        <v>516</v>
      </c>
      <c r="E52" s="161" t="s">
        <v>117</v>
      </c>
      <c r="F52" s="36"/>
      <c r="I52" s="17"/>
      <c r="J52" s="3"/>
    </row>
    <row r="53" spans="1:10" x14ac:dyDescent="0.35">
      <c r="A53" s="17">
        <v>52</v>
      </c>
      <c r="B53" s="161" t="s">
        <v>517</v>
      </c>
      <c r="C53" s="161"/>
      <c r="D53" s="161" t="s">
        <v>117</v>
      </c>
      <c r="E53" s="161" t="s">
        <v>117</v>
      </c>
      <c r="F53" s="36"/>
      <c r="I53" s="17"/>
      <c r="J53" s="4"/>
    </row>
    <row r="54" spans="1:10" x14ac:dyDescent="0.35">
      <c r="A54" s="17">
        <v>53</v>
      </c>
      <c r="B54" s="161" t="s">
        <v>518</v>
      </c>
      <c r="C54" s="161"/>
      <c r="D54" s="161" t="s">
        <v>519</v>
      </c>
      <c r="E54" s="161" t="s">
        <v>118</v>
      </c>
      <c r="F54" s="36"/>
      <c r="I54" s="17"/>
      <c r="J54" s="17"/>
    </row>
    <row r="55" spans="1:10" x14ac:dyDescent="0.35">
      <c r="A55" s="17">
        <v>54</v>
      </c>
      <c r="B55" s="161" t="s">
        <v>494</v>
      </c>
      <c r="C55" s="161"/>
      <c r="D55" s="161" t="s">
        <v>118</v>
      </c>
      <c r="E55" s="161" t="s">
        <v>118</v>
      </c>
      <c r="F55" s="36"/>
      <c r="I55" s="17"/>
      <c r="J55" s="17"/>
    </row>
    <row r="56" spans="1:10" x14ac:dyDescent="0.35">
      <c r="A56" s="17">
        <v>55</v>
      </c>
      <c r="B56" s="161" t="s">
        <v>496</v>
      </c>
      <c r="C56" s="161"/>
      <c r="D56" s="161" t="s">
        <v>520</v>
      </c>
      <c r="E56" s="161" t="s">
        <v>119</v>
      </c>
    </row>
    <row r="57" spans="1:10" x14ac:dyDescent="0.35">
      <c r="A57" s="17">
        <v>56</v>
      </c>
      <c r="B57" s="161" t="s">
        <v>497</v>
      </c>
      <c r="C57" s="161"/>
      <c r="D57" s="161" t="s">
        <v>119</v>
      </c>
      <c r="E57" s="161" t="s">
        <v>119</v>
      </c>
    </row>
    <row r="58" spans="1:10" x14ac:dyDescent="0.35">
      <c r="A58" s="17">
        <v>57</v>
      </c>
      <c r="B58" s="161" t="s">
        <v>498</v>
      </c>
      <c r="C58" s="161"/>
      <c r="D58" s="161" t="s">
        <v>521</v>
      </c>
      <c r="E58" s="161" t="s">
        <v>120</v>
      </c>
    </row>
    <row r="59" spans="1:10" x14ac:dyDescent="0.35">
      <c r="A59" s="17">
        <v>58</v>
      </c>
      <c r="B59" s="161" t="s">
        <v>499</v>
      </c>
      <c r="C59" s="161"/>
      <c r="D59" s="161" t="s">
        <v>120</v>
      </c>
      <c r="E59" s="161" t="s">
        <v>120</v>
      </c>
    </row>
    <row r="60" spans="1:10" x14ac:dyDescent="0.35">
      <c r="A60" s="17">
        <v>59</v>
      </c>
      <c r="B60" s="161" t="s">
        <v>500</v>
      </c>
      <c r="C60" s="161"/>
      <c r="D60" s="17" t="s">
        <v>95</v>
      </c>
      <c r="E60" s="17" t="s">
        <v>95</v>
      </c>
    </row>
    <row r="61" spans="1:10" x14ac:dyDescent="0.35">
      <c r="A61" s="17">
        <v>60</v>
      </c>
      <c r="B61" s="161" t="s">
        <v>501</v>
      </c>
      <c r="C61" s="161"/>
      <c r="D61" s="161" t="s">
        <v>522</v>
      </c>
      <c r="E61" s="161" t="s">
        <v>121</v>
      </c>
    </row>
    <row r="62" spans="1:10" x14ac:dyDescent="0.35">
      <c r="A62" s="17">
        <v>61</v>
      </c>
      <c r="B62" s="161" t="s">
        <v>502</v>
      </c>
      <c r="C62" s="161"/>
      <c r="D62" s="161" t="s">
        <v>121</v>
      </c>
      <c r="E62" s="161" t="s">
        <v>121</v>
      </c>
    </row>
    <row r="63" spans="1:10" x14ac:dyDescent="0.35">
      <c r="A63" s="17">
        <v>62</v>
      </c>
      <c r="B63" s="161" t="s">
        <v>503</v>
      </c>
      <c r="C63" s="161"/>
      <c r="D63" s="161" t="s">
        <v>523</v>
      </c>
      <c r="E63" s="161" t="s">
        <v>122</v>
      </c>
    </row>
    <row r="64" spans="1:10" x14ac:dyDescent="0.35">
      <c r="A64" s="17">
        <v>63</v>
      </c>
      <c r="B64" s="161" t="s">
        <v>504</v>
      </c>
      <c r="C64" s="161"/>
      <c r="D64" s="161" t="s">
        <v>122</v>
      </c>
      <c r="E64" s="161" t="s">
        <v>122</v>
      </c>
    </row>
    <row r="65" spans="1:5" x14ac:dyDescent="0.35">
      <c r="A65" s="17">
        <v>64</v>
      </c>
      <c r="B65" s="161" t="s">
        <v>505</v>
      </c>
      <c r="C65" s="161"/>
      <c r="D65" s="161" t="s">
        <v>524</v>
      </c>
      <c r="E65" s="161" t="s">
        <v>123</v>
      </c>
    </row>
    <row r="66" spans="1:5" x14ac:dyDescent="0.35">
      <c r="A66" s="17">
        <v>65</v>
      </c>
      <c r="B66" s="161" t="s">
        <v>507</v>
      </c>
      <c r="C66" s="161"/>
      <c r="D66" s="161" t="s">
        <v>123</v>
      </c>
      <c r="E66" s="161" t="s">
        <v>123</v>
      </c>
    </row>
    <row r="67" spans="1:5" x14ac:dyDescent="0.35">
      <c r="A67" s="17">
        <v>66</v>
      </c>
      <c r="B67" s="161" t="s">
        <v>508</v>
      </c>
      <c r="C67" s="161"/>
      <c r="D67" s="17" t="s">
        <v>84</v>
      </c>
      <c r="E67" s="17" t="s">
        <v>84</v>
      </c>
    </row>
    <row r="68" spans="1:5" x14ac:dyDescent="0.35">
      <c r="A68" s="17">
        <v>67</v>
      </c>
      <c r="B68" s="161" t="s">
        <v>509</v>
      </c>
      <c r="C68" s="161"/>
      <c r="D68" s="161" t="s">
        <v>525</v>
      </c>
      <c r="E68" s="161" t="s">
        <v>124</v>
      </c>
    </row>
    <row r="69" spans="1:5" x14ac:dyDescent="0.35">
      <c r="A69" s="17">
        <v>68</v>
      </c>
      <c r="B69" s="161" t="s">
        <v>510</v>
      </c>
      <c r="C69" s="161"/>
      <c r="D69" s="161" t="s">
        <v>124</v>
      </c>
      <c r="E69" s="161" t="s">
        <v>124</v>
      </c>
    </row>
    <row r="70" spans="1:5" x14ac:dyDescent="0.35">
      <c r="A70" s="17">
        <v>69</v>
      </c>
      <c r="B70" s="161" t="s">
        <v>511</v>
      </c>
      <c r="C70" s="161"/>
      <c r="D70" s="17" t="s">
        <v>96</v>
      </c>
      <c r="E70" s="17" t="s">
        <v>96</v>
      </c>
    </row>
    <row r="71" spans="1:5" x14ac:dyDescent="0.35">
      <c r="A71" s="17">
        <v>70</v>
      </c>
      <c r="B71" s="161" t="s">
        <v>513</v>
      </c>
      <c r="C71" s="161"/>
      <c r="D71" s="161" t="s">
        <v>526</v>
      </c>
      <c r="E71" s="161" t="s">
        <v>125</v>
      </c>
    </row>
    <row r="72" spans="1:5" x14ac:dyDescent="0.35">
      <c r="A72" s="17">
        <v>71</v>
      </c>
      <c r="B72" s="161" t="s">
        <v>514</v>
      </c>
      <c r="C72" s="161"/>
      <c r="D72" s="161" t="s">
        <v>125</v>
      </c>
      <c r="E72" s="161" t="s">
        <v>125</v>
      </c>
    </row>
    <row r="73" spans="1:5" x14ac:dyDescent="0.35">
      <c r="A73" s="17">
        <v>72</v>
      </c>
      <c r="B73" s="161" t="s">
        <v>516</v>
      </c>
      <c r="C73" s="161"/>
      <c r="D73" s="161" t="s">
        <v>527</v>
      </c>
      <c r="E73" s="161" t="s">
        <v>126</v>
      </c>
    </row>
    <row r="74" spans="1:5" x14ac:dyDescent="0.35">
      <c r="A74" s="17">
        <v>73</v>
      </c>
      <c r="B74" s="161" t="s">
        <v>519</v>
      </c>
      <c r="C74" s="161"/>
      <c r="D74" s="161" t="s">
        <v>126</v>
      </c>
      <c r="E74" s="161" t="s">
        <v>126</v>
      </c>
    </row>
    <row r="75" spans="1:5" x14ac:dyDescent="0.35">
      <c r="A75" s="17">
        <v>74</v>
      </c>
      <c r="B75" s="161" t="s">
        <v>520</v>
      </c>
      <c r="C75" s="161"/>
      <c r="D75" s="161" t="s">
        <v>528</v>
      </c>
      <c r="E75" s="161" t="s">
        <v>127</v>
      </c>
    </row>
    <row r="76" spans="1:5" x14ac:dyDescent="0.35">
      <c r="A76" s="17">
        <v>75</v>
      </c>
      <c r="B76" s="161" t="s">
        <v>521</v>
      </c>
      <c r="C76" s="161"/>
      <c r="D76" s="161" t="s">
        <v>127</v>
      </c>
      <c r="E76" s="161" t="s">
        <v>127</v>
      </c>
    </row>
    <row r="77" spans="1:5" x14ac:dyDescent="0.35">
      <c r="A77" s="17">
        <v>76</v>
      </c>
      <c r="B77" s="161" t="s">
        <v>522</v>
      </c>
      <c r="C77" s="161"/>
      <c r="D77" s="161" t="s">
        <v>517</v>
      </c>
      <c r="E77" s="161" t="s">
        <v>499</v>
      </c>
    </row>
    <row r="78" spans="1:5" x14ac:dyDescent="0.35">
      <c r="A78" s="17">
        <v>77</v>
      </c>
      <c r="B78" s="161" t="s">
        <v>523</v>
      </c>
      <c r="C78" s="161"/>
      <c r="D78" s="161" t="s">
        <v>128</v>
      </c>
      <c r="E78" s="161" t="s">
        <v>128</v>
      </c>
    </row>
    <row r="79" spans="1:5" x14ac:dyDescent="0.35">
      <c r="A79" s="17">
        <v>78</v>
      </c>
      <c r="B79" s="161" t="s">
        <v>524</v>
      </c>
      <c r="C79" s="161"/>
      <c r="D79" s="161" t="s">
        <v>518</v>
      </c>
      <c r="E79" s="161" t="s">
        <v>518</v>
      </c>
    </row>
    <row r="80" spans="1:5" x14ac:dyDescent="0.35">
      <c r="A80" s="17">
        <v>79</v>
      </c>
      <c r="B80" s="161" t="s">
        <v>525</v>
      </c>
      <c r="C80" s="161"/>
      <c r="D80" s="17" t="s">
        <v>97</v>
      </c>
      <c r="E80" s="17" t="s">
        <v>97</v>
      </c>
    </row>
    <row r="81" spans="1:5" x14ac:dyDescent="0.35">
      <c r="A81" s="17">
        <v>80</v>
      </c>
      <c r="B81" s="161" t="s">
        <v>526</v>
      </c>
      <c r="C81" s="161"/>
      <c r="D81" s="161" t="s">
        <v>529</v>
      </c>
      <c r="E81" s="161" t="s">
        <v>129</v>
      </c>
    </row>
    <row r="82" spans="1:5" x14ac:dyDescent="0.35">
      <c r="A82" s="17">
        <v>81</v>
      </c>
      <c r="B82" s="161" t="s">
        <v>527</v>
      </c>
      <c r="C82" s="161"/>
      <c r="D82" s="161" t="s">
        <v>129</v>
      </c>
      <c r="E82" s="161" t="s">
        <v>129</v>
      </c>
    </row>
    <row r="83" spans="1:5" x14ac:dyDescent="0.35">
      <c r="A83" s="17">
        <v>82</v>
      </c>
      <c r="B83" s="161" t="s">
        <v>528</v>
      </c>
      <c r="C83" s="161"/>
      <c r="D83" s="161" t="s">
        <v>530</v>
      </c>
      <c r="E83" s="161" t="s">
        <v>130</v>
      </c>
    </row>
    <row r="84" spans="1:5" x14ac:dyDescent="0.35">
      <c r="A84" s="17">
        <v>83</v>
      </c>
      <c r="B84" s="161" t="s">
        <v>529</v>
      </c>
      <c r="C84" s="161"/>
      <c r="D84" s="161" t="s">
        <v>130</v>
      </c>
      <c r="E84" s="161" t="s">
        <v>130</v>
      </c>
    </row>
    <row r="85" spans="1:5" x14ac:dyDescent="0.35">
      <c r="A85" s="17">
        <v>84</v>
      </c>
      <c r="B85" s="161" t="s">
        <v>530</v>
      </c>
      <c r="C85" s="161"/>
      <c r="D85" s="17" t="s">
        <v>98</v>
      </c>
      <c r="E85" s="17" t="s">
        <v>98</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D41"/>
  <sheetViews>
    <sheetView zoomScale="80" zoomScaleNormal="80" workbookViewId="0">
      <selection activeCell="I20" sqref="I20"/>
    </sheetView>
  </sheetViews>
  <sheetFormatPr defaultColWidth="9.23046875" defaultRowHeight="15.5" x14ac:dyDescent="0.35"/>
  <cols>
    <col min="1" max="1" width="14.84375" style="17" customWidth="1"/>
    <col min="2" max="2" width="26.3828125" style="17" customWidth="1"/>
    <col min="3" max="3" width="16.23046875" style="17" customWidth="1"/>
    <col min="4" max="4" width="24.23046875" style="17" customWidth="1"/>
    <col min="5" max="16384" width="9.23046875" style="17"/>
  </cols>
  <sheetData>
    <row r="1" spans="1:4" customFormat="1" ht="20" x14ac:dyDescent="0.4">
      <c r="A1" s="45" t="s">
        <v>443</v>
      </c>
      <c r="B1" s="47"/>
      <c r="C1" s="47"/>
    </row>
    <row r="2" spans="1:4" x14ac:dyDescent="0.35">
      <c r="A2" s="13"/>
    </row>
    <row r="3" spans="1:4" ht="32" customHeight="1" x14ac:dyDescent="0.35">
      <c r="A3" s="153" t="s">
        <v>416</v>
      </c>
      <c r="B3" s="154" t="s">
        <v>415</v>
      </c>
      <c r="C3" s="153" t="s">
        <v>306</v>
      </c>
      <c r="D3" s="153" t="s">
        <v>444</v>
      </c>
    </row>
    <row r="4" spans="1:4" x14ac:dyDescent="0.35">
      <c r="A4" s="152" t="s">
        <v>83</v>
      </c>
      <c r="B4" s="38">
        <v>5000</v>
      </c>
      <c r="C4" s="152">
        <v>2.0384009999999999</v>
      </c>
      <c r="D4" s="152">
        <v>81.468401</v>
      </c>
    </row>
    <row r="5" spans="1:4" x14ac:dyDescent="0.35">
      <c r="A5" s="152" t="s">
        <v>61</v>
      </c>
      <c r="B5" s="38">
        <v>5500</v>
      </c>
      <c r="C5" s="152">
        <v>6.9792800000000002</v>
      </c>
      <c r="D5" s="152">
        <v>81.439279999999997</v>
      </c>
    </row>
    <row r="6" spans="1:4" x14ac:dyDescent="0.35">
      <c r="A6" s="152" t="s">
        <v>78</v>
      </c>
      <c r="B6" s="38">
        <v>6600</v>
      </c>
      <c r="C6" s="152">
        <v>12.47831</v>
      </c>
      <c r="D6" s="152">
        <v>81.948309999999992</v>
      </c>
    </row>
    <row r="7" spans="1:4" x14ac:dyDescent="0.35">
      <c r="A7" s="152" t="s">
        <v>62</v>
      </c>
      <c r="B7" s="38">
        <v>4400</v>
      </c>
      <c r="C7" s="152">
        <v>17.570049999999998</v>
      </c>
      <c r="D7" s="152">
        <v>81.100049999999996</v>
      </c>
    </row>
    <row r="8" spans="1:4" x14ac:dyDescent="0.35">
      <c r="A8" s="152" t="s">
        <v>63</v>
      </c>
      <c r="B8" s="38">
        <v>6000</v>
      </c>
      <c r="C8" s="152">
        <v>22.077059999999999</v>
      </c>
      <c r="D8" s="152">
        <v>81.667060000000006</v>
      </c>
    </row>
    <row r="9" spans="1:4" x14ac:dyDescent="0.35">
      <c r="A9" s="152" t="s">
        <v>64</v>
      </c>
      <c r="B9" s="38">
        <v>6000</v>
      </c>
      <c r="C9" s="152">
        <v>26.975190000000001</v>
      </c>
      <c r="D9" s="152">
        <v>81.645189999999999</v>
      </c>
    </row>
    <row r="10" spans="1:4" x14ac:dyDescent="0.35">
      <c r="A10" s="152" t="s">
        <v>65</v>
      </c>
      <c r="B10" s="38">
        <v>6500</v>
      </c>
      <c r="C10" s="152">
        <v>31.9999</v>
      </c>
      <c r="D10" s="152">
        <v>81.799899999999994</v>
      </c>
    </row>
    <row r="11" spans="1:4" x14ac:dyDescent="0.35">
      <c r="A11" s="152" t="s">
        <v>66</v>
      </c>
      <c r="B11" s="38">
        <v>7000</v>
      </c>
      <c r="C11" s="152">
        <v>36.918120000000002</v>
      </c>
      <c r="D11" s="152">
        <v>81.898120000000006</v>
      </c>
    </row>
    <row r="12" spans="1:4" x14ac:dyDescent="0.35">
      <c r="A12" s="152" t="s">
        <v>67</v>
      </c>
      <c r="B12" s="38">
        <v>7000</v>
      </c>
      <c r="C12" s="152">
        <v>42.077440000000003</v>
      </c>
      <c r="D12" s="152">
        <v>82.30744</v>
      </c>
    </row>
    <row r="13" spans="1:4" x14ac:dyDescent="0.35">
      <c r="A13" s="152" t="s">
        <v>68</v>
      </c>
      <c r="B13" s="38">
        <v>7000</v>
      </c>
      <c r="C13" s="152">
        <v>47.025770000000001</v>
      </c>
      <c r="D13" s="152">
        <v>82.585769999999997</v>
      </c>
    </row>
    <row r="14" spans="1:4" x14ac:dyDescent="0.35">
      <c r="A14" s="152" t="s">
        <v>69</v>
      </c>
      <c r="B14" s="38">
        <v>7000</v>
      </c>
      <c r="C14" s="152">
        <v>51.990830000000003</v>
      </c>
      <c r="D14" s="152">
        <v>82.980829999999997</v>
      </c>
    </row>
    <row r="15" spans="1:4" x14ac:dyDescent="0.35">
      <c r="A15" s="152" t="s">
        <v>70</v>
      </c>
      <c r="B15" s="38">
        <v>6500</v>
      </c>
      <c r="C15" s="152">
        <v>56.953040000000001</v>
      </c>
      <c r="D15" s="152">
        <v>83.473039999999997</v>
      </c>
    </row>
    <row r="16" spans="1:4" x14ac:dyDescent="0.35">
      <c r="A16" s="152" t="s">
        <v>71</v>
      </c>
      <c r="B16" s="38">
        <v>6000</v>
      </c>
      <c r="C16" s="152">
        <v>61.947389999999999</v>
      </c>
      <c r="D16" s="152">
        <v>84.167389999999997</v>
      </c>
    </row>
    <row r="17" spans="1:4" x14ac:dyDescent="0.35">
      <c r="A17" s="152" t="s">
        <v>72</v>
      </c>
      <c r="B17" s="38">
        <v>5500</v>
      </c>
      <c r="C17" s="152">
        <v>67.063929999999999</v>
      </c>
      <c r="D17" s="152">
        <v>85.193929999999995</v>
      </c>
    </row>
    <row r="18" spans="1:4" x14ac:dyDescent="0.35">
      <c r="A18" s="152" t="s">
        <v>73</v>
      </c>
      <c r="B18" s="38">
        <v>5000</v>
      </c>
      <c r="C18" s="152">
        <v>71.938159999999996</v>
      </c>
      <c r="D18" s="152">
        <v>86.248159999999999</v>
      </c>
    </row>
    <row r="19" spans="1:4" x14ac:dyDescent="0.35">
      <c r="A19" s="152" t="s">
        <v>74</v>
      </c>
      <c r="B19" s="38">
        <v>4000</v>
      </c>
      <c r="C19" s="152">
        <v>76.942830000000001</v>
      </c>
      <c r="D19" s="152">
        <v>87.812830000000005</v>
      </c>
    </row>
    <row r="20" spans="1:4" x14ac:dyDescent="0.35">
      <c r="A20" s="152" t="s">
        <v>75</v>
      </c>
      <c r="B20" s="38">
        <v>2500</v>
      </c>
      <c r="C20" s="152">
        <v>81.856710000000007</v>
      </c>
      <c r="D20" s="152">
        <v>89.736710000000002</v>
      </c>
    </row>
    <row r="21" spans="1:4" x14ac:dyDescent="0.35">
      <c r="A21" s="152" t="s">
        <v>81</v>
      </c>
      <c r="B21" s="38">
        <v>1500</v>
      </c>
      <c r="C21" s="152">
        <v>86.730819999999994</v>
      </c>
      <c r="D21" s="152">
        <v>92.220819999999989</v>
      </c>
    </row>
    <row r="22" spans="1:4" x14ac:dyDescent="0.35">
      <c r="A22" s="152" t="s">
        <v>82</v>
      </c>
      <c r="B22" s="38">
        <v>1000</v>
      </c>
      <c r="C22" s="152">
        <v>92.779340000000005</v>
      </c>
      <c r="D22" s="152">
        <v>96.279340000000005</v>
      </c>
    </row>
    <row r="23" spans="1:4" x14ac:dyDescent="0.35">
      <c r="A23" s="152" t="s">
        <v>76</v>
      </c>
      <c r="B23" s="38">
        <v>5000</v>
      </c>
      <c r="C23" s="152">
        <v>2.0320819999999999</v>
      </c>
      <c r="D23" s="152">
        <v>77.402082000000007</v>
      </c>
    </row>
    <row r="24" spans="1:4" x14ac:dyDescent="0.35">
      <c r="A24" s="152" t="s">
        <v>46</v>
      </c>
      <c r="B24" s="38">
        <v>5500</v>
      </c>
      <c r="C24" s="152">
        <v>6.9784759999999997</v>
      </c>
      <c r="D24" s="152">
        <v>77.398476000000002</v>
      </c>
    </row>
    <row r="25" spans="1:4" x14ac:dyDescent="0.35">
      <c r="A25" s="152" t="s">
        <v>77</v>
      </c>
      <c r="B25" s="38">
        <v>6600</v>
      </c>
      <c r="C25" s="152">
        <v>12.47114</v>
      </c>
      <c r="D25" s="152">
        <v>77.921140000000008</v>
      </c>
    </row>
    <row r="26" spans="1:4" x14ac:dyDescent="0.35">
      <c r="A26" s="152" t="s">
        <v>47</v>
      </c>
      <c r="B26" s="38">
        <v>4400</v>
      </c>
      <c r="C26" s="152">
        <v>17.556319999999999</v>
      </c>
      <c r="D26" s="152">
        <v>77.07632000000001</v>
      </c>
    </row>
    <row r="27" spans="1:4" x14ac:dyDescent="0.35">
      <c r="A27" s="152" t="s">
        <v>48</v>
      </c>
      <c r="B27" s="38">
        <v>6000</v>
      </c>
      <c r="C27" s="152">
        <v>22.05463</v>
      </c>
      <c r="D27" s="152">
        <v>77.704629999999995</v>
      </c>
    </row>
    <row r="28" spans="1:4" x14ac:dyDescent="0.35">
      <c r="A28" s="152" t="s">
        <v>49</v>
      </c>
      <c r="B28" s="38">
        <v>6000</v>
      </c>
      <c r="C28" s="152">
        <v>26.959759999999999</v>
      </c>
      <c r="D28" s="152">
        <v>77.789760000000001</v>
      </c>
    </row>
    <row r="29" spans="1:4" x14ac:dyDescent="0.35">
      <c r="A29" s="152" t="s">
        <v>50</v>
      </c>
      <c r="B29" s="38">
        <v>6500</v>
      </c>
      <c r="C29" s="152">
        <v>31.98152</v>
      </c>
      <c r="D29" s="152">
        <v>78.061520000000002</v>
      </c>
    </row>
    <row r="30" spans="1:4" x14ac:dyDescent="0.35">
      <c r="A30" s="152" t="s">
        <v>51</v>
      </c>
      <c r="B30" s="38">
        <v>7000</v>
      </c>
      <c r="C30" s="152">
        <v>36.926009999999998</v>
      </c>
      <c r="D30" s="152">
        <v>78.336009999999987</v>
      </c>
    </row>
    <row r="31" spans="1:4" x14ac:dyDescent="0.35">
      <c r="A31" s="152" t="s">
        <v>52</v>
      </c>
      <c r="B31" s="38">
        <v>7000</v>
      </c>
      <c r="C31" s="152">
        <v>42.067700000000002</v>
      </c>
      <c r="D31" s="152">
        <v>78.907700000000006</v>
      </c>
    </row>
    <row r="32" spans="1:4" x14ac:dyDescent="0.35">
      <c r="A32" s="152" t="s">
        <v>53</v>
      </c>
      <c r="B32" s="38">
        <v>7000</v>
      </c>
      <c r="C32" s="152">
        <v>47.038150000000002</v>
      </c>
      <c r="D32" s="152">
        <v>79.418149999999997</v>
      </c>
    </row>
    <row r="33" spans="1:4" x14ac:dyDescent="0.35">
      <c r="A33" s="152" t="s">
        <v>54</v>
      </c>
      <c r="B33" s="38">
        <v>7000</v>
      </c>
      <c r="C33" s="152">
        <v>51.998649999999998</v>
      </c>
      <c r="D33" s="152">
        <v>79.988649999999993</v>
      </c>
    </row>
    <row r="34" spans="1:4" x14ac:dyDescent="0.35">
      <c r="A34" s="152" t="s">
        <v>55</v>
      </c>
      <c r="B34" s="38">
        <v>6500</v>
      </c>
      <c r="C34" s="152">
        <v>56.950870000000002</v>
      </c>
      <c r="D34" s="152">
        <v>80.660870000000003</v>
      </c>
    </row>
    <row r="35" spans="1:4" x14ac:dyDescent="0.35">
      <c r="A35" s="152" t="s">
        <v>56</v>
      </c>
      <c r="B35" s="38">
        <v>6000</v>
      </c>
      <c r="C35" s="152">
        <v>61.942990000000002</v>
      </c>
      <c r="D35" s="152">
        <v>81.612989999999996</v>
      </c>
    </row>
    <row r="36" spans="1:4" x14ac:dyDescent="0.35">
      <c r="A36" s="152" t="s">
        <v>57</v>
      </c>
      <c r="B36" s="38">
        <v>5500</v>
      </c>
      <c r="C36" s="152">
        <v>67.054419999999993</v>
      </c>
      <c r="D36" s="152">
        <v>82.954419999999999</v>
      </c>
    </row>
    <row r="37" spans="1:4" x14ac:dyDescent="0.35">
      <c r="A37" s="152" t="s">
        <v>58</v>
      </c>
      <c r="B37" s="38">
        <v>5000</v>
      </c>
      <c r="C37" s="152">
        <v>71.891099999999994</v>
      </c>
      <c r="D37" s="152">
        <v>84.341099999999997</v>
      </c>
    </row>
    <row r="38" spans="1:4" x14ac:dyDescent="0.35">
      <c r="A38" s="152" t="s">
        <v>59</v>
      </c>
      <c r="B38" s="38">
        <v>4000</v>
      </c>
      <c r="C38" s="152">
        <v>76.907700000000006</v>
      </c>
      <c r="D38" s="152">
        <v>86.357700000000008</v>
      </c>
    </row>
    <row r="39" spans="1:4" x14ac:dyDescent="0.35">
      <c r="A39" s="152" t="s">
        <v>60</v>
      </c>
      <c r="B39" s="38">
        <v>2500</v>
      </c>
      <c r="C39" s="152">
        <v>81.797089999999997</v>
      </c>
      <c r="D39" s="152">
        <v>88.627089999999995</v>
      </c>
    </row>
    <row r="40" spans="1:4" x14ac:dyDescent="0.35">
      <c r="A40" s="152" t="s">
        <v>80</v>
      </c>
      <c r="B40" s="38">
        <v>1500</v>
      </c>
      <c r="C40" s="152">
        <v>86.630750000000006</v>
      </c>
      <c r="D40" s="152">
        <v>91.420750000000012</v>
      </c>
    </row>
    <row r="41" spans="1:4" x14ac:dyDescent="0.35">
      <c r="A41" s="152" t="s">
        <v>79</v>
      </c>
      <c r="B41" s="38">
        <v>1000</v>
      </c>
      <c r="C41" s="152">
        <v>92.215479999999999</v>
      </c>
      <c r="D41" s="152">
        <v>95.515479999999997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D257"/>
  <sheetViews>
    <sheetView zoomScale="80" zoomScaleNormal="80" workbookViewId="0">
      <selection activeCell="J82" sqref="J82"/>
    </sheetView>
  </sheetViews>
  <sheetFormatPr defaultRowHeight="15.5" x14ac:dyDescent="0.35"/>
  <cols>
    <col min="1" max="1" width="22.15234375" customWidth="1"/>
    <col min="2" max="2" width="19.84375" style="5" customWidth="1"/>
    <col min="3" max="3" width="8.69140625" style="49"/>
    <col min="56" max="56" width="8.69140625" style="13"/>
  </cols>
  <sheetData>
    <row r="1" spans="1:56" ht="20" x14ac:dyDescent="0.4">
      <c r="A1" s="45" t="s">
        <v>375</v>
      </c>
      <c r="B1" s="46"/>
      <c r="C1"/>
      <c r="H1" s="47"/>
      <c r="I1" s="47"/>
      <c r="W1" s="17"/>
      <c r="AR1" s="49"/>
    </row>
    <row r="2" spans="1:56" x14ac:dyDescent="0.35">
      <c r="A2" s="37"/>
      <c r="C2"/>
      <c r="AR2" s="49"/>
    </row>
    <row r="3" spans="1:56" s="58" customFormat="1" ht="93" x14ac:dyDescent="0.35">
      <c r="A3" s="55" t="s">
        <v>131</v>
      </c>
      <c r="B3" s="56" t="s">
        <v>132</v>
      </c>
      <c r="C3" s="55" t="s">
        <v>99</v>
      </c>
      <c r="D3" s="9" t="s">
        <v>495</v>
      </c>
      <c r="E3" s="55" t="s">
        <v>100</v>
      </c>
      <c r="F3" s="55" t="s">
        <v>101</v>
      </c>
      <c r="G3" s="55" t="s">
        <v>102</v>
      </c>
      <c r="H3" s="55" t="s">
        <v>85</v>
      </c>
      <c r="I3" s="55" t="s">
        <v>86</v>
      </c>
      <c r="J3" s="9" t="s">
        <v>499</v>
      </c>
      <c r="K3" s="55" t="s">
        <v>103</v>
      </c>
      <c r="L3" s="55" t="s">
        <v>87</v>
      </c>
      <c r="M3" s="55" t="s">
        <v>104</v>
      </c>
      <c r="N3" s="55" t="s">
        <v>105</v>
      </c>
      <c r="O3" s="55" t="s">
        <v>106</v>
      </c>
      <c r="P3" s="55" t="s">
        <v>107</v>
      </c>
      <c r="Q3" s="55" t="s">
        <v>108</v>
      </c>
      <c r="R3" s="55" t="s">
        <v>109</v>
      </c>
      <c r="S3" s="9" t="s">
        <v>506</v>
      </c>
      <c r="T3" s="55" t="s">
        <v>110</v>
      </c>
      <c r="U3" s="55" t="s">
        <v>111</v>
      </c>
      <c r="V3" s="55" t="s">
        <v>112</v>
      </c>
      <c r="W3" s="55" t="s">
        <v>88</v>
      </c>
      <c r="X3" s="55" t="s">
        <v>113</v>
      </c>
      <c r="Y3" s="55" t="s">
        <v>89</v>
      </c>
      <c r="Z3" s="55" t="s">
        <v>114</v>
      </c>
      <c r="AA3" s="9" t="s">
        <v>512</v>
      </c>
      <c r="AB3" s="55" t="s">
        <v>90</v>
      </c>
      <c r="AC3" s="55" t="s">
        <v>91</v>
      </c>
      <c r="AD3" s="55" t="s">
        <v>92</v>
      </c>
      <c r="AE3" s="55" t="s">
        <v>115</v>
      </c>
      <c r="AF3" s="55" t="s">
        <v>116</v>
      </c>
      <c r="AG3" s="9" t="s">
        <v>515</v>
      </c>
      <c r="AH3" s="55" t="s">
        <v>93</v>
      </c>
      <c r="AI3" s="55" t="s">
        <v>94</v>
      </c>
      <c r="AJ3" s="55" t="s">
        <v>117</v>
      </c>
      <c r="AK3" s="55" t="s">
        <v>118</v>
      </c>
      <c r="AL3" s="55" t="s">
        <v>119</v>
      </c>
      <c r="AM3" s="55" t="s">
        <v>120</v>
      </c>
      <c r="AN3" s="55" t="s">
        <v>95</v>
      </c>
      <c r="AO3" s="55" t="s">
        <v>121</v>
      </c>
      <c r="AP3" s="55" t="s">
        <v>122</v>
      </c>
      <c r="AQ3" s="55" t="s">
        <v>123</v>
      </c>
      <c r="AR3" s="57" t="s">
        <v>84</v>
      </c>
      <c r="AS3" s="55" t="s">
        <v>124</v>
      </c>
      <c r="AT3" s="55" t="s">
        <v>96</v>
      </c>
      <c r="AU3" s="55" t="s">
        <v>125</v>
      </c>
      <c r="AV3" s="55" t="s">
        <v>126</v>
      </c>
      <c r="AW3" s="55" t="s">
        <v>127</v>
      </c>
      <c r="AX3" s="55" t="s">
        <v>128</v>
      </c>
      <c r="AY3" s="9" t="s">
        <v>518</v>
      </c>
      <c r="AZ3" s="55" t="s">
        <v>97</v>
      </c>
      <c r="BA3" s="55" t="s">
        <v>129</v>
      </c>
      <c r="BB3" s="55" t="s">
        <v>130</v>
      </c>
      <c r="BC3" s="55" t="s">
        <v>98</v>
      </c>
      <c r="BD3" s="55">
        <v>1</v>
      </c>
    </row>
    <row r="4" spans="1:56" s="4" customFormat="1" x14ac:dyDescent="0.35">
      <c r="B4" s="8"/>
      <c r="AR4" s="50"/>
      <c r="BD4" s="16">
        <v>2</v>
      </c>
    </row>
    <row r="5" spans="1:56" hidden="1" x14ac:dyDescent="0.35">
      <c r="A5" s="4" t="s">
        <v>142</v>
      </c>
      <c r="B5" s="6" t="s">
        <v>340</v>
      </c>
      <c r="C5"/>
      <c r="AR5" s="49"/>
      <c r="BD5" s="16">
        <v>3</v>
      </c>
    </row>
    <row r="6" spans="1:56" hidden="1" x14ac:dyDescent="0.35">
      <c r="A6" s="21" t="s">
        <v>163</v>
      </c>
      <c r="B6" s="6" t="s">
        <v>340</v>
      </c>
      <c r="C6"/>
      <c r="AR6" s="49"/>
      <c r="BD6" s="22">
        <v>4</v>
      </c>
    </row>
    <row r="7" spans="1:56" hidden="1" x14ac:dyDescent="0.35">
      <c r="A7" t="s">
        <v>133</v>
      </c>
      <c r="B7" s="5" t="s">
        <v>340</v>
      </c>
      <c r="C7"/>
      <c r="AR7" s="49"/>
      <c r="BD7" s="22">
        <v>5</v>
      </c>
    </row>
    <row r="8" spans="1:56" hidden="1" x14ac:dyDescent="0.35">
      <c r="A8" t="s">
        <v>134</v>
      </c>
      <c r="C8"/>
      <c r="AR8" s="49"/>
      <c r="BD8" s="16">
        <v>6</v>
      </c>
    </row>
    <row r="9" spans="1:56" hidden="1" x14ac:dyDescent="0.35">
      <c r="A9" t="s">
        <v>135</v>
      </c>
      <c r="C9"/>
      <c r="AR9" s="49"/>
      <c r="BD9" s="23">
        <v>7</v>
      </c>
    </row>
    <row r="10" spans="1:56" hidden="1" x14ac:dyDescent="0.35">
      <c r="A10" t="s">
        <v>136</v>
      </c>
      <c r="C10"/>
      <c r="H10" s="17"/>
      <c r="AR10" s="49"/>
      <c r="BD10" s="23">
        <v>8</v>
      </c>
    </row>
    <row r="11" spans="1:56" hidden="1" x14ac:dyDescent="0.35">
      <c r="A11" t="s">
        <v>137</v>
      </c>
      <c r="B11" s="8"/>
      <c r="C11"/>
      <c r="H11" s="17"/>
      <c r="AR11" s="49"/>
      <c r="BD11" s="23">
        <v>9</v>
      </c>
    </row>
    <row r="12" spans="1:56" hidden="1" x14ac:dyDescent="0.35">
      <c r="A12" s="2" t="s">
        <v>133</v>
      </c>
      <c r="B12" s="5" t="s">
        <v>341</v>
      </c>
      <c r="C12"/>
      <c r="H12" s="17"/>
      <c r="AR12" s="49"/>
      <c r="BD12" s="23">
        <v>10</v>
      </c>
    </row>
    <row r="13" spans="1:56" hidden="1" x14ac:dyDescent="0.35">
      <c r="A13" s="3" t="s">
        <v>134</v>
      </c>
      <c r="C13"/>
      <c r="H13" s="17"/>
      <c r="AR13" s="49"/>
      <c r="BD13" s="23">
        <v>11</v>
      </c>
    </row>
    <row r="14" spans="1:56" hidden="1" x14ac:dyDescent="0.35">
      <c r="A14" s="3" t="s">
        <v>135</v>
      </c>
      <c r="C14"/>
      <c r="H14" s="17"/>
      <c r="AR14" s="49"/>
      <c r="BD14" s="23">
        <v>12</v>
      </c>
    </row>
    <row r="15" spans="1:56" hidden="1" x14ac:dyDescent="0.35">
      <c r="A15" s="3" t="s">
        <v>136</v>
      </c>
      <c r="C15"/>
      <c r="H15" s="17"/>
      <c r="AR15" s="49"/>
      <c r="BD15" s="23">
        <v>13</v>
      </c>
    </row>
    <row r="16" spans="1:56" hidden="1" x14ac:dyDescent="0.35">
      <c r="A16" s="4" t="s">
        <v>137</v>
      </c>
      <c r="B16" s="8"/>
      <c r="C16"/>
      <c r="H16" s="17"/>
      <c r="AR16" s="49"/>
      <c r="BD16" s="23">
        <v>14</v>
      </c>
    </row>
    <row r="17" spans="1:56" hidden="1" x14ac:dyDescent="0.35">
      <c r="A17" t="s">
        <v>133</v>
      </c>
      <c r="B17" s="5" t="s">
        <v>342</v>
      </c>
      <c r="C17"/>
      <c r="H17" s="17"/>
      <c r="AR17" s="49"/>
      <c r="BD17" s="23">
        <v>15</v>
      </c>
    </row>
    <row r="18" spans="1:56" hidden="1" x14ac:dyDescent="0.35">
      <c r="A18" t="s">
        <v>134</v>
      </c>
      <c r="C18"/>
      <c r="H18" s="17"/>
      <c r="AR18" s="49"/>
      <c r="BD18" s="23">
        <v>16</v>
      </c>
    </row>
    <row r="19" spans="1:56" hidden="1" x14ac:dyDescent="0.35">
      <c r="A19" t="s">
        <v>135</v>
      </c>
      <c r="C19"/>
      <c r="H19" s="17"/>
      <c r="AR19" s="49"/>
      <c r="BD19" s="23">
        <v>17</v>
      </c>
    </row>
    <row r="20" spans="1:56" hidden="1" x14ac:dyDescent="0.35">
      <c r="A20" t="s">
        <v>136</v>
      </c>
      <c r="C20"/>
      <c r="H20" s="17"/>
      <c r="AR20" s="49"/>
      <c r="BD20" s="23">
        <v>18</v>
      </c>
    </row>
    <row r="21" spans="1:56" hidden="1" x14ac:dyDescent="0.35">
      <c r="A21" t="s">
        <v>137</v>
      </c>
      <c r="C21"/>
      <c r="H21" s="17"/>
      <c r="AR21" s="49"/>
      <c r="BD21" s="23">
        <v>19</v>
      </c>
    </row>
    <row r="22" spans="1:56" hidden="1" x14ac:dyDescent="0.35">
      <c r="A22" s="2" t="s">
        <v>142</v>
      </c>
      <c r="B22" s="7" t="s">
        <v>83</v>
      </c>
      <c r="C22"/>
      <c r="H22" s="17"/>
      <c r="AR22" s="49"/>
      <c r="BD22" s="23">
        <v>20</v>
      </c>
    </row>
    <row r="23" spans="1:56" hidden="1" x14ac:dyDescent="0.35">
      <c r="A23" s="3"/>
      <c r="B23" s="5" t="s">
        <v>61</v>
      </c>
      <c r="C23"/>
      <c r="H23" s="17"/>
      <c r="AR23" s="49"/>
      <c r="BD23" s="23">
        <v>21</v>
      </c>
    </row>
    <row r="24" spans="1:56" hidden="1" x14ac:dyDescent="0.35">
      <c r="A24" s="3"/>
      <c r="B24" s="5" t="s">
        <v>78</v>
      </c>
      <c r="C24"/>
      <c r="AR24" s="49"/>
      <c r="BD24" s="23">
        <v>22</v>
      </c>
    </row>
    <row r="25" spans="1:56" hidden="1" x14ac:dyDescent="0.35">
      <c r="A25" s="3"/>
      <c r="B25" s="5" t="s">
        <v>62</v>
      </c>
      <c r="C25"/>
      <c r="AR25" s="49"/>
      <c r="BD25" s="23">
        <v>23</v>
      </c>
    </row>
    <row r="26" spans="1:56" hidden="1" x14ac:dyDescent="0.35">
      <c r="A26" s="3"/>
      <c r="B26" s="5" t="s">
        <v>63</v>
      </c>
      <c r="C26"/>
      <c r="AR26" s="49"/>
      <c r="BD26" s="23">
        <v>24</v>
      </c>
    </row>
    <row r="27" spans="1:56" hidden="1" x14ac:dyDescent="0.35">
      <c r="A27" s="3"/>
      <c r="B27" s="5" t="s">
        <v>64</v>
      </c>
      <c r="C27"/>
      <c r="AR27" s="49"/>
      <c r="BD27" s="23">
        <v>25</v>
      </c>
    </row>
    <row r="28" spans="1:56" hidden="1" x14ac:dyDescent="0.35">
      <c r="A28" s="3"/>
      <c r="B28" s="5" t="s">
        <v>65</v>
      </c>
      <c r="C28"/>
      <c r="AR28" s="49"/>
      <c r="BD28" s="23">
        <v>26</v>
      </c>
    </row>
    <row r="29" spans="1:56" hidden="1" x14ac:dyDescent="0.35">
      <c r="A29" s="3"/>
      <c r="B29" s="5" t="s">
        <v>66</v>
      </c>
      <c r="C29"/>
      <c r="AR29" s="49"/>
      <c r="BD29" s="23">
        <v>27</v>
      </c>
    </row>
    <row r="30" spans="1:56" hidden="1" x14ac:dyDescent="0.35">
      <c r="A30" s="3"/>
      <c r="B30" s="5" t="s">
        <v>67</v>
      </c>
      <c r="C30"/>
      <c r="AR30" s="49"/>
      <c r="BD30" s="23">
        <v>28</v>
      </c>
    </row>
    <row r="31" spans="1:56" hidden="1" x14ac:dyDescent="0.35">
      <c r="A31" s="3"/>
      <c r="B31" s="5" t="s">
        <v>68</v>
      </c>
      <c r="C31"/>
      <c r="AR31" s="49"/>
      <c r="BD31" s="23">
        <v>29</v>
      </c>
    </row>
    <row r="32" spans="1:56" hidden="1" x14ac:dyDescent="0.35">
      <c r="A32" s="3"/>
      <c r="B32" s="5" t="s">
        <v>69</v>
      </c>
      <c r="C32"/>
      <c r="AR32" s="49"/>
      <c r="BD32" s="23">
        <v>30</v>
      </c>
    </row>
    <row r="33" spans="1:56" hidden="1" x14ac:dyDescent="0.35">
      <c r="A33" s="3"/>
      <c r="B33" s="5" t="s">
        <v>70</v>
      </c>
      <c r="C33"/>
      <c r="AR33" s="49"/>
      <c r="BD33" s="23">
        <v>31</v>
      </c>
    </row>
    <row r="34" spans="1:56" hidden="1" x14ac:dyDescent="0.35">
      <c r="A34" s="3"/>
      <c r="B34" s="5" t="s">
        <v>71</v>
      </c>
      <c r="C34"/>
      <c r="AR34" s="49"/>
      <c r="BD34" s="23">
        <v>32</v>
      </c>
    </row>
    <row r="35" spans="1:56" hidden="1" x14ac:dyDescent="0.35">
      <c r="A35" s="3"/>
      <c r="B35" s="5" t="s">
        <v>72</v>
      </c>
      <c r="C35"/>
      <c r="AR35" s="49"/>
      <c r="BD35" s="23">
        <v>33</v>
      </c>
    </row>
    <row r="36" spans="1:56" hidden="1" x14ac:dyDescent="0.35">
      <c r="A36" s="3"/>
      <c r="B36" s="5" t="s">
        <v>73</v>
      </c>
      <c r="C36"/>
      <c r="AR36" s="49"/>
      <c r="BD36" s="23">
        <v>34</v>
      </c>
    </row>
    <row r="37" spans="1:56" hidden="1" x14ac:dyDescent="0.35">
      <c r="A37" s="3"/>
      <c r="B37" s="5" t="s">
        <v>74</v>
      </c>
      <c r="C37"/>
      <c r="AR37" s="49"/>
      <c r="BD37" s="23">
        <v>35</v>
      </c>
    </row>
    <row r="38" spans="1:56" hidden="1" x14ac:dyDescent="0.35">
      <c r="A38" s="3"/>
      <c r="B38" s="5" t="s">
        <v>75</v>
      </c>
      <c r="C38"/>
      <c r="AR38" s="49"/>
      <c r="BD38" s="23">
        <v>36</v>
      </c>
    </row>
    <row r="39" spans="1:56" hidden="1" x14ac:dyDescent="0.35">
      <c r="A39" s="3"/>
      <c r="B39" s="5" t="s">
        <v>81</v>
      </c>
      <c r="C39"/>
      <c r="AR39" s="49"/>
      <c r="BD39" s="23">
        <v>37</v>
      </c>
    </row>
    <row r="40" spans="1:56" hidden="1" x14ac:dyDescent="0.35">
      <c r="A40" s="3"/>
      <c r="B40" s="5" t="s">
        <v>82</v>
      </c>
      <c r="C40"/>
      <c r="AR40" s="49"/>
      <c r="BD40" s="23">
        <v>38</v>
      </c>
    </row>
    <row r="41" spans="1:56" hidden="1" x14ac:dyDescent="0.35">
      <c r="A41" s="3"/>
      <c r="B41" s="5" t="s">
        <v>76</v>
      </c>
      <c r="C41"/>
      <c r="AR41" s="49"/>
      <c r="BD41" s="23">
        <v>39</v>
      </c>
    </row>
    <row r="42" spans="1:56" hidden="1" x14ac:dyDescent="0.35">
      <c r="A42" s="3"/>
      <c r="B42" s="5" t="s">
        <v>46</v>
      </c>
      <c r="C42"/>
      <c r="AR42" s="49"/>
      <c r="BD42" s="23">
        <v>40</v>
      </c>
    </row>
    <row r="43" spans="1:56" hidden="1" x14ac:dyDescent="0.35">
      <c r="A43" s="3"/>
      <c r="B43" s="5" t="s">
        <v>77</v>
      </c>
      <c r="C43"/>
      <c r="AR43" s="49"/>
      <c r="BD43" s="23">
        <v>41</v>
      </c>
    </row>
    <row r="44" spans="1:56" hidden="1" x14ac:dyDescent="0.35">
      <c r="A44" s="3"/>
      <c r="B44" s="5" t="s">
        <v>47</v>
      </c>
      <c r="C44"/>
      <c r="AR44" s="49"/>
      <c r="BD44" s="23">
        <v>42</v>
      </c>
    </row>
    <row r="45" spans="1:56" hidden="1" x14ac:dyDescent="0.35">
      <c r="A45" s="3"/>
      <c r="B45" s="5" t="s">
        <v>48</v>
      </c>
      <c r="C45"/>
      <c r="AR45" s="49"/>
      <c r="BD45" s="23">
        <v>43</v>
      </c>
    </row>
    <row r="46" spans="1:56" hidden="1" x14ac:dyDescent="0.35">
      <c r="A46" s="3"/>
      <c r="B46" s="5" t="s">
        <v>49</v>
      </c>
      <c r="C46"/>
      <c r="AR46" s="49"/>
      <c r="BD46" s="23">
        <v>44</v>
      </c>
    </row>
    <row r="47" spans="1:56" hidden="1" x14ac:dyDescent="0.35">
      <c r="A47" s="3"/>
      <c r="B47" s="5" t="s">
        <v>50</v>
      </c>
      <c r="C47"/>
      <c r="AR47" s="49"/>
      <c r="BD47" s="23">
        <v>45</v>
      </c>
    </row>
    <row r="48" spans="1:56" hidden="1" x14ac:dyDescent="0.35">
      <c r="A48" s="3"/>
      <c r="B48" s="5" t="s">
        <v>51</v>
      </c>
      <c r="C48"/>
      <c r="AR48" s="49"/>
      <c r="BD48" s="23">
        <v>46</v>
      </c>
    </row>
    <row r="49" spans="1:56" hidden="1" x14ac:dyDescent="0.35">
      <c r="A49" s="3"/>
      <c r="B49" s="5" t="s">
        <v>52</v>
      </c>
      <c r="C49"/>
      <c r="AR49" s="49"/>
      <c r="BD49" s="23">
        <v>47</v>
      </c>
    </row>
    <row r="50" spans="1:56" hidden="1" x14ac:dyDescent="0.35">
      <c r="A50" s="3"/>
      <c r="B50" s="5" t="s">
        <v>53</v>
      </c>
      <c r="C50"/>
      <c r="AR50" s="49"/>
      <c r="BD50" s="23">
        <v>48</v>
      </c>
    </row>
    <row r="51" spans="1:56" hidden="1" x14ac:dyDescent="0.35">
      <c r="A51" s="3"/>
      <c r="B51" s="5" t="s">
        <v>54</v>
      </c>
      <c r="C51"/>
      <c r="AR51" s="49"/>
      <c r="BD51" s="23">
        <v>49</v>
      </c>
    </row>
    <row r="52" spans="1:56" hidden="1" x14ac:dyDescent="0.35">
      <c r="A52" s="3"/>
      <c r="B52" s="5" t="s">
        <v>55</v>
      </c>
      <c r="C52"/>
      <c r="AR52" s="49"/>
      <c r="BD52" s="23">
        <v>50</v>
      </c>
    </row>
    <row r="53" spans="1:56" hidden="1" x14ac:dyDescent="0.35">
      <c r="A53" s="3"/>
      <c r="B53" s="5" t="s">
        <v>56</v>
      </c>
      <c r="C53"/>
      <c r="AR53" s="49"/>
      <c r="BD53" s="23">
        <v>51</v>
      </c>
    </row>
    <row r="54" spans="1:56" hidden="1" x14ac:dyDescent="0.35">
      <c r="A54" s="3"/>
      <c r="B54" s="5" t="s">
        <v>57</v>
      </c>
      <c r="C54"/>
      <c r="AR54" s="49"/>
      <c r="BD54" s="23">
        <v>52</v>
      </c>
    </row>
    <row r="55" spans="1:56" hidden="1" x14ac:dyDescent="0.35">
      <c r="A55" s="3"/>
      <c r="B55" s="5" t="s">
        <v>58</v>
      </c>
      <c r="C55"/>
      <c r="AR55" s="49"/>
      <c r="BD55" s="23">
        <v>53</v>
      </c>
    </row>
    <row r="56" spans="1:56" hidden="1" x14ac:dyDescent="0.35">
      <c r="A56" s="3"/>
      <c r="B56" s="5" t="s">
        <v>59</v>
      </c>
      <c r="C56"/>
      <c r="AR56" s="49"/>
      <c r="BD56" s="23">
        <v>54</v>
      </c>
    </row>
    <row r="57" spans="1:56" hidden="1" x14ac:dyDescent="0.35">
      <c r="A57" s="3"/>
      <c r="B57" s="5" t="s">
        <v>60</v>
      </c>
      <c r="C57"/>
      <c r="AR57" s="49"/>
      <c r="BD57" s="23">
        <v>55</v>
      </c>
    </row>
    <row r="58" spans="1:56" hidden="1" x14ac:dyDescent="0.35">
      <c r="A58" s="3"/>
      <c r="B58" s="5" t="s">
        <v>80</v>
      </c>
      <c r="C58"/>
      <c r="AR58" s="49"/>
      <c r="BD58" s="23">
        <v>56</v>
      </c>
    </row>
    <row r="59" spans="1:56" hidden="1" x14ac:dyDescent="0.35">
      <c r="A59" s="4"/>
      <c r="B59" s="8" t="s">
        <v>79</v>
      </c>
      <c r="C59"/>
      <c r="AR59" s="49"/>
      <c r="BD59" s="23">
        <v>57</v>
      </c>
    </row>
    <row r="60" spans="1:56" x14ac:dyDescent="0.35">
      <c r="A60" t="s">
        <v>133</v>
      </c>
      <c r="B60" s="5" t="s">
        <v>83</v>
      </c>
      <c r="C60"/>
      <c r="AR60" s="49"/>
      <c r="BD60" s="23">
        <v>58</v>
      </c>
    </row>
    <row r="61" spans="1:56" x14ac:dyDescent="0.35">
      <c r="B61" s="5" t="s">
        <v>61</v>
      </c>
      <c r="C61"/>
      <c r="AR61" s="49"/>
      <c r="BD61" s="23">
        <v>59</v>
      </c>
    </row>
    <row r="62" spans="1:56" x14ac:dyDescent="0.35">
      <c r="B62" s="5" t="s">
        <v>78</v>
      </c>
      <c r="C62"/>
      <c r="AR62" s="49"/>
      <c r="BD62" s="23">
        <v>60</v>
      </c>
    </row>
    <row r="63" spans="1:56" x14ac:dyDescent="0.35">
      <c r="B63" s="5" t="s">
        <v>62</v>
      </c>
      <c r="C63">
        <f t="shared" ref="C63:L72" si="0">$AR63*C$253</f>
        <v>0.1826308116793193</v>
      </c>
      <c r="D63">
        <f t="shared" si="0"/>
        <v>0.20129334721085221</v>
      </c>
      <c r="E63">
        <f t="shared" si="0"/>
        <v>0.2167651372965371</v>
      </c>
      <c r="F63">
        <f t="shared" si="0"/>
        <v>0.25579256747162937</v>
      </c>
      <c r="G63">
        <f t="shared" si="0"/>
        <v>0.22502940211981154</v>
      </c>
      <c r="H63">
        <f t="shared" si="0"/>
        <v>0.25561156983962741</v>
      </c>
      <c r="I63">
        <f t="shared" si="0"/>
        <v>0.20254290736272543</v>
      </c>
      <c r="J63">
        <f t="shared" si="0"/>
        <v>0.249212611151165</v>
      </c>
      <c r="K63">
        <f t="shared" si="0"/>
        <v>0.2496062680804754</v>
      </c>
      <c r="L63">
        <f t="shared" si="0"/>
        <v>0.22746938754134</v>
      </c>
      <c r="M63">
        <f t="shared" ref="M63:V72" si="1">$AR63*M$253</f>
        <v>0.22746938754134005</v>
      </c>
      <c r="N63">
        <f t="shared" si="1"/>
        <v>0.19306425579865863</v>
      </c>
      <c r="O63">
        <f t="shared" si="1"/>
        <v>0.25809217036901638</v>
      </c>
      <c r="P63">
        <f t="shared" si="1"/>
        <v>0.14839150225768011</v>
      </c>
      <c r="Q63">
        <f t="shared" si="1"/>
        <v>0.23348383573239045</v>
      </c>
      <c r="R63">
        <f t="shared" si="1"/>
        <v>0.14839150225768011</v>
      </c>
      <c r="S63">
        <f t="shared" si="1"/>
        <v>0.2000757817727227</v>
      </c>
      <c r="T63">
        <f t="shared" si="1"/>
        <v>0.13307142492902913</v>
      </c>
      <c r="U63">
        <f t="shared" si="1"/>
        <v>0.28591367012296487</v>
      </c>
      <c r="V63">
        <f t="shared" si="1"/>
        <v>0.23800575600169094</v>
      </c>
      <c r="W63">
        <f t="shared" ref="W63:AF72" si="2">$AR63*W$253</f>
        <v>0.24231971758343004</v>
      </c>
      <c r="X63">
        <f t="shared" si="2"/>
        <v>0.24231971758342985</v>
      </c>
      <c r="Y63">
        <f t="shared" si="2"/>
        <v>0.24359926957766734</v>
      </c>
      <c r="Z63">
        <f t="shared" si="2"/>
        <v>0.21189044713404662</v>
      </c>
      <c r="AA63">
        <f t="shared" si="2"/>
        <v>0.20931065135761254</v>
      </c>
      <c r="AB63">
        <f t="shared" si="2"/>
        <v>0.20392702508340071</v>
      </c>
      <c r="AC63">
        <f t="shared" si="2"/>
        <v>0.19599386003021785</v>
      </c>
      <c r="AD63">
        <f t="shared" si="2"/>
        <v>0.22502940211981154</v>
      </c>
      <c r="AE63">
        <f t="shared" si="2"/>
        <v>0.22861791978033053</v>
      </c>
      <c r="AF63">
        <f t="shared" si="2"/>
        <v>0.18710279278428757</v>
      </c>
      <c r="AG63">
        <f t="shared" ref="AG63:AQ72" si="3">$AR63*AG$253</f>
        <v>0.22861791978033058</v>
      </c>
      <c r="AH63">
        <f t="shared" si="3"/>
        <v>0.23216214433076471</v>
      </c>
      <c r="AI63">
        <f t="shared" si="3"/>
        <v>0.18115054477800882</v>
      </c>
      <c r="AJ63">
        <f t="shared" si="3"/>
        <v>0.23348383573239045</v>
      </c>
      <c r="AK63">
        <f t="shared" si="3"/>
        <v>0.21576411228009384</v>
      </c>
      <c r="AL63">
        <f t="shared" si="3"/>
        <v>0.30174885755527825</v>
      </c>
      <c r="AM63">
        <f t="shared" si="3"/>
        <v>0.25103857613617542</v>
      </c>
      <c r="AN63">
        <f t="shared" si="3"/>
        <v>0.26639672969565115</v>
      </c>
      <c r="AO63">
        <f t="shared" si="3"/>
        <v>0.26639672969565104</v>
      </c>
      <c r="AP63">
        <f t="shared" si="3"/>
        <v>0.19144103596139736</v>
      </c>
      <c r="AQ63">
        <f t="shared" si="3"/>
        <v>0.16358108689246323</v>
      </c>
      <c r="AR63" s="49">
        <v>0.21517324019813056</v>
      </c>
      <c r="AS63">
        <f t="shared" ref="AS63:BC72" si="4">$AR63*AS$253</f>
        <v>0.25579256747162937</v>
      </c>
      <c r="AT63">
        <f t="shared" si="4"/>
        <v>0.27017699010051666</v>
      </c>
      <c r="AU63">
        <f t="shared" si="4"/>
        <v>0.27017699010051666</v>
      </c>
      <c r="AV63">
        <f t="shared" si="4"/>
        <v>0.19546439669680157</v>
      </c>
      <c r="AW63">
        <f t="shared" si="4"/>
        <v>0.21142952674064047</v>
      </c>
      <c r="AX63">
        <f t="shared" si="4"/>
        <v>0.24017474189205307</v>
      </c>
      <c r="AY63">
        <f t="shared" si="4"/>
        <v>0.23259773014519186</v>
      </c>
      <c r="AZ63">
        <f t="shared" si="4"/>
        <v>0.22468905695749863</v>
      </c>
      <c r="BA63">
        <f t="shared" si="4"/>
        <v>0.18399591918158875</v>
      </c>
      <c r="BB63">
        <f t="shared" si="4"/>
        <v>0.24836629279454553</v>
      </c>
      <c r="BC63">
        <f t="shared" si="4"/>
        <v>0.28591367012296476</v>
      </c>
      <c r="BD63" s="23">
        <v>61</v>
      </c>
    </row>
    <row r="64" spans="1:56" x14ac:dyDescent="0.35">
      <c r="B64" s="5" t="s">
        <v>63</v>
      </c>
      <c r="C64">
        <f t="shared" si="0"/>
        <v>0.1826308116793193</v>
      </c>
      <c r="D64">
        <f t="shared" si="0"/>
        <v>0.20129334721085221</v>
      </c>
      <c r="E64">
        <f t="shared" si="0"/>
        <v>0.2167651372965371</v>
      </c>
      <c r="F64">
        <f t="shared" si="0"/>
        <v>0.25579256747162937</v>
      </c>
      <c r="G64">
        <f t="shared" si="0"/>
        <v>0.22502940211981154</v>
      </c>
      <c r="H64">
        <f t="shared" si="0"/>
        <v>0.25561156983962741</v>
      </c>
      <c r="I64">
        <f t="shared" si="0"/>
        <v>0.20254290736272543</v>
      </c>
      <c r="J64">
        <f t="shared" si="0"/>
        <v>0.249212611151165</v>
      </c>
      <c r="K64">
        <f t="shared" si="0"/>
        <v>0.2496062680804754</v>
      </c>
      <c r="L64">
        <f t="shared" si="0"/>
        <v>0.22746938754134</v>
      </c>
      <c r="M64">
        <f t="shared" si="1"/>
        <v>0.22746938754134005</v>
      </c>
      <c r="N64">
        <f t="shared" si="1"/>
        <v>0.19306425579865863</v>
      </c>
      <c r="O64">
        <f t="shared" si="1"/>
        <v>0.25809217036901638</v>
      </c>
      <c r="P64">
        <f t="shared" si="1"/>
        <v>0.14839150225768011</v>
      </c>
      <c r="Q64">
        <f t="shared" si="1"/>
        <v>0.23348383573239045</v>
      </c>
      <c r="R64">
        <f t="shared" si="1"/>
        <v>0.14839150225768011</v>
      </c>
      <c r="S64">
        <f t="shared" si="1"/>
        <v>0.2000757817727227</v>
      </c>
      <c r="T64">
        <f t="shared" si="1"/>
        <v>0.13307142492902913</v>
      </c>
      <c r="U64">
        <f t="shared" si="1"/>
        <v>0.28591367012296487</v>
      </c>
      <c r="V64">
        <f t="shared" si="1"/>
        <v>0.23800575600169094</v>
      </c>
      <c r="W64">
        <f t="shared" si="2"/>
        <v>0.24231971758343004</v>
      </c>
      <c r="X64">
        <f t="shared" si="2"/>
        <v>0.24231971758342985</v>
      </c>
      <c r="Y64">
        <f t="shared" si="2"/>
        <v>0.24359926957766734</v>
      </c>
      <c r="Z64">
        <f t="shared" si="2"/>
        <v>0.21189044713404662</v>
      </c>
      <c r="AA64">
        <f t="shared" si="2"/>
        <v>0.20931065135761254</v>
      </c>
      <c r="AB64">
        <f t="shared" si="2"/>
        <v>0.20392702508340071</v>
      </c>
      <c r="AC64">
        <f t="shared" si="2"/>
        <v>0.19599386003021785</v>
      </c>
      <c r="AD64">
        <f t="shared" si="2"/>
        <v>0.22502940211981154</v>
      </c>
      <c r="AE64">
        <f t="shared" si="2"/>
        <v>0.22861791978033053</v>
      </c>
      <c r="AF64">
        <f t="shared" si="2"/>
        <v>0.18710279278428757</v>
      </c>
      <c r="AG64">
        <f t="shared" si="3"/>
        <v>0.22861791978033058</v>
      </c>
      <c r="AH64">
        <f t="shared" si="3"/>
        <v>0.23216214433076471</v>
      </c>
      <c r="AI64">
        <f t="shared" si="3"/>
        <v>0.18115054477800882</v>
      </c>
      <c r="AJ64">
        <f t="shared" si="3"/>
        <v>0.23348383573239045</v>
      </c>
      <c r="AK64">
        <f t="shared" si="3"/>
        <v>0.21576411228009384</v>
      </c>
      <c r="AL64">
        <f t="shared" si="3"/>
        <v>0.30174885755527825</v>
      </c>
      <c r="AM64">
        <f t="shared" si="3"/>
        <v>0.25103857613617542</v>
      </c>
      <c r="AN64">
        <f t="shared" si="3"/>
        <v>0.26639672969565115</v>
      </c>
      <c r="AO64">
        <f t="shared" si="3"/>
        <v>0.26639672969565104</v>
      </c>
      <c r="AP64">
        <f t="shared" si="3"/>
        <v>0.19144103596139736</v>
      </c>
      <c r="AQ64">
        <f t="shared" si="3"/>
        <v>0.16358108689246323</v>
      </c>
      <c r="AR64" s="49">
        <v>0.21517324019813056</v>
      </c>
      <c r="AS64">
        <f t="shared" si="4"/>
        <v>0.25579256747162937</v>
      </c>
      <c r="AT64">
        <f t="shared" si="4"/>
        <v>0.27017699010051666</v>
      </c>
      <c r="AU64">
        <f t="shared" si="4"/>
        <v>0.27017699010051666</v>
      </c>
      <c r="AV64">
        <f t="shared" si="4"/>
        <v>0.19546439669680157</v>
      </c>
      <c r="AW64">
        <f t="shared" si="4"/>
        <v>0.21142952674064047</v>
      </c>
      <c r="AX64">
        <f t="shared" si="4"/>
        <v>0.24017474189205307</v>
      </c>
      <c r="AY64">
        <f t="shared" si="4"/>
        <v>0.23259773014519186</v>
      </c>
      <c r="AZ64">
        <f t="shared" si="4"/>
        <v>0.22468905695749863</v>
      </c>
      <c r="BA64">
        <f t="shared" si="4"/>
        <v>0.18399591918158875</v>
      </c>
      <c r="BB64">
        <f t="shared" si="4"/>
        <v>0.24836629279454553</v>
      </c>
      <c r="BC64">
        <f t="shared" si="4"/>
        <v>0.28591367012296476</v>
      </c>
      <c r="BD64" s="23">
        <v>62</v>
      </c>
    </row>
    <row r="65" spans="2:56" x14ac:dyDescent="0.35">
      <c r="B65" s="5" t="s">
        <v>64</v>
      </c>
      <c r="C65">
        <f t="shared" si="0"/>
        <v>0.24224687182381954</v>
      </c>
      <c r="D65">
        <f t="shared" si="0"/>
        <v>0.26700140700462482</v>
      </c>
      <c r="E65">
        <f t="shared" si="0"/>
        <v>0.28752364372529948</v>
      </c>
      <c r="F65">
        <f t="shared" si="0"/>
        <v>0.33929077320528761</v>
      </c>
      <c r="G65">
        <f t="shared" si="0"/>
        <v>0.29848560727872858</v>
      </c>
      <c r="H65">
        <f t="shared" si="0"/>
        <v>0.33905069263094839</v>
      </c>
      <c r="I65">
        <f t="shared" si="0"/>
        <v>0.26865886028517255</v>
      </c>
      <c r="J65">
        <f t="shared" si="0"/>
        <v>0.3305629259120898</v>
      </c>
      <c r="K65">
        <f t="shared" si="0"/>
        <v>0.33108508402342024</v>
      </c>
      <c r="L65">
        <f t="shared" si="0"/>
        <v>0.30172207559547054</v>
      </c>
      <c r="M65">
        <f t="shared" si="1"/>
        <v>0.3017220755954706</v>
      </c>
      <c r="N65">
        <f t="shared" si="1"/>
        <v>0.25608609849657044</v>
      </c>
      <c r="O65">
        <f t="shared" si="1"/>
        <v>0.3423410340194768</v>
      </c>
      <c r="P65">
        <f t="shared" si="1"/>
        <v>0.19683084632115702</v>
      </c>
      <c r="Q65">
        <f t="shared" si="1"/>
        <v>0.30969981629886684</v>
      </c>
      <c r="R65">
        <f t="shared" si="1"/>
        <v>0.19683084632115702</v>
      </c>
      <c r="S65">
        <f t="shared" si="1"/>
        <v>0.26538639245195683</v>
      </c>
      <c r="T65">
        <f t="shared" si="1"/>
        <v>0.17650984585667198</v>
      </c>
      <c r="U65">
        <f t="shared" si="1"/>
        <v>0.37924428831084656</v>
      </c>
      <c r="V65">
        <f t="shared" si="1"/>
        <v>0.31569782413665826</v>
      </c>
      <c r="W65">
        <f t="shared" si="2"/>
        <v>0.32141998946426692</v>
      </c>
      <c r="X65">
        <f t="shared" si="2"/>
        <v>0.3214199894642667</v>
      </c>
      <c r="Y65">
        <f t="shared" si="2"/>
        <v>0.32311722480527932</v>
      </c>
      <c r="Z65">
        <f t="shared" si="2"/>
        <v>0.28105771154159348</v>
      </c>
      <c r="AA65">
        <f t="shared" si="2"/>
        <v>0.2776357946643756</v>
      </c>
      <c r="AB65">
        <f t="shared" si="2"/>
        <v>0.27049479467645288</v>
      </c>
      <c r="AC65">
        <f t="shared" si="2"/>
        <v>0.25997201158128685</v>
      </c>
      <c r="AD65">
        <f t="shared" si="2"/>
        <v>0.29848560727872858</v>
      </c>
      <c r="AE65">
        <f t="shared" si="2"/>
        <v>0.30324552248554298</v>
      </c>
      <c r="AF65">
        <f t="shared" si="2"/>
        <v>0.24817863888750646</v>
      </c>
      <c r="AG65">
        <f t="shared" si="3"/>
        <v>0.30324552248554304</v>
      </c>
      <c r="AH65">
        <f t="shared" si="3"/>
        <v>0.30794668601041103</v>
      </c>
      <c r="AI65">
        <f t="shared" si="3"/>
        <v>0.24028340233578785</v>
      </c>
      <c r="AJ65">
        <f t="shared" si="3"/>
        <v>0.30969981629886684</v>
      </c>
      <c r="AK65">
        <f t="shared" si="3"/>
        <v>0.28619585474697223</v>
      </c>
      <c r="AL65">
        <f t="shared" si="3"/>
        <v>0.40024854594376685</v>
      </c>
      <c r="AM65">
        <f t="shared" si="3"/>
        <v>0.33298493949025476</v>
      </c>
      <c r="AN65">
        <f t="shared" si="3"/>
        <v>0.35335644538546818</v>
      </c>
      <c r="AO65">
        <f t="shared" si="3"/>
        <v>0.35335644538546795</v>
      </c>
      <c r="AP65">
        <f t="shared" si="3"/>
        <v>0.25393301203627822</v>
      </c>
      <c r="AQ65">
        <f t="shared" si="3"/>
        <v>0.21697875744439296</v>
      </c>
      <c r="AR65" s="49">
        <v>0.2854121046656608</v>
      </c>
      <c r="AS65">
        <f t="shared" si="4"/>
        <v>0.33929077320528761</v>
      </c>
      <c r="AT65">
        <f t="shared" si="4"/>
        <v>0.35837069379918102</v>
      </c>
      <c r="AU65">
        <f t="shared" si="4"/>
        <v>0.35837069379918102</v>
      </c>
      <c r="AV65">
        <f t="shared" si="4"/>
        <v>0.25926971586740305</v>
      </c>
      <c r="AW65">
        <f t="shared" si="4"/>
        <v>0.2804463331961996</v>
      </c>
      <c r="AX65">
        <f t="shared" si="4"/>
        <v>0.31857483071697629</v>
      </c>
      <c r="AY65">
        <f t="shared" si="4"/>
        <v>0.30852445982626142</v>
      </c>
      <c r="AZ65">
        <f t="shared" si="4"/>
        <v>0.29803416346071915</v>
      </c>
      <c r="BA65">
        <f t="shared" si="4"/>
        <v>0.24405759050314438</v>
      </c>
      <c r="BB65">
        <f t="shared" si="4"/>
        <v>0.32944034439053288</v>
      </c>
      <c r="BC65">
        <f t="shared" si="4"/>
        <v>0.37924428831084639</v>
      </c>
      <c r="BD65" s="23">
        <v>63</v>
      </c>
    </row>
    <row r="66" spans="2:56" x14ac:dyDescent="0.35">
      <c r="B66" s="5" t="s">
        <v>65</v>
      </c>
      <c r="C66">
        <f t="shared" si="0"/>
        <v>0.24224687182381954</v>
      </c>
      <c r="D66">
        <f t="shared" si="0"/>
        <v>0.26700140700462482</v>
      </c>
      <c r="E66">
        <f t="shared" si="0"/>
        <v>0.28752364372529948</v>
      </c>
      <c r="F66">
        <f t="shared" si="0"/>
        <v>0.33929077320528761</v>
      </c>
      <c r="G66">
        <f t="shared" si="0"/>
        <v>0.29848560727872858</v>
      </c>
      <c r="H66">
        <f t="shared" si="0"/>
        <v>0.33905069263094839</v>
      </c>
      <c r="I66">
        <f t="shared" si="0"/>
        <v>0.26865886028517255</v>
      </c>
      <c r="J66">
        <f t="shared" si="0"/>
        <v>0.3305629259120898</v>
      </c>
      <c r="K66">
        <f t="shared" si="0"/>
        <v>0.33108508402342024</v>
      </c>
      <c r="L66">
        <f t="shared" si="0"/>
        <v>0.30172207559547054</v>
      </c>
      <c r="M66">
        <f t="shared" si="1"/>
        <v>0.3017220755954706</v>
      </c>
      <c r="N66">
        <f t="shared" si="1"/>
        <v>0.25608609849657044</v>
      </c>
      <c r="O66">
        <f t="shared" si="1"/>
        <v>0.3423410340194768</v>
      </c>
      <c r="P66">
        <f t="shared" si="1"/>
        <v>0.19683084632115702</v>
      </c>
      <c r="Q66">
        <f t="shared" si="1"/>
        <v>0.30969981629886684</v>
      </c>
      <c r="R66">
        <f t="shared" si="1"/>
        <v>0.19683084632115702</v>
      </c>
      <c r="S66">
        <f t="shared" si="1"/>
        <v>0.26538639245195683</v>
      </c>
      <c r="T66">
        <f t="shared" si="1"/>
        <v>0.17650984585667198</v>
      </c>
      <c r="U66">
        <f t="shared" si="1"/>
        <v>0.37924428831084656</v>
      </c>
      <c r="V66">
        <f t="shared" si="1"/>
        <v>0.31569782413665826</v>
      </c>
      <c r="W66">
        <f t="shared" si="2"/>
        <v>0.32141998946426692</v>
      </c>
      <c r="X66">
        <f t="shared" si="2"/>
        <v>0.3214199894642667</v>
      </c>
      <c r="Y66">
        <f t="shared" si="2"/>
        <v>0.32311722480527932</v>
      </c>
      <c r="Z66">
        <f t="shared" si="2"/>
        <v>0.28105771154159348</v>
      </c>
      <c r="AA66">
        <f t="shared" si="2"/>
        <v>0.2776357946643756</v>
      </c>
      <c r="AB66">
        <f t="shared" si="2"/>
        <v>0.27049479467645288</v>
      </c>
      <c r="AC66">
        <f t="shared" si="2"/>
        <v>0.25997201158128685</v>
      </c>
      <c r="AD66">
        <f t="shared" si="2"/>
        <v>0.29848560727872858</v>
      </c>
      <c r="AE66">
        <f t="shared" si="2"/>
        <v>0.30324552248554298</v>
      </c>
      <c r="AF66">
        <f t="shared" si="2"/>
        <v>0.24817863888750646</v>
      </c>
      <c r="AG66">
        <f t="shared" si="3"/>
        <v>0.30324552248554304</v>
      </c>
      <c r="AH66">
        <f t="shared" si="3"/>
        <v>0.30794668601041103</v>
      </c>
      <c r="AI66">
        <f t="shared" si="3"/>
        <v>0.24028340233578785</v>
      </c>
      <c r="AJ66">
        <f t="shared" si="3"/>
        <v>0.30969981629886684</v>
      </c>
      <c r="AK66">
        <f t="shared" si="3"/>
        <v>0.28619585474697223</v>
      </c>
      <c r="AL66">
        <f t="shared" si="3"/>
        <v>0.40024854594376685</v>
      </c>
      <c r="AM66">
        <f t="shared" si="3"/>
        <v>0.33298493949025476</v>
      </c>
      <c r="AN66">
        <f t="shared" si="3"/>
        <v>0.35335644538546818</v>
      </c>
      <c r="AO66">
        <f t="shared" si="3"/>
        <v>0.35335644538546795</v>
      </c>
      <c r="AP66">
        <f t="shared" si="3"/>
        <v>0.25393301203627822</v>
      </c>
      <c r="AQ66">
        <f t="shared" si="3"/>
        <v>0.21697875744439296</v>
      </c>
      <c r="AR66" s="49">
        <v>0.2854121046656608</v>
      </c>
      <c r="AS66">
        <f t="shared" si="4"/>
        <v>0.33929077320528761</v>
      </c>
      <c r="AT66">
        <f t="shared" si="4"/>
        <v>0.35837069379918102</v>
      </c>
      <c r="AU66">
        <f t="shared" si="4"/>
        <v>0.35837069379918102</v>
      </c>
      <c r="AV66">
        <f t="shared" si="4"/>
        <v>0.25926971586740305</v>
      </c>
      <c r="AW66">
        <f t="shared" si="4"/>
        <v>0.2804463331961996</v>
      </c>
      <c r="AX66">
        <f t="shared" si="4"/>
        <v>0.31857483071697629</v>
      </c>
      <c r="AY66">
        <f t="shared" si="4"/>
        <v>0.30852445982626142</v>
      </c>
      <c r="AZ66">
        <f t="shared" si="4"/>
        <v>0.29803416346071915</v>
      </c>
      <c r="BA66">
        <f t="shared" si="4"/>
        <v>0.24405759050314438</v>
      </c>
      <c r="BB66">
        <f t="shared" si="4"/>
        <v>0.32944034439053288</v>
      </c>
      <c r="BC66">
        <f t="shared" si="4"/>
        <v>0.37924428831084639</v>
      </c>
      <c r="BD66" s="23">
        <v>64</v>
      </c>
    </row>
    <row r="67" spans="2:56" x14ac:dyDescent="0.35">
      <c r="B67" s="5" t="s">
        <v>66</v>
      </c>
      <c r="C67">
        <f t="shared" si="0"/>
        <v>0.31527764615121551</v>
      </c>
      <c r="D67">
        <f t="shared" si="0"/>
        <v>0.3474949933747859</v>
      </c>
      <c r="E67">
        <f t="shared" si="0"/>
        <v>0.3742041204662514</v>
      </c>
      <c r="F67">
        <f t="shared" si="0"/>
        <v>0.44157761679905749</v>
      </c>
      <c r="G67">
        <f t="shared" si="0"/>
        <v>0.38847081476987916</v>
      </c>
      <c r="H67">
        <f t="shared" si="0"/>
        <v>0.44126515852954745</v>
      </c>
      <c r="I67">
        <f t="shared" si="0"/>
        <v>0.34965212326861067</v>
      </c>
      <c r="J67">
        <f t="shared" si="0"/>
        <v>0.43021856340922504</v>
      </c>
      <c r="K67">
        <f t="shared" si="0"/>
        <v>0.43089813784095909</v>
      </c>
      <c r="L67">
        <f t="shared" si="0"/>
        <v>0.39268298933817453</v>
      </c>
      <c r="M67">
        <f t="shared" si="1"/>
        <v>0.39268298933817464</v>
      </c>
      <c r="N67">
        <f t="shared" si="1"/>
        <v>0.3332890193305203</v>
      </c>
      <c r="O67">
        <f t="shared" si="1"/>
        <v>0.44554744742021107</v>
      </c>
      <c r="P67">
        <f t="shared" si="1"/>
        <v>0.25616993710126484</v>
      </c>
      <c r="Q67">
        <f t="shared" si="1"/>
        <v>0.40306579961611599</v>
      </c>
      <c r="R67">
        <f t="shared" si="1"/>
        <v>0.25616993710126484</v>
      </c>
      <c r="S67">
        <f t="shared" si="1"/>
        <v>0.34539309631897813</v>
      </c>
      <c r="T67">
        <f t="shared" si="1"/>
        <v>0.22972271346677317</v>
      </c>
      <c r="U67">
        <f t="shared" si="1"/>
        <v>0.49357601869011991</v>
      </c>
      <c r="V67">
        <f t="shared" si="1"/>
        <v>0.41087204197730004</v>
      </c>
      <c r="W67">
        <f t="shared" si="2"/>
        <v>0.41831928289229781</v>
      </c>
      <c r="X67">
        <f t="shared" si="2"/>
        <v>0.41831928289229747</v>
      </c>
      <c r="Y67">
        <f t="shared" si="2"/>
        <v>0.42052818804451048</v>
      </c>
      <c r="Z67">
        <f t="shared" si="2"/>
        <v>0.36578888742854754</v>
      </c>
      <c r="AA67">
        <f t="shared" si="2"/>
        <v>0.36133535665536587</v>
      </c>
      <c r="AB67">
        <f t="shared" si="2"/>
        <v>0.35204154142296312</v>
      </c>
      <c r="AC67">
        <f t="shared" si="2"/>
        <v>0.33834642841602791</v>
      </c>
      <c r="AD67">
        <f t="shared" si="2"/>
        <v>0.38847081476987916</v>
      </c>
      <c r="AE67">
        <f t="shared" si="2"/>
        <v>0.3946657135976141</v>
      </c>
      <c r="AF67">
        <f t="shared" si="2"/>
        <v>0.32299767796535855</v>
      </c>
      <c r="AG67">
        <f t="shared" si="3"/>
        <v>0.39466571359761415</v>
      </c>
      <c r="AH67">
        <f t="shared" si="3"/>
        <v>0.40078414872593354</v>
      </c>
      <c r="AI67">
        <f t="shared" si="3"/>
        <v>0.3127222445734128</v>
      </c>
      <c r="AJ67">
        <f t="shared" si="3"/>
        <v>0.40306579961611599</v>
      </c>
      <c r="AK67">
        <f t="shared" si="3"/>
        <v>0.37247603960179754</v>
      </c>
      <c r="AL67">
        <f t="shared" si="3"/>
        <v>0.52091248275177748</v>
      </c>
      <c r="AM67">
        <f t="shared" si="3"/>
        <v>0.43337074751844024</v>
      </c>
      <c r="AN67">
        <f t="shared" si="3"/>
        <v>0.45988370258301398</v>
      </c>
      <c r="AO67">
        <f t="shared" si="3"/>
        <v>0.45988370258301375</v>
      </c>
      <c r="AP67">
        <f t="shared" si="3"/>
        <v>0.3304868364744516</v>
      </c>
      <c r="AQ67">
        <f t="shared" si="3"/>
        <v>0.28239188971503282</v>
      </c>
      <c r="AR67" s="49">
        <v>0.37145601041031062</v>
      </c>
      <c r="AS67">
        <f t="shared" si="4"/>
        <v>0.44157761679905749</v>
      </c>
      <c r="AT67">
        <f t="shared" si="4"/>
        <v>0.46640960908983814</v>
      </c>
      <c r="AU67">
        <f t="shared" si="4"/>
        <v>0.46640960908983814</v>
      </c>
      <c r="AV67">
        <f t="shared" si="4"/>
        <v>0.33743240984518585</v>
      </c>
      <c r="AW67">
        <f t="shared" si="4"/>
        <v>0.36499319531416685</v>
      </c>
      <c r="AX67">
        <f t="shared" si="4"/>
        <v>0.41461638697451392</v>
      </c>
      <c r="AY67">
        <f t="shared" si="4"/>
        <v>0.40153610546864676</v>
      </c>
      <c r="AZ67">
        <f t="shared" si="4"/>
        <v>0.38788327304750331</v>
      </c>
      <c r="BA67">
        <f t="shared" si="4"/>
        <v>0.3176342467494464</v>
      </c>
      <c r="BB67">
        <f t="shared" si="4"/>
        <v>0.42875755441016267</v>
      </c>
      <c r="BC67">
        <f t="shared" si="4"/>
        <v>0.49357601869011974</v>
      </c>
      <c r="BD67" s="23">
        <v>65</v>
      </c>
    </row>
    <row r="68" spans="2:56" x14ac:dyDescent="0.35">
      <c r="B68" s="5" t="s">
        <v>67</v>
      </c>
      <c r="C68">
        <f t="shared" si="0"/>
        <v>0.31527764615121551</v>
      </c>
      <c r="D68">
        <f t="shared" si="0"/>
        <v>0.3474949933747859</v>
      </c>
      <c r="E68">
        <f t="shared" si="0"/>
        <v>0.3742041204662514</v>
      </c>
      <c r="F68">
        <f t="shared" si="0"/>
        <v>0.44157761679905749</v>
      </c>
      <c r="G68">
        <f t="shared" si="0"/>
        <v>0.38847081476987916</v>
      </c>
      <c r="H68">
        <f t="shared" si="0"/>
        <v>0.44126515852954745</v>
      </c>
      <c r="I68">
        <f t="shared" si="0"/>
        <v>0.34965212326861067</v>
      </c>
      <c r="J68">
        <f t="shared" si="0"/>
        <v>0.43021856340922504</v>
      </c>
      <c r="K68">
        <f t="shared" si="0"/>
        <v>0.43089813784095909</v>
      </c>
      <c r="L68">
        <f t="shared" si="0"/>
        <v>0.39268298933817453</v>
      </c>
      <c r="M68">
        <f t="shared" si="1"/>
        <v>0.39268298933817464</v>
      </c>
      <c r="N68">
        <f t="shared" si="1"/>
        <v>0.3332890193305203</v>
      </c>
      <c r="O68">
        <f t="shared" si="1"/>
        <v>0.44554744742021107</v>
      </c>
      <c r="P68">
        <f t="shared" si="1"/>
        <v>0.25616993710126484</v>
      </c>
      <c r="Q68">
        <f t="shared" si="1"/>
        <v>0.40306579961611599</v>
      </c>
      <c r="R68">
        <f t="shared" si="1"/>
        <v>0.25616993710126484</v>
      </c>
      <c r="S68">
        <f t="shared" si="1"/>
        <v>0.34539309631897813</v>
      </c>
      <c r="T68">
        <f t="shared" si="1"/>
        <v>0.22972271346677317</v>
      </c>
      <c r="U68">
        <f t="shared" si="1"/>
        <v>0.49357601869011991</v>
      </c>
      <c r="V68">
        <f t="shared" si="1"/>
        <v>0.41087204197730004</v>
      </c>
      <c r="W68">
        <f t="shared" si="2"/>
        <v>0.41831928289229781</v>
      </c>
      <c r="X68">
        <f t="shared" si="2"/>
        <v>0.41831928289229747</v>
      </c>
      <c r="Y68">
        <f t="shared" si="2"/>
        <v>0.42052818804451048</v>
      </c>
      <c r="Z68">
        <f t="shared" si="2"/>
        <v>0.36578888742854754</v>
      </c>
      <c r="AA68">
        <f t="shared" si="2"/>
        <v>0.36133535665536587</v>
      </c>
      <c r="AB68">
        <f t="shared" si="2"/>
        <v>0.35204154142296312</v>
      </c>
      <c r="AC68">
        <f t="shared" si="2"/>
        <v>0.33834642841602791</v>
      </c>
      <c r="AD68">
        <f t="shared" si="2"/>
        <v>0.38847081476987916</v>
      </c>
      <c r="AE68">
        <f t="shared" si="2"/>
        <v>0.3946657135976141</v>
      </c>
      <c r="AF68">
        <f t="shared" si="2"/>
        <v>0.32299767796535855</v>
      </c>
      <c r="AG68">
        <f t="shared" si="3"/>
        <v>0.39466571359761415</v>
      </c>
      <c r="AH68">
        <f t="shared" si="3"/>
        <v>0.40078414872593354</v>
      </c>
      <c r="AI68">
        <f t="shared" si="3"/>
        <v>0.3127222445734128</v>
      </c>
      <c r="AJ68">
        <f t="shared" si="3"/>
        <v>0.40306579961611599</v>
      </c>
      <c r="AK68">
        <f t="shared" si="3"/>
        <v>0.37247603960179754</v>
      </c>
      <c r="AL68">
        <f t="shared" si="3"/>
        <v>0.52091248275177748</v>
      </c>
      <c r="AM68">
        <f t="shared" si="3"/>
        <v>0.43337074751844024</v>
      </c>
      <c r="AN68">
        <f t="shared" si="3"/>
        <v>0.45988370258301398</v>
      </c>
      <c r="AO68">
        <f t="shared" si="3"/>
        <v>0.45988370258301375</v>
      </c>
      <c r="AP68">
        <f t="shared" si="3"/>
        <v>0.3304868364744516</v>
      </c>
      <c r="AQ68">
        <f t="shared" si="3"/>
        <v>0.28239188971503282</v>
      </c>
      <c r="AR68" s="49">
        <v>0.37145601041031062</v>
      </c>
      <c r="AS68">
        <f t="shared" si="4"/>
        <v>0.44157761679905749</v>
      </c>
      <c r="AT68">
        <f t="shared" si="4"/>
        <v>0.46640960908983814</v>
      </c>
      <c r="AU68">
        <f t="shared" si="4"/>
        <v>0.46640960908983814</v>
      </c>
      <c r="AV68">
        <f t="shared" si="4"/>
        <v>0.33743240984518585</v>
      </c>
      <c r="AW68">
        <f t="shared" si="4"/>
        <v>0.36499319531416685</v>
      </c>
      <c r="AX68">
        <f t="shared" si="4"/>
        <v>0.41461638697451392</v>
      </c>
      <c r="AY68">
        <f t="shared" si="4"/>
        <v>0.40153610546864676</v>
      </c>
      <c r="AZ68">
        <f t="shared" si="4"/>
        <v>0.38788327304750331</v>
      </c>
      <c r="BA68">
        <f t="shared" si="4"/>
        <v>0.3176342467494464</v>
      </c>
      <c r="BB68">
        <f t="shared" si="4"/>
        <v>0.42875755441016267</v>
      </c>
      <c r="BC68">
        <f t="shared" si="4"/>
        <v>0.49357601869011974</v>
      </c>
      <c r="BD68" s="23">
        <v>66</v>
      </c>
    </row>
    <row r="69" spans="2:56" x14ac:dyDescent="0.35">
      <c r="B69" s="5" t="s">
        <v>68</v>
      </c>
      <c r="C69">
        <f t="shared" si="0"/>
        <v>0.35565417477281963</v>
      </c>
      <c r="D69">
        <f t="shared" si="0"/>
        <v>0.39199748734206102</v>
      </c>
      <c r="E69">
        <f t="shared" si="0"/>
        <v>0.42212716088720498</v>
      </c>
      <c r="F69">
        <f t="shared" si="0"/>
        <v>0.49812895020629638</v>
      </c>
      <c r="G69">
        <f t="shared" si="0"/>
        <v>0.43822094188066996</v>
      </c>
      <c r="H69">
        <f t="shared" si="0"/>
        <v>0.49777647647607753</v>
      </c>
      <c r="I69">
        <f t="shared" si="0"/>
        <v>0.39443087347530459</v>
      </c>
      <c r="J69">
        <f t="shared" si="0"/>
        <v>0.4853151817425988</v>
      </c>
      <c r="K69">
        <f t="shared" si="0"/>
        <v>0.48608178694491988</v>
      </c>
      <c r="L69">
        <f t="shared" si="0"/>
        <v>0.44297255522330331</v>
      </c>
      <c r="M69">
        <f t="shared" si="1"/>
        <v>0.44297255522330342</v>
      </c>
      <c r="N69">
        <f t="shared" si="1"/>
        <v>0.3759722028436665</v>
      </c>
      <c r="O69">
        <f t="shared" si="1"/>
        <v>0.50260718344227107</v>
      </c>
      <c r="P69">
        <f t="shared" si="1"/>
        <v>0.28897674381157268</v>
      </c>
      <c r="Q69">
        <f t="shared" si="1"/>
        <v>0.45468505646245838</v>
      </c>
      <c r="R69">
        <f t="shared" si="1"/>
        <v>0.28897674381157268</v>
      </c>
      <c r="S69">
        <f t="shared" si="1"/>
        <v>0.38962640752728028</v>
      </c>
      <c r="T69">
        <f t="shared" si="1"/>
        <v>0.25914251480237122</v>
      </c>
      <c r="U69">
        <f t="shared" si="1"/>
        <v>0.55678660938331681</v>
      </c>
      <c r="V69">
        <f t="shared" si="1"/>
        <v>0.4634910175540099</v>
      </c>
      <c r="W69">
        <f t="shared" si="2"/>
        <v>0.47189200111339474</v>
      </c>
      <c r="X69">
        <f t="shared" si="2"/>
        <v>0.47189200111339435</v>
      </c>
      <c r="Y69">
        <f t="shared" si="2"/>
        <v>0.47438379318508772</v>
      </c>
      <c r="Z69">
        <f t="shared" si="2"/>
        <v>0.41263421776839576</v>
      </c>
      <c r="AA69">
        <f t="shared" si="2"/>
        <v>0.40761033855812795</v>
      </c>
      <c r="AB69">
        <f t="shared" si="2"/>
        <v>0.39712629623123896</v>
      </c>
      <c r="AC69">
        <f t="shared" si="2"/>
        <v>0.38167729699402086</v>
      </c>
      <c r="AD69">
        <f t="shared" si="2"/>
        <v>0.43822094188066996</v>
      </c>
      <c r="AE69">
        <f t="shared" si="2"/>
        <v>0.44520920018973648</v>
      </c>
      <c r="AF69">
        <f t="shared" si="2"/>
        <v>0.36436288462775829</v>
      </c>
      <c r="AG69">
        <f t="shared" si="3"/>
        <v>0.44520920018973659</v>
      </c>
      <c r="AH69">
        <f t="shared" si="3"/>
        <v>0.45211120235521762</v>
      </c>
      <c r="AI69">
        <f t="shared" si="3"/>
        <v>0.35277151166472637</v>
      </c>
      <c r="AJ69">
        <f t="shared" si="3"/>
        <v>0.45468505646245838</v>
      </c>
      <c r="AK69">
        <f t="shared" si="3"/>
        <v>0.42017777062344597</v>
      </c>
      <c r="AL69">
        <f t="shared" si="3"/>
        <v>0.587623960796403</v>
      </c>
      <c r="AM69">
        <f t="shared" si="3"/>
        <v>0.48887105527749958</v>
      </c>
      <c r="AN69">
        <f t="shared" si="3"/>
        <v>0.51877943371596713</v>
      </c>
      <c r="AO69">
        <f t="shared" si="3"/>
        <v>0.51877943371596691</v>
      </c>
      <c r="AP69">
        <f t="shared" si="3"/>
        <v>0.37281115402398696</v>
      </c>
      <c r="AQ69">
        <f t="shared" si="3"/>
        <v>0.31855685211176166</v>
      </c>
      <c r="AR69" s="49">
        <v>0.41902710978601865</v>
      </c>
      <c r="AS69">
        <f t="shared" si="4"/>
        <v>0.49812895020629638</v>
      </c>
      <c r="AT69">
        <f t="shared" si="4"/>
        <v>0.52614109072420279</v>
      </c>
      <c r="AU69">
        <f t="shared" si="4"/>
        <v>0.52614109072420279</v>
      </c>
      <c r="AV69">
        <f t="shared" si="4"/>
        <v>0.38064622319444058</v>
      </c>
      <c r="AW69">
        <f t="shared" si="4"/>
        <v>0.4117366240894022</v>
      </c>
      <c r="AX69">
        <f t="shared" si="4"/>
        <v>0.46771488799425709</v>
      </c>
      <c r="AY69">
        <f t="shared" si="4"/>
        <v>0.45295945962324563</v>
      </c>
      <c r="AZ69">
        <f t="shared" si="4"/>
        <v>0.4375581557016715</v>
      </c>
      <c r="BA69">
        <f t="shared" si="4"/>
        <v>0.35831257714058834</v>
      </c>
      <c r="BB69">
        <f t="shared" si="4"/>
        <v>0.48366706632356909</v>
      </c>
      <c r="BC69">
        <f t="shared" si="4"/>
        <v>0.55678660938331659</v>
      </c>
      <c r="BD69" s="23">
        <v>67</v>
      </c>
    </row>
    <row r="70" spans="2:56" x14ac:dyDescent="0.35">
      <c r="B70" s="5" t="s">
        <v>69</v>
      </c>
      <c r="C70">
        <f t="shared" si="0"/>
        <v>0.35565417477281963</v>
      </c>
      <c r="D70">
        <f t="shared" si="0"/>
        <v>0.39199748734206102</v>
      </c>
      <c r="E70">
        <f t="shared" si="0"/>
        <v>0.42212716088720498</v>
      </c>
      <c r="F70">
        <f t="shared" si="0"/>
        <v>0.49812895020629638</v>
      </c>
      <c r="G70">
        <f t="shared" si="0"/>
        <v>0.43822094188066996</v>
      </c>
      <c r="H70">
        <f t="shared" si="0"/>
        <v>0.49777647647607753</v>
      </c>
      <c r="I70">
        <f t="shared" si="0"/>
        <v>0.39443087347530459</v>
      </c>
      <c r="J70">
        <f t="shared" si="0"/>
        <v>0.4853151817425988</v>
      </c>
      <c r="K70">
        <f t="shared" si="0"/>
        <v>0.48608178694491988</v>
      </c>
      <c r="L70">
        <f t="shared" si="0"/>
        <v>0.44297255522330331</v>
      </c>
      <c r="M70">
        <f t="shared" si="1"/>
        <v>0.44297255522330342</v>
      </c>
      <c r="N70">
        <f t="shared" si="1"/>
        <v>0.3759722028436665</v>
      </c>
      <c r="O70">
        <f t="shared" si="1"/>
        <v>0.50260718344227107</v>
      </c>
      <c r="P70">
        <f t="shared" si="1"/>
        <v>0.28897674381157268</v>
      </c>
      <c r="Q70">
        <f t="shared" si="1"/>
        <v>0.45468505646245838</v>
      </c>
      <c r="R70">
        <f t="shared" si="1"/>
        <v>0.28897674381157268</v>
      </c>
      <c r="S70">
        <f t="shared" si="1"/>
        <v>0.38962640752728028</v>
      </c>
      <c r="T70">
        <f t="shared" si="1"/>
        <v>0.25914251480237122</v>
      </c>
      <c r="U70">
        <f t="shared" si="1"/>
        <v>0.55678660938331681</v>
      </c>
      <c r="V70">
        <f t="shared" si="1"/>
        <v>0.4634910175540099</v>
      </c>
      <c r="W70">
        <f t="shared" si="2"/>
        <v>0.47189200111339474</v>
      </c>
      <c r="X70">
        <f t="shared" si="2"/>
        <v>0.47189200111339435</v>
      </c>
      <c r="Y70">
        <f t="shared" si="2"/>
        <v>0.47438379318508772</v>
      </c>
      <c r="Z70">
        <f t="shared" si="2"/>
        <v>0.41263421776839576</v>
      </c>
      <c r="AA70">
        <f t="shared" si="2"/>
        <v>0.40761033855812795</v>
      </c>
      <c r="AB70">
        <f t="shared" si="2"/>
        <v>0.39712629623123896</v>
      </c>
      <c r="AC70">
        <f t="shared" si="2"/>
        <v>0.38167729699402086</v>
      </c>
      <c r="AD70">
        <f t="shared" si="2"/>
        <v>0.43822094188066996</v>
      </c>
      <c r="AE70">
        <f t="shared" si="2"/>
        <v>0.44520920018973648</v>
      </c>
      <c r="AF70">
        <f t="shared" si="2"/>
        <v>0.36436288462775829</v>
      </c>
      <c r="AG70">
        <f t="shared" si="3"/>
        <v>0.44520920018973659</v>
      </c>
      <c r="AH70">
        <f t="shared" si="3"/>
        <v>0.45211120235521762</v>
      </c>
      <c r="AI70">
        <f t="shared" si="3"/>
        <v>0.35277151166472637</v>
      </c>
      <c r="AJ70">
        <f t="shared" si="3"/>
        <v>0.45468505646245838</v>
      </c>
      <c r="AK70">
        <f t="shared" si="3"/>
        <v>0.42017777062344597</v>
      </c>
      <c r="AL70">
        <f t="shared" si="3"/>
        <v>0.587623960796403</v>
      </c>
      <c r="AM70">
        <f t="shared" si="3"/>
        <v>0.48887105527749958</v>
      </c>
      <c r="AN70">
        <f t="shared" si="3"/>
        <v>0.51877943371596713</v>
      </c>
      <c r="AO70">
        <f t="shared" si="3"/>
        <v>0.51877943371596691</v>
      </c>
      <c r="AP70">
        <f t="shared" si="3"/>
        <v>0.37281115402398696</v>
      </c>
      <c r="AQ70">
        <f t="shared" si="3"/>
        <v>0.31855685211176166</v>
      </c>
      <c r="AR70" s="49">
        <v>0.41902710978601865</v>
      </c>
      <c r="AS70">
        <f t="shared" si="4"/>
        <v>0.49812895020629638</v>
      </c>
      <c r="AT70">
        <f t="shared" si="4"/>
        <v>0.52614109072420279</v>
      </c>
      <c r="AU70">
        <f t="shared" si="4"/>
        <v>0.52614109072420279</v>
      </c>
      <c r="AV70">
        <f t="shared" si="4"/>
        <v>0.38064622319444058</v>
      </c>
      <c r="AW70">
        <f t="shared" si="4"/>
        <v>0.4117366240894022</v>
      </c>
      <c r="AX70">
        <f t="shared" si="4"/>
        <v>0.46771488799425709</v>
      </c>
      <c r="AY70">
        <f t="shared" si="4"/>
        <v>0.45295945962324563</v>
      </c>
      <c r="AZ70">
        <f t="shared" si="4"/>
        <v>0.4375581557016715</v>
      </c>
      <c r="BA70">
        <f t="shared" si="4"/>
        <v>0.35831257714058834</v>
      </c>
      <c r="BB70">
        <f t="shared" si="4"/>
        <v>0.48366706632356909</v>
      </c>
      <c r="BC70">
        <f t="shared" si="4"/>
        <v>0.55678660938331659</v>
      </c>
      <c r="BD70" s="23">
        <v>68</v>
      </c>
    </row>
    <row r="71" spans="2:56" x14ac:dyDescent="0.35">
      <c r="B71" s="5" t="s">
        <v>70</v>
      </c>
      <c r="C71">
        <f t="shared" si="0"/>
        <v>0.34751995878719999</v>
      </c>
      <c r="D71">
        <f t="shared" si="0"/>
        <v>0.38303205841128213</v>
      </c>
      <c r="E71">
        <f t="shared" si="0"/>
        <v>0.41247263201165824</v>
      </c>
      <c r="F71">
        <f t="shared" si="0"/>
        <v>0.48673617386040874</v>
      </c>
      <c r="G71">
        <f t="shared" si="0"/>
        <v>0.42819832990667589</v>
      </c>
      <c r="H71">
        <f t="shared" si="0"/>
        <v>0.48639176160578673</v>
      </c>
      <c r="I71">
        <f t="shared" si="0"/>
        <v>0.38540979023258948</v>
      </c>
      <c r="J71">
        <f t="shared" si="0"/>
        <v>0.47421547087342036</v>
      </c>
      <c r="K71">
        <f t="shared" si="0"/>
        <v>0.47496454294177681</v>
      </c>
      <c r="L71">
        <f t="shared" si="0"/>
        <v>0.43284126844116505</v>
      </c>
      <c r="M71">
        <f t="shared" si="1"/>
        <v>0.43284126844116511</v>
      </c>
      <c r="N71">
        <f t="shared" si="1"/>
        <v>0.36737329041849093</v>
      </c>
      <c r="O71">
        <f t="shared" si="1"/>
        <v>0.49111198480259571</v>
      </c>
      <c r="P71">
        <f t="shared" si="1"/>
        <v>0.28236751660234366</v>
      </c>
      <c r="Q71">
        <f t="shared" si="1"/>
        <v>0.444285891439127</v>
      </c>
      <c r="R71">
        <f t="shared" si="1"/>
        <v>0.28236751660234366</v>
      </c>
      <c r="S71">
        <f t="shared" si="1"/>
        <v>0.38071520789198177</v>
      </c>
      <c r="T71">
        <f t="shared" si="1"/>
        <v>0.25321563038492945</v>
      </c>
      <c r="U71">
        <f t="shared" si="1"/>
        <v>0.5440522655744251</v>
      </c>
      <c r="V71">
        <f t="shared" si="1"/>
        <v>0.45289045017254392</v>
      </c>
      <c r="W71">
        <f t="shared" si="2"/>
        <v>0.46109929367113145</v>
      </c>
      <c r="X71">
        <f t="shared" si="2"/>
        <v>0.46109929367113106</v>
      </c>
      <c r="Y71">
        <f t="shared" si="2"/>
        <v>0.46353409562056491</v>
      </c>
      <c r="Z71">
        <f t="shared" si="2"/>
        <v>0.40319680331226199</v>
      </c>
      <c r="AA71">
        <f t="shared" si="2"/>
        <v>0.3982878259405796</v>
      </c>
      <c r="AB71">
        <f t="shared" si="2"/>
        <v>0.38804356560062708</v>
      </c>
      <c r="AC71">
        <f t="shared" si="2"/>
        <v>0.37294790256883237</v>
      </c>
      <c r="AD71">
        <f t="shared" si="2"/>
        <v>0.42819832990667589</v>
      </c>
      <c r="AE71">
        <f t="shared" si="2"/>
        <v>0.43502675879019004</v>
      </c>
      <c r="AF71">
        <f t="shared" si="2"/>
        <v>0.35602949053053234</v>
      </c>
      <c r="AG71">
        <f t="shared" si="3"/>
        <v>0.43502675879019015</v>
      </c>
      <c r="AH71">
        <f t="shared" si="3"/>
        <v>0.44177090430634858</v>
      </c>
      <c r="AI71">
        <f t="shared" si="3"/>
        <v>0.34470322546708121</v>
      </c>
      <c r="AJ71">
        <f t="shared" si="3"/>
        <v>0.444285891439127</v>
      </c>
      <c r="AK71">
        <f t="shared" si="3"/>
        <v>0.41056782652313994</v>
      </c>
      <c r="AL71">
        <f t="shared" si="3"/>
        <v>0.57418433164402072</v>
      </c>
      <c r="AM71">
        <f t="shared" si="3"/>
        <v>0.47769001753125329</v>
      </c>
      <c r="AN71">
        <f t="shared" si="3"/>
        <v>0.50691435729604706</v>
      </c>
      <c r="AO71">
        <f t="shared" si="3"/>
        <v>0.50691435729604684</v>
      </c>
      <c r="AP71">
        <f t="shared" si="3"/>
        <v>0.36428453838502728</v>
      </c>
      <c r="AQ71">
        <f t="shared" si="3"/>
        <v>0.31127109414074577</v>
      </c>
      <c r="AR71" s="49">
        <v>0.4094434826094035</v>
      </c>
      <c r="AS71">
        <f t="shared" si="4"/>
        <v>0.48673617386040874</v>
      </c>
      <c r="AT71">
        <f t="shared" si="4"/>
        <v>0.51410764482526472</v>
      </c>
      <c r="AU71">
        <f t="shared" si="4"/>
        <v>0.51410764482526472</v>
      </c>
      <c r="AV71">
        <f t="shared" si="4"/>
        <v>0.3719404106012052</v>
      </c>
      <c r="AW71">
        <f t="shared" si="4"/>
        <v>0.40231973862286041</v>
      </c>
      <c r="AX71">
        <f t="shared" si="4"/>
        <v>0.45701771588580264</v>
      </c>
      <c r="AY71">
        <f t="shared" si="4"/>
        <v>0.44259976096468623</v>
      </c>
      <c r="AZ71">
        <f t="shared" si="4"/>
        <v>0.42755070240235266</v>
      </c>
      <c r="BA71">
        <f t="shared" si="4"/>
        <v>0.35011756046550702</v>
      </c>
      <c r="BB71">
        <f t="shared" si="4"/>
        <v>0.47260504973084949</v>
      </c>
      <c r="BC71">
        <f t="shared" si="4"/>
        <v>0.54405226557442488</v>
      </c>
      <c r="BD71" s="23">
        <v>69</v>
      </c>
    </row>
    <row r="72" spans="2:56" x14ac:dyDescent="0.35">
      <c r="B72" s="5" t="s">
        <v>71</v>
      </c>
      <c r="C72">
        <f t="shared" si="0"/>
        <v>0.34751995878719999</v>
      </c>
      <c r="D72">
        <f t="shared" si="0"/>
        <v>0.38303205841128213</v>
      </c>
      <c r="E72">
        <f t="shared" si="0"/>
        <v>0.41247263201165824</v>
      </c>
      <c r="F72">
        <f t="shared" si="0"/>
        <v>0.48673617386040874</v>
      </c>
      <c r="G72">
        <f t="shared" si="0"/>
        <v>0.42819832990667589</v>
      </c>
      <c r="H72">
        <f t="shared" si="0"/>
        <v>0.48639176160578673</v>
      </c>
      <c r="I72">
        <f t="shared" si="0"/>
        <v>0.38540979023258948</v>
      </c>
      <c r="J72">
        <f t="shared" si="0"/>
        <v>0.47421547087342036</v>
      </c>
      <c r="K72">
        <f t="shared" si="0"/>
        <v>0.47496454294177681</v>
      </c>
      <c r="L72">
        <f t="shared" si="0"/>
        <v>0.43284126844116505</v>
      </c>
      <c r="M72">
        <f t="shared" si="1"/>
        <v>0.43284126844116511</v>
      </c>
      <c r="N72">
        <f t="shared" si="1"/>
        <v>0.36737329041849093</v>
      </c>
      <c r="O72">
        <f t="shared" si="1"/>
        <v>0.49111198480259571</v>
      </c>
      <c r="P72">
        <f t="shared" si="1"/>
        <v>0.28236751660234366</v>
      </c>
      <c r="Q72">
        <f t="shared" si="1"/>
        <v>0.444285891439127</v>
      </c>
      <c r="R72">
        <f t="shared" si="1"/>
        <v>0.28236751660234366</v>
      </c>
      <c r="S72">
        <f t="shared" si="1"/>
        <v>0.38071520789198177</v>
      </c>
      <c r="T72">
        <f t="shared" si="1"/>
        <v>0.25321563038492945</v>
      </c>
      <c r="U72">
        <f t="shared" si="1"/>
        <v>0.5440522655744251</v>
      </c>
      <c r="V72">
        <f t="shared" si="1"/>
        <v>0.45289045017254392</v>
      </c>
      <c r="W72">
        <f t="shared" si="2"/>
        <v>0.46109929367113145</v>
      </c>
      <c r="X72">
        <f t="shared" si="2"/>
        <v>0.46109929367113106</v>
      </c>
      <c r="Y72">
        <f t="shared" si="2"/>
        <v>0.46353409562056491</v>
      </c>
      <c r="Z72">
        <f t="shared" si="2"/>
        <v>0.40319680331226199</v>
      </c>
      <c r="AA72">
        <f t="shared" si="2"/>
        <v>0.3982878259405796</v>
      </c>
      <c r="AB72">
        <f t="shared" si="2"/>
        <v>0.38804356560062708</v>
      </c>
      <c r="AC72">
        <f t="shared" si="2"/>
        <v>0.37294790256883237</v>
      </c>
      <c r="AD72">
        <f t="shared" si="2"/>
        <v>0.42819832990667589</v>
      </c>
      <c r="AE72">
        <f t="shared" si="2"/>
        <v>0.43502675879019004</v>
      </c>
      <c r="AF72">
        <f t="shared" si="2"/>
        <v>0.35602949053053234</v>
      </c>
      <c r="AG72">
        <f t="shared" si="3"/>
        <v>0.43502675879019015</v>
      </c>
      <c r="AH72">
        <f t="shared" si="3"/>
        <v>0.44177090430634858</v>
      </c>
      <c r="AI72">
        <f t="shared" si="3"/>
        <v>0.34470322546708121</v>
      </c>
      <c r="AJ72">
        <f t="shared" si="3"/>
        <v>0.444285891439127</v>
      </c>
      <c r="AK72">
        <f t="shared" si="3"/>
        <v>0.41056782652313994</v>
      </c>
      <c r="AL72">
        <f t="shared" si="3"/>
        <v>0.57418433164402072</v>
      </c>
      <c r="AM72">
        <f t="shared" si="3"/>
        <v>0.47769001753125329</v>
      </c>
      <c r="AN72">
        <f t="shared" si="3"/>
        <v>0.50691435729604706</v>
      </c>
      <c r="AO72">
        <f t="shared" si="3"/>
        <v>0.50691435729604684</v>
      </c>
      <c r="AP72">
        <f t="shared" si="3"/>
        <v>0.36428453838502728</v>
      </c>
      <c r="AQ72">
        <f t="shared" si="3"/>
        <v>0.31127109414074577</v>
      </c>
      <c r="AR72" s="49">
        <v>0.4094434826094035</v>
      </c>
      <c r="AS72">
        <f t="shared" si="4"/>
        <v>0.48673617386040874</v>
      </c>
      <c r="AT72">
        <f t="shared" si="4"/>
        <v>0.51410764482526472</v>
      </c>
      <c r="AU72">
        <f t="shared" si="4"/>
        <v>0.51410764482526472</v>
      </c>
      <c r="AV72">
        <f t="shared" si="4"/>
        <v>0.3719404106012052</v>
      </c>
      <c r="AW72">
        <f t="shared" si="4"/>
        <v>0.40231973862286041</v>
      </c>
      <c r="AX72">
        <f t="shared" si="4"/>
        <v>0.45701771588580264</v>
      </c>
      <c r="AY72">
        <f t="shared" si="4"/>
        <v>0.44259976096468623</v>
      </c>
      <c r="AZ72">
        <f t="shared" si="4"/>
        <v>0.42755070240235266</v>
      </c>
      <c r="BA72">
        <f t="shared" si="4"/>
        <v>0.35011756046550702</v>
      </c>
      <c r="BB72">
        <f t="shared" si="4"/>
        <v>0.47260504973084949</v>
      </c>
      <c r="BC72">
        <f t="shared" si="4"/>
        <v>0.54405226557442488</v>
      </c>
      <c r="BD72" s="23">
        <v>70</v>
      </c>
    </row>
    <row r="73" spans="2:56" x14ac:dyDescent="0.35">
      <c r="B73" s="5" t="s">
        <v>72</v>
      </c>
      <c r="C73">
        <f t="shared" ref="C73:L78" si="5">$AR73*C$253</f>
        <v>0.35935822182680205</v>
      </c>
      <c r="D73">
        <f t="shared" si="5"/>
        <v>0.39608004067940161</v>
      </c>
      <c r="E73">
        <f t="shared" si="5"/>
        <v>0.4265235070504097</v>
      </c>
      <c r="F73">
        <f t="shared" si="5"/>
        <v>0.50331683552127571</v>
      </c>
      <c r="G73">
        <f t="shared" si="5"/>
        <v>0.44278490064708498</v>
      </c>
      <c r="H73">
        <f t="shared" si="5"/>
        <v>0.5029606908675176</v>
      </c>
      <c r="I73">
        <f t="shared" si="5"/>
        <v>0.39853876990539472</v>
      </c>
      <c r="J73">
        <f t="shared" si="5"/>
        <v>0.49036961494399423</v>
      </c>
      <c r="K73">
        <f t="shared" si="5"/>
        <v>0.49114420414296894</v>
      </c>
      <c r="L73">
        <f t="shared" si="5"/>
        <v>0.44758600082454797</v>
      </c>
      <c r="M73">
        <f t="shared" ref="M73:V78" si="6">$AR73*M$253</f>
        <v>0.44758600082454808</v>
      </c>
      <c r="N73">
        <f t="shared" si="6"/>
        <v>0.37988785695123306</v>
      </c>
      <c r="O73">
        <f t="shared" si="6"/>
        <v>0.50784170840835352</v>
      </c>
      <c r="P73">
        <f t="shared" si="6"/>
        <v>0.29198636251566468</v>
      </c>
      <c r="Q73">
        <f t="shared" si="6"/>
        <v>0.45942048476146657</v>
      </c>
      <c r="R73">
        <f t="shared" si="6"/>
        <v>0.29198636251566468</v>
      </c>
      <c r="S73">
        <f t="shared" si="6"/>
        <v>0.3936842666762051</v>
      </c>
      <c r="T73">
        <f t="shared" si="6"/>
        <v>0.26184141765970015</v>
      </c>
      <c r="U73">
        <f t="shared" si="6"/>
        <v>0.56258539918101991</v>
      </c>
      <c r="V73">
        <f t="shared" si="6"/>
        <v>0.4683181576802713</v>
      </c>
      <c r="W73">
        <f t="shared" ref="W73:AF78" si="7">$AR73*W$253</f>
        <v>0.47680663532973272</v>
      </c>
      <c r="X73">
        <f t="shared" si="7"/>
        <v>0.47680663532973233</v>
      </c>
      <c r="Y73">
        <f t="shared" si="7"/>
        <v>0.47932437877705114</v>
      </c>
      <c r="Z73">
        <f t="shared" si="7"/>
        <v>0.41693169736264957</v>
      </c>
      <c r="AA73">
        <f t="shared" si="7"/>
        <v>0.41185549573833941</v>
      </c>
      <c r="AB73">
        <f t="shared" si="7"/>
        <v>0.40126226479832772</v>
      </c>
      <c r="AC73">
        <f t="shared" si="7"/>
        <v>0.38565236819459303</v>
      </c>
      <c r="AD73">
        <f t="shared" si="7"/>
        <v>0.44278490064708498</v>
      </c>
      <c r="AE73">
        <f t="shared" si="7"/>
        <v>0.44984593987491539</v>
      </c>
      <c r="AF73">
        <f t="shared" si="7"/>
        <v>0.36815763066229618</v>
      </c>
      <c r="AG73">
        <f t="shared" ref="AG73:AQ78" si="8">$AR73*AG$253</f>
        <v>0.44984593987491545</v>
      </c>
      <c r="AH73">
        <f t="shared" si="8"/>
        <v>0.45681982462353771</v>
      </c>
      <c r="AI73">
        <f t="shared" si="8"/>
        <v>0.35644553652144384</v>
      </c>
      <c r="AJ73">
        <f t="shared" si="8"/>
        <v>0.45942048476146657</v>
      </c>
      <c r="AK73">
        <f t="shared" si="8"/>
        <v>0.42455381438680356</v>
      </c>
      <c r="AL73">
        <f t="shared" si="8"/>
        <v>0.59374391370354307</v>
      </c>
      <c r="AM73">
        <f t="shared" si="8"/>
        <v>0.49396252199016955</v>
      </c>
      <c r="AN73">
        <f t="shared" si="8"/>
        <v>0.52418238852269694</v>
      </c>
      <c r="AO73">
        <f t="shared" si="8"/>
        <v>0.52418238852269661</v>
      </c>
      <c r="AP73">
        <f t="shared" si="8"/>
        <v>0.37669388661846986</v>
      </c>
      <c r="AQ73">
        <f t="shared" si="8"/>
        <v>0.32187454006057942</v>
      </c>
      <c r="AR73" s="49">
        <v>0.42339116971174034</v>
      </c>
      <c r="AS73">
        <f t="shared" ref="AS73:BC78" si="9">$AR73*AS$253</f>
        <v>0.50331683552127571</v>
      </c>
      <c r="AT73">
        <f t="shared" si="9"/>
        <v>0.53162071530142285</v>
      </c>
      <c r="AU73">
        <f t="shared" si="9"/>
        <v>0.53162071530142285</v>
      </c>
      <c r="AV73">
        <f t="shared" si="9"/>
        <v>0.38461055602571842</v>
      </c>
      <c r="AW73">
        <f t="shared" si="9"/>
        <v>0.41602475547559836</v>
      </c>
      <c r="AX73">
        <f t="shared" si="9"/>
        <v>0.47258601864831307</v>
      </c>
      <c r="AY73">
        <f t="shared" si="9"/>
        <v>0.45767691627355117</v>
      </c>
      <c r="AZ73">
        <f t="shared" si="9"/>
        <v>0.44211521171994556</v>
      </c>
      <c r="BA73">
        <f t="shared" si="9"/>
        <v>0.36204431077371729</v>
      </c>
      <c r="BB73">
        <f t="shared" si="9"/>
        <v>0.48870433482538977</v>
      </c>
      <c r="BC73">
        <f t="shared" si="9"/>
        <v>0.56258539918101969</v>
      </c>
      <c r="BD73" s="23">
        <v>71</v>
      </c>
    </row>
    <row r="74" spans="2:56" x14ac:dyDescent="0.35">
      <c r="B74" s="5" t="s">
        <v>73</v>
      </c>
      <c r="C74">
        <f t="shared" si="5"/>
        <v>0.35935822182680205</v>
      </c>
      <c r="D74">
        <f t="shared" si="5"/>
        <v>0.39608004067940161</v>
      </c>
      <c r="E74">
        <f t="shared" si="5"/>
        <v>0.4265235070504097</v>
      </c>
      <c r="F74">
        <f t="shared" si="5"/>
        <v>0.50331683552127571</v>
      </c>
      <c r="G74">
        <f t="shared" si="5"/>
        <v>0.44278490064708498</v>
      </c>
      <c r="H74">
        <f t="shared" si="5"/>
        <v>0.5029606908675176</v>
      </c>
      <c r="I74">
        <f t="shared" si="5"/>
        <v>0.39853876990539472</v>
      </c>
      <c r="J74">
        <f t="shared" si="5"/>
        <v>0.49036961494399423</v>
      </c>
      <c r="K74">
        <f t="shared" si="5"/>
        <v>0.49114420414296894</v>
      </c>
      <c r="L74">
        <f t="shared" si="5"/>
        <v>0.44758600082454797</v>
      </c>
      <c r="M74">
        <f t="shared" si="6"/>
        <v>0.44758600082454808</v>
      </c>
      <c r="N74">
        <f t="shared" si="6"/>
        <v>0.37988785695123306</v>
      </c>
      <c r="O74">
        <f t="shared" si="6"/>
        <v>0.50784170840835352</v>
      </c>
      <c r="P74">
        <f t="shared" si="6"/>
        <v>0.29198636251566468</v>
      </c>
      <c r="Q74">
        <f t="shared" si="6"/>
        <v>0.45942048476146657</v>
      </c>
      <c r="R74">
        <f t="shared" si="6"/>
        <v>0.29198636251566468</v>
      </c>
      <c r="S74">
        <f t="shared" si="6"/>
        <v>0.3936842666762051</v>
      </c>
      <c r="T74">
        <f t="shared" si="6"/>
        <v>0.26184141765970015</v>
      </c>
      <c r="U74">
        <f t="shared" si="6"/>
        <v>0.56258539918101991</v>
      </c>
      <c r="V74">
        <f t="shared" si="6"/>
        <v>0.4683181576802713</v>
      </c>
      <c r="W74">
        <f t="shared" si="7"/>
        <v>0.47680663532973272</v>
      </c>
      <c r="X74">
        <f t="shared" si="7"/>
        <v>0.47680663532973233</v>
      </c>
      <c r="Y74">
        <f t="shared" si="7"/>
        <v>0.47932437877705114</v>
      </c>
      <c r="Z74">
        <f t="shared" si="7"/>
        <v>0.41693169736264957</v>
      </c>
      <c r="AA74">
        <f t="shared" si="7"/>
        <v>0.41185549573833941</v>
      </c>
      <c r="AB74">
        <f t="shared" si="7"/>
        <v>0.40126226479832772</v>
      </c>
      <c r="AC74">
        <f t="shared" si="7"/>
        <v>0.38565236819459303</v>
      </c>
      <c r="AD74">
        <f t="shared" si="7"/>
        <v>0.44278490064708498</v>
      </c>
      <c r="AE74">
        <f t="shared" si="7"/>
        <v>0.44984593987491539</v>
      </c>
      <c r="AF74">
        <f t="shared" si="7"/>
        <v>0.36815763066229618</v>
      </c>
      <c r="AG74">
        <f t="shared" si="8"/>
        <v>0.44984593987491545</v>
      </c>
      <c r="AH74">
        <f t="shared" si="8"/>
        <v>0.45681982462353771</v>
      </c>
      <c r="AI74">
        <f t="shared" si="8"/>
        <v>0.35644553652144384</v>
      </c>
      <c r="AJ74">
        <f t="shared" si="8"/>
        <v>0.45942048476146657</v>
      </c>
      <c r="AK74">
        <f t="shared" si="8"/>
        <v>0.42455381438680356</v>
      </c>
      <c r="AL74">
        <f t="shared" si="8"/>
        <v>0.59374391370354307</v>
      </c>
      <c r="AM74">
        <f t="shared" si="8"/>
        <v>0.49396252199016955</v>
      </c>
      <c r="AN74">
        <f t="shared" si="8"/>
        <v>0.52418238852269694</v>
      </c>
      <c r="AO74">
        <f t="shared" si="8"/>
        <v>0.52418238852269661</v>
      </c>
      <c r="AP74">
        <f t="shared" si="8"/>
        <v>0.37669388661846986</v>
      </c>
      <c r="AQ74">
        <f t="shared" si="8"/>
        <v>0.32187454006057942</v>
      </c>
      <c r="AR74" s="49">
        <v>0.42339116971174034</v>
      </c>
      <c r="AS74">
        <f t="shared" si="9"/>
        <v>0.50331683552127571</v>
      </c>
      <c r="AT74">
        <f t="shared" si="9"/>
        <v>0.53162071530142285</v>
      </c>
      <c r="AU74">
        <f t="shared" si="9"/>
        <v>0.53162071530142285</v>
      </c>
      <c r="AV74">
        <f t="shared" si="9"/>
        <v>0.38461055602571842</v>
      </c>
      <c r="AW74">
        <f t="shared" si="9"/>
        <v>0.41602475547559836</v>
      </c>
      <c r="AX74">
        <f t="shared" si="9"/>
        <v>0.47258601864831307</v>
      </c>
      <c r="AY74">
        <f t="shared" si="9"/>
        <v>0.45767691627355117</v>
      </c>
      <c r="AZ74">
        <f t="shared" si="9"/>
        <v>0.44211521171994556</v>
      </c>
      <c r="BA74">
        <f t="shared" si="9"/>
        <v>0.36204431077371729</v>
      </c>
      <c r="BB74">
        <f t="shared" si="9"/>
        <v>0.48870433482538977</v>
      </c>
      <c r="BC74">
        <f t="shared" si="9"/>
        <v>0.56258539918101969</v>
      </c>
      <c r="BD74" s="23">
        <v>72</v>
      </c>
    </row>
    <row r="75" spans="2:56" x14ac:dyDescent="0.35">
      <c r="B75" s="5" t="s">
        <v>74</v>
      </c>
      <c r="C75">
        <f t="shared" si="5"/>
        <v>0.3251643271951028</v>
      </c>
      <c r="D75">
        <f t="shared" si="5"/>
        <v>0.35839196690203823</v>
      </c>
      <c r="E75">
        <f t="shared" si="5"/>
        <v>0.38593865613511946</v>
      </c>
      <c r="F75">
        <f t="shared" si="5"/>
        <v>0.4554248942914752</v>
      </c>
      <c r="G75">
        <f t="shared" si="5"/>
        <v>0.40065273469783597</v>
      </c>
      <c r="H75">
        <f t="shared" si="5"/>
        <v>0.45510263775276377</v>
      </c>
      <c r="I75">
        <f t="shared" si="5"/>
        <v>0.36061674147505557</v>
      </c>
      <c r="J75">
        <f t="shared" si="5"/>
        <v>0.44370963633339405</v>
      </c>
      <c r="K75">
        <f t="shared" si="5"/>
        <v>0.44441052130120368</v>
      </c>
      <c r="L75">
        <f t="shared" si="5"/>
        <v>0.40499699736995443</v>
      </c>
      <c r="M75">
        <f t="shared" si="6"/>
        <v>0.40499699736995454</v>
      </c>
      <c r="N75">
        <f t="shared" si="6"/>
        <v>0.34374051270398454</v>
      </c>
      <c r="O75">
        <f t="shared" si="6"/>
        <v>0.4595192134376756</v>
      </c>
      <c r="P75">
        <f t="shared" si="6"/>
        <v>0.26420308024373218</v>
      </c>
      <c r="Q75">
        <f t="shared" si="6"/>
        <v>0.41570539855105798</v>
      </c>
      <c r="R75">
        <f t="shared" si="6"/>
        <v>0.26420308024373218</v>
      </c>
      <c r="S75">
        <f t="shared" si="6"/>
        <v>0.35622415719421868</v>
      </c>
      <c r="T75">
        <f t="shared" si="6"/>
        <v>0.2369265074062045</v>
      </c>
      <c r="U75">
        <f t="shared" si="6"/>
        <v>0.50905389581611338</v>
      </c>
      <c r="V75">
        <f t="shared" si="6"/>
        <v>0.42375643412647229</v>
      </c>
      <c r="W75">
        <f t="shared" si="7"/>
        <v>0.4314372104553581</v>
      </c>
      <c r="X75">
        <f t="shared" si="7"/>
        <v>0.43143721045535777</v>
      </c>
      <c r="Y75">
        <f t="shared" si="7"/>
        <v>0.43371538388891806</v>
      </c>
      <c r="Z75">
        <f t="shared" si="7"/>
        <v>0.37725953275831475</v>
      </c>
      <c r="AA75">
        <f t="shared" si="7"/>
        <v>0.37266634527679654</v>
      </c>
      <c r="AB75">
        <f t="shared" si="7"/>
        <v>0.36308108855462978</v>
      </c>
      <c r="AC75">
        <f t="shared" si="7"/>
        <v>0.34895651530586502</v>
      </c>
      <c r="AD75">
        <f t="shared" si="7"/>
        <v>0.40065273469783597</v>
      </c>
      <c r="AE75">
        <f t="shared" si="7"/>
        <v>0.4070418971835138</v>
      </c>
      <c r="AF75">
        <f t="shared" si="7"/>
        <v>0.33312644877719116</v>
      </c>
      <c r="AG75">
        <f t="shared" si="8"/>
        <v>0.40704189718351391</v>
      </c>
      <c r="AH75">
        <f t="shared" si="8"/>
        <v>0.41335219817146479</v>
      </c>
      <c r="AI75">
        <f t="shared" si="8"/>
        <v>0.32252879167616216</v>
      </c>
      <c r="AJ75">
        <f t="shared" si="8"/>
        <v>0.41570539855105798</v>
      </c>
      <c r="AK75">
        <f t="shared" si="8"/>
        <v>0.38415638498938981</v>
      </c>
      <c r="AL75">
        <f t="shared" si="8"/>
        <v>0.53724759445924108</v>
      </c>
      <c r="AM75">
        <f t="shared" si="8"/>
        <v>0.44696066867768036</v>
      </c>
      <c r="AN75">
        <f t="shared" si="8"/>
        <v>0.4743050341941345</v>
      </c>
      <c r="AO75">
        <f t="shared" si="8"/>
        <v>0.47430503419413422</v>
      </c>
      <c r="AP75">
        <f t="shared" si="8"/>
        <v>0.34085045717929247</v>
      </c>
      <c r="AQ75">
        <f t="shared" si="8"/>
        <v>0.29124731786566688</v>
      </c>
      <c r="AR75" s="49">
        <v>0.38310436906051509</v>
      </c>
      <c r="AS75">
        <f t="shared" si="9"/>
        <v>0.4554248942914752</v>
      </c>
      <c r="AT75">
        <f t="shared" si="9"/>
        <v>0.48103558431252708</v>
      </c>
      <c r="AU75">
        <f t="shared" si="9"/>
        <v>0.48103558431252708</v>
      </c>
      <c r="AV75">
        <f t="shared" si="9"/>
        <v>0.34801383434747846</v>
      </c>
      <c r="AW75">
        <f t="shared" si="9"/>
        <v>0.3764388888142054</v>
      </c>
      <c r="AX75">
        <f t="shared" si="9"/>
        <v>0.42761819672419682</v>
      </c>
      <c r="AY75">
        <f t="shared" si="9"/>
        <v>0.41412773526173757</v>
      </c>
      <c r="AZ75">
        <f t="shared" si="9"/>
        <v>0.400046768460814</v>
      </c>
      <c r="BA75">
        <f t="shared" si="9"/>
        <v>0.3275948276043319</v>
      </c>
      <c r="BB75">
        <f t="shared" si="9"/>
        <v>0.44220281206594103</v>
      </c>
      <c r="BC75">
        <f t="shared" si="9"/>
        <v>0.50905389581611327</v>
      </c>
      <c r="BD75" s="23">
        <v>73</v>
      </c>
    </row>
    <row r="76" spans="2:56" x14ac:dyDescent="0.35">
      <c r="B76" s="5" t="s">
        <v>75</v>
      </c>
      <c r="C76">
        <f t="shared" si="5"/>
        <v>0.3251643271951028</v>
      </c>
      <c r="D76">
        <f t="shared" si="5"/>
        <v>0.35839196690203823</v>
      </c>
      <c r="E76">
        <f t="shared" si="5"/>
        <v>0.38593865613511946</v>
      </c>
      <c r="F76">
        <f t="shared" si="5"/>
        <v>0.4554248942914752</v>
      </c>
      <c r="G76">
        <f t="shared" si="5"/>
        <v>0.40065273469783597</v>
      </c>
      <c r="H76">
        <f t="shared" si="5"/>
        <v>0.45510263775276377</v>
      </c>
      <c r="I76">
        <f t="shared" si="5"/>
        <v>0.36061674147505557</v>
      </c>
      <c r="J76">
        <f t="shared" si="5"/>
        <v>0.44370963633339405</v>
      </c>
      <c r="K76">
        <f t="shared" si="5"/>
        <v>0.44441052130120368</v>
      </c>
      <c r="L76">
        <f t="shared" si="5"/>
        <v>0.40499699736995443</v>
      </c>
      <c r="M76">
        <f t="shared" si="6"/>
        <v>0.40499699736995454</v>
      </c>
      <c r="N76">
        <f t="shared" si="6"/>
        <v>0.34374051270398454</v>
      </c>
      <c r="O76">
        <f t="shared" si="6"/>
        <v>0.4595192134376756</v>
      </c>
      <c r="P76">
        <f t="shared" si="6"/>
        <v>0.26420308024373218</v>
      </c>
      <c r="Q76">
        <f t="shared" si="6"/>
        <v>0.41570539855105798</v>
      </c>
      <c r="R76">
        <f t="shared" si="6"/>
        <v>0.26420308024373218</v>
      </c>
      <c r="S76">
        <f t="shared" si="6"/>
        <v>0.35622415719421868</v>
      </c>
      <c r="T76">
        <f t="shared" si="6"/>
        <v>0.2369265074062045</v>
      </c>
      <c r="U76">
        <f t="shared" si="6"/>
        <v>0.50905389581611338</v>
      </c>
      <c r="V76">
        <f t="shared" si="6"/>
        <v>0.42375643412647229</v>
      </c>
      <c r="W76">
        <f t="shared" si="7"/>
        <v>0.4314372104553581</v>
      </c>
      <c r="X76">
        <f t="shared" si="7"/>
        <v>0.43143721045535777</v>
      </c>
      <c r="Y76">
        <f t="shared" si="7"/>
        <v>0.43371538388891806</v>
      </c>
      <c r="Z76">
        <f t="shared" si="7"/>
        <v>0.37725953275831475</v>
      </c>
      <c r="AA76">
        <f t="shared" si="7"/>
        <v>0.37266634527679654</v>
      </c>
      <c r="AB76">
        <f t="shared" si="7"/>
        <v>0.36308108855462978</v>
      </c>
      <c r="AC76">
        <f t="shared" si="7"/>
        <v>0.34895651530586502</v>
      </c>
      <c r="AD76">
        <f t="shared" si="7"/>
        <v>0.40065273469783597</v>
      </c>
      <c r="AE76">
        <f t="shared" si="7"/>
        <v>0.4070418971835138</v>
      </c>
      <c r="AF76">
        <f t="shared" si="7"/>
        <v>0.33312644877719116</v>
      </c>
      <c r="AG76">
        <f t="shared" si="8"/>
        <v>0.40704189718351391</v>
      </c>
      <c r="AH76">
        <f t="shared" si="8"/>
        <v>0.41335219817146479</v>
      </c>
      <c r="AI76">
        <f t="shared" si="8"/>
        <v>0.32252879167616216</v>
      </c>
      <c r="AJ76">
        <f t="shared" si="8"/>
        <v>0.41570539855105798</v>
      </c>
      <c r="AK76">
        <f t="shared" si="8"/>
        <v>0.38415638498938981</v>
      </c>
      <c r="AL76">
        <f t="shared" si="8"/>
        <v>0.53724759445924108</v>
      </c>
      <c r="AM76">
        <f t="shared" si="8"/>
        <v>0.44696066867768036</v>
      </c>
      <c r="AN76">
        <f t="shared" si="8"/>
        <v>0.4743050341941345</v>
      </c>
      <c r="AO76">
        <f t="shared" si="8"/>
        <v>0.47430503419413422</v>
      </c>
      <c r="AP76">
        <f t="shared" si="8"/>
        <v>0.34085045717929247</v>
      </c>
      <c r="AQ76">
        <f t="shared" si="8"/>
        <v>0.29124731786566688</v>
      </c>
      <c r="AR76" s="49">
        <v>0.38310436906051509</v>
      </c>
      <c r="AS76">
        <f t="shared" si="9"/>
        <v>0.4554248942914752</v>
      </c>
      <c r="AT76">
        <f t="shared" si="9"/>
        <v>0.48103558431252708</v>
      </c>
      <c r="AU76">
        <f t="shared" si="9"/>
        <v>0.48103558431252708</v>
      </c>
      <c r="AV76">
        <f t="shared" si="9"/>
        <v>0.34801383434747846</v>
      </c>
      <c r="AW76">
        <f t="shared" si="9"/>
        <v>0.3764388888142054</v>
      </c>
      <c r="AX76">
        <f t="shared" si="9"/>
        <v>0.42761819672419682</v>
      </c>
      <c r="AY76">
        <f t="shared" si="9"/>
        <v>0.41412773526173757</v>
      </c>
      <c r="AZ76">
        <f t="shared" si="9"/>
        <v>0.400046768460814</v>
      </c>
      <c r="BA76">
        <f t="shared" si="9"/>
        <v>0.3275948276043319</v>
      </c>
      <c r="BB76">
        <f t="shared" si="9"/>
        <v>0.44220281206594103</v>
      </c>
      <c r="BC76">
        <f t="shared" si="9"/>
        <v>0.50905389581611327</v>
      </c>
      <c r="BD76" s="23">
        <v>74</v>
      </c>
    </row>
    <row r="77" spans="2:56" x14ac:dyDescent="0.35">
      <c r="B77" s="5" t="s">
        <v>81</v>
      </c>
      <c r="C77">
        <f t="shared" si="5"/>
        <v>0.3251643271951028</v>
      </c>
      <c r="D77">
        <f t="shared" si="5"/>
        <v>0.35839196690203823</v>
      </c>
      <c r="E77">
        <f t="shared" si="5"/>
        <v>0.38593865613511946</v>
      </c>
      <c r="F77">
        <f t="shared" si="5"/>
        <v>0.4554248942914752</v>
      </c>
      <c r="G77">
        <f t="shared" si="5"/>
        <v>0.40065273469783597</v>
      </c>
      <c r="H77">
        <f t="shared" si="5"/>
        <v>0.45510263775276377</v>
      </c>
      <c r="I77">
        <f t="shared" si="5"/>
        <v>0.36061674147505557</v>
      </c>
      <c r="J77">
        <f t="shared" si="5"/>
        <v>0.44370963633339405</v>
      </c>
      <c r="K77">
        <f t="shared" si="5"/>
        <v>0.44441052130120368</v>
      </c>
      <c r="L77">
        <f t="shared" si="5"/>
        <v>0.40499699736995443</v>
      </c>
      <c r="M77">
        <f t="shared" si="6"/>
        <v>0.40499699736995454</v>
      </c>
      <c r="N77">
        <f t="shared" si="6"/>
        <v>0.34374051270398454</v>
      </c>
      <c r="O77">
        <f t="shared" si="6"/>
        <v>0.4595192134376756</v>
      </c>
      <c r="P77">
        <f t="shared" si="6"/>
        <v>0.26420308024373218</v>
      </c>
      <c r="Q77">
        <f t="shared" si="6"/>
        <v>0.41570539855105798</v>
      </c>
      <c r="R77">
        <f t="shared" si="6"/>
        <v>0.26420308024373218</v>
      </c>
      <c r="S77">
        <f t="shared" si="6"/>
        <v>0.35622415719421868</v>
      </c>
      <c r="T77">
        <f t="shared" si="6"/>
        <v>0.2369265074062045</v>
      </c>
      <c r="U77">
        <f t="shared" si="6"/>
        <v>0.50905389581611338</v>
      </c>
      <c r="V77">
        <f t="shared" si="6"/>
        <v>0.42375643412647229</v>
      </c>
      <c r="W77">
        <f t="shared" si="7"/>
        <v>0.4314372104553581</v>
      </c>
      <c r="X77">
        <f t="shared" si="7"/>
        <v>0.43143721045535777</v>
      </c>
      <c r="Y77">
        <f t="shared" si="7"/>
        <v>0.43371538388891806</v>
      </c>
      <c r="Z77">
        <f t="shared" si="7"/>
        <v>0.37725953275831475</v>
      </c>
      <c r="AA77">
        <f t="shared" si="7"/>
        <v>0.37266634527679654</v>
      </c>
      <c r="AB77">
        <f t="shared" si="7"/>
        <v>0.36308108855462978</v>
      </c>
      <c r="AC77">
        <f t="shared" si="7"/>
        <v>0.34895651530586502</v>
      </c>
      <c r="AD77">
        <f t="shared" si="7"/>
        <v>0.40065273469783597</v>
      </c>
      <c r="AE77">
        <f t="shared" si="7"/>
        <v>0.4070418971835138</v>
      </c>
      <c r="AF77">
        <f t="shared" si="7"/>
        <v>0.33312644877719116</v>
      </c>
      <c r="AG77">
        <f t="shared" si="8"/>
        <v>0.40704189718351391</v>
      </c>
      <c r="AH77">
        <f t="shared" si="8"/>
        <v>0.41335219817146479</v>
      </c>
      <c r="AI77">
        <f t="shared" si="8"/>
        <v>0.32252879167616216</v>
      </c>
      <c r="AJ77">
        <f t="shared" si="8"/>
        <v>0.41570539855105798</v>
      </c>
      <c r="AK77">
        <f t="shared" si="8"/>
        <v>0.38415638498938981</v>
      </c>
      <c r="AL77">
        <f t="shared" si="8"/>
        <v>0.53724759445924108</v>
      </c>
      <c r="AM77">
        <f t="shared" si="8"/>
        <v>0.44696066867768036</v>
      </c>
      <c r="AN77">
        <f t="shared" si="8"/>
        <v>0.4743050341941345</v>
      </c>
      <c r="AO77">
        <f t="shared" si="8"/>
        <v>0.47430503419413422</v>
      </c>
      <c r="AP77">
        <f t="shared" si="8"/>
        <v>0.34085045717929247</v>
      </c>
      <c r="AQ77">
        <f t="shared" si="8"/>
        <v>0.29124731786566688</v>
      </c>
      <c r="AR77" s="49">
        <v>0.38310436906051509</v>
      </c>
      <c r="AS77">
        <f t="shared" si="9"/>
        <v>0.4554248942914752</v>
      </c>
      <c r="AT77">
        <f t="shared" si="9"/>
        <v>0.48103558431252708</v>
      </c>
      <c r="AU77">
        <f t="shared" si="9"/>
        <v>0.48103558431252708</v>
      </c>
      <c r="AV77">
        <f t="shared" si="9"/>
        <v>0.34801383434747846</v>
      </c>
      <c r="AW77">
        <f t="shared" si="9"/>
        <v>0.3764388888142054</v>
      </c>
      <c r="AX77">
        <f t="shared" si="9"/>
        <v>0.42761819672419682</v>
      </c>
      <c r="AY77">
        <f t="shared" si="9"/>
        <v>0.41412773526173757</v>
      </c>
      <c r="AZ77">
        <f t="shared" si="9"/>
        <v>0.400046768460814</v>
      </c>
      <c r="BA77">
        <f t="shared" si="9"/>
        <v>0.3275948276043319</v>
      </c>
      <c r="BB77">
        <f t="shared" si="9"/>
        <v>0.44220281206594103</v>
      </c>
      <c r="BC77">
        <f t="shared" si="9"/>
        <v>0.50905389581611327</v>
      </c>
      <c r="BD77" s="23">
        <v>75</v>
      </c>
    </row>
    <row r="78" spans="2:56" x14ac:dyDescent="0.35">
      <c r="B78" s="5" t="s">
        <v>82</v>
      </c>
      <c r="C78">
        <f t="shared" si="5"/>
        <v>0.3251643271951028</v>
      </c>
      <c r="D78">
        <f t="shared" si="5"/>
        <v>0.35839196690203823</v>
      </c>
      <c r="E78">
        <f t="shared" si="5"/>
        <v>0.38593865613511946</v>
      </c>
      <c r="F78">
        <f t="shared" si="5"/>
        <v>0.4554248942914752</v>
      </c>
      <c r="G78">
        <f t="shared" si="5"/>
        <v>0.40065273469783597</v>
      </c>
      <c r="H78">
        <f t="shared" si="5"/>
        <v>0.45510263775276377</v>
      </c>
      <c r="I78">
        <f t="shared" si="5"/>
        <v>0.36061674147505557</v>
      </c>
      <c r="J78">
        <f t="shared" si="5"/>
        <v>0.44370963633339405</v>
      </c>
      <c r="K78">
        <f t="shared" si="5"/>
        <v>0.44441052130120368</v>
      </c>
      <c r="L78">
        <f t="shared" si="5"/>
        <v>0.40499699736995443</v>
      </c>
      <c r="M78">
        <f t="shared" si="6"/>
        <v>0.40499699736995454</v>
      </c>
      <c r="N78">
        <f t="shared" si="6"/>
        <v>0.34374051270398454</v>
      </c>
      <c r="O78">
        <f t="shared" si="6"/>
        <v>0.4595192134376756</v>
      </c>
      <c r="P78">
        <f t="shared" si="6"/>
        <v>0.26420308024373218</v>
      </c>
      <c r="Q78">
        <f t="shared" si="6"/>
        <v>0.41570539855105798</v>
      </c>
      <c r="R78">
        <f t="shared" si="6"/>
        <v>0.26420308024373218</v>
      </c>
      <c r="S78">
        <f t="shared" si="6"/>
        <v>0.35622415719421868</v>
      </c>
      <c r="T78">
        <f t="shared" si="6"/>
        <v>0.2369265074062045</v>
      </c>
      <c r="U78">
        <f t="shared" si="6"/>
        <v>0.50905389581611338</v>
      </c>
      <c r="V78">
        <f t="shared" si="6"/>
        <v>0.42375643412647229</v>
      </c>
      <c r="W78">
        <f t="shared" si="7"/>
        <v>0.4314372104553581</v>
      </c>
      <c r="X78">
        <f t="shared" si="7"/>
        <v>0.43143721045535777</v>
      </c>
      <c r="Y78">
        <f t="shared" si="7"/>
        <v>0.43371538388891806</v>
      </c>
      <c r="Z78">
        <f t="shared" si="7"/>
        <v>0.37725953275831475</v>
      </c>
      <c r="AA78">
        <f t="shared" si="7"/>
        <v>0.37266634527679654</v>
      </c>
      <c r="AB78">
        <f t="shared" si="7"/>
        <v>0.36308108855462978</v>
      </c>
      <c r="AC78">
        <f t="shared" si="7"/>
        <v>0.34895651530586502</v>
      </c>
      <c r="AD78">
        <f t="shared" si="7"/>
        <v>0.40065273469783597</v>
      </c>
      <c r="AE78">
        <f t="shared" si="7"/>
        <v>0.4070418971835138</v>
      </c>
      <c r="AF78">
        <f t="shared" si="7"/>
        <v>0.33312644877719116</v>
      </c>
      <c r="AG78">
        <f t="shared" si="8"/>
        <v>0.40704189718351391</v>
      </c>
      <c r="AH78">
        <f t="shared" si="8"/>
        <v>0.41335219817146479</v>
      </c>
      <c r="AI78">
        <f t="shared" si="8"/>
        <v>0.32252879167616216</v>
      </c>
      <c r="AJ78">
        <f t="shared" si="8"/>
        <v>0.41570539855105798</v>
      </c>
      <c r="AK78">
        <f t="shared" si="8"/>
        <v>0.38415638498938981</v>
      </c>
      <c r="AL78">
        <f t="shared" si="8"/>
        <v>0.53724759445924108</v>
      </c>
      <c r="AM78">
        <f t="shared" si="8"/>
        <v>0.44696066867768036</v>
      </c>
      <c r="AN78">
        <f t="shared" si="8"/>
        <v>0.4743050341941345</v>
      </c>
      <c r="AO78">
        <f t="shared" si="8"/>
        <v>0.47430503419413422</v>
      </c>
      <c r="AP78">
        <f t="shared" si="8"/>
        <v>0.34085045717929247</v>
      </c>
      <c r="AQ78">
        <f t="shared" si="8"/>
        <v>0.29124731786566688</v>
      </c>
      <c r="AR78" s="49">
        <v>0.38310436906051509</v>
      </c>
      <c r="AS78">
        <f t="shared" si="9"/>
        <v>0.4554248942914752</v>
      </c>
      <c r="AT78">
        <f t="shared" si="9"/>
        <v>0.48103558431252708</v>
      </c>
      <c r="AU78">
        <f t="shared" si="9"/>
        <v>0.48103558431252708</v>
      </c>
      <c r="AV78">
        <f t="shared" si="9"/>
        <v>0.34801383434747846</v>
      </c>
      <c r="AW78">
        <f t="shared" si="9"/>
        <v>0.3764388888142054</v>
      </c>
      <c r="AX78">
        <f t="shared" si="9"/>
        <v>0.42761819672419682</v>
      </c>
      <c r="AY78">
        <f t="shared" si="9"/>
        <v>0.41412773526173757</v>
      </c>
      <c r="AZ78">
        <f t="shared" si="9"/>
        <v>0.400046768460814</v>
      </c>
      <c r="BA78">
        <f t="shared" si="9"/>
        <v>0.3275948276043319</v>
      </c>
      <c r="BB78">
        <f t="shared" si="9"/>
        <v>0.44220281206594103</v>
      </c>
      <c r="BC78">
        <f t="shared" si="9"/>
        <v>0.50905389581611327</v>
      </c>
      <c r="BD78" s="23">
        <v>76</v>
      </c>
    </row>
    <row r="79" spans="2:56" x14ac:dyDescent="0.35">
      <c r="B79" s="5" t="s">
        <v>76</v>
      </c>
      <c r="C79"/>
      <c r="AR79" s="49"/>
      <c r="BD79" s="23">
        <v>77</v>
      </c>
    </row>
    <row r="80" spans="2:56" x14ac:dyDescent="0.35">
      <c r="B80" s="5" t="s">
        <v>46</v>
      </c>
      <c r="C80"/>
      <c r="AR80" s="49"/>
      <c r="BD80" s="23">
        <v>78</v>
      </c>
    </row>
    <row r="81" spans="2:56" x14ac:dyDescent="0.35">
      <c r="B81" s="5" t="s">
        <v>77</v>
      </c>
      <c r="C81"/>
      <c r="AR81" s="49"/>
      <c r="BD81" s="23">
        <v>79</v>
      </c>
    </row>
    <row r="82" spans="2:56" x14ac:dyDescent="0.35">
      <c r="B82" s="5" t="s">
        <v>47</v>
      </c>
      <c r="C82">
        <f t="shared" ref="C82:L91" si="10">$AR82*C$254</f>
        <v>0.12651584393829526</v>
      </c>
      <c r="D82">
        <f t="shared" si="10"/>
        <v>0.13881313735223846</v>
      </c>
      <c r="E82">
        <f t="shared" si="10"/>
        <v>0.14876622965520608</v>
      </c>
      <c r="F82">
        <f t="shared" si="10"/>
        <v>0.14777243732195688</v>
      </c>
      <c r="G82">
        <f t="shared" si="10"/>
        <v>0.12273863654071511</v>
      </c>
      <c r="H82">
        <f t="shared" si="10"/>
        <v>0.16659608660705033</v>
      </c>
      <c r="I82">
        <f t="shared" si="10"/>
        <v>0.1381526156027264</v>
      </c>
      <c r="J82">
        <f t="shared" si="10"/>
        <v>0.15095408562644724</v>
      </c>
      <c r="K82">
        <f t="shared" si="10"/>
        <v>0.15035066051654863</v>
      </c>
      <c r="L82">
        <f t="shared" si="10"/>
        <v>0.16242657184368253</v>
      </c>
      <c r="M82">
        <f t="shared" ref="M82:V91" si="11">$AR82*M$254</f>
        <v>0.16242657184368256</v>
      </c>
      <c r="N82">
        <f t="shared" si="11"/>
        <v>0.12863220082756499</v>
      </c>
      <c r="O82">
        <f t="shared" si="11"/>
        <v>0.17190296773885519</v>
      </c>
      <c r="P82">
        <f t="shared" si="11"/>
        <v>0.10667721252543944</v>
      </c>
      <c r="Q82">
        <f t="shared" si="11"/>
        <v>0.16340437501790495</v>
      </c>
      <c r="R82">
        <f t="shared" si="11"/>
        <v>0.10667721252543944</v>
      </c>
      <c r="S82">
        <f t="shared" si="11"/>
        <v>0.13091803405672933</v>
      </c>
      <c r="T82">
        <f t="shared" si="11"/>
        <v>9.7158104664285747E-2</v>
      </c>
      <c r="U82">
        <f t="shared" si="11"/>
        <v>0.15184585726752242</v>
      </c>
      <c r="V82">
        <f t="shared" si="11"/>
        <v>0.15209603422555001</v>
      </c>
      <c r="W82">
        <f t="shared" ref="W82:AF91" si="12">$AR82*W$254</f>
        <v>0.16100660629090507</v>
      </c>
      <c r="X82">
        <f t="shared" si="12"/>
        <v>0.16100660629090505</v>
      </c>
      <c r="Y82">
        <f t="shared" si="12"/>
        <v>0.15276840043962173</v>
      </c>
      <c r="Z82">
        <f t="shared" si="12"/>
        <v>0.11362235737488692</v>
      </c>
      <c r="AA82">
        <f t="shared" si="12"/>
        <v>0.14427257207438834</v>
      </c>
      <c r="AB82">
        <f t="shared" si="12"/>
        <v>0.14781820270832743</v>
      </c>
      <c r="AC82">
        <f t="shared" si="12"/>
        <v>0.12840806126285528</v>
      </c>
      <c r="AD82">
        <f t="shared" si="12"/>
        <v>0.12273863654071511</v>
      </c>
      <c r="AE82">
        <f t="shared" si="12"/>
        <v>0.1375424157831267</v>
      </c>
      <c r="AF82">
        <f t="shared" si="12"/>
        <v>0.16368552980176776</v>
      </c>
      <c r="AG82">
        <f t="shared" ref="AG82:AQ91" si="13">$AR82*AG$254</f>
        <v>0.13754241578312668</v>
      </c>
      <c r="AH82">
        <f t="shared" si="13"/>
        <v>0.17226030986789009</v>
      </c>
      <c r="AI82">
        <f t="shared" si="13"/>
        <v>0.11802491744799722</v>
      </c>
      <c r="AJ82">
        <f t="shared" si="13"/>
        <v>0.16340437501790495</v>
      </c>
      <c r="AK82">
        <f t="shared" si="13"/>
        <v>0.19288826463411241</v>
      </c>
      <c r="AL82">
        <f t="shared" si="13"/>
        <v>0.16274142811051495</v>
      </c>
      <c r="AM82">
        <f t="shared" si="13"/>
        <v>0.17358459201245532</v>
      </c>
      <c r="AN82">
        <f t="shared" si="13"/>
        <v>0.16315020396709443</v>
      </c>
      <c r="AO82">
        <f t="shared" si="13"/>
        <v>0.16315020396709443</v>
      </c>
      <c r="AP82">
        <f t="shared" si="13"/>
        <v>0.13938872198302285</v>
      </c>
      <c r="AQ82">
        <f t="shared" si="13"/>
        <v>0.16360824666264739</v>
      </c>
      <c r="AR82" s="49">
        <v>0.14240143548989215</v>
      </c>
      <c r="AS82">
        <f t="shared" ref="AS82:BC91" si="14">$AR82*AS$254</f>
        <v>0.14777243732195688</v>
      </c>
      <c r="AT82">
        <f t="shared" si="14"/>
        <v>0.20317460453327058</v>
      </c>
      <c r="AU82">
        <f t="shared" si="14"/>
        <v>0.20317460453327044</v>
      </c>
      <c r="AV82">
        <f t="shared" si="14"/>
        <v>0.16540935488533834</v>
      </c>
      <c r="AW82">
        <f t="shared" si="14"/>
        <v>0.17265226252198243</v>
      </c>
      <c r="AX82">
        <f t="shared" si="14"/>
        <v>0.15959228775540521</v>
      </c>
      <c r="AY82">
        <f t="shared" si="14"/>
        <v>0.15001348501882061</v>
      </c>
      <c r="AZ82">
        <f t="shared" si="14"/>
        <v>0.13935625854652026</v>
      </c>
      <c r="BA82">
        <f t="shared" si="14"/>
        <v>0.16700723163709516</v>
      </c>
      <c r="BB82">
        <f t="shared" si="14"/>
        <v>0.1349928787749935</v>
      </c>
      <c r="BC82">
        <f t="shared" si="14"/>
        <v>0.15184585726752242</v>
      </c>
      <c r="BD82" s="23">
        <v>80</v>
      </c>
    </row>
    <row r="83" spans="2:56" x14ac:dyDescent="0.35">
      <c r="B83" s="5" t="s">
        <v>48</v>
      </c>
      <c r="C83">
        <f t="shared" si="10"/>
        <v>0.12651584393829526</v>
      </c>
      <c r="D83">
        <f t="shared" si="10"/>
        <v>0.13881313735223846</v>
      </c>
      <c r="E83">
        <f t="shared" si="10"/>
        <v>0.14876622965520608</v>
      </c>
      <c r="F83">
        <f t="shared" si="10"/>
        <v>0.14777243732195688</v>
      </c>
      <c r="G83">
        <f t="shared" si="10"/>
        <v>0.12273863654071511</v>
      </c>
      <c r="H83">
        <f t="shared" si="10"/>
        <v>0.16659608660705033</v>
      </c>
      <c r="I83">
        <f t="shared" si="10"/>
        <v>0.1381526156027264</v>
      </c>
      <c r="J83">
        <f t="shared" si="10"/>
        <v>0.15095408562644724</v>
      </c>
      <c r="K83">
        <f t="shared" si="10"/>
        <v>0.15035066051654863</v>
      </c>
      <c r="L83">
        <f t="shared" si="10"/>
        <v>0.16242657184368253</v>
      </c>
      <c r="M83">
        <f t="shared" si="11"/>
        <v>0.16242657184368256</v>
      </c>
      <c r="N83">
        <f t="shared" si="11"/>
        <v>0.12863220082756499</v>
      </c>
      <c r="O83">
        <f t="shared" si="11"/>
        <v>0.17190296773885519</v>
      </c>
      <c r="P83">
        <f t="shared" si="11"/>
        <v>0.10667721252543944</v>
      </c>
      <c r="Q83">
        <f t="shared" si="11"/>
        <v>0.16340437501790495</v>
      </c>
      <c r="R83">
        <f t="shared" si="11"/>
        <v>0.10667721252543944</v>
      </c>
      <c r="S83">
        <f t="shared" si="11"/>
        <v>0.13091803405672933</v>
      </c>
      <c r="T83">
        <f t="shared" si="11"/>
        <v>9.7158104664285747E-2</v>
      </c>
      <c r="U83">
        <f t="shared" si="11"/>
        <v>0.15184585726752242</v>
      </c>
      <c r="V83">
        <f t="shared" si="11"/>
        <v>0.15209603422555001</v>
      </c>
      <c r="W83">
        <f t="shared" si="12"/>
        <v>0.16100660629090507</v>
      </c>
      <c r="X83">
        <f t="shared" si="12"/>
        <v>0.16100660629090505</v>
      </c>
      <c r="Y83">
        <f t="shared" si="12"/>
        <v>0.15276840043962173</v>
      </c>
      <c r="Z83">
        <f t="shared" si="12"/>
        <v>0.11362235737488692</v>
      </c>
      <c r="AA83">
        <f t="shared" si="12"/>
        <v>0.14427257207438834</v>
      </c>
      <c r="AB83">
        <f t="shared" si="12"/>
        <v>0.14781820270832743</v>
      </c>
      <c r="AC83">
        <f t="shared" si="12"/>
        <v>0.12840806126285528</v>
      </c>
      <c r="AD83">
        <f t="shared" si="12"/>
        <v>0.12273863654071511</v>
      </c>
      <c r="AE83">
        <f t="shared" si="12"/>
        <v>0.1375424157831267</v>
      </c>
      <c r="AF83">
        <f t="shared" si="12"/>
        <v>0.16368552980176776</v>
      </c>
      <c r="AG83">
        <f t="shared" si="13"/>
        <v>0.13754241578312668</v>
      </c>
      <c r="AH83">
        <f t="shared" si="13"/>
        <v>0.17226030986789009</v>
      </c>
      <c r="AI83">
        <f t="shared" si="13"/>
        <v>0.11802491744799722</v>
      </c>
      <c r="AJ83">
        <f t="shared" si="13"/>
        <v>0.16340437501790495</v>
      </c>
      <c r="AK83">
        <f t="shared" si="13"/>
        <v>0.19288826463411241</v>
      </c>
      <c r="AL83">
        <f t="shared" si="13"/>
        <v>0.16274142811051495</v>
      </c>
      <c r="AM83">
        <f t="shared" si="13"/>
        <v>0.17358459201245532</v>
      </c>
      <c r="AN83">
        <f t="shared" si="13"/>
        <v>0.16315020396709443</v>
      </c>
      <c r="AO83">
        <f t="shared" si="13"/>
        <v>0.16315020396709443</v>
      </c>
      <c r="AP83">
        <f t="shared" si="13"/>
        <v>0.13938872198302285</v>
      </c>
      <c r="AQ83">
        <f t="shared" si="13"/>
        <v>0.16360824666264739</v>
      </c>
      <c r="AR83" s="49">
        <v>0.14240143548989215</v>
      </c>
      <c r="AS83">
        <f t="shared" si="14"/>
        <v>0.14777243732195688</v>
      </c>
      <c r="AT83">
        <f t="shared" si="14"/>
        <v>0.20317460453327058</v>
      </c>
      <c r="AU83">
        <f t="shared" si="14"/>
        <v>0.20317460453327044</v>
      </c>
      <c r="AV83">
        <f t="shared" si="14"/>
        <v>0.16540935488533834</v>
      </c>
      <c r="AW83">
        <f t="shared" si="14"/>
        <v>0.17265226252198243</v>
      </c>
      <c r="AX83">
        <f t="shared" si="14"/>
        <v>0.15959228775540521</v>
      </c>
      <c r="AY83">
        <f t="shared" si="14"/>
        <v>0.15001348501882061</v>
      </c>
      <c r="AZ83">
        <f t="shared" si="14"/>
        <v>0.13935625854652026</v>
      </c>
      <c r="BA83">
        <f t="shared" si="14"/>
        <v>0.16700723163709516</v>
      </c>
      <c r="BB83">
        <f t="shared" si="14"/>
        <v>0.1349928787749935</v>
      </c>
      <c r="BC83">
        <f t="shared" si="14"/>
        <v>0.15184585726752242</v>
      </c>
      <c r="BD83" s="23">
        <v>81</v>
      </c>
    </row>
    <row r="84" spans="2:56" x14ac:dyDescent="0.35">
      <c r="B84" s="5" t="s">
        <v>49</v>
      </c>
      <c r="C84">
        <f t="shared" si="10"/>
        <v>0.21198859558898123</v>
      </c>
      <c r="D84">
        <f t="shared" si="10"/>
        <v>0.23259380896951945</v>
      </c>
      <c r="E84">
        <f t="shared" si="10"/>
        <v>0.24927110402912217</v>
      </c>
      <c r="F84">
        <f t="shared" si="10"/>
        <v>0.24760591621963846</v>
      </c>
      <c r="G84">
        <f t="shared" si="10"/>
        <v>0.20565954725372401</v>
      </c>
      <c r="H84">
        <f t="shared" si="10"/>
        <v>0.27914662172805443</v>
      </c>
      <c r="I84">
        <f t="shared" si="10"/>
        <v>0.23148704578732598</v>
      </c>
      <c r="J84">
        <f t="shared" si="10"/>
        <v>0.25293705210532191</v>
      </c>
      <c r="K84">
        <f t="shared" si="10"/>
        <v>0.25192595944207474</v>
      </c>
      <c r="L84">
        <f t="shared" si="10"/>
        <v>0.27216022736463419</v>
      </c>
      <c r="M84">
        <f t="shared" si="11"/>
        <v>0.27216022736463424</v>
      </c>
      <c r="N84">
        <f t="shared" si="11"/>
        <v>0.21553474056778849</v>
      </c>
      <c r="O84">
        <f t="shared" si="11"/>
        <v>0.28803877501944508</v>
      </c>
      <c r="P84">
        <f t="shared" si="11"/>
        <v>0.17874719687792406</v>
      </c>
      <c r="Q84">
        <f t="shared" si="11"/>
        <v>0.27379862391018428</v>
      </c>
      <c r="R84">
        <f t="shared" si="11"/>
        <v>0.17874719687792406</v>
      </c>
      <c r="S84">
        <f t="shared" si="11"/>
        <v>0.21936485828994126</v>
      </c>
      <c r="T84">
        <f t="shared" si="11"/>
        <v>0.16279708150952643</v>
      </c>
      <c r="U84">
        <f t="shared" si="11"/>
        <v>0.25443129513364815</v>
      </c>
      <c r="V84">
        <f t="shared" si="11"/>
        <v>0.25485048897000956</v>
      </c>
      <c r="W84">
        <f t="shared" si="12"/>
        <v>0.26978094826450161</v>
      </c>
      <c r="X84">
        <f t="shared" si="12"/>
        <v>0.26978094826450155</v>
      </c>
      <c r="Y84">
        <f t="shared" si="12"/>
        <v>0.25597709861039625</v>
      </c>
      <c r="Z84">
        <f t="shared" si="12"/>
        <v>0.19038440734078507</v>
      </c>
      <c r="AA84">
        <f t="shared" si="12"/>
        <v>0.24174157942602234</v>
      </c>
      <c r="AB84">
        <f t="shared" si="12"/>
        <v>0.24768260021178737</v>
      </c>
      <c r="AC84">
        <f t="shared" si="12"/>
        <v>0.21515917470931856</v>
      </c>
      <c r="AD84">
        <f t="shared" si="12"/>
        <v>0.20565954725372401</v>
      </c>
      <c r="AE84">
        <f t="shared" si="12"/>
        <v>0.23046460149292849</v>
      </c>
      <c r="AF84">
        <f t="shared" si="12"/>
        <v>0.27426972386034765</v>
      </c>
      <c r="AG84">
        <f t="shared" si="13"/>
        <v>0.23046460149292844</v>
      </c>
      <c r="AH84">
        <f t="shared" si="13"/>
        <v>0.28863753367070011</v>
      </c>
      <c r="AI84">
        <f t="shared" si="13"/>
        <v>0.19776128993384562</v>
      </c>
      <c r="AJ84">
        <f t="shared" si="13"/>
        <v>0.27379862391018428</v>
      </c>
      <c r="AK84">
        <f t="shared" si="13"/>
        <v>0.32320151415441928</v>
      </c>
      <c r="AL84">
        <f t="shared" si="13"/>
        <v>0.27268779715937663</v>
      </c>
      <c r="AM84">
        <f t="shared" si="13"/>
        <v>0.29085648667493308</v>
      </c>
      <c r="AN84">
        <f t="shared" si="13"/>
        <v>0.27337273761465458</v>
      </c>
      <c r="AO84">
        <f t="shared" si="13"/>
        <v>0.27337273761465458</v>
      </c>
      <c r="AP84">
        <f t="shared" si="13"/>
        <v>0.23355825242359063</v>
      </c>
      <c r="AQ84">
        <f t="shared" si="13"/>
        <v>0.27414022905863072</v>
      </c>
      <c r="AR84" s="49">
        <v>0.23860632296837289</v>
      </c>
      <c r="AS84">
        <f t="shared" si="14"/>
        <v>0.24760591621963846</v>
      </c>
      <c r="AT84">
        <f t="shared" si="14"/>
        <v>0.34043719532362499</v>
      </c>
      <c r="AU84">
        <f t="shared" si="14"/>
        <v>0.34043719532362476</v>
      </c>
      <c r="AV84">
        <f t="shared" si="14"/>
        <v>0.27715814674187556</v>
      </c>
      <c r="AW84">
        <f t="shared" si="14"/>
        <v>0.28929428534773854</v>
      </c>
      <c r="AX84">
        <f t="shared" si="14"/>
        <v>0.26741113124615001</v>
      </c>
      <c r="AY84">
        <f t="shared" si="14"/>
        <v>0.2513609917826467</v>
      </c>
      <c r="AZ84">
        <f t="shared" si="14"/>
        <v>0.23350385703643631</v>
      </c>
      <c r="BA84">
        <f t="shared" si="14"/>
        <v>0.27983553194506339</v>
      </c>
      <c r="BB84">
        <f t="shared" si="14"/>
        <v>0.2261926245378533</v>
      </c>
      <c r="BC84">
        <f t="shared" si="14"/>
        <v>0.25443129513364815</v>
      </c>
      <c r="BD84" s="23">
        <v>82</v>
      </c>
    </row>
    <row r="85" spans="2:56" x14ac:dyDescent="0.35">
      <c r="B85" s="5" t="s">
        <v>50</v>
      </c>
      <c r="C85">
        <f t="shared" si="10"/>
        <v>0.21198859558898123</v>
      </c>
      <c r="D85">
        <f t="shared" si="10"/>
        <v>0.23259380896951945</v>
      </c>
      <c r="E85">
        <f t="shared" si="10"/>
        <v>0.24927110402912217</v>
      </c>
      <c r="F85">
        <f t="shared" si="10"/>
        <v>0.24760591621963846</v>
      </c>
      <c r="G85">
        <f t="shared" si="10"/>
        <v>0.20565954725372401</v>
      </c>
      <c r="H85">
        <f t="shared" si="10"/>
        <v>0.27914662172805443</v>
      </c>
      <c r="I85">
        <f t="shared" si="10"/>
        <v>0.23148704578732598</v>
      </c>
      <c r="J85">
        <f t="shared" si="10"/>
        <v>0.25293705210532191</v>
      </c>
      <c r="K85">
        <f t="shared" si="10"/>
        <v>0.25192595944207474</v>
      </c>
      <c r="L85">
        <f t="shared" si="10"/>
        <v>0.27216022736463419</v>
      </c>
      <c r="M85">
        <f t="shared" si="11"/>
        <v>0.27216022736463424</v>
      </c>
      <c r="N85">
        <f t="shared" si="11"/>
        <v>0.21553474056778849</v>
      </c>
      <c r="O85">
        <f t="shared" si="11"/>
        <v>0.28803877501944508</v>
      </c>
      <c r="P85">
        <f t="shared" si="11"/>
        <v>0.17874719687792406</v>
      </c>
      <c r="Q85">
        <f t="shared" si="11"/>
        <v>0.27379862391018428</v>
      </c>
      <c r="R85">
        <f t="shared" si="11"/>
        <v>0.17874719687792406</v>
      </c>
      <c r="S85">
        <f t="shared" si="11"/>
        <v>0.21936485828994126</v>
      </c>
      <c r="T85">
        <f t="shared" si="11"/>
        <v>0.16279708150952643</v>
      </c>
      <c r="U85">
        <f t="shared" si="11"/>
        <v>0.25443129513364815</v>
      </c>
      <c r="V85">
        <f t="shared" si="11"/>
        <v>0.25485048897000956</v>
      </c>
      <c r="W85">
        <f t="shared" si="12"/>
        <v>0.26978094826450161</v>
      </c>
      <c r="X85">
        <f t="shared" si="12"/>
        <v>0.26978094826450155</v>
      </c>
      <c r="Y85">
        <f t="shared" si="12"/>
        <v>0.25597709861039625</v>
      </c>
      <c r="Z85">
        <f t="shared" si="12"/>
        <v>0.19038440734078507</v>
      </c>
      <c r="AA85">
        <f t="shared" si="12"/>
        <v>0.24174157942602234</v>
      </c>
      <c r="AB85">
        <f t="shared" si="12"/>
        <v>0.24768260021178737</v>
      </c>
      <c r="AC85">
        <f t="shared" si="12"/>
        <v>0.21515917470931856</v>
      </c>
      <c r="AD85">
        <f t="shared" si="12"/>
        <v>0.20565954725372401</v>
      </c>
      <c r="AE85">
        <f t="shared" si="12"/>
        <v>0.23046460149292849</v>
      </c>
      <c r="AF85">
        <f t="shared" si="12"/>
        <v>0.27426972386034765</v>
      </c>
      <c r="AG85">
        <f t="shared" si="13"/>
        <v>0.23046460149292844</v>
      </c>
      <c r="AH85">
        <f t="shared" si="13"/>
        <v>0.28863753367070011</v>
      </c>
      <c r="AI85">
        <f t="shared" si="13"/>
        <v>0.19776128993384562</v>
      </c>
      <c r="AJ85">
        <f t="shared" si="13"/>
        <v>0.27379862391018428</v>
      </c>
      <c r="AK85">
        <f t="shared" si="13"/>
        <v>0.32320151415441928</v>
      </c>
      <c r="AL85">
        <f t="shared" si="13"/>
        <v>0.27268779715937663</v>
      </c>
      <c r="AM85">
        <f t="shared" si="13"/>
        <v>0.29085648667493308</v>
      </c>
      <c r="AN85">
        <f t="shared" si="13"/>
        <v>0.27337273761465458</v>
      </c>
      <c r="AO85">
        <f t="shared" si="13"/>
        <v>0.27337273761465458</v>
      </c>
      <c r="AP85">
        <f t="shared" si="13"/>
        <v>0.23355825242359063</v>
      </c>
      <c r="AQ85">
        <f t="shared" si="13"/>
        <v>0.27414022905863072</v>
      </c>
      <c r="AR85" s="49">
        <v>0.23860632296837289</v>
      </c>
      <c r="AS85">
        <f t="shared" si="14"/>
        <v>0.24760591621963846</v>
      </c>
      <c r="AT85">
        <f t="shared" si="14"/>
        <v>0.34043719532362499</v>
      </c>
      <c r="AU85">
        <f t="shared" si="14"/>
        <v>0.34043719532362476</v>
      </c>
      <c r="AV85">
        <f t="shared" si="14"/>
        <v>0.27715814674187556</v>
      </c>
      <c r="AW85">
        <f t="shared" si="14"/>
        <v>0.28929428534773854</v>
      </c>
      <c r="AX85">
        <f t="shared" si="14"/>
        <v>0.26741113124615001</v>
      </c>
      <c r="AY85">
        <f t="shared" si="14"/>
        <v>0.2513609917826467</v>
      </c>
      <c r="AZ85">
        <f t="shared" si="14"/>
        <v>0.23350385703643631</v>
      </c>
      <c r="BA85">
        <f t="shared" si="14"/>
        <v>0.27983553194506339</v>
      </c>
      <c r="BB85">
        <f t="shared" si="14"/>
        <v>0.2261926245378533</v>
      </c>
      <c r="BC85">
        <f t="shared" si="14"/>
        <v>0.25443129513364815</v>
      </c>
      <c r="BD85" s="23">
        <v>83</v>
      </c>
    </row>
    <row r="86" spans="2:56" x14ac:dyDescent="0.35">
      <c r="B86" s="5" t="s">
        <v>51</v>
      </c>
      <c r="C86">
        <f t="shared" si="10"/>
        <v>0.28753670199452513</v>
      </c>
      <c r="D86">
        <f t="shared" si="10"/>
        <v>0.31548516348073058</v>
      </c>
      <c r="E86">
        <f t="shared" si="10"/>
        <v>0.33810588232791466</v>
      </c>
      <c r="F86">
        <f t="shared" si="10"/>
        <v>0.33584725794479564</v>
      </c>
      <c r="G86">
        <f t="shared" si="10"/>
        <v>0.2789521190360521</v>
      </c>
      <c r="H86">
        <f t="shared" si="10"/>
        <v>0.37862838216175271</v>
      </c>
      <c r="I86">
        <f t="shared" si="10"/>
        <v>0.31398397406809875</v>
      </c>
      <c r="J86">
        <f t="shared" si="10"/>
        <v>0.34307829424745678</v>
      </c>
      <c r="K86">
        <f t="shared" si="10"/>
        <v>0.34170687023762641</v>
      </c>
      <c r="L86">
        <f t="shared" si="10"/>
        <v>0.36915218940473343</v>
      </c>
      <c r="M86">
        <f t="shared" si="11"/>
        <v>0.36915218940473349</v>
      </c>
      <c r="N86">
        <f t="shared" si="11"/>
        <v>0.29234661560882946</v>
      </c>
      <c r="O86">
        <f t="shared" si="11"/>
        <v>0.39068950471380531</v>
      </c>
      <c r="P86">
        <f t="shared" si="11"/>
        <v>0.24244879465447933</v>
      </c>
      <c r="Q86">
        <f t="shared" si="11"/>
        <v>0.37137447470247698</v>
      </c>
      <c r="R86">
        <f t="shared" si="11"/>
        <v>0.24244879465447933</v>
      </c>
      <c r="S86">
        <f t="shared" si="11"/>
        <v>0.29754170365127236</v>
      </c>
      <c r="T86">
        <f t="shared" si="11"/>
        <v>0.22081440646147771</v>
      </c>
      <c r="U86">
        <f t="shared" si="11"/>
        <v>0.34510505286222815</v>
      </c>
      <c r="V86">
        <f t="shared" si="11"/>
        <v>0.34567363822819508</v>
      </c>
      <c r="W86">
        <f t="shared" si="12"/>
        <v>0.36592498718814309</v>
      </c>
      <c r="X86">
        <f t="shared" si="12"/>
        <v>0.36592498718814304</v>
      </c>
      <c r="Y86">
        <f t="shared" si="12"/>
        <v>0.3472017469433456</v>
      </c>
      <c r="Z86">
        <f t="shared" si="12"/>
        <v>0.25823325281181786</v>
      </c>
      <c r="AA86">
        <f t="shared" si="12"/>
        <v>0.32789299957378931</v>
      </c>
      <c r="AB86">
        <f t="shared" si="12"/>
        <v>0.33595127043724604</v>
      </c>
      <c r="AC86">
        <f t="shared" si="12"/>
        <v>0.29183720627939758</v>
      </c>
      <c r="AD86">
        <f t="shared" si="12"/>
        <v>0.2789521190360521</v>
      </c>
      <c r="AE86">
        <f t="shared" si="12"/>
        <v>0.31259715295365453</v>
      </c>
      <c r="AF86">
        <f t="shared" si="12"/>
        <v>0.37201346438776356</v>
      </c>
      <c r="AG86">
        <f t="shared" si="13"/>
        <v>0.31259715295365448</v>
      </c>
      <c r="AH86">
        <f t="shared" si="13"/>
        <v>0.39150164787364955</v>
      </c>
      <c r="AI86">
        <f t="shared" si="13"/>
        <v>0.268239095276674</v>
      </c>
      <c r="AJ86">
        <f t="shared" si="13"/>
        <v>0.37137447470247698</v>
      </c>
      <c r="AK86">
        <f t="shared" si="13"/>
        <v>0.43838347624974316</v>
      </c>
      <c r="AL86">
        <f t="shared" si="13"/>
        <v>0.36986777355411043</v>
      </c>
      <c r="AM86">
        <f t="shared" si="13"/>
        <v>0.39451138727470225</v>
      </c>
      <c r="AN86">
        <f t="shared" si="13"/>
        <v>0.37079681183103314</v>
      </c>
      <c r="AO86">
        <f t="shared" si="13"/>
        <v>0.37079681183103314</v>
      </c>
      <c r="AP86">
        <f t="shared" si="13"/>
        <v>0.31679331352188428</v>
      </c>
      <c r="AQ86">
        <f t="shared" si="13"/>
        <v>0.37183782046641173</v>
      </c>
      <c r="AR86" s="49">
        <v>0.32364040617726786</v>
      </c>
      <c r="AS86">
        <f t="shared" si="14"/>
        <v>0.33584725794479564</v>
      </c>
      <c r="AT86">
        <f t="shared" si="14"/>
        <v>0.46176157782286453</v>
      </c>
      <c r="AU86">
        <f t="shared" si="14"/>
        <v>0.4617615778228642</v>
      </c>
      <c r="AV86">
        <f t="shared" si="14"/>
        <v>0.37593125811158418</v>
      </c>
      <c r="AW86">
        <f t="shared" si="14"/>
        <v>0.39239245150730884</v>
      </c>
      <c r="AX86">
        <f t="shared" si="14"/>
        <v>0.362710619132663</v>
      </c>
      <c r="AY86">
        <f t="shared" si="14"/>
        <v>0.34094056044122367</v>
      </c>
      <c r="AZ86">
        <f t="shared" si="14"/>
        <v>0.31671953280654619</v>
      </c>
      <c r="BA86">
        <f t="shared" si="14"/>
        <v>0.37956280493680211</v>
      </c>
      <c r="BB86">
        <f t="shared" si="14"/>
        <v>0.30680273669627928</v>
      </c>
      <c r="BC86">
        <f t="shared" si="14"/>
        <v>0.34510505286222815</v>
      </c>
      <c r="BD86" s="23">
        <v>84</v>
      </c>
    </row>
    <row r="87" spans="2:56" x14ac:dyDescent="0.35">
      <c r="B87" s="5" t="s">
        <v>52</v>
      </c>
      <c r="C87">
        <f t="shared" si="10"/>
        <v>0.28753670199452513</v>
      </c>
      <c r="D87">
        <f t="shared" si="10"/>
        <v>0.31548516348073058</v>
      </c>
      <c r="E87">
        <f t="shared" si="10"/>
        <v>0.33810588232791466</v>
      </c>
      <c r="F87">
        <f t="shared" si="10"/>
        <v>0.33584725794479564</v>
      </c>
      <c r="G87">
        <f t="shared" si="10"/>
        <v>0.2789521190360521</v>
      </c>
      <c r="H87">
        <f t="shared" si="10"/>
        <v>0.37862838216175271</v>
      </c>
      <c r="I87">
        <f t="shared" si="10"/>
        <v>0.31398397406809875</v>
      </c>
      <c r="J87">
        <f t="shared" si="10"/>
        <v>0.34307829424745678</v>
      </c>
      <c r="K87">
        <f t="shared" si="10"/>
        <v>0.34170687023762641</v>
      </c>
      <c r="L87">
        <f t="shared" si="10"/>
        <v>0.36915218940473343</v>
      </c>
      <c r="M87">
        <f t="shared" si="11"/>
        <v>0.36915218940473349</v>
      </c>
      <c r="N87">
        <f t="shared" si="11"/>
        <v>0.29234661560882946</v>
      </c>
      <c r="O87">
        <f t="shared" si="11"/>
        <v>0.39068950471380531</v>
      </c>
      <c r="P87">
        <f t="shared" si="11"/>
        <v>0.24244879465447933</v>
      </c>
      <c r="Q87">
        <f t="shared" si="11"/>
        <v>0.37137447470247698</v>
      </c>
      <c r="R87">
        <f t="shared" si="11"/>
        <v>0.24244879465447933</v>
      </c>
      <c r="S87">
        <f t="shared" si="11"/>
        <v>0.29754170365127236</v>
      </c>
      <c r="T87">
        <f t="shared" si="11"/>
        <v>0.22081440646147771</v>
      </c>
      <c r="U87">
        <f t="shared" si="11"/>
        <v>0.34510505286222815</v>
      </c>
      <c r="V87">
        <f t="shared" si="11"/>
        <v>0.34567363822819508</v>
      </c>
      <c r="W87">
        <f t="shared" si="12"/>
        <v>0.36592498718814309</v>
      </c>
      <c r="X87">
        <f t="shared" si="12"/>
        <v>0.36592498718814304</v>
      </c>
      <c r="Y87">
        <f t="shared" si="12"/>
        <v>0.3472017469433456</v>
      </c>
      <c r="Z87">
        <f t="shared" si="12"/>
        <v>0.25823325281181786</v>
      </c>
      <c r="AA87">
        <f t="shared" si="12"/>
        <v>0.32789299957378931</v>
      </c>
      <c r="AB87">
        <f t="shared" si="12"/>
        <v>0.33595127043724604</v>
      </c>
      <c r="AC87">
        <f t="shared" si="12"/>
        <v>0.29183720627939758</v>
      </c>
      <c r="AD87">
        <f t="shared" si="12"/>
        <v>0.2789521190360521</v>
      </c>
      <c r="AE87">
        <f t="shared" si="12"/>
        <v>0.31259715295365453</v>
      </c>
      <c r="AF87">
        <f t="shared" si="12"/>
        <v>0.37201346438776356</v>
      </c>
      <c r="AG87">
        <f t="shared" si="13"/>
        <v>0.31259715295365448</v>
      </c>
      <c r="AH87">
        <f t="shared" si="13"/>
        <v>0.39150164787364955</v>
      </c>
      <c r="AI87">
        <f t="shared" si="13"/>
        <v>0.268239095276674</v>
      </c>
      <c r="AJ87">
        <f t="shared" si="13"/>
        <v>0.37137447470247698</v>
      </c>
      <c r="AK87">
        <f t="shared" si="13"/>
        <v>0.43838347624974316</v>
      </c>
      <c r="AL87">
        <f t="shared" si="13"/>
        <v>0.36986777355411043</v>
      </c>
      <c r="AM87">
        <f t="shared" si="13"/>
        <v>0.39451138727470225</v>
      </c>
      <c r="AN87">
        <f t="shared" si="13"/>
        <v>0.37079681183103314</v>
      </c>
      <c r="AO87">
        <f t="shared" si="13"/>
        <v>0.37079681183103314</v>
      </c>
      <c r="AP87">
        <f t="shared" si="13"/>
        <v>0.31679331352188428</v>
      </c>
      <c r="AQ87">
        <f t="shared" si="13"/>
        <v>0.37183782046641173</v>
      </c>
      <c r="AR87" s="49">
        <v>0.32364040617726786</v>
      </c>
      <c r="AS87">
        <f t="shared" si="14"/>
        <v>0.33584725794479564</v>
      </c>
      <c r="AT87">
        <f t="shared" si="14"/>
        <v>0.46176157782286453</v>
      </c>
      <c r="AU87">
        <f t="shared" si="14"/>
        <v>0.4617615778228642</v>
      </c>
      <c r="AV87">
        <f t="shared" si="14"/>
        <v>0.37593125811158418</v>
      </c>
      <c r="AW87">
        <f t="shared" si="14"/>
        <v>0.39239245150730884</v>
      </c>
      <c r="AX87">
        <f t="shared" si="14"/>
        <v>0.362710619132663</v>
      </c>
      <c r="AY87">
        <f t="shared" si="14"/>
        <v>0.34094056044122367</v>
      </c>
      <c r="AZ87">
        <f t="shared" si="14"/>
        <v>0.31671953280654619</v>
      </c>
      <c r="BA87">
        <f t="shared" si="14"/>
        <v>0.37956280493680211</v>
      </c>
      <c r="BB87">
        <f t="shared" si="14"/>
        <v>0.30680273669627928</v>
      </c>
      <c r="BC87">
        <f t="shared" si="14"/>
        <v>0.34510505286222815</v>
      </c>
      <c r="BD87" s="23">
        <v>85</v>
      </c>
    </row>
    <row r="88" spans="2:56" x14ac:dyDescent="0.35">
      <c r="B88" s="5" t="s">
        <v>53</v>
      </c>
      <c r="C88">
        <f t="shared" si="10"/>
        <v>0.31347389452825047</v>
      </c>
      <c r="D88">
        <f t="shared" si="10"/>
        <v>0.34394344157174561</v>
      </c>
      <c r="E88">
        <f t="shared" si="10"/>
        <v>0.36860465798296538</v>
      </c>
      <c r="F88">
        <f t="shared" si="10"/>
        <v>0.3661422948246571</v>
      </c>
      <c r="G88">
        <f t="shared" si="10"/>
        <v>0.30411494092606084</v>
      </c>
      <c r="H88">
        <f t="shared" si="10"/>
        <v>0.41278248206879448</v>
      </c>
      <c r="I88">
        <f t="shared" si="10"/>
        <v>0.34230683765879111</v>
      </c>
      <c r="J88">
        <f t="shared" si="10"/>
        <v>0.37402560535700619</v>
      </c>
      <c r="K88">
        <f t="shared" si="10"/>
        <v>0.37253047230988906</v>
      </c>
      <c r="L88">
        <f t="shared" si="10"/>
        <v>0.40245149117880441</v>
      </c>
      <c r="M88">
        <f t="shared" si="11"/>
        <v>0.40245149117880447</v>
      </c>
      <c r="N88">
        <f t="shared" si="11"/>
        <v>0.31871768546889057</v>
      </c>
      <c r="O88">
        <f t="shared" si="11"/>
        <v>0.42593157584551322</v>
      </c>
      <c r="P88">
        <f t="shared" si="11"/>
        <v>0.26431884123602006</v>
      </c>
      <c r="Q88">
        <f t="shared" si="11"/>
        <v>0.40487423729157646</v>
      </c>
      <c r="R88">
        <f t="shared" si="11"/>
        <v>0.26431884123602006</v>
      </c>
      <c r="S88">
        <f t="shared" si="11"/>
        <v>0.32438139542238631</v>
      </c>
      <c r="T88">
        <f t="shared" si="11"/>
        <v>0.24073292724468082</v>
      </c>
      <c r="U88">
        <f t="shared" si="11"/>
        <v>0.37623518734022426</v>
      </c>
      <c r="V88">
        <f t="shared" si="11"/>
        <v>0.37685506183904505</v>
      </c>
      <c r="W88">
        <f t="shared" si="12"/>
        <v>0.39893317981108189</v>
      </c>
      <c r="X88">
        <f t="shared" si="12"/>
        <v>0.39893317981108184</v>
      </c>
      <c r="Y88">
        <f t="shared" si="12"/>
        <v>0.37852101330499011</v>
      </c>
      <c r="Z88">
        <f t="shared" si="12"/>
        <v>0.28152713338542829</v>
      </c>
      <c r="AA88">
        <f t="shared" si="12"/>
        <v>0.35747052411731012</v>
      </c>
      <c r="AB88">
        <f t="shared" si="12"/>
        <v>0.36625568974385125</v>
      </c>
      <c r="AC88">
        <f t="shared" si="12"/>
        <v>0.31816232496952351</v>
      </c>
      <c r="AD88">
        <f t="shared" si="12"/>
        <v>0.30411494092606084</v>
      </c>
      <c r="AE88">
        <f t="shared" si="12"/>
        <v>0.34079491861421946</v>
      </c>
      <c r="AF88">
        <f t="shared" si="12"/>
        <v>0.40557086691771022</v>
      </c>
      <c r="AG88">
        <f t="shared" si="13"/>
        <v>0.3407949186142194</v>
      </c>
      <c r="AH88">
        <f t="shared" si="13"/>
        <v>0.42681697822185299</v>
      </c>
      <c r="AI88">
        <f t="shared" si="13"/>
        <v>0.29243555093260576</v>
      </c>
      <c r="AJ88">
        <f t="shared" si="13"/>
        <v>0.40487423729157646</v>
      </c>
      <c r="AK88">
        <f t="shared" si="13"/>
        <v>0.47792777284986865</v>
      </c>
      <c r="AL88">
        <f t="shared" si="13"/>
        <v>0.40323162445783245</v>
      </c>
      <c r="AM88">
        <f t="shared" si="13"/>
        <v>0.43009821058286501</v>
      </c>
      <c r="AN88">
        <f t="shared" si="13"/>
        <v>0.40424446645265477</v>
      </c>
      <c r="AO88">
        <f t="shared" si="13"/>
        <v>0.40424446645265477</v>
      </c>
      <c r="AP88">
        <f t="shared" si="13"/>
        <v>0.34536959303409198</v>
      </c>
      <c r="AQ88">
        <f t="shared" si="13"/>
        <v>0.40537937907043908</v>
      </c>
      <c r="AR88" s="49">
        <v>0.35283432635679574</v>
      </c>
      <c r="AS88">
        <f t="shared" si="14"/>
        <v>0.3661422948246571</v>
      </c>
      <c r="AT88">
        <f t="shared" si="14"/>
        <v>0.50341469154918272</v>
      </c>
      <c r="AU88">
        <f t="shared" si="14"/>
        <v>0.50341469154918239</v>
      </c>
      <c r="AV88">
        <f t="shared" si="14"/>
        <v>0.40984206446586796</v>
      </c>
      <c r="AW88">
        <f t="shared" si="14"/>
        <v>0.42778813662481896</v>
      </c>
      <c r="AX88">
        <f t="shared" si="14"/>
        <v>0.39542886030748781</v>
      </c>
      <c r="AY88">
        <f t="shared" si="14"/>
        <v>0.37169503768666629</v>
      </c>
      <c r="AZ88">
        <f t="shared" si="14"/>
        <v>0.34528915694361145</v>
      </c>
      <c r="BA88">
        <f t="shared" si="14"/>
        <v>0.41380119426935452</v>
      </c>
      <c r="BB88">
        <f t="shared" si="14"/>
        <v>0.33447781816019878</v>
      </c>
      <c r="BC88">
        <f t="shared" si="14"/>
        <v>0.37623518734022426</v>
      </c>
      <c r="BD88" s="23">
        <v>86</v>
      </c>
    </row>
    <row r="89" spans="2:56" x14ac:dyDescent="0.35">
      <c r="B89" s="5" t="s">
        <v>54</v>
      </c>
      <c r="C89">
        <f t="shared" si="10"/>
        <v>0.31347389452825047</v>
      </c>
      <c r="D89">
        <f t="shared" si="10"/>
        <v>0.34394344157174561</v>
      </c>
      <c r="E89">
        <f t="shared" si="10"/>
        <v>0.36860465798296538</v>
      </c>
      <c r="F89">
        <f t="shared" si="10"/>
        <v>0.3661422948246571</v>
      </c>
      <c r="G89">
        <f t="shared" si="10"/>
        <v>0.30411494092606084</v>
      </c>
      <c r="H89">
        <f t="shared" si="10"/>
        <v>0.41278248206879448</v>
      </c>
      <c r="I89">
        <f t="shared" si="10"/>
        <v>0.34230683765879111</v>
      </c>
      <c r="J89">
        <f t="shared" si="10"/>
        <v>0.37402560535700619</v>
      </c>
      <c r="K89">
        <f t="shared" si="10"/>
        <v>0.37253047230988906</v>
      </c>
      <c r="L89">
        <f t="shared" si="10"/>
        <v>0.40245149117880441</v>
      </c>
      <c r="M89">
        <f t="shared" si="11"/>
        <v>0.40245149117880447</v>
      </c>
      <c r="N89">
        <f t="shared" si="11"/>
        <v>0.31871768546889057</v>
      </c>
      <c r="O89">
        <f t="shared" si="11"/>
        <v>0.42593157584551322</v>
      </c>
      <c r="P89">
        <f t="shared" si="11"/>
        <v>0.26431884123602006</v>
      </c>
      <c r="Q89">
        <f t="shared" si="11"/>
        <v>0.40487423729157646</v>
      </c>
      <c r="R89">
        <f t="shared" si="11"/>
        <v>0.26431884123602006</v>
      </c>
      <c r="S89">
        <f t="shared" si="11"/>
        <v>0.32438139542238631</v>
      </c>
      <c r="T89">
        <f t="shared" si="11"/>
        <v>0.24073292724468082</v>
      </c>
      <c r="U89">
        <f t="shared" si="11"/>
        <v>0.37623518734022426</v>
      </c>
      <c r="V89">
        <f t="shared" si="11"/>
        <v>0.37685506183904505</v>
      </c>
      <c r="W89">
        <f t="shared" si="12"/>
        <v>0.39893317981108189</v>
      </c>
      <c r="X89">
        <f t="shared" si="12"/>
        <v>0.39893317981108184</v>
      </c>
      <c r="Y89">
        <f t="shared" si="12"/>
        <v>0.37852101330499011</v>
      </c>
      <c r="Z89">
        <f t="shared" si="12"/>
        <v>0.28152713338542829</v>
      </c>
      <c r="AA89">
        <f t="shared" si="12"/>
        <v>0.35747052411731012</v>
      </c>
      <c r="AB89">
        <f t="shared" si="12"/>
        <v>0.36625568974385125</v>
      </c>
      <c r="AC89">
        <f t="shared" si="12"/>
        <v>0.31816232496952351</v>
      </c>
      <c r="AD89">
        <f t="shared" si="12"/>
        <v>0.30411494092606084</v>
      </c>
      <c r="AE89">
        <f t="shared" si="12"/>
        <v>0.34079491861421946</v>
      </c>
      <c r="AF89">
        <f t="shared" si="12"/>
        <v>0.40557086691771022</v>
      </c>
      <c r="AG89">
        <f t="shared" si="13"/>
        <v>0.3407949186142194</v>
      </c>
      <c r="AH89">
        <f t="shared" si="13"/>
        <v>0.42681697822185299</v>
      </c>
      <c r="AI89">
        <f t="shared" si="13"/>
        <v>0.29243555093260576</v>
      </c>
      <c r="AJ89">
        <f t="shared" si="13"/>
        <v>0.40487423729157646</v>
      </c>
      <c r="AK89">
        <f t="shared" si="13"/>
        <v>0.47792777284986865</v>
      </c>
      <c r="AL89">
        <f t="shared" si="13"/>
        <v>0.40323162445783245</v>
      </c>
      <c r="AM89">
        <f t="shared" si="13"/>
        <v>0.43009821058286501</v>
      </c>
      <c r="AN89">
        <f t="shared" si="13"/>
        <v>0.40424446645265477</v>
      </c>
      <c r="AO89">
        <f t="shared" si="13"/>
        <v>0.40424446645265477</v>
      </c>
      <c r="AP89">
        <f t="shared" si="13"/>
        <v>0.34536959303409198</v>
      </c>
      <c r="AQ89">
        <f t="shared" si="13"/>
        <v>0.40537937907043908</v>
      </c>
      <c r="AR89" s="49">
        <v>0.35283432635679574</v>
      </c>
      <c r="AS89">
        <f t="shared" si="14"/>
        <v>0.3661422948246571</v>
      </c>
      <c r="AT89">
        <f t="shared" si="14"/>
        <v>0.50341469154918272</v>
      </c>
      <c r="AU89">
        <f t="shared" si="14"/>
        <v>0.50341469154918239</v>
      </c>
      <c r="AV89">
        <f t="shared" si="14"/>
        <v>0.40984206446586796</v>
      </c>
      <c r="AW89">
        <f t="shared" si="14"/>
        <v>0.42778813662481896</v>
      </c>
      <c r="AX89">
        <f t="shared" si="14"/>
        <v>0.39542886030748781</v>
      </c>
      <c r="AY89">
        <f t="shared" si="14"/>
        <v>0.37169503768666629</v>
      </c>
      <c r="AZ89">
        <f t="shared" si="14"/>
        <v>0.34528915694361145</v>
      </c>
      <c r="BA89">
        <f t="shared" si="14"/>
        <v>0.41380119426935452</v>
      </c>
      <c r="BB89">
        <f t="shared" si="14"/>
        <v>0.33447781816019878</v>
      </c>
      <c r="BC89">
        <f t="shared" si="14"/>
        <v>0.37623518734022426</v>
      </c>
      <c r="BD89" s="23">
        <v>87</v>
      </c>
    </row>
    <row r="90" spans="2:56" x14ac:dyDescent="0.35">
      <c r="B90" s="5" t="s">
        <v>55</v>
      </c>
      <c r="C90">
        <f t="shared" si="10"/>
        <v>0.2943950142360191</v>
      </c>
      <c r="D90">
        <f t="shared" si="10"/>
        <v>0.32301010114503897</v>
      </c>
      <c r="E90">
        <f t="shared" si="10"/>
        <v>0.34617036834172032</v>
      </c>
      <c r="F90">
        <f t="shared" si="10"/>
        <v>0.34385787135330176</v>
      </c>
      <c r="G90">
        <f t="shared" si="10"/>
        <v>0.28560567219815269</v>
      </c>
      <c r="H90">
        <f t="shared" si="10"/>
        <v>0.38765940898491785</v>
      </c>
      <c r="I90">
        <f t="shared" si="10"/>
        <v>0.32147310543131918</v>
      </c>
      <c r="J90">
        <f t="shared" si="10"/>
        <v>0.35126138200253926</v>
      </c>
      <c r="K90">
        <f t="shared" si="10"/>
        <v>0.34985724685006292</v>
      </c>
      <c r="L90">
        <f t="shared" si="10"/>
        <v>0.37795719051244242</v>
      </c>
      <c r="M90">
        <f t="shared" si="11"/>
        <v>0.37795719051244248</v>
      </c>
      <c r="N90">
        <f t="shared" si="11"/>
        <v>0.29931965368946911</v>
      </c>
      <c r="O90">
        <f t="shared" si="11"/>
        <v>0.40000821287946037</v>
      </c>
      <c r="P90">
        <f t="shared" si="11"/>
        <v>0.24823167219595552</v>
      </c>
      <c r="Q90">
        <f t="shared" si="11"/>
        <v>0.38023248165728613</v>
      </c>
      <c r="R90">
        <f t="shared" si="11"/>
        <v>0.24823167219595552</v>
      </c>
      <c r="S90">
        <f t="shared" si="11"/>
        <v>0.30463865473386964</v>
      </c>
      <c r="T90">
        <f t="shared" si="11"/>
        <v>0.22608126156702807</v>
      </c>
      <c r="U90">
        <f t="shared" si="11"/>
        <v>0.35333648277092727</v>
      </c>
      <c r="V90">
        <f t="shared" si="11"/>
        <v>0.35391863000899154</v>
      </c>
      <c r="W90">
        <f t="shared" si="12"/>
        <v>0.37465301321644728</v>
      </c>
      <c r="X90">
        <f t="shared" si="12"/>
        <v>0.37465301321644723</v>
      </c>
      <c r="Y90">
        <f t="shared" si="12"/>
        <v>0.35548318710320032</v>
      </c>
      <c r="Z90">
        <f t="shared" si="12"/>
        <v>0.26439262052604384</v>
      </c>
      <c r="AA90">
        <f t="shared" si="12"/>
        <v>0.33571388837608185</v>
      </c>
      <c r="AB90">
        <f t="shared" si="12"/>
        <v>0.34396436474695641</v>
      </c>
      <c r="AC90">
        <f t="shared" si="12"/>
        <v>0.29879809395205198</v>
      </c>
      <c r="AD90">
        <f t="shared" si="12"/>
        <v>0.28560567219815269</v>
      </c>
      <c r="AE90">
        <f t="shared" si="12"/>
        <v>0.32005320592319519</v>
      </c>
      <c r="AF90">
        <f t="shared" si="12"/>
        <v>0.38088671249526868</v>
      </c>
      <c r="AG90">
        <f t="shared" si="13"/>
        <v>0.32005320592319514</v>
      </c>
      <c r="AH90">
        <f t="shared" si="13"/>
        <v>0.40083972724074207</v>
      </c>
      <c r="AI90">
        <f t="shared" si="13"/>
        <v>0.2746371218869198</v>
      </c>
      <c r="AJ90">
        <f t="shared" si="13"/>
        <v>0.38023248165728613</v>
      </c>
      <c r="AK90">
        <f t="shared" si="13"/>
        <v>0.44883977883921067</v>
      </c>
      <c r="AL90">
        <f t="shared" si="13"/>
        <v>0.37868984274216344</v>
      </c>
      <c r="AM90">
        <f t="shared" si="13"/>
        <v>0.40392125480808716</v>
      </c>
      <c r="AN90">
        <f t="shared" si="13"/>
        <v>0.37964104039750018</v>
      </c>
      <c r="AO90">
        <f t="shared" si="13"/>
        <v>0.37964104039750018</v>
      </c>
      <c r="AP90">
        <f t="shared" si="13"/>
        <v>0.32434945312103686</v>
      </c>
      <c r="AQ90">
        <f t="shared" si="13"/>
        <v>0.38070687912315249</v>
      </c>
      <c r="AR90" s="49">
        <v>0.33135986231671366</v>
      </c>
      <c r="AS90">
        <f t="shared" si="14"/>
        <v>0.34385787135330176</v>
      </c>
      <c r="AT90">
        <f t="shared" si="14"/>
        <v>0.4727754938199063</v>
      </c>
      <c r="AU90">
        <f t="shared" si="14"/>
        <v>0.47277549381990591</v>
      </c>
      <c r="AV90">
        <f t="shared" si="14"/>
        <v>0.38489795325548271</v>
      </c>
      <c r="AW90">
        <f t="shared" si="14"/>
        <v>0.40175177828185621</v>
      </c>
      <c r="AX90">
        <f t="shared" si="14"/>
        <v>0.37136197620138517</v>
      </c>
      <c r="AY90">
        <f t="shared" si="14"/>
        <v>0.34907265906750751</v>
      </c>
      <c r="AZ90">
        <f t="shared" si="14"/>
        <v>0.32427391259145705</v>
      </c>
      <c r="BA90">
        <f t="shared" si="14"/>
        <v>0.38861611956918396</v>
      </c>
      <c r="BB90">
        <f t="shared" si="14"/>
        <v>0.31412058151474009</v>
      </c>
      <c r="BC90">
        <f t="shared" si="14"/>
        <v>0.35333648277092727</v>
      </c>
      <c r="BD90" s="23">
        <v>88</v>
      </c>
    </row>
    <row r="91" spans="2:56" x14ac:dyDescent="0.35">
      <c r="B91" s="5" t="s">
        <v>56</v>
      </c>
      <c r="C91">
        <f t="shared" si="10"/>
        <v>0.2943950142360191</v>
      </c>
      <c r="D91">
        <f t="shared" si="10"/>
        <v>0.32301010114503897</v>
      </c>
      <c r="E91">
        <f t="shared" si="10"/>
        <v>0.34617036834172032</v>
      </c>
      <c r="F91">
        <f t="shared" si="10"/>
        <v>0.34385787135330176</v>
      </c>
      <c r="G91">
        <f t="shared" si="10"/>
        <v>0.28560567219815269</v>
      </c>
      <c r="H91">
        <f t="shared" si="10"/>
        <v>0.38765940898491785</v>
      </c>
      <c r="I91">
        <f t="shared" si="10"/>
        <v>0.32147310543131918</v>
      </c>
      <c r="J91">
        <f t="shared" si="10"/>
        <v>0.35126138200253926</v>
      </c>
      <c r="K91">
        <f t="shared" si="10"/>
        <v>0.34985724685006292</v>
      </c>
      <c r="L91">
        <f t="shared" si="10"/>
        <v>0.37795719051244242</v>
      </c>
      <c r="M91">
        <f t="shared" si="11"/>
        <v>0.37795719051244248</v>
      </c>
      <c r="N91">
        <f t="shared" si="11"/>
        <v>0.29931965368946911</v>
      </c>
      <c r="O91">
        <f t="shared" si="11"/>
        <v>0.40000821287946037</v>
      </c>
      <c r="P91">
        <f t="shared" si="11"/>
        <v>0.24823167219595552</v>
      </c>
      <c r="Q91">
        <f t="shared" si="11"/>
        <v>0.38023248165728613</v>
      </c>
      <c r="R91">
        <f t="shared" si="11"/>
        <v>0.24823167219595552</v>
      </c>
      <c r="S91">
        <f t="shared" si="11"/>
        <v>0.30463865473386964</v>
      </c>
      <c r="T91">
        <f t="shared" si="11"/>
        <v>0.22608126156702807</v>
      </c>
      <c r="U91">
        <f t="shared" si="11"/>
        <v>0.35333648277092727</v>
      </c>
      <c r="V91">
        <f t="shared" si="11"/>
        <v>0.35391863000899154</v>
      </c>
      <c r="W91">
        <f t="shared" si="12"/>
        <v>0.37465301321644728</v>
      </c>
      <c r="X91">
        <f t="shared" si="12"/>
        <v>0.37465301321644723</v>
      </c>
      <c r="Y91">
        <f t="shared" si="12"/>
        <v>0.35548318710320032</v>
      </c>
      <c r="Z91">
        <f t="shared" si="12"/>
        <v>0.26439262052604384</v>
      </c>
      <c r="AA91">
        <f t="shared" si="12"/>
        <v>0.33571388837608185</v>
      </c>
      <c r="AB91">
        <f t="shared" si="12"/>
        <v>0.34396436474695641</v>
      </c>
      <c r="AC91">
        <f t="shared" si="12"/>
        <v>0.29879809395205198</v>
      </c>
      <c r="AD91">
        <f t="shared" si="12"/>
        <v>0.28560567219815269</v>
      </c>
      <c r="AE91">
        <f t="shared" si="12"/>
        <v>0.32005320592319519</v>
      </c>
      <c r="AF91">
        <f t="shared" si="12"/>
        <v>0.38088671249526868</v>
      </c>
      <c r="AG91">
        <f t="shared" si="13"/>
        <v>0.32005320592319514</v>
      </c>
      <c r="AH91">
        <f t="shared" si="13"/>
        <v>0.40083972724074207</v>
      </c>
      <c r="AI91">
        <f t="shared" si="13"/>
        <v>0.2746371218869198</v>
      </c>
      <c r="AJ91">
        <f t="shared" si="13"/>
        <v>0.38023248165728613</v>
      </c>
      <c r="AK91">
        <f t="shared" si="13"/>
        <v>0.44883977883921067</v>
      </c>
      <c r="AL91">
        <f t="shared" si="13"/>
        <v>0.37868984274216344</v>
      </c>
      <c r="AM91">
        <f t="shared" si="13"/>
        <v>0.40392125480808716</v>
      </c>
      <c r="AN91">
        <f t="shared" si="13"/>
        <v>0.37964104039750018</v>
      </c>
      <c r="AO91">
        <f t="shared" si="13"/>
        <v>0.37964104039750018</v>
      </c>
      <c r="AP91">
        <f t="shared" si="13"/>
        <v>0.32434945312103686</v>
      </c>
      <c r="AQ91">
        <f t="shared" si="13"/>
        <v>0.38070687912315249</v>
      </c>
      <c r="AR91" s="49">
        <v>0.33135986231671366</v>
      </c>
      <c r="AS91">
        <f t="shared" si="14"/>
        <v>0.34385787135330176</v>
      </c>
      <c r="AT91">
        <f t="shared" si="14"/>
        <v>0.4727754938199063</v>
      </c>
      <c r="AU91">
        <f t="shared" si="14"/>
        <v>0.47277549381990591</v>
      </c>
      <c r="AV91">
        <f t="shared" si="14"/>
        <v>0.38489795325548271</v>
      </c>
      <c r="AW91">
        <f t="shared" si="14"/>
        <v>0.40175177828185621</v>
      </c>
      <c r="AX91">
        <f t="shared" si="14"/>
        <v>0.37136197620138517</v>
      </c>
      <c r="AY91">
        <f t="shared" si="14"/>
        <v>0.34907265906750751</v>
      </c>
      <c r="AZ91">
        <f t="shared" si="14"/>
        <v>0.32427391259145705</v>
      </c>
      <c r="BA91">
        <f t="shared" si="14"/>
        <v>0.38861611956918396</v>
      </c>
      <c r="BB91">
        <f t="shared" si="14"/>
        <v>0.31412058151474009</v>
      </c>
      <c r="BC91">
        <f t="shared" si="14"/>
        <v>0.35333648277092727</v>
      </c>
      <c r="BD91" s="23">
        <v>89</v>
      </c>
    </row>
    <row r="92" spans="2:56" x14ac:dyDescent="0.35">
      <c r="B92" s="5" t="s">
        <v>57</v>
      </c>
      <c r="C92">
        <f t="shared" ref="C92:L97" si="15">$AR92*C$254</f>
        <v>0.35264722578233632</v>
      </c>
      <c r="D92">
        <f t="shared" si="15"/>
        <v>0.38692440618966556</v>
      </c>
      <c r="E92">
        <f t="shared" si="15"/>
        <v>0.41466741670389751</v>
      </c>
      <c r="F92">
        <f t="shared" si="15"/>
        <v>0.41189734381488441</v>
      </c>
      <c r="G92">
        <f t="shared" si="15"/>
        <v>0.34211872857205156</v>
      </c>
      <c r="H92">
        <f t="shared" si="15"/>
        <v>0.46436593188141478</v>
      </c>
      <c r="I92">
        <f t="shared" si="15"/>
        <v>0.38508328372402462</v>
      </c>
      <c r="J92">
        <f t="shared" si="15"/>
        <v>0.42076579390830371</v>
      </c>
      <c r="K92">
        <f t="shared" si="15"/>
        <v>0.41908382124504634</v>
      </c>
      <c r="L92">
        <f t="shared" si="15"/>
        <v>0.45274392653892759</v>
      </c>
      <c r="M92">
        <f t="shared" ref="M92:V97" si="16">$AR92*M$254</f>
        <v>0.4527439265389277</v>
      </c>
      <c r="N92">
        <f t="shared" si="16"/>
        <v>0.35854630816232896</v>
      </c>
      <c r="O92">
        <f t="shared" si="16"/>
        <v>0.47915820493142397</v>
      </c>
      <c r="P92">
        <f t="shared" si="16"/>
        <v>0.29734950090232798</v>
      </c>
      <c r="Q92">
        <f t="shared" si="16"/>
        <v>0.45546943162996478</v>
      </c>
      <c r="R92">
        <f t="shared" si="16"/>
        <v>0.29734950090232798</v>
      </c>
      <c r="S92">
        <f t="shared" si="16"/>
        <v>0.36491778482306275</v>
      </c>
      <c r="T92">
        <f t="shared" si="16"/>
        <v>0.27081616820135884</v>
      </c>
      <c r="U92">
        <f t="shared" si="16"/>
        <v>0.42325149676944029</v>
      </c>
      <c r="V92">
        <f t="shared" si="16"/>
        <v>0.4239488340155651</v>
      </c>
      <c r="W92">
        <f t="shared" ref="W92:AF97" si="17">$AR92*W$254</f>
        <v>0.4487859486501054</v>
      </c>
      <c r="X92">
        <f t="shared" si="17"/>
        <v>0.44878594865010529</v>
      </c>
      <c r="Y92">
        <f t="shared" si="17"/>
        <v>0.42582297145733733</v>
      </c>
      <c r="Z92">
        <f t="shared" si="17"/>
        <v>0.31670823090462447</v>
      </c>
      <c r="AA92">
        <f t="shared" si="17"/>
        <v>0.40214190345463185</v>
      </c>
      <c r="AB92">
        <f t="shared" si="17"/>
        <v>0.41202490915403905</v>
      </c>
      <c r="AC92">
        <f t="shared" si="17"/>
        <v>0.35792154692118761</v>
      </c>
      <c r="AD92">
        <f t="shared" si="17"/>
        <v>0.34211872857205156</v>
      </c>
      <c r="AE92">
        <f t="shared" si="17"/>
        <v>0.38338242739760536</v>
      </c>
      <c r="AF92">
        <f t="shared" si="17"/>
        <v>0.45625311572405358</v>
      </c>
      <c r="AG92">
        <f t="shared" ref="AG92:AQ97" si="18">$AR92*AG$254</f>
        <v>0.38338242739760525</v>
      </c>
      <c r="AH92">
        <f t="shared" si="18"/>
        <v>0.48015425180220778</v>
      </c>
      <c r="AI92">
        <f t="shared" si="18"/>
        <v>0.3289798211481329</v>
      </c>
      <c r="AJ92">
        <f t="shared" si="18"/>
        <v>0.45546943162996478</v>
      </c>
      <c r="AK92">
        <f t="shared" si="18"/>
        <v>0.53765211764594911</v>
      </c>
      <c r="AL92">
        <f t="shared" si="18"/>
        <v>0.45362154933748228</v>
      </c>
      <c r="AM92">
        <f t="shared" si="18"/>
        <v>0.48384552405631204</v>
      </c>
      <c r="AN92">
        <f t="shared" si="18"/>
        <v>0.45476096134551391</v>
      </c>
      <c r="AO92">
        <f t="shared" si="18"/>
        <v>0.45476096134551391</v>
      </c>
      <c r="AP92">
        <f t="shared" si="18"/>
        <v>0.38852877696988231</v>
      </c>
      <c r="AQ92">
        <f t="shared" si="18"/>
        <v>0.45603769855761672</v>
      </c>
      <c r="AR92" s="49">
        <v>0.39692634226449158</v>
      </c>
      <c r="AS92">
        <f t="shared" ref="AS92:BC97" si="19">$AR92*AS$254</f>
        <v>0.41189734381488441</v>
      </c>
      <c r="AT92">
        <f t="shared" si="19"/>
        <v>0.5663240145086178</v>
      </c>
      <c r="AU92">
        <f t="shared" si="19"/>
        <v>0.56632401450861736</v>
      </c>
      <c r="AV92">
        <f t="shared" si="19"/>
        <v>0.46105806437342317</v>
      </c>
      <c r="AW92">
        <f t="shared" si="19"/>
        <v>0.48124677121954729</v>
      </c>
      <c r="AX92">
        <f t="shared" si="19"/>
        <v>0.44484371112165938</v>
      </c>
      <c r="AY92">
        <f t="shared" si="19"/>
        <v>0.41814398635817196</v>
      </c>
      <c r="AZ92">
        <f t="shared" si="19"/>
        <v>0.38843828916641332</v>
      </c>
      <c r="BA92">
        <f t="shared" si="19"/>
        <v>0.46551194766668058</v>
      </c>
      <c r="BB92">
        <f t="shared" si="19"/>
        <v>0.37627590915483033</v>
      </c>
      <c r="BC92">
        <f t="shared" si="19"/>
        <v>0.42325149676944029</v>
      </c>
      <c r="BD92" s="23">
        <v>90</v>
      </c>
    </row>
    <row r="93" spans="2:56" x14ac:dyDescent="0.35">
      <c r="B93" s="5" t="s">
        <v>58</v>
      </c>
      <c r="C93">
        <f t="shared" si="15"/>
        <v>0.35264722578233632</v>
      </c>
      <c r="D93">
        <f t="shared" si="15"/>
        <v>0.38692440618966556</v>
      </c>
      <c r="E93">
        <f t="shared" si="15"/>
        <v>0.41466741670389751</v>
      </c>
      <c r="F93">
        <f t="shared" si="15"/>
        <v>0.41189734381488441</v>
      </c>
      <c r="G93">
        <f t="shared" si="15"/>
        <v>0.34211872857205156</v>
      </c>
      <c r="H93">
        <f t="shared" si="15"/>
        <v>0.46436593188141478</v>
      </c>
      <c r="I93">
        <f t="shared" si="15"/>
        <v>0.38508328372402462</v>
      </c>
      <c r="J93">
        <f t="shared" si="15"/>
        <v>0.42076579390830371</v>
      </c>
      <c r="K93">
        <f t="shared" si="15"/>
        <v>0.41908382124504634</v>
      </c>
      <c r="L93">
        <f t="shared" si="15"/>
        <v>0.45274392653892759</v>
      </c>
      <c r="M93">
        <f t="shared" si="16"/>
        <v>0.4527439265389277</v>
      </c>
      <c r="N93">
        <f t="shared" si="16"/>
        <v>0.35854630816232896</v>
      </c>
      <c r="O93">
        <f t="shared" si="16"/>
        <v>0.47915820493142397</v>
      </c>
      <c r="P93">
        <f t="shared" si="16"/>
        <v>0.29734950090232798</v>
      </c>
      <c r="Q93">
        <f t="shared" si="16"/>
        <v>0.45546943162996478</v>
      </c>
      <c r="R93">
        <f t="shared" si="16"/>
        <v>0.29734950090232798</v>
      </c>
      <c r="S93">
        <f t="shared" si="16"/>
        <v>0.36491778482306275</v>
      </c>
      <c r="T93">
        <f t="shared" si="16"/>
        <v>0.27081616820135884</v>
      </c>
      <c r="U93">
        <f t="shared" si="16"/>
        <v>0.42325149676944029</v>
      </c>
      <c r="V93">
        <f t="shared" si="16"/>
        <v>0.4239488340155651</v>
      </c>
      <c r="W93">
        <f t="shared" si="17"/>
        <v>0.4487859486501054</v>
      </c>
      <c r="X93">
        <f t="shared" si="17"/>
        <v>0.44878594865010529</v>
      </c>
      <c r="Y93">
        <f t="shared" si="17"/>
        <v>0.42582297145733733</v>
      </c>
      <c r="Z93">
        <f t="shared" si="17"/>
        <v>0.31670823090462447</v>
      </c>
      <c r="AA93">
        <f t="shared" si="17"/>
        <v>0.40214190345463185</v>
      </c>
      <c r="AB93">
        <f t="shared" si="17"/>
        <v>0.41202490915403905</v>
      </c>
      <c r="AC93">
        <f t="shared" si="17"/>
        <v>0.35792154692118761</v>
      </c>
      <c r="AD93">
        <f t="shared" si="17"/>
        <v>0.34211872857205156</v>
      </c>
      <c r="AE93">
        <f t="shared" si="17"/>
        <v>0.38338242739760536</v>
      </c>
      <c r="AF93">
        <f t="shared" si="17"/>
        <v>0.45625311572405358</v>
      </c>
      <c r="AG93">
        <f t="shared" si="18"/>
        <v>0.38338242739760525</v>
      </c>
      <c r="AH93">
        <f t="shared" si="18"/>
        <v>0.48015425180220778</v>
      </c>
      <c r="AI93">
        <f t="shared" si="18"/>
        <v>0.3289798211481329</v>
      </c>
      <c r="AJ93">
        <f t="shared" si="18"/>
        <v>0.45546943162996478</v>
      </c>
      <c r="AK93">
        <f t="shared" si="18"/>
        <v>0.53765211764594911</v>
      </c>
      <c r="AL93">
        <f t="shared" si="18"/>
        <v>0.45362154933748228</v>
      </c>
      <c r="AM93">
        <f t="shared" si="18"/>
        <v>0.48384552405631204</v>
      </c>
      <c r="AN93">
        <f t="shared" si="18"/>
        <v>0.45476096134551391</v>
      </c>
      <c r="AO93">
        <f t="shared" si="18"/>
        <v>0.45476096134551391</v>
      </c>
      <c r="AP93">
        <f t="shared" si="18"/>
        <v>0.38852877696988231</v>
      </c>
      <c r="AQ93">
        <f t="shared" si="18"/>
        <v>0.45603769855761672</v>
      </c>
      <c r="AR93" s="49">
        <v>0.39692634226449158</v>
      </c>
      <c r="AS93">
        <f t="shared" si="19"/>
        <v>0.41189734381488441</v>
      </c>
      <c r="AT93">
        <f t="shared" si="19"/>
        <v>0.5663240145086178</v>
      </c>
      <c r="AU93">
        <f t="shared" si="19"/>
        <v>0.56632401450861736</v>
      </c>
      <c r="AV93">
        <f t="shared" si="19"/>
        <v>0.46105806437342317</v>
      </c>
      <c r="AW93">
        <f t="shared" si="19"/>
        <v>0.48124677121954729</v>
      </c>
      <c r="AX93">
        <f t="shared" si="19"/>
        <v>0.44484371112165938</v>
      </c>
      <c r="AY93">
        <f t="shared" si="19"/>
        <v>0.41814398635817196</v>
      </c>
      <c r="AZ93">
        <f t="shared" si="19"/>
        <v>0.38843828916641332</v>
      </c>
      <c r="BA93">
        <f t="shared" si="19"/>
        <v>0.46551194766668058</v>
      </c>
      <c r="BB93">
        <f t="shared" si="19"/>
        <v>0.37627590915483033</v>
      </c>
      <c r="BC93">
        <f t="shared" si="19"/>
        <v>0.42325149676944029</v>
      </c>
      <c r="BD93" s="23">
        <v>91</v>
      </c>
    </row>
    <row r="94" spans="2:56" x14ac:dyDescent="0.35">
      <c r="B94" s="5" t="s">
        <v>59</v>
      </c>
      <c r="C94">
        <f t="shared" si="15"/>
        <v>0.22321256613384549</v>
      </c>
      <c r="D94">
        <f t="shared" si="15"/>
        <v>0.2449087453156866</v>
      </c>
      <c r="E94">
        <f t="shared" si="15"/>
        <v>0.2624690381988134</v>
      </c>
      <c r="F94">
        <f t="shared" si="15"/>
        <v>0.26071568517990701</v>
      </c>
      <c r="G94">
        <f t="shared" si="15"/>
        <v>0.21654841933777449</v>
      </c>
      <c r="H94">
        <f t="shared" si="15"/>
        <v>0.29392634820942048</v>
      </c>
      <c r="I94">
        <f t="shared" si="15"/>
        <v>0.24374338333329559</v>
      </c>
      <c r="J94">
        <f t="shared" si="15"/>
        <v>0.26632908394857874</v>
      </c>
      <c r="K94">
        <f t="shared" si="15"/>
        <v>0.26526445786652253</v>
      </c>
      <c r="L94">
        <f t="shared" si="15"/>
        <v>0.28657005147303544</v>
      </c>
      <c r="M94">
        <f t="shared" si="16"/>
        <v>0.28657005147303549</v>
      </c>
      <c r="N94">
        <f t="shared" si="16"/>
        <v>0.22694646567878576</v>
      </c>
      <c r="O94">
        <f t="shared" si="16"/>
        <v>0.3032893063870159</v>
      </c>
      <c r="P94">
        <f t="shared" si="16"/>
        <v>0.18821116481997671</v>
      </c>
      <c r="Q94">
        <f t="shared" si="16"/>
        <v>0.28829519473492171</v>
      </c>
      <c r="R94">
        <f t="shared" si="16"/>
        <v>0.18821116481997671</v>
      </c>
      <c r="S94">
        <f t="shared" si="16"/>
        <v>0.23097937321789716</v>
      </c>
      <c r="T94">
        <f t="shared" si="16"/>
        <v>0.17141655296069619</v>
      </c>
      <c r="U94">
        <f t="shared" si="16"/>
        <v>0.2679024413259114</v>
      </c>
      <c r="V94">
        <f t="shared" si="16"/>
        <v>0.26834382984335381</v>
      </c>
      <c r="W94">
        <f t="shared" si="17"/>
        <v>0.28406479881067559</v>
      </c>
      <c r="X94">
        <f t="shared" si="17"/>
        <v>0.28406479881067553</v>
      </c>
      <c r="Y94">
        <f t="shared" si="17"/>
        <v>0.26953008907660719</v>
      </c>
      <c r="Z94">
        <f t="shared" si="17"/>
        <v>0.20046452025562098</v>
      </c>
      <c r="AA94">
        <f t="shared" si="17"/>
        <v>0.25454085459178355</v>
      </c>
      <c r="AB94">
        <f t="shared" si="17"/>
        <v>0.26079642929079372</v>
      </c>
      <c r="AC94">
        <f t="shared" si="17"/>
        <v>0.22655101507075462</v>
      </c>
      <c r="AD94">
        <f t="shared" si="17"/>
        <v>0.21654841933777449</v>
      </c>
      <c r="AE94">
        <f t="shared" si="17"/>
        <v>0.24266680459542864</v>
      </c>
      <c r="AF94">
        <f t="shared" si="17"/>
        <v>0.288791237592743</v>
      </c>
      <c r="AG94">
        <f t="shared" si="18"/>
        <v>0.24266680459542858</v>
      </c>
      <c r="AH94">
        <f t="shared" si="18"/>
        <v>0.30391976697698375</v>
      </c>
      <c r="AI94">
        <f t="shared" si="18"/>
        <v>0.20823198005264568</v>
      </c>
      <c r="AJ94">
        <f t="shared" si="18"/>
        <v>0.28829519473492171</v>
      </c>
      <c r="AK94">
        <f t="shared" si="18"/>
        <v>0.34031377561756992</v>
      </c>
      <c r="AL94">
        <f t="shared" si="18"/>
        <v>0.28712555403378398</v>
      </c>
      <c r="AM94">
        <f t="shared" si="18"/>
        <v>0.30625620490105754</v>
      </c>
      <c r="AN94">
        <f t="shared" si="18"/>
        <v>0.28784675941866189</v>
      </c>
      <c r="AO94">
        <f t="shared" si="18"/>
        <v>0.28784675941866189</v>
      </c>
      <c r="AP94">
        <f t="shared" si="18"/>
        <v>0.24592425229461681</v>
      </c>
      <c r="AQ94">
        <f t="shared" si="18"/>
        <v>0.2886548865455939</v>
      </c>
      <c r="AR94" s="49">
        <v>0.25123959851498723</v>
      </c>
      <c r="AS94">
        <f t="shared" si="19"/>
        <v>0.26071568517990701</v>
      </c>
      <c r="AT94">
        <f t="shared" si="19"/>
        <v>0.35846201898016322</v>
      </c>
      <c r="AU94">
        <f t="shared" si="19"/>
        <v>0.35846201898016294</v>
      </c>
      <c r="AV94">
        <f t="shared" si="19"/>
        <v>0.29183259121685784</v>
      </c>
      <c r="AW94">
        <f t="shared" si="19"/>
        <v>0.30461129109759577</v>
      </c>
      <c r="AX94">
        <f t="shared" si="19"/>
        <v>0.28156950921047685</v>
      </c>
      <c r="AY94">
        <f t="shared" si="19"/>
        <v>0.26466957736979962</v>
      </c>
      <c r="AZ94">
        <f t="shared" si="19"/>
        <v>0.24586697688355599</v>
      </c>
      <c r="BA94">
        <f t="shared" si="19"/>
        <v>0.29465173353945268</v>
      </c>
      <c r="BB94">
        <f t="shared" si="19"/>
        <v>0.2381686430978365</v>
      </c>
      <c r="BC94">
        <f t="shared" si="19"/>
        <v>0.2679024413259114</v>
      </c>
      <c r="BD94" s="23">
        <v>92</v>
      </c>
    </row>
    <row r="95" spans="2:56" x14ac:dyDescent="0.35">
      <c r="B95" s="5" t="s">
        <v>60</v>
      </c>
      <c r="C95">
        <f t="shared" si="15"/>
        <v>0.22321256613384549</v>
      </c>
      <c r="D95">
        <f t="shared" si="15"/>
        <v>0.2449087453156866</v>
      </c>
      <c r="E95">
        <f t="shared" si="15"/>
        <v>0.2624690381988134</v>
      </c>
      <c r="F95">
        <f t="shared" si="15"/>
        <v>0.26071568517990701</v>
      </c>
      <c r="G95">
        <f t="shared" si="15"/>
        <v>0.21654841933777449</v>
      </c>
      <c r="H95">
        <f t="shared" si="15"/>
        <v>0.29392634820942048</v>
      </c>
      <c r="I95">
        <f t="shared" si="15"/>
        <v>0.24374338333329559</v>
      </c>
      <c r="J95">
        <f t="shared" si="15"/>
        <v>0.26632908394857874</v>
      </c>
      <c r="K95">
        <f t="shared" si="15"/>
        <v>0.26526445786652253</v>
      </c>
      <c r="L95">
        <f t="shared" si="15"/>
        <v>0.28657005147303544</v>
      </c>
      <c r="M95">
        <f t="shared" si="16"/>
        <v>0.28657005147303549</v>
      </c>
      <c r="N95">
        <f t="shared" si="16"/>
        <v>0.22694646567878576</v>
      </c>
      <c r="O95">
        <f t="shared" si="16"/>
        <v>0.3032893063870159</v>
      </c>
      <c r="P95">
        <f t="shared" si="16"/>
        <v>0.18821116481997671</v>
      </c>
      <c r="Q95">
        <f t="shared" si="16"/>
        <v>0.28829519473492171</v>
      </c>
      <c r="R95">
        <f t="shared" si="16"/>
        <v>0.18821116481997671</v>
      </c>
      <c r="S95">
        <f t="shared" si="16"/>
        <v>0.23097937321789716</v>
      </c>
      <c r="T95">
        <f t="shared" si="16"/>
        <v>0.17141655296069619</v>
      </c>
      <c r="U95">
        <f t="shared" si="16"/>
        <v>0.2679024413259114</v>
      </c>
      <c r="V95">
        <f t="shared" si="16"/>
        <v>0.26834382984335381</v>
      </c>
      <c r="W95">
        <f t="shared" si="17"/>
        <v>0.28406479881067559</v>
      </c>
      <c r="X95">
        <f t="shared" si="17"/>
        <v>0.28406479881067553</v>
      </c>
      <c r="Y95">
        <f t="shared" si="17"/>
        <v>0.26953008907660719</v>
      </c>
      <c r="Z95">
        <f t="shared" si="17"/>
        <v>0.20046452025562098</v>
      </c>
      <c r="AA95">
        <f t="shared" si="17"/>
        <v>0.25454085459178355</v>
      </c>
      <c r="AB95">
        <f t="shared" si="17"/>
        <v>0.26079642929079372</v>
      </c>
      <c r="AC95">
        <f t="shared" si="17"/>
        <v>0.22655101507075462</v>
      </c>
      <c r="AD95">
        <f t="shared" si="17"/>
        <v>0.21654841933777449</v>
      </c>
      <c r="AE95">
        <f t="shared" si="17"/>
        <v>0.24266680459542864</v>
      </c>
      <c r="AF95">
        <f t="shared" si="17"/>
        <v>0.288791237592743</v>
      </c>
      <c r="AG95">
        <f t="shared" si="18"/>
        <v>0.24266680459542858</v>
      </c>
      <c r="AH95">
        <f t="shared" si="18"/>
        <v>0.30391976697698375</v>
      </c>
      <c r="AI95">
        <f t="shared" si="18"/>
        <v>0.20823198005264568</v>
      </c>
      <c r="AJ95">
        <f t="shared" si="18"/>
        <v>0.28829519473492171</v>
      </c>
      <c r="AK95">
        <f t="shared" si="18"/>
        <v>0.34031377561756992</v>
      </c>
      <c r="AL95">
        <f t="shared" si="18"/>
        <v>0.28712555403378398</v>
      </c>
      <c r="AM95">
        <f t="shared" si="18"/>
        <v>0.30625620490105754</v>
      </c>
      <c r="AN95">
        <f t="shared" si="18"/>
        <v>0.28784675941866189</v>
      </c>
      <c r="AO95">
        <f t="shared" si="18"/>
        <v>0.28784675941866189</v>
      </c>
      <c r="AP95">
        <f t="shared" si="18"/>
        <v>0.24592425229461681</v>
      </c>
      <c r="AQ95">
        <f t="shared" si="18"/>
        <v>0.2886548865455939</v>
      </c>
      <c r="AR95" s="49">
        <v>0.25123959851498723</v>
      </c>
      <c r="AS95">
        <f t="shared" si="19"/>
        <v>0.26071568517990701</v>
      </c>
      <c r="AT95">
        <f t="shared" si="19"/>
        <v>0.35846201898016322</v>
      </c>
      <c r="AU95">
        <f t="shared" si="19"/>
        <v>0.35846201898016294</v>
      </c>
      <c r="AV95">
        <f t="shared" si="19"/>
        <v>0.29183259121685784</v>
      </c>
      <c r="AW95">
        <f t="shared" si="19"/>
        <v>0.30461129109759577</v>
      </c>
      <c r="AX95">
        <f t="shared" si="19"/>
        <v>0.28156950921047685</v>
      </c>
      <c r="AY95">
        <f t="shared" si="19"/>
        <v>0.26466957736979962</v>
      </c>
      <c r="AZ95">
        <f t="shared" si="19"/>
        <v>0.24586697688355599</v>
      </c>
      <c r="BA95">
        <f t="shared" si="19"/>
        <v>0.29465173353945268</v>
      </c>
      <c r="BB95">
        <f t="shared" si="19"/>
        <v>0.2381686430978365</v>
      </c>
      <c r="BC95">
        <f t="shared" si="19"/>
        <v>0.2679024413259114</v>
      </c>
      <c r="BD95" s="23">
        <v>93</v>
      </c>
    </row>
    <row r="96" spans="2:56" x14ac:dyDescent="0.35">
      <c r="B96" s="5" t="s">
        <v>80</v>
      </c>
      <c r="C96">
        <f t="shared" si="15"/>
        <v>0.22321256613384549</v>
      </c>
      <c r="D96">
        <f t="shared" si="15"/>
        <v>0.2449087453156866</v>
      </c>
      <c r="E96">
        <f t="shared" si="15"/>
        <v>0.2624690381988134</v>
      </c>
      <c r="F96">
        <f t="shared" si="15"/>
        <v>0.26071568517990701</v>
      </c>
      <c r="G96">
        <f t="shared" si="15"/>
        <v>0.21654841933777449</v>
      </c>
      <c r="H96">
        <f t="shared" si="15"/>
        <v>0.29392634820942048</v>
      </c>
      <c r="I96">
        <f t="shared" si="15"/>
        <v>0.24374338333329559</v>
      </c>
      <c r="J96">
        <f t="shared" si="15"/>
        <v>0.26632908394857874</v>
      </c>
      <c r="K96">
        <f t="shared" si="15"/>
        <v>0.26526445786652253</v>
      </c>
      <c r="L96">
        <f t="shared" si="15"/>
        <v>0.28657005147303544</v>
      </c>
      <c r="M96">
        <f t="shared" si="16"/>
        <v>0.28657005147303549</v>
      </c>
      <c r="N96">
        <f t="shared" si="16"/>
        <v>0.22694646567878576</v>
      </c>
      <c r="O96">
        <f t="shared" si="16"/>
        <v>0.3032893063870159</v>
      </c>
      <c r="P96">
        <f t="shared" si="16"/>
        <v>0.18821116481997671</v>
      </c>
      <c r="Q96">
        <f t="shared" si="16"/>
        <v>0.28829519473492171</v>
      </c>
      <c r="R96">
        <f t="shared" si="16"/>
        <v>0.18821116481997671</v>
      </c>
      <c r="S96">
        <f t="shared" si="16"/>
        <v>0.23097937321789716</v>
      </c>
      <c r="T96">
        <f t="shared" si="16"/>
        <v>0.17141655296069619</v>
      </c>
      <c r="U96">
        <f t="shared" si="16"/>
        <v>0.2679024413259114</v>
      </c>
      <c r="V96">
        <f t="shared" si="16"/>
        <v>0.26834382984335381</v>
      </c>
      <c r="W96">
        <f t="shared" si="17"/>
        <v>0.28406479881067559</v>
      </c>
      <c r="X96">
        <f t="shared" si="17"/>
        <v>0.28406479881067553</v>
      </c>
      <c r="Y96">
        <f t="shared" si="17"/>
        <v>0.26953008907660719</v>
      </c>
      <c r="Z96">
        <f t="shared" si="17"/>
        <v>0.20046452025562098</v>
      </c>
      <c r="AA96">
        <f t="shared" si="17"/>
        <v>0.25454085459178355</v>
      </c>
      <c r="AB96">
        <f t="shared" si="17"/>
        <v>0.26079642929079372</v>
      </c>
      <c r="AC96">
        <f t="shared" si="17"/>
        <v>0.22655101507075462</v>
      </c>
      <c r="AD96">
        <f t="shared" si="17"/>
        <v>0.21654841933777449</v>
      </c>
      <c r="AE96">
        <f t="shared" si="17"/>
        <v>0.24266680459542864</v>
      </c>
      <c r="AF96">
        <f t="shared" si="17"/>
        <v>0.288791237592743</v>
      </c>
      <c r="AG96">
        <f t="shared" si="18"/>
        <v>0.24266680459542858</v>
      </c>
      <c r="AH96">
        <f t="shared" si="18"/>
        <v>0.30391976697698375</v>
      </c>
      <c r="AI96">
        <f t="shared" si="18"/>
        <v>0.20823198005264568</v>
      </c>
      <c r="AJ96">
        <f t="shared" si="18"/>
        <v>0.28829519473492171</v>
      </c>
      <c r="AK96">
        <f t="shared" si="18"/>
        <v>0.34031377561756992</v>
      </c>
      <c r="AL96">
        <f t="shared" si="18"/>
        <v>0.28712555403378398</v>
      </c>
      <c r="AM96">
        <f t="shared" si="18"/>
        <v>0.30625620490105754</v>
      </c>
      <c r="AN96">
        <f t="shared" si="18"/>
        <v>0.28784675941866189</v>
      </c>
      <c r="AO96">
        <f t="shared" si="18"/>
        <v>0.28784675941866189</v>
      </c>
      <c r="AP96">
        <f t="shared" si="18"/>
        <v>0.24592425229461681</v>
      </c>
      <c r="AQ96">
        <f t="shared" si="18"/>
        <v>0.2886548865455939</v>
      </c>
      <c r="AR96" s="49">
        <v>0.25123959851498723</v>
      </c>
      <c r="AS96">
        <f t="shared" si="19"/>
        <v>0.26071568517990701</v>
      </c>
      <c r="AT96">
        <f t="shared" si="19"/>
        <v>0.35846201898016322</v>
      </c>
      <c r="AU96">
        <f t="shared" si="19"/>
        <v>0.35846201898016294</v>
      </c>
      <c r="AV96">
        <f t="shared" si="19"/>
        <v>0.29183259121685784</v>
      </c>
      <c r="AW96">
        <f t="shared" si="19"/>
        <v>0.30461129109759577</v>
      </c>
      <c r="AX96">
        <f t="shared" si="19"/>
        <v>0.28156950921047685</v>
      </c>
      <c r="AY96">
        <f t="shared" si="19"/>
        <v>0.26466957736979962</v>
      </c>
      <c r="AZ96">
        <f t="shared" si="19"/>
        <v>0.24586697688355599</v>
      </c>
      <c r="BA96">
        <f t="shared" si="19"/>
        <v>0.29465173353945268</v>
      </c>
      <c r="BB96">
        <f t="shared" si="19"/>
        <v>0.2381686430978365</v>
      </c>
      <c r="BC96">
        <f t="shared" si="19"/>
        <v>0.2679024413259114</v>
      </c>
      <c r="BD96" s="23">
        <v>94</v>
      </c>
    </row>
    <row r="97" spans="1:56" x14ac:dyDescent="0.35">
      <c r="B97" s="5" t="s">
        <v>79</v>
      </c>
      <c r="C97">
        <f t="shared" si="15"/>
        <v>0.22321256613384549</v>
      </c>
      <c r="D97">
        <f t="shared" si="15"/>
        <v>0.2449087453156866</v>
      </c>
      <c r="E97">
        <f t="shared" si="15"/>
        <v>0.2624690381988134</v>
      </c>
      <c r="F97">
        <f t="shared" si="15"/>
        <v>0.26071568517990701</v>
      </c>
      <c r="G97">
        <f t="shared" si="15"/>
        <v>0.21654841933777449</v>
      </c>
      <c r="H97">
        <f t="shared" si="15"/>
        <v>0.29392634820942048</v>
      </c>
      <c r="I97">
        <f t="shared" si="15"/>
        <v>0.24374338333329559</v>
      </c>
      <c r="J97">
        <f t="shared" si="15"/>
        <v>0.26632908394857874</v>
      </c>
      <c r="K97">
        <f t="shared" si="15"/>
        <v>0.26526445786652253</v>
      </c>
      <c r="L97">
        <f t="shared" si="15"/>
        <v>0.28657005147303544</v>
      </c>
      <c r="M97">
        <f t="shared" si="16"/>
        <v>0.28657005147303549</v>
      </c>
      <c r="N97">
        <f t="shared" si="16"/>
        <v>0.22694646567878576</v>
      </c>
      <c r="O97">
        <f t="shared" si="16"/>
        <v>0.3032893063870159</v>
      </c>
      <c r="P97">
        <f t="shared" si="16"/>
        <v>0.18821116481997671</v>
      </c>
      <c r="Q97">
        <f t="shared" si="16"/>
        <v>0.28829519473492171</v>
      </c>
      <c r="R97">
        <f t="shared" si="16"/>
        <v>0.18821116481997671</v>
      </c>
      <c r="S97">
        <f t="shared" si="16"/>
        <v>0.23097937321789716</v>
      </c>
      <c r="T97">
        <f t="shared" si="16"/>
        <v>0.17141655296069619</v>
      </c>
      <c r="U97">
        <f t="shared" si="16"/>
        <v>0.2679024413259114</v>
      </c>
      <c r="V97">
        <f t="shared" si="16"/>
        <v>0.26834382984335381</v>
      </c>
      <c r="W97">
        <f t="shared" si="17"/>
        <v>0.28406479881067559</v>
      </c>
      <c r="X97">
        <f t="shared" si="17"/>
        <v>0.28406479881067553</v>
      </c>
      <c r="Y97">
        <f t="shared" si="17"/>
        <v>0.26953008907660719</v>
      </c>
      <c r="Z97">
        <f t="shared" si="17"/>
        <v>0.20046452025562098</v>
      </c>
      <c r="AA97">
        <f t="shared" si="17"/>
        <v>0.25454085459178355</v>
      </c>
      <c r="AB97">
        <f t="shared" si="17"/>
        <v>0.26079642929079372</v>
      </c>
      <c r="AC97">
        <f t="shared" si="17"/>
        <v>0.22655101507075462</v>
      </c>
      <c r="AD97">
        <f t="shared" si="17"/>
        <v>0.21654841933777449</v>
      </c>
      <c r="AE97">
        <f t="shared" si="17"/>
        <v>0.24266680459542864</v>
      </c>
      <c r="AF97">
        <f t="shared" si="17"/>
        <v>0.288791237592743</v>
      </c>
      <c r="AG97">
        <f t="shared" si="18"/>
        <v>0.24266680459542858</v>
      </c>
      <c r="AH97">
        <f t="shared" si="18"/>
        <v>0.30391976697698375</v>
      </c>
      <c r="AI97">
        <f t="shared" si="18"/>
        <v>0.20823198005264568</v>
      </c>
      <c r="AJ97">
        <f t="shared" si="18"/>
        <v>0.28829519473492171</v>
      </c>
      <c r="AK97">
        <f t="shared" si="18"/>
        <v>0.34031377561756992</v>
      </c>
      <c r="AL97">
        <f t="shared" si="18"/>
        <v>0.28712555403378398</v>
      </c>
      <c r="AM97">
        <f t="shared" si="18"/>
        <v>0.30625620490105754</v>
      </c>
      <c r="AN97">
        <f t="shared" si="18"/>
        <v>0.28784675941866189</v>
      </c>
      <c r="AO97">
        <f t="shared" si="18"/>
        <v>0.28784675941866189</v>
      </c>
      <c r="AP97">
        <f t="shared" si="18"/>
        <v>0.24592425229461681</v>
      </c>
      <c r="AQ97">
        <f t="shared" si="18"/>
        <v>0.2886548865455939</v>
      </c>
      <c r="AR97" s="49">
        <v>0.25123959851498723</v>
      </c>
      <c r="AS97">
        <f t="shared" si="19"/>
        <v>0.26071568517990701</v>
      </c>
      <c r="AT97">
        <f t="shared" si="19"/>
        <v>0.35846201898016322</v>
      </c>
      <c r="AU97">
        <f t="shared" si="19"/>
        <v>0.35846201898016294</v>
      </c>
      <c r="AV97">
        <f t="shared" si="19"/>
        <v>0.29183259121685784</v>
      </c>
      <c r="AW97">
        <f t="shared" si="19"/>
        <v>0.30461129109759577</v>
      </c>
      <c r="AX97">
        <f t="shared" si="19"/>
        <v>0.28156950921047685</v>
      </c>
      <c r="AY97">
        <f t="shared" si="19"/>
        <v>0.26466957736979962</v>
      </c>
      <c r="AZ97">
        <f t="shared" si="19"/>
        <v>0.24586697688355599</v>
      </c>
      <c r="BA97">
        <f t="shared" si="19"/>
        <v>0.29465173353945268</v>
      </c>
      <c r="BB97">
        <f t="shared" si="19"/>
        <v>0.2381686430978365</v>
      </c>
      <c r="BC97">
        <f t="shared" si="19"/>
        <v>0.2679024413259114</v>
      </c>
      <c r="BD97" s="23">
        <v>95</v>
      </c>
    </row>
    <row r="98" spans="1:56" x14ac:dyDescent="0.35">
      <c r="A98" s="2" t="s">
        <v>134</v>
      </c>
      <c r="B98" s="7" t="s">
        <v>83</v>
      </c>
      <c r="C98"/>
      <c r="AR98" s="49"/>
      <c r="BD98" s="23">
        <v>96</v>
      </c>
    </row>
    <row r="99" spans="1:56" x14ac:dyDescent="0.35">
      <c r="A99" s="3"/>
      <c r="B99" s="5" t="s">
        <v>61</v>
      </c>
      <c r="C99"/>
      <c r="AR99" s="49"/>
      <c r="BD99" s="23">
        <v>97</v>
      </c>
    </row>
    <row r="100" spans="1:56" x14ac:dyDescent="0.35">
      <c r="A100" s="3"/>
      <c r="B100" s="5" t="s">
        <v>78</v>
      </c>
      <c r="C100"/>
      <c r="AR100" s="49"/>
      <c r="BD100" s="23">
        <v>98</v>
      </c>
    </row>
    <row r="101" spans="1:56" x14ac:dyDescent="0.35">
      <c r="A101" s="3"/>
      <c r="B101" s="5" t="s">
        <v>62</v>
      </c>
      <c r="C101">
        <f t="shared" ref="C101:L110" si="20">$AR101*C$253</f>
        <v>0.10814211474614775</v>
      </c>
      <c r="D101">
        <f t="shared" si="20"/>
        <v>0.11919285717206902</v>
      </c>
      <c r="E101">
        <f t="shared" si="20"/>
        <v>0.12835424721019867</v>
      </c>
      <c r="F101">
        <f t="shared" si="20"/>
        <v>0.15146375865262096</v>
      </c>
      <c r="G101">
        <f t="shared" si="20"/>
        <v>0.13324780852437806</v>
      </c>
      <c r="H101">
        <f t="shared" si="20"/>
        <v>0.1513565836008936</v>
      </c>
      <c r="I101">
        <f t="shared" si="20"/>
        <v>0.11993276560309195</v>
      </c>
      <c r="J101">
        <f t="shared" si="20"/>
        <v>0.14756753552964791</v>
      </c>
      <c r="K101">
        <f t="shared" si="20"/>
        <v>0.14780063361659532</v>
      </c>
      <c r="L101">
        <f t="shared" si="20"/>
        <v>0.13469260954676621</v>
      </c>
      <c r="M101">
        <f t="shared" ref="M101:V110" si="21">$AR101*M$253</f>
        <v>0.13469260954676623</v>
      </c>
      <c r="N101">
        <f t="shared" si="21"/>
        <v>0.11432012326933323</v>
      </c>
      <c r="O101">
        <f t="shared" si="21"/>
        <v>0.15282543425441625</v>
      </c>
      <c r="P101">
        <f t="shared" si="21"/>
        <v>8.7867817686102176E-2</v>
      </c>
      <c r="Q101">
        <f t="shared" si="21"/>
        <v>0.13825397545447185</v>
      </c>
      <c r="R101">
        <f t="shared" si="21"/>
        <v>8.7867817686102176E-2</v>
      </c>
      <c r="S101">
        <f t="shared" si="21"/>
        <v>0.11847189393421001</v>
      </c>
      <c r="T101">
        <f t="shared" si="21"/>
        <v>7.8796262097202391E-2</v>
      </c>
      <c r="U101">
        <f t="shared" si="21"/>
        <v>0.16929952091666214</v>
      </c>
      <c r="V101">
        <f t="shared" si="21"/>
        <v>0.14093156318536512</v>
      </c>
      <c r="W101">
        <f t="shared" ref="W101:AF110" si="22">$AR101*W$253</f>
        <v>0.1434860112770818</v>
      </c>
      <c r="X101">
        <f t="shared" si="22"/>
        <v>0.14348601127708169</v>
      </c>
      <c r="Y101">
        <f t="shared" si="22"/>
        <v>0.14424367893081505</v>
      </c>
      <c r="Z101">
        <f t="shared" si="22"/>
        <v>0.12546777204176104</v>
      </c>
      <c r="AA101">
        <f t="shared" si="22"/>
        <v>0.12394018440027024</v>
      </c>
      <c r="AB101">
        <f t="shared" si="22"/>
        <v>0.12075235029416953</v>
      </c>
      <c r="AC101">
        <f t="shared" si="22"/>
        <v>0.11605484477693058</v>
      </c>
      <c r="AD101">
        <f t="shared" si="22"/>
        <v>0.13324780852437806</v>
      </c>
      <c r="AE101">
        <f t="shared" si="22"/>
        <v>0.13537269580404385</v>
      </c>
      <c r="AF101">
        <f t="shared" si="22"/>
        <v>0.11079013174475395</v>
      </c>
      <c r="AG101">
        <f t="shared" ref="AG101:AQ110" si="23">$AR101*AG$253</f>
        <v>0.13537269580404387</v>
      </c>
      <c r="AH101">
        <f t="shared" si="23"/>
        <v>0.13747135557834395</v>
      </c>
      <c r="AI101">
        <f t="shared" si="23"/>
        <v>0.10726559674995374</v>
      </c>
      <c r="AJ101">
        <f t="shared" si="23"/>
        <v>0.13825397545447185</v>
      </c>
      <c r="AK101">
        <f t="shared" si="23"/>
        <v>0.1277615051575485</v>
      </c>
      <c r="AL101">
        <f t="shared" si="23"/>
        <v>0.17867609128058778</v>
      </c>
      <c r="AM101">
        <f t="shared" si="23"/>
        <v>0.14864875349673537</v>
      </c>
      <c r="AN101">
        <f t="shared" si="23"/>
        <v>0.15774285535855093</v>
      </c>
      <c r="AO101">
        <f t="shared" si="23"/>
        <v>0.15774285535855084</v>
      </c>
      <c r="AP101">
        <f t="shared" si="23"/>
        <v>0.1133589578214812</v>
      </c>
      <c r="AQ101">
        <f t="shared" si="23"/>
        <v>9.6862103970090957E-2</v>
      </c>
      <c r="AR101" s="49">
        <v>0.12741162905558948</v>
      </c>
      <c r="AS101">
        <f t="shared" ref="AS101:BC110" si="24">$AR101*AS$253</f>
        <v>0.15146375865262096</v>
      </c>
      <c r="AT101">
        <f t="shared" si="24"/>
        <v>0.15998128024816433</v>
      </c>
      <c r="AU101">
        <f t="shared" si="24"/>
        <v>0.15998128024816433</v>
      </c>
      <c r="AV101">
        <f t="shared" si="24"/>
        <v>0.11574133095070548</v>
      </c>
      <c r="AW101">
        <f t="shared" si="24"/>
        <v>0.12519484489647689</v>
      </c>
      <c r="AX101">
        <f t="shared" si="24"/>
        <v>0.14221589587206521</v>
      </c>
      <c r="AY101">
        <f t="shared" si="24"/>
        <v>0.13772928123005868</v>
      </c>
      <c r="AZ101">
        <f t="shared" si="24"/>
        <v>0.13304627820614914</v>
      </c>
      <c r="BA101">
        <f t="shared" si="24"/>
        <v>0.10895044281956434</v>
      </c>
      <c r="BB101">
        <f t="shared" si="24"/>
        <v>0.14706640072116872</v>
      </c>
      <c r="BC101">
        <f t="shared" si="24"/>
        <v>0.16929952091666209</v>
      </c>
      <c r="BD101" s="23">
        <v>99</v>
      </c>
    </row>
    <row r="102" spans="1:56" x14ac:dyDescent="0.35">
      <c r="A102" s="3"/>
      <c r="B102" s="5" t="s">
        <v>63</v>
      </c>
      <c r="C102">
        <f t="shared" si="20"/>
        <v>0.10814211474614775</v>
      </c>
      <c r="D102">
        <f t="shared" si="20"/>
        <v>0.11919285717206902</v>
      </c>
      <c r="E102">
        <f t="shared" si="20"/>
        <v>0.12835424721019867</v>
      </c>
      <c r="F102">
        <f t="shared" si="20"/>
        <v>0.15146375865262096</v>
      </c>
      <c r="G102">
        <f t="shared" si="20"/>
        <v>0.13324780852437806</v>
      </c>
      <c r="H102">
        <f t="shared" si="20"/>
        <v>0.1513565836008936</v>
      </c>
      <c r="I102">
        <f t="shared" si="20"/>
        <v>0.11993276560309195</v>
      </c>
      <c r="J102">
        <f t="shared" si="20"/>
        <v>0.14756753552964791</v>
      </c>
      <c r="K102">
        <f t="shared" si="20"/>
        <v>0.14780063361659532</v>
      </c>
      <c r="L102">
        <f t="shared" si="20"/>
        <v>0.13469260954676621</v>
      </c>
      <c r="M102">
        <f t="shared" si="21"/>
        <v>0.13469260954676623</v>
      </c>
      <c r="N102">
        <f t="shared" si="21"/>
        <v>0.11432012326933323</v>
      </c>
      <c r="O102">
        <f t="shared" si="21"/>
        <v>0.15282543425441625</v>
      </c>
      <c r="P102">
        <f t="shared" si="21"/>
        <v>8.7867817686102176E-2</v>
      </c>
      <c r="Q102">
        <f t="shared" si="21"/>
        <v>0.13825397545447185</v>
      </c>
      <c r="R102">
        <f t="shared" si="21"/>
        <v>8.7867817686102176E-2</v>
      </c>
      <c r="S102">
        <f t="shared" si="21"/>
        <v>0.11847189393421001</v>
      </c>
      <c r="T102">
        <f t="shared" si="21"/>
        <v>7.8796262097202391E-2</v>
      </c>
      <c r="U102">
        <f t="shared" si="21"/>
        <v>0.16929952091666214</v>
      </c>
      <c r="V102">
        <f t="shared" si="21"/>
        <v>0.14093156318536512</v>
      </c>
      <c r="W102">
        <f t="shared" si="22"/>
        <v>0.1434860112770818</v>
      </c>
      <c r="X102">
        <f t="shared" si="22"/>
        <v>0.14348601127708169</v>
      </c>
      <c r="Y102">
        <f t="shared" si="22"/>
        <v>0.14424367893081505</v>
      </c>
      <c r="Z102">
        <f t="shared" si="22"/>
        <v>0.12546777204176104</v>
      </c>
      <c r="AA102">
        <f t="shared" si="22"/>
        <v>0.12394018440027024</v>
      </c>
      <c r="AB102">
        <f t="shared" si="22"/>
        <v>0.12075235029416953</v>
      </c>
      <c r="AC102">
        <f t="shared" si="22"/>
        <v>0.11605484477693058</v>
      </c>
      <c r="AD102">
        <f t="shared" si="22"/>
        <v>0.13324780852437806</v>
      </c>
      <c r="AE102">
        <f t="shared" si="22"/>
        <v>0.13537269580404385</v>
      </c>
      <c r="AF102">
        <f t="shared" si="22"/>
        <v>0.11079013174475395</v>
      </c>
      <c r="AG102">
        <f t="shared" si="23"/>
        <v>0.13537269580404387</v>
      </c>
      <c r="AH102">
        <f t="shared" si="23"/>
        <v>0.13747135557834395</v>
      </c>
      <c r="AI102">
        <f t="shared" si="23"/>
        <v>0.10726559674995374</v>
      </c>
      <c r="AJ102">
        <f t="shared" si="23"/>
        <v>0.13825397545447185</v>
      </c>
      <c r="AK102">
        <f t="shared" si="23"/>
        <v>0.1277615051575485</v>
      </c>
      <c r="AL102">
        <f t="shared" si="23"/>
        <v>0.17867609128058778</v>
      </c>
      <c r="AM102">
        <f t="shared" si="23"/>
        <v>0.14864875349673537</v>
      </c>
      <c r="AN102">
        <f t="shared" si="23"/>
        <v>0.15774285535855093</v>
      </c>
      <c r="AO102">
        <f t="shared" si="23"/>
        <v>0.15774285535855084</v>
      </c>
      <c r="AP102">
        <f t="shared" si="23"/>
        <v>0.1133589578214812</v>
      </c>
      <c r="AQ102">
        <f t="shared" si="23"/>
        <v>9.6862103970090957E-2</v>
      </c>
      <c r="AR102" s="49">
        <v>0.12741162905558948</v>
      </c>
      <c r="AS102">
        <f t="shared" si="24"/>
        <v>0.15146375865262096</v>
      </c>
      <c r="AT102">
        <f t="shared" si="24"/>
        <v>0.15998128024816433</v>
      </c>
      <c r="AU102">
        <f t="shared" si="24"/>
        <v>0.15998128024816433</v>
      </c>
      <c r="AV102">
        <f t="shared" si="24"/>
        <v>0.11574133095070548</v>
      </c>
      <c r="AW102">
        <f t="shared" si="24"/>
        <v>0.12519484489647689</v>
      </c>
      <c r="AX102">
        <f t="shared" si="24"/>
        <v>0.14221589587206521</v>
      </c>
      <c r="AY102">
        <f t="shared" si="24"/>
        <v>0.13772928123005868</v>
      </c>
      <c r="AZ102">
        <f t="shared" si="24"/>
        <v>0.13304627820614914</v>
      </c>
      <c r="BA102">
        <f t="shared" si="24"/>
        <v>0.10895044281956434</v>
      </c>
      <c r="BB102">
        <f t="shared" si="24"/>
        <v>0.14706640072116872</v>
      </c>
      <c r="BC102">
        <f t="shared" si="24"/>
        <v>0.16929952091666209</v>
      </c>
      <c r="BD102" s="23">
        <v>100</v>
      </c>
    </row>
    <row r="103" spans="1:56" x14ac:dyDescent="0.35">
      <c r="A103" s="3"/>
      <c r="B103" s="5" t="s">
        <v>64</v>
      </c>
      <c r="C103">
        <f t="shared" si="20"/>
        <v>0.28072789213968369</v>
      </c>
      <c r="D103">
        <f t="shared" si="20"/>
        <v>0.30941469593568549</v>
      </c>
      <c r="E103">
        <f t="shared" si="20"/>
        <v>0.33319689883148418</v>
      </c>
      <c r="F103">
        <f t="shared" si="20"/>
        <v>0.3931872592090096</v>
      </c>
      <c r="G103">
        <f t="shared" si="20"/>
        <v>0.34590017503438286</v>
      </c>
      <c r="H103">
        <f t="shared" si="20"/>
        <v>0.39290904173164648</v>
      </c>
      <c r="I103">
        <f t="shared" si="20"/>
        <v>0.31133543638638805</v>
      </c>
      <c r="J103">
        <f t="shared" si="20"/>
        <v>0.38307298960011904</v>
      </c>
      <c r="K103">
        <f t="shared" si="20"/>
        <v>0.38367809275317044</v>
      </c>
      <c r="L103">
        <f t="shared" si="20"/>
        <v>0.34965075774240906</v>
      </c>
      <c r="M103">
        <f t="shared" si="21"/>
        <v>0.34965075774240911</v>
      </c>
      <c r="N103">
        <f t="shared" si="21"/>
        <v>0.29676548595228885</v>
      </c>
      <c r="O103">
        <f t="shared" si="21"/>
        <v>0.39672205527220239</v>
      </c>
      <c r="P103">
        <f t="shared" si="21"/>
        <v>0.2280975113519515</v>
      </c>
      <c r="Q103">
        <f t="shared" si="21"/>
        <v>0.35889576600542672</v>
      </c>
      <c r="R103">
        <f t="shared" si="21"/>
        <v>0.2280975113519515</v>
      </c>
      <c r="S103">
        <f t="shared" si="21"/>
        <v>0.30754313562313318</v>
      </c>
      <c r="T103">
        <f t="shared" si="21"/>
        <v>0.2045485111786354</v>
      </c>
      <c r="U103">
        <f t="shared" si="21"/>
        <v>0.43948740746153997</v>
      </c>
      <c r="V103">
        <f t="shared" si="21"/>
        <v>0.36584655998127247</v>
      </c>
      <c r="W103">
        <f t="shared" si="22"/>
        <v>0.3724776937449425</v>
      </c>
      <c r="X103">
        <f t="shared" si="22"/>
        <v>0.37247769374494222</v>
      </c>
      <c r="Y103">
        <f t="shared" si="22"/>
        <v>0.3744445356536128</v>
      </c>
      <c r="Z103">
        <f t="shared" si="22"/>
        <v>0.32570385052508516</v>
      </c>
      <c r="AA103">
        <f t="shared" si="22"/>
        <v>0.32173836067257955</v>
      </c>
      <c r="AB103">
        <f t="shared" si="22"/>
        <v>0.31346300974942287</v>
      </c>
      <c r="AC103">
        <f t="shared" si="22"/>
        <v>0.30126867801044604</v>
      </c>
      <c r="AD103">
        <f t="shared" si="22"/>
        <v>0.34590017503438286</v>
      </c>
      <c r="AE103">
        <f t="shared" si="22"/>
        <v>0.35141620482957653</v>
      </c>
      <c r="AF103">
        <f t="shared" si="22"/>
        <v>0.28760192296582165</v>
      </c>
      <c r="AG103">
        <f t="shared" si="23"/>
        <v>0.35141620482957658</v>
      </c>
      <c r="AH103">
        <f t="shared" si="23"/>
        <v>0.35686415021274742</v>
      </c>
      <c r="AI103">
        <f t="shared" si="23"/>
        <v>0.27845252467464332</v>
      </c>
      <c r="AJ103">
        <f t="shared" si="23"/>
        <v>0.35889576600542672</v>
      </c>
      <c r="AK103">
        <f t="shared" si="23"/>
        <v>0.33165818999992819</v>
      </c>
      <c r="AL103">
        <f t="shared" si="23"/>
        <v>0.46382820049987883</v>
      </c>
      <c r="AM103">
        <f t="shared" si="23"/>
        <v>0.38587974108224526</v>
      </c>
      <c r="AN103">
        <f t="shared" si="23"/>
        <v>0.40948726949579511</v>
      </c>
      <c r="AO103">
        <f t="shared" si="23"/>
        <v>0.40948726949579489</v>
      </c>
      <c r="AP103">
        <f t="shared" si="23"/>
        <v>0.29427038077697037</v>
      </c>
      <c r="AQ103">
        <f t="shared" si="23"/>
        <v>0.25144592686733219</v>
      </c>
      <c r="AR103" s="49">
        <v>0.33074994087937454</v>
      </c>
      <c r="AS103">
        <f t="shared" si="24"/>
        <v>0.3931872592090096</v>
      </c>
      <c r="AT103">
        <f t="shared" si="24"/>
        <v>0.41529803343775473</v>
      </c>
      <c r="AU103">
        <f t="shared" si="24"/>
        <v>0.41529803343775473</v>
      </c>
      <c r="AV103">
        <f t="shared" si="24"/>
        <v>0.30045482231879977</v>
      </c>
      <c r="AW103">
        <f t="shared" si="24"/>
        <v>0.32499535446521821</v>
      </c>
      <c r="AX103">
        <f t="shared" si="24"/>
        <v>0.36918058030064349</v>
      </c>
      <c r="AY103">
        <f t="shared" si="24"/>
        <v>0.3575337036490252</v>
      </c>
      <c r="AZ103">
        <f t="shared" si="24"/>
        <v>0.34537701917071728</v>
      </c>
      <c r="BA103">
        <f t="shared" si="24"/>
        <v>0.28282624426401781</v>
      </c>
      <c r="BB103">
        <f t="shared" si="24"/>
        <v>0.3817720855185554</v>
      </c>
      <c r="BC103">
        <f t="shared" si="24"/>
        <v>0.4394874074615398</v>
      </c>
      <c r="BD103" s="23">
        <v>101</v>
      </c>
    </row>
    <row r="104" spans="1:56" x14ac:dyDescent="0.35">
      <c r="A104" s="3"/>
      <c r="B104" s="5" t="s">
        <v>65</v>
      </c>
      <c r="C104">
        <f t="shared" si="20"/>
        <v>0.28072789213968369</v>
      </c>
      <c r="D104">
        <f t="shared" si="20"/>
        <v>0.30941469593568549</v>
      </c>
      <c r="E104">
        <f t="shared" si="20"/>
        <v>0.33319689883148418</v>
      </c>
      <c r="F104">
        <f t="shared" si="20"/>
        <v>0.3931872592090096</v>
      </c>
      <c r="G104">
        <f t="shared" si="20"/>
        <v>0.34590017503438286</v>
      </c>
      <c r="H104">
        <f t="shared" si="20"/>
        <v>0.39290904173164648</v>
      </c>
      <c r="I104">
        <f t="shared" si="20"/>
        <v>0.31133543638638805</v>
      </c>
      <c r="J104">
        <f t="shared" si="20"/>
        <v>0.38307298960011904</v>
      </c>
      <c r="K104">
        <f t="shared" si="20"/>
        <v>0.38367809275317044</v>
      </c>
      <c r="L104">
        <f t="shared" si="20"/>
        <v>0.34965075774240906</v>
      </c>
      <c r="M104">
        <f t="shared" si="21"/>
        <v>0.34965075774240911</v>
      </c>
      <c r="N104">
        <f t="shared" si="21"/>
        <v>0.29676548595228885</v>
      </c>
      <c r="O104">
        <f t="shared" si="21"/>
        <v>0.39672205527220239</v>
      </c>
      <c r="P104">
        <f t="shared" si="21"/>
        <v>0.2280975113519515</v>
      </c>
      <c r="Q104">
        <f t="shared" si="21"/>
        <v>0.35889576600542672</v>
      </c>
      <c r="R104">
        <f t="shared" si="21"/>
        <v>0.2280975113519515</v>
      </c>
      <c r="S104">
        <f t="shared" si="21"/>
        <v>0.30754313562313318</v>
      </c>
      <c r="T104">
        <f t="shared" si="21"/>
        <v>0.2045485111786354</v>
      </c>
      <c r="U104">
        <f t="shared" si="21"/>
        <v>0.43948740746153997</v>
      </c>
      <c r="V104">
        <f t="shared" si="21"/>
        <v>0.36584655998127247</v>
      </c>
      <c r="W104">
        <f t="shared" si="22"/>
        <v>0.3724776937449425</v>
      </c>
      <c r="X104">
        <f t="shared" si="22"/>
        <v>0.37247769374494222</v>
      </c>
      <c r="Y104">
        <f t="shared" si="22"/>
        <v>0.3744445356536128</v>
      </c>
      <c r="Z104">
        <f t="shared" si="22"/>
        <v>0.32570385052508516</v>
      </c>
      <c r="AA104">
        <f t="shared" si="22"/>
        <v>0.32173836067257955</v>
      </c>
      <c r="AB104">
        <f t="shared" si="22"/>
        <v>0.31346300974942287</v>
      </c>
      <c r="AC104">
        <f t="shared" si="22"/>
        <v>0.30126867801044604</v>
      </c>
      <c r="AD104">
        <f t="shared" si="22"/>
        <v>0.34590017503438286</v>
      </c>
      <c r="AE104">
        <f t="shared" si="22"/>
        <v>0.35141620482957653</v>
      </c>
      <c r="AF104">
        <f t="shared" si="22"/>
        <v>0.28760192296582165</v>
      </c>
      <c r="AG104">
        <f t="shared" si="23"/>
        <v>0.35141620482957658</v>
      </c>
      <c r="AH104">
        <f t="shared" si="23"/>
        <v>0.35686415021274742</v>
      </c>
      <c r="AI104">
        <f t="shared" si="23"/>
        <v>0.27845252467464332</v>
      </c>
      <c r="AJ104">
        <f t="shared" si="23"/>
        <v>0.35889576600542672</v>
      </c>
      <c r="AK104">
        <f t="shared" si="23"/>
        <v>0.33165818999992819</v>
      </c>
      <c r="AL104">
        <f t="shared" si="23"/>
        <v>0.46382820049987883</v>
      </c>
      <c r="AM104">
        <f t="shared" si="23"/>
        <v>0.38587974108224526</v>
      </c>
      <c r="AN104">
        <f t="shared" si="23"/>
        <v>0.40948726949579511</v>
      </c>
      <c r="AO104">
        <f t="shared" si="23"/>
        <v>0.40948726949579489</v>
      </c>
      <c r="AP104">
        <f t="shared" si="23"/>
        <v>0.29427038077697037</v>
      </c>
      <c r="AQ104">
        <f t="shared" si="23"/>
        <v>0.25144592686733219</v>
      </c>
      <c r="AR104" s="49">
        <v>0.33074994087937454</v>
      </c>
      <c r="AS104">
        <f t="shared" si="24"/>
        <v>0.3931872592090096</v>
      </c>
      <c r="AT104">
        <f t="shared" si="24"/>
        <v>0.41529803343775473</v>
      </c>
      <c r="AU104">
        <f t="shared" si="24"/>
        <v>0.41529803343775473</v>
      </c>
      <c r="AV104">
        <f t="shared" si="24"/>
        <v>0.30045482231879977</v>
      </c>
      <c r="AW104">
        <f t="shared" si="24"/>
        <v>0.32499535446521821</v>
      </c>
      <c r="AX104">
        <f t="shared" si="24"/>
        <v>0.36918058030064349</v>
      </c>
      <c r="AY104">
        <f t="shared" si="24"/>
        <v>0.3575337036490252</v>
      </c>
      <c r="AZ104">
        <f t="shared" si="24"/>
        <v>0.34537701917071728</v>
      </c>
      <c r="BA104">
        <f t="shared" si="24"/>
        <v>0.28282624426401781</v>
      </c>
      <c r="BB104">
        <f t="shared" si="24"/>
        <v>0.3817720855185554</v>
      </c>
      <c r="BC104">
        <f t="shared" si="24"/>
        <v>0.4394874074615398</v>
      </c>
      <c r="BD104" s="23">
        <v>102</v>
      </c>
    </row>
    <row r="105" spans="1:56" x14ac:dyDescent="0.35">
      <c r="A105" s="3"/>
      <c r="B105" s="5" t="s">
        <v>66</v>
      </c>
      <c r="C105">
        <f t="shared" si="20"/>
        <v>0.33011473661866403</v>
      </c>
      <c r="D105">
        <f t="shared" si="20"/>
        <v>0.36384824491870998</v>
      </c>
      <c r="E105">
        <f t="shared" si="20"/>
        <v>0.39181431407314876</v>
      </c>
      <c r="F105">
        <f t="shared" si="20"/>
        <v>0.46235843373558572</v>
      </c>
      <c r="G105">
        <f t="shared" si="20"/>
        <v>0.40675240464174617</v>
      </c>
      <c r="H105">
        <f t="shared" si="20"/>
        <v>0.4620312710565857</v>
      </c>
      <c r="I105">
        <f t="shared" si="20"/>
        <v>0.3661068901967538</v>
      </c>
      <c r="J105">
        <f t="shared" si="20"/>
        <v>0.45046481880982792</v>
      </c>
      <c r="K105">
        <f t="shared" si="20"/>
        <v>0.45117637428254626</v>
      </c>
      <c r="L105">
        <f t="shared" si="20"/>
        <v>0.41116280580776393</v>
      </c>
      <c r="M105">
        <f t="shared" si="21"/>
        <v>0.41116280580776404</v>
      </c>
      <c r="N105">
        <f t="shared" si="21"/>
        <v>0.34897373212884647</v>
      </c>
      <c r="O105">
        <f t="shared" si="21"/>
        <v>0.46651508615265641</v>
      </c>
      <c r="P105">
        <f t="shared" si="21"/>
        <v>0.26822539545110641</v>
      </c>
      <c r="Q105">
        <f t="shared" si="21"/>
        <v>0.42203423523546357</v>
      </c>
      <c r="R105">
        <f t="shared" si="21"/>
        <v>0.26822539545110641</v>
      </c>
      <c r="S105">
        <f t="shared" si="21"/>
        <v>0.36164743175784053</v>
      </c>
      <c r="T105">
        <f t="shared" si="21"/>
        <v>0.24053355503369955</v>
      </c>
      <c r="U105">
        <f t="shared" si="21"/>
        <v>0.51680390094332584</v>
      </c>
      <c r="V105">
        <f t="shared" si="21"/>
        <v>0.43020784244327603</v>
      </c>
      <c r="W105">
        <f t="shared" si="22"/>
        <v>0.43800555345514747</v>
      </c>
      <c r="X105">
        <f t="shared" si="22"/>
        <v>0.43800555345514713</v>
      </c>
      <c r="Y105">
        <f t="shared" si="22"/>
        <v>0.4403184105556745</v>
      </c>
      <c r="Z105">
        <f t="shared" si="22"/>
        <v>0.38300305684721175</v>
      </c>
      <c r="AA105">
        <f t="shared" si="22"/>
        <v>0.37833994115804287</v>
      </c>
      <c r="AB105">
        <f t="shared" si="22"/>
        <v>0.3686087553125495</v>
      </c>
      <c r="AC105">
        <f t="shared" si="22"/>
        <v>0.35426914488206923</v>
      </c>
      <c r="AD105">
        <f t="shared" si="22"/>
        <v>0.40675240464174617</v>
      </c>
      <c r="AE105">
        <f t="shared" si="22"/>
        <v>0.41323883785343074</v>
      </c>
      <c r="AF105">
        <f t="shared" si="22"/>
        <v>0.3381980761770646</v>
      </c>
      <c r="AG105">
        <f t="shared" si="23"/>
        <v>0.4132388378534308</v>
      </c>
      <c r="AH105">
        <f t="shared" si="23"/>
        <v>0.41964520895382523</v>
      </c>
      <c r="AI105">
        <f t="shared" si="23"/>
        <v>0.32743907683399709</v>
      </c>
      <c r="AJ105">
        <f t="shared" si="23"/>
        <v>0.42203423523546357</v>
      </c>
      <c r="AK105">
        <f t="shared" si="23"/>
        <v>0.39000490904114299</v>
      </c>
      <c r="AL105">
        <f t="shared" si="23"/>
        <v>0.54542682979338286</v>
      </c>
      <c r="AM105">
        <f t="shared" si="23"/>
        <v>0.45376534594738466</v>
      </c>
      <c r="AN105">
        <f t="shared" si="23"/>
        <v>0.48152601114191734</v>
      </c>
      <c r="AO105">
        <f t="shared" si="23"/>
        <v>0.48152601114191712</v>
      </c>
      <c r="AP105">
        <f t="shared" si="23"/>
        <v>0.34603967744155417</v>
      </c>
      <c r="AQ105">
        <f t="shared" si="23"/>
        <v>0.29568136350464019</v>
      </c>
      <c r="AR105" s="49">
        <v>0.38893687687330081</v>
      </c>
      <c r="AS105">
        <f t="shared" si="24"/>
        <v>0.46235843373558572</v>
      </c>
      <c r="AT105">
        <f t="shared" si="24"/>
        <v>0.48835902938471726</v>
      </c>
      <c r="AU105">
        <f t="shared" si="24"/>
        <v>0.48835902938471726</v>
      </c>
      <c r="AV105">
        <f t="shared" si="24"/>
        <v>0.3533121122365217</v>
      </c>
      <c r="AW105">
        <f t="shared" si="24"/>
        <v>0.38216991914786991</v>
      </c>
      <c r="AX105">
        <f t="shared" si="24"/>
        <v>0.43412839779394569</v>
      </c>
      <c r="AY105">
        <f t="shared" si="24"/>
        <v>0.42043255307764665</v>
      </c>
      <c r="AZ105">
        <f t="shared" si="24"/>
        <v>0.40613721297401351</v>
      </c>
      <c r="BA105">
        <f t="shared" si="24"/>
        <v>0.33258223977119405</v>
      </c>
      <c r="BB105">
        <f t="shared" si="24"/>
        <v>0.44893505415061175</v>
      </c>
      <c r="BC105">
        <f t="shared" si="24"/>
        <v>0.51680390094332562</v>
      </c>
      <c r="BD105" s="23">
        <v>103</v>
      </c>
    </row>
    <row r="106" spans="1:56" x14ac:dyDescent="0.35">
      <c r="A106" s="3"/>
      <c r="B106" s="5" t="s">
        <v>67</v>
      </c>
      <c r="C106">
        <f t="shared" si="20"/>
        <v>0.33011473661866403</v>
      </c>
      <c r="D106">
        <f t="shared" si="20"/>
        <v>0.36384824491870998</v>
      </c>
      <c r="E106">
        <f t="shared" si="20"/>
        <v>0.39181431407314876</v>
      </c>
      <c r="F106">
        <f t="shared" si="20"/>
        <v>0.46235843373558572</v>
      </c>
      <c r="G106">
        <f t="shared" si="20"/>
        <v>0.40675240464174617</v>
      </c>
      <c r="H106">
        <f t="shared" si="20"/>
        <v>0.4620312710565857</v>
      </c>
      <c r="I106">
        <f t="shared" si="20"/>
        <v>0.3661068901967538</v>
      </c>
      <c r="J106">
        <f t="shared" si="20"/>
        <v>0.45046481880982792</v>
      </c>
      <c r="K106">
        <f t="shared" si="20"/>
        <v>0.45117637428254626</v>
      </c>
      <c r="L106">
        <f t="shared" si="20"/>
        <v>0.41116280580776393</v>
      </c>
      <c r="M106">
        <f t="shared" si="21"/>
        <v>0.41116280580776404</v>
      </c>
      <c r="N106">
        <f t="shared" si="21"/>
        <v>0.34897373212884647</v>
      </c>
      <c r="O106">
        <f t="shared" si="21"/>
        <v>0.46651508615265641</v>
      </c>
      <c r="P106">
        <f t="shared" si="21"/>
        <v>0.26822539545110641</v>
      </c>
      <c r="Q106">
        <f t="shared" si="21"/>
        <v>0.42203423523546357</v>
      </c>
      <c r="R106">
        <f t="shared" si="21"/>
        <v>0.26822539545110641</v>
      </c>
      <c r="S106">
        <f t="shared" si="21"/>
        <v>0.36164743175784053</v>
      </c>
      <c r="T106">
        <f t="shared" si="21"/>
        <v>0.24053355503369955</v>
      </c>
      <c r="U106">
        <f t="shared" si="21"/>
        <v>0.51680390094332584</v>
      </c>
      <c r="V106">
        <f t="shared" si="21"/>
        <v>0.43020784244327603</v>
      </c>
      <c r="W106">
        <f t="shared" si="22"/>
        <v>0.43800555345514747</v>
      </c>
      <c r="X106">
        <f t="shared" si="22"/>
        <v>0.43800555345514713</v>
      </c>
      <c r="Y106">
        <f t="shared" si="22"/>
        <v>0.4403184105556745</v>
      </c>
      <c r="Z106">
        <f t="shared" si="22"/>
        <v>0.38300305684721175</v>
      </c>
      <c r="AA106">
        <f t="shared" si="22"/>
        <v>0.37833994115804287</v>
      </c>
      <c r="AB106">
        <f t="shared" si="22"/>
        <v>0.3686087553125495</v>
      </c>
      <c r="AC106">
        <f t="shared" si="22"/>
        <v>0.35426914488206923</v>
      </c>
      <c r="AD106">
        <f t="shared" si="22"/>
        <v>0.40675240464174617</v>
      </c>
      <c r="AE106">
        <f t="shared" si="22"/>
        <v>0.41323883785343074</v>
      </c>
      <c r="AF106">
        <f t="shared" si="22"/>
        <v>0.3381980761770646</v>
      </c>
      <c r="AG106">
        <f t="shared" si="23"/>
        <v>0.4132388378534308</v>
      </c>
      <c r="AH106">
        <f t="shared" si="23"/>
        <v>0.41964520895382523</v>
      </c>
      <c r="AI106">
        <f t="shared" si="23"/>
        <v>0.32743907683399709</v>
      </c>
      <c r="AJ106">
        <f t="shared" si="23"/>
        <v>0.42203423523546357</v>
      </c>
      <c r="AK106">
        <f t="shared" si="23"/>
        <v>0.39000490904114299</v>
      </c>
      <c r="AL106">
        <f t="shared" si="23"/>
        <v>0.54542682979338286</v>
      </c>
      <c r="AM106">
        <f t="shared" si="23"/>
        <v>0.45376534594738466</v>
      </c>
      <c r="AN106">
        <f t="shared" si="23"/>
        <v>0.48152601114191734</v>
      </c>
      <c r="AO106">
        <f t="shared" si="23"/>
        <v>0.48152601114191712</v>
      </c>
      <c r="AP106">
        <f t="shared" si="23"/>
        <v>0.34603967744155417</v>
      </c>
      <c r="AQ106">
        <f t="shared" si="23"/>
        <v>0.29568136350464019</v>
      </c>
      <c r="AR106" s="49">
        <v>0.38893687687330081</v>
      </c>
      <c r="AS106">
        <f t="shared" si="24"/>
        <v>0.46235843373558572</v>
      </c>
      <c r="AT106">
        <f t="shared" si="24"/>
        <v>0.48835902938471726</v>
      </c>
      <c r="AU106">
        <f t="shared" si="24"/>
        <v>0.48835902938471726</v>
      </c>
      <c r="AV106">
        <f t="shared" si="24"/>
        <v>0.3533121122365217</v>
      </c>
      <c r="AW106">
        <f t="shared" si="24"/>
        <v>0.38216991914786991</v>
      </c>
      <c r="AX106">
        <f t="shared" si="24"/>
        <v>0.43412839779394569</v>
      </c>
      <c r="AY106">
        <f t="shared" si="24"/>
        <v>0.42043255307764665</v>
      </c>
      <c r="AZ106">
        <f t="shared" si="24"/>
        <v>0.40613721297401351</v>
      </c>
      <c r="BA106">
        <f t="shared" si="24"/>
        <v>0.33258223977119405</v>
      </c>
      <c r="BB106">
        <f t="shared" si="24"/>
        <v>0.44893505415061175</v>
      </c>
      <c r="BC106">
        <f t="shared" si="24"/>
        <v>0.51680390094332562</v>
      </c>
      <c r="BD106" s="23">
        <v>104</v>
      </c>
    </row>
    <row r="107" spans="1:56" x14ac:dyDescent="0.35">
      <c r="A107" s="3"/>
      <c r="B107" s="5" t="s">
        <v>68</v>
      </c>
      <c r="C107">
        <f t="shared" si="20"/>
        <v>0.29857586862501567</v>
      </c>
      <c r="D107">
        <f t="shared" si="20"/>
        <v>0.32908650757928387</v>
      </c>
      <c r="E107">
        <f t="shared" si="20"/>
        <v>0.35438072338843574</v>
      </c>
      <c r="F107">
        <f t="shared" si="20"/>
        <v>0.41818512067267477</v>
      </c>
      <c r="G107">
        <f t="shared" si="20"/>
        <v>0.36789164208538061</v>
      </c>
      <c r="H107">
        <f t="shared" si="20"/>
        <v>0.41788921482471214</v>
      </c>
      <c r="I107">
        <f t="shared" si="20"/>
        <v>0.33112936389862091</v>
      </c>
      <c r="J107">
        <f t="shared" si="20"/>
        <v>0.40742781112653431</v>
      </c>
      <c r="K107">
        <f t="shared" si="20"/>
        <v>0.40807138522297703</v>
      </c>
      <c r="L107">
        <f t="shared" si="20"/>
        <v>0.37188067745113496</v>
      </c>
      <c r="M107">
        <f t="shared" si="21"/>
        <v>0.37188067745113507</v>
      </c>
      <c r="N107">
        <f t="shared" si="21"/>
        <v>0.31563309249670407</v>
      </c>
      <c r="O107">
        <f t="shared" si="21"/>
        <v>0.42194465021901184</v>
      </c>
      <c r="P107">
        <f t="shared" si="21"/>
        <v>0.24259938000469911</v>
      </c>
      <c r="Q107">
        <f t="shared" si="21"/>
        <v>0.38171346019152069</v>
      </c>
      <c r="R107">
        <f t="shared" si="21"/>
        <v>0.24259938000469911</v>
      </c>
      <c r="S107">
        <f t="shared" si="21"/>
        <v>0.32709595814814163</v>
      </c>
      <c r="T107">
        <f t="shared" si="21"/>
        <v>0.21755319336322365</v>
      </c>
      <c r="U107">
        <f t="shared" si="21"/>
        <v>0.46742891642307244</v>
      </c>
      <c r="V107">
        <f t="shared" si="21"/>
        <v>0.38910616824469496</v>
      </c>
      <c r="W107">
        <f t="shared" si="22"/>
        <v>0.39615889288978046</v>
      </c>
      <c r="X107">
        <f t="shared" si="22"/>
        <v>0.39615889288978012</v>
      </c>
      <c r="Y107">
        <f t="shared" si="22"/>
        <v>0.39825078168235228</v>
      </c>
      <c r="Z107">
        <f t="shared" si="22"/>
        <v>0.34641128583208813</v>
      </c>
      <c r="AA107">
        <f t="shared" si="22"/>
        <v>0.34219368006370082</v>
      </c>
      <c r="AB107">
        <f t="shared" si="22"/>
        <v>0.33339220304898043</v>
      </c>
      <c r="AC107">
        <f t="shared" si="22"/>
        <v>0.32042258623065956</v>
      </c>
      <c r="AD107">
        <f t="shared" si="22"/>
        <v>0.36789164208538061</v>
      </c>
      <c r="AE107">
        <f t="shared" si="22"/>
        <v>0.37375836724371264</v>
      </c>
      <c r="AF107">
        <f t="shared" si="22"/>
        <v>0.30588693311962617</v>
      </c>
      <c r="AG107">
        <f t="shared" si="23"/>
        <v>0.3737583672437127</v>
      </c>
      <c r="AH107">
        <f t="shared" si="23"/>
        <v>0.37955267935357784</v>
      </c>
      <c r="AI107">
        <f t="shared" si="23"/>
        <v>0.29615583899369752</v>
      </c>
      <c r="AJ107">
        <f t="shared" si="23"/>
        <v>0.38171346019152069</v>
      </c>
      <c r="AK107">
        <f t="shared" si="23"/>
        <v>0.35274418730204565</v>
      </c>
      <c r="AL107">
        <f t="shared" si="23"/>
        <v>0.49331723613740841</v>
      </c>
      <c r="AM107">
        <f t="shared" si="23"/>
        <v>0.41041300884024567</v>
      </c>
      <c r="AN107">
        <f t="shared" si="23"/>
        <v>0.43552144480092375</v>
      </c>
      <c r="AO107">
        <f t="shared" si="23"/>
        <v>0.43552144480092353</v>
      </c>
      <c r="AP107">
        <f t="shared" si="23"/>
        <v>0.31297935478167571</v>
      </c>
      <c r="AQ107">
        <f t="shared" si="23"/>
        <v>0.26743222931791888</v>
      </c>
      <c r="AR107" s="49">
        <v>0.35177819397651505</v>
      </c>
      <c r="AS107">
        <f t="shared" si="24"/>
        <v>0.41818512067267477</v>
      </c>
      <c r="AT107">
        <f t="shared" si="24"/>
        <v>0.44170164256510686</v>
      </c>
      <c r="AU107">
        <f t="shared" si="24"/>
        <v>0.44170164256510686</v>
      </c>
      <c r="AV107">
        <f t="shared" si="24"/>
        <v>0.31955698763190049</v>
      </c>
      <c r="AW107">
        <f t="shared" si="24"/>
        <v>0.34565774536669358</v>
      </c>
      <c r="AX107">
        <f t="shared" si="24"/>
        <v>0.39265215722812785</v>
      </c>
      <c r="AY107">
        <f t="shared" si="24"/>
        <v>0.38026480132088142</v>
      </c>
      <c r="AZ107">
        <f t="shared" si="24"/>
        <v>0.36733522528180018</v>
      </c>
      <c r="BA107">
        <f t="shared" si="24"/>
        <v>0.30080762872348316</v>
      </c>
      <c r="BB107">
        <f t="shared" si="24"/>
        <v>0.40604419882071674</v>
      </c>
      <c r="BC107">
        <f t="shared" si="24"/>
        <v>0.46742891642307233</v>
      </c>
      <c r="BD107" s="23">
        <v>105</v>
      </c>
    </row>
    <row r="108" spans="1:56" x14ac:dyDescent="0.35">
      <c r="A108" s="3"/>
      <c r="B108" s="5" t="s">
        <v>69</v>
      </c>
      <c r="C108">
        <f t="shared" si="20"/>
        <v>0.29857586862501567</v>
      </c>
      <c r="D108">
        <f t="shared" si="20"/>
        <v>0.32908650757928387</v>
      </c>
      <c r="E108">
        <f t="shared" si="20"/>
        <v>0.35438072338843574</v>
      </c>
      <c r="F108">
        <f t="shared" si="20"/>
        <v>0.41818512067267477</v>
      </c>
      <c r="G108">
        <f t="shared" si="20"/>
        <v>0.36789164208538061</v>
      </c>
      <c r="H108">
        <f t="shared" si="20"/>
        <v>0.41788921482471214</v>
      </c>
      <c r="I108">
        <f t="shared" si="20"/>
        <v>0.33112936389862091</v>
      </c>
      <c r="J108">
        <f t="shared" si="20"/>
        <v>0.40742781112653431</v>
      </c>
      <c r="K108">
        <f t="shared" si="20"/>
        <v>0.40807138522297703</v>
      </c>
      <c r="L108">
        <f t="shared" si="20"/>
        <v>0.37188067745113496</v>
      </c>
      <c r="M108">
        <f t="shared" si="21"/>
        <v>0.37188067745113507</v>
      </c>
      <c r="N108">
        <f t="shared" si="21"/>
        <v>0.31563309249670407</v>
      </c>
      <c r="O108">
        <f t="shared" si="21"/>
        <v>0.42194465021901184</v>
      </c>
      <c r="P108">
        <f t="shared" si="21"/>
        <v>0.24259938000469911</v>
      </c>
      <c r="Q108">
        <f t="shared" si="21"/>
        <v>0.38171346019152069</v>
      </c>
      <c r="R108">
        <f t="shared" si="21"/>
        <v>0.24259938000469911</v>
      </c>
      <c r="S108">
        <f t="shared" si="21"/>
        <v>0.32709595814814163</v>
      </c>
      <c r="T108">
        <f t="shared" si="21"/>
        <v>0.21755319336322365</v>
      </c>
      <c r="U108">
        <f t="shared" si="21"/>
        <v>0.46742891642307244</v>
      </c>
      <c r="V108">
        <f t="shared" si="21"/>
        <v>0.38910616824469496</v>
      </c>
      <c r="W108">
        <f t="shared" si="22"/>
        <v>0.39615889288978046</v>
      </c>
      <c r="X108">
        <f t="shared" si="22"/>
        <v>0.39615889288978012</v>
      </c>
      <c r="Y108">
        <f t="shared" si="22"/>
        <v>0.39825078168235228</v>
      </c>
      <c r="Z108">
        <f t="shared" si="22"/>
        <v>0.34641128583208813</v>
      </c>
      <c r="AA108">
        <f t="shared" si="22"/>
        <v>0.34219368006370082</v>
      </c>
      <c r="AB108">
        <f t="shared" si="22"/>
        <v>0.33339220304898043</v>
      </c>
      <c r="AC108">
        <f t="shared" si="22"/>
        <v>0.32042258623065956</v>
      </c>
      <c r="AD108">
        <f t="shared" si="22"/>
        <v>0.36789164208538061</v>
      </c>
      <c r="AE108">
        <f t="shared" si="22"/>
        <v>0.37375836724371264</v>
      </c>
      <c r="AF108">
        <f t="shared" si="22"/>
        <v>0.30588693311962617</v>
      </c>
      <c r="AG108">
        <f t="shared" si="23"/>
        <v>0.3737583672437127</v>
      </c>
      <c r="AH108">
        <f t="shared" si="23"/>
        <v>0.37955267935357784</v>
      </c>
      <c r="AI108">
        <f t="shared" si="23"/>
        <v>0.29615583899369752</v>
      </c>
      <c r="AJ108">
        <f t="shared" si="23"/>
        <v>0.38171346019152069</v>
      </c>
      <c r="AK108">
        <f t="shared" si="23"/>
        <v>0.35274418730204565</v>
      </c>
      <c r="AL108">
        <f t="shared" si="23"/>
        <v>0.49331723613740841</v>
      </c>
      <c r="AM108">
        <f t="shared" si="23"/>
        <v>0.41041300884024567</v>
      </c>
      <c r="AN108">
        <f t="shared" si="23"/>
        <v>0.43552144480092375</v>
      </c>
      <c r="AO108">
        <f t="shared" si="23"/>
        <v>0.43552144480092353</v>
      </c>
      <c r="AP108">
        <f t="shared" si="23"/>
        <v>0.31297935478167571</v>
      </c>
      <c r="AQ108">
        <f t="shared" si="23"/>
        <v>0.26743222931791888</v>
      </c>
      <c r="AR108" s="49">
        <v>0.35177819397651505</v>
      </c>
      <c r="AS108">
        <f t="shared" si="24"/>
        <v>0.41818512067267477</v>
      </c>
      <c r="AT108">
        <f t="shared" si="24"/>
        <v>0.44170164256510686</v>
      </c>
      <c r="AU108">
        <f t="shared" si="24"/>
        <v>0.44170164256510686</v>
      </c>
      <c r="AV108">
        <f t="shared" si="24"/>
        <v>0.31955698763190049</v>
      </c>
      <c r="AW108">
        <f t="shared" si="24"/>
        <v>0.34565774536669358</v>
      </c>
      <c r="AX108">
        <f t="shared" si="24"/>
        <v>0.39265215722812785</v>
      </c>
      <c r="AY108">
        <f t="shared" si="24"/>
        <v>0.38026480132088142</v>
      </c>
      <c r="AZ108">
        <f t="shared" si="24"/>
        <v>0.36733522528180018</v>
      </c>
      <c r="BA108">
        <f t="shared" si="24"/>
        <v>0.30080762872348316</v>
      </c>
      <c r="BB108">
        <f t="shared" si="24"/>
        <v>0.40604419882071674</v>
      </c>
      <c r="BC108">
        <f t="shared" si="24"/>
        <v>0.46742891642307233</v>
      </c>
      <c r="BD108" s="23">
        <v>106</v>
      </c>
    </row>
    <row r="109" spans="1:56" x14ac:dyDescent="0.35">
      <c r="A109" s="3"/>
      <c r="B109" s="5" t="s">
        <v>70</v>
      </c>
      <c r="C109">
        <f t="shared" si="20"/>
        <v>0.33061355234579798</v>
      </c>
      <c r="D109">
        <f t="shared" si="20"/>
        <v>0.36439803323992992</v>
      </c>
      <c r="E109">
        <f t="shared" si="20"/>
        <v>0.39240636017196212</v>
      </c>
      <c r="F109">
        <f t="shared" si="20"/>
        <v>0.46305707464051066</v>
      </c>
      <c r="G109">
        <f t="shared" si="20"/>
        <v>0.40736702275471831</v>
      </c>
      <c r="H109">
        <f t="shared" si="20"/>
        <v>0.46272941760645314</v>
      </c>
      <c r="I109">
        <f t="shared" si="20"/>
        <v>0.36666009141555667</v>
      </c>
      <c r="J109">
        <f t="shared" si="20"/>
        <v>0.45114548801728122</v>
      </c>
      <c r="K109">
        <f t="shared" si="20"/>
        <v>0.4518581186769608</v>
      </c>
      <c r="L109">
        <f t="shared" si="20"/>
        <v>0.4117840882020315</v>
      </c>
      <c r="M109">
        <f t="shared" si="21"/>
        <v>0.41178408820203155</v>
      </c>
      <c r="N109">
        <f t="shared" si="21"/>
        <v>0.3495010445043118</v>
      </c>
      <c r="O109">
        <f t="shared" si="21"/>
        <v>0.46722000791501628</v>
      </c>
      <c r="P109">
        <f t="shared" si="21"/>
        <v>0.26863069406648538</v>
      </c>
      <c r="Q109">
        <f t="shared" si="21"/>
        <v>0.42267194476664266</v>
      </c>
      <c r="R109">
        <f t="shared" si="21"/>
        <v>0.26863069406648538</v>
      </c>
      <c r="S109">
        <f t="shared" si="21"/>
        <v>0.36219389456797191</v>
      </c>
      <c r="T109">
        <f t="shared" si="21"/>
        <v>0.24089701024137436</v>
      </c>
      <c r="U109">
        <f t="shared" si="21"/>
        <v>0.51758481098774023</v>
      </c>
      <c r="V109">
        <f t="shared" si="21"/>
        <v>0.43085790260098106</v>
      </c>
      <c r="W109">
        <f t="shared" si="22"/>
        <v>0.43866739624615203</v>
      </c>
      <c r="X109">
        <f t="shared" si="22"/>
        <v>0.4386673962461517</v>
      </c>
      <c r="Y109">
        <f t="shared" si="22"/>
        <v>0.44098374816035563</v>
      </c>
      <c r="Z109">
        <f t="shared" si="22"/>
        <v>0.38358178880644705</v>
      </c>
      <c r="AA109">
        <f t="shared" si="22"/>
        <v>0.37891162697487624</v>
      </c>
      <c r="AB109">
        <f t="shared" si="22"/>
        <v>0.3691657369432168</v>
      </c>
      <c r="AC109">
        <f t="shared" si="22"/>
        <v>0.35480445882447464</v>
      </c>
      <c r="AD109">
        <f t="shared" si="22"/>
        <v>0.40736702275471831</v>
      </c>
      <c r="AE109">
        <f t="shared" si="22"/>
        <v>0.41386325720984973</v>
      </c>
      <c r="AF109">
        <f t="shared" si="22"/>
        <v>0.33870910613292637</v>
      </c>
      <c r="AG109">
        <f t="shared" si="23"/>
        <v>0.41386325720984979</v>
      </c>
      <c r="AH109">
        <f t="shared" si="23"/>
        <v>0.42027930857684326</v>
      </c>
      <c r="AI109">
        <f t="shared" si="23"/>
        <v>0.32793384953901478</v>
      </c>
      <c r="AJ109">
        <f t="shared" si="23"/>
        <v>0.42267194476664266</v>
      </c>
      <c r="AK109">
        <f t="shared" si="23"/>
        <v>0.39059422106120556</v>
      </c>
      <c r="AL109">
        <f t="shared" si="23"/>
        <v>0.54625099015498468</v>
      </c>
      <c r="AM109">
        <f t="shared" si="23"/>
        <v>0.45445100237492064</v>
      </c>
      <c r="AN109">
        <f t="shared" si="23"/>
        <v>0.48225361497397268</v>
      </c>
      <c r="AO109">
        <f t="shared" si="23"/>
        <v>0.4822536149739724</v>
      </c>
      <c r="AP109">
        <f t="shared" si="23"/>
        <v>0.34656255635053057</v>
      </c>
      <c r="AQ109">
        <f t="shared" si="23"/>
        <v>0.29612814911574997</v>
      </c>
      <c r="AR109" s="49">
        <v>0.38952457505676868</v>
      </c>
      <c r="AS109">
        <f t="shared" si="24"/>
        <v>0.46305707464051066</v>
      </c>
      <c r="AT109">
        <f t="shared" si="24"/>
        <v>0.48909695816317822</v>
      </c>
      <c r="AU109">
        <f t="shared" si="24"/>
        <v>0.48909695816317822</v>
      </c>
      <c r="AV109">
        <f t="shared" si="24"/>
        <v>0.35384598006676665</v>
      </c>
      <c r="AW109">
        <f t="shared" si="24"/>
        <v>0.38274739220484733</v>
      </c>
      <c r="AX109">
        <f t="shared" si="24"/>
        <v>0.43478438205757836</v>
      </c>
      <c r="AY109">
        <f t="shared" si="24"/>
        <v>0.42106784240711537</v>
      </c>
      <c r="AZ109">
        <f t="shared" si="24"/>
        <v>0.40675090150934179</v>
      </c>
      <c r="BA109">
        <f t="shared" si="24"/>
        <v>0.33308478398797936</v>
      </c>
      <c r="BB109">
        <f t="shared" si="24"/>
        <v>0.44961341182638781</v>
      </c>
      <c r="BC109">
        <f t="shared" si="24"/>
        <v>0.51758481098774001</v>
      </c>
      <c r="BD109" s="23">
        <v>107</v>
      </c>
    </row>
    <row r="110" spans="1:56" x14ac:dyDescent="0.35">
      <c r="A110" s="3"/>
      <c r="B110" s="5" t="s">
        <v>71</v>
      </c>
      <c r="C110">
        <f t="shared" si="20"/>
        <v>0.33061355234579798</v>
      </c>
      <c r="D110">
        <f t="shared" si="20"/>
        <v>0.36439803323992992</v>
      </c>
      <c r="E110">
        <f t="shared" si="20"/>
        <v>0.39240636017196212</v>
      </c>
      <c r="F110">
        <f t="shared" si="20"/>
        <v>0.46305707464051066</v>
      </c>
      <c r="G110">
        <f t="shared" si="20"/>
        <v>0.40736702275471831</v>
      </c>
      <c r="H110">
        <f t="shared" si="20"/>
        <v>0.46272941760645314</v>
      </c>
      <c r="I110">
        <f t="shared" si="20"/>
        <v>0.36666009141555667</v>
      </c>
      <c r="J110">
        <f t="shared" si="20"/>
        <v>0.45114548801728122</v>
      </c>
      <c r="K110">
        <f t="shared" si="20"/>
        <v>0.4518581186769608</v>
      </c>
      <c r="L110">
        <f t="shared" si="20"/>
        <v>0.4117840882020315</v>
      </c>
      <c r="M110">
        <f t="shared" si="21"/>
        <v>0.41178408820203155</v>
      </c>
      <c r="N110">
        <f t="shared" si="21"/>
        <v>0.3495010445043118</v>
      </c>
      <c r="O110">
        <f t="shared" si="21"/>
        <v>0.46722000791501628</v>
      </c>
      <c r="P110">
        <f t="shared" si="21"/>
        <v>0.26863069406648538</v>
      </c>
      <c r="Q110">
        <f t="shared" si="21"/>
        <v>0.42267194476664266</v>
      </c>
      <c r="R110">
        <f t="shared" si="21"/>
        <v>0.26863069406648538</v>
      </c>
      <c r="S110">
        <f t="shared" si="21"/>
        <v>0.36219389456797191</v>
      </c>
      <c r="T110">
        <f t="shared" si="21"/>
        <v>0.24089701024137436</v>
      </c>
      <c r="U110">
        <f t="shared" si="21"/>
        <v>0.51758481098774023</v>
      </c>
      <c r="V110">
        <f t="shared" si="21"/>
        <v>0.43085790260098106</v>
      </c>
      <c r="W110">
        <f t="shared" si="22"/>
        <v>0.43866739624615203</v>
      </c>
      <c r="X110">
        <f t="shared" si="22"/>
        <v>0.4386673962461517</v>
      </c>
      <c r="Y110">
        <f t="shared" si="22"/>
        <v>0.44098374816035563</v>
      </c>
      <c r="Z110">
        <f t="shared" si="22"/>
        <v>0.38358178880644705</v>
      </c>
      <c r="AA110">
        <f t="shared" si="22"/>
        <v>0.37891162697487624</v>
      </c>
      <c r="AB110">
        <f t="shared" si="22"/>
        <v>0.3691657369432168</v>
      </c>
      <c r="AC110">
        <f t="shared" si="22"/>
        <v>0.35480445882447464</v>
      </c>
      <c r="AD110">
        <f t="shared" si="22"/>
        <v>0.40736702275471831</v>
      </c>
      <c r="AE110">
        <f t="shared" si="22"/>
        <v>0.41386325720984973</v>
      </c>
      <c r="AF110">
        <f t="shared" si="22"/>
        <v>0.33870910613292637</v>
      </c>
      <c r="AG110">
        <f t="shared" si="23"/>
        <v>0.41386325720984979</v>
      </c>
      <c r="AH110">
        <f t="shared" si="23"/>
        <v>0.42027930857684326</v>
      </c>
      <c r="AI110">
        <f t="shared" si="23"/>
        <v>0.32793384953901478</v>
      </c>
      <c r="AJ110">
        <f t="shared" si="23"/>
        <v>0.42267194476664266</v>
      </c>
      <c r="AK110">
        <f t="shared" si="23"/>
        <v>0.39059422106120556</v>
      </c>
      <c r="AL110">
        <f t="shared" si="23"/>
        <v>0.54625099015498468</v>
      </c>
      <c r="AM110">
        <f t="shared" si="23"/>
        <v>0.45445100237492064</v>
      </c>
      <c r="AN110">
        <f t="shared" si="23"/>
        <v>0.48225361497397268</v>
      </c>
      <c r="AO110">
        <f t="shared" si="23"/>
        <v>0.4822536149739724</v>
      </c>
      <c r="AP110">
        <f t="shared" si="23"/>
        <v>0.34656255635053057</v>
      </c>
      <c r="AQ110">
        <f t="shared" si="23"/>
        <v>0.29612814911574997</v>
      </c>
      <c r="AR110" s="49">
        <v>0.38952457505676868</v>
      </c>
      <c r="AS110">
        <f t="shared" si="24"/>
        <v>0.46305707464051066</v>
      </c>
      <c r="AT110">
        <f t="shared" si="24"/>
        <v>0.48909695816317822</v>
      </c>
      <c r="AU110">
        <f t="shared" si="24"/>
        <v>0.48909695816317822</v>
      </c>
      <c r="AV110">
        <f t="shared" si="24"/>
        <v>0.35384598006676665</v>
      </c>
      <c r="AW110">
        <f t="shared" si="24"/>
        <v>0.38274739220484733</v>
      </c>
      <c r="AX110">
        <f t="shared" si="24"/>
        <v>0.43478438205757836</v>
      </c>
      <c r="AY110">
        <f t="shared" si="24"/>
        <v>0.42106784240711537</v>
      </c>
      <c r="AZ110">
        <f t="shared" si="24"/>
        <v>0.40675090150934179</v>
      </c>
      <c r="BA110">
        <f t="shared" si="24"/>
        <v>0.33308478398797936</v>
      </c>
      <c r="BB110">
        <f t="shared" si="24"/>
        <v>0.44961341182638781</v>
      </c>
      <c r="BC110">
        <f t="shared" si="24"/>
        <v>0.51758481098774001</v>
      </c>
      <c r="BD110" s="23">
        <v>108</v>
      </c>
    </row>
    <row r="111" spans="1:56" x14ac:dyDescent="0.35">
      <c r="A111" s="3"/>
      <c r="B111" s="5" t="s">
        <v>72</v>
      </c>
      <c r="C111">
        <f t="shared" ref="C111:L116" si="25">$AR111*C$253</f>
        <v>0.32560876653225646</v>
      </c>
      <c r="D111">
        <f t="shared" si="25"/>
        <v>0.35888182226097365</v>
      </c>
      <c r="E111">
        <f t="shared" si="25"/>
        <v>0.38646616271000817</v>
      </c>
      <c r="F111">
        <f t="shared" si="25"/>
        <v>0.45604737566847059</v>
      </c>
      <c r="G111">
        <f t="shared" si="25"/>
        <v>0.40120035268955706</v>
      </c>
      <c r="H111">
        <f t="shared" si="25"/>
        <v>0.45572467866482963</v>
      </c>
      <c r="I111">
        <f t="shared" si="25"/>
        <v>0.36110963768827248</v>
      </c>
      <c r="J111">
        <f t="shared" si="25"/>
        <v>0.44431610512522557</v>
      </c>
      <c r="K111">
        <f t="shared" si="25"/>
        <v>0.44501794807281486</v>
      </c>
      <c r="L111">
        <f t="shared" si="25"/>
        <v>0.40555055316315292</v>
      </c>
      <c r="M111">
        <f t="shared" ref="M111:V116" si="26">$AR111*M$253</f>
        <v>0.40555055316315297</v>
      </c>
      <c r="N111">
        <f t="shared" si="26"/>
        <v>0.34421034224198105</v>
      </c>
      <c r="O111">
        <f t="shared" si="26"/>
        <v>0.4601472909896977</v>
      </c>
      <c r="P111">
        <f t="shared" si="26"/>
        <v>0.26456419686089117</v>
      </c>
      <c r="Q111">
        <f t="shared" si="26"/>
        <v>0.41627359074291664</v>
      </c>
      <c r="R111">
        <f t="shared" si="26"/>
        <v>0.26456419686089117</v>
      </c>
      <c r="S111">
        <f t="shared" si="26"/>
        <v>0.35671104955927979</v>
      </c>
      <c r="T111">
        <f t="shared" si="26"/>
        <v>0.23725034200643286</v>
      </c>
      <c r="U111">
        <f t="shared" si="26"/>
        <v>0.50974967809328875</v>
      </c>
      <c r="V111">
        <f t="shared" si="26"/>
        <v>0.42433563059098722</v>
      </c>
      <c r="W111">
        <f t="shared" ref="W111:AF116" si="27">$AR111*W$253</f>
        <v>0.43202690511679975</v>
      </c>
      <c r="X111">
        <f t="shared" si="27"/>
        <v>0.43202690511679942</v>
      </c>
      <c r="Y111">
        <f t="shared" si="27"/>
        <v>0.4343081923909814</v>
      </c>
      <c r="Z111">
        <f t="shared" si="27"/>
        <v>0.37777517658099458</v>
      </c>
      <c r="AA111">
        <f t="shared" si="27"/>
        <v>0.37317571106394493</v>
      </c>
      <c r="AB111">
        <f t="shared" si="27"/>
        <v>0.36357735307331862</v>
      </c>
      <c r="AC111">
        <f t="shared" si="27"/>
        <v>0.34943347415216841</v>
      </c>
      <c r="AD111">
        <f t="shared" si="27"/>
        <v>0.40120035268955706</v>
      </c>
      <c r="AE111">
        <f t="shared" si="27"/>
        <v>0.40759824797555338</v>
      </c>
      <c r="AF111">
        <f t="shared" si="27"/>
        <v>0.33358177085806034</v>
      </c>
      <c r="AG111">
        <f t="shared" ref="AG111:AQ116" si="28">$AR111*AG$253</f>
        <v>0.4075982479755535</v>
      </c>
      <c r="AH111">
        <f t="shared" si="28"/>
        <v>0.41391717397477951</v>
      </c>
      <c r="AI111">
        <f t="shared" si="28"/>
        <v>0.3229696287249923</v>
      </c>
      <c r="AJ111">
        <f t="shared" si="28"/>
        <v>0.41627359074291664</v>
      </c>
      <c r="AK111">
        <f t="shared" si="28"/>
        <v>0.38468145553012473</v>
      </c>
      <c r="AL111">
        <f t="shared" si="28"/>
        <v>0.53798191229425252</v>
      </c>
      <c r="AM111">
        <f t="shared" si="28"/>
        <v>0.44757158102785854</v>
      </c>
      <c r="AN111">
        <f t="shared" si="28"/>
        <v>0.47495332122126405</v>
      </c>
      <c r="AO111">
        <f t="shared" si="28"/>
        <v>0.47495332122126377</v>
      </c>
      <c r="AP111">
        <f t="shared" si="28"/>
        <v>0.34131633654731552</v>
      </c>
      <c r="AQ111">
        <f t="shared" si="28"/>
        <v>0.29164539894060088</v>
      </c>
      <c r="AR111" s="49">
        <v>0.38362800169055994</v>
      </c>
      <c r="AS111">
        <f t="shared" ref="AS111:BC116" si="29">$AR111*AS$253</f>
        <v>0.45604737566847059</v>
      </c>
      <c r="AT111">
        <f t="shared" si="29"/>
        <v>0.48169307075356255</v>
      </c>
      <c r="AU111">
        <f t="shared" si="29"/>
        <v>0.48169307075356255</v>
      </c>
      <c r="AV111">
        <f t="shared" si="29"/>
        <v>0.34848950472372148</v>
      </c>
      <c r="AW111">
        <f t="shared" si="29"/>
        <v>0.37695341096879298</v>
      </c>
      <c r="AX111">
        <f t="shared" si="29"/>
        <v>0.42820267150206176</v>
      </c>
      <c r="AY111">
        <f t="shared" si="29"/>
        <v>0.41469377108043998</v>
      </c>
      <c r="AZ111">
        <f t="shared" si="29"/>
        <v>0.40059355820905879</v>
      </c>
      <c r="BA111">
        <f t="shared" si="29"/>
        <v>0.32804258898483563</v>
      </c>
      <c r="BB111">
        <f t="shared" si="29"/>
        <v>0.44280722130842282</v>
      </c>
      <c r="BC111">
        <f t="shared" si="29"/>
        <v>0.50974967809328864</v>
      </c>
      <c r="BD111" s="23">
        <v>109</v>
      </c>
    </row>
    <row r="112" spans="1:56" x14ac:dyDescent="0.35">
      <c r="A112" s="3"/>
      <c r="B112" s="5" t="s">
        <v>73</v>
      </c>
      <c r="C112">
        <f t="shared" si="25"/>
        <v>0.32560876653225646</v>
      </c>
      <c r="D112">
        <f t="shared" si="25"/>
        <v>0.35888182226097365</v>
      </c>
      <c r="E112">
        <f t="shared" si="25"/>
        <v>0.38646616271000817</v>
      </c>
      <c r="F112">
        <f t="shared" si="25"/>
        <v>0.45604737566847059</v>
      </c>
      <c r="G112">
        <f t="shared" si="25"/>
        <v>0.40120035268955706</v>
      </c>
      <c r="H112">
        <f t="shared" si="25"/>
        <v>0.45572467866482963</v>
      </c>
      <c r="I112">
        <f t="shared" si="25"/>
        <v>0.36110963768827248</v>
      </c>
      <c r="J112">
        <f t="shared" si="25"/>
        <v>0.44431610512522557</v>
      </c>
      <c r="K112">
        <f t="shared" si="25"/>
        <v>0.44501794807281486</v>
      </c>
      <c r="L112">
        <f t="shared" si="25"/>
        <v>0.40555055316315292</v>
      </c>
      <c r="M112">
        <f t="shared" si="26"/>
        <v>0.40555055316315297</v>
      </c>
      <c r="N112">
        <f t="shared" si="26"/>
        <v>0.34421034224198105</v>
      </c>
      <c r="O112">
        <f t="shared" si="26"/>
        <v>0.4601472909896977</v>
      </c>
      <c r="P112">
        <f t="shared" si="26"/>
        <v>0.26456419686089117</v>
      </c>
      <c r="Q112">
        <f t="shared" si="26"/>
        <v>0.41627359074291664</v>
      </c>
      <c r="R112">
        <f t="shared" si="26"/>
        <v>0.26456419686089117</v>
      </c>
      <c r="S112">
        <f t="shared" si="26"/>
        <v>0.35671104955927979</v>
      </c>
      <c r="T112">
        <f t="shared" si="26"/>
        <v>0.23725034200643286</v>
      </c>
      <c r="U112">
        <f t="shared" si="26"/>
        <v>0.50974967809328875</v>
      </c>
      <c r="V112">
        <f t="shared" si="26"/>
        <v>0.42433563059098722</v>
      </c>
      <c r="W112">
        <f t="shared" si="27"/>
        <v>0.43202690511679975</v>
      </c>
      <c r="X112">
        <f t="shared" si="27"/>
        <v>0.43202690511679942</v>
      </c>
      <c r="Y112">
        <f t="shared" si="27"/>
        <v>0.4343081923909814</v>
      </c>
      <c r="Z112">
        <f t="shared" si="27"/>
        <v>0.37777517658099458</v>
      </c>
      <c r="AA112">
        <f t="shared" si="27"/>
        <v>0.37317571106394493</v>
      </c>
      <c r="AB112">
        <f t="shared" si="27"/>
        <v>0.36357735307331862</v>
      </c>
      <c r="AC112">
        <f t="shared" si="27"/>
        <v>0.34943347415216841</v>
      </c>
      <c r="AD112">
        <f t="shared" si="27"/>
        <v>0.40120035268955706</v>
      </c>
      <c r="AE112">
        <f t="shared" si="27"/>
        <v>0.40759824797555338</v>
      </c>
      <c r="AF112">
        <f t="shared" si="27"/>
        <v>0.33358177085806034</v>
      </c>
      <c r="AG112">
        <f t="shared" si="28"/>
        <v>0.4075982479755535</v>
      </c>
      <c r="AH112">
        <f t="shared" si="28"/>
        <v>0.41391717397477951</v>
      </c>
      <c r="AI112">
        <f t="shared" si="28"/>
        <v>0.3229696287249923</v>
      </c>
      <c r="AJ112">
        <f t="shared" si="28"/>
        <v>0.41627359074291664</v>
      </c>
      <c r="AK112">
        <f t="shared" si="28"/>
        <v>0.38468145553012473</v>
      </c>
      <c r="AL112">
        <f t="shared" si="28"/>
        <v>0.53798191229425252</v>
      </c>
      <c r="AM112">
        <f t="shared" si="28"/>
        <v>0.44757158102785854</v>
      </c>
      <c r="AN112">
        <f t="shared" si="28"/>
        <v>0.47495332122126405</v>
      </c>
      <c r="AO112">
        <f t="shared" si="28"/>
        <v>0.47495332122126377</v>
      </c>
      <c r="AP112">
        <f t="shared" si="28"/>
        <v>0.34131633654731552</v>
      </c>
      <c r="AQ112">
        <f t="shared" si="28"/>
        <v>0.29164539894060088</v>
      </c>
      <c r="AR112" s="49">
        <v>0.38362800169055994</v>
      </c>
      <c r="AS112">
        <f t="shared" si="29"/>
        <v>0.45604737566847059</v>
      </c>
      <c r="AT112">
        <f t="shared" si="29"/>
        <v>0.48169307075356255</v>
      </c>
      <c r="AU112">
        <f t="shared" si="29"/>
        <v>0.48169307075356255</v>
      </c>
      <c r="AV112">
        <f t="shared" si="29"/>
        <v>0.34848950472372148</v>
      </c>
      <c r="AW112">
        <f t="shared" si="29"/>
        <v>0.37695341096879298</v>
      </c>
      <c r="AX112">
        <f t="shared" si="29"/>
        <v>0.42820267150206176</v>
      </c>
      <c r="AY112">
        <f t="shared" si="29"/>
        <v>0.41469377108043998</v>
      </c>
      <c r="AZ112">
        <f t="shared" si="29"/>
        <v>0.40059355820905879</v>
      </c>
      <c r="BA112">
        <f t="shared" si="29"/>
        <v>0.32804258898483563</v>
      </c>
      <c r="BB112">
        <f t="shared" si="29"/>
        <v>0.44280722130842282</v>
      </c>
      <c r="BC112">
        <f t="shared" si="29"/>
        <v>0.50974967809328864</v>
      </c>
      <c r="BD112" s="23">
        <v>110</v>
      </c>
    </row>
    <row r="113" spans="1:56" x14ac:dyDescent="0.35">
      <c r="A113" s="3"/>
      <c r="B113" s="5" t="s">
        <v>74</v>
      </c>
      <c r="C113">
        <f t="shared" si="25"/>
        <v>0.27320391724788884</v>
      </c>
      <c r="D113">
        <f t="shared" si="25"/>
        <v>0.30112186694164289</v>
      </c>
      <c r="E113">
        <f t="shared" si="25"/>
        <v>0.32426666720496461</v>
      </c>
      <c r="F113">
        <f t="shared" si="25"/>
        <v>0.38264918604672399</v>
      </c>
      <c r="G113">
        <f t="shared" si="25"/>
        <v>0.33662947445600516</v>
      </c>
      <c r="H113">
        <f t="shared" si="25"/>
        <v>0.38237842526095711</v>
      </c>
      <c r="I113">
        <f t="shared" si="25"/>
        <v>0.30299112835043557</v>
      </c>
      <c r="J113">
        <f t="shared" si="25"/>
        <v>0.37280599570254813</v>
      </c>
      <c r="K113">
        <f t="shared" si="25"/>
        <v>0.37339488108366459</v>
      </c>
      <c r="L113">
        <f t="shared" si="25"/>
        <v>0.34027953530312999</v>
      </c>
      <c r="M113">
        <f t="shared" si="26"/>
        <v>0.34027953530313004</v>
      </c>
      <c r="N113">
        <f t="shared" si="26"/>
        <v>0.28881167684540721</v>
      </c>
      <c r="O113">
        <f t="shared" si="26"/>
        <v>0.38608924369035913</v>
      </c>
      <c r="P113">
        <f t="shared" si="26"/>
        <v>0.22198411828932335</v>
      </c>
      <c r="Q113">
        <f t="shared" si="26"/>
        <v>0.34927676195273116</v>
      </c>
      <c r="R113">
        <f t="shared" si="26"/>
        <v>0.22198411828932335</v>
      </c>
      <c r="S113">
        <f t="shared" si="26"/>
        <v>0.29930046756141832</v>
      </c>
      <c r="T113">
        <f t="shared" si="26"/>
        <v>0.19906627052726369</v>
      </c>
      <c r="U113">
        <f t="shared" si="26"/>
        <v>0.42770841324120334</v>
      </c>
      <c r="V113">
        <f t="shared" si="26"/>
        <v>0.35604126307768247</v>
      </c>
      <c r="W113">
        <f t="shared" si="27"/>
        <v>0.36249467141634495</v>
      </c>
      <c r="X113">
        <f t="shared" si="27"/>
        <v>0.36249467141634467</v>
      </c>
      <c r="Y113">
        <f t="shared" si="27"/>
        <v>0.36440879868727777</v>
      </c>
      <c r="Z113">
        <f t="shared" si="27"/>
        <v>0.31697444506831535</v>
      </c>
      <c r="AA113">
        <f t="shared" si="27"/>
        <v>0.31311523694598098</v>
      </c>
      <c r="AB113">
        <f t="shared" si="27"/>
        <v>0.30506167920515492</v>
      </c>
      <c r="AC113">
        <f t="shared" si="27"/>
        <v>0.29319417585906404</v>
      </c>
      <c r="AD113">
        <f t="shared" si="27"/>
        <v>0.33662947445600516</v>
      </c>
      <c r="AE113">
        <f t="shared" si="27"/>
        <v>0.34199766546907739</v>
      </c>
      <c r="AF113">
        <f t="shared" si="27"/>
        <v>0.27989371260334711</v>
      </c>
      <c r="AG113">
        <f t="shared" si="28"/>
        <v>0.34199766546907751</v>
      </c>
      <c r="AH113">
        <f t="shared" si="28"/>
        <v>0.34729959684572259</v>
      </c>
      <c r="AI113">
        <f t="shared" si="28"/>
        <v>0.27098953341915943</v>
      </c>
      <c r="AJ113">
        <f t="shared" si="28"/>
        <v>0.34927676195273116</v>
      </c>
      <c r="AK113">
        <f t="shared" si="28"/>
        <v>0.32276919833188289</v>
      </c>
      <c r="AL113">
        <f t="shared" si="28"/>
        <v>0.45139683250125118</v>
      </c>
      <c r="AM113">
        <f t="shared" si="28"/>
        <v>0.37553752157200698</v>
      </c>
      <c r="AN113">
        <f t="shared" si="28"/>
        <v>0.39851232892001881</v>
      </c>
      <c r="AO113">
        <f t="shared" si="28"/>
        <v>0.39851232892001859</v>
      </c>
      <c r="AP113">
        <f t="shared" si="28"/>
        <v>0.2863834446428753</v>
      </c>
      <c r="AQ113">
        <f t="shared" si="28"/>
        <v>0.24470675739623268</v>
      </c>
      <c r="AR113" s="49">
        <v>0.32188529179989944</v>
      </c>
      <c r="AS113">
        <f t="shared" si="29"/>
        <v>0.38264918604672399</v>
      </c>
      <c r="AT113">
        <f t="shared" si="29"/>
        <v>0.40416735471402232</v>
      </c>
      <c r="AU113">
        <f t="shared" si="29"/>
        <v>0.40416735471402232</v>
      </c>
      <c r="AV113">
        <f t="shared" si="29"/>
        <v>0.2924021328549381</v>
      </c>
      <c r="AW113">
        <f t="shared" si="29"/>
        <v>0.3162849378824244</v>
      </c>
      <c r="AX113">
        <f t="shared" si="29"/>
        <v>0.35928592610170068</v>
      </c>
      <c r="AY113">
        <f t="shared" si="29"/>
        <v>0.34795120513517197</v>
      </c>
      <c r="AZ113">
        <f t="shared" si="29"/>
        <v>0.33612034004048535</v>
      </c>
      <c r="BA113">
        <f t="shared" si="29"/>
        <v>0.27524603004175502</v>
      </c>
      <c r="BB113">
        <f t="shared" si="29"/>
        <v>0.37153995801623907</v>
      </c>
      <c r="BC113">
        <f t="shared" si="29"/>
        <v>0.42770841324120318</v>
      </c>
      <c r="BD113" s="23">
        <v>111</v>
      </c>
    </row>
    <row r="114" spans="1:56" x14ac:dyDescent="0.35">
      <c r="A114" s="3"/>
      <c r="B114" s="5" t="s">
        <v>75</v>
      </c>
      <c r="C114">
        <f t="shared" si="25"/>
        <v>0.27320391724788884</v>
      </c>
      <c r="D114">
        <f t="shared" si="25"/>
        <v>0.30112186694164289</v>
      </c>
      <c r="E114">
        <f t="shared" si="25"/>
        <v>0.32426666720496461</v>
      </c>
      <c r="F114">
        <f t="shared" si="25"/>
        <v>0.38264918604672399</v>
      </c>
      <c r="G114">
        <f t="shared" si="25"/>
        <v>0.33662947445600516</v>
      </c>
      <c r="H114">
        <f t="shared" si="25"/>
        <v>0.38237842526095711</v>
      </c>
      <c r="I114">
        <f t="shared" si="25"/>
        <v>0.30299112835043557</v>
      </c>
      <c r="J114">
        <f t="shared" si="25"/>
        <v>0.37280599570254813</v>
      </c>
      <c r="K114">
        <f t="shared" si="25"/>
        <v>0.37339488108366459</v>
      </c>
      <c r="L114">
        <f t="shared" si="25"/>
        <v>0.34027953530312999</v>
      </c>
      <c r="M114">
        <f t="shared" si="26"/>
        <v>0.34027953530313004</v>
      </c>
      <c r="N114">
        <f t="shared" si="26"/>
        <v>0.28881167684540721</v>
      </c>
      <c r="O114">
        <f t="shared" si="26"/>
        <v>0.38608924369035913</v>
      </c>
      <c r="P114">
        <f t="shared" si="26"/>
        <v>0.22198411828932335</v>
      </c>
      <c r="Q114">
        <f t="shared" si="26"/>
        <v>0.34927676195273116</v>
      </c>
      <c r="R114">
        <f t="shared" si="26"/>
        <v>0.22198411828932335</v>
      </c>
      <c r="S114">
        <f t="shared" si="26"/>
        <v>0.29930046756141832</v>
      </c>
      <c r="T114">
        <f t="shared" si="26"/>
        <v>0.19906627052726369</v>
      </c>
      <c r="U114">
        <f t="shared" si="26"/>
        <v>0.42770841324120334</v>
      </c>
      <c r="V114">
        <f t="shared" si="26"/>
        <v>0.35604126307768247</v>
      </c>
      <c r="W114">
        <f t="shared" si="27"/>
        <v>0.36249467141634495</v>
      </c>
      <c r="X114">
        <f t="shared" si="27"/>
        <v>0.36249467141634467</v>
      </c>
      <c r="Y114">
        <f t="shared" si="27"/>
        <v>0.36440879868727777</v>
      </c>
      <c r="Z114">
        <f t="shared" si="27"/>
        <v>0.31697444506831535</v>
      </c>
      <c r="AA114">
        <f t="shared" si="27"/>
        <v>0.31311523694598098</v>
      </c>
      <c r="AB114">
        <f t="shared" si="27"/>
        <v>0.30506167920515492</v>
      </c>
      <c r="AC114">
        <f t="shared" si="27"/>
        <v>0.29319417585906404</v>
      </c>
      <c r="AD114">
        <f t="shared" si="27"/>
        <v>0.33662947445600516</v>
      </c>
      <c r="AE114">
        <f t="shared" si="27"/>
        <v>0.34199766546907739</v>
      </c>
      <c r="AF114">
        <f t="shared" si="27"/>
        <v>0.27989371260334711</v>
      </c>
      <c r="AG114">
        <f t="shared" si="28"/>
        <v>0.34199766546907751</v>
      </c>
      <c r="AH114">
        <f t="shared" si="28"/>
        <v>0.34729959684572259</v>
      </c>
      <c r="AI114">
        <f t="shared" si="28"/>
        <v>0.27098953341915943</v>
      </c>
      <c r="AJ114">
        <f t="shared" si="28"/>
        <v>0.34927676195273116</v>
      </c>
      <c r="AK114">
        <f t="shared" si="28"/>
        <v>0.32276919833188289</v>
      </c>
      <c r="AL114">
        <f t="shared" si="28"/>
        <v>0.45139683250125118</v>
      </c>
      <c r="AM114">
        <f t="shared" si="28"/>
        <v>0.37553752157200698</v>
      </c>
      <c r="AN114">
        <f t="shared" si="28"/>
        <v>0.39851232892001881</v>
      </c>
      <c r="AO114">
        <f t="shared" si="28"/>
        <v>0.39851232892001859</v>
      </c>
      <c r="AP114">
        <f t="shared" si="28"/>
        <v>0.2863834446428753</v>
      </c>
      <c r="AQ114">
        <f t="shared" si="28"/>
        <v>0.24470675739623268</v>
      </c>
      <c r="AR114" s="49">
        <v>0.32188529179989944</v>
      </c>
      <c r="AS114">
        <f t="shared" si="29"/>
        <v>0.38264918604672399</v>
      </c>
      <c r="AT114">
        <f t="shared" si="29"/>
        <v>0.40416735471402232</v>
      </c>
      <c r="AU114">
        <f t="shared" si="29"/>
        <v>0.40416735471402232</v>
      </c>
      <c r="AV114">
        <f t="shared" si="29"/>
        <v>0.2924021328549381</v>
      </c>
      <c r="AW114">
        <f t="shared" si="29"/>
        <v>0.3162849378824244</v>
      </c>
      <c r="AX114">
        <f t="shared" si="29"/>
        <v>0.35928592610170068</v>
      </c>
      <c r="AY114">
        <f t="shared" si="29"/>
        <v>0.34795120513517197</v>
      </c>
      <c r="AZ114">
        <f t="shared" si="29"/>
        <v>0.33612034004048535</v>
      </c>
      <c r="BA114">
        <f t="shared" si="29"/>
        <v>0.27524603004175502</v>
      </c>
      <c r="BB114">
        <f t="shared" si="29"/>
        <v>0.37153995801623907</v>
      </c>
      <c r="BC114">
        <f t="shared" si="29"/>
        <v>0.42770841324120318</v>
      </c>
      <c r="BD114" s="23">
        <v>112</v>
      </c>
    </row>
    <row r="115" spans="1:56" x14ac:dyDescent="0.35">
      <c r="A115" s="3"/>
      <c r="B115" s="5" t="s">
        <v>81</v>
      </c>
      <c r="C115">
        <f t="shared" si="25"/>
        <v>0.27320391724788884</v>
      </c>
      <c r="D115">
        <f t="shared" si="25"/>
        <v>0.30112186694164289</v>
      </c>
      <c r="E115">
        <f t="shared" si="25"/>
        <v>0.32426666720496461</v>
      </c>
      <c r="F115">
        <f t="shared" si="25"/>
        <v>0.38264918604672399</v>
      </c>
      <c r="G115">
        <f t="shared" si="25"/>
        <v>0.33662947445600516</v>
      </c>
      <c r="H115">
        <f t="shared" si="25"/>
        <v>0.38237842526095711</v>
      </c>
      <c r="I115">
        <f t="shared" si="25"/>
        <v>0.30299112835043557</v>
      </c>
      <c r="J115">
        <f t="shared" si="25"/>
        <v>0.37280599570254813</v>
      </c>
      <c r="K115">
        <f t="shared" si="25"/>
        <v>0.37339488108366459</v>
      </c>
      <c r="L115">
        <f t="shared" si="25"/>
        <v>0.34027953530312999</v>
      </c>
      <c r="M115">
        <f t="shared" si="26"/>
        <v>0.34027953530313004</v>
      </c>
      <c r="N115">
        <f t="shared" si="26"/>
        <v>0.28881167684540721</v>
      </c>
      <c r="O115">
        <f t="shared" si="26"/>
        <v>0.38608924369035913</v>
      </c>
      <c r="P115">
        <f t="shared" si="26"/>
        <v>0.22198411828932335</v>
      </c>
      <c r="Q115">
        <f t="shared" si="26"/>
        <v>0.34927676195273116</v>
      </c>
      <c r="R115">
        <f t="shared" si="26"/>
        <v>0.22198411828932335</v>
      </c>
      <c r="S115">
        <f t="shared" si="26"/>
        <v>0.29930046756141832</v>
      </c>
      <c r="T115">
        <f t="shared" si="26"/>
        <v>0.19906627052726369</v>
      </c>
      <c r="U115">
        <f t="shared" si="26"/>
        <v>0.42770841324120334</v>
      </c>
      <c r="V115">
        <f t="shared" si="26"/>
        <v>0.35604126307768247</v>
      </c>
      <c r="W115">
        <f t="shared" si="27"/>
        <v>0.36249467141634495</v>
      </c>
      <c r="X115">
        <f t="shared" si="27"/>
        <v>0.36249467141634467</v>
      </c>
      <c r="Y115">
        <f t="shared" si="27"/>
        <v>0.36440879868727777</v>
      </c>
      <c r="Z115">
        <f t="shared" si="27"/>
        <v>0.31697444506831535</v>
      </c>
      <c r="AA115">
        <f t="shared" si="27"/>
        <v>0.31311523694598098</v>
      </c>
      <c r="AB115">
        <f t="shared" si="27"/>
        <v>0.30506167920515492</v>
      </c>
      <c r="AC115">
        <f t="shared" si="27"/>
        <v>0.29319417585906404</v>
      </c>
      <c r="AD115">
        <f t="shared" si="27"/>
        <v>0.33662947445600516</v>
      </c>
      <c r="AE115">
        <f t="shared" si="27"/>
        <v>0.34199766546907739</v>
      </c>
      <c r="AF115">
        <f t="shared" si="27"/>
        <v>0.27989371260334711</v>
      </c>
      <c r="AG115">
        <f t="shared" si="28"/>
        <v>0.34199766546907751</v>
      </c>
      <c r="AH115">
        <f t="shared" si="28"/>
        <v>0.34729959684572259</v>
      </c>
      <c r="AI115">
        <f t="shared" si="28"/>
        <v>0.27098953341915943</v>
      </c>
      <c r="AJ115">
        <f t="shared" si="28"/>
        <v>0.34927676195273116</v>
      </c>
      <c r="AK115">
        <f t="shared" si="28"/>
        <v>0.32276919833188289</v>
      </c>
      <c r="AL115">
        <f t="shared" si="28"/>
        <v>0.45139683250125118</v>
      </c>
      <c r="AM115">
        <f t="shared" si="28"/>
        <v>0.37553752157200698</v>
      </c>
      <c r="AN115">
        <f t="shared" si="28"/>
        <v>0.39851232892001881</v>
      </c>
      <c r="AO115">
        <f t="shared" si="28"/>
        <v>0.39851232892001859</v>
      </c>
      <c r="AP115">
        <f t="shared" si="28"/>
        <v>0.2863834446428753</v>
      </c>
      <c r="AQ115">
        <f t="shared" si="28"/>
        <v>0.24470675739623268</v>
      </c>
      <c r="AR115" s="49">
        <v>0.32188529179989944</v>
      </c>
      <c r="AS115">
        <f t="shared" si="29"/>
        <v>0.38264918604672399</v>
      </c>
      <c r="AT115">
        <f t="shared" si="29"/>
        <v>0.40416735471402232</v>
      </c>
      <c r="AU115">
        <f t="shared" si="29"/>
        <v>0.40416735471402232</v>
      </c>
      <c r="AV115">
        <f t="shared" si="29"/>
        <v>0.2924021328549381</v>
      </c>
      <c r="AW115">
        <f t="shared" si="29"/>
        <v>0.3162849378824244</v>
      </c>
      <c r="AX115">
        <f t="shared" si="29"/>
        <v>0.35928592610170068</v>
      </c>
      <c r="AY115">
        <f t="shared" si="29"/>
        <v>0.34795120513517197</v>
      </c>
      <c r="AZ115">
        <f t="shared" si="29"/>
        <v>0.33612034004048535</v>
      </c>
      <c r="BA115">
        <f t="shared" si="29"/>
        <v>0.27524603004175502</v>
      </c>
      <c r="BB115">
        <f t="shared" si="29"/>
        <v>0.37153995801623907</v>
      </c>
      <c r="BC115">
        <f t="shared" si="29"/>
        <v>0.42770841324120318</v>
      </c>
      <c r="BD115" s="23">
        <v>113</v>
      </c>
    </row>
    <row r="116" spans="1:56" x14ac:dyDescent="0.35">
      <c r="A116" s="3"/>
      <c r="B116" s="5" t="s">
        <v>82</v>
      </c>
      <c r="C116">
        <f t="shared" si="25"/>
        <v>0.27320391724788884</v>
      </c>
      <c r="D116">
        <f t="shared" si="25"/>
        <v>0.30112186694164289</v>
      </c>
      <c r="E116">
        <f t="shared" si="25"/>
        <v>0.32426666720496461</v>
      </c>
      <c r="F116">
        <f t="shared" si="25"/>
        <v>0.38264918604672399</v>
      </c>
      <c r="G116">
        <f t="shared" si="25"/>
        <v>0.33662947445600516</v>
      </c>
      <c r="H116">
        <f t="shared" si="25"/>
        <v>0.38237842526095711</v>
      </c>
      <c r="I116">
        <f t="shared" si="25"/>
        <v>0.30299112835043557</v>
      </c>
      <c r="J116">
        <f t="shared" si="25"/>
        <v>0.37280599570254813</v>
      </c>
      <c r="K116">
        <f t="shared" si="25"/>
        <v>0.37339488108366459</v>
      </c>
      <c r="L116">
        <f t="shared" si="25"/>
        <v>0.34027953530312999</v>
      </c>
      <c r="M116">
        <f t="shared" si="26"/>
        <v>0.34027953530313004</v>
      </c>
      <c r="N116">
        <f t="shared" si="26"/>
        <v>0.28881167684540721</v>
      </c>
      <c r="O116">
        <f t="shared" si="26"/>
        <v>0.38608924369035913</v>
      </c>
      <c r="P116">
        <f t="shared" si="26"/>
        <v>0.22198411828932335</v>
      </c>
      <c r="Q116">
        <f t="shared" si="26"/>
        <v>0.34927676195273116</v>
      </c>
      <c r="R116">
        <f t="shared" si="26"/>
        <v>0.22198411828932335</v>
      </c>
      <c r="S116">
        <f t="shared" si="26"/>
        <v>0.29930046756141832</v>
      </c>
      <c r="T116">
        <f t="shared" si="26"/>
        <v>0.19906627052726369</v>
      </c>
      <c r="U116">
        <f t="shared" si="26"/>
        <v>0.42770841324120334</v>
      </c>
      <c r="V116">
        <f t="shared" si="26"/>
        <v>0.35604126307768247</v>
      </c>
      <c r="W116">
        <f t="shared" si="27"/>
        <v>0.36249467141634495</v>
      </c>
      <c r="X116">
        <f t="shared" si="27"/>
        <v>0.36249467141634467</v>
      </c>
      <c r="Y116">
        <f t="shared" si="27"/>
        <v>0.36440879868727777</v>
      </c>
      <c r="Z116">
        <f t="shared" si="27"/>
        <v>0.31697444506831535</v>
      </c>
      <c r="AA116">
        <f t="shared" si="27"/>
        <v>0.31311523694598098</v>
      </c>
      <c r="AB116">
        <f t="shared" si="27"/>
        <v>0.30506167920515492</v>
      </c>
      <c r="AC116">
        <f t="shared" si="27"/>
        <v>0.29319417585906404</v>
      </c>
      <c r="AD116">
        <f t="shared" si="27"/>
        <v>0.33662947445600516</v>
      </c>
      <c r="AE116">
        <f t="shared" si="27"/>
        <v>0.34199766546907739</v>
      </c>
      <c r="AF116">
        <f t="shared" si="27"/>
        <v>0.27989371260334711</v>
      </c>
      <c r="AG116">
        <f t="shared" si="28"/>
        <v>0.34199766546907751</v>
      </c>
      <c r="AH116">
        <f t="shared" si="28"/>
        <v>0.34729959684572259</v>
      </c>
      <c r="AI116">
        <f t="shared" si="28"/>
        <v>0.27098953341915943</v>
      </c>
      <c r="AJ116">
        <f t="shared" si="28"/>
        <v>0.34927676195273116</v>
      </c>
      <c r="AK116">
        <f t="shared" si="28"/>
        <v>0.32276919833188289</v>
      </c>
      <c r="AL116">
        <f t="shared" si="28"/>
        <v>0.45139683250125118</v>
      </c>
      <c r="AM116">
        <f t="shared" si="28"/>
        <v>0.37553752157200698</v>
      </c>
      <c r="AN116">
        <f t="shared" si="28"/>
        <v>0.39851232892001881</v>
      </c>
      <c r="AO116">
        <f t="shared" si="28"/>
        <v>0.39851232892001859</v>
      </c>
      <c r="AP116">
        <f t="shared" si="28"/>
        <v>0.2863834446428753</v>
      </c>
      <c r="AQ116">
        <f t="shared" si="28"/>
        <v>0.24470675739623268</v>
      </c>
      <c r="AR116" s="49">
        <v>0.32188529179989944</v>
      </c>
      <c r="AS116">
        <f t="shared" si="29"/>
        <v>0.38264918604672399</v>
      </c>
      <c r="AT116">
        <f t="shared" si="29"/>
        <v>0.40416735471402232</v>
      </c>
      <c r="AU116">
        <f t="shared" si="29"/>
        <v>0.40416735471402232</v>
      </c>
      <c r="AV116">
        <f t="shared" si="29"/>
        <v>0.2924021328549381</v>
      </c>
      <c r="AW116">
        <f t="shared" si="29"/>
        <v>0.3162849378824244</v>
      </c>
      <c r="AX116">
        <f t="shared" si="29"/>
        <v>0.35928592610170068</v>
      </c>
      <c r="AY116">
        <f t="shared" si="29"/>
        <v>0.34795120513517197</v>
      </c>
      <c r="AZ116">
        <f t="shared" si="29"/>
        <v>0.33612034004048535</v>
      </c>
      <c r="BA116">
        <f t="shared" si="29"/>
        <v>0.27524603004175502</v>
      </c>
      <c r="BB116">
        <f t="shared" si="29"/>
        <v>0.37153995801623907</v>
      </c>
      <c r="BC116">
        <f t="shared" si="29"/>
        <v>0.42770841324120318</v>
      </c>
      <c r="BD116" s="23">
        <v>114</v>
      </c>
    </row>
    <row r="117" spans="1:56" x14ac:dyDescent="0.35">
      <c r="A117" s="3"/>
      <c r="B117" s="5" t="s">
        <v>76</v>
      </c>
      <c r="C117"/>
      <c r="AR117" s="49"/>
      <c r="BD117" s="23">
        <v>115</v>
      </c>
    </row>
    <row r="118" spans="1:56" x14ac:dyDescent="0.35">
      <c r="A118" s="3"/>
      <c r="B118" s="5" t="s">
        <v>46</v>
      </c>
      <c r="C118"/>
      <c r="AR118" s="49"/>
      <c r="BD118" s="23">
        <v>116</v>
      </c>
    </row>
    <row r="119" spans="1:56" x14ac:dyDescent="0.35">
      <c r="A119" s="3"/>
      <c r="B119" s="5" t="s">
        <v>77</v>
      </c>
      <c r="C119"/>
      <c r="AR119" s="49"/>
      <c r="BD119" s="23">
        <v>117</v>
      </c>
    </row>
    <row r="120" spans="1:56" x14ac:dyDescent="0.35">
      <c r="A120" s="3"/>
      <c r="B120" s="5" t="s">
        <v>47</v>
      </c>
      <c r="C120">
        <f t="shared" ref="C120:L129" si="30">$AR120*C$254</f>
        <v>0.1125401582458541</v>
      </c>
      <c r="D120">
        <f t="shared" si="30"/>
        <v>0.123479020160065</v>
      </c>
      <c r="E120">
        <f t="shared" si="30"/>
        <v>0.13233263523263944</v>
      </c>
      <c r="F120">
        <f t="shared" si="30"/>
        <v>0.13144862305704244</v>
      </c>
      <c r="G120">
        <f t="shared" si="30"/>
        <v>0.10918020343688641</v>
      </c>
      <c r="H120">
        <f t="shared" si="30"/>
        <v>0.1481929011123829</v>
      </c>
      <c r="I120">
        <f t="shared" si="30"/>
        <v>0.12289146353552735</v>
      </c>
      <c r="J120">
        <f t="shared" si="30"/>
        <v>0.13427880774003467</v>
      </c>
      <c r="K120">
        <f t="shared" si="30"/>
        <v>0.13374204052382235</v>
      </c>
      <c r="L120">
        <f t="shared" si="30"/>
        <v>0.14448397552116055</v>
      </c>
      <c r="M120">
        <f t="shared" ref="M120:V129" si="31">$AR120*M$254</f>
        <v>0.14448397552116057</v>
      </c>
      <c r="N120">
        <f t="shared" si="31"/>
        <v>0.11442272988122398</v>
      </c>
      <c r="O120">
        <f t="shared" si="31"/>
        <v>0.15291355288036654</v>
      </c>
      <c r="P120">
        <f t="shared" si="31"/>
        <v>9.4893018969979051E-2</v>
      </c>
      <c r="Q120">
        <f t="shared" si="31"/>
        <v>0.14535376479446263</v>
      </c>
      <c r="R120">
        <f t="shared" si="31"/>
        <v>9.4893018969979051E-2</v>
      </c>
      <c r="S120">
        <f t="shared" si="31"/>
        <v>0.11645605650124206</v>
      </c>
      <c r="T120">
        <f t="shared" si="31"/>
        <v>8.6425447860260352E-2</v>
      </c>
      <c r="U120">
        <f t="shared" si="31"/>
        <v>0.13507206903033375</v>
      </c>
      <c r="V120">
        <f t="shared" si="31"/>
        <v>0.13529460996725878</v>
      </c>
      <c r="W120">
        <f t="shared" ref="W120:AF129" si="32">$AR120*W$254</f>
        <v>0.14322086773134748</v>
      </c>
      <c r="X120">
        <f t="shared" si="32"/>
        <v>0.14322086773134746</v>
      </c>
      <c r="Y120">
        <f t="shared" si="32"/>
        <v>0.13589270264700018</v>
      </c>
      <c r="Z120">
        <f t="shared" si="32"/>
        <v>0.10107096219089617</v>
      </c>
      <c r="AA120">
        <f t="shared" si="32"/>
        <v>0.12833537354978997</v>
      </c>
      <c r="AB120">
        <f t="shared" si="32"/>
        <v>0.13148933292913431</v>
      </c>
      <c r="AC120">
        <f t="shared" si="32"/>
        <v>0.11422335009370987</v>
      </c>
      <c r="AD120">
        <f t="shared" si="32"/>
        <v>0.10918020343688641</v>
      </c>
      <c r="AE120">
        <f t="shared" si="32"/>
        <v>0.12234866998397158</v>
      </c>
      <c r="AF120">
        <f t="shared" si="32"/>
        <v>0.14560386156402561</v>
      </c>
      <c r="AG120">
        <f t="shared" ref="AG120:AQ129" si="33">$AR120*AG$254</f>
        <v>0.12234866998397155</v>
      </c>
      <c r="AH120">
        <f t="shared" si="33"/>
        <v>0.15323142089197395</v>
      </c>
      <c r="AI120">
        <f t="shared" si="33"/>
        <v>0.10498718953358663</v>
      </c>
      <c r="AJ120">
        <f t="shared" si="33"/>
        <v>0.14535376479446263</v>
      </c>
      <c r="AK120">
        <f t="shared" si="33"/>
        <v>0.17158069021203806</v>
      </c>
      <c r="AL120">
        <f t="shared" si="33"/>
        <v>0.14476405090927796</v>
      </c>
      <c r="AM120">
        <f t="shared" si="33"/>
        <v>0.15440941502671821</v>
      </c>
      <c r="AN120">
        <f t="shared" si="33"/>
        <v>0.14512767097578105</v>
      </c>
      <c r="AO120">
        <f t="shared" si="33"/>
        <v>0.14512767097578105</v>
      </c>
      <c r="AP120">
        <f t="shared" si="33"/>
        <v>0.12399102232055288</v>
      </c>
      <c r="AQ120">
        <f t="shared" si="33"/>
        <v>0.14553511557589002</v>
      </c>
      <c r="AR120" s="49">
        <v>0.12667093373921959</v>
      </c>
      <c r="AS120">
        <f t="shared" ref="AS120:BC129" si="34">$AR120*AS$254</f>
        <v>0.13144862305704244</v>
      </c>
      <c r="AT120">
        <f t="shared" si="34"/>
        <v>0.18073074038746514</v>
      </c>
      <c r="AU120">
        <f t="shared" si="34"/>
        <v>0.18073074038746501</v>
      </c>
      <c r="AV120">
        <f t="shared" si="34"/>
        <v>0.1471372627701846</v>
      </c>
      <c r="AW120">
        <f t="shared" si="34"/>
        <v>0.15358007614607752</v>
      </c>
      <c r="AX120">
        <f t="shared" si="34"/>
        <v>0.14196278315600502</v>
      </c>
      <c r="AY120">
        <f t="shared" si="34"/>
        <v>0.13344211141858361</v>
      </c>
      <c r="AZ120">
        <f t="shared" si="34"/>
        <v>0.12396214498655676</v>
      </c>
      <c r="BA120">
        <f t="shared" si="34"/>
        <v>0.1485586286394886</v>
      </c>
      <c r="BB120">
        <f t="shared" si="34"/>
        <v>0.12008076985844333</v>
      </c>
      <c r="BC120">
        <f t="shared" si="34"/>
        <v>0.13507206903033375</v>
      </c>
      <c r="BD120" s="23">
        <v>118</v>
      </c>
    </row>
    <row r="121" spans="1:56" x14ac:dyDescent="0.35">
      <c r="A121" s="3"/>
      <c r="B121" s="5" t="s">
        <v>48</v>
      </c>
      <c r="C121">
        <f t="shared" si="30"/>
        <v>0.1125401582458541</v>
      </c>
      <c r="D121">
        <f t="shared" si="30"/>
        <v>0.123479020160065</v>
      </c>
      <c r="E121">
        <f t="shared" si="30"/>
        <v>0.13233263523263944</v>
      </c>
      <c r="F121">
        <f t="shared" si="30"/>
        <v>0.13144862305704244</v>
      </c>
      <c r="G121">
        <f t="shared" si="30"/>
        <v>0.10918020343688641</v>
      </c>
      <c r="H121">
        <f t="shared" si="30"/>
        <v>0.1481929011123829</v>
      </c>
      <c r="I121">
        <f t="shared" si="30"/>
        <v>0.12289146353552735</v>
      </c>
      <c r="J121">
        <f t="shared" si="30"/>
        <v>0.13427880774003467</v>
      </c>
      <c r="K121">
        <f t="shared" si="30"/>
        <v>0.13374204052382235</v>
      </c>
      <c r="L121">
        <f t="shared" si="30"/>
        <v>0.14448397552116055</v>
      </c>
      <c r="M121">
        <f t="shared" si="31"/>
        <v>0.14448397552116057</v>
      </c>
      <c r="N121">
        <f t="shared" si="31"/>
        <v>0.11442272988122398</v>
      </c>
      <c r="O121">
        <f t="shared" si="31"/>
        <v>0.15291355288036654</v>
      </c>
      <c r="P121">
        <f t="shared" si="31"/>
        <v>9.4893018969979051E-2</v>
      </c>
      <c r="Q121">
        <f t="shared" si="31"/>
        <v>0.14535376479446263</v>
      </c>
      <c r="R121">
        <f t="shared" si="31"/>
        <v>9.4893018969979051E-2</v>
      </c>
      <c r="S121">
        <f t="shared" si="31"/>
        <v>0.11645605650124206</v>
      </c>
      <c r="T121">
        <f t="shared" si="31"/>
        <v>8.6425447860260352E-2</v>
      </c>
      <c r="U121">
        <f t="shared" si="31"/>
        <v>0.13507206903033375</v>
      </c>
      <c r="V121">
        <f t="shared" si="31"/>
        <v>0.13529460996725878</v>
      </c>
      <c r="W121">
        <f t="shared" si="32"/>
        <v>0.14322086773134748</v>
      </c>
      <c r="X121">
        <f t="shared" si="32"/>
        <v>0.14322086773134746</v>
      </c>
      <c r="Y121">
        <f t="shared" si="32"/>
        <v>0.13589270264700018</v>
      </c>
      <c r="Z121">
        <f t="shared" si="32"/>
        <v>0.10107096219089617</v>
      </c>
      <c r="AA121">
        <f t="shared" si="32"/>
        <v>0.12833537354978997</v>
      </c>
      <c r="AB121">
        <f t="shared" si="32"/>
        <v>0.13148933292913431</v>
      </c>
      <c r="AC121">
        <f t="shared" si="32"/>
        <v>0.11422335009370987</v>
      </c>
      <c r="AD121">
        <f t="shared" si="32"/>
        <v>0.10918020343688641</v>
      </c>
      <c r="AE121">
        <f t="shared" si="32"/>
        <v>0.12234866998397158</v>
      </c>
      <c r="AF121">
        <f t="shared" si="32"/>
        <v>0.14560386156402561</v>
      </c>
      <c r="AG121">
        <f t="shared" si="33"/>
        <v>0.12234866998397155</v>
      </c>
      <c r="AH121">
        <f t="shared" si="33"/>
        <v>0.15323142089197395</v>
      </c>
      <c r="AI121">
        <f t="shared" si="33"/>
        <v>0.10498718953358663</v>
      </c>
      <c r="AJ121">
        <f t="shared" si="33"/>
        <v>0.14535376479446263</v>
      </c>
      <c r="AK121">
        <f t="shared" si="33"/>
        <v>0.17158069021203806</v>
      </c>
      <c r="AL121">
        <f t="shared" si="33"/>
        <v>0.14476405090927796</v>
      </c>
      <c r="AM121">
        <f t="shared" si="33"/>
        <v>0.15440941502671821</v>
      </c>
      <c r="AN121">
        <f t="shared" si="33"/>
        <v>0.14512767097578105</v>
      </c>
      <c r="AO121">
        <f t="shared" si="33"/>
        <v>0.14512767097578105</v>
      </c>
      <c r="AP121">
        <f t="shared" si="33"/>
        <v>0.12399102232055288</v>
      </c>
      <c r="AQ121">
        <f t="shared" si="33"/>
        <v>0.14553511557589002</v>
      </c>
      <c r="AR121" s="49">
        <v>0.12667093373921959</v>
      </c>
      <c r="AS121">
        <f t="shared" si="34"/>
        <v>0.13144862305704244</v>
      </c>
      <c r="AT121">
        <f t="shared" si="34"/>
        <v>0.18073074038746514</v>
      </c>
      <c r="AU121">
        <f t="shared" si="34"/>
        <v>0.18073074038746501</v>
      </c>
      <c r="AV121">
        <f t="shared" si="34"/>
        <v>0.1471372627701846</v>
      </c>
      <c r="AW121">
        <f t="shared" si="34"/>
        <v>0.15358007614607752</v>
      </c>
      <c r="AX121">
        <f t="shared" si="34"/>
        <v>0.14196278315600502</v>
      </c>
      <c r="AY121">
        <f t="shared" si="34"/>
        <v>0.13344211141858361</v>
      </c>
      <c r="AZ121">
        <f t="shared" si="34"/>
        <v>0.12396214498655676</v>
      </c>
      <c r="BA121">
        <f t="shared" si="34"/>
        <v>0.1485586286394886</v>
      </c>
      <c r="BB121">
        <f t="shared" si="34"/>
        <v>0.12008076985844333</v>
      </c>
      <c r="BC121">
        <f t="shared" si="34"/>
        <v>0.13507206903033375</v>
      </c>
      <c r="BD121" s="23">
        <v>119</v>
      </c>
    </row>
    <row r="122" spans="1:56" x14ac:dyDescent="0.35">
      <c r="A122" s="3"/>
      <c r="B122" s="5" t="s">
        <v>49</v>
      </c>
      <c r="C122">
        <f t="shared" si="30"/>
        <v>0.25285836227841302</v>
      </c>
      <c r="D122">
        <f t="shared" si="30"/>
        <v>0.27743610192202123</v>
      </c>
      <c r="E122">
        <f t="shared" si="30"/>
        <v>0.29732865087866994</v>
      </c>
      <c r="F122">
        <f t="shared" si="30"/>
        <v>0.29534242769896452</v>
      </c>
      <c r="G122">
        <f t="shared" si="30"/>
        <v>0.24530912222430681</v>
      </c>
      <c r="H122">
        <f t="shared" si="30"/>
        <v>0.33296393803448721</v>
      </c>
      <c r="I122">
        <f t="shared" si="30"/>
        <v>0.27611596333200916</v>
      </c>
      <c r="J122">
        <f t="shared" si="30"/>
        <v>0.30170136547763277</v>
      </c>
      <c r="K122">
        <f t="shared" si="30"/>
        <v>0.30049534194495137</v>
      </c>
      <c r="L122">
        <f t="shared" si="30"/>
        <v>0.32463062070646109</v>
      </c>
      <c r="M122">
        <f t="shared" si="31"/>
        <v>0.32463062070646115</v>
      </c>
      <c r="N122">
        <f t="shared" si="31"/>
        <v>0.25708817666654904</v>
      </c>
      <c r="O122">
        <f t="shared" si="31"/>
        <v>0.34357042991742365</v>
      </c>
      <c r="P122">
        <f t="shared" si="31"/>
        <v>0.21320827820399144</v>
      </c>
      <c r="Q122">
        <f t="shared" si="31"/>
        <v>0.32658488747312076</v>
      </c>
      <c r="R122">
        <f t="shared" si="31"/>
        <v>0.21320827820399144</v>
      </c>
      <c r="S122">
        <f t="shared" si="31"/>
        <v>0.261656711553373</v>
      </c>
      <c r="T122">
        <f t="shared" si="31"/>
        <v>0.19418310357608606</v>
      </c>
      <c r="U122">
        <f t="shared" si="31"/>
        <v>0.30348368704044498</v>
      </c>
      <c r="V122">
        <f t="shared" si="31"/>
        <v>0.30398369821625865</v>
      </c>
      <c r="W122">
        <f t="shared" si="32"/>
        <v>0.32179263494127752</v>
      </c>
      <c r="X122">
        <f t="shared" si="32"/>
        <v>0.32179263494127741</v>
      </c>
      <c r="Y122">
        <f t="shared" si="32"/>
        <v>0.3053275095085774</v>
      </c>
      <c r="Z122">
        <f t="shared" si="32"/>
        <v>0.22708905311526781</v>
      </c>
      <c r="AA122">
        <f t="shared" si="32"/>
        <v>0.28834749198856502</v>
      </c>
      <c r="AB122">
        <f t="shared" si="32"/>
        <v>0.29543389577352708</v>
      </c>
      <c r="AC122">
        <f t="shared" si="32"/>
        <v>0.25664020460637033</v>
      </c>
      <c r="AD122">
        <f t="shared" si="32"/>
        <v>0.24530912222430681</v>
      </c>
      <c r="AE122">
        <f t="shared" si="32"/>
        <v>0.27489639966121848</v>
      </c>
      <c r="AF122">
        <f t="shared" si="32"/>
        <v>0.32714681186125483</v>
      </c>
      <c r="AG122">
        <f t="shared" si="33"/>
        <v>0.27489639966121843</v>
      </c>
      <c r="AH122">
        <f t="shared" si="33"/>
        <v>0.34428462461990633</v>
      </c>
      <c r="AI122">
        <f t="shared" si="33"/>
        <v>0.23588814179274559</v>
      </c>
      <c r="AJ122">
        <f t="shared" si="33"/>
        <v>0.32658488747312076</v>
      </c>
      <c r="AK122">
        <f t="shared" si="33"/>
        <v>0.38551227403497956</v>
      </c>
      <c r="AL122">
        <f t="shared" si="33"/>
        <v>0.32525990188979786</v>
      </c>
      <c r="AM122">
        <f t="shared" si="33"/>
        <v>0.34693137465409668</v>
      </c>
      <c r="AN122">
        <f t="shared" si="33"/>
        <v>0.3260768935836133</v>
      </c>
      <c r="AO122">
        <f t="shared" si="33"/>
        <v>0.3260768935836133</v>
      </c>
      <c r="AP122">
        <f t="shared" si="33"/>
        <v>0.27858648263768676</v>
      </c>
      <c r="AQ122">
        <f t="shared" si="33"/>
        <v>0.32699235146023781</v>
      </c>
      <c r="AR122" s="49">
        <v>0.28460778226030609</v>
      </c>
      <c r="AS122">
        <f t="shared" si="34"/>
        <v>0.29534242769896452</v>
      </c>
      <c r="AT122">
        <f t="shared" si="34"/>
        <v>0.40607086163772116</v>
      </c>
      <c r="AU122">
        <f t="shared" si="34"/>
        <v>0.40607086163772088</v>
      </c>
      <c r="AV122">
        <f t="shared" si="34"/>
        <v>0.33059210040312864</v>
      </c>
      <c r="AW122">
        <f t="shared" si="34"/>
        <v>0.34506799295638757</v>
      </c>
      <c r="AX122">
        <f t="shared" si="34"/>
        <v>0.31896593547428487</v>
      </c>
      <c r="AY122">
        <f t="shared" si="34"/>
        <v>0.2998214528769742</v>
      </c>
      <c r="AZ122">
        <f t="shared" si="34"/>
        <v>0.27852160023930522</v>
      </c>
      <c r="BA122">
        <f t="shared" si="34"/>
        <v>0.33378566482948652</v>
      </c>
      <c r="BB122">
        <f t="shared" si="34"/>
        <v>0.26980081848832455</v>
      </c>
      <c r="BC122">
        <f t="shared" si="34"/>
        <v>0.30348368704044498</v>
      </c>
      <c r="BD122" s="23">
        <v>120</v>
      </c>
    </row>
    <row r="123" spans="1:56" x14ac:dyDescent="0.35">
      <c r="A123" s="3"/>
      <c r="B123" s="5" t="s">
        <v>50</v>
      </c>
      <c r="C123">
        <f t="shared" si="30"/>
        <v>0.25285836227841302</v>
      </c>
      <c r="D123">
        <f t="shared" si="30"/>
        <v>0.27743610192202123</v>
      </c>
      <c r="E123">
        <f t="shared" si="30"/>
        <v>0.29732865087866994</v>
      </c>
      <c r="F123">
        <f t="shared" si="30"/>
        <v>0.29534242769896452</v>
      </c>
      <c r="G123">
        <f t="shared" si="30"/>
        <v>0.24530912222430681</v>
      </c>
      <c r="H123">
        <f t="shared" si="30"/>
        <v>0.33296393803448721</v>
      </c>
      <c r="I123">
        <f t="shared" si="30"/>
        <v>0.27611596333200916</v>
      </c>
      <c r="J123">
        <f t="shared" si="30"/>
        <v>0.30170136547763277</v>
      </c>
      <c r="K123">
        <f t="shared" si="30"/>
        <v>0.30049534194495137</v>
      </c>
      <c r="L123">
        <f t="shared" si="30"/>
        <v>0.32463062070646109</v>
      </c>
      <c r="M123">
        <f t="shared" si="31"/>
        <v>0.32463062070646115</v>
      </c>
      <c r="N123">
        <f t="shared" si="31"/>
        <v>0.25708817666654904</v>
      </c>
      <c r="O123">
        <f t="shared" si="31"/>
        <v>0.34357042991742365</v>
      </c>
      <c r="P123">
        <f t="shared" si="31"/>
        <v>0.21320827820399144</v>
      </c>
      <c r="Q123">
        <f t="shared" si="31"/>
        <v>0.32658488747312076</v>
      </c>
      <c r="R123">
        <f t="shared" si="31"/>
        <v>0.21320827820399144</v>
      </c>
      <c r="S123">
        <f t="shared" si="31"/>
        <v>0.261656711553373</v>
      </c>
      <c r="T123">
        <f t="shared" si="31"/>
        <v>0.19418310357608606</v>
      </c>
      <c r="U123">
        <f t="shared" si="31"/>
        <v>0.30348368704044498</v>
      </c>
      <c r="V123">
        <f t="shared" si="31"/>
        <v>0.30398369821625865</v>
      </c>
      <c r="W123">
        <f t="shared" si="32"/>
        <v>0.32179263494127752</v>
      </c>
      <c r="X123">
        <f t="shared" si="32"/>
        <v>0.32179263494127741</v>
      </c>
      <c r="Y123">
        <f t="shared" si="32"/>
        <v>0.3053275095085774</v>
      </c>
      <c r="Z123">
        <f t="shared" si="32"/>
        <v>0.22708905311526781</v>
      </c>
      <c r="AA123">
        <f t="shared" si="32"/>
        <v>0.28834749198856502</v>
      </c>
      <c r="AB123">
        <f t="shared" si="32"/>
        <v>0.29543389577352708</v>
      </c>
      <c r="AC123">
        <f t="shared" si="32"/>
        <v>0.25664020460637033</v>
      </c>
      <c r="AD123">
        <f t="shared" si="32"/>
        <v>0.24530912222430681</v>
      </c>
      <c r="AE123">
        <f t="shared" si="32"/>
        <v>0.27489639966121848</v>
      </c>
      <c r="AF123">
        <f t="shared" si="32"/>
        <v>0.32714681186125483</v>
      </c>
      <c r="AG123">
        <f t="shared" si="33"/>
        <v>0.27489639966121843</v>
      </c>
      <c r="AH123">
        <f t="shared" si="33"/>
        <v>0.34428462461990633</v>
      </c>
      <c r="AI123">
        <f t="shared" si="33"/>
        <v>0.23588814179274559</v>
      </c>
      <c r="AJ123">
        <f t="shared" si="33"/>
        <v>0.32658488747312076</v>
      </c>
      <c r="AK123">
        <f t="shared" si="33"/>
        <v>0.38551227403497956</v>
      </c>
      <c r="AL123">
        <f t="shared" si="33"/>
        <v>0.32525990188979786</v>
      </c>
      <c r="AM123">
        <f t="shared" si="33"/>
        <v>0.34693137465409668</v>
      </c>
      <c r="AN123">
        <f t="shared" si="33"/>
        <v>0.3260768935836133</v>
      </c>
      <c r="AO123">
        <f t="shared" si="33"/>
        <v>0.3260768935836133</v>
      </c>
      <c r="AP123">
        <f t="shared" si="33"/>
        <v>0.27858648263768676</v>
      </c>
      <c r="AQ123">
        <f t="shared" si="33"/>
        <v>0.32699235146023781</v>
      </c>
      <c r="AR123" s="49">
        <v>0.28460778226030609</v>
      </c>
      <c r="AS123">
        <f t="shared" si="34"/>
        <v>0.29534242769896452</v>
      </c>
      <c r="AT123">
        <f t="shared" si="34"/>
        <v>0.40607086163772116</v>
      </c>
      <c r="AU123">
        <f t="shared" si="34"/>
        <v>0.40607086163772088</v>
      </c>
      <c r="AV123">
        <f t="shared" si="34"/>
        <v>0.33059210040312864</v>
      </c>
      <c r="AW123">
        <f t="shared" si="34"/>
        <v>0.34506799295638757</v>
      </c>
      <c r="AX123">
        <f t="shared" si="34"/>
        <v>0.31896593547428487</v>
      </c>
      <c r="AY123">
        <f t="shared" si="34"/>
        <v>0.2998214528769742</v>
      </c>
      <c r="AZ123">
        <f t="shared" si="34"/>
        <v>0.27852160023930522</v>
      </c>
      <c r="BA123">
        <f t="shared" si="34"/>
        <v>0.33378566482948652</v>
      </c>
      <c r="BB123">
        <f t="shared" si="34"/>
        <v>0.26980081848832455</v>
      </c>
      <c r="BC123">
        <f t="shared" si="34"/>
        <v>0.30348368704044498</v>
      </c>
      <c r="BD123" s="23">
        <v>121</v>
      </c>
    </row>
    <row r="124" spans="1:56" x14ac:dyDescent="0.35">
      <c r="A124" s="3"/>
      <c r="B124" s="5" t="s">
        <v>51</v>
      </c>
      <c r="C124">
        <f t="shared" si="30"/>
        <v>0.26446160590941342</v>
      </c>
      <c r="D124">
        <f t="shared" si="30"/>
        <v>0.29016717655854751</v>
      </c>
      <c r="E124">
        <f t="shared" si="30"/>
        <v>0.31097256102479054</v>
      </c>
      <c r="F124">
        <f t="shared" si="30"/>
        <v>0.30889519341445609</v>
      </c>
      <c r="G124">
        <f t="shared" si="30"/>
        <v>0.25656594396604321</v>
      </c>
      <c r="H124">
        <f t="shared" si="30"/>
        <v>0.34824309138555404</v>
      </c>
      <c r="I124">
        <f t="shared" si="30"/>
        <v>0.28878645903593231</v>
      </c>
      <c r="J124">
        <f t="shared" si="30"/>
        <v>0.31554593211920567</v>
      </c>
      <c r="K124">
        <f t="shared" si="30"/>
        <v>0.31428456620137107</v>
      </c>
      <c r="L124">
        <f t="shared" si="30"/>
        <v>0.33952737218503198</v>
      </c>
      <c r="M124">
        <f t="shared" si="31"/>
        <v>0.33952737218503204</v>
      </c>
      <c r="N124">
        <f t="shared" si="31"/>
        <v>0.26888551934342331</v>
      </c>
      <c r="O124">
        <f t="shared" si="31"/>
        <v>0.35933629728608918</v>
      </c>
      <c r="P124">
        <f t="shared" si="31"/>
        <v>0.22299204637307854</v>
      </c>
      <c r="Q124">
        <f t="shared" si="31"/>
        <v>0.34157131695644177</v>
      </c>
      <c r="R124">
        <f t="shared" si="31"/>
        <v>0.22299204637307854</v>
      </c>
      <c r="S124">
        <f t="shared" si="31"/>
        <v>0.27366369658832823</v>
      </c>
      <c r="T124">
        <f t="shared" si="31"/>
        <v>0.2030938385801207</v>
      </c>
      <c r="U124">
        <f t="shared" si="31"/>
        <v>0.31741004141146356</v>
      </c>
      <c r="V124">
        <f t="shared" si="31"/>
        <v>0.31793299725653362</v>
      </c>
      <c r="W124">
        <f t="shared" si="32"/>
        <v>0.33655915604123637</v>
      </c>
      <c r="X124">
        <f t="shared" si="32"/>
        <v>0.33655915604123632</v>
      </c>
      <c r="Y124">
        <f t="shared" si="32"/>
        <v>0.31933847378182451</v>
      </c>
      <c r="Z124">
        <f t="shared" si="32"/>
        <v>0.23750978662586608</v>
      </c>
      <c r="AA124">
        <f t="shared" si="32"/>
        <v>0.30157927190592193</v>
      </c>
      <c r="AB124">
        <f t="shared" si="32"/>
        <v>0.3089908588046385</v>
      </c>
      <c r="AC124">
        <f t="shared" si="32"/>
        <v>0.26841699060120605</v>
      </c>
      <c r="AD124">
        <f t="shared" si="32"/>
        <v>0.25656594396604321</v>
      </c>
      <c r="AE124">
        <f t="shared" si="32"/>
        <v>0.28751093164589508</v>
      </c>
      <c r="AF124">
        <f t="shared" si="32"/>
        <v>0.34215902710668783</v>
      </c>
      <c r="AG124">
        <f t="shared" si="33"/>
        <v>0.28751093164589503</v>
      </c>
      <c r="AH124">
        <f t="shared" si="33"/>
        <v>0.36008326517850392</v>
      </c>
      <c r="AI124">
        <f t="shared" si="33"/>
        <v>0.24671265063723269</v>
      </c>
      <c r="AJ124">
        <f t="shared" si="33"/>
        <v>0.34157131695644177</v>
      </c>
      <c r="AK124">
        <f t="shared" si="33"/>
        <v>0.40320278186735886</v>
      </c>
      <c r="AL124">
        <f t="shared" si="33"/>
        <v>0.34018553002017043</v>
      </c>
      <c r="AM124">
        <f t="shared" si="33"/>
        <v>0.3628514701062574</v>
      </c>
      <c r="AN124">
        <f t="shared" si="33"/>
        <v>0.34104001208441476</v>
      </c>
      <c r="AO124">
        <f t="shared" si="33"/>
        <v>0.34104001208441476</v>
      </c>
      <c r="AP124">
        <f t="shared" si="33"/>
        <v>0.29137034630437203</v>
      </c>
      <c r="AQ124">
        <f t="shared" si="33"/>
        <v>0.34199747877846842</v>
      </c>
      <c r="AR124" s="49">
        <v>0.2976679532077432</v>
      </c>
      <c r="AS124">
        <f t="shared" si="34"/>
        <v>0.30889519341445609</v>
      </c>
      <c r="AT124">
        <f t="shared" si="34"/>
        <v>0.42470476836944643</v>
      </c>
      <c r="AU124">
        <f t="shared" si="34"/>
        <v>0.4247047683694461</v>
      </c>
      <c r="AV124">
        <f t="shared" si="34"/>
        <v>0.34576241412697556</v>
      </c>
      <c r="AW124">
        <f t="shared" si="34"/>
        <v>0.36090258096627409</v>
      </c>
      <c r="AX124">
        <f t="shared" si="34"/>
        <v>0.33360274410481383</v>
      </c>
      <c r="AY124">
        <f t="shared" si="34"/>
        <v>0.31357975350102701</v>
      </c>
      <c r="AZ124">
        <f t="shared" si="34"/>
        <v>0.29130248656219615</v>
      </c>
      <c r="BA124">
        <f t="shared" si="34"/>
        <v>0.34910252583678658</v>
      </c>
      <c r="BB124">
        <f t="shared" si="34"/>
        <v>0.28218152285006681</v>
      </c>
      <c r="BC124">
        <f t="shared" si="34"/>
        <v>0.31741004141146356</v>
      </c>
      <c r="BD124" s="23">
        <v>122</v>
      </c>
    </row>
    <row r="125" spans="1:56" x14ac:dyDescent="0.35">
      <c r="A125" s="3"/>
      <c r="B125" s="5" t="s">
        <v>52</v>
      </c>
      <c r="C125">
        <f t="shared" si="30"/>
        <v>0.26446160590941342</v>
      </c>
      <c r="D125">
        <f t="shared" si="30"/>
        <v>0.29016717655854751</v>
      </c>
      <c r="E125">
        <f t="shared" si="30"/>
        <v>0.31097256102479054</v>
      </c>
      <c r="F125">
        <f t="shared" si="30"/>
        <v>0.30889519341445609</v>
      </c>
      <c r="G125">
        <f t="shared" si="30"/>
        <v>0.25656594396604321</v>
      </c>
      <c r="H125">
        <f t="shared" si="30"/>
        <v>0.34824309138555404</v>
      </c>
      <c r="I125">
        <f t="shared" si="30"/>
        <v>0.28878645903593231</v>
      </c>
      <c r="J125">
        <f t="shared" si="30"/>
        <v>0.31554593211920567</v>
      </c>
      <c r="K125">
        <f t="shared" si="30"/>
        <v>0.31428456620137107</v>
      </c>
      <c r="L125">
        <f t="shared" si="30"/>
        <v>0.33952737218503198</v>
      </c>
      <c r="M125">
        <f t="shared" si="31"/>
        <v>0.33952737218503204</v>
      </c>
      <c r="N125">
        <f t="shared" si="31"/>
        <v>0.26888551934342331</v>
      </c>
      <c r="O125">
        <f t="shared" si="31"/>
        <v>0.35933629728608918</v>
      </c>
      <c r="P125">
        <f t="shared" si="31"/>
        <v>0.22299204637307854</v>
      </c>
      <c r="Q125">
        <f t="shared" si="31"/>
        <v>0.34157131695644177</v>
      </c>
      <c r="R125">
        <f t="shared" si="31"/>
        <v>0.22299204637307854</v>
      </c>
      <c r="S125">
        <f t="shared" si="31"/>
        <v>0.27366369658832823</v>
      </c>
      <c r="T125">
        <f t="shared" si="31"/>
        <v>0.2030938385801207</v>
      </c>
      <c r="U125">
        <f t="shared" si="31"/>
        <v>0.31741004141146356</v>
      </c>
      <c r="V125">
        <f t="shared" si="31"/>
        <v>0.31793299725653362</v>
      </c>
      <c r="W125">
        <f t="shared" si="32"/>
        <v>0.33655915604123637</v>
      </c>
      <c r="X125">
        <f t="shared" si="32"/>
        <v>0.33655915604123632</v>
      </c>
      <c r="Y125">
        <f t="shared" si="32"/>
        <v>0.31933847378182451</v>
      </c>
      <c r="Z125">
        <f t="shared" si="32"/>
        <v>0.23750978662586608</v>
      </c>
      <c r="AA125">
        <f t="shared" si="32"/>
        <v>0.30157927190592193</v>
      </c>
      <c r="AB125">
        <f t="shared" si="32"/>
        <v>0.3089908588046385</v>
      </c>
      <c r="AC125">
        <f t="shared" si="32"/>
        <v>0.26841699060120605</v>
      </c>
      <c r="AD125">
        <f t="shared" si="32"/>
        <v>0.25656594396604321</v>
      </c>
      <c r="AE125">
        <f t="shared" si="32"/>
        <v>0.28751093164589508</v>
      </c>
      <c r="AF125">
        <f t="shared" si="32"/>
        <v>0.34215902710668783</v>
      </c>
      <c r="AG125">
        <f t="shared" si="33"/>
        <v>0.28751093164589503</v>
      </c>
      <c r="AH125">
        <f t="shared" si="33"/>
        <v>0.36008326517850392</v>
      </c>
      <c r="AI125">
        <f t="shared" si="33"/>
        <v>0.24671265063723269</v>
      </c>
      <c r="AJ125">
        <f t="shared" si="33"/>
        <v>0.34157131695644177</v>
      </c>
      <c r="AK125">
        <f t="shared" si="33"/>
        <v>0.40320278186735886</v>
      </c>
      <c r="AL125">
        <f t="shared" si="33"/>
        <v>0.34018553002017043</v>
      </c>
      <c r="AM125">
        <f t="shared" si="33"/>
        <v>0.3628514701062574</v>
      </c>
      <c r="AN125">
        <f t="shared" si="33"/>
        <v>0.34104001208441476</v>
      </c>
      <c r="AO125">
        <f t="shared" si="33"/>
        <v>0.34104001208441476</v>
      </c>
      <c r="AP125">
        <f t="shared" si="33"/>
        <v>0.29137034630437203</v>
      </c>
      <c r="AQ125">
        <f t="shared" si="33"/>
        <v>0.34199747877846842</v>
      </c>
      <c r="AR125" s="49">
        <v>0.2976679532077432</v>
      </c>
      <c r="AS125">
        <f t="shared" si="34"/>
        <v>0.30889519341445609</v>
      </c>
      <c r="AT125">
        <f t="shared" si="34"/>
        <v>0.42470476836944643</v>
      </c>
      <c r="AU125">
        <f t="shared" si="34"/>
        <v>0.4247047683694461</v>
      </c>
      <c r="AV125">
        <f t="shared" si="34"/>
        <v>0.34576241412697556</v>
      </c>
      <c r="AW125">
        <f t="shared" si="34"/>
        <v>0.36090258096627409</v>
      </c>
      <c r="AX125">
        <f t="shared" si="34"/>
        <v>0.33360274410481383</v>
      </c>
      <c r="AY125">
        <f t="shared" si="34"/>
        <v>0.31357975350102701</v>
      </c>
      <c r="AZ125">
        <f t="shared" si="34"/>
        <v>0.29130248656219615</v>
      </c>
      <c r="BA125">
        <f t="shared" si="34"/>
        <v>0.34910252583678658</v>
      </c>
      <c r="BB125">
        <f t="shared" si="34"/>
        <v>0.28218152285006681</v>
      </c>
      <c r="BC125">
        <f t="shared" si="34"/>
        <v>0.31741004141146356</v>
      </c>
      <c r="BD125" s="23">
        <v>123</v>
      </c>
    </row>
    <row r="126" spans="1:56" x14ac:dyDescent="0.35">
      <c r="A126" s="3"/>
      <c r="B126" s="5" t="s">
        <v>53</v>
      </c>
      <c r="C126">
        <f t="shared" si="30"/>
        <v>0.34710083322158192</v>
      </c>
      <c r="D126">
        <f t="shared" si="30"/>
        <v>0.38083890631566608</v>
      </c>
      <c r="E126">
        <f t="shared" si="30"/>
        <v>0.40814557814387065</v>
      </c>
      <c r="F126">
        <f t="shared" si="30"/>
        <v>0.40541907262343752</v>
      </c>
      <c r="G126">
        <f t="shared" si="30"/>
        <v>0.33673792693143978</v>
      </c>
      <c r="H126">
        <f t="shared" si="30"/>
        <v>0.45706244113555372</v>
      </c>
      <c r="I126">
        <f t="shared" si="30"/>
        <v>0.3790267407996345</v>
      </c>
      <c r="J126">
        <f t="shared" si="30"/>
        <v>0.41414804081532069</v>
      </c>
      <c r="K126">
        <f t="shared" si="30"/>
        <v>0.41249252201298964</v>
      </c>
      <c r="L126">
        <f t="shared" si="30"/>
        <v>0.44562322527575599</v>
      </c>
      <c r="M126">
        <f t="shared" si="31"/>
        <v>0.4456232252757561</v>
      </c>
      <c r="N126">
        <f t="shared" si="31"/>
        <v>0.35290713555331221</v>
      </c>
      <c r="O126">
        <f t="shared" si="31"/>
        <v>0.47162206311899291</v>
      </c>
      <c r="P126">
        <f t="shared" si="31"/>
        <v>0.2926728242147687</v>
      </c>
      <c r="Q126">
        <f t="shared" si="31"/>
        <v>0.44830586395510463</v>
      </c>
      <c r="R126">
        <f t="shared" si="31"/>
        <v>0.2926728242147687</v>
      </c>
      <c r="S126">
        <f t="shared" si="31"/>
        <v>0.35917840240614601</v>
      </c>
      <c r="T126">
        <f t="shared" si="31"/>
        <v>0.26655680453470365</v>
      </c>
      <c r="U126">
        <f t="shared" si="31"/>
        <v>0.41659464884499597</v>
      </c>
      <c r="V126">
        <f t="shared" si="31"/>
        <v>0.41728101845595605</v>
      </c>
      <c r="W126">
        <f t="shared" si="32"/>
        <v>0.44172749798048233</v>
      </c>
      <c r="X126">
        <f t="shared" si="32"/>
        <v>0.44172749798048222</v>
      </c>
      <c r="Y126">
        <f t="shared" si="32"/>
        <v>0.41912567969260056</v>
      </c>
      <c r="Z126">
        <f t="shared" si="32"/>
        <v>0.31172708247244224</v>
      </c>
      <c r="AA126">
        <f t="shared" si="32"/>
        <v>0.39581706463946686</v>
      </c>
      <c r="AB126">
        <f t="shared" si="32"/>
        <v>0.40554463163049492</v>
      </c>
      <c r="AC126">
        <f t="shared" si="32"/>
        <v>0.35229220048078008</v>
      </c>
      <c r="AD126">
        <f t="shared" si="32"/>
        <v>0.33673792693143978</v>
      </c>
      <c r="AE126">
        <f t="shared" si="32"/>
        <v>0.3773526353340928</v>
      </c>
      <c r="AF126">
        <f t="shared" si="32"/>
        <v>0.44907722236133407</v>
      </c>
      <c r="AG126">
        <f t="shared" si="33"/>
        <v>0.37735263533409275</v>
      </c>
      <c r="AH126">
        <f t="shared" si="33"/>
        <v>0.47260244428606385</v>
      </c>
      <c r="AI126">
        <f t="shared" si="33"/>
        <v>0.32380566664115679</v>
      </c>
      <c r="AJ126">
        <f t="shared" si="33"/>
        <v>0.44830586395510463</v>
      </c>
      <c r="AK126">
        <f t="shared" si="33"/>
        <v>0.52919599070784606</v>
      </c>
      <c r="AL126">
        <f t="shared" si="33"/>
        <v>0.44648704492996366</v>
      </c>
      <c r="AM126">
        <f t="shared" si="33"/>
        <v>0.47623566066031686</v>
      </c>
      <c r="AN126">
        <f t="shared" si="33"/>
        <v>0.44760853640488757</v>
      </c>
      <c r="AO126">
        <f t="shared" si="33"/>
        <v>0.44760853640488757</v>
      </c>
      <c r="AP126">
        <f t="shared" si="33"/>
        <v>0.38241804374790928</v>
      </c>
      <c r="AQ126">
        <f t="shared" si="33"/>
        <v>0.44886519324982022</v>
      </c>
      <c r="AR126" s="49">
        <v>0.3906835331596723</v>
      </c>
      <c r="AS126">
        <f t="shared" si="34"/>
        <v>0.40541907262343752</v>
      </c>
      <c r="AT126">
        <f t="shared" si="34"/>
        <v>0.55741693947327953</v>
      </c>
      <c r="AU126">
        <f t="shared" si="34"/>
        <v>0.55741693947327908</v>
      </c>
      <c r="AV126">
        <f t="shared" si="34"/>
        <v>0.45380659936432383</v>
      </c>
      <c r="AW126">
        <f t="shared" si="34"/>
        <v>0.47367778069124333</v>
      </c>
      <c r="AX126">
        <f t="shared" si="34"/>
        <v>0.43784726348311642</v>
      </c>
      <c r="AY126">
        <f t="shared" si="34"/>
        <v>0.41156746873460043</v>
      </c>
      <c r="AZ126">
        <f t="shared" si="34"/>
        <v>0.38232897912557795</v>
      </c>
      <c r="BA126">
        <f t="shared" si="34"/>
        <v>0.45819043252430885</v>
      </c>
      <c r="BB126">
        <f t="shared" si="34"/>
        <v>0.37035788754357973</v>
      </c>
      <c r="BC126">
        <f t="shared" si="34"/>
        <v>0.41659464884499597</v>
      </c>
      <c r="BD126" s="23">
        <v>124</v>
      </c>
    </row>
    <row r="127" spans="1:56" x14ac:dyDescent="0.35">
      <c r="A127" s="3"/>
      <c r="B127" s="5" t="s">
        <v>54</v>
      </c>
      <c r="C127">
        <f t="shared" si="30"/>
        <v>0.34710083322158192</v>
      </c>
      <c r="D127">
        <f t="shared" si="30"/>
        <v>0.38083890631566608</v>
      </c>
      <c r="E127">
        <f t="shared" si="30"/>
        <v>0.40814557814387065</v>
      </c>
      <c r="F127">
        <f t="shared" si="30"/>
        <v>0.40541907262343752</v>
      </c>
      <c r="G127">
        <f t="shared" si="30"/>
        <v>0.33673792693143978</v>
      </c>
      <c r="H127">
        <f t="shared" si="30"/>
        <v>0.45706244113555372</v>
      </c>
      <c r="I127">
        <f t="shared" si="30"/>
        <v>0.3790267407996345</v>
      </c>
      <c r="J127">
        <f t="shared" si="30"/>
        <v>0.41414804081532069</v>
      </c>
      <c r="K127">
        <f t="shared" si="30"/>
        <v>0.41249252201298964</v>
      </c>
      <c r="L127">
        <f t="shared" si="30"/>
        <v>0.44562322527575599</v>
      </c>
      <c r="M127">
        <f t="shared" si="31"/>
        <v>0.4456232252757561</v>
      </c>
      <c r="N127">
        <f t="shared" si="31"/>
        <v>0.35290713555331221</v>
      </c>
      <c r="O127">
        <f t="shared" si="31"/>
        <v>0.47162206311899291</v>
      </c>
      <c r="P127">
        <f t="shared" si="31"/>
        <v>0.2926728242147687</v>
      </c>
      <c r="Q127">
        <f t="shared" si="31"/>
        <v>0.44830586395510463</v>
      </c>
      <c r="R127">
        <f t="shared" si="31"/>
        <v>0.2926728242147687</v>
      </c>
      <c r="S127">
        <f t="shared" si="31"/>
        <v>0.35917840240614601</v>
      </c>
      <c r="T127">
        <f t="shared" si="31"/>
        <v>0.26655680453470365</v>
      </c>
      <c r="U127">
        <f t="shared" si="31"/>
        <v>0.41659464884499597</v>
      </c>
      <c r="V127">
        <f t="shared" si="31"/>
        <v>0.41728101845595605</v>
      </c>
      <c r="W127">
        <f t="shared" si="32"/>
        <v>0.44172749798048233</v>
      </c>
      <c r="X127">
        <f t="shared" si="32"/>
        <v>0.44172749798048222</v>
      </c>
      <c r="Y127">
        <f t="shared" si="32"/>
        <v>0.41912567969260056</v>
      </c>
      <c r="Z127">
        <f t="shared" si="32"/>
        <v>0.31172708247244224</v>
      </c>
      <c r="AA127">
        <f t="shared" si="32"/>
        <v>0.39581706463946686</v>
      </c>
      <c r="AB127">
        <f t="shared" si="32"/>
        <v>0.40554463163049492</v>
      </c>
      <c r="AC127">
        <f t="shared" si="32"/>
        <v>0.35229220048078008</v>
      </c>
      <c r="AD127">
        <f t="shared" si="32"/>
        <v>0.33673792693143978</v>
      </c>
      <c r="AE127">
        <f t="shared" si="32"/>
        <v>0.3773526353340928</v>
      </c>
      <c r="AF127">
        <f t="shared" si="32"/>
        <v>0.44907722236133407</v>
      </c>
      <c r="AG127">
        <f t="shared" si="33"/>
        <v>0.37735263533409275</v>
      </c>
      <c r="AH127">
        <f t="shared" si="33"/>
        <v>0.47260244428606385</v>
      </c>
      <c r="AI127">
        <f t="shared" si="33"/>
        <v>0.32380566664115679</v>
      </c>
      <c r="AJ127">
        <f t="shared" si="33"/>
        <v>0.44830586395510463</v>
      </c>
      <c r="AK127">
        <f t="shared" si="33"/>
        <v>0.52919599070784606</v>
      </c>
      <c r="AL127">
        <f t="shared" si="33"/>
        <v>0.44648704492996366</v>
      </c>
      <c r="AM127">
        <f t="shared" si="33"/>
        <v>0.47623566066031686</v>
      </c>
      <c r="AN127">
        <f t="shared" si="33"/>
        <v>0.44760853640488757</v>
      </c>
      <c r="AO127">
        <f t="shared" si="33"/>
        <v>0.44760853640488757</v>
      </c>
      <c r="AP127">
        <f t="shared" si="33"/>
        <v>0.38241804374790928</v>
      </c>
      <c r="AQ127">
        <f t="shared" si="33"/>
        <v>0.44886519324982022</v>
      </c>
      <c r="AR127" s="49">
        <v>0.3906835331596723</v>
      </c>
      <c r="AS127">
        <f t="shared" si="34"/>
        <v>0.40541907262343752</v>
      </c>
      <c r="AT127">
        <f t="shared" si="34"/>
        <v>0.55741693947327953</v>
      </c>
      <c r="AU127">
        <f t="shared" si="34"/>
        <v>0.55741693947327908</v>
      </c>
      <c r="AV127">
        <f t="shared" si="34"/>
        <v>0.45380659936432383</v>
      </c>
      <c r="AW127">
        <f t="shared" si="34"/>
        <v>0.47367778069124333</v>
      </c>
      <c r="AX127">
        <f t="shared" si="34"/>
        <v>0.43784726348311642</v>
      </c>
      <c r="AY127">
        <f t="shared" si="34"/>
        <v>0.41156746873460043</v>
      </c>
      <c r="AZ127">
        <f t="shared" si="34"/>
        <v>0.38232897912557795</v>
      </c>
      <c r="BA127">
        <f t="shared" si="34"/>
        <v>0.45819043252430885</v>
      </c>
      <c r="BB127">
        <f t="shared" si="34"/>
        <v>0.37035788754357973</v>
      </c>
      <c r="BC127">
        <f t="shared" si="34"/>
        <v>0.41659464884499597</v>
      </c>
      <c r="BD127" s="23">
        <v>125</v>
      </c>
    </row>
    <row r="128" spans="1:56" x14ac:dyDescent="0.35">
      <c r="A128" s="3"/>
      <c r="B128" s="5" t="s">
        <v>55</v>
      </c>
      <c r="C128">
        <f t="shared" si="30"/>
        <v>0.3534906689907707</v>
      </c>
      <c r="D128">
        <f t="shared" si="30"/>
        <v>0.38784983176717919</v>
      </c>
      <c r="E128">
        <f t="shared" si="30"/>
        <v>0.41565919656435735</v>
      </c>
      <c r="F128">
        <f t="shared" si="30"/>
        <v>0.41288249835974755</v>
      </c>
      <c r="G128">
        <f t="shared" si="30"/>
        <v>0.34293699027098357</v>
      </c>
      <c r="H128">
        <f t="shared" si="30"/>
        <v>0.46547657805367604</v>
      </c>
      <c r="I128">
        <f t="shared" si="30"/>
        <v>0.38600430580102552</v>
      </c>
      <c r="J128">
        <f t="shared" si="30"/>
        <v>0.42177215954871433</v>
      </c>
      <c r="K128">
        <f t="shared" si="30"/>
        <v>0.42008616403112586</v>
      </c>
      <c r="L128">
        <f t="shared" si="30"/>
        <v>0.45382677580607278</v>
      </c>
      <c r="M128">
        <f t="shared" si="31"/>
        <v>0.45382677580607289</v>
      </c>
      <c r="N128">
        <f t="shared" si="31"/>
        <v>0.35940386048776651</v>
      </c>
      <c r="O128">
        <f t="shared" si="31"/>
        <v>0.48030423048945425</v>
      </c>
      <c r="P128">
        <f t="shared" si="31"/>
        <v>0.29806068590175916</v>
      </c>
      <c r="Q128">
        <f t="shared" si="31"/>
        <v>0.45655879961777623</v>
      </c>
      <c r="R128">
        <f t="shared" si="31"/>
        <v>0.29806068590175916</v>
      </c>
      <c r="S128">
        <f t="shared" si="31"/>
        <v>0.36579057611346105</v>
      </c>
      <c r="T128">
        <f t="shared" si="31"/>
        <v>0.27146389216203065</v>
      </c>
      <c r="U128">
        <f t="shared" si="31"/>
        <v>0.42426380758407356</v>
      </c>
      <c r="V128">
        <f t="shared" si="31"/>
        <v>0.42496281268498709</v>
      </c>
      <c r="W128">
        <f t="shared" si="32"/>
        <v>0.44985933143254464</v>
      </c>
      <c r="X128">
        <f t="shared" si="32"/>
        <v>0.44985933143254458</v>
      </c>
      <c r="Y128">
        <f t="shared" si="32"/>
        <v>0.42684143259076684</v>
      </c>
      <c r="Z128">
        <f t="shared" si="32"/>
        <v>0.31746571710296101</v>
      </c>
      <c r="AA128">
        <f t="shared" si="32"/>
        <v>0.40310372544697348</v>
      </c>
      <c r="AB128">
        <f t="shared" si="32"/>
        <v>0.41301036880301495</v>
      </c>
      <c r="AC128">
        <f t="shared" si="32"/>
        <v>0.35877760497533306</v>
      </c>
      <c r="AD128">
        <f t="shared" si="32"/>
        <v>0.34293699027098357</v>
      </c>
      <c r="AE128">
        <f t="shared" si="32"/>
        <v>0.38429938145531628</v>
      </c>
      <c r="AF128">
        <f t="shared" si="32"/>
        <v>0.4573443580865329</v>
      </c>
      <c r="AG128">
        <f t="shared" si="33"/>
        <v>0.38429938145531617</v>
      </c>
      <c r="AH128">
        <f t="shared" si="33"/>
        <v>0.48130265965309915</v>
      </c>
      <c r="AI128">
        <f t="shared" si="33"/>
        <v>0.32976665789481024</v>
      </c>
      <c r="AJ128">
        <f t="shared" si="33"/>
        <v>0.45655879961777623</v>
      </c>
      <c r="AK128">
        <f t="shared" si="33"/>
        <v>0.53893804588804106</v>
      </c>
      <c r="AL128">
        <f t="shared" si="33"/>
        <v>0.45470649765698035</v>
      </c>
      <c r="AM128">
        <f t="shared" si="33"/>
        <v>0.48500276049930779</v>
      </c>
      <c r="AN128">
        <f t="shared" si="33"/>
        <v>0.45584863485111732</v>
      </c>
      <c r="AO128">
        <f t="shared" si="33"/>
        <v>0.45584863485111732</v>
      </c>
      <c r="AP128">
        <f t="shared" si="33"/>
        <v>0.38945803979759797</v>
      </c>
      <c r="AQ128">
        <f t="shared" si="33"/>
        <v>0.45712842569657314</v>
      </c>
      <c r="AR128" s="49">
        <v>0.3978756899500972</v>
      </c>
      <c r="AS128">
        <f t="shared" si="34"/>
        <v>0.41288249835974755</v>
      </c>
      <c r="AT128">
        <f t="shared" si="34"/>
        <v>0.5676785186954888</v>
      </c>
      <c r="AU128">
        <f t="shared" si="34"/>
        <v>0.56767851869548835</v>
      </c>
      <c r="AV128">
        <f t="shared" si="34"/>
        <v>0.46216079896101842</v>
      </c>
      <c r="AW128">
        <f t="shared" si="34"/>
        <v>0.48239779210129574</v>
      </c>
      <c r="AX128">
        <f t="shared" si="34"/>
        <v>0.4459076650663642</v>
      </c>
      <c r="AY128">
        <f t="shared" si="34"/>
        <v>0.41914408129627645</v>
      </c>
      <c r="AZ128">
        <f t="shared" si="34"/>
        <v>0.3893673355701287</v>
      </c>
      <c r="BA128">
        <f t="shared" si="34"/>
        <v>0.46662533481961649</v>
      </c>
      <c r="BB128">
        <f t="shared" si="34"/>
        <v>0.37717586621353133</v>
      </c>
      <c r="BC128">
        <f t="shared" si="34"/>
        <v>0.42426380758407356</v>
      </c>
      <c r="BD128" s="23">
        <v>126</v>
      </c>
    </row>
    <row r="129" spans="1:56" x14ac:dyDescent="0.35">
      <c r="A129" s="3"/>
      <c r="B129" s="5" t="s">
        <v>56</v>
      </c>
      <c r="C129">
        <f t="shared" si="30"/>
        <v>0.3534906689907707</v>
      </c>
      <c r="D129">
        <f t="shared" si="30"/>
        <v>0.38784983176717919</v>
      </c>
      <c r="E129">
        <f t="shared" si="30"/>
        <v>0.41565919656435735</v>
      </c>
      <c r="F129">
        <f t="shared" si="30"/>
        <v>0.41288249835974755</v>
      </c>
      <c r="G129">
        <f t="shared" si="30"/>
        <v>0.34293699027098357</v>
      </c>
      <c r="H129">
        <f t="shared" si="30"/>
        <v>0.46547657805367604</v>
      </c>
      <c r="I129">
        <f t="shared" si="30"/>
        <v>0.38600430580102552</v>
      </c>
      <c r="J129">
        <f t="shared" si="30"/>
        <v>0.42177215954871433</v>
      </c>
      <c r="K129">
        <f t="shared" si="30"/>
        <v>0.42008616403112586</v>
      </c>
      <c r="L129">
        <f t="shared" si="30"/>
        <v>0.45382677580607278</v>
      </c>
      <c r="M129">
        <f t="shared" si="31"/>
        <v>0.45382677580607289</v>
      </c>
      <c r="N129">
        <f t="shared" si="31"/>
        <v>0.35940386048776651</v>
      </c>
      <c r="O129">
        <f t="shared" si="31"/>
        <v>0.48030423048945425</v>
      </c>
      <c r="P129">
        <f t="shared" si="31"/>
        <v>0.29806068590175916</v>
      </c>
      <c r="Q129">
        <f t="shared" si="31"/>
        <v>0.45655879961777623</v>
      </c>
      <c r="R129">
        <f t="shared" si="31"/>
        <v>0.29806068590175916</v>
      </c>
      <c r="S129">
        <f t="shared" si="31"/>
        <v>0.36579057611346105</v>
      </c>
      <c r="T129">
        <f t="shared" si="31"/>
        <v>0.27146389216203065</v>
      </c>
      <c r="U129">
        <f t="shared" si="31"/>
        <v>0.42426380758407356</v>
      </c>
      <c r="V129">
        <f t="shared" si="31"/>
        <v>0.42496281268498709</v>
      </c>
      <c r="W129">
        <f t="shared" si="32"/>
        <v>0.44985933143254464</v>
      </c>
      <c r="X129">
        <f t="shared" si="32"/>
        <v>0.44985933143254458</v>
      </c>
      <c r="Y129">
        <f t="shared" si="32"/>
        <v>0.42684143259076684</v>
      </c>
      <c r="Z129">
        <f t="shared" si="32"/>
        <v>0.31746571710296101</v>
      </c>
      <c r="AA129">
        <f t="shared" si="32"/>
        <v>0.40310372544697348</v>
      </c>
      <c r="AB129">
        <f t="shared" si="32"/>
        <v>0.41301036880301495</v>
      </c>
      <c r="AC129">
        <f t="shared" si="32"/>
        <v>0.35877760497533306</v>
      </c>
      <c r="AD129">
        <f t="shared" si="32"/>
        <v>0.34293699027098357</v>
      </c>
      <c r="AE129">
        <f t="shared" si="32"/>
        <v>0.38429938145531628</v>
      </c>
      <c r="AF129">
        <f t="shared" si="32"/>
        <v>0.4573443580865329</v>
      </c>
      <c r="AG129">
        <f t="shared" si="33"/>
        <v>0.38429938145531617</v>
      </c>
      <c r="AH129">
        <f t="shared" si="33"/>
        <v>0.48130265965309915</v>
      </c>
      <c r="AI129">
        <f t="shared" si="33"/>
        <v>0.32976665789481024</v>
      </c>
      <c r="AJ129">
        <f t="shared" si="33"/>
        <v>0.45655879961777623</v>
      </c>
      <c r="AK129">
        <f t="shared" si="33"/>
        <v>0.53893804588804106</v>
      </c>
      <c r="AL129">
        <f t="shared" si="33"/>
        <v>0.45470649765698035</v>
      </c>
      <c r="AM129">
        <f t="shared" si="33"/>
        <v>0.48500276049930779</v>
      </c>
      <c r="AN129">
        <f t="shared" si="33"/>
        <v>0.45584863485111732</v>
      </c>
      <c r="AO129">
        <f t="shared" si="33"/>
        <v>0.45584863485111732</v>
      </c>
      <c r="AP129">
        <f t="shared" si="33"/>
        <v>0.38945803979759797</v>
      </c>
      <c r="AQ129">
        <f t="shared" si="33"/>
        <v>0.45712842569657314</v>
      </c>
      <c r="AR129" s="49">
        <v>0.3978756899500972</v>
      </c>
      <c r="AS129">
        <f t="shared" si="34"/>
        <v>0.41288249835974755</v>
      </c>
      <c r="AT129">
        <f t="shared" si="34"/>
        <v>0.5676785186954888</v>
      </c>
      <c r="AU129">
        <f t="shared" si="34"/>
        <v>0.56767851869548835</v>
      </c>
      <c r="AV129">
        <f t="shared" si="34"/>
        <v>0.46216079896101842</v>
      </c>
      <c r="AW129">
        <f t="shared" si="34"/>
        <v>0.48239779210129574</v>
      </c>
      <c r="AX129">
        <f t="shared" si="34"/>
        <v>0.4459076650663642</v>
      </c>
      <c r="AY129">
        <f t="shared" si="34"/>
        <v>0.41914408129627645</v>
      </c>
      <c r="AZ129">
        <f t="shared" si="34"/>
        <v>0.3893673355701287</v>
      </c>
      <c r="BA129">
        <f t="shared" si="34"/>
        <v>0.46662533481961649</v>
      </c>
      <c r="BB129">
        <f t="shared" si="34"/>
        <v>0.37717586621353133</v>
      </c>
      <c r="BC129">
        <f t="shared" si="34"/>
        <v>0.42426380758407356</v>
      </c>
      <c r="BD129" s="23">
        <v>127</v>
      </c>
    </row>
    <row r="130" spans="1:56" x14ac:dyDescent="0.35">
      <c r="A130" s="3"/>
      <c r="B130" s="5" t="s">
        <v>57</v>
      </c>
      <c r="C130">
        <f t="shared" ref="C130:L135" si="35">$AR130*C$254</f>
        <v>0.37553036709838999</v>
      </c>
      <c r="D130">
        <f t="shared" si="35"/>
        <v>0.41203178040996707</v>
      </c>
      <c r="E130">
        <f t="shared" si="35"/>
        <v>0.44157502408560145</v>
      </c>
      <c r="F130">
        <f t="shared" si="35"/>
        <v>0.43862520224426232</v>
      </c>
      <c r="G130">
        <f t="shared" si="35"/>
        <v>0.36431867979927318</v>
      </c>
      <c r="H130">
        <f t="shared" si="35"/>
        <v>0.49449845658235242</v>
      </c>
      <c r="I130">
        <f t="shared" si="35"/>
        <v>0.41007118822365002</v>
      </c>
      <c r="J130">
        <f t="shared" si="35"/>
        <v>0.44806912261478893</v>
      </c>
      <c r="K130">
        <f t="shared" si="35"/>
        <v>0.44627800739962953</v>
      </c>
      <c r="L130">
        <f t="shared" si="35"/>
        <v>0.48212230383366328</v>
      </c>
      <c r="M130">
        <f t="shared" ref="M130:V135" si="36">$AR130*M$254</f>
        <v>0.48212230383366333</v>
      </c>
      <c r="N130">
        <f t="shared" si="36"/>
        <v>0.38181223863952507</v>
      </c>
      <c r="O130">
        <f t="shared" si="36"/>
        <v>0.51025059447700361</v>
      </c>
      <c r="P130">
        <f t="shared" si="36"/>
        <v>0.31664439435941077</v>
      </c>
      <c r="Q130">
        <f t="shared" si="36"/>
        <v>0.48502466588995086</v>
      </c>
      <c r="R130">
        <f t="shared" si="36"/>
        <v>0.31664439435941077</v>
      </c>
      <c r="S130">
        <f t="shared" si="36"/>
        <v>0.38859715794253702</v>
      </c>
      <c r="T130">
        <f t="shared" si="36"/>
        <v>0.28838932401982798</v>
      </c>
      <c r="U130">
        <f t="shared" si="36"/>
        <v>0.45071612176775061</v>
      </c>
      <c r="V130">
        <f t="shared" si="36"/>
        <v>0.45145870895654161</v>
      </c>
      <c r="W130">
        <f t="shared" ref="W130:AF135" si="37">$AR130*W$254</f>
        <v>0.4779074942991226</v>
      </c>
      <c r="X130">
        <f t="shared" si="37"/>
        <v>0.47790749429912249</v>
      </c>
      <c r="Y130">
        <f t="shared" si="37"/>
        <v>0.45345445844794963</v>
      </c>
      <c r="Z130">
        <f t="shared" si="37"/>
        <v>0.33725930482182326</v>
      </c>
      <c r="AA130">
        <f t="shared" si="37"/>
        <v>0.42823673515348964</v>
      </c>
      <c r="AB130">
        <f t="shared" si="37"/>
        <v>0.43876104524865717</v>
      </c>
      <c r="AC130">
        <f t="shared" si="37"/>
        <v>0.38114693688445195</v>
      </c>
      <c r="AD130">
        <f t="shared" si="37"/>
        <v>0.36431867979927318</v>
      </c>
      <c r="AE130">
        <f t="shared" si="37"/>
        <v>0.40825996399177111</v>
      </c>
      <c r="AF130">
        <f t="shared" si="37"/>
        <v>0.48585920294008483</v>
      </c>
      <c r="AG130">
        <f t="shared" ref="AG130:AQ135" si="38">$AR130*AG$254</f>
        <v>0.408259963991771</v>
      </c>
      <c r="AH130">
        <f t="shared" si="38"/>
        <v>0.51131127444181224</v>
      </c>
      <c r="AI130">
        <f t="shared" si="38"/>
        <v>0.35032719378309968</v>
      </c>
      <c r="AJ130">
        <f t="shared" si="38"/>
        <v>0.48502466588995086</v>
      </c>
      <c r="AK130">
        <f t="shared" si="38"/>
        <v>0.57254015443589867</v>
      </c>
      <c r="AL130">
        <f t="shared" si="38"/>
        <v>0.48305687523425778</v>
      </c>
      <c r="AM130">
        <f t="shared" si="38"/>
        <v>0.51524207191673532</v>
      </c>
      <c r="AN130">
        <f t="shared" si="38"/>
        <v>0.48427022324430713</v>
      </c>
      <c r="AO130">
        <f t="shared" si="38"/>
        <v>0.48427022324430713</v>
      </c>
      <c r="AP130">
        <f t="shared" si="38"/>
        <v>0.41374025818607923</v>
      </c>
      <c r="AQ130">
        <f t="shared" si="38"/>
        <v>0.48562980743750611</v>
      </c>
      <c r="AR130" s="49">
        <v>0.42268273822635544</v>
      </c>
      <c r="AS130">
        <f t="shared" ref="AS130:BC135" si="39">$AR130*AS$254</f>
        <v>0.43862520224426232</v>
      </c>
      <c r="AT130">
        <f t="shared" si="39"/>
        <v>0.60307255953382199</v>
      </c>
      <c r="AU130">
        <f t="shared" si="39"/>
        <v>0.60307255953382155</v>
      </c>
      <c r="AV130">
        <f t="shared" si="39"/>
        <v>0.4909759428383888</v>
      </c>
      <c r="AW130">
        <f t="shared" si="39"/>
        <v>0.51247468701919874</v>
      </c>
      <c r="AX130">
        <f t="shared" si="39"/>
        <v>0.47370944651082059</v>
      </c>
      <c r="AY130">
        <f t="shared" si="39"/>
        <v>0.44527718699250218</v>
      </c>
      <c r="AZ130">
        <f t="shared" si="39"/>
        <v>0.41364389866423906</v>
      </c>
      <c r="BA130">
        <f t="shared" si="39"/>
        <v>0.49571883688617208</v>
      </c>
      <c r="BB130">
        <f t="shared" si="39"/>
        <v>0.40069230654435961</v>
      </c>
      <c r="BC130">
        <f t="shared" si="39"/>
        <v>0.45071612176775061</v>
      </c>
      <c r="BD130" s="23">
        <v>128</v>
      </c>
    </row>
    <row r="131" spans="1:56" x14ac:dyDescent="0.35">
      <c r="A131" s="3"/>
      <c r="B131" s="5" t="s">
        <v>58</v>
      </c>
      <c r="C131">
        <f t="shared" si="35"/>
        <v>0.37553036709838999</v>
      </c>
      <c r="D131">
        <f t="shared" si="35"/>
        <v>0.41203178040996707</v>
      </c>
      <c r="E131">
        <f t="shared" si="35"/>
        <v>0.44157502408560145</v>
      </c>
      <c r="F131">
        <f t="shared" si="35"/>
        <v>0.43862520224426232</v>
      </c>
      <c r="G131">
        <f t="shared" si="35"/>
        <v>0.36431867979927318</v>
      </c>
      <c r="H131">
        <f t="shared" si="35"/>
        <v>0.49449845658235242</v>
      </c>
      <c r="I131">
        <f t="shared" si="35"/>
        <v>0.41007118822365002</v>
      </c>
      <c r="J131">
        <f t="shared" si="35"/>
        <v>0.44806912261478893</v>
      </c>
      <c r="K131">
        <f t="shared" si="35"/>
        <v>0.44627800739962953</v>
      </c>
      <c r="L131">
        <f t="shared" si="35"/>
        <v>0.48212230383366328</v>
      </c>
      <c r="M131">
        <f t="shared" si="36"/>
        <v>0.48212230383366333</v>
      </c>
      <c r="N131">
        <f t="shared" si="36"/>
        <v>0.38181223863952507</v>
      </c>
      <c r="O131">
        <f t="shared" si="36"/>
        <v>0.51025059447700361</v>
      </c>
      <c r="P131">
        <f t="shared" si="36"/>
        <v>0.31664439435941077</v>
      </c>
      <c r="Q131">
        <f t="shared" si="36"/>
        <v>0.48502466588995086</v>
      </c>
      <c r="R131">
        <f t="shared" si="36"/>
        <v>0.31664439435941077</v>
      </c>
      <c r="S131">
        <f t="shared" si="36"/>
        <v>0.38859715794253702</v>
      </c>
      <c r="T131">
        <f t="shared" si="36"/>
        <v>0.28838932401982798</v>
      </c>
      <c r="U131">
        <f t="shared" si="36"/>
        <v>0.45071612176775061</v>
      </c>
      <c r="V131">
        <f t="shared" si="36"/>
        <v>0.45145870895654161</v>
      </c>
      <c r="W131">
        <f t="shared" si="37"/>
        <v>0.4779074942991226</v>
      </c>
      <c r="X131">
        <f t="shared" si="37"/>
        <v>0.47790749429912249</v>
      </c>
      <c r="Y131">
        <f t="shared" si="37"/>
        <v>0.45345445844794963</v>
      </c>
      <c r="Z131">
        <f t="shared" si="37"/>
        <v>0.33725930482182326</v>
      </c>
      <c r="AA131">
        <f t="shared" si="37"/>
        <v>0.42823673515348964</v>
      </c>
      <c r="AB131">
        <f t="shared" si="37"/>
        <v>0.43876104524865717</v>
      </c>
      <c r="AC131">
        <f t="shared" si="37"/>
        <v>0.38114693688445195</v>
      </c>
      <c r="AD131">
        <f t="shared" si="37"/>
        <v>0.36431867979927318</v>
      </c>
      <c r="AE131">
        <f t="shared" si="37"/>
        <v>0.40825996399177111</v>
      </c>
      <c r="AF131">
        <f t="shared" si="37"/>
        <v>0.48585920294008483</v>
      </c>
      <c r="AG131">
        <f t="shared" si="38"/>
        <v>0.408259963991771</v>
      </c>
      <c r="AH131">
        <f t="shared" si="38"/>
        <v>0.51131127444181224</v>
      </c>
      <c r="AI131">
        <f t="shared" si="38"/>
        <v>0.35032719378309968</v>
      </c>
      <c r="AJ131">
        <f t="shared" si="38"/>
        <v>0.48502466588995086</v>
      </c>
      <c r="AK131">
        <f t="shared" si="38"/>
        <v>0.57254015443589867</v>
      </c>
      <c r="AL131">
        <f t="shared" si="38"/>
        <v>0.48305687523425778</v>
      </c>
      <c r="AM131">
        <f t="shared" si="38"/>
        <v>0.51524207191673532</v>
      </c>
      <c r="AN131">
        <f t="shared" si="38"/>
        <v>0.48427022324430713</v>
      </c>
      <c r="AO131">
        <f t="shared" si="38"/>
        <v>0.48427022324430713</v>
      </c>
      <c r="AP131">
        <f t="shared" si="38"/>
        <v>0.41374025818607923</v>
      </c>
      <c r="AQ131">
        <f t="shared" si="38"/>
        <v>0.48562980743750611</v>
      </c>
      <c r="AR131" s="49">
        <v>0.42268273822635544</v>
      </c>
      <c r="AS131">
        <f t="shared" si="39"/>
        <v>0.43862520224426232</v>
      </c>
      <c r="AT131">
        <f t="shared" si="39"/>
        <v>0.60307255953382199</v>
      </c>
      <c r="AU131">
        <f t="shared" si="39"/>
        <v>0.60307255953382155</v>
      </c>
      <c r="AV131">
        <f t="shared" si="39"/>
        <v>0.4909759428383888</v>
      </c>
      <c r="AW131">
        <f t="shared" si="39"/>
        <v>0.51247468701919874</v>
      </c>
      <c r="AX131">
        <f t="shared" si="39"/>
        <v>0.47370944651082059</v>
      </c>
      <c r="AY131">
        <f t="shared" si="39"/>
        <v>0.44527718699250218</v>
      </c>
      <c r="AZ131">
        <f t="shared" si="39"/>
        <v>0.41364389866423906</v>
      </c>
      <c r="BA131">
        <f t="shared" si="39"/>
        <v>0.49571883688617208</v>
      </c>
      <c r="BB131">
        <f t="shared" si="39"/>
        <v>0.40069230654435961</v>
      </c>
      <c r="BC131">
        <f t="shared" si="39"/>
        <v>0.45071612176775061</v>
      </c>
      <c r="BD131" s="23">
        <v>129</v>
      </c>
    </row>
    <row r="132" spans="1:56" x14ac:dyDescent="0.35">
      <c r="A132" s="3"/>
      <c r="B132" s="5" t="s">
        <v>59</v>
      </c>
      <c r="C132">
        <f t="shared" si="35"/>
        <v>0.28205962698085607</v>
      </c>
      <c r="D132">
        <f t="shared" si="35"/>
        <v>0.30947571879385188</v>
      </c>
      <c r="E132">
        <f t="shared" si="35"/>
        <v>0.33166555221621985</v>
      </c>
      <c r="F132">
        <f t="shared" si="35"/>
        <v>0.32944995070666178</v>
      </c>
      <c r="G132">
        <f t="shared" si="35"/>
        <v>0.27363856542503695</v>
      </c>
      <c r="H132">
        <f t="shared" si="35"/>
        <v>0.3714161687746646</v>
      </c>
      <c r="I132">
        <f t="shared" si="35"/>
        <v>0.30800312443348876</v>
      </c>
      <c r="J132">
        <f t="shared" si="35"/>
        <v>0.33654324832072591</v>
      </c>
      <c r="K132">
        <f t="shared" si="35"/>
        <v>0.33519794755751164</v>
      </c>
      <c r="L132">
        <f t="shared" si="35"/>
        <v>0.36212048103914052</v>
      </c>
      <c r="M132">
        <f t="shared" si="36"/>
        <v>0.36212048103914057</v>
      </c>
      <c r="N132">
        <f t="shared" si="36"/>
        <v>0.28677792009074449</v>
      </c>
      <c r="O132">
        <f t="shared" si="36"/>
        <v>0.3832475478800253</v>
      </c>
      <c r="P132">
        <f t="shared" si="36"/>
        <v>0.23783056600371905</v>
      </c>
      <c r="Q132">
        <f t="shared" si="36"/>
        <v>0.3643004356598154</v>
      </c>
      <c r="R132">
        <f t="shared" si="36"/>
        <v>0.23783056600371905</v>
      </c>
      <c r="S132">
        <f t="shared" si="36"/>
        <v>0.29187405072457245</v>
      </c>
      <c r="T132">
        <f t="shared" si="36"/>
        <v>0.21660827534882637</v>
      </c>
      <c r="U132">
        <f t="shared" si="36"/>
        <v>0.33853140070230792</v>
      </c>
      <c r="V132">
        <f t="shared" si="36"/>
        <v>0.33908915550410867</v>
      </c>
      <c r="W132">
        <f t="shared" si="37"/>
        <v>0.35895475142240241</v>
      </c>
      <c r="X132">
        <f t="shared" si="37"/>
        <v>0.35895475142240235</v>
      </c>
      <c r="Y132">
        <f t="shared" si="37"/>
        <v>0.34058815640100898</v>
      </c>
      <c r="Z132">
        <f t="shared" si="37"/>
        <v>0.25331435763473875</v>
      </c>
      <c r="AA132">
        <f t="shared" si="37"/>
        <v>0.32164720714915201</v>
      </c>
      <c r="AB132">
        <f t="shared" si="37"/>
        <v>0.3295519819416951</v>
      </c>
      <c r="AC132">
        <f t="shared" si="37"/>
        <v>0.28627821412471149</v>
      </c>
      <c r="AD132">
        <f t="shared" si="37"/>
        <v>0.27363856542503695</v>
      </c>
      <c r="AE132">
        <f t="shared" si="37"/>
        <v>0.30664271985377445</v>
      </c>
      <c r="AF132">
        <f t="shared" si="37"/>
        <v>0.36492725370087364</v>
      </c>
      <c r="AG132">
        <f t="shared" si="38"/>
        <v>0.30664271985377439</v>
      </c>
      <c r="AH132">
        <f t="shared" si="38"/>
        <v>0.38404422112254261</v>
      </c>
      <c r="AI132">
        <f t="shared" si="38"/>
        <v>0.26312960617062925</v>
      </c>
      <c r="AJ132">
        <f t="shared" si="38"/>
        <v>0.3643004356598154</v>
      </c>
      <c r="AK132">
        <f t="shared" si="38"/>
        <v>0.43003303205421028</v>
      </c>
      <c r="AL132">
        <f t="shared" si="38"/>
        <v>0.36282243455271507</v>
      </c>
      <c r="AM132">
        <f t="shared" si="38"/>
        <v>0.3869966302128669</v>
      </c>
      <c r="AN132">
        <f t="shared" si="38"/>
        <v>0.36373377626325865</v>
      </c>
      <c r="AO132">
        <f t="shared" si="38"/>
        <v>0.36373377626325865</v>
      </c>
      <c r="AP132">
        <f t="shared" si="38"/>
        <v>0.31075895084765015</v>
      </c>
      <c r="AQ132">
        <f t="shared" si="38"/>
        <v>0.36475495549130837</v>
      </c>
      <c r="AR132" s="49">
        <v>0.31747561827439702</v>
      </c>
      <c r="AS132">
        <f t="shared" si="39"/>
        <v>0.32944995070666178</v>
      </c>
      <c r="AT132">
        <f t="shared" si="39"/>
        <v>0.45296582137639124</v>
      </c>
      <c r="AU132">
        <f t="shared" si="39"/>
        <v>0.45296582137639085</v>
      </c>
      <c r="AV132">
        <f t="shared" si="39"/>
        <v>0.36877042025548556</v>
      </c>
      <c r="AW132">
        <f t="shared" si="39"/>
        <v>0.38491805649340222</v>
      </c>
      <c r="AX132">
        <f t="shared" si="39"/>
        <v>0.35580161149828538</v>
      </c>
      <c r="AY132">
        <f t="shared" si="39"/>
        <v>0.33444623463242829</v>
      </c>
      <c r="AZ132">
        <f t="shared" si="39"/>
        <v>0.31068657552685702</v>
      </c>
      <c r="BA132">
        <f t="shared" si="39"/>
        <v>0.37233279241799294</v>
      </c>
      <c r="BB132">
        <f t="shared" si="39"/>
        <v>0.30095867716708402</v>
      </c>
      <c r="BC132">
        <f t="shared" si="39"/>
        <v>0.33853140070230792</v>
      </c>
      <c r="BD132" s="23">
        <v>130</v>
      </c>
    </row>
    <row r="133" spans="1:56" x14ac:dyDescent="0.35">
      <c r="A133" s="3"/>
      <c r="B133" s="5" t="s">
        <v>60</v>
      </c>
      <c r="C133">
        <f t="shared" si="35"/>
        <v>0.28205962698085607</v>
      </c>
      <c r="D133">
        <f t="shared" si="35"/>
        <v>0.30947571879385188</v>
      </c>
      <c r="E133">
        <f t="shared" si="35"/>
        <v>0.33166555221621985</v>
      </c>
      <c r="F133">
        <f t="shared" si="35"/>
        <v>0.32944995070666178</v>
      </c>
      <c r="G133">
        <f t="shared" si="35"/>
        <v>0.27363856542503695</v>
      </c>
      <c r="H133">
        <f t="shared" si="35"/>
        <v>0.3714161687746646</v>
      </c>
      <c r="I133">
        <f t="shared" si="35"/>
        <v>0.30800312443348876</v>
      </c>
      <c r="J133">
        <f t="shared" si="35"/>
        <v>0.33654324832072591</v>
      </c>
      <c r="K133">
        <f t="shared" si="35"/>
        <v>0.33519794755751164</v>
      </c>
      <c r="L133">
        <f t="shared" si="35"/>
        <v>0.36212048103914052</v>
      </c>
      <c r="M133">
        <f t="shared" si="36"/>
        <v>0.36212048103914057</v>
      </c>
      <c r="N133">
        <f t="shared" si="36"/>
        <v>0.28677792009074449</v>
      </c>
      <c r="O133">
        <f t="shared" si="36"/>
        <v>0.3832475478800253</v>
      </c>
      <c r="P133">
        <f t="shared" si="36"/>
        <v>0.23783056600371905</v>
      </c>
      <c r="Q133">
        <f t="shared" si="36"/>
        <v>0.3643004356598154</v>
      </c>
      <c r="R133">
        <f t="shared" si="36"/>
        <v>0.23783056600371905</v>
      </c>
      <c r="S133">
        <f t="shared" si="36"/>
        <v>0.29187405072457245</v>
      </c>
      <c r="T133">
        <f t="shared" si="36"/>
        <v>0.21660827534882637</v>
      </c>
      <c r="U133">
        <f t="shared" si="36"/>
        <v>0.33853140070230792</v>
      </c>
      <c r="V133">
        <f t="shared" si="36"/>
        <v>0.33908915550410867</v>
      </c>
      <c r="W133">
        <f t="shared" si="37"/>
        <v>0.35895475142240241</v>
      </c>
      <c r="X133">
        <f t="shared" si="37"/>
        <v>0.35895475142240235</v>
      </c>
      <c r="Y133">
        <f t="shared" si="37"/>
        <v>0.34058815640100898</v>
      </c>
      <c r="Z133">
        <f t="shared" si="37"/>
        <v>0.25331435763473875</v>
      </c>
      <c r="AA133">
        <f t="shared" si="37"/>
        <v>0.32164720714915201</v>
      </c>
      <c r="AB133">
        <f t="shared" si="37"/>
        <v>0.3295519819416951</v>
      </c>
      <c r="AC133">
        <f t="shared" si="37"/>
        <v>0.28627821412471149</v>
      </c>
      <c r="AD133">
        <f t="shared" si="37"/>
        <v>0.27363856542503695</v>
      </c>
      <c r="AE133">
        <f t="shared" si="37"/>
        <v>0.30664271985377445</v>
      </c>
      <c r="AF133">
        <f t="shared" si="37"/>
        <v>0.36492725370087364</v>
      </c>
      <c r="AG133">
        <f t="shared" si="38"/>
        <v>0.30664271985377439</v>
      </c>
      <c r="AH133">
        <f t="shared" si="38"/>
        <v>0.38404422112254261</v>
      </c>
      <c r="AI133">
        <f t="shared" si="38"/>
        <v>0.26312960617062925</v>
      </c>
      <c r="AJ133">
        <f t="shared" si="38"/>
        <v>0.3643004356598154</v>
      </c>
      <c r="AK133">
        <f t="shared" si="38"/>
        <v>0.43003303205421028</v>
      </c>
      <c r="AL133">
        <f t="shared" si="38"/>
        <v>0.36282243455271507</v>
      </c>
      <c r="AM133">
        <f t="shared" si="38"/>
        <v>0.3869966302128669</v>
      </c>
      <c r="AN133">
        <f t="shared" si="38"/>
        <v>0.36373377626325865</v>
      </c>
      <c r="AO133">
        <f t="shared" si="38"/>
        <v>0.36373377626325865</v>
      </c>
      <c r="AP133">
        <f t="shared" si="38"/>
        <v>0.31075895084765015</v>
      </c>
      <c r="AQ133">
        <f t="shared" si="38"/>
        <v>0.36475495549130837</v>
      </c>
      <c r="AR133" s="49">
        <v>0.31747561827439702</v>
      </c>
      <c r="AS133">
        <f t="shared" si="39"/>
        <v>0.32944995070666178</v>
      </c>
      <c r="AT133">
        <f t="shared" si="39"/>
        <v>0.45296582137639124</v>
      </c>
      <c r="AU133">
        <f t="shared" si="39"/>
        <v>0.45296582137639085</v>
      </c>
      <c r="AV133">
        <f t="shared" si="39"/>
        <v>0.36877042025548556</v>
      </c>
      <c r="AW133">
        <f t="shared" si="39"/>
        <v>0.38491805649340222</v>
      </c>
      <c r="AX133">
        <f t="shared" si="39"/>
        <v>0.35580161149828538</v>
      </c>
      <c r="AY133">
        <f t="shared" si="39"/>
        <v>0.33444623463242829</v>
      </c>
      <c r="AZ133">
        <f t="shared" si="39"/>
        <v>0.31068657552685702</v>
      </c>
      <c r="BA133">
        <f t="shared" si="39"/>
        <v>0.37233279241799294</v>
      </c>
      <c r="BB133">
        <f t="shared" si="39"/>
        <v>0.30095867716708402</v>
      </c>
      <c r="BC133">
        <f t="shared" si="39"/>
        <v>0.33853140070230792</v>
      </c>
      <c r="BD133" s="23">
        <v>131</v>
      </c>
    </row>
    <row r="134" spans="1:56" x14ac:dyDescent="0.35">
      <c r="A134" s="3"/>
      <c r="B134" s="5" t="s">
        <v>80</v>
      </c>
      <c r="C134">
        <f t="shared" si="35"/>
        <v>0.28205962698085607</v>
      </c>
      <c r="D134">
        <f t="shared" si="35"/>
        <v>0.30947571879385188</v>
      </c>
      <c r="E134">
        <f t="shared" si="35"/>
        <v>0.33166555221621985</v>
      </c>
      <c r="F134">
        <f t="shared" si="35"/>
        <v>0.32944995070666178</v>
      </c>
      <c r="G134">
        <f t="shared" si="35"/>
        <v>0.27363856542503695</v>
      </c>
      <c r="H134">
        <f t="shared" si="35"/>
        <v>0.3714161687746646</v>
      </c>
      <c r="I134">
        <f t="shared" si="35"/>
        <v>0.30800312443348876</v>
      </c>
      <c r="J134">
        <f t="shared" si="35"/>
        <v>0.33654324832072591</v>
      </c>
      <c r="K134">
        <f t="shared" si="35"/>
        <v>0.33519794755751164</v>
      </c>
      <c r="L134">
        <f t="shared" si="35"/>
        <v>0.36212048103914052</v>
      </c>
      <c r="M134">
        <f t="shared" si="36"/>
        <v>0.36212048103914057</v>
      </c>
      <c r="N134">
        <f t="shared" si="36"/>
        <v>0.28677792009074449</v>
      </c>
      <c r="O134">
        <f t="shared" si="36"/>
        <v>0.3832475478800253</v>
      </c>
      <c r="P134">
        <f t="shared" si="36"/>
        <v>0.23783056600371905</v>
      </c>
      <c r="Q134">
        <f t="shared" si="36"/>
        <v>0.3643004356598154</v>
      </c>
      <c r="R134">
        <f t="shared" si="36"/>
        <v>0.23783056600371905</v>
      </c>
      <c r="S134">
        <f t="shared" si="36"/>
        <v>0.29187405072457245</v>
      </c>
      <c r="T134">
        <f t="shared" si="36"/>
        <v>0.21660827534882637</v>
      </c>
      <c r="U134">
        <f t="shared" si="36"/>
        <v>0.33853140070230792</v>
      </c>
      <c r="V134">
        <f t="shared" si="36"/>
        <v>0.33908915550410867</v>
      </c>
      <c r="W134">
        <f t="shared" si="37"/>
        <v>0.35895475142240241</v>
      </c>
      <c r="X134">
        <f t="shared" si="37"/>
        <v>0.35895475142240235</v>
      </c>
      <c r="Y134">
        <f t="shared" si="37"/>
        <v>0.34058815640100898</v>
      </c>
      <c r="Z134">
        <f t="shared" si="37"/>
        <v>0.25331435763473875</v>
      </c>
      <c r="AA134">
        <f t="shared" si="37"/>
        <v>0.32164720714915201</v>
      </c>
      <c r="AB134">
        <f t="shared" si="37"/>
        <v>0.3295519819416951</v>
      </c>
      <c r="AC134">
        <f t="shared" si="37"/>
        <v>0.28627821412471149</v>
      </c>
      <c r="AD134">
        <f t="shared" si="37"/>
        <v>0.27363856542503695</v>
      </c>
      <c r="AE134">
        <f t="shared" si="37"/>
        <v>0.30664271985377445</v>
      </c>
      <c r="AF134">
        <f t="shared" si="37"/>
        <v>0.36492725370087364</v>
      </c>
      <c r="AG134">
        <f t="shared" si="38"/>
        <v>0.30664271985377439</v>
      </c>
      <c r="AH134">
        <f t="shared" si="38"/>
        <v>0.38404422112254261</v>
      </c>
      <c r="AI134">
        <f t="shared" si="38"/>
        <v>0.26312960617062925</v>
      </c>
      <c r="AJ134">
        <f t="shared" si="38"/>
        <v>0.3643004356598154</v>
      </c>
      <c r="AK134">
        <f t="shared" si="38"/>
        <v>0.43003303205421028</v>
      </c>
      <c r="AL134">
        <f t="shared" si="38"/>
        <v>0.36282243455271507</v>
      </c>
      <c r="AM134">
        <f t="shared" si="38"/>
        <v>0.3869966302128669</v>
      </c>
      <c r="AN134">
        <f t="shared" si="38"/>
        <v>0.36373377626325865</v>
      </c>
      <c r="AO134">
        <f t="shared" si="38"/>
        <v>0.36373377626325865</v>
      </c>
      <c r="AP134">
        <f t="shared" si="38"/>
        <v>0.31075895084765015</v>
      </c>
      <c r="AQ134">
        <f t="shared" si="38"/>
        <v>0.36475495549130837</v>
      </c>
      <c r="AR134" s="49">
        <v>0.31747561827439702</v>
      </c>
      <c r="AS134">
        <f t="shared" si="39"/>
        <v>0.32944995070666178</v>
      </c>
      <c r="AT134">
        <f t="shared" si="39"/>
        <v>0.45296582137639124</v>
      </c>
      <c r="AU134">
        <f t="shared" si="39"/>
        <v>0.45296582137639085</v>
      </c>
      <c r="AV134">
        <f t="shared" si="39"/>
        <v>0.36877042025548556</v>
      </c>
      <c r="AW134">
        <f t="shared" si="39"/>
        <v>0.38491805649340222</v>
      </c>
      <c r="AX134">
        <f t="shared" si="39"/>
        <v>0.35580161149828538</v>
      </c>
      <c r="AY134">
        <f t="shared" si="39"/>
        <v>0.33444623463242829</v>
      </c>
      <c r="AZ134">
        <f t="shared" si="39"/>
        <v>0.31068657552685702</v>
      </c>
      <c r="BA134">
        <f t="shared" si="39"/>
        <v>0.37233279241799294</v>
      </c>
      <c r="BB134">
        <f t="shared" si="39"/>
        <v>0.30095867716708402</v>
      </c>
      <c r="BC134">
        <f t="shared" si="39"/>
        <v>0.33853140070230792</v>
      </c>
      <c r="BD134" s="23">
        <v>132</v>
      </c>
    </row>
    <row r="135" spans="1:56" x14ac:dyDescent="0.35">
      <c r="A135" s="4"/>
      <c r="B135" s="8" t="s">
        <v>79</v>
      </c>
      <c r="C135">
        <f t="shared" si="35"/>
        <v>0.28205962698085607</v>
      </c>
      <c r="D135">
        <f t="shared" si="35"/>
        <v>0.30947571879385188</v>
      </c>
      <c r="E135">
        <f t="shared" si="35"/>
        <v>0.33166555221621985</v>
      </c>
      <c r="F135">
        <f t="shared" si="35"/>
        <v>0.32944995070666178</v>
      </c>
      <c r="G135">
        <f t="shared" si="35"/>
        <v>0.27363856542503695</v>
      </c>
      <c r="H135">
        <f t="shared" si="35"/>
        <v>0.3714161687746646</v>
      </c>
      <c r="I135">
        <f t="shared" si="35"/>
        <v>0.30800312443348876</v>
      </c>
      <c r="J135">
        <f t="shared" si="35"/>
        <v>0.33654324832072591</v>
      </c>
      <c r="K135">
        <f t="shared" si="35"/>
        <v>0.33519794755751164</v>
      </c>
      <c r="L135">
        <f t="shared" si="35"/>
        <v>0.36212048103914052</v>
      </c>
      <c r="M135">
        <f t="shared" si="36"/>
        <v>0.36212048103914057</v>
      </c>
      <c r="N135">
        <f t="shared" si="36"/>
        <v>0.28677792009074449</v>
      </c>
      <c r="O135">
        <f t="shared" si="36"/>
        <v>0.3832475478800253</v>
      </c>
      <c r="P135">
        <f t="shared" si="36"/>
        <v>0.23783056600371905</v>
      </c>
      <c r="Q135">
        <f t="shared" si="36"/>
        <v>0.3643004356598154</v>
      </c>
      <c r="R135">
        <f t="shared" si="36"/>
        <v>0.23783056600371905</v>
      </c>
      <c r="S135">
        <f t="shared" si="36"/>
        <v>0.29187405072457245</v>
      </c>
      <c r="T135">
        <f t="shared" si="36"/>
        <v>0.21660827534882637</v>
      </c>
      <c r="U135">
        <f t="shared" si="36"/>
        <v>0.33853140070230792</v>
      </c>
      <c r="V135">
        <f t="shared" si="36"/>
        <v>0.33908915550410867</v>
      </c>
      <c r="W135">
        <f t="shared" si="37"/>
        <v>0.35895475142240241</v>
      </c>
      <c r="X135">
        <f t="shared" si="37"/>
        <v>0.35895475142240235</v>
      </c>
      <c r="Y135">
        <f t="shared" si="37"/>
        <v>0.34058815640100898</v>
      </c>
      <c r="Z135">
        <f t="shared" si="37"/>
        <v>0.25331435763473875</v>
      </c>
      <c r="AA135">
        <f t="shared" si="37"/>
        <v>0.32164720714915201</v>
      </c>
      <c r="AB135">
        <f t="shared" si="37"/>
        <v>0.3295519819416951</v>
      </c>
      <c r="AC135">
        <f t="shared" si="37"/>
        <v>0.28627821412471149</v>
      </c>
      <c r="AD135">
        <f t="shared" si="37"/>
        <v>0.27363856542503695</v>
      </c>
      <c r="AE135">
        <f t="shared" si="37"/>
        <v>0.30664271985377445</v>
      </c>
      <c r="AF135">
        <f t="shared" si="37"/>
        <v>0.36492725370087364</v>
      </c>
      <c r="AG135">
        <f t="shared" si="38"/>
        <v>0.30664271985377439</v>
      </c>
      <c r="AH135">
        <f t="shared" si="38"/>
        <v>0.38404422112254261</v>
      </c>
      <c r="AI135">
        <f t="shared" si="38"/>
        <v>0.26312960617062925</v>
      </c>
      <c r="AJ135">
        <f t="shared" si="38"/>
        <v>0.3643004356598154</v>
      </c>
      <c r="AK135">
        <f t="shared" si="38"/>
        <v>0.43003303205421028</v>
      </c>
      <c r="AL135">
        <f t="shared" si="38"/>
        <v>0.36282243455271507</v>
      </c>
      <c r="AM135">
        <f t="shared" si="38"/>
        <v>0.3869966302128669</v>
      </c>
      <c r="AN135">
        <f t="shared" si="38"/>
        <v>0.36373377626325865</v>
      </c>
      <c r="AO135">
        <f t="shared" si="38"/>
        <v>0.36373377626325865</v>
      </c>
      <c r="AP135">
        <f t="shared" si="38"/>
        <v>0.31075895084765015</v>
      </c>
      <c r="AQ135">
        <f t="shared" si="38"/>
        <v>0.36475495549130837</v>
      </c>
      <c r="AR135" s="49">
        <v>0.31747561827439702</v>
      </c>
      <c r="AS135">
        <f t="shared" si="39"/>
        <v>0.32944995070666178</v>
      </c>
      <c r="AT135">
        <f t="shared" si="39"/>
        <v>0.45296582137639124</v>
      </c>
      <c r="AU135">
        <f t="shared" si="39"/>
        <v>0.45296582137639085</v>
      </c>
      <c r="AV135">
        <f t="shared" si="39"/>
        <v>0.36877042025548556</v>
      </c>
      <c r="AW135">
        <f t="shared" si="39"/>
        <v>0.38491805649340222</v>
      </c>
      <c r="AX135">
        <f t="shared" si="39"/>
        <v>0.35580161149828538</v>
      </c>
      <c r="AY135">
        <f t="shared" si="39"/>
        <v>0.33444623463242829</v>
      </c>
      <c r="AZ135">
        <f t="shared" si="39"/>
        <v>0.31068657552685702</v>
      </c>
      <c r="BA135">
        <f t="shared" si="39"/>
        <v>0.37233279241799294</v>
      </c>
      <c r="BB135">
        <f t="shared" si="39"/>
        <v>0.30095867716708402</v>
      </c>
      <c r="BC135">
        <f t="shared" si="39"/>
        <v>0.33853140070230792</v>
      </c>
      <c r="BD135" s="23">
        <v>133</v>
      </c>
    </row>
    <row r="136" spans="1:56" x14ac:dyDescent="0.35">
      <c r="A136" t="s">
        <v>135</v>
      </c>
      <c r="B136" s="5" t="s">
        <v>83</v>
      </c>
      <c r="C136"/>
      <c r="AR136" s="49"/>
      <c r="BD136" s="23">
        <v>134</v>
      </c>
    </row>
    <row r="137" spans="1:56" x14ac:dyDescent="0.35">
      <c r="B137" s="5" t="s">
        <v>61</v>
      </c>
      <c r="C137"/>
      <c r="AR137" s="49"/>
      <c r="BD137" s="23">
        <v>135</v>
      </c>
    </row>
    <row r="138" spans="1:56" x14ac:dyDescent="0.35">
      <c r="B138" s="5" t="s">
        <v>78</v>
      </c>
      <c r="C138"/>
      <c r="AR138" s="49"/>
      <c r="BD138" s="23">
        <v>136</v>
      </c>
    </row>
    <row r="139" spans="1:56" x14ac:dyDescent="0.35">
      <c r="B139" s="5" t="s">
        <v>62</v>
      </c>
      <c r="C139">
        <f t="shared" ref="C139:L148" si="40">$AR139*C$253</f>
        <v>0.20821099911916224</v>
      </c>
      <c r="D139">
        <f t="shared" si="40"/>
        <v>0.22948750297624576</v>
      </c>
      <c r="E139">
        <f t="shared" si="40"/>
        <v>0.24712634957765517</v>
      </c>
      <c r="F139">
        <f t="shared" si="40"/>
        <v>0.29162015735899283</v>
      </c>
      <c r="G139">
        <f t="shared" si="40"/>
        <v>0.2565481487801945</v>
      </c>
      <c r="H139">
        <f t="shared" si="40"/>
        <v>0.29141380829088753</v>
      </c>
      <c r="I139">
        <f t="shared" si="40"/>
        <v>0.23091208278996225</v>
      </c>
      <c r="J139">
        <f t="shared" si="40"/>
        <v>0.28411857935555085</v>
      </c>
      <c r="K139">
        <f t="shared" si="40"/>
        <v>0.28456737384870467</v>
      </c>
      <c r="L139">
        <f t="shared" si="40"/>
        <v>0.25932989079722435</v>
      </c>
      <c r="M139">
        <f t="shared" ref="M139:V148" si="41">$AR139*M$253</f>
        <v>0.2593298907972244</v>
      </c>
      <c r="N139">
        <f t="shared" si="41"/>
        <v>0.22010580374915001</v>
      </c>
      <c r="O139">
        <f t="shared" si="41"/>
        <v>0.29424185417148357</v>
      </c>
      <c r="P139">
        <f t="shared" si="41"/>
        <v>0.16917596029807097</v>
      </c>
      <c r="Q139">
        <f t="shared" si="41"/>
        <v>0.26618675276642983</v>
      </c>
      <c r="R139">
        <f t="shared" si="41"/>
        <v>0.16917596029807097</v>
      </c>
      <c r="S139">
        <f t="shared" si="41"/>
        <v>0.2280993992163444</v>
      </c>
      <c r="T139">
        <f t="shared" si="41"/>
        <v>0.15171007610333703</v>
      </c>
      <c r="U139">
        <f t="shared" si="41"/>
        <v>0.32596017271531497</v>
      </c>
      <c r="V139">
        <f t="shared" si="41"/>
        <v>0.27134203586762662</v>
      </c>
      <c r="W139">
        <f t="shared" ref="W139:AF148" si="42">$AR139*W$253</f>
        <v>0.27626023254449816</v>
      </c>
      <c r="X139">
        <f t="shared" si="42"/>
        <v>0.27626023254449794</v>
      </c>
      <c r="Y139">
        <f t="shared" si="42"/>
        <v>0.27771900500843955</v>
      </c>
      <c r="Z139">
        <f t="shared" si="42"/>
        <v>0.24156888586276642</v>
      </c>
      <c r="AA139">
        <f t="shared" si="42"/>
        <v>0.23862775095132607</v>
      </c>
      <c r="AB139">
        <f t="shared" si="42"/>
        <v>0.23249006698041949</v>
      </c>
      <c r="AC139">
        <f t="shared" si="42"/>
        <v>0.22344574304234946</v>
      </c>
      <c r="AD139">
        <f t="shared" si="42"/>
        <v>0.2565481487801945</v>
      </c>
      <c r="AE139">
        <f t="shared" si="42"/>
        <v>0.2606392922218902</v>
      </c>
      <c r="AF139">
        <f t="shared" si="42"/>
        <v>0.21330934832620843</v>
      </c>
      <c r="AG139">
        <f t="shared" ref="AG139:AQ148" si="43">$AR139*AG$253</f>
        <v>0.26063929222189025</v>
      </c>
      <c r="AH139">
        <f t="shared" si="43"/>
        <v>0.26467993863835759</v>
      </c>
      <c r="AI139">
        <f t="shared" si="43"/>
        <v>0.20652339861160898</v>
      </c>
      <c r="AJ139">
        <f t="shared" si="43"/>
        <v>0.26618675276642983</v>
      </c>
      <c r="AK139">
        <f t="shared" si="43"/>
        <v>0.24598511597692577</v>
      </c>
      <c r="AL139">
        <f t="shared" si="43"/>
        <v>0.34401331591828371</v>
      </c>
      <c r="AM139">
        <f t="shared" si="43"/>
        <v>0.28620029815420128</v>
      </c>
      <c r="AN139">
        <f t="shared" si="43"/>
        <v>0.30370959172761458</v>
      </c>
      <c r="AO139">
        <f t="shared" si="43"/>
        <v>0.30370959172761441</v>
      </c>
      <c r="AP139">
        <f t="shared" si="43"/>
        <v>0.21825522760047877</v>
      </c>
      <c r="AQ139">
        <f t="shared" si="43"/>
        <v>0.18649307433776835</v>
      </c>
      <c r="AR139" s="49">
        <v>0.24531148338773692</v>
      </c>
      <c r="AS139">
        <f t="shared" ref="AS139:BC148" si="44">$AR139*AS$253</f>
        <v>0.29162015735899283</v>
      </c>
      <c r="AT139">
        <f t="shared" si="44"/>
        <v>0.30801933436408552</v>
      </c>
      <c r="AU139">
        <f t="shared" si="44"/>
        <v>0.30801933436408552</v>
      </c>
      <c r="AV139">
        <f t="shared" si="44"/>
        <v>0.22284212041901505</v>
      </c>
      <c r="AW139">
        <f t="shared" si="44"/>
        <v>0.24104340664738627</v>
      </c>
      <c r="AX139">
        <f t="shared" si="44"/>
        <v>0.27381482079999953</v>
      </c>
      <c r="AY139">
        <f t="shared" si="44"/>
        <v>0.26517653478656539</v>
      </c>
      <c r="AZ139">
        <f t="shared" si="44"/>
        <v>0.25616013316750053</v>
      </c>
      <c r="BA139">
        <f t="shared" si="44"/>
        <v>0.20976731042468097</v>
      </c>
      <c r="BB139">
        <f t="shared" si="44"/>
        <v>0.28315372140532696</v>
      </c>
      <c r="BC139">
        <f t="shared" si="44"/>
        <v>0.32596017271531486</v>
      </c>
      <c r="BD139" s="23">
        <v>137</v>
      </c>
    </row>
    <row r="140" spans="1:56" x14ac:dyDescent="0.35">
      <c r="B140" s="5" t="s">
        <v>63</v>
      </c>
      <c r="C140">
        <f t="shared" si="40"/>
        <v>0.20821099911916224</v>
      </c>
      <c r="D140">
        <f t="shared" si="40"/>
        <v>0.22948750297624576</v>
      </c>
      <c r="E140">
        <f t="shared" si="40"/>
        <v>0.24712634957765517</v>
      </c>
      <c r="F140">
        <f t="shared" si="40"/>
        <v>0.29162015735899283</v>
      </c>
      <c r="G140">
        <f t="shared" si="40"/>
        <v>0.2565481487801945</v>
      </c>
      <c r="H140">
        <f t="shared" si="40"/>
        <v>0.29141380829088753</v>
      </c>
      <c r="I140">
        <f t="shared" si="40"/>
        <v>0.23091208278996225</v>
      </c>
      <c r="J140">
        <f t="shared" si="40"/>
        <v>0.28411857935555085</v>
      </c>
      <c r="K140">
        <f t="shared" si="40"/>
        <v>0.28456737384870467</v>
      </c>
      <c r="L140">
        <f t="shared" si="40"/>
        <v>0.25932989079722435</v>
      </c>
      <c r="M140">
        <f t="shared" si="41"/>
        <v>0.2593298907972244</v>
      </c>
      <c r="N140">
        <f t="shared" si="41"/>
        <v>0.22010580374915001</v>
      </c>
      <c r="O140">
        <f t="shared" si="41"/>
        <v>0.29424185417148357</v>
      </c>
      <c r="P140">
        <f t="shared" si="41"/>
        <v>0.16917596029807097</v>
      </c>
      <c r="Q140">
        <f t="shared" si="41"/>
        <v>0.26618675276642983</v>
      </c>
      <c r="R140">
        <f t="shared" si="41"/>
        <v>0.16917596029807097</v>
      </c>
      <c r="S140">
        <f t="shared" si="41"/>
        <v>0.2280993992163444</v>
      </c>
      <c r="T140">
        <f t="shared" si="41"/>
        <v>0.15171007610333703</v>
      </c>
      <c r="U140">
        <f t="shared" si="41"/>
        <v>0.32596017271531497</v>
      </c>
      <c r="V140">
        <f t="shared" si="41"/>
        <v>0.27134203586762662</v>
      </c>
      <c r="W140">
        <f t="shared" si="42"/>
        <v>0.27626023254449816</v>
      </c>
      <c r="X140">
        <f t="shared" si="42"/>
        <v>0.27626023254449794</v>
      </c>
      <c r="Y140">
        <f t="shared" si="42"/>
        <v>0.27771900500843955</v>
      </c>
      <c r="Z140">
        <f t="shared" si="42"/>
        <v>0.24156888586276642</v>
      </c>
      <c r="AA140">
        <f t="shared" si="42"/>
        <v>0.23862775095132607</v>
      </c>
      <c r="AB140">
        <f t="shared" si="42"/>
        <v>0.23249006698041949</v>
      </c>
      <c r="AC140">
        <f t="shared" si="42"/>
        <v>0.22344574304234946</v>
      </c>
      <c r="AD140">
        <f t="shared" si="42"/>
        <v>0.2565481487801945</v>
      </c>
      <c r="AE140">
        <f t="shared" si="42"/>
        <v>0.2606392922218902</v>
      </c>
      <c r="AF140">
        <f t="shared" si="42"/>
        <v>0.21330934832620843</v>
      </c>
      <c r="AG140">
        <f t="shared" si="43"/>
        <v>0.26063929222189025</v>
      </c>
      <c r="AH140">
        <f t="shared" si="43"/>
        <v>0.26467993863835759</v>
      </c>
      <c r="AI140">
        <f t="shared" si="43"/>
        <v>0.20652339861160898</v>
      </c>
      <c r="AJ140">
        <f t="shared" si="43"/>
        <v>0.26618675276642983</v>
      </c>
      <c r="AK140">
        <f t="shared" si="43"/>
        <v>0.24598511597692577</v>
      </c>
      <c r="AL140">
        <f t="shared" si="43"/>
        <v>0.34401331591828371</v>
      </c>
      <c r="AM140">
        <f t="shared" si="43"/>
        <v>0.28620029815420128</v>
      </c>
      <c r="AN140">
        <f t="shared" si="43"/>
        <v>0.30370959172761458</v>
      </c>
      <c r="AO140">
        <f t="shared" si="43"/>
        <v>0.30370959172761441</v>
      </c>
      <c r="AP140">
        <f t="shared" si="43"/>
        <v>0.21825522760047877</v>
      </c>
      <c r="AQ140">
        <f t="shared" si="43"/>
        <v>0.18649307433776835</v>
      </c>
      <c r="AR140" s="49">
        <v>0.24531148338773692</v>
      </c>
      <c r="AS140">
        <f t="shared" si="44"/>
        <v>0.29162015735899283</v>
      </c>
      <c r="AT140">
        <f t="shared" si="44"/>
        <v>0.30801933436408552</v>
      </c>
      <c r="AU140">
        <f t="shared" si="44"/>
        <v>0.30801933436408552</v>
      </c>
      <c r="AV140">
        <f t="shared" si="44"/>
        <v>0.22284212041901505</v>
      </c>
      <c r="AW140">
        <f t="shared" si="44"/>
        <v>0.24104340664738627</v>
      </c>
      <c r="AX140">
        <f t="shared" si="44"/>
        <v>0.27381482079999953</v>
      </c>
      <c r="AY140">
        <f t="shared" si="44"/>
        <v>0.26517653478656539</v>
      </c>
      <c r="AZ140">
        <f t="shared" si="44"/>
        <v>0.25616013316750053</v>
      </c>
      <c r="BA140">
        <f t="shared" si="44"/>
        <v>0.20976731042468097</v>
      </c>
      <c r="BB140">
        <f t="shared" si="44"/>
        <v>0.28315372140532696</v>
      </c>
      <c r="BC140">
        <f t="shared" si="44"/>
        <v>0.32596017271531486</v>
      </c>
      <c r="BD140" s="23">
        <v>138</v>
      </c>
    </row>
    <row r="141" spans="1:56" x14ac:dyDescent="0.35">
      <c r="B141" s="5" t="s">
        <v>64</v>
      </c>
      <c r="C141">
        <f t="shared" si="40"/>
        <v>0.24464925350643699</v>
      </c>
      <c r="D141">
        <f t="shared" si="40"/>
        <v>0.26964928140065625</v>
      </c>
      <c r="E141">
        <f t="shared" si="40"/>
        <v>0.29037503879102172</v>
      </c>
      <c r="F141">
        <f t="shared" si="40"/>
        <v>0.34265554705145851</v>
      </c>
      <c r="G141">
        <f t="shared" si="40"/>
        <v>0.30144571301736067</v>
      </c>
      <c r="H141">
        <f t="shared" si="40"/>
        <v>0.34241308557878281</v>
      </c>
      <c r="I141">
        <f t="shared" si="40"/>
        <v>0.27132317177849652</v>
      </c>
      <c r="J141">
        <f t="shared" si="40"/>
        <v>0.33384114499572443</v>
      </c>
      <c r="K141">
        <f t="shared" si="40"/>
        <v>0.33436848139097919</v>
      </c>
      <c r="L141">
        <f t="shared" si="40"/>
        <v>0.30471427765031917</v>
      </c>
      <c r="M141">
        <f t="shared" si="41"/>
        <v>0.30471427765031922</v>
      </c>
      <c r="N141">
        <f t="shared" si="41"/>
        <v>0.2586257249015238</v>
      </c>
      <c r="O141">
        <f t="shared" si="41"/>
        <v>0.34573605754710712</v>
      </c>
      <c r="P141">
        <f t="shared" si="41"/>
        <v>0.19878283363152335</v>
      </c>
      <c r="Q141">
        <f t="shared" si="41"/>
        <v>0.31277113424895986</v>
      </c>
      <c r="R141">
        <f t="shared" si="41"/>
        <v>0.19878283363152335</v>
      </c>
      <c r="S141">
        <f t="shared" si="41"/>
        <v>0.26801825061896833</v>
      </c>
      <c r="T141">
        <f t="shared" si="41"/>
        <v>0.17826030817346136</v>
      </c>
      <c r="U141">
        <f t="shared" si="41"/>
        <v>0.38300528437496861</v>
      </c>
      <c r="V141">
        <f t="shared" si="41"/>
        <v>0.31882862481217605</v>
      </c>
      <c r="W141">
        <f t="shared" si="42"/>
        <v>0.32460753731288328</v>
      </c>
      <c r="X141">
        <f t="shared" si="42"/>
        <v>0.324607537312883</v>
      </c>
      <c r="Y141">
        <f t="shared" si="42"/>
        <v>0.32632160427307666</v>
      </c>
      <c r="Z141">
        <f t="shared" si="42"/>
        <v>0.28384498343857367</v>
      </c>
      <c r="AA141">
        <f t="shared" si="42"/>
        <v>0.28038913113687181</v>
      </c>
      <c r="AB141">
        <f t="shared" si="42"/>
        <v>0.27317731327857825</v>
      </c>
      <c r="AC141">
        <f t="shared" si="42"/>
        <v>0.26255017489837734</v>
      </c>
      <c r="AD141">
        <f t="shared" si="42"/>
        <v>0.30144571301736067</v>
      </c>
      <c r="AE141">
        <f t="shared" si="42"/>
        <v>0.30625283268554782</v>
      </c>
      <c r="AF141">
        <f t="shared" si="42"/>
        <v>0.25063984638047215</v>
      </c>
      <c r="AG141">
        <f t="shared" si="43"/>
        <v>0.30625283268554787</v>
      </c>
      <c r="AH141">
        <f t="shared" si="43"/>
        <v>0.31100061802664036</v>
      </c>
      <c r="AI141">
        <f t="shared" si="43"/>
        <v>0.24266631213380713</v>
      </c>
      <c r="AJ141">
        <f t="shared" si="43"/>
        <v>0.31277113424895986</v>
      </c>
      <c r="AK141">
        <f t="shared" si="43"/>
        <v>0.28903408202276226</v>
      </c>
      <c r="AL141">
        <f t="shared" si="43"/>
        <v>0.40421784291767737</v>
      </c>
      <c r="AM141">
        <f t="shared" si="43"/>
        <v>0.33628717787705492</v>
      </c>
      <c r="AN141">
        <f t="shared" si="43"/>
        <v>0.35686070963225786</v>
      </c>
      <c r="AO141">
        <f t="shared" si="43"/>
        <v>0.35686070963225769</v>
      </c>
      <c r="AP141">
        <f t="shared" si="43"/>
        <v>0.25645128610989149</v>
      </c>
      <c r="AQ141">
        <f t="shared" si="43"/>
        <v>0.21913055320743838</v>
      </c>
      <c r="AR141" s="49">
        <v>0.28824255942895183</v>
      </c>
      <c r="AS141">
        <f t="shared" si="44"/>
        <v>0.34265554705145851</v>
      </c>
      <c r="AT141">
        <f t="shared" si="44"/>
        <v>0.36192468475018164</v>
      </c>
      <c r="AU141">
        <f t="shared" si="44"/>
        <v>0.36192468475018164</v>
      </c>
      <c r="AV141">
        <f t="shared" si="44"/>
        <v>0.26184091446149793</v>
      </c>
      <c r="AW141">
        <f t="shared" si="44"/>
        <v>0.28322754200502903</v>
      </c>
      <c r="AX141">
        <f t="shared" si="44"/>
        <v>0.32173416289780227</v>
      </c>
      <c r="AY141">
        <f t="shared" si="44"/>
        <v>0.31158412167182331</v>
      </c>
      <c r="AZ141">
        <f t="shared" si="44"/>
        <v>0.3009897921947528</v>
      </c>
      <c r="BA141">
        <f t="shared" si="44"/>
        <v>0.24647792922832273</v>
      </c>
      <c r="BB141">
        <f t="shared" si="44"/>
        <v>0.33270743074306419</v>
      </c>
      <c r="BC141">
        <f t="shared" si="44"/>
        <v>0.3830052843749685</v>
      </c>
      <c r="BD141" s="23">
        <v>139</v>
      </c>
    </row>
    <row r="142" spans="1:56" x14ac:dyDescent="0.35">
      <c r="B142" s="5" t="s">
        <v>65</v>
      </c>
      <c r="C142">
        <f t="shared" si="40"/>
        <v>0.24464925350643699</v>
      </c>
      <c r="D142">
        <f t="shared" si="40"/>
        <v>0.26964928140065625</v>
      </c>
      <c r="E142">
        <f t="shared" si="40"/>
        <v>0.29037503879102172</v>
      </c>
      <c r="F142">
        <f t="shared" si="40"/>
        <v>0.34265554705145851</v>
      </c>
      <c r="G142">
        <f t="shared" si="40"/>
        <v>0.30144571301736067</v>
      </c>
      <c r="H142">
        <f t="shared" si="40"/>
        <v>0.34241308557878281</v>
      </c>
      <c r="I142">
        <f t="shared" si="40"/>
        <v>0.27132317177849652</v>
      </c>
      <c r="J142">
        <f t="shared" si="40"/>
        <v>0.33384114499572443</v>
      </c>
      <c r="K142">
        <f t="shared" si="40"/>
        <v>0.33436848139097919</v>
      </c>
      <c r="L142">
        <f t="shared" si="40"/>
        <v>0.30471427765031917</v>
      </c>
      <c r="M142">
        <f t="shared" si="41"/>
        <v>0.30471427765031922</v>
      </c>
      <c r="N142">
        <f t="shared" si="41"/>
        <v>0.2586257249015238</v>
      </c>
      <c r="O142">
        <f t="shared" si="41"/>
        <v>0.34573605754710712</v>
      </c>
      <c r="P142">
        <f t="shared" si="41"/>
        <v>0.19878283363152335</v>
      </c>
      <c r="Q142">
        <f t="shared" si="41"/>
        <v>0.31277113424895986</v>
      </c>
      <c r="R142">
        <f t="shared" si="41"/>
        <v>0.19878283363152335</v>
      </c>
      <c r="S142">
        <f t="shared" si="41"/>
        <v>0.26801825061896833</v>
      </c>
      <c r="T142">
        <f t="shared" si="41"/>
        <v>0.17826030817346136</v>
      </c>
      <c r="U142">
        <f t="shared" si="41"/>
        <v>0.38300528437496861</v>
      </c>
      <c r="V142">
        <f t="shared" si="41"/>
        <v>0.31882862481217605</v>
      </c>
      <c r="W142">
        <f t="shared" si="42"/>
        <v>0.32460753731288328</v>
      </c>
      <c r="X142">
        <f t="shared" si="42"/>
        <v>0.324607537312883</v>
      </c>
      <c r="Y142">
        <f t="shared" si="42"/>
        <v>0.32632160427307666</v>
      </c>
      <c r="Z142">
        <f t="shared" si="42"/>
        <v>0.28384498343857367</v>
      </c>
      <c r="AA142">
        <f t="shared" si="42"/>
        <v>0.28038913113687181</v>
      </c>
      <c r="AB142">
        <f t="shared" si="42"/>
        <v>0.27317731327857825</v>
      </c>
      <c r="AC142">
        <f t="shared" si="42"/>
        <v>0.26255017489837734</v>
      </c>
      <c r="AD142">
        <f t="shared" si="42"/>
        <v>0.30144571301736067</v>
      </c>
      <c r="AE142">
        <f t="shared" si="42"/>
        <v>0.30625283268554782</v>
      </c>
      <c r="AF142">
        <f t="shared" si="42"/>
        <v>0.25063984638047215</v>
      </c>
      <c r="AG142">
        <f t="shared" si="43"/>
        <v>0.30625283268554787</v>
      </c>
      <c r="AH142">
        <f t="shared" si="43"/>
        <v>0.31100061802664036</v>
      </c>
      <c r="AI142">
        <f t="shared" si="43"/>
        <v>0.24266631213380713</v>
      </c>
      <c r="AJ142">
        <f t="shared" si="43"/>
        <v>0.31277113424895986</v>
      </c>
      <c r="AK142">
        <f t="shared" si="43"/>
        <v>0.28903408202276226</v>
      </c>
      <c r="AL142">
        <f t="shared" si="43"/>
        <v>0.40421784291767737</v>
      </c>
      <c r="AM142">
        <f t="shared" si="43"/>
        <v>0.33628717787705492</v>
      </c>
      <c r="AN142">
        <f t="shared" si="43"/>
        <v>0.35686070963225786</v>
      </c>
      <c r="AO142">
        <f t="shared" si="43"/>
        <v>0.35686070963225769</v>
      </c>
      <c r="AP142">
        <f t="shared" si="43"/>
        <v>0.25645128610989149</v>
      </c>
      <c r="AQ142">
        <f t="shared" si="43"/>
        <v>0.21913055320743838</v>
      </c>
      <c r="AR142" s="49">
        <v>0.28824255942895183</v>
      </c>
      <c r="AS142">
        <f t="shared" si="44"/>
        <v>0.34265554705145851</v>
      </c>
      <c r="AT142">
        <f t="shared" si="44"/>
        <v>0.36192468475018164</v>
      </c>
      <c r="AU142">
        <f t="shared" si="44"/>
        <v>0.36192468475018164</v>
      </c>
      <c r="AV142">
        <f t="shared" si="44"/>
        <v>0.26184091446149793</v>
      </c>
      <c r="AW142">
        <f t="shared" si="44"/>
        <v>0.28322754200502903</v>
      </c>
      <c r="AX142">
        <f t="shared" si="44"/>
        <v>0.32173416289780227</v>
      </c>
      <c r="AY142">
        <f t="shared" si="44"/>
        <v>0.31158412167182331</v>
      </c>
      <c r="AZ142">
        <f t="shared" si="44"/>
        <v>0.3009897921947528</v>
      </c>
      <c r="BA142">
        <f t="shared" si="44"/>
        <v>0.24647792922832273</v>
      </c>
      <c r="BB142">
        <f t="shared" si="44"/>
        <v>0.33270743074306419</v>
      </c>
      <c r="BC142">
        <f t="shared" si="44"/>
        <v>0.3830052843749685</v>
      </c>
      <c r="BD142" s="23">
        <v>140</v>
      </c>
    </row>
    <row r="143" spans="1:56" x14ac:dyDescent="0.35">
      <c r="B143" s="5" t="s">
        <v>66</v>
      </c>
      <c r="C143">
        <f t="shared" si="40"/>
        <v>0.31417344318645363</v>
      </c>
      <c r="D143">
        <f t="shared" si="40"/>
        <v>0.34627795497511349</v>
      </c>
      <c r="E143">
        <f t="shared" si="40"/>
        <v>0.37289353817699272</v>
      </c>
      <c r="F143">
        <f t="shared" si="40"/>
        <v>0.44003107101760319</v>
      </c>
      <c r="G143">
        <f t="shared" si="40"/>
        <v>0.38711026596272829</v>
      </c>
      <c r="H143">
        <f t="shared" si="40"/>
        <v>0.43971970707670083</v>
      </c>
      <c r="I143">
        <f t="shared" si="40"/>
        <v>0.34842752991141679</v>
      </c>
      <c r="J143">
        <f t="shared" si="40"/>
        <v>0.42871180065895942</v>
      </c>
      <c r="K143">
        <f t="shared" si="40"/>
        <v>0.429388995004089</v>
      </c>
      <c r="L143">
        <f t="shared" si="40"/>
        <v>0.39130768815100819</v>
      </c>
      <c r="M143">
        <f t="shared" si="41"/>
        <v>0.3913076881510083</v>
      </c>
      <c r="N143">
        <f t="shared" si="41"/>
        <v>0.33212173478700768</v>
      </c>
      <c r="O143">
        <f t="shared" si="41"/>
        <v>0.443986998024609</v>
      </c>
      <c r="P143">
        <f t="shared" si="41"/>
        <v>0.25527274820289808</v>
      </c>
      <c r="Q143">
        <f t="shared" si="41"/>
        <v>0.40165413451279058</v>
      </c>
      <c r="R143">
        <f t="shared" si="41"/>
        <v>0.25527274820289808</v>
      </c>
      <c r="S143">
        <f t="shared" si="41"/>
        <v>0.34418341943379616</v>
      </c>
      <c r="T143">
        <f t="shared" si="41"/>
        <v>0.22891815118847739</v>
      </c>
      <c r="U143">
        <f t="shared" si="41"/>
        <v>0.49184735790548689</v>
      </c>
      <c r="V143">
        <f t="shared" si="41"/>
        <v>0.40943303692119304</v>
      </c>
      <c r="W143">
        <f t="shared" si="42"/>
        <v>0.41685419522107992</v>
      </c>
      <c r="X143">
        <f t="shared" si="42"/>
        <v>0.41685419522107958</v>
      </c>
      <c r="Y143">
        <f t="shared" si="42"/>
        <v>0.41905536408228772</v>
      </c>
      <c r="Z143">
        <f t="shared" si="42"/>
        <v>0.36450777797183126</v>
      </c>
      <c r="AA143">
        <f t="shared" si="42"/>
        <v>0.36006984488514421</v>
      </c>
      <c r="AB143">
        <f t="shared" si="42"/>
        <v>0.35080857956060468</v>
      </c>
      <c r="AC143">
        <f t="shared" si="42"/>
        <v>0.33716143121139142</v>
      </c>
      <c r="AD143">
        <f t="shared" si="42"/>
        <v>0.38711026596272829</v>
      </c>
      <c r="AE143">
        <f t="shared" si="42"/>
        <v>0.39328346827713445</v>
      </c>
      <c r="AF143">
        <f t="shared" si="42"/>
        <v>0.32186643698467232</v>
      </c>
      <c r="AG143">
        <f t="shared" si="43"/>
        <v>0.39328346827713451</v>
      </c>
      <c r="AH143">
        <f t="shared" si="43"/>
        <v>0.39938047469241039</v>
      </c>
      <c r="AI143">
        <f t="shared" si="43"/>
        <v>0.31162699144075229</v>
      </c>
      <c r="AJ143">
        <f t="shared" si="43"/>
        <v>0.40165413451279058</v>
      </c>
      <c r="AK143">
        <f t="shared" si="43"/>
        <v>0.37117150960339163</v>
      </c>
      <c r="AL143">
        <f t="shared" si="43"/>
        <v>0.51908808094322012</v>
      </c>
      <c r="AM143">
        <f t="shared" si="43"/>
        <v>0.43185294481313385</v>
      </c>
      <c r="AN143">
        <f t="shared" si="43"/>
        <v>0.45827304304518462</v>
      </c>
      <c r="AO143">
        <f t="shared" si="43"/>
        <v>0.4582730430451844</v>
      </c>
      <c r="AP143">
        <f t="shared" si="43"/>
        <v>0.3293293660698583</v>
      </c>
      <c r="AQ143">
        <f t="shared" si="43"/>
        <v>0.2814028631676242</v>
      </c>
      <c r="AR143" s="49">
        <v>0.37015505287976319</v>
      </c>
      <c r="AS143">
        <f t="shared" si="44"/>
        <v>0.44003107101760319</v>
      </c>
      <c r="AT143">
        <f t="shared" si="44"/>
        <v>0.46477609374411827</v>
      </c>
      <c r="AU143">
        <f t="shared" si="44"/>
        <v>0.46477609374411827</v>
      </c>
      <c r="AV143">
        <f t="shared" si="44"/>
        <v>0.33625061382537197</v>
      </c>
      <c r="AW143">
        <f t="shared" si="44"/>
        <v>0.36371487262524865</v>
      </c>
      <c r="AX143">
        <f t="shared" si="44"/>
        <v>0.41316426802689732</v>
      </c>
      <c r="AY143">
        <f t="shared" si="44"/>
        <v>0.40012979784255909</v>
      </c>
      <c r="AZ143">
        <f t="shared" si="44"/>
        <v>0.38652478199902862</v>
      </c>
      <c r="BA143">
        <f t="shared" si="44"/>
        <v>0.31652179021707799</v>
      </c>
      <c r="BB143">
        <f t="shared" si="44"/>
        <v>0.42725590857981827</v>
      </c>
      <c r="BC143">
        <f t="shared" si="44"/>
        <v>0.49184735790548673</v>
      </c>
      <c r="BD143" s="23">
        <v>141</v>
      </c>
    </row>
    <row r="144" spans="1:56" x14ac:dyDescent="0.35">
      <c r="B144" s="5" t="s">
        <v>67</v>
      </c>
      <c r="C144">
        <f t="shared" si="40"/>
        <v>0.31417344318645363</v>
      </c>
      <c r="D144">
        <f t="shared" si="40"/>
        <v>0.34627795497511349</v>
      </c>
      <c r="E144">
        <f t="shared" si="40"/>
        <v>0.37289353817699272</v>
      </c>
      <c r="F144">
        <f t="shared" si="40"/>
        <v>0.44003107101760319</v>
      </c>
      <c r="G144">
        <f t="shared" si="40"/>
        <v>0.38711026596272829</v>
      </c>
      <c r="H144">
        <f t="shared" si="40"/>
        <v>0.43971970707670083</v>
      </c>
      <c r="I144">
        <f t="shared" si="40"/>
        <v>0.34842752991141679</v>
      </c>
      <c r="J144">
        <f t="shared" si="40"/>
        <v>0.42871180065895942</v>
      </c>
      <c r="K144">
        <f t="shared" si="40"/>
        <v>0.429388995004089</v>
      </c>
      <c r="L144">
        <f t="shared" si="40"/>
        <v>0.39130768815100819</v>
      </c>
      <c r="M144">
        <f t="shared" si="41"/>
        <v>0.3913076881510083</v>
      </c>
      <c r="N144">
        <f t="shared" si="41"/>
        <v>0.33212173478700768</v>
      </c>
      <c r="O144">
        <f t="shared" si="41"/>
        <v>0.443986998024609</v>
      </c>
      <c r="P144">
        <f t="shared" si="41"/>
        <v>0.25527274820289808</v>
      </c>
      <c r="Q144">
        <f t="shared" si="41"/>
        <v>0.40165413451279058</v>
      </c>
      <c r="R144">
        <f t="shared" si="41"/>
        <v>0.25527274820289808</v>
      </c>
      <c r="S144">
        <f t="shared" si="41"/>
        <v>0.34418341943379616</v>
      </c>
      <c r="T144">
        <f t="shared" si="41"/>
        <v>0.22891815118847739</v>
      </c>
      <c r="U144">
        <f t="shared" si="41"/>
        <v>0.49184735790548689</v>
      </c>
      <c r="V144">
        <f t="shared" si="41"/>
        <v>0.40943303692119304</v>
      </c>
      <c r="W144">
        <f t="shared" si="42"/>
        <v>0.41685419522107992</v>
      </c>
      <c r="X144">
        <f t="shared" si="42"/>
        <v>0.41685419522107958</v>
      </c>
      <c r="Y144">
        <f t="shared" si="42"/>
        <v>0.41905536408228772</v>
      </c>
      <c r="Z144">
        <f t="shared" si="42"/>
        <v>0.36450777797183126</v>
      </c>
      <c r="AA144">
        <f t="shared" si="42"/>
        <v>0.36006984488514421</v>
      </c>
      <c r="AB144">
        <f t="shared" si="42"/>
        <v>0.35080857956060468</v>
      </c>
      <c r="AC144">
        <f t="shared" si="42"/>
        <v>0.33716143121139142</v>
      </c>
      <c r="AD144">
        <f t="shared" si="42"/>
        <v>0.38711026596272829</v>
      </c>
      <c r="AE144">
        <f t="shared" si="42"/>
        <v>0.39328346827713445</v>
      </c>
      <c r="AF144">
        <f t="shared" si="42"/>
        <v>0.32186643698467232</v>
      </c>
      <c r="AG144">
        <f t="shared" si="43"/>
        <v>0.39328346827713451</v>
      </c>
      <c r="AH144">
        <f t="shared" si="43"/>
        <v>0.39938047469241039</v>
      </c>
      <c r="AI144">
        <f t="shared" si="43"/>
        <v>0.31162699144075229</v>
      </c>
      <c r="AJ144">
        <f t="shared" si="43"/>
        <v>0.40165413451279058</v>
      </c>
      <c r="AK144">
        <f t="shared" si="43"/>
        <v>0.37117150960339163</v>
      </c>
      <c r="AL144">
        <f t="shared" si="43"/>
        <v>0.51908808094322012</v>
      </c>
      <c r="AM144">
        <f t="shared" si="43"/>
        <v>0.43185294481313385</v>
      </c>
      <c r="AN144">
        <f t="shared" si="43"/>
        <v>0.45827304304518462</v>
      </c>
      <c r="AO144">
        <f t="shared" si="43"/>
        <v>0.4582730430451844</v>
      </c>
      <c r="AP144">
        <f t="shared" si="43"/>
        <v>0.3293293660698583</v>
      </c>
      <c r="AQ144">
        <f t="shared" si="43"/>
        <v>0.2814028631676242</v>
      </c>
      <c r="AR144" s="49">
        <v>0.37015505287976319</v>
      </c>
      <c r="AS144">
        <f t="shared" si="44"/>
        <v>0.44003107101760319</v>
      </c>
      <c r="AT144">
        <f t="shared" si="44"/>
        <v>0.46477609374411827</v>
      </c>
      <c r="AU144">
        <f t="shared" si="44"/>
        <v>0.46477609374411827</v>
      </c>
      <c r="AV144">
        <f t="shared" si="44"/>
        <v>0.33625061382537197</v>
      </c>
      <c r="AW144">
        <f t="shared" si="44"/>
        <v>0.36371487262524865</v>
      </c>
      <c r="AX144">
        <f t="shared" si="44"/>
        <v>0.41316426802689732</v>
      </c>
      <c r="AY144">
        <f t="shared" si="44"/>
        <v>0.40012979784255909</v>
      </c>
      <c r="AZ144">
        <f t="shared" si="44"/>
        <v>0.38652478199902862</v>
      </c>
      <c r="BA144">
        <f t="shared" si="44"/>
        <v>0.31652179021707799</v>
      </c>
      <c r="BB144">
        <f t="shared" si="44"/>
        <v>0.42725590857981827</v>
      </c>
      <c r="BC144">
        <f t="shared" si="44"/>
        <v>0.49184735790548673</v>
      </c>
      <c r="BD144" s="23">
        <v>142</v>
      </c>
    </row>
    <row r="145" spans="2:56" x14ac:dyDescent="0.35">
      <c r="B145" s="5" t="s">
        <v>68</v>
      </c>
      <c r="C145">
        <f t="shared" si="40"/>
        <v>0.29978806861065449</v>
      </c>
      <c r="D145">
        <f t="shared" si="40"/>
        <v>0.33042257891551952</v>
      </c>
      <c r="E145">
        <f t="shared" si="40"/>
        <v>0.35581948771249322</v>
      </c>
      <c r="F145">
        <f t="shared" si="40"/>
        <v>0.41988292699442559</v>
      </c>
      <c r="G145">
        <f t="shared" si="40"/>
        <v>0.36938525992297155</v>
      </c>
      <c r="H145">
        <f t="shared" si="40"/>
        <v>0.41958581978659987</v>
      </c>
      <c r="I145">
        <f t="shared" si="40"/>
        <v>0.33247372910807671</v>
      </c>
      <c r="J145">
        <f t="shared" si="40"/>
        <v>0.40908194342152138</v>
      </c>
      <c r="K145">
        <f t="shared" si="40"/>
        <v>0.40972813038990863</v>
      </c>
      <c r="L145">
        <f t="shared" si="40"/>
        <v>0.37339049053127971</v>
      </c>
      <c r="M145">
        <f t="shared" si="41"/>
        <v>0.37339049053127976</v>
      </c>
      <c r="N145">
        <f t="shared" si="41"/>
        <v>0.31691454378060591</v>
      </c>
      <c r="O145">
        <f t="shared" si="41"/>
        <v>0.42365772000355711</v>
      </c>
      <c r="P145">
        <f t="shared" si="41"/>
        <v>0.243584318828831</v>
      </c>
      <c r="Q145">
        <f t="shared" si="41"/>
        <v>0.38326319377546092</v>
      </c>
      <c r="R145">
        <f t="shared" si="41"/>
        <v>0.243584318828831</v>
      </c>
      <c r="S145">
        <f t="shared" si="41"/>
        <v>0.32842394797396268</v>
      </c>
      <c r="T145">
        <f t="shared" si="41"/>
        <v>0.21843644618296773</v>
      </c>
      <c r="U145">
        <f t="shared" si="41"/>
        <v>0.46932664958009074</v>
      </c>
      <c r="V145">
        <f t="shared" si="41"/>
        <v>0.39068591577663825</v>
      </c>
      <c r="W145">
        <f t="shared" si="42"/>
        <v>0.39776727405763296</v>
      </c>
      <c r="X145">
        <f t="shared" si="42"/>
        <v>0.39776727405763262</v>
      </c>
      <c r="Y145">
        <f t="shared" si="42"/>
        <v>0.39986765579230354</v>
      </c>
      <c r="Z145">
        <f t="shared" si="42"/>
        <v>0.3478176947212076</v>
      </c>
      <c r="AA145">
        <f t="shared" si="42"/>
        <v>0.34358296572824282</v>
      </c>
      <c r="AB145">
        <f t="shared" si="42"/>
        <v>0.33474575524865818</v>
      </c>
      <c r="AC145">
        <f t="shared" si="42"/>
        <v>0.32172348256972366</v>
      </c>
      <c r="AD145">
        <f t="shared" si="42"/>
        <v>0.36938525992297155</v>
      </c>
      <c r="AE145">
        <f t="shared" si="42"/>
        <v>0.37527580363095875</v>
      </c>
      <c r="AF145">
        <f t="shared" si="42"/>
        <v>0.30712881558535349</v>
      </c>
      <c r="AG145">
        <f t="shared" si="43"/>
        <v>0.37527580363095886</v>
      </c>
      <c r="AH145">
        <f t="shared" si="43"/>
        <v>0.38109364029787779</v>
      </c>
      <c r="AI145">
        <f t="shared" si="43"/>
        <v>0.29735821380525973</v>
      </c>
      <c r="AJ145">
        <f t="shared" si="43"/>
        <v>0.38326319377546092</v>
      </c>
      <c r="AK145">
        <f t="shared" si="43"/>
        <v>0.35417630738847755</v>
      </c>
      <c r="AL145">
        <f t="shared" si="43"/>
        <v>0.49532007430820574</v>
      </c>
      <c r="AM145">
        <f t="shared" si="43"/>
        <v>0.41207926085757446</v>
      </c>
      <c r="AN145">
        <f t="shared" si="43"/>
        <v>0.43728963555111505</v>
      </c>
      <c r="AO145">
        <f t="shared" si="43"/>
        <v>0.43728963555111483</v>
      </c>
      <c r="AP145">
        <f t="shared" si="43"/>
        <v>0.31425003205080254</v>
      </c>
      <c r="AQ145">
        <f t="shared" si="43"/>
        <v>0.2685179880097765</v>
      </c>
      <c r="AR145" s="49">
        <v>0.35320639218841388</v>
      </c>
      <c r="AS145">
        <f t="shared" si="44"/>
        <v>0.41988292699442559</v>
      </c>
      <c r="AT145">
        <f t="shared" si="44"/>
        <v>0.44349492454479195</v>
      </c>
      <c r="AU145">
        <f t="shared" si="44"/>
        <v>0.44349492454479195</v>
      </c>
      <c r="AV145">
        <f t="shared" si="44"/>
        <v>0.32085436969295605</v>
      </c>
      <c r="AW145">
        <f t="shared" si="44"/>
        <v>0.34706109492705506</v>
      </c>
      <c r="AX145">
        <f t="shared" si="44"/>
        <v>0.39424630126108307</v>
      </c>
      <c r="AY145">
        <f t="shared" si="44"/>
        <v>0.38180865343733977</v>
      </c>
      <c r="AZ145">
        <f t="shared" si="44"/>
        <v>0.36882658410078922</v>
      </c>
      <c r="BA145">
        <f t="shared" si="44"/>
        <v>0.30202888952027113</v>
      </c>
      <c r="BB145">
        <f t="shared" si="44"/>
        <v>0.40769271373334476</v>
      </c>
      <c r="BC145">
        <f t="shared" si="44"/>
        <v>0.46932664958009057</v>
      </c>
      <c r="BD145" s="23">
        <v>143</v>
      </c>
    </row>
    <row r="146" spans="2:56" x14ac:dyDescent="0.35">
      <c r="B146" s="5" t="s">
        <v>69</v>
      </c>
      <c r="C146">
        <f t="shared" si="40"/>
        <v>0.29978806861065449</v>
      </c>
      <c r="D146">
        <f t="shared" si="40"/>
        <v>0.33042257891551952</v>
      </c>
      <c r="E146">
        <f t="shared" si="40"/>
        <v>0.35581948771249322</v>
      </c>
      <c r="F146">
        <f t="shared" si="40"/>
        <v>0.41988292699442559</v>
      </c>
      <c r="G146">
        <f t="shared" si="40"/>
        <v>0.36938525992297155</v>
      </c>
      <c r="H146">
        <f t="shared" si="40"/>
        <v>0.41958581978659987</v>
      </c>
      <c r="I146">
        <f t="shared" si="40"/>
        <v>0.33247372910807671</v>
      </c>
      <c r="J146">
        <f t="shared" si="40"/>
        <v>0.40908194342152138</v>
      </c>
      <c r="K146">
        <f t="shared" si="40"/>
        <v>0.40972813038990863</v>
      </c>
      <c r="L146">
        <f t="shared" si="40"/>
        <v>0.37339049053127971</v>
      </c>
      <c r="M146">
        <f t="shared" si="41"/>
        <v>0.37339049053127976</v>
      </c>
      <c r="N146">
        <f t="shared" si="41"/>
        <v>0.31691454378060591</v>
      </c>
      <c r="O146">
        <f t="shared" si="41"/>
        <v>0.42365772000355711</v>
      </c>
      <c r="P146">
        <f t="shared" si="41"/>
        <v>0.243584318828831</v>
      </c>
      <c r="Q146">
        <f t="shared" si="41"/>
        <v>0.38326319377546092</v>
      </c>
      <c r="R146">
        <f t="shared" si="41"/>
        <v>0.243584318828831</v>
      </c>
      <c r="S146">
        <f t="shared" si="41"/>
        <v>0.32842394797396268</v>
      </c>
      <c r="T146">
        <f t="shared" si="41"/>
        <v>0.21843644618296773</v>
      </c>
      <c r="U146">
        <f t="shared" si="41"/>
        <v>0.46932664958009074</v>
      </c>
      <c r="V146">
        <f t="shared" si="41"/>
        <v>0.39068591577663825</v>
      </c>
      <c r="W146">
        <f t="shared" si="42"/>
        <v>0.39776727405763296</v>
      </c>
      <c r="X146">
        <f t="shared" si="42"/>
        <v>0.39776727405763262</v>
      </c>
      <c r="Y146">
        <f t="shared" si="42"/>
        <v>0.39986765579230354</v>
      </c>
      <c r="Z146">
        <f t="shared" si="42"/>
        <v>0.3478176947212076</v>
      </c>
      <c r="AA146">
        <f t="shared" si="42"/>
        <v>0.34358296572824282</v>
      </c>
      <c r="AB146">
        <f t="shared" si="42"/>
        <v>0.33474575524865818</v>
      </c>
      <c r="AC146">
        <f t="shared" si="42"/>
        <v>0.32172348256972366</v>
      </c>
      <c r="AD146">
        <f t="shared" si="42"/>
        <v>0.36938525992297155</v>
      </c>
      <c r="AE146">
        <f t="shared" si="42"/>
        <v>0.37527580363095875</v>
      </c>
      <c r="AF146">
        <f t="shared" si="42"/>
        <v>0.30712881558535349</v>
      </c>
      <c r="AG146">
        <f t="shared" si="43"/>
        <v>0.37527580363095886</v>
      </c>
      <c r="AH146">
        <f t="shared" si="43"/>
        <v>0.38109364029787779</v>
      </c>
      <c r="AI146">
        <f t="shared" si="43"/>
        <v>0.29735821380525973</v>
      </c>
      <c r="AJ146">
        <f t="shared" si="43"/>
        <v>0.38326319377546092</v>
      </c>
      <c r="AK146">
        <f t="shared" si="43"/>
        <v>0.35417630738847755</v>
      </c>
      <c r="AL146">
        <f t="shared" si="43"/>
        <v>0.49532007430820574</v>
      </c>
      <c r="AM146">
        <f t="shared" si="43"/>
        <v>0.41207926085757446</v>
      </c>
      <c r="AN146">
        <f t="shared" si="43"/>
        <v>0.43728963555111505</v>
      </c>
      <c r="AO146">
        <f t="shared" si="43"/>
        <v>0.43728963555111483</v>
      </c>
      <c r="AP146">
        <f t="shared" si="43"/>
        <v>0.31425003205080254</v>
      </c>
      <c r="AQ146">
        <f t="shared" si="43"/>
        <v>0.2685179880097765</v>
      </c>
      <c r="AR146" s="49">
        <v>0.35320639218841388</v>
      </c>
      <c r="AS146">
        <f t="shared" si="44"/>
        <v>0.41988292699442559</v>
      </c>
      <c r="AT146">
        <f t="shared" si="44"/>
        <v>0.44349492454479195</v>
      </c>
      <c r="AU146">
        <f t="shared" si="44"/>
        <v>0.44349492454479195</v>
      </c>
      <c r="AV146">
        <f t="shared" si="44"/>
        <v>0.32085436969295605</v>
      </c>
      <c r="AW146">
        <f t="shared" si="44"/>
        <v>0.34706109492705506</v>
      </c>
      <c r="AX146">
        <f t="shared" si="44"/>
        <v>0.39424630126108307</v>
      </c>
      <c r="AY146">
        <f t="shared" si="44"/>
        <v>0.38180865343733977</v>
      </c>
      <c r="AZ146">
        <f t="shared" si="44"/>
        <v>0.36882658410078922</v>
      </c>
      <c r="BA146">
        <f t="shared" si="44"/>
        <v>0.30202888952027113</v>
      </c>
      <c r="BB146">
        <f t="shared" si="44"/>
        <v>0.40769271373334476</v>
      </c>
      <c r="BC146">
        <f t="shared" si="44"/>
        <v>0.46932664958009057</v>
      </c>
      <c r="BD146" s="23">
        <v>144</v>
      </c>
    </row>
    <row r="147" spans="2:56" x14ac:dyDescent="0.35">
      <c r="B147" s="5" t="s">
        <v>70</v>
      </c>
      <c r="C147">
        <f t="shared" si="40"/>
        <v>0.30218429554813192</v>
      </c>
      <c r="D147">
        <f t="shared" si="40"/>
        <v>0.33306366963009504</v>
      </c>
      <c r="E147">
        <f t="shared" si="40"/>
        <v>0.35866357769008145</v>
      </c>
      <c r="F147">
        <f t="shared" si="40"/>
        <v>0.42323908050951964</v>
      </c>
      <c r="G147">
        <f t="shared" si="40"/>
        <v>0.3723377820638179</v>
      </c>
      <c r="H147">
        <f t="shared" si="40"/>
        <v>0.42293959850306367</v>
      </c>
      <c r="I147">
        <f t="shared" si="40"/>
        <v>0.33513121480917385</v>
      </c>
      <c r="J147">
        <f t="shared" si="40"/>
        <v>0.412351763921734</v>
      </c>
      <c r="K147">
        <f t="shared" si="40"/>
        <v>0.41300311590762001</v>
      </c>
      <c r="L147">
        <f t="shared" si="40"/>
        <v>0.37637502675967438</v>
      </c>
      <c r="M147">
        <f t="shared" si="41"/>
        <v>0.37637502675967444</v>
      </c>
      <c r="N147">
        <f t="shared" si="41"/>
        <v>0.31944766382839446</v>
      </c>
      <c r="O147">
        <f t="shared" si="41"/>
        <v>0.42704404570240018</v>
      </c>
      <c r="P147">
        <f t="shared" si="41"/>
        <v>0.2455313052750554</v>
      </c>
      <c r="Q147">
        <f t="shared" si="41"/>
        <v>0.38632664320933791</v>
      </c>
      <c r="R147">
        <f t="shared" si="41"/>
        <v>0.2455313052750554</v>
      </c>
      <c r="S147">
        <f t="shared" si="41"/>
        <v>0.33104906349205215</v>
      </c>
      <c r="T147">
        <f t="shared" si="41"/>
        <v>0.22018242392950124</v>
      </c>
      <c r="U147">
        <f t="shared" si="41"/>
        <v>0.47307801021766305</v>
      </c>
      <c r="V147">
        <f t="shared" si="41"/>
        <v>0.39380869554507814</v>
      </c>
      <c r="W147">
        <f t="shared" si="42"/>
        <v>0.40094665561661602</v>
      </c>
      <c r="X147">
        <f t="shared" si="42"/>
        <v>0.40094665561661569</v>
      </c>
      <c r="Y147">
        <f t="shared" si="42"/>
        <v>0.40306382584895745</v>
      </c>
      <c r="Z147">
        <f t="shared" si="42"/>
        <v>0.35059782580942872</v>
      </c>
      <c r="AA147">
        <f t="shared" si="42"/>
        <v>0.34632924833232354</v>
      </c>
      <c r="AB147">
        <f t="shared" si="42"/>
        <v>0.33742140141313182</v>
      </c>
      <c r="AC147">
        <f t="shared" si="42"/>
        <v>0.32429504080059457</v>
      </c>
      <c r="AD147">
        <f t="shared" si="42"/>
        <v>0.3723377820638179</v>
      </c>
      <c r="AE147">
        <f t="shared" si="42"/>
        <v>0.3782754092984274</v>
      </c>
      <c r="AF147">
        <f t="shared" si="42"/>
        <v>0.3095837176252908</v>
      </c>
      <c r="AG147">
        <f t="shared" si="43"/>
        <v>0.37827540929842746</v>
      </c>
      <c r="AH147">
        <f t="shared" si="43"/>
        <v>0.38413974833951936</v>
      </c>
      <c r="AI147">
        <f t="shared" si="43"/>
        <v>0.29973501874383696</v>
      </c>
      <c r="AJ147">
        <f t="shared" si="43"/>
        <v>0.38632664320933791</v>
      </c>
      <c r="AK147">
        <f t="shared" si="43"/>
        <v>0.35700726331115229</v>
      </c>
      <c r="AL147">
        <f t="shared" si="43"/>
        <v>0.49927920220222516</v>
      </c>
      <c r="AM147">
        <f t="shared" si="43"/>
        <v>0.4153730391250649</v>
      </c>
      <c r="AN147">
        <f t="shared" si="43"/>
        <v>0.44078492210152187</v>
      </c>
      <c r="AO147">
        <f t="shared" si="43"/>
        <v>0.44078492210152165</v>
      </c>
      <c r="AP147">
        <f t="shared" si="43"/>
        <v>0.31676185447053079</v>
      </c>
      <c r="AQ147">
        <f t="shared" si="43"/>
        <v>0.27066427101245966</v>
      </c>
      <c r="AR147" s="49">
        <v>0.35602959551125957</v>
      </c>
      <c r="AS147">
        <f t="shared" si="44"/>
        <v>0.42323908050951964</v>
      </c>
      <c r="AT147">
        <f t="shared" si="44"/>
        <v>0.44703981040283769</v>
      </c>
      <c r="AU147">
        <f t="shared" si="44"/>
        <v>0.44703981040283769</v>
      </c>
      <c r="AV147">
        <f t="shared" si="44"/>
        <v>0.32341898104399724</v>
      </c>
      <c r="AW147">
        <f t="shared" si="44"/>
        <v>0.34983517846036166</v>
      </c>
      <c r="AX147">
        <f t="shared" si="44"/>
        <v>0.39739753943897588</v>
      </c>
      <c r="AY147">
        <f t="shared" si="44"/>
        <v>0.38486047662886497</v>
      </c>
      <c r="AZ147">
        <f t="shared" si="44"/>
        <v>0.37177464070683086</v>
      </c>
      <c r="BA147">
        <f t="shared" si="44"/>
        <v>0.30444302749553792</v>
      </c>
      <c r="BB147">
        <f t="shared" si="44"/>
        <v>0.41095143002378487</v>
      </c>
      <c r="BC147">
        <f t="shared" si="44"/>
        <v>0.47307801021766288</v>
      </c>
      <c r="BD147" s="23">
        <v>145</v>
      </c>
    </row>
    <row r="148" spans="2:56" x14ac:dyDescent="0.35">
      <c r="B148" s="5" t="s">
        <v>71</v>
      </c>
      <c r="C148">
        <f t="shared" si="40"/>
        <v>0.30218429554813192</v>
      </c>
      <c r="D148">
        <f t="shared" si="40"/>
        <v>0.33306366963009504</v>
      </c>
      <c r="E148">
        <f t="shared" si="40"/>
        <v>0.35866357769008145</v>
      </c>
      <c r="F148">
        <f t="shared" si="40"/>
        <v>0.42323908050951964</v>
      </c>
      <c r="G148">
        <f t="shared" si="40"/>
        <v>0.3723377820638179</v>
      </c>
      <c r="H148">
        <f t="shared" si="40"/>
        <v>0.42293959850306367</v>
      </c>
      <c r="I148">
        <f t="shared" si="40"/>
        <v>0.33513121480917385</v>
      </c>
      <c r="J148">
        <f t="shared" si="40"/>
        <v>0.412351763921734</v>
      </c>
      <c r="K148">
        <f t="shared" si="40"/>
        <v>0.41300311590762001</v>
      </c>
      <c r="L148">
        <f t="shared" si="40"/>
        <v>0.37637502675967438</v>
      </c>
      <c r="M148">
        <f t="shared" si="41"/>
        <v>0.37637502675967444</v>
      </c>
      <c r="N148">
        <f t="shared" si="41"/>
        <v>0.31944766382839446</v>
      </c>
      <c r="O148">
        <f t="shared" si="41"/>
        <v>0.42704404570240018</v>
      </c>
      <c r="P148">
        <f t="shared" si="41"/>
        <v>0.2455313052750554</v>
      </c>
      <c r="Q148">
        <f t="shared" si="41"/>
        <v>0.38632664320933791</v>
      </c>
      <c r="R148">
        <f t="shared" si="41"/>
        <v>0.2455313052750554</v>
      </c>
      <c r="S148">
        <f t="shared" si="41"/>
        <v>0.33104906349205215</v>
      </c>
      <c r="T148">
        <f t="shared" si="41"/>
        <v>0.22018242392950124</v>
      </c>
      <c r="U148">
        <f t="shared" si="41"/>
        <v>0.47307801021766305</v>
      </c>
      <c r="V148">
        <f t="shared" si="41"/>
        <v>0.39380869554507814</v>
      </c>
      <c r="W148">
        <f t="shared" si="42"/>
        <v>0.40094665561661602</v>
      </c>
      <c r="X148">
        <f t="shared" si="42"/>
        <v>0.40094665561661569</v>
      </c>
      <c r="Y148">
        <f t="shared" si="42"/>
        <v>0.40306382584895745</v>
      </c>
      <c r="Z148">
        <f t="shared" si="42"/>
        <v>0.35059782580942872</v>
      </c>
      <c r="AA148">
        <f t="shared" si="42"/>
        <v>0.34632924833232354</v>
      </c>
      <c r="AB148">
        <f t="shared" si="42"/>
        <v>0.33742140141313182</v>
      </c>
      <c r="AC148">
        <f t="shared" si="42"/>
        <v>0.32429504080059457</v>
      </c>
      <c r="AD148">
        <f t="shared" si="42"/>
        <v>0.3723377820638179</v>
      </c>
      <c r="AE148">
        <f t="shared" si="42"/>
        <v>0.3782754092984274</v>
      </c>
      <c r="AF148">
        <f t="shared" si="42"/>
        <v>0.3095837176252908</v>
      </c>
      <c r="AG148">
        <f t="shared" si="43"/>
        <v>0.37827540929842746</v>
      </c>
      <c r="AH148">
        <f t="shared" si="43"/>
        <v>0.38413974833951936</v>
      </c>
      <c r="AI148">
        <f t="shared" si="43"/>
        <v>0.29973501874383696</v>
      </c>
      <c r="AJ148">
        <f t="shared" si="43"/>
        <v>0.38632664320933791</v>
      </c>
      <c r="AK148">
        <f t="shared" si="43"/>
        <v>0.35700726331115229</v>
      </c>
      <c r="AL148">
        <f t="shared" si="43"/>
        <v>0.49927920220222516</v>
      </c>
      <c r="AM148">
        <f t="shared" si="43"/>
        <v>0.4153730391250649</v>
      </c>
      <c r="AN148">
        <f t="shared" si="43"/>
        <v>0.44078492210152187</v>
      </c>
      <c r="AO148">
        <f t="shared" si="43"/>
        <v>0.44078492210152165</v>
      </c>
      <c r="AP148">
        <f t="shared" si="43"/>
        <v>0.31676185447053079</v>
      </c>
      <c r="AQ148">
        <f t="shared" si="43"/>
        <v>0.27066427101245966</v>
      </c>
      <c r="AR148" s="49">
        <v>0.35602959551125957</v>
      </c>
      <c r="AS148">
        <f t="shared" si="44"/>
        <v>0.42323908050951964</v>
      </c>
      <c r="AT148">
        <f t="shared" si="44"/>
        <v>0.44703981040283769</v>
      </c>
      <c r="AU148">
        <f t="shared" si="44"/>
        <v>0.44703981040283769</v>
      </c>
      <c r="AV148">
        <f t="shared" si="44"/>
        <v>0.32341898104399724</v>
      </c>
      <c r="AW148">
        <f t="shared" si="44"/>
        <v>0.34983517846036166</v>
      </c>
      <c r="AX148">
        <f t="shared" si="44"/>
        <v>0.39739753943897588</v>
      </c>
      <c r="AY148">
        <f t="shared" si="44"/>
        <v>0.38486047662886497</v>
      </c>
      <c r="AZ148">
        <f t="shared" si="44"/>
        <v>0.37177464070683086</v>
      </c>
      <c r="BA148">
        <f t="shared" si="44"/>
        <v>0.30444302749553792</v>
      </c>
      <c r="BB148">
        <f t="shared" si="44"/>
        <v>0.41095143002378487</v>
      </c>
      <c r="BC148">
        <f t="shared" si="44"/>
        <v>0.47307801021766288</v>
      </c>
      <c r="BD148" s="23">
        <v>146</v>
      </c>
    </row>
    <row r="149" spans="2:56" x14ac:dyDescent="0.35">
      <c r="B149" s="5" t="s">
        <v>72</v>
      </c>
      <c r="C149">
        <f t="shared" ref="C149:L154" si="45">$AR149*C$253</f>
        <v>0.36413392888133411</v>
      </c>
      <c r="D149">
        <f t="shared" si="45"/>
        <v>0.40134376397705201</v>
      </c>
      <c r="E149">
        <f t="shared" si="45"/>
        <v>0.43219181014693975</v>
      </c>
      <c r="F149">
        <f t="shared" si="45"/>
        <v>0.51000568696829285</v>
      </c>
      <c r="G149">
        <f t="shared" si="45"/>
        <v>0.44866931025627915</v>
      </c>
      <c r="H149">
        <f t="shared" si="45"/>
        <v>0.50964480931433576</v>
      </c>
      <c r="I149">
        <f t="shared" si="45"/>
        <v>0.40383516859433038</v>
      </c>
      <c r="J149">
        <f t="shared" si="45"/>
        <v>0.49688640372793053</v>
      </c>
      <c r="K149">
        <f t="shared" si="45"/>
        <v>0.49767128686447848</v>
      </c>
      <c r="L149">
        <f t="shared" si="45"/>
        <v>0.45353421486785378</v>
      </c>
      <c r="M149">
        <f t="shared" ref="M149:V154" si="46">$AR149*M$253</f>
        <v>0.45353421486785384</v>
      </c>
      <c r="N149">
        <f t="shared" si="46"/>
        <v>0.38493639350384173</v>
      </c>
      <c r="O149">
        <f t="shared" si="46"/>
        <v>0.51459069335463448</v>
      </c>
      <c r="P149">
        <f t="shared" si="46"/>
        <v>0.29586672825268484</v>
      </c>
      <c r="Q149">
        <f t="shared" si="46"/>
        <v>0.46552597370483445</v>
      </c>
      <c r="R149">
        <f t="shared" si="46"/>
        <v>0.29586672825268484</v>
      </c>
      <c r="S149">
        <f t="shared" si="46"/>
        <v>0.39891615122880059</v>
      </c>
      <c r="T149">
        <f t="shared" si="46"/>
        <v>0.26532117081277756</v>
      </c>
      <c r="U149">
        <f t="shared" si="46"/>
        <v>0.57006190283797653</v>
      </c>
      <c r="V149">
        <f t="shared" si="46"/>
        <v>0.47454189264319935</v>
      </c>
      <c r="W149">
        <f t="shared" ref="W149:AF154" si="47">$AR149*W$253</f>
        <v>0.48314317829350933</v>
      </c>
      <c r="X149">
        <f t="shared" si="47"/>
        <v>0.48314317829350895</v>
      </c>
      <c r="Y149">
        <f t="shared" si="47"/>
        <v>0.48569438140422921</v>
      </c>
      <c r="Z149">
        <f t="shared" si="47"/>
        <v>0.42247252967818932</v>
      </c>
      <c r="AA149">
        <f t="shared" si="47"/>
        <v>0.41732886764686739</v>
      </c>
      <c r="AB149">
        <f t="shared" si="47"/>
        <v>0.40659485749364244</v>
      </c>
      <c r="AC149">
        <f t="shared" si="47"/>
        <v>0.39077751247547599</v>
      </c>
      <c r="AD149">
        <f t="shared" si="47"/>
        <v>0.44866931025627915</v>
      </c>
      <c r="AE149">
        <f t="shared" si="47"/>
        <v>0.45582418747863557</v>
      </c>
      <c r="AF149">
        <f t="shared" si="47"/>
        <v>0.37305027785148764</v>
      </c>
      <c r="AG149">
        <f t="shared" ref="AG149:AQ154" si="48">$AR149*AG$253</f>
        <v>0.45582418747863568</v>
      </c>
      <c r="AH149">
        <f t="shared" si="48"/>
        <v>0.46289075197846047</v>
      </c>
      <c r="AI149">
        <f t="shared" si="48"/>
        <v>0.36118253531520556</v>
      </c>
      <c r="AJ149">
        <f t="shared" si="48"/>
        <v>0.46552597370483445</v>
      </c>
      <c r="AK149">
        <f t="shared" si="48"/>
        <v>0.43019594116517113</v>
      </c>
      <c r="AL149">
        <f t="shared" si="48"/>
        <v>0.6016344998235571</v>
      </c>
      <c r="AM149">
        <f t="shared" si="48"/>
        <v>0.50052705887192162</v>
      </c>
      <c r="AN149">
        <f t="shared" si="48"/>
        <v>0.53114853366334114</v>
      </c>
      <c r="AO149">
        <f t="shared" si="48"/>
        <v>0.5311485336633408</v>
      </c>
      <c r="AP149">
        <f t="shared" si="48"/>
        <v>0.3816999767604396</v>
      </c>
      <c r="AQ149">
        <f t="shared" si="48"/>
        <v>0.32615210606095446</v>
      </c>
      <c r="AR149" s="49">
        <v>0.42901784547204469</v>
      </c>
      <c r="AS149">
        <f t="shared" ref="AS149:BC154" si="49">$AR149*AS$253</f>
        <v>0.51000568696829285</v>
      </c>
      <c r="AT149">
        <f t="shared" si="49"/>
        <v>0.53868571241626284</v>
      </c>
      <c r="AU149">
        <f t="shared" si="49"/>
        <v>0.53868571241626284</v>
      </c>
      <c r="AV149">
        <f t="shared" si="49"/>
        <v>0.38972185509749752</v>
      </c>
      <c r="AW149">
        <f t="shared" si="49"/>
        <v>0.4215535349466365</v>
      </c>
      <c r="AX149">
        <f t="shared" si="49"/>
        <v>0.47886647153918843</v>
      </c>
      <c r="AY149">
        <f t="shared" si="49"/>
        <v>0.46375923398603563</v>
      </c>
      <c r="AZ149">
        <f t="shared" si="49"/>
        <v>0.44799072146838959</v>
      </c>
      <c r="BA149">
        <f t="shared" si="49"/>
        <v>0.36685571472664696</v>
      </c>
      <c r="BB149">
        <f t="shared" si="49"/>
        <v>0.49519899279520485</v>
      </c>
      <c r="BC149">
        <f t="shared" si="49"/>
        <v>0.57006190283797642</v>
      </c>
      <c r="BD149" s="23">
        <v>147</v>
      </c>
    </row>
    <row r="150" spans="2:56" x14ac:dyDescent="0.35">
      <c r="B150" s="5" t="s">
        <v>73</v>
      </c>
      <c r="C150">
        <f t="shared" si="45"/>
        <v>0.36413392888133411</v>
      </c>
      <c r="D150">
        <f t="shared" si="45"/>
        <v>0.40134376397705201</v>
      </c>
      <c r="E150">
        <f t="shared" si="45"/>
        <v>0.43219181014693975</v>
      </c>
      <c r="F150">
        <f t="shared" si="45"/>
        <v>0.51000568696829285</v>
      </c>
      <c r="G150">
        <f t="shared" si="45"/>
        <v>0.44866931025627915</v>
      </c>
      <c r="H150">
        <f t="shared" si="45"/>
        <v>0.50964480931433576</v>
      </c>
      <c r="I150">
        <f t="shared" si="45"/>
        <v>0.40383516859433038</v>
      </c>
      <c r="J150">
        <f t="shared" si="45"/>
        <v>0.49688640372793053</v>
      </c>
      <c r="K150">
        <f t="shared" si="45"/>
        <v>0.49767128686447848</v>
      </c>
      <c r="L150">
        <f t="shared" si="45"/>
        <v>0.45353421486785378</v>
      </c>
      <c r="M150">
        <f t="shared" si="46"/>
        <v>0.45353421486785384</v>
      </c>
      <c r="N150">
        <f t="shared" si="46"/>
        <v>0.38493639350384173</v>
      </c>
      <c r="O150">
        <f t="shared" si="46"/>
        <v>0.51459069335463448</v>
      </c>
      <c r="P150">
        <f t="shared" si="46"/>
        <v>0.29586672825268484</v>
      </c>
      <c r="Q150">
        <f t="shared" si="46"/>
        <v>0.46552597370483445</v>
      </c>
      <c r="R150">
        <f t="shared" si="46"/>
        <v>0.29586672825268484</v>
      </c>
      <c r="S150">
        <f t="shared" si="46"/>
        <v>0.39891615122880059</v>
      </c>
      <c r="T150">
        <f t="shared" si="46"/>
        <v>0.26532117081277756</v>
      </c>
      <c r="U150">
        <f t="shared" si="46"/>
        <v>0.57006190283797653</v>
      </c>
      <c r="V150">
        <f t="shared" si="46"/>
        <v>0.47454189264319935</v>
      </c>
      <c r="W150">
        <f t="shared" si="47"/>
        <v>0.48314317829350933</v>
      </c>
      <c r="X150">
        <f t="shared" si="47"/>
        <v>0.48314317829350895</v>
      </c>
      <c r="Y150">
        <f t="shared" si="47"/>
        <v>0.48569438140422921</v>
      </c>
      <c r="Z150">
        <f t="shared" si="47"/>
        <v>0.42247252967818932</v>
      </c>
      <c r="AA150">
        <f t="shared" si="47"/>
        <v>0.41732886764686739</v>
      </c>
      <c r="AB150">
        <f t="shared" si="47"/>
        <v>0.40659485749364244</v>
      </c>
      <c r="AC150">
        <f t="shared" si="47"/>
        <v>0.39077751247547599</v>
      </c>
      <c r="AD150">
        <f t="shared" si="47"/>
        <v>0.44866931025627915</v>
      </c>
      <c r="AE150">
        <f t="shared" si="47"/>
        <v>0.45582418747863557</v>
      </c>
      <c r="AF150">
        <f t="shared" si="47"/>
        <v>0.37305027785148764</v>
      </c>
      <c r="AG150">
        <f t="shared" si="48"/>
        <v>0.45582418747863568</v>
      </c>
      <c r="AH150">
        <f t="shared" si="48"/>
        <v>0.46289075197846047</v>
      </c>
      <c r="AI150">
        <f t="shared" si="48"/>
        <v>0.36118253531520556</v>
      </c>
      <c r="AJ150">
        <f t="shared" si="48"/>
        <v>0.46552597370483445</v>
      </c>
      <c r="AK150">
        <f t="shared" si="48"/>
        <v>0.43019594116517113</v>
      </c>
      <c r="AL150">
        <f t="shared" si="48"/>
        <v>0.6016344998235571</v>
      </c>
      <c r="AM150">
        <f t="shared" si="48"/>
        <v>0.50052705887192162</v>
      </c>
      <c r="AN150">
        <f t="shared" si="48"/>
        <v>0.53114853366334114</v>
      </c>
      <c r="AO150">
        <f t="shared" si="48"/>
        <v>0.5311485336633408</v>
      </c>
      <c r="AP150">
        <f t="shared" si="48"/>
        <v>0.3816999767604396</v>
      </c>
      <c r="AQ150">
        <f t="shared" si="48"/>
        <v>0.32615210606095446</v>
      </c>
      <c r="AR150" s="49">
        <v>0.42901784547204469</v>
      </c>
      <c r="AS150">
        <f t="shared" si="49"/>
        <v>0.51000568696829285</v>
      </c>
      <c r="AT150">
        <f t="shared" si="49"/>
        <v>0.53868571241626284</v>
      </c>
      <c r="AU150">
        <f t="shared" si="49"/>
        <v>0.53868571241626284</v>
      </c>
      <c r="AV150">
        <f t="shared" si="49"/>
        <v>0.38972185509749752</v>
      </c>
      <c r="AW150">
        <f t="shared" si="49"/>
        <v>0.4215535349466365</v>
      </c>
      <c r="AX150">
        <f t="shared" si="49"/>
        <v>0.47886647153918843</v>
      </c>
      <c r="AY150">
        <f t="shared" si="49"/>
        <v>0.46375923398603563</v>
      </c>
      <c r="AZ150">
        <f t="shared" si="49"/>
        <v>0.44799072146838959</v>
      </c>
      <c r="BA150">
        <f t="shared" si="49"/>
        <v>0.36685571472664696</v>
      </c>
      <c r="BB150">
        <f t="shared" si="49"/>
        <v>0.49519899279520485</v>
      </c>
      <c r="BC150">
        <f t="shared" si="49"/>
        <v>0.57006190283797642</v>
      </c>
      <c r="BD150" s="23">
        <v>148</v>
      </c>
    </row>
    <row r="151" spans="2:56" x14ac:dyDescent="0.35">
      <c r="B151" s="5" t="s">
        <v>74</v>
      </c>
      <c r="C151">
        <f t="shared" si="45"/>
        <v>0.26790136660179376</v>
      </c>
      <c r="D151">
        <f t="shared" si="45"/>
        <v>0.29527746336870292</v>
      </c>
      <c r="E151">
        <f t="shared" si="45"/>
        <v>0.31797305164111944</v>
      </c>
      <c r="F151">
        <f t="shared" si="45"/>
        <v>0.37522243789047849</v>
      </c>
      <c r="G151">
        <f t="shared" si="45"/>
        <v>0.33009591207061761</v>
      </c>
      <c r="H151">
        <f t="shared" si="45"/>
        <v>0.37495693223719273</v>
      </c>
      <c r="I151">
        <f t="shared" si="45"/>
        <v>0.29711044472195769</v>
      </c>
      <c r="J151">
        <f t="shared" si="45"/>
        <v>0.36557029171523298</v>
      </c>
      <c r="K151">
        <f t="shared" si="45"/>
        <v>0.36614774755833412</v>
      </c>
      <c r="L151">
        <f t="shared" si="45"/>
        <v>0.33367512974426905</v>
      </c>
      <c r="M151">
        <f t="shared" si="46"/>
        <v>0.33367512974426911</v>
      </c>
      <c r="N151">
        <f t="shared" si="46"/>
        <v>0.2832061988600133</v>
      </c>
      <c r="O151">
        <f t="shared" si="46"/>
        <v>0.37859572826348065</v>
      </c>
      <c r="P151">
        <f t="shared" si="46"/>
        <v>0.2176756806881528</v>
      </c>
      <c r="Q151">
        <f t="shared" si="46"/>
        <v>0.34249773133554562</v>
      </c>
      <c r="R151">
        <f t="shared" si="46"/>
        <v>0.2176756806881528</v>
      </c>
      <c r="S151">
        <f t="shared" si="46"/>
        <v>0.29349141510114796</v>
      </c>
      <c r="T151">
        <f t="shared" si="46"/>
        <v>0.19520264004921922</v>
      </c>
      <c r="U151">
        <f t="shared" si="46"/>
        <v>0.41940712113009992</v>
      </c>
      <c r="V151">
        <f t="shared" si="46"/>
        <v>0.34913094184734633</v>
      </c>
      <c r="W151">
        <f t="shared" si="47"/>
        <v>0.35545909749966231</v>
      </c>
      <c r="X151">
        <f t="shared" si="47"/>
        <v>0.35545909749966204</v>
      </c>
      <c r="Y151">
        <f t="shared" si="47"/>
        <v>0.35733607392407929</v>
      </c>
      <c r="Z151">
        <f t="shared" si="47"/>
        <v>0.3108223625307594</v>
      </c>
      <c r="AA151">
        <f t="shared" si="47"/>
        <v>0.30703805687222802</v>
      </c>
      <c r="AB151">
        <f t="shared" si="47"/>
        <v>0.29914080874157212</v>
      </c>
      <c r="AC151">
        <f t="shared" si="47"/>
        <v>0.28750363897989412</v>
      </c>
      <c r="AD151">
        <f t="shared" si="47"/>
        <v>0.33009591207061761</v>
      </c>
      <c r="AE151">
        <f t="shared" si="47"/>
        <v>0.3353599131254657</v>
      </c>
      <c r="AF151">
        <f t="shared" si="47"/>
        <v>0.2744613212908309</v>
      </c>
      <c r="AG151">
        <f t="shared" si="48"/>
        <v>0.33535991312546581</v>
      </c>
      <c r="AH151">
        <f t="shared" si="48"/>
        <v>0.3405589405616038</v>
      </c>
      <c r="AI151">
        <f t="shared" si="48"/>
        <v>0.26572996122857118</v>
      </c>
      <c r="AJ151">
        <f t="shared" si="48"/>
        <v>0.34249773133554562</v>
      </c>
      <c r="AK151">
        <f t="shared" si="48"/>
        <v>0.31650464678959511</v>
      </c>
      <c r="AL151">
        <f t="shared" si="48"/>
        <v>0.44263577742584748</v>
      </c>
      <c r="AM151">
        <f t="shared" si="48"/>
        <v>0.36824880204080862</v>
      </c>
      <c r="AN151">
        <f t="shared" si="48"/>
        <v>0.39077769675047208</v>
      </c>
      <c r="AO151">
        <f t="shared" si="48"/>
        <v>0.39077769675047186</v>
      </c>
      <c r="AP151">
        <f t="shared" si="48"/>
        <v>0.28082509564583596</v>
      </c>
      <c r="AQ151">
        <f t="shared" si="48"/>
        <v>0.23995730143086344</v>
      </c>
      <c r="AR151" s="49">
        <v>0.31563789579183488</v>
      </c>
      <c r="AS151">
        <f t="shared" si="49"/>
        <v>0.37522243789047849</v>
      </c>
      <c r="AT151">
        <f t="shared" si="49"/>
        <v>0.39632296547737439</v>
      </c>
      <c r="AU151">
        <f t="shared" si="49"/>
        <v>0.39632296547737439</v>
      </c>
      <c r="AV151">
        <f t="shared" si="49"/>
        <v>0.28672696855236068</v>
      </c>
      <c r="AW151">
        <f t="shared" si="49"/>
        <v>0.3101462378278535</v>
      </c>
      <c r="AX151">
        <f t="shared" si="49"/>
        <v>0.35231262996899981</v>
      </c>
      <c r="AY151">
        <f t="shared" si="49"/>
        <v>0.34119790193884553</v>
      </c>
      <c r="AZ151">
        <f t="shared" si="49"/>
        <v>0.3295966593253577</v>
      </c>
      <c r="BA151">
        <f t="shared" si="49"/>
        <v>0.2699038445081971</v>
      </c>
      <c r="BB151">
        <f t="shared" si="49"/>
        <v>0.36432882625694735</v>
      </c>
      <c r="BC151">
        <f t="shared" si="49"/>
        <v>0.41940712113009981</v>
      </c>
      <c r="BD151" s="23">
        <v>149</v>
      </c>
    </row>
    <row r="152" spans="2:56" x14ac:dyDescent="0.35">
      <c r="B152" s="5" t="s">
        <v>75</v>
      </c>
      <c r="C152">
        <f t="shared" si="45"/>
        <v>0.26790136660179376</v>
      </c>
      <c r="D152">
        <f t="shared" si="45"/>
        <v>0.29527746336870292</v>
      </c>
      <c r="E152">
        <f t="shared" si="45"/>
        <v>0.31797305164111944</v>
      </c>
      <c r="F152">
        <f t="shared" si="45"/>
        <v>0.37522243789047849</v>
      </c>
      <c r="G152">
        <f t="shared" si="45"/>
        <v>0.33009591207061761</v>
      </c>
      <c r="H152">
        <f t="shared" si="45"/>
        <v>0.37495693223719273</v>
      </c>
      <c r="I152">
        <f t="shared" si="45"/>
        <v>0.29711044472195769</v>
      </c>
      <c r="J152">
        <f t="shared" si="45"/>
        <v>0.36557029171523298</v>
      </c>
      <c r="K152">
        <f t="shared" si="45"/>
        <v>0.36614774755833412</v>
      </c>
      <c r="L152">
        <f t="shared" si="45"/>
        <v>0.33367512974426905</v>
      </c>
      <c r="M152">
        <f t="shared" si="46"/>
        <v>0.33367512974426911</v>
      </c>
      <c r="N152">
        <f t="shared" si="46"/>
        <v>0.2832061988600133</v>
      </c>
      <c r="O152">
        <f t="shared" si="46"/>
        <v>0.37859572826348065</v>
      </c>
      <c r="P152">
        <f t="shared" si="46"/>
        <v>0.2176756806881528</v>
      </c>
      <c r="Q152">
        <f t="shared" si="46"/>
        <v>0.34249773133554562</v>
      </c>
      <c r="R152">
        <f t="shared" si="46"/>
        <v>0.2176756806881528</v>
      </c>
      <c r="S152">
        <f t="shared" si="46"/>
        <v>0.29349141510114796</v>
      </c>
      <c r="T152">
        <f t="shared" si="46"/>
        <v>0.19520264004921922</v>
      </c>
      <c r="U152">
        <f t="shared" si="46"/>
        <v>0.41940712113009992</v>
      </c>
      <c r="V152">
        <f t="shared" si="46"/>
        <v>0.34913094184734633</v>
      </c>
      <c r="W152">
        <f t="shared" si="47"/>
        <v>0.35545909749966231</v>
      </c>
      <c r="X152">
        <f t="shared" si="47"/>
        <v>0.35545909749966204</v>
      </c>
      <c r="Y152">
        <f t="shared" si="47"/>
        <v>0.35733607392407929</v>
      </c>
      <c r="Z152">
        <f t="shared" si="47"/>
        <v>0.3108223625307594</v>
      </c>
      <c r="AA152">
        <f t="shared" si="47"/>
        <v>0.30703805687222802</v>
      </c>
      <c r="AB152">
        <f t="shared" si="47"/>
        <v>0.29914080874157212</v>
      </c>
      <c r="AC152">
        <f t="shared" si="47"/>
        <v>0.28750363897989412</v>
      </c>
      <c r="AD152">
        <f t="shared" si="47"/>
        <v>0.33009591207061761</v>
      </c>
      <c r="AE152">
        <f t="shared" si="47"/>
        <v>0.3353599131254657</v>
      </c>
      <c r="AF152">
        <f t="shared" si="47"/>
        <v>0.2744613212908309</v>
      </c>
      <c r="AG152">
        <f t="shared" si="48"/>
        <v>0.33535991312546581</v>
      </c>
      <c r="AH152">
        <f t="shared" si="48"/>
        <v>0.3405589405616038</v>
      </c>
      <c r="AI152">
        <f t="shared" si="48"/>
        <v>0.26572996122857118</v>
      </c>
      <c r="AJ152">
        <f t="shared" si="48"/>
        <v>0.34249773133554562</v>
      </c>
      <c r="AK152">
        <f t="shared" si="48"/>
        <v>0.31650464678959511</v>
      </c>
      <c r="AL152">
        <f t="shared" si="48"/>
        <v>0.44263577742584748</v>
      </c>
      <c r="AM152">
        <f t="shared" si="48"/>
        <v>0.36824880204080862</v>
      </c>
      <c r="AN152">
        <f t="shared" si="48"/>
        <v>0.39077769675047208</v>
      </c>
      <c r="AO152">
        <f t="shared" si="48"/>
        <v>0.39077769675047186</v>
      </c>
      <c r="AP152">
        <f t="shared" si="48"/>
        <v>0.28082509564583596</v>
      </c>
      <c r="AQ152">
        <f t="shared" si="48"/>
        <v>0.23995730143086344</v>
      </c>
      <c r="AR152" s="49">
        <v>0.31563789579183488</v>
      </c>
      <c r="AS152">
        <f t="shared" si="49"/>
        <v>0.37522243789047849</v>
      </c>
      <c r="AT152">
        <f t="shared" si="49"/>
        <v>0.39632296547737439</v>
      </c>
      <c r="AU152">
        <f t="shared" si="49"/>
        <v>0.39632296547737439</v>
      </c>
      <c r="AV152">
        <f t="shared" si="49"/>
        <v>0.28672696855236068</v>
      </c>
      <c r="AW152">
        <f t="shared" si="49"/>
        <v>0.3101462378278535</v>
      </c>
      <c r="AX152">
        <f t="shared" si="49"/>
        <v>0.35231262996899981</v>
      </c>
      <c r="AY152">
        <f t="shared" si="49"/>
        <v>0.34119790193884553</v>
      </c>
      <c r="AZ152">
        <f t="shared" si="49"/>
        <v>0.3295966593253577</v>
      </c>
      <c r="BA152">
        <f t="shared" si="49"/>
        <v>0.2699038445081971</v>
      </c>
      <c r="BB152">
        <f t="shared" si="49"/>
        <v>0.36432882625694735</v>
      </c>
      <c r="BC152">
        <f t="shared" si="49"/>
        <v>0.41940712113009981</v>
      </c>
      <c r="BD152" s="23">
        <v>150</v>
      </c>
    </row>
    <row r="153" spans="2:56" x14ac:dyDescent="0.35">
      <c r="B153" s="5" t="s">
        <v>81</v>
      </c>
      <c r="C153">
        <f t="shared" si="45"/>
        <v>0.26790136660179376</v>
      </c>
      <c r="D153">
        <f t="shared" si="45"/>
        <v>0.29527746336870292</v>
      </c>
      <c r="E153">
        <f t="shared" si="45"/>
        <v>0.31797305164111944</v>
      </c>
      <c r="F153">
        <f t="shared" si="45"/>
        <v>0.37522243789047849</v>
      </c>
      <c r="G153">
        <f t="shared" si="45"/>
        <v>0.33009591207061761</v>
      </c>
      <c r="H153">
        <f t="shared" si="45"/>
        <v>0.37495693223719273</v>
      </c>
      <c r="I153">
        <f t="shared" si="45"/>
        <v>0.29711044472195769</v>
      </c>
      <c r="J153">
        <f t="shared" si="45"/>
        <v>0.36557029171523298</v>
      </c>
      <c r="K153">
        <f t="shared" si="45"/>
        <v>0.36614774755833412</v>
      </c>
      <c r="L153">
        <f t="shared" si="45"/>
        <v>0.33367512974426905</v>
      </c>
      <c r="M153">
        <f t="shared" si="46"/>
        <v>0.33367512974426911</v>
      </c>
      <c r="N153">
        <f t="shared" si="46"/>
        <v>0.2832061988600133</v>
      </c>
      <c r="O153">
        <f t="shared" si="46"/>
        <v>0.37859572826348065</v>
      </c>
      <c r="P153">
        <f t="shared" si="46"/>
        <v>0.2176756806881528</v>
      </c>
      <c r="Q153">
        <f t="shared" si="46"/>
        <v>0.34249773133554562</v>
      </c>
      <c r="R153">
        <f t="shared" si="46"/>
        <v>0.2176756806881528</v>
      </c>
      <c r="S153">
        <f t="shared" si="46"/>
        <v>0.29349141510114796</v>
      </c>
      <c r="T153">
        <f t="shared" si="46"/>
        <v>0.19520264004921922</v>
      </c>
      <c r="U153">
        <f t="shared" si="46"/>
        <v>0.41940712113009992</v>
      </c>
      <c r="V153">
        <f t="shared" si="46"/>
        <v>0.34913094184734633</v>
      </c>
      <c r="W153">
        <f t="shared" si="47"/>
        <v>0.35545909749966231</v>
      </c>
      <c r="X153">
        <f t="shared" si="47"/>
        <v>0.35545909749966204</v>
      </c>
      <c r="Y153">
        <f t="shared" si="47"/>
        <v>0.35733607392407929</v>
      </c>
      <c r="Z153">
        <f t="shared" si="47"/>
        <v>0.3108223625307594</v>
      </c>
      <c r="AA153">
        <f t="shared" si="47"/>
        <v>0.30703805687222802</v>
      </c>
      <c r="AB153">
        <f t="shared" si="47"/>
        <v>0.29914080874157212</v>
      </c>
      <c r="AC153">
        <f t="shared" si="47"/>
        <v>0.28750363897989412</v>
      </c>
      <c r="AD153">
        <f t="shared" si="47"/>
        <v>0.33009591207061761</v>
      </c>
      <c r="AE153">
        <f t="shared" si="47"/>
        <v>0.3353599131254657</v>
      </c>
      <c r="AF153">
        <f t="shared" si="47"/>
        <v>0.2744613212908309</v>
      </c>
      <c r="AG153">
        <f t="shared" si="48"/>
        <v>0.33535991312546581</v>
      </c>
      <c r="AH153">
        <f t="shared" si="48"/>
        <v>0.3405589405616038</v>
      </c>
      <c r="AI153">
        <f t="shared" si="48"/>
        <v>0.26572996122857118</v>
      </c>
      <c r="AJ153">
        <f t="shared" si="48"/>
        <v>0.34249773133554562</v>
      </c>
      <c r="AK153">
        <f t="shared" si="48"/>
        <v>0.31650464678959511</v>
      </c>
      <c r="AL153">
        <f t="shared" si="48"/>
        <v>0.44263577742584748</v>
      </c>
      <c r="AM153">
        <f t="shared" si="48"/>
        <v>0.36824880204080862</v>
      </c>
      <c r="AN153">
        <f t="shared" si="48"/>
        <v>0.39077769675047208</v>
      </c>
      <c r="AO153">
        <f t="shared" si="48"/>
        <v>0.39077769675047186</v>
      </c>
      <c r="AP153">
        <f t="shared" si="48"/>
        <v>0.28082509564583596</v>
      </c>
      <c r="AQ153">
        <f t="shared" si="48"/>
        <v>0.23995730143086344</v>
      </c>
      <c r="AR153" s="49">
        <v>0.31563789579183488</v>
      </c>
      <c r="AS153">
        <f t="shared" si="49"/>
        <v>0.37522243789047849</v>
      </c>
      <c r="AT153">
        <f t="shared" si="49"/>
        <v>0.39632296547737439</v>
      </c>
      <c r="AU153">
        <f t="shared" si="49"/>
        <v>0.39632296547737439</v>
      </c>
      <c r="AV153">
        <f t="shared" si="49"/>
        <v>0.28672696855236068</v>
      </c>
      <c r="AW153">
        <f t="shared" si="49"/>
        <v>0.3101462378278535</v>
      </c>
      <c r="AX153">
        <f t="shared" si="49"/>
        <v>0.35231262996899981</v>
      </c>
      <c r="AY153">
        <f t="shared" si="49"/>
        <v>0.34119790193884553</v>
      </c>
      <c r="AZ153">
        <f t="shared" si="49"/>
        <v>0.3295966593253577</v>
      </c>
      <c r="BA153">
        <f t="shared" si="49"/>
        <v>0.2699038445081971</v>
      </c>
      <c r="BB153">
        <f t="shared" si="49"/>
        <v>0.36432882625694735</v>
      </c>
      <c r="BC153">
        <f t="shared" si="49"/>
        <v>0.41940712113009981</v>
      </c>
      <c r="BD153" s="23">
        <v>151</v>
      </c>
    </row>
    <row r="154" spans="2:56" x14ac:dyDescent="0.35">
      <c r="B154" s="5" t="s">
        <v>82</v>
      </c>
      <c r="C154">
        <f t="shared" si="45"/>
        <v>0.26790136660179376</v>
      </c>
      <c r="D154">
        <f t="shared" si="45"/>
        <v>0.29527746336870292</v>
      </c>
      <c r="E154">
        <f t="shared" si="45"/>
        <v>0.31797305164111944</v>
      </c>
      <c r="F154">
        <f t="shared" si="45"/>
        <v>0.37522243789047849</v>
      </c>
      <c r="G154">
        <f t="shared" si="45"/>
        <v>0.33009591207061761</v>
      </c>
      <c r="H154">
        <f t="shared" si="45"/>
        <v>0.37495693223719273</v>
      </c>
      <c r="I154">
        <f t="shared" si="45"/>
        <v>0.29711044472195769</v>
      </c>
      <c r="J154">
        <f t="shared" si="45"/>
        <v>0.36557029171523298</v>
      </c>
      <c r="K154">
        <f t="shared" si="45"/>
        <v>0.36614774755833412</v>
      </c>
      <c r="L154">
        <f t="shared" si="45"/>
        <v>0.33367512974426905</v>
      </c>
      <c r="M154">
        <f t="shared" si="46"/>
        <v>0.33367512974426911</v>
      </c>
      <c r="N154">
        <f t="shared" si="46"/>
        <v>0.2832061988600133</v>
      </c>
      <c r="O154">
        <f t="shared" si="46"/>
        <v>0.37859572826348065</v>
      </c>
      <c r="P154">
        <f t="shared" si="46"/>
        <v>0.2176756806881528</v>
      </c>
      <c r="Q154">
        <f t="shared" si="46"/>
        <v>0.34249773133554562</v>
      </c>
      <c r="R154">
        <f t="shared" si="46"/>
        <v>0.2176756806881528</v>
      </c>
      <c r="S154">
        <f t="shared" si="46"/>
        <v>0.29349141510114796</v>
      </c>
      <c r="T154">
        <f t="shared" si="46"/>
        <v>0.19520264004921922</v>
      </c>
      <c r="U154">
        <f t="shared" si="46"/>
        <v>0.41940712113009992</v>
      </c>
      <c r="V154">
        <f t="shared" si="46"/>
        <v>0.34913094184734633</v>
      </c>
      <c r="W154">
        <f t="shared" si="47"/>
        <v>0.35545909749966231</v>
      </c>
      <c r="X154">
        <f t="shared" si="47"/>
        <v>0.35545909749966204</v>
      </c>
      <c r="Y154">
        <f t="shared" si="47"/>
        <v>0.35733607392407929</v>
      </c>
      <c r="Z154">
        <f t="shared" si="47"/>
        <v>0.3108223625307594</v>
      </c>
      <c r="AA154">
        <f t="shared" si="47"/>
        <v>0.30703805687222802</v>
      </c>
      <c r="AB154">
        <f t="shared" si="47"/>
        <v>0.29914080874157212</v>
      </c>
      <c r="AC154">
        <f t="shared" si="47"/>
        <v>0.28750363897989412</v>
      </c>
      <c r="AD154">
        <f t="shared" si="47"/>
        <v>0.33009591207061761</v>
      </c>
      <c r="AE154">
        <f t="shared" si="47"/>
        <v>0.3353599131254657</v>
      </c>
      <c r="AF154">
        <f t="shared" si="47"/>
        <v>0.2744613212908309</v>
      </c>
      <c r="AG154">
        <f t="shared" si="48"/>
        <v>0.33535991312546581</v>
      </c>
      <c r="AH154">
        <f t="shared" si="48"/>
        <v>0.3405589405616038</v>
      </c>
      <c r="AI154">
        <f t="shared" si="48"/>
        <v>0.26572996122857118</v>
      </c>
      <c r="AJ154">
        <f t="shared" si="48"/>
        <v>0.34249773133554562</v>
      </c>
      <c r="AK154">
        <f t="shared" si="48"/>
        <v>0.31650464678959511</v>
      </c>
      <c r="AL154">
        <f t="shared" si="48"/>
        <v>0.44263577742584748</v>
      </c>
      <c r="AM154">
        <f t="shared" si="48"/>
        <v>0.36824880204080862</v>
      </c>
      <c r="AN154">
        <f t="shared" si="48"/>
        <v>0.39077769675047208</v>
      </c>
      <c r="AO154">
        <f t="shared" si="48"/>
        <v>0.39077769675047186</v>
      </c>
      <c r="AP154">
        <f t="shared" si="48"/>
        <v>0.28082509564583596</v>
      </c>
      <c r="AQ154">
        <f t="shared" si="48"/>
        <v>0.23995730143086344</v>
      </c>
      <c r="AR154" s="49">
        <v>0.31563789579183488</v>
      </c>
      <c r="AS154">
        <f t="shared" si="49"/>
        <v>0.37522243789047849</v>
      </c>
      <c r="AT154">
        <f t="shared" si="49"/>
        <v>0.39632296547737439</v>
      </c>
      <c r="AU154">
        <f t="shared" si="49"/>
        <v>0.39632296547737439</v>
      </c>
      <c r="AV154">
        <f t="shared" si="49"/>
        <v>0.28672696855236068</v>
      </c>
      <c r="AW154">
        <f t="shared" si="49"/>
        <v>0.3101462378278535</v>
      </c>
      <c r="AX154">
        <f t="shared" si="49"/>
        <v>0.35231262996899981</v>
      </c>
      <c r="AY154">
        <f t="shared" si="49"/>
        <v>0.34119790193884553</v>
      </c>
      <c r="AZ154">
        <f t="shared" si="49"/>
        <v>0.3295966593253577</v>
      </c>
      <c r="BA154">
        <f t="shared" si="49"/>
        <v>0.2699038445081971</v>
      </c>
      <c r="BB154">
        <f t="shared" si="49"/>
        <v>0.36432882625694735</v>
      </c>
      <c r="BC154">
        <f t="shared" si="49"/>
        <v>0.41940712113009981</v>
      </c>
      <c r="BD154" s="23">
        <v>152</v>
      </c>
    </row>
    <row r="155" spans="2:56" x14ac:dyDescent="0.35">
      <c r="B155" s="5" t="s">
        <v>76</v>
      </c>
      <c r="C155"/>
      <c r="AR155" s="49"/>
      <c r="BD155" s="23">
        <v>153</v>
      </c>
    </row>
    <row r="156" spans="2:56" x14ac:dyDescent="0.35">
      <c r="B156" s="5" t="s">
        <v>46</v>
      </c>
      <c r="C156"/>
      <c r="AR156" s="49"/>
      <c r="BD156" s="23">
        <v>154</v>
      </c>
    </row>
    <row r="157" spans="2:56" x14ac:dyDescent="0.35">
      <c r="B157" s="5" t="s">
        <v>77</v>
      </c>
      <c r="C157"/>
      <c r="AR157" s="49"/>
      <c r="BD157" s="23">
        <v>155</v>
      </c>
    </row>
    <row r="158" spans="2:56" x14ac:dyDescent="0.35">
      <c r="B158" s="5" t="s">
        <v>47</v>
      </c>
      <c r="C158">
        <f t="shared" ref="C158:L167" si="50">$AR158*C$254</f>
        <v>9.9551136162596893E-2</v>
      </c>
      <c r="D158">
        <f t="shared" si="50"/>
        <v>0.10922746991633561</v>
      </c>
      <c r="E158">
        <f t="shared" si="50"/>
        <v>0.11705922929324716</v>
      </c>
      <c r="F158">
        <f t="shared" si="50"/>
        <v>0.11627724695170828</v>
      </c>
      <c r="G158">
        <f t="shared" si="50"/>
        <v>9.6578976500647618E-2</v>
      </c>
      <c r="H158">
        <f t="shared" si="50"/>
        <v>0.13108895444007046</v>
      </c>
      <c r="I158">
        <f t="shared" si="50"/>
        <v>0.10870772718232592</v>
      </c>
      <c r="J158">
        <f t="shared" si="50"/>
        <v>0.11878078084692772</v>
      </c>
      <c r="K158">
        <f t="shared" si="50"/>
        <v>0.1183059655715481</v>
      </c>
      <c r="L158">
        <f t="shared" si="50"/>
        <v>0.1278081010780012</v>
      </c>
      <c r="M158">
        <f t="shared" ref="M158:V167" si="51">$AR158*M$254</f>
        <v>0.12780810107800122</v>
      </c>
      <c r="N158">
        <f t="shared" si="51"/>
        <v>0.10121642745176615</v>
      </c>
      <c r="O158">
        <f t="shared" si="51"/>
        <v>0.13526476380675095</v>
      </c>
      <c r="P158">
        <f t="shared" si="51"/>
        <v>8.3940772783730161E-2</v>
      </c>
      <c r="Q158">
        <f t="shared" si="51"/>
        <v>0.12857750207875421</v>
      </c>
      <c r="R158">
        <f t="shared" si="51"/>
        <v>8.3940772783730161E-2</v>
      </c>
      <c r="S158">
        <f t="shared" si="51"/>
        <v>0.1030150740714932</v>
      </c>
      <c r="T158">
        <f t="shared" si="51"/>
        <v>7.6450501420608691E-2</v>
      </c>
      <c r="U158">
        <f t="shared" si="51"/>
        <v>0.11948248647764634</v>
      </c>
      <c r="V158">
        <f t="shared" si="51"/>
        <v>0.11967934245740405</v>
      </c>
      <c r="W158">
        <f t="shared" ref="W158:AF167" si="52">$AR158*W$254</f>
        <v>0.12669077711532273</v>
      </c>
      <c r="X158">
        <f t="shared" si="52"/>
        <v>0.12669077711532273</v>
      </c>
      <c r="Y158">
        <f t="shared" si="52"/>
        <v>0.12020840520910835</v>
      </c>
      <c r="Z158">
        <f t="shared" si="52"/>
        <v>8.940567772412257E-2</v>
      </c>
      <c r="AA158">
        <f t="shared" si="52"/>
        <v>0.11352331866126138</v>
      </c>
      <c r="AB158">
        <f t="shared" si="52"/>
        <v>0.11631325822166692</v>
      </c>
      <c r="AC158">
        <f t="shared" si="52"/>
        <v>0.10104005943625717</v>
      </c>
      <c r="AD158">
        <f t="shared" si="52"/>
        <v>9.6578976500647618E-2</v>
      </c>
      <c r="AE158">
        <f t="shared" si="52"/>
        <v>0.10822758111179115</v>
      </c>
      <c r="AF158">
        <f t="shared" si="52"/>
        <v>0.12879873348582402</v>
      </c>
      <c r="AG158">
        <f t="shared" ref="AG158:AQ167" si="53">$AR158*AG$254</f>
        <v>0.10822758111179114</v>
      </c>
      <c r="AH158">
        <f t="shared" si="53"/>
        <v>0.13554594451769444</v>
      </c>
      <c r="AI158">
        <f t="shared" si="53"/>
        <v>9.286990673812634E-2</v>
      </c>
      <c r="AJ158">
        <f t="shared" si="53"/>
        <v>0.12857750207875421</v>
      </c>
      <c r="AK158">
        <f t="shared" si="53"/>
        <v>0.15177740035566559</v>
      </c>
      <c r="AL158">
        <f t="shared" si="53"/>
        <v>0.12805585106816345</v>
      </c>
      <c r="AM158">
        <f t="shared" si="53"/>
        <v>0.13658797836885073</v>
      </c>
      <c r="AN158">
        <f t="shared" si="53"/>
        <v>0.12837750327939301</v>
      </c>
      <c r="AO158">
        <f t="shared" si="53"/>
        <v>0.12837750327939301</v>
      </c>
      <c r="AP158">
        <f t="shared" si="53"/>
        <v>0.10968037843884651</v>
      </c>
      <c r="AQ158">
        <f t="shared" si="53"/>
        <v>0.12873792193790912</v>
      </c>
      <c r="AR158" s="49">
        <v>0.11205098312522491</v>
      </c>
      <c r="AS158">
        <f t="shared" ref="AS158:BC167" si="54">$AR158*AS$254</f>
        <v>0.11627724695170828</v>
      </c>
      <c r="AT158">
        <f t="shared" si="54"/>
        <v>0.15987138125196571</v>
      </c>
      <c r="AU158">
        <f t="shared" si="54"/>
        <v>0.15987138125196557</v>
      </c>
      <c r="AV158">
        <f t="shared" si="54"/>
        <v>0.13015515447052481</v>
      </c>
      <c r="AW158">
        <f t="shared" si="54"/>
        <v>0.13585435910690485</v>
      </c>
      <c r="AX158">
        <f t="shared" si="54"/>
        <v>0.12557789660390234</v>
      </c>
      <c r="AY158">
        <f t="shared" si="54"/>
        <v>0.11804065331625947</v>
      </c>
      <c r="AZ158">
        <f t="shared" si="54"/>
        <v>0.1096548340336007</v>
      </c>
      <c r="BA158">
        <f t="shared" si="54"/>
        <v>0.13141247087559715</v>
      </c>
      <c r="BB158">
        <f t="shared" si="54"/>
        <v>0.1062214347039781</v>
      </c>
      <c r="BC158">
        <f t="shared" si="54"/>
        <v>0.11948248647764634</v>
      </c>
      <c r="BD158" s="23">
        <v>156</v>
      </c>
    </row>
    <row r="159" spans="2:56" x14ac:dyDescent="0.35">
      <c r="B159" s="5" t="s">
        <v>48</v>
      </c>
      <c r="C159">
        <f t="shared" si="50"/>
        <v>9.9551136162596893E-2</v>
      </c>
      <c r="D159">
        <f t="shared" si="50"/>
        <v>0.10922746991633561</v>
      </c>
      <c r="E159">
        <f t="shared" si="50"/>
        <v>0.11705922929324716</v>
      </c>
      <c r="F159">
        <f t="shared" si="50"/>
        <v>0.11627724695170828</v>
      </c>
      <c r="G159">
        <f t="shared" si="50"/>
        <v>9.6578976500647618E-2</v>
      </c>
      <c r="H159">
        <f t="shared" si="50"/>
        <v>0.13108895444007046</v>
      </c>
      <c r="I159">
        <f t="shared" si="50"/>
        <v>0.10870772718232592</v>
      </c>
      <c r="J159">
        <f t="shared" si="50"/>
        <v>0.11878078084692772</v>
      </c>
      <c r="K159">
        <f t="shared" si="50"/>
        <v>0.1183059655715481</v>
      </c>
      <c r="L159">
        <f t="shared" si="50"/>
        <v>0.1278081010780012</v>
      </c>
      <c r="M159">
        <f t="shared" si="51"/>
        <v>0.12780810107800122</v>
      </c>
      <c r="N159">
        <f t="shared" si="51"/>
        <v>0.10121642745176615</v>
      </c>
      <c r="O159">
        <f t="shared" si="51"/>
        <v>0.13526476380675095</v>
      </c>
      <c r="P159">
        <f t="shared" si="51"/>
        <v>8.3940772783730161E-2</v>
      </c>
      <c r="Q159">
        <f t="shared" si="51"/>
        <v>0.12857750207875421</v>
      </c>
      <c r="R159">
        <f t="shared" si="51"/>
        <v>8.3940772783730161E-2</v>
      </c>
      <c r="S159">
        <f t="shared" si="51"/>
        <v>0.1030150740714932</v>
      </c>
      <c r="T159">
        <f t="shared" si="51"/>
        <v>7.6450501420608691E-2</v>
      </c>
      <c r="U159">
        <f t="shared" si="51"/>
        <v>0.11948248647764634</v>
      </c>
      <c r="V159">
        <f t="shared" si="51"/>
        <v>0.11967934245740405</v>
      </c>
      <c r="W159">
        <f t="shared" si="52"/>
        <v>0.12669077711532273</v>
      </c>
      <c r="X159">
        <f t="shared" si="52"/>
        <v>0.12669077711532273</v>
      </c>
      <c r="Y159">
        <f t="shared" si="52"/>
        <v>0.12020840520910835</v>
      </c>
      <c r="Z159">
        <f t="shared" si="52"/>
        <v>8.940567772412257E-2</v>
      </c>
      <c r="AA159">
        <f t="shared" si="52"/>
        <v>0.11352331866126138</v>
      </c>
      <c r="AB159">
        <f t="shared" si="52"/>
        <v>0.11631325822166692</v>
      </c>
      <c r="AC159">
        <f t="shared" si="52"/>
        <v>0.10104005943625717</v>
      </c>
      <c r="AD159">
        <f t="shared" si="52"/>
        <v>9.6578976500647618E-2</v>
      </c>
      <c r="AE159">
        <f t="shared" si="52"/>
        <v>0.10822758111179115</v>
      </c>
      <c r="AF159">
        <f t="shared" si="52"/>
        <v>0.12879873348582402</v>
      </c>
      <c r="AG159">
        <f t="shared" si="53"/>
        <v>0.10822758111179114</v>
      </c>
      <c r="AH159">
        <f t="shared" si="53"/>
        <v>0.13554594451769444</v>
      </c>
      <c r="AI159">
        <f t="shared" si="53"/>
        <v>9.286990673812634E-2</v>
      </c>
      <c r="AJ159">
        <f t="shared" si="53"/>
        <v>0.12857750207875421</v>
      </c>
      <c r="AK159">
        <f t="shared" si="53"/>
        <v>0.15177740035566559</v>
      </c>
      <c r="AL159">
        <f t="shared" si="53"/>
        <v>0.12805585106816345</v>
      </c>
      <c r="AM159">
        <f t="shared" si="53"/>
        <v>0.13658797836885073</v>
      </c>
      <c r="AN159">
        <f t="shared" si="53"/>
        <v>0.12837750327939301</v>
      </c>
      <c r="AO159">
        <f t="shared" si="53"/>
        <v>0.12837750327939301</v>
      </c>
      <c r="AP159">
        <f t="shared" si="53"/>
        <v>0.10968037843884651</v>
      </c>
      <c r="AQ159">
        <f t="shared" si="53"/>
        <v>0.12873792193790912</v>
      </c>
      <c r="AR159" s="49">
        <v>0.11205098312522491</v>
      </c>
      <c r="AS159">
        <f t="shared" si="54"/>
        <v>0.11627724695170828</v>
      </c>
      <c r="AT159">
        <f t="shared" si="54"/>
        <v>0.15987138125196571</v>
      </c>
      <c r="AU159">
        <f t="shared" si="54"/>
        <v>0.15987138125196557</v>
      </c>
      <c r="AV159">
        <f t="shared" si="54"/>
        <v>0.13015515447052481</v>
      </c>
      <c r="AW159">
        <f t="shared" si="54"/>
        <v>0.13585435910690485</v>
      </c>
      <c r="AX159">
        <f t="shared" si="54"/>
        <v>0.12557789660390234</v>
      </c>
      <c r="AY159">
        <f t="shared" si="54"/>
        <v>0.11804065331625947</v>
      </c>
      <c r="AZ159">
        <f t="shared" si="54"/>
        <v>0.1096548340336007</v>
      </c>
      <c r="BA159">
        <f t="shared" si="54"/>
        <v>0.13141247087559715</v>
      </c>
      <c r="BB159">
        <f t="shared" si="54"/>
        <v>0.1062214347039781</v>
      </c>
      <c r="BC159">
        <f t="shared" si="54"/>
        <v>0.11948248647764634</v>
      </c>
      <c r="BD159" s="23">
        <v>157</v>
      </c>
    </row>
    <row r="160" spans="2:56" x14ac:dyDescent="0.35">
      <c r="B160" s="5" t="s">
        <v>49</v>
      </c>
      <c r="C160">
        <f t="shared" si="50"/>
        <v>0.18965672587663304</v>
      </c>
      <c r="D160">
        <f t="shared" si="50"/>
        <v>0.20809128974967844</v>
      </c>
      <c r="E160">
        <f t="shared" si="50"/>
        <v>0.22301172058085098</v>
      </c>
      <c r="F160">
        <f t="shared" si="50"/>
        <v>0.22152195144002093</v>
      </c>
      <c r="G160">
        <f t="shared" si="50"/>
        <v>0.1839944090815015</v>
      </c>
      <c r="H160">
        <f t="shared" si="50"/>
        <v>0.24974001157644174</v>
      </c>
      <c r="I160">
        <f t="shared" si="50"/>
        <v>0.20710111817524812</v>
      </c>
      <c r="J160">
        <f t="shared" si="50"/>
        <v>0.22629148054828729</v>
      </c>
      <c r="K160">
        <f t="shared" si="50"/>
        <v>0.22538690111307491</v>
      </c>
      <c r="L160">
        <f t="shared" si="50"/>
        <v>0.24348959665686615</v>
      </c>
      <c r="M160">
        <f t="shared" si="51"/>
        <v>0.2434895966568662</v>
      </c>
      <c r="N160">
        <f t="shared" si="51"/>
        <v>0.19282930336503926</v>
      </c>
      <c r="O160">
        <f t="shared" si="51"/>
        <v>0.25769542386903554</v>
      </c>
      <c r="P160">
        <f t="shared" si="51"/>
        <v>0.15991713151032874</v>
      </c>
      <c r="Q160">
        <f t="shared" si="51"/>
        <v>0.24495539685075529</v>
      </c>
      <c r="R160">
        <f t="shared" si="51"/>
        <v>0.15991713151032874</v>
      </c>
      <c r="S160">
        <f t="shared" si="51"/>
        <v>0.19625593858042589</v>
      </c>
      <c r="T160">
        <f t="shared" si="51"/>
        <v>0.14564727586210299</v>
      </c>
      <c r="U160">
        <f t="shared" si="51"/>
        <v>0.22762831303037895</v>
      </c>
      <c r="V160">
        <f t="shared" si="51"/>
        <v>0.22800334702827432</v>
      </c>
      <c r="W160">
        <f t="shared" si="52"/>
        <v>0.24136096194034223</v>
      </c>
      <c r="X160">
        <f t="shared" si="52"/>
        <v>0.24136096194034221</v>
      </c>
      <c r="Y160">
        <f t="shared" si="52"/>
        <v>0.22901127434220905</v>
      </c>
      <c r="Z160">
        <f t="shared" si="52"/>
        <v>0.17032842381872607</v>
      </c>
      <c r="AA160">
        <f t="shared" si="52"/>
        <v>0.21627539130019371</v>
      </c>
      <c r="AB160">
        <f t="shared" si="52"/>
        <v>0.22159055718193693</v>
      </c>
      <c r="AC160">
        <f t="shared" si="52"/>
        <v>0.19249330136988213</v>
      </c>
      <c r="AD160">
        <f t="shared" si="52"/>
        <v>0.1839944090815015</v>
      </c>
      <c r="AE160">
        <f t="shared" si="52"/>
        <v>0.20618638294278005</v>
      </c>
      <c r="AF160">
        <f t="shared" si="52"/>
        <v>0.2453768689297621</v>
      </c>
      <c r="AG160">
        <f t="shared" si="53"/>
        <v>0.20618638294277999</v>
      </c>
      <c r="AH160">
        <f t="shared" si="53"/>
        <v>0.25823110648475284</v>
      </c>
      <c r="AI160">
        <f t="shared" si="53"/>
        <v>0.17692819111228753</v>
      </c>
      <c r="AJ160">
        <f t="shared" si="53"/>
        <v>0.24495539685075529</v>
      </c>
      <c r="AK160">
        <f t="shared" si="53"/>
        <v>0.28915395567667773</v>
      </c>
      <c r="AL160">
        <f t="shared" si="53"/>
        <v>0.2439615897830259</v>
      </c>
      <c r="AM160">
        <f t="shared" si="53"/>
        <v>0.26021630460584844</v>
      </c>
      <c r="AN160">
        <f t="shared" si="53"/>
        <v>0.24457437540862781</v>
      </c>
      <c r="AO160">
        <f t="shared" si="53"/>
        <v>0.24457437540862781</v>
      </c>
      <c r="AP160">
        <f t="shared" si="53"/>
        <v>0.20895413422149589</v>
      </c>
      <c r="AQ160">
        <f t="shared" si="53"/>
        <v>0.2452610157158501</v>
      </c>
      <c r="AR160" s="49">
        <v>0.21347041741521047</v>
      </c>
      <c r="AS160">
        <f t="shared" si="54"/>
        <v>0.22152195144002093</v>
      </c>
      <c r="AT160">
        <f t="shared" si="54"/>
        <v>0.30457394961419593</v>
      </c>
      <c r="AU160">
        <f t="shared" si="54"/>
        <v>0.3045739496141957</v>
      </c>
      <c r="AV160">
        <f t="shared" si="54"/>
        <v>0.24796101184148678</v>
      </c>
      <c r="AW160">
        <f t="shared" si="54"/>
        <v>0.25881867286979837</v>
      </c>
      <c r="AX160">
        <f t="shared" si="54"/>
        <v>0.23924079252566904</v>
      </c>
      <c r="AY160">
        <f t="shared" si="54"/>
        <v>0.22488144978813171</v>
      </c>
      <c r="AZ160">
        <f t="shared" si="54"/>
        <v>0.20890546909872446</v>
      </c>
      <c r="BA160">
        <f t="shared" si="54"/>
        <v>0.25035634877051516</v>
      </c>
      <c r="BB160">
        <f t="shared" si="54"/>
        <v>0.20236443601177209</v>
      </c>
      <c r="BC160">
        <f t="shared" si="54"/>
        <v>0.22762831303037895</v>
      </c>
      <c r="BD160" s="23">
        <v>158</v>
      </c>
    </row>
    <row r="161" spans="1:56" x14ac:dyDescent="0.35">
      <c r="B161" s="5" t="s">
        <v>50</v>
      </c>
      <c r="C161">
        <f t="shared" si="50"/>
        <v>0.18965672587663304</v>
      </c>
      <c r="D161">
        <f t="shared" si="50"/>
        <v>0.20809128974967844</v>
      </c>
      <c r="E161">
        <f t="shared" si="50"/>
        <v>0.22301172058085098</v>
      </c>
      <c r="F161">
        <f t="shared" si="50"/>
        <v>0.22152195144002093</v>
      </c>
      <c r="G161">
        <f t="shared" si="50"/>
        <v>0.1839944090815015</v>
      </c>
      <c r="H161">
        <f t="shared" si="50"/>
        <v>0.24974001157644174</v>
      </c>
      <c r="I161">
        <f t="shared" si="50"/>
        <v>0.20710111817524812</v>
      </c>
      <c r="J161">
        <f t="shared" si="50"/>
        <v>0.22629148054828729</v>
      </c>
      <c r="K161">
        <f t="shared" si="50"/>
        <v>0.22538690111307491</v>
      </c>
      <c r="L161">
        <f t="shared" si="50"/>
        <v>0.24348959665686615</v>
      </c>
      <c r="M161">
        <f t="shared" si="51"/>
        <v>0.2434895966568662</v>
      </c>
      <c r="N161">
        <f t="shared" si="51"/>
        <v>0.19282930336503926</v>
      </c>
      <c r="O161">
        <f t="shared" si="51"/>
        <v>0.25769542386903554</v>
      </c>
      <c r="P161">
        <f t="shared" si="51"/>
        <v>0.15991713151032874</v>
      </c>
      <c r="Q161">
        <f t="shared" si="51"/>
        <v>0.24495539685075529</v>
      </c>
      <c r="R161">
        <f t="shared" si="51"/>
        <v>0.15991713151032874</v>
      </c>
      <c r="S161">
        <f t="shared" si="51"/>
        <v>0.19625593858042589</v>
      </c>
      <c r="T161">
        <f t="shared" si="51"/>
        <v>0.14564727586210299</v>
      </c>
      <c r="U161">
        <f t="shared" si="51"/>
        <v>0.22762831303037895</v>
      </c>
      <c r="V161">
        <f t="shared" si="51"/>
        <v>0.22800334702827432</v>
      </c>
      <c r="W161">
        <f t="shared" si="52"/>
        <v>0.24136096194034223</v>
      </c>
      <c r="X161">
        <f t="shared" si="52"/>
        <v>0.24136096194034221</v>
      </c>
      <c r="Y161">
        <f t="shared" si="52"/>
        <v>0.22901127434220905</v>
      </c>
      <c r="Z161">
        <f t="shared" si="52"/>
        <v>0.17032842381872607</v>
      </c>
      <c r="AA161">
        <f t="shared" si="52"/>
        <v>0.21627539130019371</v>
      </c>
      <c r="AB161">
        <f t="shared" si="52"/>
        <v>0.22159055718193693</v>
      </c>
      <c r="AC161">
        <f t="shared" si="52"/>
        <v>0.19249330136988213</v>
      </c>
      <c r="AD161">
        <f t="shared" si="52"/>
        <v>0.1839944090815015</v>
      </c>
      <c r="AE161">
        <f t="shared" si="52"/>
        <v>0.20618638294278005</v>
      </c>
      <c r="AF161">
        <f t="shared" si="52"/>
        <v>0.2453768689297621</v>
      </c>
      <c r="AG161">
        <f t="shared" si="53"/>
        <v>0.20618638294277999</v>
      </c>
      <c r="AH161">
        <f t="shared" si="53"/>
        <v>0.25823110648475284</v>
      </c>
      <c r="AI161">
        <f t="shared" si="53"/>
        <v>0.17692819111228753</v>
      </c>
      <c r="AJ161">
        <f t="shared" si="53"/>
        <v>0.24495539685075529</v>
      </c>
      <c r="AK161">
        <f t="shared" si="53"/>
        <v>0.28915395567667773</v>
      </c>
      <c r="AL161">
        <f t="shared" si="53"/>
        <v>0.2439615897830259</v>
      </c>
      <c r="AM161">
        <f t="shared" si="53"/>
        <v>0.26021630460584844</v>
      </c>
      <c r="AN161">
        <f t="shared" si="53"/>
        <v>0.24457437540862781</v>
      </c>
      <c r="AO161">
        <f t="shared" si="53"/>
        <v>0.24457437540862781</v>
      </c>
      <c r="AP161">
        <f t="shared" si="53"/>
        <v>0.20895413422149589</v>
      </c>
      <c r="AQ161">
        <f t="shared" si="53"/>
        <v>0.2452610157158501</v>
      </c>
      <c r="AR161" s="49">
        <v>0.21347041741521047</v>
      </c>
      <c r="AS161">
        <f t="shared" si="54"/>
        <v>0.22152195144002093</v>
      </c>
      <c r="AT161">
        <f t="shared" si="54"/>
        <v>0.30457394961419593</v>
      </c>
      <c r="AU161">
        <f t="shared" si="54"/>
        <v>0.3045739496141957</v>
      </c>
      <c r="AV161">
        <f t="shared" si="54"/>
        <v>0.24796101184148678</v>
      </c>
      <c r="AW161">
        <f t="shared" si="54"/>
        <v>0.25881867286979837</v>
      </c>
      <c r="AX161">
        <f t="shared" si="54"/>
        <v>0.23924079252566904</v>
      </c>
      <c r="AY161">
        <f t="shared" si="54"/>
        <v>0.22488144978813171</v>
      </c>
      <c r="AZ161">
        <f t="shared" si="54"/>
        <v>0.20890546909872446</v>
      </c>
      <c r="BA161">
        <f t="shared" si="54"/>
        <v>0.25035634877051516</v>
      </c>
      <c r="BB161">
        <f t="shared" si="54"/>
        <v>0.20236443601177209</v>
      </c>
      <c r="BC161">
        <f t="shared" si="54"/>
        <v>0.22762831303037895</v>
      </c>
      <c r="BD161" s="23">
        <v>159</v>
      </c>
    </row>
    <row r="162" spans="1:56" x14ac:dyDescent="0.35">
      <c r="B162" s="5" t="s">
        <v>51</v>
      </c>
      <c r="C162">
        <f t="shared" si="50"/>
        <v>0.22732644832541116</v>
      </c>
      <c r="D162">
        <f t="shared" si="50"/>
        <v>0.24942249534044439</v>
      </c>
      <c r="E162">
        <f t="shared" si="50"/>
        <v>0.26730643029006329</v>
      </c>
      <c r="F162">
        <f t="shared" si="50"/>
        <v>0.26552076238904732</v>
      </c>
      <c r="G162">
        <f t="shared" si="50"/>
        <v>0.22053947907672833</v>
      </c>
      <c r="H162">
        <f t="shared" si="50"/>
        <v>0.29934350903721008</v>
      </c>
      <c r="I162">
        <f t="shared" si="50"/>
        <v>0.24823565534725353</v>
      </c>
      <c r="J162">
        <f t="shared" si="50"/>
        <v>0.27123761797302554</v>
      </c>
      <c r="K162">
        <f t="shared" si="50"/>
        <v>0.27015337047647858</v>
      </c>
      <c r="L162">
        <f t="shared" si="50"/>
        <v>0.2918516332934965</v>
      </c>
      <c r="M162">
        <f t="shared" si="51"/>
        <v>0.29185163329349656</v>
      </c>
      <c r="N162">
        <f t="shared" si="51"/>
        <v>0.23112916488683524</v>
      </c>
      <c r="O162">
        <f t="shared" si="51"/>
        <v>0.30887902966312253</v>
      </c>
      <c r="P162">
        <f t="shared" si="51"/>
        <v>0.191679959487847</v>
      </c>
      <c r="Q162">
        <f t="shared" si="51"/>
        <v>0.29360857152224279</v>
      </c>
      <c r="R162">
        <f t="shared" si="51"/>
        <v>0.191679959487847</v>
      </c>
      <c r="S162">
        <f t="shared" si="51"/>
        <v>0.23523640025969159</v>
      </c>
      <c r="T162">
        <f t="shared" si="51"/>
        <v>0.17457581731923472</v>
      </c>
      <c r="U162">
        <f t="shared" si="51"/>
        <v>0.272839972852639</v>
      </c>
      <c r="V162">
        <f t="shared" si="51"/>
        <v>0.27328949630797006</v>
      </c>
      <c r="W162">
        <f t="shared" si="52"/>
        <v>0.28930020798731299</v>
      </c>
      <c r="X162">
        <f t="shared" si="52"/>
        <v>0.28930020798731293</v>
      </c>
      <c r="Y162">
        <f t="shared" si="52"/>
        <v>0.27449761869534056</v>
      </c>
      <c r="Z162">
        <f t="shared" si="52"/>
        <v>0.20415914835924595</v>
      </c>
      <c r="AA162">
        <f t="shared" si="52"/>
        <v>0.25923212760955416</v>
      </c>
      <c r="AB162">
        <f t="shared" si="52"/>
        <v>0.26560299464088233</v>
      </c>
      <c r="AC162">
        <f t="shared" si="52"/>
        <v>0.23072642599193835</v>
      </c>
      <c r="AD162">
        <f t="shared" si="52"/>
        <v>0.22053947907672833</v>
      </c>
      <c r="AE162">
        <f t="shared" si="52"/>
        <v>0.24713923490345469</v>
      </c>
      <c r="AF162">
        <f t="shared" si="52"/>
        <v>0.29411375661571149</v>
      </c>
      <c r="AG162">
        <f t="shared" si="53"/>
        <v>0.24713923490345463</v>
      </c>
      <c r="AH162">
        <f t="shared" si="53"/>
        <v>0.30952110985246362</v>
      </c>
      <c r="AI162">
        <f t="shared" si="53"/>
        <v>0.21206976503621763</v>
      </c>
      <c r="AJ162">
        <f t="shared" si="53"/>
        <v>0.29360857152224279</v>
      </c>
      <c r="AK162">
        <f t="shared" si="53"/>
        <v>0.34658587223518639</v>
      </c>
      <c r="AL162">
        <f t="shared" si="53"/>
        <v>0.29241737395208878</v>
      </c>
      <c r="AM162">
        <f t="shared" si="53"/>
        <v>0.31190060910831646</v>
      </c>
      <c r="AN162">
        <f t="shared" si="53"/>
        <v>0.29315187139323706</v>
      </c>
      <c r="AO162">
        <f t="shared" si="53"/>
        <v>0.29315187139323706</v>
      </c>
      <c r="AP162">
        <f t="shared" si="53"/>
        <v>0.25045671845237905</v>
      </c>
      <c r="AQ162">
        <f t="shared" si="53"/>
        <v>0.29397489257319481</v>
      </c>
      <c r="AR162" s="49">
        <v>0.25587002827998151</v>
      </c>
      <c r="AS162">
        <f t="shared" si="54"/>
        <v>0.26552076238904732</v>
      </c>
      <c r="AT162">
        <f t="shared" si="54"/>
        <v>0.36506859378810169</v>
      </c>
      <c r="AU162">
        <f t="shared" si="54"/>
        <v>0.36506859378810141</v>
      </c>
      <c r="AV162">
        <f t="shared" si="54"/>
        <v>0.2972111634035402</v>
      </c>
      <c r="AW162">
        <f t="shared" si="54"/>
        <v>0.31022537899372615</v>
      </c>
      <c r="AX162">
        <f t="shared" si="54"/>
        <v>0.28675892936585595</v>
      </c>
      <c r="AY162">
        <f t="shared" si="54"/>
        <v>0.26954752613339178</v>
      </c>
      <c r="AZ162">
        <f t="shared" si="54"/>
        <v>0.25039838743635096</v>
      </c>
      <c r="BA162">
        <f t="shared" si="54"/>
        <v>0.30008226346129885</v>
      </c>
      <c r="BB162">
        <f t="shared" si="54"/>
        <v>0.24255817078617473</v>
      </c>
      <c r="BC162">
        <f t="shared" si="54"/>
        <v>0.272839972852639</v>
      </c>
      <c r="BD162" s="23">
        <v>160</v>
      </c>
    </row>
    <row r="163" spans="1:56" x14ac:dyDescent="0.35">
      <c r="B163" s="5" t="s">
        <v>52</v>
      </c>
      <c r="C163">
        <f t="shared" si="50"/>
        <v>0.22732644832541116</v>
      </c>
      <c r="D163">
        <f t="shared" si="50"/>
        <v>0.24942249534044439</v>
      </c>
      <c r="E163">
        <f t="shared" si="50"/>
        <v>0.26730643029006329</v>
      </c>
      <c r="F163">
        <f t="shared" si="50"/>
        <v>0.26552076238904732</v>
      </c>
      <c r="G163">
        <f t="shared" si="50"/>
        <v>0.22053947907672833</v>
      </c>
      <c r="H163">
        <f t="shared" si="50"/>
        <v>0.29934350903721008</v>
      </c>
      <c r="I163">
        <f t="shared" si="50"/>
        <v>0.24823565534725353</v>
      </c>
      <c r="J163">
        <f t="shared" si="50"/>
        <v>0.27123761797302554</v>
      </c>
      <c r="K163">
        <f t="shared" si="50"/>
        <v>0.27015337047647858</v>
      </c>
      <c r="L163">
        <f t="shared" si="50"/>
        <v>0.2918516332934965</v>
      </c>
      <c r="M163">
        <f t="shared" si="51"/>
        <v>0.29185163329349656</v>
      </c>
      <c r="N163">
        <f t="shared" si="51"/>
        <v>0.23112916488683524</v>
      </c>
      <c r="O163">
        <f t="shared" si="51"/>
        <v>0.30887902966312253</v>
      </c>
      <c r="P163">
        <f t="shared" si="51"/>
        <v>0.191679959487847</v>
      </c>
      <c r="Q163">
        <f t="shared" si="51"/>
        <v>0.29360857152224279</v>
      </c>
      <c r="R163">
        <f t="shared" si="51"/>
        <v>0.191679959487847</v>
      </c>
      <c r="S163">
        <f t="shared" si="51"/>
        <v>0.23523640025969159</v>
      </c>
      <c r="T163">
        <f t="shared" si="51"/>
        <v>0.17457581731923472</v>
      </c>
      <c r="U163">
        <f t="shared" si="51"/>
        <v>0.272839972852639</v>
      </c>
      <c r="V163">
        <f t="shared" si="51"/>
        <v>0.27328949630797006</v>
      </c>
      <c r="W163">
        <f t="shared" si="52"/>
        <v>0.28930020798731299</v>
      </c>
      <c r="X163">
        <f t="shared" si="52"/>
        <v>0.28930020798731293</v>
      </c>
      <c r="Y163">
        <f t="shared" si="52"/>
        <v>0.27449761869534056</v>
      </c>
      <c r="Z163">
        <f t="shared" si="52"/>
        <v>0.20415914835924595</v>
      </c>
      <c r="AA163">
        <f t="shared" si="52"/>
        <v>0.25923212760955416</v>
      </c>
      <c r="AB163">
        <f t="shared" si="52"/>
        <v>0.26560299464088233</v>
      </c>
      <c r="AC163">
        <f t="shared" si="52"/>
        <v>0.23072642599193835</v>
      </c>
      <c r="AD163">
        <f t="shared" si="52"/>
        <v>0.22053947907672833</v>
      </c>
      <c r="AE163">
        <f t="shared" si="52"/>
        <v>0.24713923490345469</v>
      </c>
      <c r="AF163">
        <f t="shared" si="52"/>
        <v>0.29411375661571149</v>
      </c>
      <c r="AG163">
        <f t="shared" si="53"/>
        <v>0.24713923490345463</v>
      </c>
      <c r="AH163">
        <f t="shared" si="53"/>
        <v>0.30952110985246362</v>
      </c>
      <c r="AI163">
        <f t="shared" si="53"/>
        <v>0.21206976503621763</v>
      </c>
      <c r="AJ163">
        <f t="shared" si="53"/>
        <v>0.29360857152224279</v>
      </c>
      <c r="AK163">
        <f t="shared" si="53"/>
        <v>0.34658587223518639</v>
      </c>
      <c r="AL163">
        <f t="shared" si="53"/>
        <v>0.29241737395208878</v>
      </c>
      <c r="AM163">
        <f t="shared" si="53"/>
        <v>0.31190060910831646</v>
      </c>
      <c r="AN163">
        <f t="shared" si="53"/>
        <v>0.29315187139323706</v>
      </c>
      <c r="AO163">
        <f t="shared" si="53"/>
        <v>0.29315187139323706</v>
      </c>
      <c r="AP163">
        <f t="shared" si="53"/>
        <v>0.25045671845237905</v>
      </c>
      <c r="AQ163">
        <f t="shared" si="53"/>
        <v>0.29397489257319481</v>
      </c>
      <c r="AR163" s="49">
        <v>0.25587002827998151</v>
      </c>
      <c r="AS163">
        <f t="shared" si="54"/>
        <v>0.26552076238904732</v>
      </c>
      <c r="AT163">
        <f t="shared" si="54"/>
        <v>0.36506859378810169</v>
      </c>
      <c r="AU163">
        <f t="shared" si="54"/>
        <v>0.36506859378810141</v>
      </c>
      <c r="AV163">
        <f t="shared" si="54"/>
        <v>0.2972111634035402</v>
      </c>
      <c r="AW163">
        <f t="shared" si="54"/>
        <v>0.31022537899372615</v>
      </c>
      <c r="AX163">
        <f t="shared" si="54"/>
        <v>0.28675892936585595</v>
      </c>
      <c r="AY163">
        <f t="shared" si="54"/>
        <v>0.26954752613339178</v>
      </c>
      <c r="AZ163">
        <f t="shared" si="54"/>
        <v>0.25039838743635096</v>
      </c>
      <c r="BA163">
        <f t="shared" si="54"/>
        <v>0.30008226346129885</v>
      </c>
      <c r="BB163">
        <f t="shared" si="54"/>
        <v>0.24255817078617473</v>
      </c>
      <c r="BC163">
        <f t="shared" si="54"/>
        <v>0.272839972852639</v>
      </c>
      <c r="BD163" s="23">
        <v>161</v>
      </c>
    </row>
    <row r="164" spans="1:56" x14ac:dyDescent="0.35">
      <c r="B164" s="5" t="s">
        <v>53</v>
      </c>
      <c r="C164">
        <f t="shared" si="50"/>
        <v>0.30026622558102167</v>
      </c>
      <c r="D164">
        <f t="shared" si="50"/>
        <v>0.32945199206943065</v>
      </c>
      <c r="E164">
        <f t="shared" si="50"/>
        <v>0.3530741516791725</v>
      </c>
      <c r="F164">
        <f t="shared" si="50"/>
        <v>0.35071553584397619</v>
      </c>
      <c r="G164">
        <f t="shared" si="50"/>
        <v>0.29130159496083413</v>
      </c>
      <c r="H164">
        <f t="shared" si="50"/>
        <v>0.39539062116572105</v>
      </c>
      <c r="I164">
        <f t="shared" si="50"/>
        <v>0.32788434357208601</v>
      </c>
      <c r="J164">
        <f t="shared" si="50"/>
        <v>0.35826669700906721</v>
      </c>
      <c r="K164">
        <f t="shared" si="50"/>
        <v>0.35683455875246722</v>
      </c>
      <c r="L164">
        <f t="shared" si="50"/>
        <v>0.38549490833222488</v>
      </c>
      <c r="M164">
        <f t="shared" si="51"/>
        <v>0.38549490833222494</v>
      </c>
      <c r="N164">
        <f t="shared" si="51"/>
        <v>0.30528907865097665</v>
      </c>
      <c r="O164">
        <f t="shared" si="51"/>
        <v>0.40798570109761767</v>
      </c>
      <c r="P164">
        <f t="shared" si="51"/>
        <v>0.25318223365083609</v>
      </c>
      <c r="Q164">
        <f t="shared" si="51"/>
        <v>0.38781557631613445</v>
      </c>
      <c r="R164">
        <f t="shared" si="51"/>
        <v>0.25318223365083609</v>
      </c>
      <c r="S164">
        <f t="shared" si="51"/>
        <v>0.31071415818776266</v>
      </c>
      <c r="T164">
        <f t="shared" si="51"/>
        <v>0.23059007049251029</v>
      </c>
      <c r="U164">
        <f t="shared" si="51"/>
        <v>0.36038318215757115</v>
      </c>
      <c r="V164">
        <f t="shared" si="51"/>
        <v>0.36097693933909003</v>
      </c>
      <c r="W164">
        <f t="shared" si="52"/>
        <v>0.38212483480060061</v>
      </c>
      <c r="X164">
        <f t="shared" si="52"/>
        <v>0.3821248348006005</v>
      </c>
      <c r="Y164">
        <f t="shared" si="52"/>
        <v>0.36257269888210808</v>
      </c>
      <c r="Z164">
        <f t="shared" si="52"/>
        <v>0.26966548480058272</v>
      </c>
      <c r="AA164">
        <f t="shared" si="52"/>
        <v>0.3424091348809305</v>
      </c>
      <c r="AB164">
        <f t="shared" si="52"/>
        <v>0.35082415306850689</v>
      </c>
      <c r="AC164">
        <f t="shared" si="52"/>
        <v>0.304757117285477</v>
      </c>
      <c r="AD164">
        <f t="shared" si="52"/>
        <v>0.29130159496083413</v>
      </c>
      <c r="AE164">
        <f t="shared" si="52"/>
        <v>0.32643612656638998</v>
      </c>
      <c r="AF164">
        <f t="shared" si="52"/>
        <v>0.38848285468322746</v>
      </c>
      <c r="AG164">
        <f t="shared" si="53"/>
        <v>0.32643612656638987</v>
      </c>
      <c r="AH164">
        <f t="shared" si="53"/>
        <v>0.4088337986084617</v>
      </c>
      <c r="AI164">
        <f t="shared" si="53"/>
        <v>0.28011429543880817</v>
      </c>
      <c r="AJ164">
        <f t="shared" si="53"/>
        <v>0.38781557631613445</v>
      </c>
      <c r="AK164">
        <f t="shared" si="53"/>
        <v>0.45779113016711231</v>
      </c>
      <c r="AL164">
        <f t="shared" si="53"/>
        <v>0.38624217207326594</v>
      </c>
      <c r="AM164">
        <f t="shared" si="53"/>
        <v>0.41197678203863886</v>
      </c>
      <c r="AN164">
        <f t="shared" si="53"/>
        <v>0.38721233975932773</v>
      </c>
      <c r="AO164">
        <f t="shared" si="53"/>
        <v>0.38721233975932773</v>
      </c>
      <c r="AP164">
        <f t="shared" si="53"/>
        <v>0.33081805515851193</v>
      </c>
      <c r="AQ164">
        <f t="shared" si="53"/>
        <v>0.38829943483823121</v>
      </c>
      <c r="AR164" s="49">
        <v>0.33796827512547362</v>
      </c>
      <c r="AS164">
        <f t="shared" si="54"/>
        <v>0.35071553584397619</v>
      </c>
      <c r="AT164">
        <f t="shared" si="54"/>
        <v>0.48220420255723995</v>
      </c>
      <c r="AU164">
        <f t="shared" si="54"/>
        <v>0.48220420255723956</v>
      </c>
      <c r="AV164">
        <f t="shared" si="54"/>
        <v>0.39257409286568051</v>
      </c>
      <c r="AW164">
        <f t="shared" si="54"/>
        <v>0.40976403896719632</v>
      </c>
      <c r="AX164">
        <f t="shared" si="54"/>
        <v>0.37876816361061943</v>
      </c>
      <c r="AY164">
        <f t="shared" si="54"/>
        <v>0.35603432369170618</v>
      </c>
      <c r="AZ164">
        <f t="shared" si="54"/>
        <v>0.33074100810065266</v>
      </c>
      <c r="BA164">
        <f t="shared" si="54"/>
        <v>0.39636641172676867</v>
      </c>
      <c r="BB164">
        <f t="shared" si="54"/>
        <v>0.32038518598392302</v>
      </c>
      <c r="BC164">
        <f t="shared" si="54"/>
        <v>0.36038318215757115</v>
      </c>
      <c r="BD164" s="23">
        <v>162</v>
      </c>
    </row>
    <row r="165" spans="1:56" x14ac:dyDescent="0.35">
      <c r="B165" s="5" t="s">
        <v>54</v>
      </c>
      <c r="C165">
        <f t="shared" si="50"/>
        <v>0.30026622558102167</v>
      </c>
      <c r="D165">
        <f t="shared" si="50"/>
        <v>0.32945199206943065</v>
      </c>
      <c r="E165">
        <f t="shared" si="50"/>
        <v>0.3530741516791725</v>
      </c>
      <c r="F165">
        <f t="shared" si="50"/>
        <v>0.35071553584397619</v>
      </c>
      <c r="G165">
        <f t="shared" si="50"/>
        <v>0.29130159496083413</v>
      </c>
      <c r="H165">
        <f t="shared" si="50"/>
        <v>0.39539062116572105</v>
      </c>
      <c r="I165">
        <f t="shared" si="50"/>
        <v>0.32788434357208601</v>
      </c>
      <c r="J165">
        <f t="shared" si="50"/>
        <v>0.35826669700906721</v>
      </c>
      <c r="K165">
        <f t="shared" si="50"/>
        <v>0.35683455875246722</v>
      </c>
      <c r="L165">
        <f t="shared" si="50"/>
        <v>0.38549490833222488</v>
      </c>
      <c r="M165">
        <f t="shared" si="51"/>
        <v>0.38549490833222494</v>
      </c>
      <c r="N165">
        <f t="shared" si="51"/>
        <v>0.30528907865097665</v>
      </c>
      <c r="O165">
        <f t="shared" si="51"/>
        <v>0.40798570109761767</v>
      </c>
      <c r="P165">
        <f t="shared" si="51"/>
        <v>0.25318223365083609</v>
      </c>
      <c r="Q165">
        <f t="shared" si="51"/>
        <v>0.38781557631613445</v>
      </c>
      <c r="R165">
        <f t="shared" si="51"/>
        <v>0.25318223365083609</v>
      </c>
      <c r="S165">
        <f t="shared" si="51"/>
        <v>0.31071415818776266</v>
      </c>
      <c r="T165">
        <f t="shared" si="51"/>
        <v>0.23059007049251029</v>
      </c>
      <c r="U165">
        <f t="shared" si="51"/>
        <v>0.36038318215757115</v>
      </c>
      <c r="V165">
        <f t="shared" si="51"/>
        <v>0.36097693933909003</v>
      </c>
      <c r="W165">
        <f t="shared" si="52"/>
        <v>0.38212483480060061</v>
      </c>
      <c r="X165">
        <f t="shared" si="52"/>
        <v>0.3821248348006005</v>
      </c>
      <c r="Y165">
        <f t="shared" si="52"/>
        <v>0.36257269888210808</v>
      </c>
      <c r="Z165">
        <f t="shared" si="52"/>
        <v>0.26966548480058272</v>
      </c>
      <c r="AA165">
        <f t="shared" si="52"/>
        <v>0.3424091348809305</v>
      </c>
      <c r="AB165">
        <f t="shared" si="52"/>
        <v>0.35082415306850689</v>
      </c>
      <c r="AC165">
        <f t="shared" si="52"/>
        <v>0.304757117285477</v>
      </c>
      <c r="AD165">
        <f t="shared" si="52"/>
        <v>0.29130159496083413</v>
      </c>
      <c r="AE165">
        <f t="shared" si="52"/>
        <v>0.32643612656638998</v>
      </c>
      <c r="AF165">
        <f t="shared" si="52"/>
        <v>0.38848285468322746</v>
      </c>
      <c r="AG165">
        <f t="shared" si="53"/>
        <v>0.32643612656638987</v>
      </c>
      <c r="AH165">
        <f t="shared" si="53"/>
        <v>0.4088337986084617</v>
      </c>
      <c r="AI165">
        <f t="shared" si="53"/>
        <v>0.28011429543880817</v>
      </c>
      <c r="AJ165">
        <f t="shared" si="53"/>
        <v>0.38781557631613445</v>
      </c>
      <c r="AK165">
        <f t="shared" si="53"/>
        <v>0.45779113016711231</v>
      </c>
      <c r="AL165">
        <f t="shared" si="53"/>
        <v>0.38624217207326594</v>
      </c>
      <c r="AM165">
        <f t="shared" si="53"/>
        <v>0.41197678203863886</v>
      </c>
      <c r="AN165">
        <f t="shared" si="53"/>
        <v>0.38721233975932773</v>
      </c>
      <c r="AO165">
        <f t="shared" si="53"/>
        <v>0.38721233975932773</v>
      </c>
      <c r="AP165">
        <f t="shared" si="53"/>
        <v>0.33081805515851193</v>
      </c>
      <c r="AQ165">
        <f t="shared" si="53"/>
        <v>0.38829943483823121</v>
      </c>
      <c r="AR165" s="49">
        <v>0.33796827512547362</v>
      </c>
      <c r="AS165">
        <f t="shared" si="54"/>
        <v>0.35071553584397619</v>
      </c>
      <c r="AT165">
        <f t="shared" si="54"/>
        <v>0.48220420255723995</v>
      </c>
      <c r="AU165">
        <f t="shared" si="54"/>
        <v>0.48220420255723956</v>
      </c>
      <c r="AV165">
        <f t="shared" si="54"/>
        <v>0.39257409286568051</v>
      </c>
      <c r="AW165">
        <f t="shared" si="54"/>
        <v>0.40976403896719632</v>
      </c>
      <c r="AX165">
        <f t="shared" si="54"/>
        <v>0.37876816361061943</v>
      </c>
      <c r="AY165">
        <f t="shared" si="54"/>
        <v>0.35603432369170618</v>
      </c>
      <c r="AZ165">
        <f t="shared" si="54"/>
        <v>0.33074100810065266</v>
      </c>
      <c r="BA165">
        <f t="shared" si="54"/>
        <v>0.39636641172676867</v>
      </c>
      <c r="BB165">
        <f t="shared" si="54"/>
        <v>0.32038518598392302</v>
      </c>
      <c r="BC165">
        <f t="shared" si="54"/>
        <v>0.36038318215757115</v>
      </c>
      <c r="BD165" s="23">
        <v>163</v>
      </c>
    </row>
    <row r="166" spans="1:56" x14ac:dyDescent="0.35">
      <c r="B166" s="5" t="s">
        <v>55</v>
      </c>
      <c r="C166">
        <f t="shared" si="50"/>
        <v>0.34101329695898336</v>
      </c>
      <c r="D166">
        <f t="shared" si="50"/>
        <v>0.37415966377139659</v>
      </c>
      <c r="E166">
        <f t="shared" si="50"/>
        <v>0.4009874247499145</v>
      </c>
      <c r="F166">
        <f t="shared" si="50"/>
        <v>0.39830873732623373</v>
      </c>
      <c r="G166">
        <f t="shared" si="50"/>
        <v>0.33083213776302606</v>
      </c>
      <c r="H166">
        <f t="shared" si="50"/>
        <v>0.44904637226340477</v>
      </c>
      <c r="I166">
        <f t="shared" si="50"/>
        <v>0.37237928044151042</v>
      </c>
      <c r="J166">
        <f t="shared" si="50"/>
        <v>0.40688461481559696</v>
      </c>
      <c r="K166">
        <f t="shared" si="50"/>
        <v>0.4052581308924077</v>
      </c>
      <c r="L166">
        <f t="shared" si="50"/>
        <v>0.43780778006882809</v>
      </c>
      <c r="M166">
        <f t="shared" si="51"/>
        <v>0.4378077800688282</v>
      </c>
      <c r="N166">
        <f t="shared" si="51"/>
        <v>0.34671776699124046</v>
      </c>
      <c r="O166">
        <f t="shared" si="51"/>
        <v>0.46335064416320598</v>
      </c>
      <c r="P166">
        <f t="shared" si="51"/>
        <v>0.28753985920875508</v>
      </c>
      <c r="Q166">
        <f t="shared" si="51"/>
        <v>0.44044336999842748</v>
      </c>
      <c r="R166">
        <f t="shared" si="51"/>
        <v>0.28753985920875508</v>
      </c>
      <c r="S166">
        <f t="shared" si="51"/>
        <v>0.35287904688718708</v>
      </c>
      <c r="T166">
        <f t="shared" si="51"/>
        <v>0.26188186844023592</v>
      </c>
      <c r="U166">
        <f t="shared" si="51"/>
        <v>0.4092883136567152</v>
      </c>
      <c r="V166">
        <f t="shared" si="51"/>
        <v>0.40996264555558598</v>
      </c>
      <c r="W166">
        <f t="shared" si="52"/>
        <v>0.43398037695750719</v>
      </c>
      <c r="X166">
        <f t="shared" si="52"/>
        <v>0.43398037695750707</v>
      </c>
      <c r="Y166">
        <f t="shared" si="52"/>
        <v>0.41177495468847419</v>
      </c>
      <c r="Z166">
        <f t="shared" si="52"/>
        <v>0.3062599393919368</v>
      </c>
      <c r="AA166">
        <f t="shared" si="52"/>
        <v>0.38887513162252746</v>
      </c>
      <c r="AB166">
        <f t="shared" si="52"/>
        <v>0.3984320942498174</v>
      </c>
      <c r="AC166">
        <f t="shared" si="52"/>
        <v>0.34611361679501773</v>
      </c>
      <c r="AD166">
        <f t="shared" si="52"/>
        <v>0.33083213776302606</v>
      </c>
      <c r="AE166">
        <f t="shared" si="52"/>
        <v>0.3707345358323928</v>
      </c>
      <c r="AF166">
        <f t="shared" si="52"/>
        <v>0.44120120013903513</v>
      </c>
      <c r="AG166">
        <f t="shared" si="53"/>
        <v>0.37073453583239269</v>
      </c>
      <c r="AH166">
        <f t="shared" si="53"/>
        <v>0.46431383117418601</v>
      </c>
      <c r="AI166">
        <f t="shared" si="53"/>
        <v>0.31812668650325954</v>
      </c>
      <c r="AJ166">
        <f t="shared" si="53"/>
        <v>0.44044336999842748</v>
      </c>
      <c r="AK166">
        <f t="shared" si="53"/>
        <v>0.51991482663354593</v>
      </c>
      <c r="AL166">
        <f t="shared" si="53"/>
        <v>0.43865644985024366</v>
      </c>
      <c r="AM166">
        <f t="shared" si="53"/>
        <v>0.46788332734292165</v>
      </c>
      <c r="AN166">
        <f t="shared" si="53"/>
        <v>0.4397582723432224</v>
      </c>
      <c r="AO166">
        <f t="shared" si="53"/>
        <v>0.4397582723432224</v>
      </c>
      <c r="AP166">
        <f t="shared" si="53"/>
        <v>0.37571110591897794</v>
      </c>
      <c r="AQ166">
        <f t="shared" si="53"/>
        <v>0.4409928896440774</v>
      </c>
      <c r="AR166" s="49">
        <v>0.38383163322835934</v>
      </c>
      <c r="AS166">
        <f t="shared" si="54"/>
        <v>0.39830873732623373</v>
      </c>
      <c r="AT166">
        <f t="shared" si="54"/>
        <v>0.54764082974477279</v>
      </c>
      <c r="AU166">
        <f t="shared" si="54"/>
        <v>0.54764082974477235</v>
      </c>
      <c r="AV166">
        <f t="shared" si="54"/>
        <v>0.44584763221291601</v>
      </c>
      <c r="AW166">
        <f t="shared" si="54"/>
        <v>0.46537030807591728</v>
      </c>
      <c r="AX166">
        <f t="shared" si="54"/>
        <v>0.43016819492775094</v>
      </c>
      <c r="AY166">
        <f t="shared" si="54"/>
        <v>0.4043493014165509</v>
      </c>
      <c r="AZ166">
        <f t="shared" si="54"/>
        <v>0.37562360333299533</v>
      </c>
      <c r="BA166">
        <f t="shared" si="54"/>
        <v>0.45015458067319314</v>
      </c>
      <c r="BB166">
        <f t="shared" si="54"/>
        <v>0.36386246357805535</v>
      </c>
      <c r="BC166">
        <f t="shared" si="54"/>
        <v>0.4092883136567152</v>
      </c>
      <c r="BD166" s="23">
        <v>164</v>
      </c>
    </row>
    <row r="167" spans="1:56" x14ac:dyDescent="0.35">
      <c r="B167" s="5" t="s">
        <v>56</v>
      </c>
      <c r="C167">
        <f t="shared" si="50"/>
        <v>0.34101329695898336</v>
      </c>
      <c r="D167">
        <f t="shared" si="50"/>
        <v>0.37415966377139659</v>
      </c>
      <c r="E167">
        <f t="shared" si="50"/>
        <v>0.4009874247499145</v>
      </c>
      <c r="F167">
        <f t="shared" si="50"/>
        <v>0.39830873732623373</v>
      </c>
      <c r="G167">
        <f t="shared" si="50"/>
        <v>0.33083213776302606</v>
      </c>
      <c r="H167">
        <f t="shared" si="50"/>
        <v>0.44904637226340477</v>
      </c>
      <c r="I167">
        <f t="shared" si="50"/>
        <v>0.37237928044151042</v>
      </c>
      <c r="J167">
        <f t="shared" si="50"/>
        <v>0.40688461481559696</v>
      </c>
      <c r="K167">
        <f t="shared" si="50"/>
        <v>0.4052581308924077</v>
      </c>
      <c r="L167">
        <f t="shared" si="50"/>
        <v>0.43780778006882809</v>
      </c>
      <c r="M167">
        <f t="shared" si="51"/>
        <v>0.4378077800688282</v>
      </c>
      <c r="N167">
        <f t="shared" si="51"/>
        <v>0.34671776699124046</v>
      </c>
      <c r="O167">
        <f t="shared" si="51"/>
        <v>0.46335064416320598</v>
      </c>
      <c r="P167">
        <f t="shared" si="51"/>
        <v>0.28753985920875508</v>
      </c>
      <c r="Q167">
        <f t="shared" si="51"/>
        <v>0.44044336999842748</v>
      </c>
      <c r="R167">
        <f t="shared" si="51"/>
        <v>0.28753985920875508</v>
      </c>
      <c r="S167">
        <f t="shared" si="51"/>
        <v>0.35287904688718708</v>
      </c>
      <c r="T167">
        <f t="shared" si="51"/>
        <v>0.26188186844023592</v>
      </c>
      <c r="U167">
        <f t="shared" si="51"/>
        <v>0.4092883136567152</v>
      </c>
      <c r="V167">
        <f t="shared" si="51"/>
        <v>0.40996264555558598</v>
      </c>
      <c r="W167">
        <f t="shared" si="52"/>
        <v>0.43398037695750719</v>
      </c>
      <c r="X167">
        <f t="shared" si="52"/>
        <v>0.43398037695750707</v>
      </c>
      <c r="Y167">
        <f t="shared" si="52"/>
        <v>0.41177495468847419</v>
      </c>
      <c r="Z167">
        <f t="shared" si="52"/>
        <v>0.3062599393919368</v>
      </c>
      <c r="AA167">
        <f t="shared" si="52"/>
        <v>0.38887513162252746</v>
      </c>
      <c r="AB167">
        <f t="shared" si="52"/>
        <v>0.3984320942498174</v>
      </c>
      <c r="AC167">
        <f t="shared" si="52"/>
        <v>0.34611361679501773</v>
      </c>
      <c r="AD167">
        <f t="shared" si="52"/>
        <v>0.33083213776302606</v>
      </c>
      <c r="AE167">
        <f t="shared" si="52"/>
        <v>0.3707345358323928</v>
      </c>
      <c r="AF167">
        <f t="shared" si="52"/>
        <v>0.44120120013903513</v>
      </c>
      <c r="AG167">
        <f t="shared" si="53"/>
        <v>0.37073453583239269</v>
      </c>
      <c r="AH167">
        <f t="shared" si="53"/>
        <v>0.46431383117418601</v>
      </c>
      <c r="AI167">
        <f t="shared" si="53"/>
        <v>0.31812668650325954</v>
      </c>
      <c r="AJ167">
        <f t="shared" si="53"/>
        <v>0.44044336999842748</v>
      </c>
      <c r="AK167">
        <f t="shared" si="53"/>
        <v>0.51991482663354593</v>
      </c>
      <c r="AL167">
        <f t="shared" si="53"/>
        <v>0.43865644985024366</v>
      </c>
      <c r="AM167">
        <f t="shared" si="53"/>
        <v>0.46788332734292165</v>
      </c>
      <c r="AN167">
        <f t="shared" si="53"/>
        <v>0.4397582723432224</v>
      </c>
      <c r="AO167">
        <f t="shared" si="53"/>
        <v>0.4397582723432224</v>
      </c>
      <c r="AP167">
        <f t="shared" si="53"/>
        <v>0.37571110591897794</v>
      </c>
      <c r="AQ167">
        <f t="shared" si="53"/>
        <v>0.4409928896440774</v>
      </c>
      <c r="AR167" s="49">
        <v>0.38383163322835934</v>
      </c>
      <c r="AS167">
        <f t="shared" si="54"/>
        <v>0.39830873732623373</v>
      </c>
      <c r="AT167">
        <f t="shared" si="54"/>
        <v>0.54764082974477279</v>
      </c>
      <c r="AU167">
        <f t="shared" si="54"/>
        <v>0.54764082974477235</v>
      </c>
      <c r="AV167">
        <f t="shared" si="54"/>
        <v>0.44584763221291601</v>
      </c>
      <c r="AW167">
        <f t="shared" si="54"/>
        <v>0.46537030807591728</v>
      </c>
      <c r="AX167">
        <f t="shared" si="54"/>
        <v>0.43016819492775094</v>
      </c>
      <c r="AY167">
        <f t="shared" si="54"/>
        <v>0.4043493014165509</v>
      </c>
      <c r="AZ167">
        <f t="shared" si="54"/>
        <v>0.37562360333299533</v>
      </c>
      <c r="BA167">
        <f t="shared" si="54"/>
        <v>0.45015458067319314</v>
      </c>
      <c r="BB167">
        <f t="shared" si="54"/>
        <v>0.36386246357805535</v>
      </c>
      <c r="BC167">
        <f t="shared" si="54"/>
        <v>0.4092883136567152</v>
      </c>
      <c r="BD167" s="23">
        <v>165</v>
      </c>
    </row>
    <row r="168" spans="1:56" x14ac:dyDescent="0.35">
      <c r="B168" s="5" t="s">
        <v>57</v>
      </c>
      <c r="C168">
        <f t="shared" ref="C168:L173" si="55">$AR168*C$254</f>
        <v>0.36975655079896097</v>
      </c>
      <c r="D168">
        <f t="shared" si="55"/>
        <v>0.40569675129369187</v>
      </c>
      <c r="E168">
        <f t="shared" si="55"/>
        <v>0.43478576469444757</v>
      </c>
      <c r="F168">
        <f t="shared" si="55"/>
        <v>0.43188129665381314</v>
      </c>
      <c r="G168">
        <f t="shared" si="55"/>
        <v>0.35871724429389795</v>
      </c>
      <c r="H168">
        <f t="shared" si="55"/>
        <v>0.48689549421550443</v>
      </c>
      <c r="I168">
        <f t="shared" si="55"/>
        <v>0.40376630340491687</v>
      </c>
      <c r="J168">
        <f t="shared" si="55"/>
        <v>0.44118001582054051</v>
      </c>
      <c r="K168">
        <f t="shared" si="55"/>
        <v>0.43941643917783624</v>
      </c>
      <c r="L168">
        <f t="shared" si="55"/>
        <v>0.47470962603159422</v>
      </c>
      <c r="M168">
        <f t="shared" ref="M168:V173" si="56">$AR168*M$254</f>
        <v>0.47470962603159433</v>
      </c>
      <c r="N168">
        <f t="shared" si="56"/>
        <v>0.37594183794779945</v>
      </c>
      <c r="O168">
        <f t="shared" si="56"/>
        <v>0.50240544144198218</v>
      </c>
      <c r="P168">
        <f t="shared" si="56"/>
        <v>0.31177595567786953</v>
      </c>
      <c r="Q168">
        <f t="shared" si="56"/>
        <v>0.47756736398603644</v>
      </c>
      <c r="R168">
        <f t="shared" si="56"/>
        <v>0.31177595567786953</v>
      </c>
      <c r="S168">
        <f t="shared" si="56"/>
        <v>0.38262243844973881</v>
      </c>
      <c r="T168">
        <f t="shared" si="56"/>
        <v>0.28395530982152817</v>
      </c>
      <c r="U168">
        <f t="shared" si="56"/>
        <v>0.44378631710139127</v>
      </c>
      <c r="V168">
        <f t="shared" si="56"/>
        <v>0.44451748693917675</v>
      </c>
      <c r="W168">
        <f t="shared" ref="W168:AF173" si="57">$AR168*W$254</f>
        <v>0.47055961960785803</v>
      </c>
      <c r="X168">
        <f t="shared" si="57"/>
        <v>0.47055961960785797</v>
      </c>
      <c r="Y168">
        <f t="shared" si="57"/>
        <v>0.44648255158602185</v>
      </c>
      <c r="Z168">
        <f t="shared" si="57"/>
        <v>0.33207390986598961</v>
      </c>
      <c r="AA168">
        <f t="shared" si="57"/>
        <v>0.42165255326548895</v>
      </c>
      <c r="AB168">
        <f t="shared" si="57"/>
        <v>0.43201505105866544</v>
      </c>
      <c r="AC168">
        <f t="shared" si="57"/>
        <v>0.37528676527259319</v>
      </c>
      <c r="AD168">
        <f t="shared" si="57"/>
        <v>0.35871724429389795</v>
      </c>
      <c r="AE168">
        <f t="shared" si="57"/>
        <v>0.40198292692360132</v>
      </c>
      <c r="AF168">
        <f t="shared" si="57"/>
        <v>0.47838906994701036</v>
      </c>
      <c r="AG168">
        <f t="shared" ref="AG168:AQ173" si="58">$AR168*AG$254</f>
        <v>0.40198292692360127</v>
      </c>
      <c r="AH168">
        <f t="shared" si="58"/>
        <v>0.50344981334809336</v>
      </c>
      <c r="AI168">
        <f t="shared" si="58"/>
        <v>0.3449408787502381</v>
      </c>
      <c r="AJ168">
        <f t="shared" si="58"/>
        <v>0.47756736398603644</v>
      </c>
      <c r="AK168">
        <f t="shared" si="58"/>
        <v>0.56373729329499533</v>
      </c>
      <c r="AL168">
        <f t="shared" si="58"/>
        <v>0.47562982830505945</v>
      </c>
      <c r="AM168">
        <f t="shared" si="58"/>
        <v>0.50732017442554</v>
      </c>
      <c r="AN168">
        <f t="shared" si="58"/>
        <v>0.47682452097021244</v>
      </c>
      <c r="AO168">
        <f t="shared" si="58"/>
        <v>0.47682452097021244</v>
      </c>
      <c r="AP168">
        <f t="shared" si="58"/>
        <v>0.40737896105609545</v>
      </c>
      <c r="AQ168">
        <f t="shared" si="58"/>
        <v>0.4781632014228277</v>
      </c>
      <c r="AR168" s="49">
        <v>0.41618394958692911</v>
      </c>
      <c r="AS168">
        <f t="shared" ref="AS168:BC173" si="59">$AR168*AS$254</f>
        <v>0.43188129665381314</v>
      </c>
      <c r="AT168">
        <f t="shared" si="59"/>
        <v>0.59380025966396233</v>
      </c>
      <c r="AU168">
        <f t="shared" si="59"/>
        <v>0.59380025966396188</v>
      </c>
      <c r="AV168">
        <f t="shared" si="59"/>
        <v>0.48342713946652971</v>
      </c>
      <c r="AW168">
        <f t="shared" si="59"/>
        <v>0.50459533834276804</v>
      </c>
      <c r="AX168">
        <f t="shared" si="59"/>
        <v>0.46642611721686478</v>
      </c>
      <c r="AY168">
        <f t="shared" si="59"/>
        <v>0.43843100648282424</v>
      </c>
      <c r="AZ168">
        <f t="shared" si="59"/>
        <v>0.40728408307137332</v>
      </c>
      <c r="BA168">
        <f t="shared" si="59"/>
        <v>0.48809711105221987</v>
      </c>
      <c r="BB168">
        <f t="shared" si="59"/>
        <v>0.39453162295315625</v>
      </c>
      <c r="BC168">
        <f t="shared" si="59"/>
        <v>0.44378631710139127</v>
      </c>
      <c r="BD168" s="23">
        <v>166</v>
      </c>
    </row>
    <row r="169" spans="1:56" x14ac:dyDescent="0.35">
      <c r="B169" s="5" t="s">
        <v>58</v>
      </c>
      <c r="C169">
        <f t="shared" si="55"/>
        <v>0.36975655079896097</v>
      </c>
      <c r="D169">
        <f t="shared" si="55"/>
        <v>0.40569675129369187</v>
      </c>
      <c r="E169">
        <f t="shared" si="55"/>
        <v>0.43478576469444757</v>
      </c>
      <c r="F169">
        <f t="shared" si="55"/>
        <v>0.43188129665381314</v>
      </c>
      <c r="G169">
        <f t="shared" si="55"/>
        <v>0.35871724429389795</v>
      </c>
      <c r="H169">
        <f t="shared" si="55"/>
        <v>0.48689549421550443</v>
      </c>
      <c r="I169">
        <f t="shared" si="55"/>
        <v>0.40376630340491687</v>
      </c>
      <c r="J169">
        <f t="shared" si="55"/>
        <v>0.44118001582054051</v>
      </c>
      <c r="K169">
        <f t="shared" si="55"/>
        <v>0.43941643917783624</v>
      </c>
      <c r="L169">
        <f t="shared" si="55"/>
        <v>0.47470962603159422</v>
      </c>
      <c r="M169">
        <f t="shared" si="56"/>
        <v>0.47470962603159433</v>
      </c>
      <c r="N169">
        <f t="shared" si="56"/>
        <v>0.37594183794779945</v>
      </c>
      <c r="O169">
        <f t="shared" si="56"/>
        <v>0.50240544144198218</v>
      </c>
      <c r="P169">
        <f t="shared" si="56"/>
        <v>0.31177595567786953</v>
      </c>
      <c r="Q169">
        <f t="shared" si="56"/>
        <v>0.47756736398603644</v>
      </c>
      <c r="R169">
        <f t="shared" si="56"/>
        <v>0.31177595567786953</v>
      </c>
      <c r="S169">
        <f t="shared" si="56"/>
        <v>0.38262243844973881</v>
      </c>
      <c r="T169">
        <f t="shared" si="56"/>
        <v>0.28395530982152817</v>
      </c>
      <c r="U169">
        <f t="shared" si="56"/>
        <v>0.44378631710139127</v>
      </c>
      <c r="V169">
        <f t="shared" si="56"/>
        <v>0.44451748693917675</v>
      </c>
      <c r="W169">
        <f t="shared" si="57"/>
        <v>0.47055961960785803</v>
      </c>
      <c r="X169">
        <f t="shared" si="57"/>
        <v>0.47055961960785797</v>
      </c>
      <c r="Y169">
        <f t="shared" si="57"/>
        <v>0.44648255158602185</v>
      </c>
      <c r="Z169">
        <f t="shared" si="57"/>
        <v>0.33207390986598961</v>
      </c>
      <c r="AA169">
        <f t="shared" si="57"/>
        <v>0.42165255326548895</v>
      </c>
      <c r="AB169">
        <f t="shared" si="57"/>
        <v>0.43201505105866544</v>
      </c>
      <c r="AC169">
        <f t="shared" si="57"/>
        <v>0.37528676527259319</v>
      </c>
      <c r="AD169">
        <f t="shared" si="57"/>
        <v>0.35871724429389795</v>
      </c>
      <c r="AE169">
        <f t="shared" si="57"/>
        <v>0.40198292692360132</v>
      </c>
      <c r="AF169">
        <f t="shared" si="57"/>
        <v>0.47838906994701036</v>
      </c>
      <c r="AG169">
        <f t="shared" si="58"/>
        <v>0.40198292692360127</v>
      </c>
      <c r="AH169">
        <f t="shared" si="58"/>
        <v>0.50344981334809336</v>
      </c>
      <c r="AI169">
        <f t="shared" si="58"/>
        <v>0.3449408787502381</v>
      </c>
      <c r="AJ169">
        <f t="shared" si="58"/>
        <v>0.47756736398603644</v>
      </c>
      <c r="AK169">
        <f t="shared" si="58"/>
        <v>0.56373729329499533</v>
      </c>
      <c r="AL169">
        <f t="shared" si="58"/>
        <v>0.47562982830505945</v>
      </c>
      <c r="AM169">
        <f t="shared" si="58"/>
        <v>0.50732017442554</v>
      </c>
      <c r="AN169">
        <f t="shared" si="58"/>
        <v>0.47682452097021244</v>
      </c>
      <c r="AO169">
        <f t="shared" si="58"/>
        <v>0.47682452097021244</v>
      </c>
      <c r="AP169">
        <f t="shared" si="58"/>
        <v>0.40737896105609545</v>
      </c>
      <c r="AQ169">
        <f t="shared" si="58"/>
        <v>0.4781632014228277</v>
      </c>
      <c r="AR169" s="49">
        <v>0.41618394958692911</v>
      </c>
      <c r="AS169">
        <f t="shared" si="59"/>
        <v>0.43188129665381314</v>
      </c>
      <c r="AT169">
        <f t="shared" si="59"/>
        <v>0.59380025966396233</v>
      </c>
      <c r="AU169">
        <f t="shared" si="59"/>
        <v>0.59380025966396188</v>
      </c>
      <c r="AV169">
        <f t="shared" si="59"/>
        <v>0.48342713946652971</v>
      </c>
      <c r="AW169">
        <f t="shared" si="59"/>
        <v>0.50459533834276804</v>
      </c>
      <c r="AX169">
        <f t="shared" si="59"/>
        <v>0.46642611721686478</v>
      </c>
      <c r="AY169">
        <f t="shared" si="59"/>
        <v>0.43843100648282424</v>
      </c>
      <c r="AZ169">
        <f t="shared" si="59"/>
        <v>0.40728408307137332</v>
      </c>
      <c r="BA169">
        <f t="shared" si="59"/>
        <v>0.48809711105221987</v>
      </c>
      <c r="BB169">
        <f t="shared" si="59"/>
        <v>0.39453162295315625</v>
      </c>
      <c r="BC169">
        <f t="shared" si="59"/>
        <v>0.44378631710139127</v>
      </c>
      <c r="BD169" s="23">
        <v>167</v>
      </c>
    </row>
    <row r="170" spans="1:56" x14ac:dyDescent="0.35">
      <c r="B170" s="5" t="s">
        <v>59</v>
      </c>
      <c r="C170">
        <f t="shared" si="55"/>
        <v>0.22395129730309957</v>
      </c>
      <c r="D170">
        <f t="shared" si="55"/>
        <v>0.24571928088239442</v>
      </c>
      <c r="E170">
        <f t="shared" si="55"/>
        <v>0.26333769027714365</v>
      </c>
      <c r="F170">
        <f t="shared" si="55"/>
        <v>0.26157853446429874</v>
      </c>
      <c r="G170">
        <f t="shared" si="55"/>
        <v>0.21726509523908369</v>
      </c>
      <c r="H170">
        <f t="shared" si="55"/>
        <v>0.29489910954919701</v>
      </c>
      <c r="I170">
        <f t="shared" si="55"/>
        <v>0.24455006208658664</v>
      </c>
      <c r="J170">
        <f t="shared" si="55"/>
        <v>0.26721051100709714</v>
      </c>
      <c r="K170">
        <f t="shared" si="55"/>
        <v>0.26614236150122994</v>
      </c>
      <c r="L170">
        <f t="shared" si="55"/>
        <v>0.28751846684616877</v>
      </c>
      <c r="M170">
        <f t="shared" si="56"/>
        <v>0.28751846684616883</v>
      </c>
      <c r="N170">
        <f t="shared" si="56"/>
        <v>0.22769755434217417</v>
      </c>
      <c r="O170">
        <f t="shared" si="56"/>
        <v>0.30429305482201746</v>
      </c>
      <c r="P170">
        <f t="shared" si="56"/>
        <v>0.18883405741183357</v>
      </c>
      <c r="Q170">
        <f t="shared" si="56"/>
        <v>0.28924931954064231</v>
      </c>
      <c r="R170">
        <f t="shared" si="56"/>
        <v>0.18883405741183357</v>
      </c>
      <c r="S170">
        <f t="shared" si="56"/>
        <v>0.23174380895467603</v>
      </c>
      <c r="T170">
        <f t="shared" si="56"/>
        <v>0.17198386309377456</v>
      </c>
      <c r="U170">
        <f t="shared" si="56"/>
        <v>0.26878907547538866</v>
      </c>
      <c r="V170">
        <f t="shared" si="56"/>
        <v>0.2692319247862856</v>
      </c>
      <c r="W170">
        <f t="shared" si="57"/>
        <v>0.28500492294707164</v>
      </c>
      <c r="X170">
        <f t="shared" si="57"/>
        <v>0.28500492294707158</v>
      </c>
      <c r="Y170">
        <f t="shared" si="57"/>
        <v>0.27042210999326705</v>
      </c>
      <c r="Z170">
        <f t="shared" si="57"/>
        <v>0.20112796583132209</v>
      </c>
      <c r="AA170">
        <f t="shared" si="57"/>
        <v>0.25538326802034816</v>
      </c>
      <c r="AB170">
        <f t="shared" si="57"/>
        <v>0.26165954580114176</v>
      </c>
      <c r="AC170">
        <f t="shared" si="57"/>
        <v>0.22730079497408928</v>
      </c>
      <c r="AD170">
        <f t="shared" si="57"/>
        <v>0.21726509523908369</v>
      </c>
      <c r="AE170">
        <f t="shared" si="57"/>
        <v>0.24346992036710269</v>
      </c>
      <c r="AF170">
        <f t="shared" si="57"/>
        <v>0.28974700407270587</v>
      </c>
      <c r="AG170">
        <f t="shared" si="58"/>
        <v>0.24346992036710263</v>
      </c>
      <c r="AH170">
        <f t="shared" si="58"/>
        <v>0.30492560194724122</v>
      </c>
      <c r="AI170">
        <f t="shared" si="58"/>
        <v>0.208921132356052</v>
      </c>
      <c r="AJ170">
        <f t="shared" si="58"/>
        <v>0.28924931954064231</v>
      </c>
      <c r="AK170">
        <f t="shared" si="58"/>
        <v>0.34144005805645589</v>
      </c>
      <c r="AL170">
        <f t="shared" si="58"/>
        <v>0.28807580786549214</v>
      </c>
      <c r="AM170">
        <f t="shared" si="58"/>
        <v>0.30726977240873182</v>
      </c>
      <c r="AN170">
        <f t="shared" si="58"/>
        <v>0.28879940010925736</v>
      </c>
      <c r="AO170">
        <f t="shared" si="58"/>
        <v>0.28879940010925736</v>
      </c>
      <c r="AP170">
        <f t="shared" si="58"/>
        <v>0.2467381487234433</v>
      </c>
      <c r="AQ170">
        <f t="shared" si="58"/>
        <v>0.28961020176615754</v>
      </c>
      <c r="AR170" s="49">
        <v>0.25207108630077169</v>
      </c>
      <c r="AS170">
        <f t="shared" si="59"/>
        <v>0.26157853446429874</v>
      </c>
      <c r="AT170">
        <f t="shared" si="59"/>
        <v>0.35964836377696824</v>
      </c>
      <c r="AU170">
        <f t="shared" si="59"/>
        <v>0.35964836377696796</v>
      </c>
      <c r="AV170">
        <f t="shared" si="59"/>
        <v>0.29279842318174282</v>
      </c>
      <c r="AW170">
        <f t="shared" si="59"/>
        <v>0.30561941469537557</v>
      </c>
      <c r="AX170">
        <f t="shared" si="59"/>
        <v>0.28250137508329975</v>
      </c>
      <c r="AY170">
        <f t="shared" si="59"/>
        <v>0.26554551222303335</v>
      </c>
      <c r="AZ170">
        <f t="shared" si="59"/>
        <v>0.24668068375705363</v>
      </c>
      <c r="BA170">
        <f t="shared" si="59"/>
        <v>0.29562689557181704</v>
      </c>
      <c r="BB170">
        <f t="shared" si="59"/>
        <v>0.2389568720190067</v>
      </c>
      <c r="BC170">
        <f t="shared" si="59"/>
        <v>0.26878907547538866</v>
      </c>
      <c r="BD170" s="23">
        <v>168</v>
      </c>
    </row>
    <row r="171" spans="1:56" x14ac:dyDescent="0.35">
      <c r="B171" s="5" t="s">
        <v>60</v>
      </c>
      <c r="C171">
        <f t="shared" si="55"/>
        <v>0.22395129730309957</v>
      </c>
      <c r="D171">
        <f t="shared" si="55"/>
        <v>0.24571928088239442</v>
      </c>
      <c r="E171">
        <f t="shared" si="55"/>
        <v>0.26333769027714365</v>
      </c>
      <c r="F171">
        <f t="shared" si="55"/>
        <v>0.26157853446429874</v>
      </c>
      <c r="G171">
        <f t="shared" si="55"/>
        <v>0.21726509523908369</v>
      </c>
      <c r="H171">
        <f t="shared" si="55"/>
        <v>0.29489910954919701</v>
      </c>
      <c r="I171">
        <f t="shared" si="55"/>
        <v>0.24455006208658664</v>
      </c>
      <c r="J171">
        <f t="shared" si="55"/>
        <v>0.26721051100709714</v>
      </c>
      <c r="K171">
        <f t="shared" si="55"/>
        <v>0.26614236150122994</v>
      </c>
      <c r="L171">
        <f t="shared" si="55"/>
        <v>0.28751846684616877</v>
      </c>
      <c r="M171">
        <f t="shared" si="56"/>
        <v>0.28751846684616883</v>
      </c>
      <c r="N171">
        <f t="shared" si="56"/>
        <v>0.22769755434217417</v>
      </c>
      <c r="O171">
        <f t="shared" si="56"/>
        <v>0.30429305482201746</v>
      </c>
      <c r="P171">
        <f t="shared" si="56"/>
        <v>0.18883405741183357</v>
      </c>
      <c r="Q171">
        <f t="shared" si="56"/>
        <v>0.28924931954064231</v>
      </c>
      <c r="R171">
        <f t="shared" si="56"/>
        <v>0.18883405741183357</v>
      </c>
      <c r="S171">
        <f t="shared" si="56"/>
        <v>0.23174380895467603</v>
      </c>
      <c r="T171">
        <f t="shared" si="56"/>
        <v>0.17198386309377456</v>
      </c>
      <c r="U171">
        <f t="shared" si="56"/>
        <v>0.26878907547538866</v>
      </c>
      <c r="V171">
        <f t="shared" si="56"/>
        <v>0.2692319247862856</v>
      </c>
      <c r="W171">
        <f t="shared" si="57"/>
        <v>0.28500492294707164</v>
      </c>
      <c r="X171">
        <f t="shared" si="57"/>
        <v>0.28500492294707158</v>
      </c>
      <c r="Y171">
        <f t="shared" si="57"/>
        <v>0.27042210999326705</v>
      </c>
      <c r="Z171">
        <f t="shared" si="57"/>
        <v>0.20112796583132209</v>
      </c>
      <c r="AA171">
        <f t="shared" si="57"/>
        <v>0.25538326802034816</v>
      </c>
      <c r="AB171">
        <f t="shared" si="57"/>
        <v>0.26165954580114176</v>
      </c>
      <c r="AC171">
        <f t="shared" si="57"/>
        <v>0.22730079497408928</v>
      </c>
      <c r="AD171">
        <f t="shared" si="57"/>
        <v>0.21726509523908369</v>
      </c>
      <c r="AE171">
        <f t="shared" si="57"/>
        <v>0.24346992036710269</v>
      </c>
      <c r="AF171">
        <f t="shared" si="57"/>
        <v>0.28974700407270587</v>
      </c>
      <c r="AG171">
        <f t="shared" si="58"/>
        <v>0.24346992036710263</v>
      </c>
      <c r="AH171">
        <f t="shared" si="58"/>
        <v>0.30492560194724122</v>
      </c>
      <c r="AI171">
        <f t="shared" si="58"/>
        <v>0.208921132356052</v>
      </c>
      <c r="AJ171">
        <f t="shared" si="58"/>
        <v>0.28924931954064231</v>
      </c>
      <c r="AK171">
        <f t="shared" si="58"/>
        <v>0.34144005805645589</v>
      </c>
      <c r="AL171">
        <f t="shared" si="58"/>
        <v>0.28807580786549214</v>
      </c>
      <c r="AM171">
        <f t="shared" si="58"/>
        <v>0.30726977240873182</v>
      </c>
      <c r="AN171">
        <f t="shared" si="58"/>
        <v>0.28879940010925736</v>
      </c>
      <c r="AO171">
        <f t="shared" si="58"/>
        <v>0.28879940010925736</v>
      </c>
      <c r="AP171">
        <f t="shared" si="58"/>
        <v>0.2467381487234433</v>
      </c>
      <c r="AQ171">
        <f t="shared" si="58"/>
        <v>0.28961020176615754</v>
      </c>
      <c r="AR171" s="49">
        <v>0.25207108630077169</v>
      </c>
      <c r="AS171">
        <f t="shared" si="59"/>
        <v>0.26157853446429874</v>
      </c>
      <c r="AT171">
        <f t="shared" si="59"/>
        <v>0.35964836377696824</v>
      </c>
      <c r="AU171">
        <f t="shared" si="59"/>
        <v>0.35964836377696796</v>
      </c>
      <c r="AV171">
        <f t="shared" si="59"/>
        <v>0.29279842318174282</v>
      </c>
      <c r="AW171">
        <f t="shared" si="59"/>
        <v>0.30561941469537557</v>
      </c>
      <c r="AX171">
        <f t="shared" si="59"/>
        <v>0.28250137508329975</v>
      </c>
      <c r="AY171">
        <f t="shared" si="59"/>
        <v>0.26554551222303335</v>
      </c>
      <c r="AZ171">
        <f t="shared" si="59"/>
        <v>0.24668068375705363</v>
      </c>
      <c r="BA171">
        <f t="shared" si="59"/>
        <v>0.29562689557181704</v>
      </c>
      <c r="BB171">
        <f t="shared" si="59"/>
        <v>0.2389568720190067</v>
      </c>
      <c r="BC171">
        <f t="shared" si="59"/>
        <v>0.26878907547538866</v>
      </c>
      <c r="BD171" s="23">
        <v>169</v>
      </c>
    </row>
    <row r="172" spans="1:56" x14ac:dyDescent="0.35">
      <c r="B172" s="5" t="s">
        <v>80</v>
      </c>
      <c r="C172">
        <f t="shared" si="55"/>
        <v>0.22395129730309957</v>
      </c>
      <c r="D172">
        <f t="shared" si="55"/>
        <v>0.24571928088239442</v>
      </c>
      <c r="E172">
        <f t="shared" si="55"/>
        <v>0.26333769027714365</v>
      </c>
      <c r="F172">
        <f t="shared" si="55"/>
        <v>0.26157853446429874</v>
      </c>
      <c r="G172">
        <f t="shared" si="55"/>
        <v>0.21726509523908369</v>
      </c>
      <c r="H172">
        <f t="shared" si="55"/>
        <v>0.29489910954919701</v>
      </c>
      <c r="I172">
        <f t="shared" si="55"/>
        <v>0.24455006208658664</v>
      </c>
      <c r="J172">
        <f t="shared" si="55"/>
        <v>0.26721051100709714</v>
      </c>
      <c r="K172">
        <f t="shared" si="55"/>
        <v>0.26614236150122994</v>
      </c>
      <c r="L172">
        <f t="shared" si="55"/>
        <v>0.28751846684616877</v>
      </c>
      <c r="M172">
        <f t="shared" si="56"/>
        <v>0.28751846684616883</v>
      </c>
      <c r="N172">
        <f t="shared" si="56"/>
        <v>0.22769755434217417</v>
      </c>
      <c r="O172">
        <f t="shared" si="56"/>
        <v>0.30429305482201746</v>
      </c>
      <c r="P172">
        <f t="shared" si="56"/>
        <v>0.18883405741183357</v>
      </c>
      <c r="Q172">
        <f t="shared" si="56"/>
        <v>0.28924931954064231</v>
      </c>
      <c r="R172">
        <f t="shared" si="56"/>
        <v>0.18883405741183357</v>
      </c>
      <c r="S172">
        <f t="shared" si="56"/>
        <v>0.23174380895467603</v>
      </c>
      <c r="T172">
        <f t="shared" si="56"/>
        <v>0.17198386309377456</v>
      </c>
      <c r="U172">
        <f t="shared" si="56"/>
        <v>0.26878907547538866</v>
      </c>
      <c r="V172">
        <f t="shared" si="56"/>
        <v>0.2692319247862856</v>
      </c>
      <c r="W172">
        <f t="shared" si="57"/>
        <v>0.28500492294707164</v>
      </c>
      <c r="X172">
        <f t="shared" si="57"/>
        <v>0.28500492294707158</v>
      </c>
      <c r="Y172">
        <f t="shared" si="57"/>
        <v>0.27042210999326705</v>
      </c>
      <c r="Z172">
        <f t="shared" si="57"/>
        <v>0.20112796583132209</v>
      </c>
      <c r="AA172">
        <f t="shared" si="57"/>
        <v>0.25538326802034816</v>
      </c>
      <c r="AB172">
        <f t="shared" si="57"/>
        <v>0.26165954580114176</v>
      </c>
      <c r="AC172">
        <f t="shared" si="57"/>
        <v>0.22730079497408928</v>
      </c>
      <c r="AD172">
        <f t="shared" si="57"/>
        <v>0.21726509523908369</v>
      </c>
      <c r="AE172">
        <f t="shared" si="57"/>
        <v>0.24346992036710269</v>
      </c>
      <c r="AF172">
        <f t="shared" si="57"/>
        <v>0.28974700407270587</v>
      </c>
      <c r="AG172">
        <f t="shared" si="58"/>
        <v>0.24346992036710263</v>
      </c>
      <c r="AH172">
        <f t="shared" si="58"/>
        <v>0.30492560194724122</v>
      </c>
      <c r="AI172">
        <f t="shared" si="58"/>
        <v>0.208921132356052</v>
      </c>
      <c r="AJ172">
        <f t="shared" si="58"/>
        <v>0.28924931954064231</v>
      </c>
      <c r="AK172">
        <f t="shared" si="58"/>
        <v>0.34144005805645589</v>
      </c>
      <c r="AL172">
        <f t="shared" si="58"/>
        <v>0.28807580786549214</v>
      </c>
      <c r="AM172">
        <f t="shared" si="58"/>
        <v>0.30726977240873182</v>
      </c>
      <c r="AN172">
        <f t="shared" si="58"/>
        <v>0.28879940010925736</v>
      </c>
      <c r="AO172">
        <f t="shared" si="58"/>
        <v>0.28879940010925736</v>
      </c>
      <c r="AP172">
        <f t="shared" si="58"/>
        <v>0.2467381487234433</v>
      </c>
      <c r="AQ172">
        <f t="shared" si="58"/>
        <v>0.28961020176615754</v>
      </c>
      <c r="AR172" s="49">
        <v>0.25207108630077169</v>
      </c>
      <c r="AS172">
        <f t="shared" si="59"/>
        <v>0.26157853446429874</v>
      </c>
      <c r="AT172">
        <f t="shared" si="59"/>
        <v>0.35964836377696824</v>
      </c>
      <c r="AU172">
        <f t="shared" si="59"/>
        <v>0.35964836377696796</v>
      </c>
      <c r="AV172">
        <f t="shared" si="59"/>
        <v>0.29279842318174282</v>
      </c>
      <c r="AW172">
        <f t="shared" si="59"/>
        <v>0.30561941469537557</v>
      </c>
      <c r="AX172">
        <f t="shared" si="59"/>
        <v>0.28250137508329975</v>
      </c>
      <c r="AY172">
        <f t="shared" si="59"/>
        <v>0.26554551222303335</v>
      </c>
      <c r="AZ172">
        <f t="shared" si="59"/>
        <v>0.24668068375705363</v>
      </c>
      <c r="BA172">
        <f t="shared" si="59"/>
        <v>0.29562689557181704</v>
      </c>
      <c r="BB172">
        <f t="shared" si="59"/>
        <v>0.2389568720190067</v>
      </c>
      <c r="BC172">
        <f t="shared" si="59"/>
        <v>0.26878907547538866</v>
      </c>
      <c r="BD172" s="23">
        <v>170</v>
      </c>
    </row>
    <row r="173" spans="1:56" x14ac:dyDescent="0.35">
      <c r="B173" s="5" t="s">
        <v>79</v>
      </c>
      <c r="C173">
        <f t="shared" si="55"/>
        <v>0.22395129730309957</v>
      </c>
      <c r="D173">
        <f t="shared" si="55"/>
        <v>0.24571928088239442</v>
      </c>
      <c r="E173">
        <f t="shared" si="55"/>
        <v>0.26333769027714365</v>
      </c>
      <c r="F173">
        <f t="shared" si="55"/>
        <v>0.26157853446429874</v>
      </c>
      <c r="G173">
        <f t="shared" si="55"/>
        <v>0.21726509523908369</v>
      </c>
      <c r="H173">
        <f t="shared" si="55"/>
        <v>0.29489910954919701</v>
      </c>
      <c r="I173">
        <f t="shared" si="55"/>
        <v>0.24455006208658664</v>
      </c>
      <c r="J173">
        <f t="shared" si="55"/>
        <v>0.26721051100709714</v>
      </c>
      <c r="K173">
        <f t="shared" si="55"/>
        <v>0.26614236150122994</v>
      </c>
      <c r="L173">
        <f t="shared" si="55"/>
        <v>0.28751846684616877</v>
      </c>
      <c r="M173">
        <f t="shared" si="56"/>
        <v>0.28751846684616883</v>
      </c>
      <c r="N173">
        <f t="shared" si="56"/>
        <v>0.22769755434217417</v>
      </c>
      <c r="O173">
        <f t="shared" si="56"/>
        <v>0.30429305482201746</v>
      </c>
      <c r="P173">
        <f t="shared" si="56"/>
        <v>0.18883405741183357</v>
      </c>
      <c r="Q173">
        <f t="shared" si="56"/>
        <v>0.28924931954064231</v>
      </c>
      <c r="R173">
        <f t="shared" si="56"/>
        <v>0.18883405741183357</v>
      </c>
      <c r="S173">
        <f t="shared" si="56"/>
        <v>0.23174380895467603</v>
      </c>
      <c r="T173">
        <f t="shared" si="56"/>
        <v>0.17198386309377456</v>
      </c>
      <c r="U173">
        <f t="shared" si="56"/>
        <v>0.26878907547538866</v>
      </c>
      <c r="V173">
        <f t="shared" si="56"/>
        <v>0.2692319247862856</v>
      </c>
      <c r="W173">
        <f t="shared" si="57"/>
        <v>0.28500492294707164</v>
      </c>
      <c r="X173">
        <f t="shared" si="57"/>
        <v>0.28500492294707158</v>
      </c>
      <c r="Y173">
        <f t="shared" si="57"/>
        <v>0.27042210999326705</v>
      </c>
      <c r="Z173">
        <f t="shared" si="57"/>
        <v>0.20112796583132209</v>
      </c>
      <c r="AA173">
        <f t="shared" si="57"/>
        <v>0.25538326802034816</v>
      </c>
      <c r="AB173">
        <f t="shared" si="57"/>
        <v>0.26165954580114176</v>
      </c>
      <c r="AC173">
        <f t="shared" si="57"/>
        <v>0.22730079497408928</v>
      </c>
      <c r="AD173">
        <f t="shared" si="57"/>
        <v>0.21726509523908369</v>
      </c>
      <c r="AE173">
        <f t="shared" si="57"/>
        <v>0.24346992036710269</v>
      </c>
      <c r="AF173">
        <f t="shared" si="57"/>
        <v>0.28974700407270587</v>
      </c>
      <c r="AG173">
        <f t="shared" si="58"/>
        <v>0.24346992036710263</v>
      </c>
      <c r="AH173">
        <f t="shared" si="58"/>
        <v>0.30492560194724122</v>
      </c>
      <c r="AI173">
        <f t="shared" si="58"/>
        <v>0.208921132356052</v>
      </c>
      <c r="AJ173">
        <f t="shared" si="58"/>
        <v>0.28924931954064231</v>
      </c>
      <c r="AK173">
        <f t="shared" si="58"/>
        <v>0.34144005805645589</v>
      </c>
      <c r="AL173">
        <f t="shared" si="58"/>
        <v>0.28807580786549214</v>
      </c>
      <c r="AM173">
        <f t="shared" si="58"/>
        <v>0.30726977240873182</v>
      </c>
      <c r="AN173">
        <f t="shared" si="58"/>
        <v>0.28879940010925736</v>
      </c>
      <c r="AO173">
        <f t="shared" si="58"/>
        <v>0.28879940010925736</v>
      </c>
      <c r="AP173">
        <f t="shared" si="58"/>
        <v>0.2467381487234433</v>
      </c>
      <c r="AQ173">
        <f t="shared" si="58"/>
        <v>0.28961020176615754</v>
      </c>
      <c r="AR173" s="49">
        <v>0.25207108630077169</v>
      </c>
      <c r="AS173">
        <f t="shared" si="59"/>
        <v>0.26157853446429874</v>
      </c>
      <c r="AT173">
        <f t="shared" si="59"/>
        <v>0.35964836377696824</v>
      </c>
      <c r="AU173">
        <f t="shared" si="59"/>
        <v>0.35964836377696796</v>
      </c>
      <c r="AV173">
        <f t="shared" si="59"/>
        <v>0.29279842318174282</v>
      </c>
      <c r="AW173">
        <f t="shared" si="59"/>
        <v>0.30561941469537557</v>
      </c>
      <c r="AX173">
        <f t="shared" si="59"/>
        <v>0.28250137508329975</v>
      </c>
      <c r="AY173">
        <f t="shared" si="59"/>
        <v>0.26554551222303335</v>
      </c>
      <c r="AZ173">
        <f t="shared" si="59"/>
        <v>0.24668068375705363</v>
      </c>
      <c r="BA173">
        <f t="shared" si="59"/>
        <v>0.29562689557181704</v>
      </c>
      <c r="BB173">
        <f t="shared" si="59"/>
        <v>0.2389568720190067</v>
      </c>
      <c r="BC173">
        <f t="shared" si="59"/>
        <v>0.26878907547538866</v>
      </c>
      <c r="BD173" s="23">
        <v>171</v>
      </c>
    </row>
    <row r="174" spans="1:56" x14ac:dyDescent="0.35">
      <c r="A174" s="2" t="s">
        <v>136</v>
      </c>
      <c r="B174" s="7" t="s">
        <v>83</v>
      </c>
      <c r="C174"/>
      <c r="AR174" s="49"/>
      <c r="BD174" s="23">
        <v>172</v>
      </c>
    </row>
    <row r="175" spans="1:56" x14ac:dyDescent="0.35">
      <c r="A175" s="3"/>
      <c r="B175" s="5" t="s">
        <v>61</v>
      </c>
      <c r="C175"/>
      <c r="AR175" s="49"/>
      <c r="BD175" s="23">
        <v>173</v>
      </c>
    </row>
    <row r="176" spans="1:56" x14ac:dyDescent="0.35">
      <c r="A176" s="3"/>
      <c r="B176" s="5" t="s">
        <v>78</v>
      </c>
      <c r="C176"/>
      <c r="AR176" s="49"/>
      <c r="BD176" s="23">
        <v>174</v>
      </c>
    </row>
    <row r="177" spans="1:56" x14ac:dyDescent="0.35">
      <c r="A177" s="3"/>
      <c r="B177" s="5" t="s">
        <v>62</v>
      </c>
      <c r="C177">
        <f t="shared" ref="C177:L186" si="60">$AR177*C$253</f>
        <v>9.0772499635859816E-2</v>
      </c>
      <c r="D177">
        <f t="shared" si="60"/>
        <v>0.10004828932415655</v>
      </c>
      <c r="E177">
        <f t="shared" si="60"/>
        <v>0.10773819141135164</v>
      </c>
      <c r="F177">
        <f t="shared" si="60"/>
        <v>0.12713588974484849</v>
      </c>
      <c r="G177">
        <f t="shared" si="60"/>
        <v>0.1118457566615053</v>
      </c>
      <c r="H177">
        <f t="shared" si="60"/>
        <v>0.12704592898010172</v>
      </c>
      <c r="I177">
        <f t="shared" si="60"/>
        <v>0.10066935483543545</v>
      </c>
      <c r="J177">
        <f t="shared" si="60"/>
        <v>0.12386547180599551</v>
      </c>
      <c r="K177">
        <f t="shared" si="60"/>
        <v>0.12406113004758086</v>
      </c>
      <c r="L177">
        <f t="shared" si="60"/>
        <v>0.1130584960330857</v>
      </c>
      <c r="M177">
        <f t="shared" ref="M177:V186" si="61">$AR177*M$253</f>
        <v>0.11305849603308571</v>
      </c>
      <c r="N177">
        <f t="shared" si="61"/>
        <v>9.5958206219623185E-2</v>
      </c>
      <c r="O177">
        <f t="shared" si="61"/>
        <v>0.12827885516917245</v>
      </c>
      <c r="P177">
        <f t="shared" si="61"/>
        <v>7.3754628043276982E-2</v>
      </c>
      <c r="Q177">
        <f t="shared" si="61"/>
        <v>0.11604784099197822</v>
      </c>
      <c r="R177">
        <f t="shared" si="61"/>
        <v>7.3754628043276982E-2</v>
      </c>
      <c r="S177">
        <f t="shared" si="61"/>
        <v>9.94431260591358E-2</v>
      </c>
      <c r="T177">
        <f t="shared" si="61"/>
        <v>6.6140131338426653E-2</v>
      </c>
      <c r="U177">
        <f t="shared" si="61"/>
        <v>0.14210690013629854</v>
      </c>
      <c r="V177">
        <f t="shared" si="61"/>
        <v>0.11829535882439744</v>
      </c>
      <c r="W177">
        <f t="shared" ref="W177:AF186" si="62">$AR177*W$253</f>
        <v>0.12043951551135952</v>
      </c>
      <c r="X177">
        <f t="shared" si="62"/>
        <v>0.12043951551135942</v>
      </c>
      <c r="Y177">
        <f t="shared" si="62"/>
        <v>0.121075487787138</v>
      </c>
      <c r="Z177">
        <f t="shared" si="62"/>
        <v>0.1053153373106068</v>
      </c>
      <c r="AA177">
        <f t="shared" si="62"/>
        <v>0.10403310837550168</v>
      </c>
      <c r="AB177">
        <f t="shared" si="62"/>
        <v>0.10135729913213273</v>
      </c>
      <c r="AC177">
        <f t="shared" si="62"/>
        <v>9.7414299507481761E-2</v>
      </c>
      <c r="AD177">
        <f t="shared" si="62"/>
        <v>0.1118457566615053</v>
      </c>
      <c r="AE177">
        <f t="shared" si="62"/>
        <v>0.11362934791337302</v>
      </c>
      <c r="AF177">
        <f t="shared" si="62"/>
        <v>9.2995196340154601E-2</v>
      </c>
      <c r="AG177">
        <f t="shared" ref="AG177:AQ186" si="63">$AR177*AG$253</f>
        <v>0.11362934791337305</v>
      </c>
      <c r="AH177">
        <f t="shared" si="63"/>
        <v>0.11539092428022724</v>
      </c>
      <c r="AI177">
        <f t="shared" si="63"/>
        <v>9.0036766571298305E-2</v>
      </c>
      <c r="AJ177">
        <f t="shared" si="63"/>
        <v>0.11604784099197822</v>
      </c>
      <c r="AK177">
        <f t="shared" si="63"/>
        <v>0.1072406546479487</v>
      </c>
      <c r="AL177">
        <f t="shared" si="63"/>
        <v>0.14997742062633151</v>
      </c>
      <c r="AM177">
        <f t="shared" si="63"/>
        <v>0.1247730262564898</v>
      </c>
      <c r="AN177">
        <f t="shared" si="63"/>
        <v>0.13240644788762662</v>
      </c>
      <c r="AO177">
        <f t="shared" si="63"/>
        <v>0.13240644788762654</v>
      </c>
      <c r="AP177">
        <f t="shared" si="63"/>
        <v>9.5151421642957992E-2</v>
      </c>
      <c r="AQ177">
        <f t="shared" si="63"/>
        <v>8.1304266316531412E-2</v>
      </c>
      <c r="AR177" s="49">
        <v>0.10694697509107835</v>
      </c>
      <c r="AS177">
        <f t="shared" ref="AS177:BC186" si="64">$AR177*AS$253</f>
        <v>0.12713588974484849</v>
      </c>
      <c r="AT177">
        <f t="shared" si="64"/>
        <v>0.13428534051844204</v>
      </c>
      <c r="AU177">
        <f t="shared" si="64"/>
        <v>0.13428534051844204</v>
      </c>
      <c r="AV177">
        <f t="shared" si="64"/>
        <v>9.7151141775236025E-2</v>
      </c>
      <c r="AW177">
        <f t="shared" si="64"/>
        <v>0.10508624729092227</v>
      </c>
      <c r="AX177">
        <f t="shared" si="64"/>
        <v>0.11937340403009246</v>
      </c>
      <c r="AY177">
        <f t="shared" si="64"/>
        <v>0.11560742232246833</v>
      </c>
      <c r="AZ177">
        <f t="shared" si="64"/>
        <v>0.11167659582364864</v>
      </c>
      <c r="BA177">
        <f t="shared" si="64"/>
        <v>9.1450995334987753E-2</v>
      </c>
      <c r="BB177">
        <f t="shared" si="64"/>
        <v>0.12344482847636416</v>
      </c>
      <c r="BC177">
        <f t="shared" si="64"/>
        <v>0.14210690013629848</v>
      </c>
      <c r="BD177" s="23">
        <v>175</v>
      </c>
    </row>
    <row r="178" spans="1:56" x14ac:dyDescent="0.35">
      <c r="A178" s="3"/>
      <c r="B178" s="5" t="s">
        <v>63</v>
      </c>
      <c r="C178">
        <f t="shared" si="60"/>
        <v>9.0772499635859816E-2</v>
      </c>
      <c r="D178">
        <f t="shared" si="60"/>
        <v>0.10004828932415655</v>
      </c>
      <c r="E178">
        <f t="shared" si="60"/>
        <v>0.10773819141135164</v>
      </c>
      <c r="F178">
        <f t="shared" si="60"/>
        <v>0.12713588974484849</v>
      </c>
      <c r="G178">
        <f t="shared" si="60"/>
        <v>0.1118457566615053</v>
      </c>
      <c r="H178">
        <f t="shared" si="60"/>
        <v>0.12704592898010172</v>
      </c>
      <c r="I178">
        <f t="shared" si="60"/>
        <v>0.10066935483543545</v>
      </c>
      <c r="J178">
        <f t="shared" si="60"/>
        <v>0.12386547180599551</v>
      </c>
      <c r="K178">
        <f t="shared" si="60"/>
        <v>0.12406113004758086</v>
      </c>
      <c r="L178">
        <f t="shared" si="60"/>
        <v>0.1130584960330857</v>
      </c>
      <c r="M178">
        <f t="shared" si="61"/>
        <v>0.11305849603308571</v>
      </c>
      <c r="N178">
        <f t="shared" si="61"/>
        <v>9.5958206219623185E-2</v>
      </c>
      <c r="O178">
        <f t="shared" si="61"/>
        <v>0.12827885516917245</v>
      </c>
      <c r="P178">
        <f t="shared" si="61"/>
        <v>7.3754628043276982E-2</v>
      </c>
      <c r="Q178">
        <f t="shared" si="61"/>
        <v>0.11604784099197822</v>
      </c>
      <c r="R178">
        <f t="shared" si="61"/>
        <v>7.3754628043276982E-2</v>
      </c>
      <c r="S178">
        <f t="shared" si="61"/>
        <v>9.94431260591358E-2</v>
      </c>
      <c r="T178">
        <f t="shared" si="61"/>
        <v>6.6140131338426653E-2</v>
      </c>
      <c r="U178">
        <f t="shared" si="61"/>
        <v>0.14210690013629854</v>
      </c>
      <c r="V178">
        <f t="shared" si="61"/>
        <v>0.11829535882439744</v>
      </c>
      <c r="W178">
        <f t="shared" si="62"/>
        <v>0.12043951551135952</v>
      </c>
      <c r="X178">
        <f t="shared" si="62"/>
        <v>0.12043951551135942</v>
      </c>
      <c r="Y178">
        <f t="shared" si="62"/>
        <v>0.121075487787138</v>
      </c>
      <c r="Z178">
        <f t="shared" si="62"/>
        <v>0.1053153373106068</v>
      </c>
      <c r="AA178">
        <f t="shared" si="62"/>
        <v>0.10403310837550168</v>
      </c>
      <c r="AB178">
        <f t="shared" si="62"/>
        <v>0.10135729913213273</v>
      </c>
      <c r="AC178">
        <f t="shared" si="62"/>
        <v>9.7414299507481761E-2</v>
      </c>
      <c r="AD178">
        <f t="shared" si="62"/>
        <v>0.1118457566615053</v>
      </c>
      <c r="AE178">
        <f t="shared" si="62"/>
        <v>0.11362934791337302</v>
      </c>
      <c r="AF178">
        <f t="shared" si="62"/>
        <v>9.2995196340154601E-2</v>
      </c>
      <c r="AG178">
        <f t="shared" si="63"/>
        <v>0.11362934791337305</v>
      </c>
      <c r="AH178">
        <f t="shared" si="63"/>
        <v>0.11539092428022724</v>
      </c>
      <c r="AI178">
        <f t="shared" si="63"/>
        <v>9.0036766571298305E-2</v>
      </c>
      <c r="AJ178">
        <f t="shared" si="63"/>
        <v>0.11604784099197822</v>
      </c>
      <c r="AK178">
        <f t="shared" si="63"/>
        <v>0.1072406546479487</v>
      </c>
      <c r="AL178">
        <f t="shared" si="63"/>
        <v>0.14997742062633151</v>
      </c>
      <c r="AM178">
        <f t="shared" si="63"/>
        <v>0.1247730262564898</v>
      </c>
      <c r="AN178">
        <f t="shared" si="63"/>
        <v>0.13240644788762662</v>
      </c>
      <c r="AO178">
        <f t="shared" si="63"/>
        <v>0.13240644788762654</v>
      </c>
      <c r="AP178">
        <f t="shared" si="63"/>
        <v>9.5151421642957992E-2</v>
      </c>
      <c r="AQ178">
        <f t="shared" si="63"/>
        <v>8.1304266316531412E-2</v>
      </c>
      <c r="AR178" s="49">
        <v>0.10694697509107835</v>
      </c>
      <c r="AS178">
        <f t="shared" si="64"/>
        <v>0.12713588974484849</v>
      </c>
      <c r="AT178">
        <f t="shared" si="64"/>
        <v>0.13428534051844204</v>
      </c>
      <c r="AU178">
        <f t="shared" si="64"/>
        <v>0.13428534051844204</v>
      </c>
      <c r="AV178">
        <f t="shared" si="64"/>
        <v>9.7151141775236025E-2</v>
      </c>
      <c r="AW178">
        <f t="shared" si="64"/>
        <v>0.10508624729092227</v>
      </c>
      <c r="AX178">
        <f t="shared" si="64"/>
        <v>0.11937340403009246</v>
      </c>
      <c r="AY178">
        <f t="shared" si="64"/>
        <v>0.11560742232246833</v>
      </c>
      <c r="AZ178">
        <f t="shared" si="64"/>
        <v>0.11167659582364864</v>
      </c>
      <c r="BA178">
        <f t="shared" si="64"/>
        <v>9.1450995334987753E-2</v>
      </c>
      <c r="BB178">
        <f t="shared" si="64"/>
        <v>0.12344482847636416</v>
      </c>
      <c r="BC178">
        <f t="shared" si="64"/>
        <v>0.14210690013629848</v>
      </c>
      <c r="BD178" s="23">
        <v>176</v>
      </c>
    </row>
    <row r="179" spans="1:56" x14ac:dyDescent="0.35">
      <c r="A179" s="3"/>
      <c r="B179" s="5" t="s">
        <v>64</v>
      </c>
      <c r="C179">
        <f t="shared" si="60"/>
        <v>0.13610142194995589</v>
      </c>
      <c r="D179">
        <f t="shared" si="60"/>
        <v>0.15000924834396645</v>
      </c>
      <c r="E179">
        <f t="shared" si="60"/>
        <v>0.16153924490593974</v>
      </c>
      <c r="F179">
        <f t="shared" si="60"/>
        <v>0.19062354176166116</v>
      </c>
      <c r="G179">
        <f t="shared" si="60"/>
        <v>0.16769799864237742</v>
      </c>
      <c r="H179">
        <f t="shared" si="60"/>
        <v>0.1904886574293925</v>
      </c>
      <c r="I179">
        <f t="shared" si="60"/>
        <v>0.15094045437606013</v>
      </c>
      <c r="J179">
        <f t="shared" si="60"/>
        <v>0.18571998029057554</v>
      </c>
      <c r="K179">
        <f t="shared" si="60"/>
        <v>0.18601334408470727</v>
      </c>
      <c r="L179">
        <f t="shared" si="60"/>
        <v>0.16951634179243849</v>
      </c>
      <c r="M179">
        <f t="shared" si="61"/>
        <v>0.16951634179243852</v>
      </c>
      <c r="N179">
        <f t="shared" si="61"/>
        <v>0.1438767067850848</v>
      </c>
      <c r="O179">
        <f t="shared" si="61"/>
        <v>0.19233726805667523</v>
      </c>
      <c r="P179">
        <f t="shared" si="61"/>
        <v>0.11058536222257473</v>
      </c>
      <c r="Q179">
        <f t="shared" si="61"/>
        <v>0.1739984713056317</v>
      </c>
      <c r="R179">
        <f t="shared" si="61"/>
        <v>0.11058536222257473</v>
      </c>
      <c r="S179">
        <f t="shared" si="61"/>
        <v>0.14910188563817328</v>
      </c>
      <c r="T179">
        <f t="shared" si="61"/>
        <v>9.9168426111739968E-2</v>
      </c>
      <c r="U179">
        <f t="shared" si="61"/>
        <v>0.21307060238550421</v>
      </c>
      <c r="V179">
        <f t="shared" si="61"/>
        <v>0.17736832863111285</v>
      </c>
      <c r="W179">
        <f t="shared" si="62"/>
        <v>0.18058320951628967</v>
      </c>
      <c r="X179">
        <f t="shared" si="62"/>
        <v>0.18058320951628953</v>
      </c>
      <c r="Y179">
        <f t="shared" si="62"/>
        <v>0.181536766280744</v>
      </c>
      <c r="Z179">
        <f t="shared" si="62"/>
        <v>0.15790649391184478</v>
      </c>
      <c r="AA179">
        <f t="shared" si="62"/>
        <v>0.15598396030273129</v>
      </c>
      <c r="AB179">
        <f t="shared" si="62"/>
        <v>0.15197193634888745</v>
      </c>
      <c r="AC179">
        <f t="shared" si="62"/>
        <v>0.14605992711904428</v>
      </c>
      <c r="AD179">
        <f t="shared" si="62"/>
        <v>0.16769799864237742</v>
      </c>
      <c r="AE179">
        <f t="shared" si="62"/>
        <v>0.17037225909053633</v>
      </c>
      <c r="AF179">
        <f t="shared" si="62"/>
        <v>0.1394340632590699</v>
      </c>
      <c r="AG179">
        <f t="shared" si="63"/>
        <v>0.17037225909053635</v>
      </c>
      <c r="AH179">
        <f t="shared" si="63"/>
        <v>0.17301351111470756</v>
      </c>
      <c r="AI179">
        <f t="shared" si="63"/>
        <v>0.13499828700639793</v>
      </c>
      <c r="AJ179">
        <f t="shared" si="63"/>
        <v>0.1739984713056317</v>
      </c>
      <c r="AK179">
        <f t="shared" si="63"/>
        <v>0.16079325398090005</v>
      </c>
      <c r="AL179">
        <f t="shared" si="63"/>
        <v>0.22487141248192</v>
      </c>
      <c r="AM179">
        <f t="shared" si="63"/>
        <v>0.18708073879898712</v>
      </c>
      <c r="AN179">
        <f t="shared" si="63"/>
        <v>0.19852605034718698</v>
      </c>
      <c r="AO179">
        <f t="shared" si="63"/>
        <v>0.19852605034718687</v>
      </c>
      <c r="AP179">
        <f t="shared" si="63"/>
        <v>0.14266703944605683</v>
      </c>
      <c r="AQ179">
        <f t="shared" si="63"/>
        <v>0.12190505164745222</v>
      </c>
      <c r="AR179" s="49">
        <v>0.16035292011934474</v>
      </c>
      <c r="AS179">
        <f t="shared" si="64"/>
        <v>0.19062354176166116</v>
      </c>
      <c r="AT179">
        <f t="shared" si="64"/>
        <v>0.20134320267604328</v>
      </c>
      <c r="AU179">
        <f t="shared" si="64"/>
        <v>0.20134320267604328</v>
      </c>
      <c r="AV179">
        <f t="shared" si="64"/>
        <v>0.14566535671832323</v>
      </c>
      <c r="AW179">
        <f t="shared" si="64"/>
        <v>0.15756300356445224</v>
      </c>
      <c r="AX179">
        <f t="shared" si="64"/>
        <v>0.17898471559864174</v>
      </c>
      <c r="AY179">
        <f t="shared" si="64"/>
        <v>0.17333812144841654</v>
      </c>
      <c r="AZ179">
        <f t="shared" si="64"/>
        <v>0.16744436421936498</v>
      </c>
      <c r="BA179">
        <f t="shared" si="64"/>
        <v>0.13711873699370469</v>
      </c>
      <c r="BB179">
        <f t="shared" si="64"/>
        <v>0.1850892809540336</v>
      </c>
      <c r="BC179">
        <f t="shared" si="64"/>
        <v>0.21307060238550413</v>
      </c>
      <c r="BD179" s="23">
        <v>177</v>
      </c>
    </row>
    <row r="180" spans="1:56" x14ac:dyDescent="0.35">
      <c r="A180" s="3"/>
      <c r="B180" s="5" t="s">
        <v>65</v>
      </c>
      <c r="C180">
        <f t="shared" si="60"/>
        <v>0.13610142194995589</v>
      </c>
      <c r="D180">
        <f t="shared" si="60"/>
        <v>0.15000924834396645</v>
      </c>
      <c r="E180">
        <f t="shared" si="60"/>
        <v>0.16153924490593974</v>
      </c>
      <c r="F180">
        <f t="shared" si="60"/>
        <v>0.19062354176166116</v>
      </c>
      <c r="G180">
        <f t="shared" si="60"/>
        <v>0.16769799864237742</v>
      </c>
      <c r="H180">
        <f t="shared" si="60"/>
        <v>0.1904886574293925</v>
      </c>
      <c r="I180">
        <f t="shared" si="60"/>
        <v>0.15094045437606013</v>
      </c>
      <c r="J180">
        <f t="shared" si="60"/>
        <v>0.18571998029057554</v>
      </c>
      <c r="K180">
        <f t="shared" si="60"/>
        <v>0.18601334408470727</v>
      </c>
      <c r="L180">
        <f t="shared" si="60"/>
        <v>0.16951634179243849</v>
      </c>
      <c r="M180">
        <f t="shared" si="61"/>
        <v>0.16951634179243852</v>
      </c>
      <c r="N180">
        <f t="shared" si="61"/>
        <v>0.1438767067850848</v>
      </c>
      <c r="O180">
        <f t="shared" si="61"/>
        <v>0.19233726805667523</v>
      </c>
      <c r="P180">
        <f t="shared" si="61"/>
        <v>0.11058536222257473</v>
      </c>
      <c r="Q180">
        <f t="shared" si="61"/>
        <v>0.1739984713056317</v>
      </c>
      <c r="R180">
        <f t="shared" si="61"/>
        <v>0.11058536222257473</v>
      </c>
      <c r="S180">
        <f t="shared" si="61"/>
        <v>0.14910188563817328</v>
      </c>
      <c r="T180">
        <f t="shared" si="61"/>
        <v>9.9168426111739968E-2</v>
      </c>
      <c r="U180">
        <f t="shared" si="61"/>
        <v>0.21307060238550421</v>
      </c>
      <c r="V180">
        <f t="shared" si="61"/>
        <v>0.17736832863111285</v>
      </c>
      <c r="W180">
        <f t="shared" si="62"/>
        <v>0.18058320951628967</v>
      </c>
      <c r="X180">
        <f t="shared" si="62"/>
        <v>0.18058320951628953</v>
      </c>
      <c r="Y180">
        <f t="shared" si="62"/>
        <v>0.181536766280744</v>
      </c>
      <c r="Z180">
        <f t="shared" si="62"/>
        <v>0.15790649391184478</v>
      </c>
      <c r="AA180">
        <f t="shared" si="62"/>
        <v>0.15598396030273129</v>
      </c>
      <c r="AB180">
        <f t="shared" si="62"/>
        <v>0.15197193634888745</v>
      </c>
      <c r="AC180">
        <f t="shared" si="62"/>
        <v>0.14605992711904428</v>
      </c>
      <c r="AD180">
        <f t="shared" si="62"/>
        <v>0.16769799864237742</v>
      </c>
      <c r="AE180">
        <f t="shared" si="62"/>
        <v>0.17037225909053633</v>
      </c>
      <c r="AF180">
        <f t="shared" si="62"/>
        <v>0.1394340632590699</v>
      </c>
      <c r="AG180">
        <f t="shared" si="63"/>
        <v>0.17037225909053635</v>
      </c>
      <c r="AH180">
        <f t="shared" si="63"/>
        <v>0.17301351111470756</v>
      </c>
      <c r="AI180">
        <f t="shared" si="63"/>
        <v>0.13499828700639793</v>
      </c>
      <c r="AJ180">
        <f t="shared" si="63"/>
        <v>0.1739984713056317</v>
      </c>
      <c r="AK180">
        <f t="shared" si="63"/>
        <v>0.16079325398090005</v>
      </c>
      <c r="AL180">
        <f t="shared" si="63"/>
        <v>0.22487141248192</v>
      </c>
      <c r="AM180">
        <f t="shared" si="63"/>
        <v>0.18708073879898712</v>
      </c>
      <c r="AN180">
        <f t="shared" si="63"/>
        <v>0.19852605034718698</v>
      </c>
      <c r="AO180">
        <f t="shared" si="63"/>
        <v>0.19852605034718687</v>
      </c>
      <c r="AP180">
        <f t="shared" si="63"/>
        <v>0.14266703944605683</v>
      </c>
      <c r="AQ180">
        <f t="shared" si="63"/>
        <v>0.12190505164745222</v>
      </c>
      <c r="AR180" s="49">
        <v>0.16035292011934474</v>
      </c>
      <c r="AS180">
        <f t="shared" si="64"/>
        <v>0.19062354176166116</v>
      </c>
      <c r="AT180">
        <f t="shared" si="64"/>
        <v>0.20134320267604328</v>
      </c>
      <c r="AU180">
        <f t="shared" si="64"/>
        <v>0.20134320267604328</v>
      </c>
      <c r="AV180">
        <f t="shared" si="64"/>
        <v>0.14566535671832323</v>
      </c>
      <c r="AW180">
        <f t="shared" si="64"/>
        <v>0.15756300356445224</v>
      </c>
      <c r="AX180">
        <f t="shared" si="64"/>
        <v>0.17898471559864174</v>
      </c>
      <c r="AY180">
        <f t="shared" si="64"/>
        <v>0.17333812144841654</v>
      </c>
      <c r="AZ180">
        <f t="shared" si="64"/>
        <v>0.16744436421936498</v>
      </c>
      <c r="BA180">
        <f t="shared" si="64"/>
        <v>0.13711873699370469</v>
      </c>
      <c r="BB180">
        <f t="shared" si="64"/>
        <v>0.1850892809540336</v>
      </c>
      <c r="BC180">
        <f t="shared" si="64"/>
        <v>0.21307060238550413</v>
      </c>
      <c r="BD180" s="23">
        <v>178</v>
      </c>
    </row>
    <row r="181" spans="1:56" x14ac:dyDescent="0.35">
      <c r="A181" s="3"/>
      <c r="B181" s="5" t="s">
        <v>66</v>
      </c>
      <c r="C181">
        <f t="shared" si="60"/>
        <v>0.19963571607670669</v>
      </c>
      <c r="D181">
        <f t="shared" si="60"/>
        <v>0.22003593557081108</v>
      </c>
      <c r="E181">
        <f t="shared" si="60"/>
        <v>0.23694831669830491</v>
      </c>
      <c r="F181">
        <f t="shared" si="60"/>
        <v>0.27960962284920171</v>
      </c>
      <c r="G181">
        <f t="shared" si="60"/>
        <v>0.24598207398532215</v>
      </c>
      <c r="H181">
        <f t="shared" si="60"/>
        <v>0.27941177237949916</v>
      </c>
      <c r="I181">
        <f t="shared" si="60"/>
        <v>0.22140184329145435</v>
      </c>
      <c r="J181">
        <f t="shared" si="60"/>
        <v>0.27241700140865366</v>
      </c>
      <c r="K181">
        <f t="shared" si="60"/>
        <v>0.27284731205694357</v>
      </c>
      <c r="L181">
        <f t="shared" si="60"/>
        <v>0.24864924844709299</v>
      </c>
      <c r="M181">
        <f t="shared" si="61"/>
        <v>0.24864924844709305</v>
      </c>
      <c r="N181">
        <f t="shared" si="61"/>
        <v>0.21104062671997728</v>
      </c>
      <c r="O181">
        <f t="shared" si="61"/>
        <v>0.28212334365507546</v>
      </c>
      <c r="P181">
        <f t="shared" si="61"/>
        <v>0.16220835652270604</v>
      </c>
      <c r="Q181">
        <f t="shared" si="61"/>
        <v>0.25522370683330942</v>
      </c>
      <c r="R181">
        <f t="shared" si="61"/>
        <v>0.16220835652270604</v>
      </c>
      <c r="S181">
        <f t="shared" si="61"/>
        <v>0.21870500161790266</v>
      </c>
      <c r="T181">
        <f t="shared" si="61"/>
        <v>0.14546181425126251</v>
      </c>
      <c r="U181">
        <f t="shared" si="61"/>
        <v>0.31253532602889283</v>
      </c>
      <c r="V181">
        <f t="shared" si="61"/>
        <v>0.26016666680103212</v>
      </c>
      <c r="W181">
        <f t="shared" si="62"/>
        <v>0.26488230487753645</v>
      </c>
      <c r="X181">
        <f t="shared" si="62"/>
        <v>0.26488230487753622</v>
      </c>
      <c r="Y181">
        <f t="shared" si="62"/>
        <v>0.26628099700554092</v>
      </c>
      <c r="Z181">
        <f t="shared" si="62"/>
        <v>0.23161974014382056</v>
      </c>
      <c r="AA181">
        <f t="shared" si="62"/>
        <v>0.2287997374705345</v>
      </c>
      <c r="AB181">
        <f t="shared" si="62"/>
        <v>0.22291483734629464</v>
      </c>
      <c r="AC181">
        <f t="shared" si="62"/>
        <v>0.21424300880003733</v>
      </c>
      <c r="AD181">
        <f t="shared" si="62"/>
        <v>0.24598207398532215</v>
      </c>
      <c r="AE181">
        <f t="shared" si="62"/>
        <v>0.24990472146317236</v>
      </c>
      <c r="AF181">
        <f t="shared" si="62"/>
        <v>0.20452408700362046</v>
      </c>
      <c r="AG181">
        <f t="shared" si="63"/>
        <v>0.24990472146317241</v>
      </c>
      <c r="AH181">
        <f t="shared" si="63"/>
        <v>0.25377895166319447</v>
      </c>
      <c r="AI181">
        <f t="shared" si="63"/>
        <v>0.19801762031230383</v>
      </c>
      <c r="AJ181">
        <f t="shared" si="63"/>
        <v>0.25522370683330942</v>
      </c>
      <c r="AK181">
        <f t="shared" si="63"/>
        <v>0.23585408542303002</v>
      </c>
      <c r="AL181">
        <f t="shared" si="63"/>
        <v>0.32984494072747728</v>
      </c>
      <c r="AM181">
        <f t="shared" si="63"/>
        <v>0.27441298348835674</v>
      </c>
      <c r="AN181">
        <f t="shared" si="63"/>
        <v>0.29120114729965052</v>
      </c>
      <c r="AO181">
        <f t="shared" si="63"/>
        <v>0.29120114729965041</v>
      </c>
      <c r="AP181">
        <f t="shared" si="63"/>
        <v>0.20926626755472003</v>
      </c>
      <c r="AQ181">
        <f t="shared" si="63"/>
        <v>0.17881225581871979</v>
      </c>
      <c r="AR181" s="49">
        <v>0.23520819675776142</v>
      </c>
      <c r="AS181">
        <f t="shared" si="64"/>
        <v>0.27960962284920171</v>
      </c>
      <c r="AT181">
        <f t="shared" si="64"/>
        <v>0.29533339084575533</v>
      </c>
      <c r="AU181">
        <f t="shared" si="64"/>
        <v>0.29533339084575533</v>
      </c>
      <c r="AV181">
        <f t="shared" si="64"/>
        <v>0.21366424670216902</v>
      </c>
      <c r="AW181">
        <f t="shared" si="64"/>
        <v>0.23111590307522359</v>
      </c>
      <c r="AX181">
        <f t="shared" si="64"/>
        <v>0.2625376087434193</v>
      </c>
      <c r="AY181">
        <f t="shared" si="64"/>
        <v>0.25425509522942202</v>
      </c>
      <c r="AZ181">
        <f t="shared" si="64"/>
        <v>0.24561003900630182</v>
      </c>
      <c r="BA181">
        <f t="shared" si="64"/>
        <v>0.20112792985614153</v>
      </c>
      <c r="BB181">
        <f t="shared" si="64"/>
        <v>0.27149188165695887</v>
      </c>
      <c r="BC181">
        <f t="shared" si="64"/>
        <v>0.31253532602889278</v>
      </c>
      <c r="BD181" s="23">
        <v>179</v>
      </c>
    </row>
    <row r="182" spans="1:56" x14ac:dyDescent="0.35">
      <c r="A182" s="3"/>
      <c r="B182" s="5" t="s">
        <v>67</v>
      </c>
      <c r="C182">
        <f t="shared" si="60"/>
        <v>0.19963571607670669</v>
      </c>
      <c r="D182">
        <f t="shared" si="60"/>
        <v>0.22003593557081108</v>
      </c>
      <c r="E182">
        <f t="shared" si="60"/>
        <v>0.23694831669830491</v>
      </c>
      <c r="F182">
        <f t="shared" si="60"/>
        <v>0.27960962284920171</v>
      </c>
      <c r="G182">
        <f t="shared" si="60"/>
        <v>0.24598207398532215</v>
      </c>
      <c r="H182">
        <f t="shared" si="60"/>
        <v>0.27941177237949916</v>
      </c>
      <c r="I182">
        <f t="shared" si="60"/>
        <v>0.22140184329145435</v>
      </c>
      <c r="J182">
        <f t="shared" si="60"/>
        <v>0.27241700140865366</v>
      </c>
      <c r="K182">
        <f t="shared" si="60"/>
        <v>0.27284731205694357</v>
      </c>
      <c r="L182">
        <f t="shared" si="60"/>
        <v>0.24864924844709299</v>
      </c>
      <c r="M182">
        <f t="shared" si="61"/>
        <v>0.24864924844709305</v>
      </c>
      <c r="N182">
        <f t="shared" si="61"/>
        <v>0.21104062671997728</v>
      </c>
      <c r="O182">
        <f t="shared" si="61"/>
        <v>0.28212334365507546</v>
      </c>
      <c r="P182">
        <f t="shared" si="61"/>
        <v>0.16220835652270604</v>
      </c>
      <c r="Q182">
        <f t="shared" si="61"/>
        <v>0.25522370683330942</v>
      </c>
      <c r="R182">
        <f t="shared" si="61"/>
        <v>0.16220835652270604</v>
      </c>
      <c r="S182">
        <f t="shared" si="61"/>
        <v>0.21870500161790266</v>
      </c>
      <c r="T182">
        <f t="shared" si="61"/>
        <v>0.14546181425126251</v>
      </c>
      <c r="U182">
        <f t="shared" si="61"/>
        <v>0.31253532602889283</v>
      </c>
      <c r="V182">
        <f t="shared" si="61"/>
        <v>0.26016666680103212</v>
      </c>
      <c r="W182">
        <f t="shared" si="62"/>
        <v>0.26488230487753645</v>
      </c>
      <c r="X182">
        <f t="shared" si="62"/>
        <v>0.26488230487753622</v>
      </c>
      <c r="Y182">
        <f t="shared" si="62"/>
        <v>0.26628099700554092</v>
      </c>
      <c r="Z182">
        <f t="shared" si="62"/>
        <v>0.23161974014382056</v>
      </c>
      <c r="AA182">
        <f t="shared" si="62"/>
        <v>0.2287997374705345</v>
      </c>
      <c r="AB182">
        <f t="shared" si="62"/>
        <v>0.22291483734629464</v>
      </c>
      <c r="AC182">
        <f t="shared" si="62"/>
        <v>0.21424300880003733</v>
      </c>
      <c r="AD182">
        <f t="shared" si="62"/>
        <v>0.24598207398532215</v>
      </c>
      <c r="AE182">
        <f t="shared" si="62"/>
        <v>0.24990472146317236</v>
      </c>
      <c r="AF182">
        <f t="shared" si="62"/>
        <v>0.20452408700362046</v>
      </c>
      <c r="AG182">
        <f t="shared" si="63"/>
        <v>0.24990472146317241</v>
      </c>
      <c r="AH182">
        <f t="shared" si="63"/>
        <v>0.25377895166319447</v>
      </c>
      <c r="AI182">
        <f t="shared" si="63"/>
        <v>0.19801762031230383</v>
      </c>
      <c r="AJ182">
        <f t="shared" si="63"/>
        <v>0.25522370683330942</v>
      </c>
      <c r="AK182">
        <f t="shared" si="63"/>
        <v>0.23585408542303002</v>
      </c>
      <c r="AL182">
        <f t="shared" si="63"/>
        <v>0.32984494072747728</v>
      </c>
      <c r="AM182">
        <f t="shared" si="63"/>
        <v>0.27441298348835674</v>
      </c>
      <c r="AN182">
        <f t="shared" si="63"/>
        <v>0.29120114729965052</v>
      </c>
      <c r="AO182">
        <f t="shared" si="63"/>
        <v>0.29120114729965041</v>
      </c>
      <c r="AP182">
        <f t="shared" si="63"/>
        <v>0.20926626755472003</v>
      </c>
      <c r="AQ182">
        <f t="shared" si="63"/>
        <v>0.17881225581871979</v>
      </c>
      <c r="AR182" s="49">
        <v>0.23520819675776142</v>
      </c>
      <c r="AS182">
        <f t="shared" si="64"/>
        <v>0.27960962284920171</v>
      </c>
      <c r="AT182">
        <f t="shared" si="64"/>
        <v>0.29533339084575533</v>
      </c>
      <c r="AU182">
        <f t="shared" si="64"/>
        <v>0.29533339084575533</v>
      </c>
      <c r="AV182">
        <f t="shared" si="64"/>
        <v>0.21366424670216902</v>
      </c>
      <c r="AW182">
        <f t="shared" si="64"/>
        <v>0.23111590307522359</v>
      </c>
      <c r="AX182">
        <f t="shared" si="64"/>
        <v>0.2625376087434193</v>
      </c>
      <c r="AY182">
        <f t="shared" si="64"/>
        <v>0.25425509522942202</v>
      </c>
      <c r="AZ182">
        <f t="shared" si="64"/>
        <v>0.24561003900630182</v>
      </c>
      <c r="BA182">
        <f t="shared" si="64"/>
        <v>0.20112792985614153</v>
      </c>
      <c r="BB182">
        <f t="shared" si="64"/>
        <v>0.27149188165695887</v>
      </c>
      <c r="BC182">
        <f t="shared" si="64"/>
        <v>0.31253532602889278</v>
      </c>
      <c r="BD182" s="23">
        <v>180</v>
      </c>
    </row>
    <row r="183" spans="1:56" x14ac:dyDescent="0.35">
      <c r="A183" s="3"/>
      <c r="B183" s="5" t="s">
        <v>68</v>
      </c>
      <c r="C183">
        <f t="shared" si="60"/>
        <v>0.26676271043407884</v>
      </c>
      <c r="D183">
        <f t="shared" si="60"/>
        <v>0.29402245108893449</v>
      </c>
      <c r="E183">
        <f t="shared" si="60"/>
        <v>0.31662157672700869</v>
      </c>
      <c r="F183">
        <f t="shared" si="60"/>
        <v>0.37362763698076873</v>
      </c>
      <c r="G183">
        <f t="shared" si="60"/>
        <v>0.32869291158956598</v>
      </c>
      <c r="H183">
        <f t="shared" si="60"/>
        <v>0.37336325980119517</v>
      </c>
      <c r="I183">
        <f t="shared" si="60"/>
        <v>0.29584764175582706</v>
      </c>
      <c r="J183">
        <f t="shared" si="60"/>
        <v>0.36401651514188083</v>
      </c>
      <c r="K183">
        <f t="shared" si="60"/>
        <v>0.36459151663521255</v>
      </c>
      <c r="L183">
        <f t="shared" si="60"/>
        <v>0.33225691658128381</v>
      </c>
      <c r="M183">
        <f t="shared" si="61"/>
        <v>0.33225691658128387</v>
      </c>
      <c r="N183">
        <f t="shared" si="61"/>
        <v>0.28200249285000856</v>
      </c>
      <c r="O183">
        <f t="shared" si="61"/>
        <v>0.37698658992079159</v>
      </c>
      <c r="P183">
        <f t="shared" si="61"/>
        <v>0.21675049781386932</v>
      </c>
      <c r="Q183">
        <f t="shared" si="61"/>
        <v>0.34104201963403252</v>
      </c>
      <c r="R183">
        <f t="shared" si="61"/>
        <v>0.21675049781386932</v>
      </c>
      <c r="S183">
        <f t="shared" si="61"/>
        <v>0.29224399402892531</v>
      </c>
      <c r="T183">
        <f t="shared" si="61"/>
        <v>0.19437297391923394</v>
      </c>
      <c r="U183">
        <f t="shared" si="61"/>
        <v>0.41762452288763485</v>
      </c>
      <c r="V183">
        <f t="shared" si="61"/>
        <v>0.34764703713526063</v>
      </c>
      <c r="W183">
        <f t="shared" si="62"/>
        <v>0.35394829634596764</v>
      </c>
      <c r="X183">
        <f t="shared" si="62"/>
        <v>0.35394829634596736</v>
      </c>
      <c r="Y183">
        <f t="shared" si="62"/>
        <v>0.35581729509259435</v>
      </c>
      <c r="Z183">
        <f t="shared" si="62"/>
        <v>0.30950128005682992</v>
      </c>
      <c r="AA183">
        <f t="shared" si="62"/>
        <v>0.30573305876185841</v>
      </c>
      <c r="AB183">
        <f t="shared" si="62"/>
        <v>0.29786937615722431</v>
      </c>
      <c r="AC183">
        <f t="shared" si="62"/>
        <v>0.28628166764052598</v>
      </c>
      <c r="AD183">
        <f t="shared" si="62"/>
        <v>0.32869291158956598</v>
      </c>
      <c r="AE183">
        <f t="shared" si="62"/>
        <v>0.33393453915918714</v>
      </c>
      <c r="AF183">
        <f t="shared" si="62"/>
        <v>0.27329478347039671</v>
      </c>
      <c r="AG183">
        <f t="shared" si="63"/>
        <v>0.33393453915918719</v>
      </c>
      <c r="AH183">
        <f t="shared" si="63"/>
        <v>0.33911146926625452</v>
      </c>
      <c r="AI183">
        <f t="shared" si="63"/>
        <v>0.26460053414450069</v>
      </c>
      <c r="AJ183">
        <f t="shared" si="63"/>
        <v>0.34104201963403252</v>
      </c>
      <c r="AK183">
        <f t="shared" si="63"/>
        <v>0.31515941300916023</v>
      </c>
      <c r="AL183">
        <f t="shared" si="63"/>
        <v>0.44075445085999088</v>
      </c>
      <c r="AM183">
        <f t="shared" si="63"/>
        <v>0.36668364104511775</v>
      </c>
      <c r="AN183">
        <f t="shared" si="63"/>
        <v>0.38911678161497087</v>
      </c>
      <c r="AO183">
        <f t="shared" si="63"/>
        <v>0.38911678161497071</v>
      </c>
      <c r="AP183">
        <f t="shared" si="63"/>
        <v>0.27963150999428699</v>
      </c>
      <c r="AQ183">
        <f t="shared" si="63"/>
        <v>0.2389374154006865</v>
      </c>
      <c r="AR183" s="49">
        <v>0.31429634594695427</v>
      </c>
      <c r="AS183">
        <f t="shared" si="64"/>
        <v>0.37362763698076873</v>
      </c>
      <c r="AT183">
        <f t="shared" si="64"/>
        <v>0.39463848138992047</v>
      </c>
      <c r="AU183">
        <f t="shared" si="64"/>
        <v>0.39463848138992047</v>
      </c>
      <c r="AV183">
        <f t="shared" si="64"/>
        <v>0.28550829828078406</v>
      </c>
      <c r="AW183">
        <f t="shared" si="64"/>
        <v>0.30882802907410278</v>
      </c>
      <c r="AX183">
        <f t="shared" si="64"/>
        <v>0.35081520218740003</v>
      </c>
      <c r="AY183">
        <f t="shared" si="64"/>
        <v>0.3397477148779055</v>
      </c>
      <c r="AZ183">
        <f t="shared" si="64"/>
        <v>0.32819578080891143</v>
      </c>
      <c r="BA183">
        <f t="shared" si="64"/>
        <v>0.26875667724609037</v>
      </c>
      <c r="BB183">
        <f t="shared" si="64"/>
        <v>0.36278032626101253</v>
      </c>
      <c r="BC183">
        <f t="shared" si="64"/>
        <v>0.41762452288763469</v>
      </c>
      <c r="BD183" s="23">
        <v>181</v>
      </c>
    </row>
    <row r="184" spans="1:56" x14ac:dyDescent="0.35">
      <c r="A184" s="3"/>
      <c r="B184" s="5" t="s">
        <v>69</v>
      </c>
      <c r="C184">
        <f t="shared" si="60"/>
        <v>0.26676271043407884</v>
      </c>
      <c r="D184">
        <f t="shared" si="60"/>
        <v>0.29402245108893449</v>
      </c>
      <c r="E184">
        <f t="shared" si="60"/>
        <v>0.31662157672700869</v>
      </c>
      <c r="F184">
        <f t="shared" si="60"/>
        <v>0.37362763698076873</v>
      </c>
      <c r="G184">
        <f t="shared" si="60"/>
        <v>0.32869291158956598</v>
      </c>
      <c r="H184">
        <f t="shared" si="60"/>
        <v>0.37336325980119517</v>
      </c>
      <c r="I184">
        <f t="shared" si="60"/>
        <v>0.29584764175582706</v>
      </c>
      <c r="J184">
        <f t="shared" si="60"/>
        <v>0.36401651514188083</v>
      </c>
      <c r="K184">
        <f t="shared" si="60"/>
        <v>0.36459151663521255</v>
      </c>
      <c r="L184">
        <f t="shared" si="60"/>
        <v>0.33225691658128381</v>
      </c>
      <c r="M184">
        <f t="shared" si="61"/>
        <v>0.33225691658128387</v>
      </c>
      <c r="N184">
        <f t="shared" si="61"/>
        <v>0.28200249285000856</v>
      </c>
      <c r="O184">
        <f t="shared" si="61"/>
        <v>0.37698658992079159</v>
      </c>
      <c r="P184">
        <f t="shared" si="61"/>
        <v>0.21675049781386932</v>
      </c>
      <c r="Q184">
        <f t="shared" si="61"/>
        <v>0.34104201963403252</v>
      </c>
      <c r="R184">
        <f t="shared" si="61"/>
        <v>0.21675049781386932</v>
      </c>
      <c r="S184">
        <f t="shared" si="61"/>
        <v>0.29224399402892531</v>
      </c>
      <c r="T184">
        <f t="shared" si="61"/>
        <v>0.19437297391923394</v>
      </c>
      <c r="U184">
        <f t="shared" si="61"/>
        <v>0.41762452288763485</v>
      </c>
      <c r="V184">
        <f t="shared" si="61"/>
        <v>0.34764703713526063</v>
      </c>
      <c r="W184">
        <f t="shared" si="62"/>
        <v>0.35394829634596764</v>
      </c>
      <c r="X184">
        <f t="shared" si="62"/>
        <v>0.35394829634596736</v>
      </c>
      <c r="Y184">
        <f t="shared" si="62"/>
        <v>0.35581729509259435</v>
      </c>
      <c r="Z184">
        <f t="shared" si="62"/>
        <v>0.30950128005682992</v>
      </c>
      <c r="AA184">
        <f t="shared" si="62"/>
        <v>0.30573305876185841</v>
      </c>
      <c r="AB184">
        <f t="shared" si="62"/>
        <v>0.29786937615722431</v>
      </c>
      <c r="AC184">
        <f t="shared" si="62"/>
        <v>0.28628166764052598</v>
      </c>
      <c r="AD184">
        <f t="shared" si="62"/>
        <v>0.32869291158956598</v>
      </c>
      <c r="AE184">
        <f t="shared" si="62"/>
        <v>0.33393453915918714</v>
      </c>
      <c r="AF184">
        <f t="shared" si="62"/>
        <v>0.27329478347039671</v>
      </c>
      <c r="AG184">
        <f t="shared" si="63"/>
        <v>0.33393453915918719</v>
      </c>
      <c r="AH184">
        <f t="shared" si="63"/>
        <v>0.33911146926625452</v>
      </c>
      <c r="AI184">
        <f t="shared" si="63"/>
        <v>0.26460053414450069</v>
      </c>
      <c r="AJ184">
        <f t="shared" si="63"/>
        <v>0.34104201963403252</v>
      </c>
      <c r="AK184">
        <f t="shared" si="63"/>
        <v>0.31515941300916023</v>
      </c>
      <c r="AL184">
        <f t="shared" si="63"/>
        <v>0.44075445085999088</v>
      </c>
      <c r="AM184">
        <f t="shared" si="63"/>
        <v>0.36668364104511775</v>
      </c>
      <c r="AN184">
        <f t="shared" si="63"/>
        <v>0.38911678161497087</v>
      </c>
      <c r="AO184">
        <f t="shared" si="63"/>
        <v>0.38911678161497071</v>
      </c>
      <c r="AP184">
        <f t="shared" si="63"/>
        <v>0.27963150999428699</v>
      </c>
      <c r="AQ184">
        <f t="shared" si="63"/>
        <v>0.2389374154006865</v>
      </c>
      <c r="AR184" s="49">
        <v>0.31429634594695427</v>
      </c>
      <c r="AS184">
        <f t="shared" si="64"/>
        <v>0.37362763698076873</v>
      </c>
      <c r="AT184">
        <f t="shared" si="64"/>
        <v>0.39463848138992047</v>
      </c>
      <c r="AU184">
        <f t="shared" si="64"/>
        <v>0.39463848138992047</v>
      </c>
      <c r="AV184">
        <f t="shared" si="64"/>
        <v>0.28550829828078406</v>
      </c>
      <c r="AW184">
        <f t="shared" si="64"/>
        <v>0.30882802907410278</v>
      </c>
      <c r="AX184">
        <f t="shared" si="64"/>
        <v>0.35081520218740003</v>
      </c>
      <c r="AY184">
        <f t="shared" si="64"/>
        <v>0.3397477148779055</v>
      </c>
      <c r="AZ184">
        <f t="shared" si="64"/>
        <v>0.32819578080891143</v>
      </c>
      <c r="BA184">
        <f t="shared" si="64"/>
        <v>0.26875667724609037</v>
      </c>
      <c r="BB184">
        <f t="shared" si="64"/>
        <v>0.36278032626101253</v>
      </c>
      <c r="BC184">
        <f t="shared" si="64"/>
        <v>0.41762452288763469</v>
      </c>
      <c r="BD184" s="23">
        <v>182</v>
      </c>
    </row>
    <row r="185" spans="1:56" x14ac:dyDescent="0.35">
      <c r="A185" s="3"/>
      <c r="B185" s="5" t="s">
        <v>70</v>
      </c>
      <c r="C185">
        <f t="shared" si="60"/>
        <v>0.25152021444738959</v>
      </c>
      <c r="D185">
        <f t="shared" si="60"/>
        <v>0.27722236676145456</v>
      </c>
      <c r="E185">
        <f t="shared" si="60"/>
        <v>0.29853020591769441</v>
      </c>
      <c r="F185">
        <f t="shared" si="60"/>
        <v>0.35227900940111723</v>
      </c>
      <c r="G185">
        <f t="shared" si="60"/>
        <v>0.30991179942585806</v>
      </c>
      <c r="H185">
        <f t="shared" si="60"/>
        <v>0.35202973841120588</v>
      </c>
      <c r="I185">
        <f t="shared" si="60"/>
        <v>0.27894326825925836</v>
      </c>
      <c r="J185">
        <f t="shared" si="60"/>
        <v>0.34321705534440716</v>
      </c>
      <c r="K185">
        <f t="shared" si="60"/>
        <v>0.34375920195356041</v>
      </c>
      <c r="L185">
        <f t="shared" si="60"/>
        <v>0.3132721615182576</v>
      </c>
      <c r="M185">
        <f t="shared" si="61"/>
        <v>0.31327216151825765</v>
      </c>
      <c r="N185">
        <f t="shared" si="61"/>
        <v>0.26588921427929607</v>
      </c>
      <c r="O185">
        <f t="shared" si="61"/>
        <v>0.35544603586601747</v>
      </c>
      <c r="P185">
        <f t="shared" si="61"/>
        <v>0.20436563867195703</v>
      </c>
      <c r="Q185">
        <f t="shared" si="61"/>
        <v>0.32155529449503023</v>
      </c>
      <c r="R185">
        <f t="shared" si="61"/>
        <v>0.20436563867195703</v>
      </c>
      <c r="S185">
        <f t="shared" si="61"/>
        <v>0.27554552856922337</v>
      </c>
      <c r="T185">
        <f t="shared" si="61"/>
        <v>0.18326673920575468</v>
      </c>
      <c r="U185">
        <f t="shared" si="61"/>
        <v>0.3937619668965836</v>
      </c>
      <c r="V185">
        <f t="shared" si="61"/>
        <v>0.32778290935032384</v>
      </c>
      <c r="W185">
        <f t="shared" si="62"/>
        <v>0.33372412229341719</v>
      </c>
      <c r="X185">
        <f t="shared" si="62"/>
        <v>0.33372412229341697</v>
      </c>
      <c r="Y185">
        <f t="shared" si="62"/>
        <v>0.33548632873069822</v>
      </c>
      <c r="Z185">
        <f t="shared" si="62"/>
        <v>0.29181675431683823</v>
      </c>
      <c r="AA185">
        <f t="shared" si="62"/>
        <v>0.28826384459173376</v>
      </c>
      <c r="AB185">
        <f t="shared" si="62"/>
        <v>0.28084948322224046</v>
      </c>
      <c r="AC185">
        <f t="shared" si="62"/>
        <v>0.26992388224026198</v>
      </c>
      <c r="AD185">
        <f t="shared" si="62"/>
        <v>0.30991179942585806</v>
      </c>
      <c r="AE185">
        <f t="shared" si="62"/>
        <v>0.31485392678773405</v>
      </c>
      <c r="AF185">
        <f t="shared" si="62"/>
        <v>0.2576790527955502</v>
      </c>
      <c r="AG185">
        <f t="shared" si="63"/>
        <v>0.31485392678773411</v>
      </c>
      <c r="AH185">
        <f t="shared" si="63"/>
        <v>0.31973505342117525</v>
      </c>
      <c r="AI185">
        <f t="shared" si="63"/>
        <v>0.24948158227446393</v>
      </c>
      <c r="AJ185">
        <f t="shared" si="63"/>
        <v>0.32155529449503023</v>
      </c>
      <c r="AK185">
        <f t="shared" si="63"/>
        <v>0.29715158845173739</v>
      </c>
      <c r="AL185">
        <f t="shared" si="63"/>
        <v>0.41557027898897891</v>
      </c>
      <c r="AM185">
        <f t="shared" si="63"/>
        <v>0.34573178492579715</v>
      </c>
      <c r="AN185">
        <f t="shared" si="63"/>
        <v>0.36688312319821365</v>
      </c>
      <c r="AO185">
        <f t="shared" si="63"/>
        <v>0.36688312319821342</v>
      </c>
      <c r="AP185">
        <f t="shared" si="63"/>
        <v>0.26365370649280001</v>
      </c>
      <c r="AQ185">
        <f t="shared" si="63"/>
        <v>0.22528482284234663</v>
      </c>
      <c r="AR185" s="49">
        <v>0.29633783598905145</v>
      </c>
      <c r="AS185">
        <f t="shared" si="64"/>
        <v>0.35227900940111723</v>
      </c>
      <c r="AT185">
        <f t="shared" si="64"/>
        <v>0.37208931978112253</v>
      </c>
      <c r="AU185">
        <f t="shared" si="64"/>
        <v>0.37208931978112253</v>
      </c>
      <c r="AV185">
        <f t="shared" si="64"/>
        <v>0.26919470226269765</v>
      </c>
      <c r="AW185">
        <f t="shared" si="64"/>
        <v>0.29118197207430924</v>
      </c>
      <c r="AX185">
        <f t="shared" si="64"/>
        <v>0.33077004931460963</v>
      </c>
      <c r="AY185">
        <f t="shared" si="64"/>
        <v>0.32033494473440738</v>
      </c>
      <c r="AZ185">
        <f t="shared" si="64"/>
        <v>0.30944307409181432</v>
      </c>
      <c r="BA185">
        <f t="shared" si="64"/>
        <v>0.25340024842718395</v>
      </c>
      <c r="BB185">
        <f t="shared" si="64"/>
        <v>0.34205150078879654</v>
      </c>
      <c r="BC185">
        <f t="shared" si="64"/>
        <v>0.39376196689658344</v>
      </c>
      <c r="BD185" s="23">
        <v>183</v>
      </c>
    </row>
    <row r="186" spans="1:56" x14ac:dyDescent="0.35">
      <c r="A186" s="3"/>
      <c r="B186" s="5" t="s">
        <v>71</v>
      </c>
      <c r="C186">
        <f t="shared" si="60"/>
        <v>0.25152021444738959</v>
      </c>
      <c r="D186">
        <f t="shared" si="60"/>
        <v>0.27722236676145456</v>
      </c>
      <c r="E186">
        <f t="shared" si="60"/>
        <v>0.29853020591769441</v>
      </c>
      <c r="F186">
        <f t="shared" si="60"/>
        <v>0.35227900940111723</v>
      </c>
      <c r="G186">
        <f t="shared" si="60"/>
        <v>0.30991179942585806</v>
      </c>
      <c r="H186">
        <f t="shared" si="60"/>
        <v>0.35202973841120588</v>
      </c>
      <c r="I186">
        <f t="shared" si="60"/>
        <v>0.27894326825925836</v>
      </c>
      <c r="J186">
        <f t="shared" si="60"/>
        <v>0.34321705534440716</v>
      </c>
      <c r="K186">
        <f t="shared" si="60"/>
        <v>0.34375920195356041</v>
      </c>
      <c r="L186">
        <f t="shared" si="60"/>
        <v>0.3132721615182576</v>
      </c>
      <c r="M186">
        <f t="shared" si="61"/>
        <v>0.31327216151825765</v>
      </c>
      <c r="N186">
        <f t="shared" si="61"/>
        <v>0.26588921427929607</v>
      </c>
      <c r="O186">
        <f t="shared" si="61"/>
        <v>0.35544603586601747</v>
      </c>
      <c r="P186">
        <f t="shared" si="61"/>
        <v>0.20436563867195703</v>
      </c>
      <c r="Q186">
        <f t="shared" si="61"/>
        <v>0.32155529449503023</v>
      </c>
      <c r="R186">
        <f t="shared" si="61"/>
        <v>0.20436563867195703</v>
      </c>
      <c r="S186">
        <f t="shared" si="61"/>
        <v>0.27554552856922337</v>
      </c>
      <c r="T186">
        <f t="shared" si="61"/>
        <v>0.18326673920575468</v>
      </c>
      <c r="U186">
        <f t="shared" si="61"/>
        <v>0.3937619668965836</v>
      </c>
      <c r="V186">
        <f t="shared" si="61"/>
        <v>0.32778290935032384</v>
      </c>
      <c r="W186">
        <f t="shared" si="62"/>
        <v>0.33372412229341719</v>
      </c>
      <c r="X186">
        <f t="shared" si="62"/>
        <v>0.33372412229341697</v>
      </c>
      <c r="Y186">
        <f t="shared" si="62"/>
        <v>0.33548632873069822</v>
      </c>
      <c r="Z186">
        <f t="shared" si="62"/>
        <v>0.29181675431683823</v>
      </c>
      <c r="AA186">
        <f t="shared" si="62"/>
        <v>0.28826384459173376</v>
      </c>
      <c r="AB186">
        <f t="shared" si="62"/>
        <v>0.28084948322224046</v>
      </c>
      <c r="AC186">
        <f t="shared" si="62"/>
        <v>0.26992388224026198</v>
      </c>
      <c r="AD186">
        <f t="shared" si="62"/>
        <v>0.30991179942585806</v>
      </c>
      <c r="AE186">
        <f t="shared" si="62"/>
        <v>0.31485392678773405</v>
      </c>
      <c r="AF186">
        <f t="shared" si="62"/>
        <v>0.2576790527955502</v>
      </c>
      <c r="AG186">
        <f t="shared" si="63"/>
        <v>0.31485392678773411</v>
      </c>
      <c r="AH186">
        <f t="shared" si="63"/>
        <v>0.31973505342117525</v>
      </c>
      <c r="AI186">
        <f t="shared" si="63"/>
        <v>0.24948158227446393</v>
      </c>
      <c r="AJ186">
        <f t="shared" si="63"/>
        <v>0.32155529449503023</v>
      </c>
      <c r="AK186">
        <f t="shared" si="63"/>
        <v>0.29715158845173739</v>
      </c>
      <c r="AL186">
        <f t="shared" si="63"/>
        <v>0.41557027898897891</v>
      </c>
      <c r="AM186">
        <f t="shared" si="63"/>
        <v>0.34573178492579715</v>
      </c>
      <c r="AN186">
        <f t="shared" si="63"/>
        <v>0.36688312319821365</v>
      </c>
      <c r="AO186">
        <f t="shared" si="63"/>
        <v>0.36688312319821342</v>
      </c>
      <c r="AP186">
        <f t="shared" si="63"/>
        <v>0.26365370649280001</v>
      </c>
      <c r="AQ186">
        <f t="shared" si="63"/>
        <v>0.22528482284234663</v>
      </c>
      <c r="AR186" s="49">
        <v>0.29633783598905145</v>
      </c>
      <c r="AS186">
        <f t="shared" si="64"/>
        <v>0.35227900940111723</v>
      </c>
      <c r="AT186">
        <f t="shared" si="64"/>
        <v>0.37208931978112253</v>
      </c>
      <c r="AU186">
        <f t="shared" si="64"/>
        <v>0.37208931978112253</v>
      </c>
      <c r="AV186">
        <f t="shared" si="64"/>
        <v>0.26919470226269765</v>
      </c>
      <c r="AW186">
        <f t="shared" si="64"/>
        <v>0.29118197207430924</v>
      </c>
      <c r="AX186">
        <f t="shared" si="64"/>
        <v>0.33077004931460963</v>
      </c>
      <c r="AY186">
        <f t="shared" si="64"/>
        <v>0.32033494473440738</v>
      </c>
      <c r="AZ186">
        <f t="shared" si="64"/>
        <v>0.30944307409181432</v>
      </c>
      <c r="BA186">
        <f t="shared" si="64"/>
        <v>0.25340024842718395</v>
      </c>
      <c r="BB186">
        <f t="shared" si="64"/>
        <v>0.34205150078879654</v>
      </c>
      <c r="BC186">
        <f t="shared" si="64"/>
        <v>0.39376196689658344</v>
      </c>
      <c r="BD186" s="23">
        <v>184</v>
      </c>
    </row>
    <row r="187" spans="1:56" x14ac:dyDescent="0.35">
      <c r="A187" s="3"/>
      <c r="B187" s="5" t="s">
        <v>72</v>
      </c>
      <c r="C187">
        <f t="shared" ref="C187:L192" si="65">$AR187*C$253</f>
        <v>0.26951907998053443</v>
      </c>
      <c r="D187">
        <f t="shared" si="65"/>
        <v>0.29706048638568572</v>
      </c>
      <c r="E187">
        <f t="shared" si="65"/>
        <v>0.31989312120344987</v>
      </c>
      <c r="F187">
        <f t="shared" si="65"/>
        <v>0.37748820594339533</v>
      </c>
      <c r="G187">
        <f t="shared" si="65"/>
        <v>0.33208918511732799</v>
      </c>
      <c r="H187">
        <f t="shared" si="65"/>
        <v>0.37722109704316503</v>
      </c>
      <c r="I187">
        <f t="shared" si="65"/>
        <v>0.29890453613510348</v>
      </c>
      <c r="J187">
        <f t="shared" si="65"/>
        <v>0.36777777560857533</v>
      </c>
      <c r="K187">
        <f t="shared" si="65"/>
        <v>0.36835871839933509</v>
      </c>
      <c r="L187">
        <f t="shared" si="65"/>
        <v>0.33569001577634616</v>
      </c>
      <c r="M187">
        <f t="shared" ref="M187:V192" si="66">$AR187*M$253</f>
        <v>0.33569001577634622</v>
      </c>
      <c r="N187">
        <f t="shared" si="66"/>
        <v>0.2849163299528461</v>
      </c>
      <c r="O187">
        <f t="shared" si="66"/>
        <v>0.38088186581669536</v>
      </c>
      <c r="P187">
        <f t="shared" si="66"/>
        <v>0.21899010795421117</v>
      </c>
      <c r="Q187">
        <f t="shared" si="66"/>
        <v>0.34456589235016782</v>
      </c>
      <c r="R187">
        <f t="shared" si="66"/>
        <v>0.21899010795421117</v>
      </c>
      <c r="S187">
        <f t="shared" si="66"/>
        <v>0.29526365312582503</v>
      </c>
      <c r="T187">
        <f t="shared" si="66"/>
        <v>0.19638136461631894</v>
      </c>
      <c r="U187">
        <f t="shared" si="66"/>
        <v>0.42193969690452576</v>
      </c>
      <c r="V187">
        <f t="shared" si="66"/>
        <v>0.35123915728022348</v>
      </c>
      <c r="W187">
        <f t="shared" ref="W187:AF192" si="67">$AR187*W$253</f>
        <v>0.35760552528730033</v>
      </c>
      <c r="X187">
        <f t="shared" si="67"/>
        <v>0.35760552528730005</v>
      </c>
      <c r="Y187">
        <f t="shared" si="67"/>
        <v>0.35949383577063565</v>
      </c>
      <c r="Z187">
        <f t="shared" si="67"/>
        <v>0.31269925289774725</v>
      </c>
      <c r="AA187">
        <f t="shared" si="67"/>
        <v>0.30889209583696026</v>
      </c>
      <c r="AB187">
        <f t="shared" si="67"/>
        <v>0.3009471604394634</v>
      </c>
      <c r="AC187">
        <f t="shared" si="67"/>
        <v>0.28923972002014398</v>
      </c>
      <c r="AD187">
        <f t="shared" si="67"/>
        <v>0.33208918511732799</v>
      </c>
      <c r="AE187">
        <f t="shared" si="67"/>
        <v>0.33738497266524314</v>
      </c>
      <c r="AF187">
        <f t="shared" si="67"/>
        <v>0.27611864673500819</v>
      </c>
      <c r="AG187">
        <f t="shared" ref="AG187:AQ192" si="68">$AR187*AG$253</f>
        <v>0.3373849726652432</v>
      </c>
      <c r="AH187">
        <f t="shared" si="68"/>
        <v>0.34261539425344012</v>
      </c>
      <c r="AI187">
        <f t="shared" si="68"/>
        <v>0.26733456264910316</v>
      </c>
      <c r="AJ187">
        <f t="shared" si="68"/>
        <v>0.34456589235016782</v>
      </c>
      <c r="AK187">
        <f t="shared" si="68"/>
        <v>0.31841584943868861</v>
      </c>
      <c r="AL187">
        <f t="shared" si="68"/>
        <v>0.4453086186589249</v>
      </c>
      <c r="AM187">
        <f t="shared" si="68"/>
        <v>0.37047246002853407</v>
      </c>
      <c r="AN187">
        <f t="shared" si="68"/>
        <v>0.39313739471008102</v>
      </c>
      <c r="AO187">
        <f t="shared" si="68"/>
        <v>0.3931373947100808</v>
      </c>
      <c r="AP187">
        <f t="shared" si="68"/>
        <v>0.28252084852711057</v>
      </c>
      <c r="AQ187">
        <f t="shared" si="68"/>
        <v>0.24140627551328461</v>
      </c>
      <c r="AR187" s="49">
        <v>0.3175438645942224</v>
      </c>
      <c r="AS187">
        <f t="shared" ref="AS187:BC192" si="69">$AR187*AS$253</f>
        <v>0.37748820594339533</v>
      </c>
      <c r="AT187">
        <f t="shared" si="69"/>
        <v>0.39871614835541436</v>
      </c>
      <c r="AU187">
        <f t="shared" si="69"/>
        <v>0.39871614835541436</v>
      </c>
      <c r="AV187">
        <f t="shared" si="69"/>
        <v>0.28845835969439376</v>
      </c>
      <c r="AW187">
        <f t="shared" si="69"/>
        <v>0.31201904543859615</v>
      </c>
      <c r="AX187">
        <f t="shared" si="69"/>
        <v>0.35444005791843358</v>
      </c>
      <c r="AY187">
        <f t="shared" si="69"/>
        <v>0.34325821397743672</v>
      </c>
      <c r="AZ187">
        <f t="shared" si="69"/>
        <v>0.33158691765118176</v>
      </c>
      <c r="BA187">
        <f t="shared" si="69"/>
        <v>0.27153364978232791</v>
      </c>
      <c r="BB187">
        <f t="shared" si="69"/>
        <v>0.36652881360293504</v>
      </c>
      <c r="BC187">
        <f t="shared" si="69"/>
        <v>0.4219396969045256</v>
      </c>
      <c r="BD187" s="23">
        <v>185</v>
      </c>
    </row>
    <row r="188" spans="1:56" x14ac:dyDescent="0.35">
      <c r="A188" s="3"/>
      <c r="B188" s="5" t="s">
        <v>73</v>
      </c>
      <c r="C188">
        <f t="shared" si="65"/>
        <v>0.26951907998053443</v>
      </c>
      <c r="D188">
        <f t="shared" si="65"/>
        <v>0.29706048638568572</v>
      </c>
      <c r="E188">
        <f t="shared" si="65"/>
        <v>0.31989312120344987</v>
      </c>
      <c r="F188">
        <f t="shared" si="65"/>
        <v>0.37748820594339533</v>
      </c>
      <c r="G188">
        <f t="shared" si="65"/>
        <v>0.33208918511732799</v>
      </c>
      <c r="H188">
        <f t="shared" si="65"/>
        <v>0.37722109704316503</v>
      </c>
      <c r="I188">
        <f t="shared" si="65"/>
        <v>0.29890453613510348</v>
      </c>
      <c r="J188">
        <f t="shared" si="65"/>
        <v>0.36777777560857533</v>
      </c>
      <c r="K188">
        <f t="shared" si="65"/>
        <v>0.36835871839933509</v>
      </c>
      <c r="L188">
        <f t="shared" si="65"/>
        <v>0.33569001577634616</v>
      </c>
      <c r="M188">
        <f t="shared" si="66"/>
        <v>0.33569001577634622</v>
      </c>
      <c r="N188">
        <f t="shared" si="66"/>
        <v>0.2849163299528461</v>
      </c>
      <c r="O188">
        <f t="shared" si="66"/>
        <v>0.38088186581669536</v>
      </c>
      <c r="P188">
        <f t="shared" si="66"/>
        <v>0.21899010795421117</v>
      </c>
      <c r="Q188">
        <f t="shared" si="66"/>
        <v>0.34456589235016782</v>
      </c>
      <c r="R188">
        <f t="shared" si="66"/>
        <v>0.21899010795421117</v>
      </c>
      <c r="S188">
        <f t="shared" si="66"/>
        <v>0.29526365312582503</v>
      </c>
      <c r="T188">
        <f t="shared" si="66"/>
        <v>0.19638136461631894</v>
      </c>
      <c r="U188">
        <f t="shared" si="66"/>
        <v>0.42193969690452576</v>
      </c>
      <c r="V188">
        <f t="shared" si="66"/>
        <v>0.35123915728022348</v>
      </c>
      <c r="W188">
        <f t="shared" si="67"/>
        <v>0.35760552528730033</v>
      </c>
      <c r="X188">
        <f t="shared" si="67"/>
        <v>0.35760552528730005</v>
      </c>
      <c r="Y188">
        <f t="shared" si="67"/>
        <v>0.35949383577063565</v>
      </c>
      <c r="Z188">
        <f t="shared" si="67"/>
        <v>0.31269925289774725</v>
      </c>
      <c r="AA188">
        <f t="shared" si="67"/>
        <v>0.30889209583696026</v>
      </c>
      <c r="AB188">
        <f t="shared" si="67"/>
        <v>0.3009471604394634</v>
      </c>
      <c r="AC188">
        <f t="shared" si="67"/>
        <v>0.28923972002014398</v>
      </c>
      <c r="AD188">
        <f t="shared" si="67"/>
        <v>0.33208918511732799</v>
      </c>
      <c r="AE188">
        <f t="shared" si="67"/>
        <v>0.33738497266524314</v>
      </c>
      <c r="AF188">
        <f t="shared" si="67"/>
        <v>0.27611864673500819</v>
      </c>
      <c r="AG188">
        <f t="shared" si="68"/>
        <v>0.3373849726652432</v>
      </c>
      <c r="AH188">
        <f t="shared" si="68"/>
        <v>0.34261539425344012</v>
      </c>
      <c r="AI188">
        <f t="shared" si="68"/>
        <v>0.26733456264910316</v>
      </c>
      <c r="AJ188">
        <f t="shared" si="68"/>
        <v>0.34456589235016782</v>
      </c>
      <c r="AK188">
        <f t="shared" si="68"/>
        <v>0.31841584943868861</v>
      </c>
      <c r="AL188">
        <f t="shared" si="68"/>
        <v>0.4453086186589249</v>
      </c>
      <c r="AM188">
        <f t="shared" si="68"/>
        <v>0.37047246002853407</v>
      </c>
      <c r="AN188">
        <f t="shared" si="68"/>
        <v>0.39313739471008102</v>
      </c>
      <c r="AO188">
        <f t="shared" si="68"/>
        <v>0.3931373947100808</v>
      </c>
      <c r="AP188">
        <f t="shared" si="68"/>
        <v>0.28252084852711057</v>
      </c>
      <c r="AQ188">
        <f t="shared" si="68"/>
        <v>0.24140627551328461</v>
      </c>
      <c r="AR188" s="49">
        <v>0.3175438645942224</v>
      </c>
      <c r="AS188">
        <f t="shared" si="69"/>
        <v>0.37748820594339533</v>
      </c>
      <c r="AT188">
        <f t="shared" si="69"/>
        <v>0.39871614835541436</v>
      </c>
      <c r="AU188">
        <f t="shared" si="69"/>
        <v>0.39871614835541436</v>
      </c>
      <c r="AV188">
        <f t="shared" si="69"/>
        <v>0.28845835969439376</v>
      </c>
      <c r="AW188">
        <f t="shared" si="69"/>
        <v>0.31201904543859615</v>
      </c>
      <c r="AX188">
        <f t="shared" si="69"/>
        <v>0.35444005791843358</v>
      </c>
      <c r="AY188">
        <f t="shared" si="69"/>
        <v>0.34325821397743672</v>
      </c>
      <c r="AZ188">
        <f t="shared" si="69"/>
        <v>0.33158691765118176</v>
      </c>
      <c r="BA188">
        <f t="shared" si="69"/>
        <v>0.27153364978232791</v>
      </c>
      <c r="BB188">
        <f t="shared" si="69"/>
        <v>0.36652881360293504</v>
      </c>
      <c r="BC188">
        <f t="shared" si="69"/>
        <v>0.4219396969045256</v>
      </c>
      <c r="BD188" s="23">
        <v>186</v>
      </c>
    </row>
    <row r="189" spans="1:56" x14ac:dyDescent="0.35">
      <c r="A189" s="3"/>
      <c r="B189" s="5" t="s">
        <v>74</v>
      </c>
      <c r="C189">
        <f t="shared" si="65"/>
        <v>0.24730764556778037</v>
      </c>
      <c r="D189">
        <f t="shared" si="65"/>
        <v>0.27257932716514738</v>
      </c>
      <c r="E189">
        <f t="shared" si="65"/>
        <v>0.29353029345405718</v>
      </c>
      <c r="F189">
        <f t="shared" si="65"/>
        <v>0.34637888882749585</v>
      </c>
      <c r="G189">
        <f t="shared" si="65"/>
        <v>0.30472126313217129</v>
      </c>
      <c r="H189">
        <f t="shared" si="65"/>
        <v>0.34613379273548284</v>
      </c>
      <c r="I189">
        <f t="shared" si="65"/>
        <v>0.2742714062634854</v>
      </c>
      <c r="J189">
        <f t="shared" si="65"/>
        <v>0.3374687082802495</v>
      </c>
      <c r="K189">
        <f t="shared" si="65"/>
        <v>0.33800177478449384</v>
      </c>
      <c r="L189">
        <f t="shared" si="65"/>
        <v>0.30802534443296226</v>
      </c>
      <c r="M189">
        <f t="shared" si="66"/>
        <v>0.30802534443296231</v>
      </c>
      <c r="N189">
        <f t="shared" si="66"/>
        <v>0.26143598720187167</v>
      </c>
      <c r="O189">
        <f t="shared" si="66"/>
        <v>0.34949287256914519</v>
      </c>
      <c r="P189">
        <f t="shared" si="66"/>
        <v>0.2009428349365896</v>
      </c>
      <c r="Q189">
        <f t="shared" si="66"/>
        <v>0.31616974793115088</v>
      </c>
      <c r="R189">
        <f t="shared" si="66"/>
        <v>0.2009428349365896</v>
      </c>
      <c r="S189">
        <f t="shared" si="66"/>
        <v>0.27093057338116244</v>
      </c>
      <c r="T189">
        <f t="shared" si="66"/>
        <v>0.18019730892579958</v>
      </c>
      <c r="U189">
        <f t="shared" si="66"/>
        <v>0.38716707188440069</v>
      </c>
      <c r="V189">
        <f t="shared" si="66"/>
        <v>0.32229306001065672</v>
      </c>
      <c r="W189">
        <f t="shared" si="67"/>
        <v>0.32813476696053917</v>
      </c>
      <c r="X189">
        <f t="shared" si="67"/>
        <v>0.32813476696053889</v>
      </c>
      <c r="Y189">
        <f t="shared" si="67"/>
        <v>0.32986745920543825</v>
      </c>
      <c r="Z189">
        <f t="shared" si="67"/>
        <v>0.28692928163205006</v>
      </c>
      <c r="AA189">
        <f t="shared" si="67"/>
        <v>0.28343587756923572</v>
      </c>
      <c r="AB189">
        <f t="shared" si="67"/>
        <v>0.2761456951172736</v>
      </c>
      <c r="AC189">
        <f t="shared" si="67"/>
        <v>0.26540308080612335</v>
      </c>
      <c r="AD189">
        <f t="shared" si="67"/>
        <v>0.30472126313217129</v>
      </c>
      <c r="AE189">
        <f t="shared" si="67"/>
        <v>0.30958061761644995</v>
      </c>
      <c r="AF189">
        <f t="shared" si="67"/>
        <v>0.25336333303871628</v>
      </c>
      <c r="AG189">
        <f t="shared" si="68"/>
        <v>0.30958061761645</v>
      </c>
      <c r="AH189">
        <f t="shared" si="68"/>
        <v>0.31437999303876624</v>
      </c>
      <c r="AI189">
        <f t="shared" si="68"/>
        <v>0.24530315728451188</v>
      </c>
      <c r="AJ189">
        <f t="shared" si="68"/>
        <v>0.31616974793115088</v>
      </c>
      <c r="AK189">
        <f t="shared" si="68"/>
        <v>0.2921747656671812</v>
      </c>
      <c r="AL189">
        <f t="shared" si="68"/>
        <v>0.408610128973181</v>
      </c>
      <c r="AM189">
        <f t="shared" si="68"/>
        <v>0.33994132008753342</v>
      </c>
      <c r="AN189">
        <f t="shared" si="68"/>
        <v>0.3607384066368261</v>
      </c>
      <c r="AO189">
        <f t="shared" si="68"/>
        <v>0.36073840663682588</v>
      </c>
      <c r="AP189">
        <f t="shared" si="68"/>
        <v>0.25923792066260182</v>
      </c>
      <c r="AQ189">
        <f t="shared" si="68"/>
        <v>0.22151165560074329</v>
      </c>
      <c r="AR189" s="49">
        <v>0.29137464228121795</v>
      </c>
      <c r="AS189">
        <f t="shared" si="69"/>
        <v>0.34637888882749585</v>
      </c>
      <c r="AT189">
        <f t="shared" si="69"/>
        <v>0.36585740759709096</v>
      </c>
      <c r="AU189">
        <f t="shared" si="69"/>
        <v>0.36585740759709096</v>
      </c>
      <c r="AV189">
        <f t="shared" si="69"/>
        <v>0.26468611344887605</v>
      </c>
      <c r="AW189">
        <f t="shared" si="69"/>
        <v>0.28630513099591537</v>
      </c>
      <c r="AX189">
        <f t="shared" si="69"/>
        <v>0.32523017006827976</v>
      </c>
      <c r="AY189">
        <f t="shared" si="69"/>
        <v>0.3149698371139153</v>
      </c>
      <c r="AZ189">
        <f t="shared" si="69"/>
        <v>0.30426038821189888</v>
      </c>
      <c r="BA189">
        <f t="shared" si="69"/>
        <v>0.24915619192876332</v>
      </c>
      <c r="BB189">
        <f t="shared" si="69"/>
        <v>0.33632267493433265</v>
      </c>
      <c r="BC189">
        <f t="shared" si="69"/>
        <v>0.38716707188440058</v>
      </c>
      <c r="BD189" s="23">
        <v>187</v>
      </c>
    </row>
    <row r="190" spans="1:56" x14ac:dyDescent="0.35">
      <c r="A190" s="3"/>
      <c r="B190" s="5" t="s">
        <v>75</v>
      </c>
      <c r="C190">
        <f t="shared" si="65"/>
        <v>0.24730764556778037</v>
      </c>
      <c r="D190">
        <f t="shared" si="65"/>
        <v>0.27257932716514738</v>
      </c>
      <c r="E190">
        <f t="shared" si="65"/>
        <v>0.29353029345405718</v>
      </c>
      <c r="F190">
        <f t="shared" si="65"/>
        <v>0.34637888882749585</v>
      </c>
      <c r="G190">
        <f t="shared" si="65"/>
        <v>0.30472126313217129</v>
      </c>
      <c r="H190">
        <f t="shared" si="65"/>
        <v>0.34613379273548284</v>
      </c>
      <c r="I190">
        <f t="shared" si="65"/>
        <v>0.2742714062634854</v>
      </c>
      <c r="J190">
        <f t="shared" si="65"/>
        <v>0.3374687082802495</v>
      </c>
      <c r="K190">
        <f t="shared" si="65"/>
        <v>0.33800177478449384</v>
      </c>
      <c r="L190">
        <f t="shared" si="65"/>
        <v>0.30802534443296226</v>
      </c>
      <c r="M190">
        <f t="shared" si="66"/>
        <v>0.30802534443296231</v>
      </c>
      <c r="N190">
        <f t="shared" si="66"/>
        <v>0.26143598720187167</v>
      </c>
      <c r="O190">
        <f t="shared" si="66"/>
        <v>0.34949287256914519</v>
      </c>
      <c r="P190">
        <f t="shared" si="66"/>
        <v>0.2009428349365896</v>
      </c>
      <c r="Q190">
        <f t="shared" si="66"/>
        <v>0.31616974793115088</v>
      </c>
      <c r="R190">
        <f t="shared" si="66"/>
        <v>0.2009428349365896</v>
      </c>
      <c r="S190">
        <f t="shared" si="66"/>
        <v>0.27093057338116244</v>
      </c>
      <c r="T190">
        <f t="shared" si="66"/>
        <v>0.18019730892579958</v>
      </c>
      <c r="U190">
        <f t="shared" si="66"/>
        <v>0.38716707188440069</v>
      </c>
      <c r="V190">
        <f t="shared" si="66"/>
        <v>0.32229306001065672</v>
      </c>
      <c r="W190">
        <f t="shared" si="67"/>
        <v>0.32813476696053917</v>
      </c>
      <c r="X190">
        <f t="shared" si="67"/>
        <v>0.32813476696053889</v>
      </c>
      <c r="Y190">
        <f t="shared" si="67"/>
        <v>0.32986745920543825</v>
      </c>
      <c r="Z190">
        <f t="shared" si="67"/>
        <v>0.28692928163205006</v>
      </c>
      <c r="AA190">
        <f t="shared" si="67"/>
        <v>0.28343587756923572</v>
      </c>
      <c r="AB190">
        <f t="shared" si="67"/>
        <v>0.2761456951172736</v>
      </c>
      <c r="AC190">
        <f t="shared" si="67"/>
        <v>0.26540308080612335</v>
      </c>
      <c r="AD190">
        <f t="shared" si="67"/>
        <v>0.30472126313217129</v>
      </c>
      <c r="AE190">
        <f t="shared" si="67"/>
        <v>0.30958061761644995</v>
      </c>
      <c r="AF190">
        <f t="shared" si="67"/>
        <v>0.25336333303871628</v>
      </c>
      <c r="AG190">
        <f t="shared" si="68"/>
        <v>0.30958061761645</v>
      </c>
      <c r="AH190">
        <f t="shared" si="68"/>
        <v>0.31437999303876624</v>
      </c>
      <c r="AI190">
        <f t="shared" si="68"/>
        <v>0.24530315728451188</v>
      </c>
      <c r="AJ190">
        <f t="shared" si="68"/>
        <v>0.31616974793115088</v>
      </c>
      <c r="AK190">
        <f t="shared" si="68"/>
        <v>0.2921747656671812</v>
      </c>
      <c r="AL190">
        <f t="shared" si="68"/>
        <v>0.408610128973181</v>
      </c>
      <c r="AM190">
        <f t="shared" si="68"/>
        <v>0.33994132008753342</v>
      </c>
      <c r="AN190">
        <f t="shared" si="68"/>
        <v>0.3607384066368261</v>
      </c>
      <c r="AO190">
        <f t="shared" si="68"/>
        <v>0.36073840663682588</v>
      </c>
      <c r="AP190">
        <f t="shared" si="68"/>
        <v>0.25923792066260182</v>
      </c>
      <c r="AQ190">
        <f t="shared" si="68"/>
        <v>0.22151165560074329</v>
      </c>
      <c r="AR190" s="49">
        <v>0.29137464228121795</v>
      </c>
      <c r="AS190">
        <f t="shared" si="69"/>
        <v>0.34637888882749585</v>
      </c>
      <c r="AT190">
        <f t="shared" si="69"/>
        <v>0.36585740759709096</v>
      </c>
      <c r="AU190">
        <f t="shared" si="69"/>
        <v>0.36585740759709096</v>
      </c>
      <c r="AV190">
        <f t="shared" si="69"/>
        <v>0.26468611344887605</v>
      </c>
      <c r="AW190">
        <f t="shared" si="69"/>
        <v>0.28630513099591537</v>
      </c>
      <c r="AX190">
        <f t="shared" si="69"/>
        <v>0.32523017006827976</v>
      </c>
      <c r="AY190">
        <f t="shared" si="69"/>
        <v>0.3149698371139153</v>
      </c>
      <c r="AZ190">
        <f t="shared" si="69"/>
        <v>0.30426038821189888</v>
      </c>
      <c r="BA190">
        <f t="shared" si="69"/>
        <v>0.24915619192876332</v>
      </c>
      <c r="BB190">
        <f t="shared" si="69"/>
        <v>0.33632267493433265</v>
      </c>
      <c r="BC190">
        <f t="shared" si="69"/>
        <v>0.38716707188440058</v>
      </c>
      <c r="BD190" s="23">
        <v>188</v>
      </c>
    </row>
    <row r="191" spans="1:56" x14ac:dyDescent="0.35">
      <c r="A191" s="3"/>
      <c r="B191" s="5" t="s">
        <v>81</v>
      </c>
      <c r="C191">
        <f t="shared" si="65"/>
        <v>0.24730764556778037</v>
      </c>
      <c r="D191">
        <f t="shared" si="65"/>
        <v>0.27257932716514738</v>
      </c>
      <c r="E191">
        <f t="shared" si="65"/>
        <v>0.29353029345405718</v>
      </c>
      <c r="F191">
        <f t="shared" si="65"/>
        <v>0.34637888882749585</v>
      </c>
      <c r="G191">
        <f t="shared" si="65"/>
        <v>0.30472126313217129</v>
      </c>
      <c r="H191">
        <f t="shared" si="65"/>
        <v>0.34613379273548284</v>
      </c>
      <c r="I191">
        <f t="shared" si="65"/>
        <v>0.2742714062634854</v>
      </c>
      <c r="J191">
        <f t="shared" si="65"/>
        <v>0.3374687082802495</v>
      </c>
      <c r="K191">
        <f t="shared" si="65"/>
        <v>0.33800177478449384</v>
      </c>
      <c r="L191">
        <f t="shared" si="65"/>
        <v>0.30802534443296226</v>
      </c>
      <c r="M191">
        <f t="shared" si="66"/>
        <v>0.30802534443296231</v>
      </c>
      <c r="N191">
        <f t="shared" si="66"/>
        <v>0.26143598720187167</v>
      </c>
      <c r="O191">
        <f t="shared" si="66"/>
        <v>0.34949287256914519</v>
      </c>
      <c r="P191">
        <f t="shared" si="66"/>
        <v>0.2009428349365896</v>
      </c>
      <c r="Q191">
        <f t="shared" si="66"/>
        <v>0.31616974793115088</v>
      </c>
      <c r="R191">
        <f t="shared" si="66"/>
        <v>0.2009428349365896</v>
      </c>
      <c r="S191">
        <f t="shared" si="66"/>
        <v>0.27093057338116244</v>
      </c>
      <c r="T191">
        <f t="shared" si="66"/>
        <v>0.18019730892579958</v>
      </c>
      <c r="U191">
        <f t="shared" si="66"/>
        <v>0.38716707188440069</v>
      </c>
      <c r="V191">
        <f t="shared" si="66"/>
        <v>0.32229306001065672</v>
      </c>
      <c r="W191">
        <f t="shared" si="67"/>
        <v>0.32813476696053917</v>
      </c>
      <c r="X191">
        <f t="shared" si="67"/>
        <v>0.32813476696053889</v>
      </c>
      <c r="Y191">
        <f t="shared" si="67"/>
        <v>0.32986745920543825</v>
      </c>
      <c r="Z191">
        <f t="shared" si="67"/>
        <v>0.28692928163205006</v>
      </c>
      <c r="AA191">
        <f t="shared" si="67"/>
        <v>0.28343587756923572</v>
      </c>
      <c r="AB191">
        <f t="shared" si="67"/>
        <v>0.2761456951172736</v>
      </c>
      <c r="AC191">
        <f t="shared" si="67"/>
        <v>0.26540308080612335</v>
      </c>
      <c r="AD191">
        <f t="shared" si="67"/>
        <v>0.30472126313217129</v>
      </c>
      <c r="AE191">
        <f t="shared" si="67"/>
        <v>0.30958061761644995</v>
      </c>
      <c r="AF191">
        <f t="shared" si="67"/>
        <v>0.25336333303871628</v>
      </c>
      <c r="AG191">
        <f t="shared" si="68"/>
        <v>0.30958061761645</v>
      </c>
      <c r="AH191">
        <f t="shared" si="68"/>
        <v>0.31437999303876624</v>
      </c>
      <c r="AI191">
        <f t="shared" si="68"/>
        <v>0.24530315728451188</v>
      </c>
      <c r="AJ191">
        <f t="shared" si="68"/>
        <v>0.31616974793115088</v>
      </c>
      <c r="AK191">
        <f t="shared" si="68"/>
        <v>0.2921747656671812</v>
      </c>
      <c r="AL191">
        <f t="shared" si="68"/>
        <v>0.408610128973181</v>
      </c>
      <c r="AM191">
        <f t="shared" si="68"/>
        <v>0.33994132008753342</v>
      </c>
      <c r="AN191">
        <f t="shared" si="68"/>
        <v>0.3607384066368261</v>
      </c>
      <c r="AO191">
        <f t="shared" si="68"/>
        <v>0.36073840663682588</v>
      </c>
      <c r="AP191">
        <f t="shared" si="68"/>
        <v>0.25923792066260182</v>
      </c>
      <c r="AQ191">
        <f t="shared" si="68"/>
        <v>0.22151165560074329</v>
      </c>
      <c r="AR191" s="49">
        <v>0.29137464228121795</v>
      </c>
      <c r="AS191">
        <f t="shared" si="69"/>
        <v>0.34637888882749585</v>
      </c>
      <c r="AT191">
        <f t="shared" si="69"/>
        <v>0.36585740759709096</v>
      </c>
      <c r="AU191">
        <f t="shared" si="69"/>
        <v>0.36585740759709096</v>
      </c>
      <c r="AV191">
        <f t="shared" si="69"/>
        <v>0.26468611344887605</v>
      </c>
      <c r="AW191">
        <f t="shared" si="69"/>
        <v>0.28630513099591537</v>
      </c>
      <c r="AX191">
        <f t="shared" si="69"/>
        <v>0.32523017006827976</v>
      </c>
      <c r="AY191">
        <f t="shared" si="69"/>
        <v>0.3149698371139153</v>
      </c>
      <c r="AZ191">
        <f t="shared" si="69"/>
        <v>0.30426038821189888</v>
      </c>
      <c r="BA191">
        <f t="shared" si="69"/>
        <v>0.24915619192876332</v>
      </c>
      <c r="BB191">
        <f t="shared" si="69"/>
        <v>0.33632267493433265</v>
      </c>
      <c r="BC191">
        <f t="shared" si="69"/>
        <v>0.38716707188440058</v>
      </c>
      <c r="BD191" s="23">
        <v>189</v>
      </c>
    </row>
    <row r="192" spans="1:56" x14ac:dyDescent="0.35">
      <c r="A192" s="3"/>
      <c r="B192" s="5" t="s">
        <v>82</v>
      </c>
      <c r="C192">
        <f t="shared" si="65"/>
        <v>0.24730764556778037</v>
      </c>
      <c r="D192">
        <f t="shared" si="65"/>
        <v>0.27257932716514738</v>
      </c>
      <c r="E192">
        <f t="shared" si="65"/>
        <v>0.29353029345405718</v>
      </c>
      <c r="F192">
        <f t="shared" si="65"/>
        <v>0.34637888882749585</v>
      </c>
      <c r="G192">
        <f t="shared" si="65"/>
        <v>0.30472126313217129</v>
      </c>
      <c r="H192">
        <f t="shared" si="65"/>
        <v>0.34613379273548284</v>
      </c>
      <c r="I192">
        <f t="shared" si="65"/>
        <v>0.2742714062634854</v>
      </c>
      <c r="J192">
        <f t="shared" si="65"/>
        <v>0.3374687082802495</v>
      </c>
      <c r="K192">
        <f t="shared" si="65"/>
        <v>0.33800177478449384</v>
      </c>
      <c r="L192">
        <f t="shared" si="65"/>
        <v>0.30802534443296226</v>
      </c>
      <c r="M192">
        <f t="shared" si="66"/>
        <v>0.30802534443296231</v>
      </c>
      <c r="N192">
        <f t="shared" si="66"/>
        <v>0.26143598720187167</v>
      </c>
      <c r="O192">
        <f t="shared" si="66"/>
        <v>0.34949287256914519</v>
      </c>
      <c r="P192">
        <f t="shared" si="66"/>
        <v>0.2009428349365896</v>
      </c>
      <c r="Q192">
        <f t="shared" si="66"/>
        <v>0.31616974793115088</v>
      </c>
      <c r="R192">
        <f t="shared" si="66"/>
        <v>0.2009428349365896</v>
      </c>
      <c r="S192">
        <f t="shared" si="66"/>
        <v>0.27093057338116244</v>
      </c>
      <c r="T192">
        <f t="shared" si="66"/>
        <v>0.18019730892579958</v>
      </c>
      <c r="U192">
        <f t="shared" si="66"/>
        <v>0.38716707188440069</v>
      </c>
      <c r="V192">
        <f t="shared" si="66"/>
        <v>0.32229306001065672</v>
      </c>
      <c r="W192">
        <f t="shared" si="67"/>
        <v>0.32813476696053917</v>
      </c>
      <c r="X192">
        <f t="shared" si="67"/>
        <v>0.32813476696053889</v>
      </c>
      <c r="Y192">
        <f t="shared" si="67"/>
        <v>0.32986745920543825</v>
      </c>
      <c r="Z192">
        <f t="shared" si="67"/>
        <v>0.28692928163205006</v>
      </c>
      <c r="AA192">
        <f t="shared" si="67"/>
        <v>0.28343587756923572</v>
      </c>
      <c r="AB192">
        <f t="shared" si="67"/>
        <v>0.2761456951172736</v>
      </c>
      <c r="AC192">
        <f t="shared" si="67"/>
        <v>0.26540308080612335</v>
      </c>
      <c r="AD192">
        <f t="shared" si="67"/>
        <v>0.30472126313217129</v>
      </c>
      <c r="AE192">
        <f t="shared" si="67"/>
        <v>0.30958061761644995</v>
      </c>
      <c r="AF192">
        <f t="shared" si="67"/>
        <v>0.25336333303871628</v>
      </c>
      <c r="AG192">
        <f t="shared" si="68"/>
        <v>0.30958061761645</v>
      </c>
      <c r="AH192">
        <f t="shared" si="68"/>
        <v>0.31437999303876624</v>
      </c>
      <c r="AI192">
        <f t="shared" si="68"/>
        <v>0.24530315728451188</v>
      </c>
      <c r="AJ192">
        <f t="shared" si="68"/>
        <v>0.31616974793115088</v>
      </c>
      <c r="AK192">
        <f t="shared" si="68"/>
        <v>0.2921747656671812</v>
      </c>
      <c r="AL192">
        <f t="shared" si="68"/>
        <v>0.408610128973181</v>
      </c>
      <c r="AM192">
        <f t="shared" si="68"/>
        <v>0.33994132008753342</v>
      </c>
      <c r="AN192">
        <f t="shared" si="68"/>
        <v>0.3607384066368261</v>
      </c>
      <c r="AO192">
        <f t="shared" si="68"/>
        <v>0.36073840663682588</v>
      </c>
      <c r="AP192">
        <f t="shared" si="68"/>
        <v>0.25923792066260182</v>
      </c>
      <c r="AQ192">
        <f t="shared" si="68"/>
        <v>0.22151165560074329</v>
      </c>
      <c r="AR192" s="49">
        <v>0.29137464228121795</v>
      </c>
      <c r="AS192">
        <f t="shared" si="69"/>
        <v>0.34637888882749585</v>
      </c>
      <c r="AT192">
        <f t="shared" si="69"/>
        <v>0.36585740759709096</v>
      </c>
      <c r="AU192">
        <f t="shared" si="69"/>
        <v>0.36585740759709096</v>
      </c>
      <c r="AV192">
        <f t="shared" si="69"/>
        <v>0.26468611344887605</v>
      </c>
      <c r="AW192">
        <f t="shared" si="69"/>
        <v>0.28630513099591537</v>
      </c>
      <c r="AX192">
        <f t="shared" si="69"/>
        <v>0.32523017006827976</v>
      </c>
      <c r="AY192">
        <f t="shared" si="69"/>
        <v>0.3149698371139153</v>
      </c>
      <c r="AZ192">
        <f t="shared" si="69"/>
        <v>0.30426038821189888</v>
      </c>
      <c r="BA192">
        <f t="shared" si="69"/>
        <v>0.24915619192876332</v>
      </c>
      <c r="BB192">
        <f t="shared" si="69"/>
        <v>0.33632267493433265</v>
      </c>
      <c r="BC192">
        <f t="shared" si="69"/>
        <v>0.38716707188440058</v>
      </c>
      <c r="BD192" s="23">
        <v>190</v>
      </c>
    </row>
    <row r="193" spans="1:56" x14ac:dyDescent="0.35">
      <c r="A193" s="3"/>
      <c r="B193" s="5" t="s">
        <v>76</v>
      </c>
      <c r="C193"/>
      <c r="AR193" s="49"/>
      <c r="BD193" s="23">
        <v>191</v>
      </c>
    </row>
    <row r="194" spans="1:56" x14ac:dyDescent="0.35">
      <c r="A194" s="3"/>
      <c r="B194" s="5" t="s">
        <v>46</v>
      </c>
      <c r="C194"/>
      <c r="AR194" s="49"/>
      <c r="BD194" s="23">
        <v>192</v>
      </c>
    </row>
    <row r="195" spans="1:56" x14ac:dyDescent="0.35">
      <c r="A195" s="3"/>
      <c r="B195" s="5" t="s">
        <v>77</v>
      </c>
      <c r="C195"/>
      <c r="AR195" s="49"/>
      <c r="BD195" s="23">
        <v>193</v>
      </c>
    </row>
    <row r="196" spans="1:56" x14ac:dyDescent="0.35">
      <c r="A196" s="3"/>
      <c r="B196" s="5" t="s">
        <v>47</v>
      </c>
      <c r="C196">
        <f t="shared" ref="C196:L205" si="70">$AR196*C$254</f>
        <v>9.6595170719854337E-2</v>
      </c>
      <c r="D196">
        <f t="shared" si="70"/>
        <v>0.10598418572173292</v>
      </c>
      <c r="E196">
        <f t="shared" si="70"/>
        <v>0.11358339717436751</v>
      </c>
      <c r="F196">
        <f t="shared" si="70"/>
        <v>0.11282463418388303</v>
      </c>
      <c r="G196">
        <f t="shared" si="70"/>
        <v>9.3711263202377687E-2</v>
      </c>
      <c r="H196">
        <f t="shared" si="70"/>
        <v>0.12719653860046409</v>
      </c>
      <c r="I196">
        <f t="shared" si="70"/>
        <v>0.10547987567508443</v>
      </c>
      <c r="J196">
        <f t="shared" si="70"/>
        <v>0.11525383080919008</v>
      </c>
      <c r="K196">
        <f t="shared" si="70"/>
        <v>0.11479311419305044</v>
      </c>
      <c r="L196">
        <f t="shared" si="70"/>
        <v>0.12401310340492527</v>
      </c>
      <c r="M196">
        <f t="shared" ref="M196:V205" si="71">$AR196*M$254</f>
        <v>0.1240131034049253</v>
      </c>
      <c r="N196">
        <f t="shared" si="71"/>
        <v>9.8211014622558351E-2</v>
      </c>
      <c r="O196">
        <f t="shared" si="71"/>
        <v>0.13124835592989423</v>
      </c>
      <c r="P196">
        <f t="shared" si="71"/>
        <v>8.1448324850433379E-2</v>
      </c>
      <c r="Q196">
        <f t="shared" si="71"/>
        <v>0.12475965863156151</v>
      </c>
      <c r="R196">
        <f t="shared" si="71"/>
        <v>8.1448324850433379E-2</v>
      </c>
      <c r="S196">
        <f t="shared" si="71"/>
        <v>9.9956254144621184E-2</v>
      </c>
      <c r="T196">
        <f t="shared" si="71"/>
        <v>7.4180461630097824E-2</v>
      </c>
      <c r="U196">
        <f t="shared" si="71"/>
        <v>0.11593470074003287</v>
      </c>
      <c r="V196">
        <f t="shared" si="71"/>
        <v>0.11612571148792492</v>
      </c>
      <c r="W196">
        <f t="shared" ref="W196:AF205" si="72">$AR196*W$254</f>
        <v>0.1229289560703531</v>
      </c>
      <c r="X196">
        <f t="shared" si="72"/>
        <v>0.12292895607035309</v>
      </c>
      <c r="Y196">
        <f t="shared" si="72"/>
        <v>0.11663906481358582</v>
      </c>
      <c r="Z196">
        <f t="shared" si="72"/>
        <v>8.6750960722140433E-2</v>
      </c>
      <c r="AA196">
        <f t="shared" si="72"/>
        <v>0.1101524781079195</v>
      </c>
      <c r="AB196">
        <f t="shared" si="72"/>
        <v>0.11285957617353358</v>
      </c>
      <c r="AC196">
        <f t="shared" si="72"/>
        <v>9.8039883491118668E-2</v>
      </c>
      <c r="AD196">
        <f t="shared" si="72"/>
        <v>9.3711263202377687E-2</v>
      </c>
      <c r="AE196">
        <f t="shared" si="72"/>
        <v>0.10501398655074515</v>
      </c>
      <c r="AF196">
        <f t="shared" si="72"/>
        <v>0.12497432102878014</v>
      </c>
      <c r="AG196">
        <f t="shared" ref="AG196:AQ205" si="73">$AR196*AG$254</f>
        <v>0.10501398655074512</v>
      </c>
      <c r="AH196">
        <f t="shared" si="73"/>
        <v>0.1315211875601868</v>
      </c>
      <c r="AI196">
        <f t="shared" si="73"/>
        <v>9.0112326608249652E-2</v>
      </c>
      <c r="AJ196">
        <f t="shared" si="73"/>
        <v>0.12475965863156151</v>
      </c>
      <c r="AK196">
        <f t="shared" si="73"/>
        <v>0.14727068383052344</v>
      </c>
      <c r="AL196">
        <f t="shared" si="73"/>
        <v>0.12425349697066497</v>
      </c>
      <c r="AM196">
        <f t="shared" si="73"/>
        <v>0.13253228036764514</v>
      </c>
      <c r="AN196">
        <f t="shared" si="73"/>
        <v>0.12456559838360505</v>
      </c>
      <c r="AO196">
        <f t="shared" si="73"/>
        <v>0.12456559838360505</v>
      </c>
      <c r="AP196">
        <f t="shared" si="73"/>
        <v>0.10642364606079889</v>
      </c>
      <c r="AQ196">
        <f t="shared" si="73"/>
        <v>0.12491531515422154</v>
      </c>
      <c r="AR196" s="49">
        <v>0.10872386053565933</v>
      </c>
      <c r="AS196">
        <f t="shared" ref="AS196:BC205" si="74">$AR196*AS$254</f>
        <v>0.11282463418388303</v>
      </c>
      <c r="AT196">
        <f t="shared" si="74"/>
        <v>0.15512433067594336</v>
      </c>
      <c r="AU196">
        <f t="shared" si="74"/>
        <v>0.15512433067594325</v>
      </c>
      <c r="AV196">
        <f t="shared" si="74"/>
        <v>0.12629046589297502</v>
      </c>
      <c r="AW196">
        <f t="shared" si="74"/>
        <v>0.13182044441496155</v>
      </c>
      <c r="AX196">
        <f t="shared" si="74"/>
        <v>0.12184912024792841</v>
      </c>
      <c r="AY196">
        <f t="shared" si="74"/>
        <v>0.11453567983738605</v>
      </c>
      <c r="AZ196">
        <f t="shared" si="74"/>
        <v>0.1063988601439247</v>
      </c>
      <c r="BA196">
        <f t="shared" si="74"/>
        <v>0.12751044888340993</v>
      </c>
      <c r="BB196">
        <f t="shared" si="74"/>
        <v>0.10306740851837375</v>
      </c>
      <c r="BC196">
        <f t="shared" si="74"/>
        <v>0.11593470074003287</v>
      </c>
      <c r="BD196" s="23">
        <v>194</v>
      </c>
    </row>
    <row r="197" spans="1:56" x14ac:dyDescent="0.35">
      <c r="A197" s="3"/>
      <c r="B197" s="5" t="s">
        <v>48</v>
      </c>
      <c r="C197">
        <f t="shared" si="70"/>
        <v>9.6595170719854337E-2</v>
      </c>
      <c r="D197">
        <f t="shared" si="70"/>
        <v>0.10598418572173292</v>
      </c>
      <c r="E197">
        <f t="shared" si="70"/>
        <v>0.11358339717436751</v>
      </c>
      <c r="F197">
        <f t="shared" si="70"/>
        <v>0.11282463418388303</v>
      </c>
      <c r="G197">
        <f t="shared" si="70"/>
        <v>9.3711263202377687E-2</v>
      </c>
      <c r="H197">
        <f t="shared" si="70"/>
        <v>0.12719653860046409</v>
      </c>
      <c r="I197">
        <f t="shared" si="70"/>
        <v>0.10547987567508443</v>
      </c>
      <c r="J197">
        <f t="shared" si="70"/>
        <v>0.11525383080919008</v>
      </c>
      <c r="K197">
        <f t="shared" si="70"/>
        <v>0.11479311419305044</v>
      </c>
      <c r="L197">
        <f t="shared" si="70"/>
        <v>0.12401310340492527</v>
      </c>
      <c r="M197">
        <f t="shared" si="71"/>
        <v>0.1240131034049253</v>
      </c>
      <c r="N197">
        <f t="shared" si="71"/>
        <v>9.8211014622558351E-2</v>
      </c>
      <c r="O197">
        <f t="shared" si="71"/>
        <v>0.13124835592989423</v>
      </c>
      <c r="P197">
        <f t="shared" si="71"/>
        <v>8.1448324850433379E-2</v>
      </c>
      <c r="Q197">
        <f t="shared" si="71"/>
        <v>0.12475965863156151</v>
      </c>
      <c r="R197">
        <f t="shared" si="71"/>
        <v>8.1448324850433379E-2</v>
      </c>
      <c r="S197">
        <f t="shared" si="71"/>
        <v>9.9956254144621184E-2</v>
      </c>
      <c r="T197">
        <f t="shared" si="71"/>
        <v>7.4180461630097824E-2</v>
      </c>
      <c r="U197">
        <f t="shared" si="71"/>
        <v>0.11593470074003287</v>
      </c>
      <c r="V197">
        <f t="shared" si="71"/>
        <v>0.11612571148792492</v>
      </c>
      <c r="W197">
        <f t="shared" si="72"/>
        <v>0.1229289560703531</v>
      </c>
      <c r="X197">
        <f t="shared" si="72"/>
        <v>0.12292895607035309</v>
      </c>
      <c r="Y197">
        <f t="shared" si="72"/>
        <v>0.11663906481358582</v>
      </c>
      <c r="Z197">
        <f t="shared" si="72"/>
        <v>8.6750960722140433E-2</v>
      </c>
      <c r="AA197">
        <f t="shared" si="72"/>
        <v>0.1101524781079195</v>
      </c>
      <c r="AB197">
        <f t="shared" si="72"/>
        <v>0.11285957617353358</v>
      </c>
      <c r="AC197">
        <f t="shared" si="72"/>
        <v>9.8039883491118668E-2</v>
      </c>
      <c r="AD197">
        <f t="shared" si="72"/>
        <v>9.3711263202377687E-2</v>
      </c>
      <c r="AE197">
        <f t="shared" si="72"/>
        <v>0.10501398655074515</v>
      </c>
      <c r="AF197">
        <f t="shared" si="72"/>
        <v>0.12497432102878014</v>
      </c>
      <c r="AG197">
        <f t="shared" si="73"/>
        <v>0.10501398655074512</v>
      </c>
      <c r="AH197">
        <f t="shared" si="73"/>
        <v>0.1315211875601868</v>
      </c>
      <c r="AI197">
        <f t="shared" si="73"/>
        <v>9.0112326608249652E-2</v>
      </c>
      <c r="AJ197">
        <f t="shared" si="73"/>
        <v>0.12475965863156151</v>
      </c>
      <c r="AK197">
        <f t="shared" si="73"/>
        <v>0.14727068383052344</v>
      </c>
      <c r="AL197">
        <f t="shared" si="73"/>
        <v>0.12425349697066497</v>
      </c>
      <c r="AM197">
        <f t="shared" si="73"/>
        <v>0.13253228036764514</v>
      </c>
      <c r="AN197">
        <f t="shared" si="73"/>
        <v>0.12456559838360505</v>
      </c>
      <c r="AO197">
        <f t="shared" si="73"/>
        <v>0.12456559838360505</v>
      </c>
      <c r="AP197">
        <f t="shared" si="73"/>
        <v>0.10642364606079889</v>
      </c>
      <c r="AQ197">
        <f t="shared" si="73"/>
        <v>0.12491531515422154</v>
      </c>
      <c r="AR197" s="49">
        <v>0.10872386053565933</v>
      </c>
      <c r="AS197">
        <f t="shared" si="74"/>
        <v>0.11282463418388303</v>
      </c>
      <c r="AT197">
        <f t="shared" si="74"/>
        <v>0.15512433067594336</v>
      </c>
      <c r="AU197">
        <f t="shared" si="74"/>
        <v>0.15512433067594325</v>
      </c>
      <c r="AV197">
        <f t="shared" si="74"/>
        <v>0.12629046589297502</v>
      </c>
      <c r="AW197">
        <f t="shared" si="74"/>
        <v>0.13182044441496155</v>
      </c>
      <c r="AX197">
        <f t="shared" si="74"/>
        <v>0.12184912024792841</v>
      </c>
      <c r="AY197">
        <f t="shared" si="74"/>
        <v>0.11453567983738605</v>
      </c>
      <c r="AZ197">
        <f t="shared" si="74"/>
        <v>0.1063988601439247</v>
      </c>
      <c r="BA197">
        <f t="shared" si="74"/>
        <v>0.12751044888340993</v>
      </c>
      <c r="BB197">
        <f t="shared" si="74"/>
        <v>0.10306740851837375</v>
      </c>
      <c r="BC197">
        <f t="shared" si="74"/>
        <v>0.11593470074003287</v>
      </c>
      <c r="BD197" s="23">
        <v>195</v>
      </c>
    </row>
    <row r="198" spans="1:56" x14ac:dyDescent="0.35">
      <c r="A198" s="3"/>
      <c r="B198" s="5" t="s">
        <v>49</v>
      </c>
      <c r="C198">
        <f t="shared" si="70"/>
        <v>0.13712704450557228</v>
      </c>
      <c r="D198">
        <f t="shared" si="70"/>
        <v>0.15045574270478215</v>
      </c>
      <c r="E198">
        <f t="shared" si="70"/>
        <v>0.16124362577706178</v>
      </c>
      <c r="F198">
        <f t="shared" si="70"/>
        <v>0.16016648159283436</v>
      </c>
      <c r="G198">
        <f t="shared" si="70"/>
        <v>0.1330330332672062</v>
      </c>
      <c r="H198">
        <f t="shared" si="70"/>
        <v>0.18056891746903353</v>
      </c>
      <c r="I198">
        <f t="shared" si="70"/>
        <v>0.14973982134250269</v>
      </c>
      <c r="J198">
        <f t="shared" si="70"/>
        <v>0.16361498270597333</v>
      </c>
      <c r="K198">
        <f t="shared" si="70"/>
        <v>0.16296094682141485</v>
      </c>
      <c r="L198">
        <f t="shared" si="70"/>
        <v>0.17604969506395807</v>
      </c>
      <c r="M198">
        <f t="shared" si="71"/>
        <v>0.17604969506395809</v>
      </c>
      <c r="N198">
        <f t="shared" si="71"/>
        <v>0.13942090554550737</v>
      </c>
      <c r="O198">
        <f t="shared" si="71"/>
        <v>0.18632090000729737</v>
      </c>
      <c r="P198">
        <f t="shared" si="71"/>
        <v>0.11562449740951738</v>
      </c>
      <c r="Q198">
        <f t="shared" si="71"/>
        <v>0.17710950903836178</v>
      </c>
      <c r="R198">
        <f t="shared" si="71"/>
        <v>0.11562449740951738</v>
      </c>
      <c r="S198">
        <f t="shared" si="71"/>
        <v>0.14189845733025311</v>
      </c>
      <c r="T198">
        <f t="shared" si="71"/>
        <v>0.10530699814067954</v>
      </c>
      <c r="U198">
        <f t="shared" si="71"/>
        <v>0.16458154946716227</v>
      </c>
      <c r="V198">
        <f t="shared" si="71"/>
        <v>0.16485270939298508</v>
      </c>
      <c r="W198">
        <f t="shared" si="72"/>
        <v>0.17451063344534323</v>
      </c>
      <c r="X198">
        <f t="shared" si="72"/>
        <v>0.17451063344534321</v>
      </c>
      <c r="Y198">
        <f t="shared" si="72"/>
        <v>0.16558146864471979</v>
      </c>
      <c r="Z198">
        <f t="shared" si="72"/>
        <v>0.1231521489448644</v>
      </c>
      <c r="AA198">
        <f t="shared" si="72"/>
        <v>0.15637307388493565</v>
      </c>
      <c r="AB198">
        <f t="shared" si="72"/>
        <v>0.1602160854367348</v>
      </c>
      <c r="AC198">
        <f t="shared" si="72"/>
        <v>0.13917796683436542</v>
      </c>
      <c r="AD198">
        <f t="shared" si="72"/>
        <v>0.1330330332672062</v>
      </c>
      <c r="AE198">
        <f t="shared" si="72"/>
        <v>0.14907844253637978</v>
      </c>
      <c r="AF198">
        <f t="shared" si="72"/>
        <v>0.17741424497782654</v>
      </c>
      <c r="AG198">
        <f t="shared" si="73"/>
        <v>0.14907844253637975</v>
      </c>
      <c r="AH198">
        <f t="shared" si="73"/>
        <v>0.18670821331531109</v>
      </c>
      <c r="AI198">
        <f t="shared" si="73"/>
        <v>0.12792396275324633</v>
      </c>
      <c r="AJ198">
        <f t="shared" si="73"/>
        <v>0.17710950903836178</v>
      </c>
      <c r="AK198">
        <f t="shared" si="73"/>
        <v>0.20906628629047375</v>
      </c>
      <c r="AL198">
        <f t="shared" si="73"/>
        <v>0.17639095911414174</v>
      </c>
      <c r="AM198">
        <f t="shared" si="73"/>
        <v>0.18814356631872067</v>
      </c>
      <c r="AN198">
        <f t="shared" si="73"/>
        <v>0.17683402002519502</v>
      </c>
      <c r="AO198">
        <f t="shared" si="73"/>
        <v>0.17683402002519502</v>
      </c>
      <c r="AP198">
        <f t="shared" si="73"/>
        <v>0.15107960305954363</v>
      </c>
      <c r="AQ198">
        <f t="shared" si="73"/>
        <v>0.17733047990834749</v>
      </c>
      <c r="AR198" s="49">
        <v>0.15434500039065177</v>
      </c>
      <c r="AS198">
        <f t="shared" si="74"/>
        <v>0.16016648159283436</v>
      </c>
      <c r="AT198">
        <f t="shared" si="74"/>
        <v>0.22021536726913171</v>
      </c>
      <c r="AU198">
        <f t="shared" si="74"/>
        <v>0.22021536726913155</v>
      </c>
      <c r="AV198">
        <f t="shared" si="74"/>
        <v>0.17928265158680348</v>
      </c>
      <c r="AW198">
        <f t="shared" si="74"/>
        <v>0.18713304001976724</v>
      </c>
      <c r="AX198">
        <f t="shared" si="74"/>
        <v>0.17297769247348255</v>
      </c>
      <c r="AY198">
        <f t="shared" si="74"/>
        <v>0.16259549157056349</v>
      </c>
      <c r="AZ198">
        <f t="shared" si="74"/>
        <v>0.15104441683334835</v>
      </c>
      <c r="BA198">
        <f t="shared" si="74"/>
        <v>0.18101454626206204</v>
      </c>
      <c r="BB198">
        <f t="shared" si="74"/>
        <v>0.14631506947653286</v>
      </c>
      <c r="BC198">
        <f t="shared" si="74"/>
        <v>0.16458154946716227</v>
      </c>
      <c r="BD198" s="23">
        <v>196</v>
      </c>
    </row>
    <row r="199" spans="1:56" x14ac:dyDescent="0.35">
      <c r="A199" s="3"/>
      <c r="B199" s="5" t="s">
        <v>50</v>
      </c>
      <c r="C199">
        <f t="shared" si="70"/>
        <v>0.13712704450557228</v>
      </c>
      <c r="D199">
        <f t="shared" si="70"/>
        <v>0.15045574270478215</v>
      </c>
      <c r="E199">
        <f t="shared" si="70"/>
        <v>0.16124362577706178</v>
      </c>
      <c r="F199">
        <f t="shared" si="70"/>
        <v>0.16016648159283436</v>
      </c>
      <c r="G199">
        <f t="shared" si="70"/>
        <v>0.1330330332672062</v>
      </c>
      <c r="H199">
        <f t="shared" si="70"/>
        <v>0.18056891746903353</v>
      </c>
      <c r="I199">
        <f t="shared" si="70"/>
        <v>0.14973982134250269</v>
      </c>
      <c r="J199">
        <f t="shared" si="70"/>
        <v>0.16361498270597333</v>
      </c>
      <c r="K199">
        <f t="shared" si="70"/>
        <v>0.16296094682141485</v>
      </c>
      <c r="L199">
        <f t="shared" si="70"/>
        <v>0.17604969506395807</v>
      </c>
      <c r="M199">
        <f t="shared" si="71"/>
        <v>0.17604969506395809</v>
      </c>
      <c r="N199">
        <f t="shared" si="71"/>
        <v>0.13942090554550737</v>
      </c>
      <c r="O199">
        <f t="shared" si="71"/>
        <v>0.18632090000729737</v>
      </c>
      <c r="P199">
        <f t="shared" si="71"/>
        <v>0.11562449740951738</v>
      </c>
      <c r="Q199">
        <f t="shared" si="71"/>
        <v>0.17710950903836178</v>
      </c>
      <c r="R199">
        <f t="shared" si="71"/>
        <v>0.11562449740951738</v>
      </c>
      <c r="S199">
        <f t="shared" si="71"/>
        <v>0.14189845733025311</v>
      </c>
      <c r="T199">
        <f t="shared" si="71"/>
        <v>0.10530699814067954</v>
      </c>
      <c r="U199">
        <f t="shared" si="71"/>
        <v>0.16458154946716227</v>
      </c>
      <c r="V199">
        <f t="shared" si="71"/>
        <v>0.16485270939298508</v>
      </c>
      <c r="W199">
        <f t="shared" si="72"/>
        <v>0.17451063344534323</v>
      </c>
      <c r="X199">
        <f t="shared" si="72"/>
        <v>0.17451063344534321</v>
      </c>
      <c r="Y199">
        <f t="shared" si="72"/>
        <v>0.16558146864471979</v>
      </c>
      <c r="Z199">
        <f t="shared" si="72"/>
        <v>0.1231521489448644</v>
      </c>
      <c r="AA199">
        <f t="shared" si="72"/>
        <v>0.15637307388493565</v>
      </c>
      <c r="AB199">
        <f t="shared" si="72"/>
        <v>0.1602160854367348</v>
      </c>
      <c r="AC199">
        <f t="shared" si="72"/>
        <v>0.13917796683436542</v>
      </c>
      <c r="AD199">
        <f t="shared" si="72"/>
        <v>0.1330330332672062</v>
      </c>
      <c r="AE199">
        <f t="shared" si="72"/>
        <v>0.14907844253637978</v>
      </c>
      <c r="AF199">
        <f t="shared" si="72"/>
        <v>0.17741424497782654</v>
      </c>
      <c r="AG199">
        <f t="shared" si="73"/>
        <v>0.14907844253637975</v>
      </c>
      <c r="AH199">
        <f t="shared" si="73"/>
        <v>0.18670821331531109</v>
      </c>
      <c r="AI199">
        <f t="shared" si="73"/>
        <v>0.12792396275324633</v>
      </c>
      <c r="AJ199">
        <f t="shared" si="73"/>
        <v>0.17710950903836178</v>
      </c>
      <c r="AK199">
        <f t="shared" si="73"/>
        <v>0.20906628629047375</v>
      </c>
      <c r="AL199">
        <f t="shared" si="73"/>
        <v>0.17639095911414174</v>
      </c>
      <c r="AM199">
        <f t="shared" si="73"/>
        <v>0.18814356631872067</v>
      </c>
      <c r="AN199">
        <f t="shared" si="73"/>
        <v>0.17683402002519502</v>
      </c>
      <c r="AO199">
        <f t="shared" si="73"/>
        <v>0.17683402002519502</v>
      </c>
      <c r="AP199">
        <f t="shared" si="73"/>
        <v>0.15107960305954363</v>
      </c>
      <c r="AQ199">
        <f t="shared" si="73"/>
        <v>0.17733047990834749</v>
      </c>
      <c r="AR199" s="49">
        <v>0.15434500039065177</v>
      </c>
      <c r="AS199">
        <f t="shared" si="74"/>
        <v>0.16016648159283436</v>
      </c>
      <c r="AT199">
        <f t="shared" si="74"/>
        <v>0.22021536726913171</v>
      </c>
      <c r="AU199">
        <f t="shared" si="74"/>
        <v>0.22021536726913155</v>
      </c>
      <c r="AV199">
        <f t="shared" si="74"/>
        <v>0.17928265158680348</v>
      </c>
      <c r="AW199">
        <f t="shared" si="74"/>
        <v>0.18713304001976724</v>
      </c>
      <c r="AX199">
        <f t="shared" si="74"/>
        <v>0.17297769247348255</v>
      </c>
      <c r="AY199">
        <f t="shared" si="74"/>
        <v>0.16259549157056349</v>
      </c>
      <c r="AZ199">
        <f t="shared" si="74"/>
        <v>0.15104441683334835</v>
      </c>
      <c r="BA199">
        <f t="shared" si="74"/>
        <v>0.18101454626206204</v>
      </c>
      <c r="BB199">
        <f t="shared" si="74"/>
        <v>0.14631506947653286</v>
      </c>
      <c r="BC199">
        <f t="shared" si="74"/>
        <v>0.16458154946716227</v>
      </c>
      <c r="BD199" s="23">
        <v>197</v>
      </c>
    </row>
    <row r="200" spans="1:56" x14ac:dyDescent="0.35">
      <c r="A200" s="3"/>
      <c r="B200" s="5" t="s">
        <v>51</v>
      </c>
      <c r="C200">
        <f t="shared" si="70"/>
        <v>0.27076381457251386</v>
      </c>
      <c r="D200">
        <f t="shared" si="70"/>
        <v>0.2970819575815481</v>
      </c>
      <c r="E200">
        <f t="shared" si="70"/>
        <v>0.31838314132939727</v>
      </c>
      <c r="F200">
        <f t="shared" si="70"/>
        <v>0.31625626935299317</v>
      </c>
      <c r="G200">
        <f t="shared" si="70"/>
        <v>0.26267999635999711</v>
      </c>
      <c r="H200">
        <f t="shared" si="70"/>
        <v>0.35654184091423485</v>
      </c>
      <c r="I200">
        <f t="shared" si="70"/>
        <v>0.29566833709783047</v>
      </c>
      <c r="J200">
        <f t="shared" si="70"/>
        <v>0.32306549738906543</v>
      </c>
      <c r="K200">
        <f t="shared" si="70"/>
        <v>0.32177407269885294</v>
      </c>
      <c r="L200">
        <f t="shared" si="70"/>
        <v>0.34761842320541025</v>
      </c>
      <c r="M200">
        <f t="shared" si="71"/>
        <v>0.34761842320541031</v>
      </c>
      <c r="N200">
        <f t="shared" si="71"/>
        <v>0.27529315134566118</v>
      </c>
      <c r="O200">
        <f t="shared" si="71"/>
        <v>0.36789940162758866</v>
      </c>
      <c r="P200">
        <f t="shared" si="71"/>
        <v>0.22830602154018192</v>
      </c>
      <c r="Q200">
        <f t="shared" si="71"/>
        <v>0.34971107586544148</v>
      </c>
      <c r="R200">
        <f t="shared" si="71"/>
        <v>0.22830602154018192</v>
      </c>
      <c r="S200">
        <f t="shared" si="71"/>
        <v>0.2801851941549951</v>
      </c>
      <c r="T200">
        <f t="shared" si="71"/>
        <v>0.2079336327896453</v>
      </c>
      <c r="U200">
        <f t="shared" si="71"/>
        <v>0.32497402903023187</v>
      </c>
      <c r="V200">
        <f t="shared" si="71"/>
        <v>0.32550944708827945</v>
      </c>
      <c r="W200">
        <f t="shared" si="72"/>
        <v>0.34457947347655959</v>
      </c>
      <c r="X200">
        <f t="shared" si="72"/>
        <v>0.34457947347655954</v>
      </c>
      <c r="Y200">
        <f t="shared" si="72"/>
        <v>0.32694841659000079</v>
      </c>
      <c r="Z200">
        <f t="shared" si="72"/>
        <v>0.24316972440661666</v>
      </c>
      <c r="AA200">
        <f t="shared" si="72"/>
        <v>0.3087660069840869</v>
      </c>
      <c r="AB200">
        <f t="shared" si="72"/>
        <v>0.31635421448147144</v>
      </c>
      <c r="AC200">
        <f t="shared" si="72"/>
        <v>0.27481345740656038</v>
      </c>
      <c r="AD200">
        <f t="shared" si="72"/>
        <v>0.26267999635999711</v>
      </c>
      <c r="AE200">
        <f t="shared" si="72"/>
        <v>0.29436241346278869</v>
      </c>
      <c r="AF200">
        <f t="shared" si="72"/>
        <v>0.35031279134544996</v>
      </c>
      <c r="AG200">
        <f t="shared" si="73"/>
        <v>0.29436241346278863</v>
      </c>
      <c r="AH200">
        <f t="shared" si="73"/>
        <v>0.36866417001511287</v>
      </c>
      <c r="AI200">
        <f t="shared" si="73"/>
        <v>0.25259189575032109</v>
      </c>
      <c r="AJ200">
        <f t="shared" si="73"/>
        <v>0.34971107586544148</v>
      </c>
      <c r="AK200">
        <f t="shared" si="73"/>
        <v>0.41281123923164281</v>
      </c>
      <c r="AL200">
        <f t="shared" si="73"/>
        <v>0.34829226516224204</v>
      </c>
      <c r="AM200">
        <f t="shared" si="73"/>
        <v>0.37149834219363964</v>
      </c>
      <c r="AN200">
        <f t="shared" si="73"/>
        <v>0.34916710982032761</v>
      </c>
      <c r="AO200">
        <f t="shared" si="73"/>
        <v>0.34916710982032761</v>
      </c>
      <c r="AP200">
        <f t="shared" si="73"/>
        <v>0.29831379926547585</v>
      </c>
      <c r="AQ200">
        <f t="shared" si="73"/>
        <v>0.35014739326645061</v>
      </c>
      <c r="AR200" s="49">
        <v>0.3047614802510441</v>
      </c>
      <c r="AS200">
        <f t="shared" si="74"/>
        <v>0.31625626935299317</v>
      </c>
      <c r="AT200">
        <f t="shared" si="74"/>
        <v>0.43482562527521146</v>
      </c>
      <c r="AU200">
        <f t="shared" si="74"/>
        <v>0.43482562527521113</v>
      </c>
      <c r="AV200">
        <f t="shared" si="74"/>
        <v>0.35400204828556092</v>
      </c>
      <c r="AW200">
        <f t="shared" si="74"/>
        <v>0.36950301037257532</v>
      </c>
      <c r="AX200">
        <f t="shared" si="74"/>
        <v>0.34155260925329811</v>
      </c>
      <c r="AY200">
        <f t="shared" si="74"/>
        <v>0.32105246407574833</v>
      </c>
      <c r="AZ200">
        <f t="shared" si="74"/>
        <v>0.29824432240291099</v>
      </c>
      <c r="BA200">
        <f t="shared" si="74"/>
        <v>0.35742175597634968</v>
      </c>
      <c r="BB200">
        <f t="shared" si="74"/>
        <v>0.28890600307001113</v>
      </c>
      <c r="BC200">
        <f t="shared" si="74"/>
        <v>0.32497402903023187</v>
      </c>
      <c r="BD200" s="23">
        <v>198</v>
      </c>
    </row>
    <row r="201" spans="1:56" x14ac:dyDescent="0.35">
      <c r="A201" s="3"/>
      <c r="B201" s="5" t="s">
        <v>52</v>
      </c>
      <c r="C201">
        <f t="shared" si="70"/>
        <v>0.27076381457251386</v>
      </c>
      <c r="D201">
        <f t="shared" si="70"/>
        <v>0.2970819575815481</v>
      </c>
      <c r="E201">
        <f t="shared" si="70"/>
        <v>0.31838314132939727</v>
      </c>
      <c r="F201">
        <f t="shared" si="70"/>
        <v>0.31625626935299317</v>
      </c>
      <c r="G201">
        <f t="shared" si="70"/>
        <v>0.26267999635999711</v>
      </c>
      <c r="H201">
        <f t="shared" si="70"/>
        <v>0.35654184091423485</v>
      </c>
      <c r="I201">
        <f t="shared" si="70"/>
        <v>0.29566833709783047</v>
      </c>
      <c r="J201">
        <f t="shared" si="70"/>
        <v>0.32306549738906543</v>
      </c>
      <c r="K201">
        <f t="shared" si="70"/>
        <v>0.32177407269885294</v>
      </c>
      <c r="L201">
        <f t="shared" si="70"/>
        <v>0.34761842320541025</v>
      </c>
      <c r="M201">
        <f t="shared" si="71"/>
        <v>0.34761842320541031</v>
      </c>
      <c r="N201">
        <f t="shared" si="71"/>
        <v>0.27529315134566118</v>
      </c>
      <c r="O201">
        <f t="shared" si="71"/>
        <v>0.36789940162758866</v>
      </c>
      <c r="P201">
        <f t="shared" si="71"/>
        <v>0.22830602154018192</v>
      </c>
      <c r="Q201">
        <f t="shared" si="71"/>
        <v>0.34971107586544148</v>
      </c>
      <c r="R201">
        <f t="shared" si="71"/>
        <v>0.22830602154018192</v>
      </c>
      <c r="S201">
        <f t="shared" si="71"/>
        <v>0.2801851941549951</v>
      </c>
      <c r="T201">
        <f t="shared" si="71"/>
        <v>0.2079336327896453</v>
      </c>
      <c r="U201">
        <f t="shared" si="71"/>
        <v>0.32497402903023187</v>
      </c>
      <c r="V201">
        <f t="shared" si="71"/>
        <v>0.32550944708827945</v>
      </c>
      <c r="W201">
        <f t="shared" si="72"/>
        <v>0.34457947347655959</v>
      </c>
      <c r="X201">
        <f t="shared" si="72"/>
        <v>0.34457947347655954</v>
      </c>
      <c r="Y201">
        <f t="shared" si="72"/>
        <v>0.32694841659000079</v>
      </c>
      <c r="Z201">
        <f t="shared" si="72"/>
        <v>0.24316972440661666</v>
      </c>
      <c r="AA201">
        <f t="shared" si="72"/>
        <v>0.3087660069840869</v>
      </c>
      <c r="AB201">
        <f t="shared" si="72"/>
        <v>0.31635421448147144</v>
      </c>
      <c r="AC201">
        <f t="shared" si="72"/>
        <v>0.27481345740656038</v>
      </c>
      <c r="AD201">
        <f t="shared" si="72"/>
        <v>0.26267999635999711</v>
      </c>
      <c r="AE201">
        <f t="shared" si="72"/>
        <v>0.29436241346278869</v>
      </c>
      <c r="AF201">
        <f t="shared" si="72"/>
        <v>0.35031279134544996</v>
      </c>
      <c r="AG201">
        <f t="shared" si="73"/>
        <v>0.29436241346278863</v>
      </c>
      <c r="AH201">
        <f t="shared" si="73"/>
        <v>0.36866417001511287</v>
      </c>
      <c r="AI201">
        <f t="shared" si="73"/>
        <v>0.25259189575032109</v>
      </c>
      <c r="AJ201">
        <f t="shared" si="73"/>
        <v>0.34971107586544148</v>
      </c>
      <c r="AK201">
        <f t="shared" si="73"/>
        <v>0.41281123923164281</v>
      </c>
      <c r="AL201">
        <f t="shared" si="73"/>
        <v>0.34829226516224204</v>
      </c>
      <c r="AM201">
        <f t="shared" si="73"/>
        <v>0.37149834219363964</v>
      </c>
      <c r="AN201">
        <f t="shared" si="73"/>
        <v>0.34916710982032761</v>
      </c>
      <c r="AO201">
        <f t="shared" si="73"/>
        <v>0.34916710982032761</v>
      </c>
      <c r="AP201">
        <f t="shared" si="73"/>
        <v>0.29831379926547585</v>
      </c>
      <c r="AQ201">
        <f t="shared" si="73"/>
        <v>0.35014739326645061</v>
      </c>
      <c r="AR201" s="49">
        <v>0.3047614802510441</v>
      </c>
      <c r="AS201">
        <f t="shared" si="74"/>
        <v>0.31625626935299317</v>
      </c>
      <c r="AT201">
        <f t="shared" si="74"/>
        <v>0.43482562527521146</v>
      </c>
      <c r="AU201">
        <f t="shared" si="74"/>
        <v>0.43482562527521113</v>
      </c>
      <c r="AV201">
        <f t="shared" si="74"/>
        <v>0.35400204828556092</v>
      </c>
      <c r="AW201">
        <f t="shared" si="74"/>
        <v>0.36950301037257532</v>
      </c>
      <c r="AX201">
        <f t="shared" si="74"/>
        <v>0.34155260925329811</v>
      </c>
      <c r="AY201">
        <f t="shared" si="74"/>
        <v>0.32105246407574833</v>
      </c>
      <c r="AZ201">
        <f t="shared" si="74"/>
        <v>0.29824432240291099</v>
      </c>
      <c r="BA201">
        <f t="shared" si="74"/>
        <v>0.35742175597634968</v>
      </c>
      <c r="BB201">
        <f t="shared" si="74"/>
        <v>0.28890600307001113</v>
      </c>
      <c r="BC201">
        <f t="shared" si="74"/>
        <v>0.32497402903023187</v>
      </c>
      <c r="BD201" s="23">
        <v>199</v>
      </c>
    </row>
    <row r="202" spans="1:56" x14ac:dyDescent="0.35">
      <c r="A202" s="3"/>
      <c r="B202" s="5" t="s">
        <v>53</v>
      </c>
      <c r="C202">
        <f t="shared" si="70"/>
        <v>0.27799383472251732</v>
      </c>
      <c r="D202">
        <f t="shared" si="70"/>
        <v>0.30501473302611121</v>
      </c>
      <c r="E202">
        <f t="shared" si="70"/>
        <v>0.32688470765157085</v>
      </c>
      <c r="F202">
        <f t="shared" si="70"/>
        <v>0.32470104327375171</v>
      </c>
      <c r="G202">
        <f t="shared" si="70"/>
        <v>0.2696941598651319</v>
      </c>
      <c r="H202">
        <f t="shared" si="70"/>
        <v>0.36606233277980826</v>
      </c>
      <c r="I202">
        <f t="shared" si="70"/>
        <v>0.30356336560564773</v>
      </c>
      <c r="J202">
        <f t="shared" si="70"/>
        <v>0.33169209344874045</v>
      </c>
      <c r="K202">
        <f t="shared" si="70"/>
        <v>0.33036618473211848</v>
      </c>
      <c r="L202">
        <f t="shared" si="70"/>
        <v>0.35690063917749487</v>
      </c>
      <c r="M202">
        <f t="shared" si="71"/>
        <v>0.35690063917749493</v>
      </c>
      <c r="N202">
        <f t="shared" si="71"/>
        <v>0.28264411526426869</v>
      </c>
      <c r="O202">
        <f t="shared" si="71"/>
        <v>0.37772316663526223</v>
      </c>
      <c r="P202">
        <f t="shared" si="71"/>
        <v>0.23440232040754988</v>
      </c>
      <c r="Q202">
        <f t="shared" si="71"/>
        <v>0.35904917050404167</v>
      </c>
      <c r="R202">
        <f t="shared" si="71"/>
        <v>0.23440232040754988</v>
      </c>
      <c r="S202">
        <f t="shared" si="71"/>
        <v>0.28766678693234432</v>
      </c>
      <c r="T202">
        <f t="shared" si="71"/>
        <v>0.21348594175421684</v>
      </c>
      <c r="U202">
        <f t="shared" si="71"/>
        <v>0.33365158729933042</v>
      </c>
      <c r="V202">
        <f t="shared" si="71"/>
        <v>0.33420130225799771</v>
      </c>
      <c r="W202">
        <f t="shared" si="72"/>
        <v>0.35378054246152141</v>
      </c>
      <c r="X202">
        <f t="shared" si="72"/>
        <v>0.35378054246152135</v>
      </c>
      <c r="Y202">
        <f t="shared" si="72"/>
        <v>0.33567869557388014</v>
      </c>
      <c r="Z202">
        <f t="shared" si="72"/>
        <v>0.24966291852159242</v>
      </c>
      <c r="AA202">
        <f t="shared" si="72"/>
        <v>0.31701077357394891</v>
      </c>
      <c r="AB202">
        <f t="shared" si="72"/>
        <v>0.3248016037637162</v>
      </c>
      <c r="AC202">
        <f t="shared" si="72"/>
        <v>0.28215161238741893</v>
      </c>
      <c r="AD202">
        <f t="shared" si="72"/>
        <v>0.2696941598651319</v>
      </c>
      <c r="AE202">
        <f t="shared" si="72"/>
        <v>0.30222257078883213</v>
      </c>
      <c r="AF202">
        <f t="shared" si="72"/>
        <v>0.35966695317918812</v>
      </c>
      <c r="AG202">
        <f t="shared" si="73"/>
        <v>0.30222257078883208</v>
      </c>
      <c r="AH202">
        <f t="shared" si="73"/>
        <v>0.37850835610771105</v>
      </c>
      <c r="AI202">
        <f t="shared" si="73"/>
        <v>0.25933668363449869</v>
      </c>
      <c r="AJ202">
        <f t="shared" si="73"/>
        <v>0.35904917050404167</v>
      </c>
      <c r="AK202">
        <f t="shared" si="73"/>
        <v>0.42383425418844145</v>
      </c>
      <c r="AL202">
        <f t="shared" si="73"/>
        <v>0.35759247427323076</v>
      </c>
      <c r="AM202">
        <f t="shared" si="73"/>
        <v>0.38141820723909814</v>
      </c>
      <c r="AN202">
        <f t="shared" si="73"/>
        <v>0.35849067930728118</v>
      </c>
      <c r="AO202">
        <f t="shared" si="73"/>
        <v>0.35849067930728118</v>
      </c>
      <c r="AP202">
        <f t="shared" si="73"/>
        <v>0.30627946773235976</v>
      </c>
      <c r="AQ202">
        <f t="shared" si="73"/>
        <v>0.35949713858889892</v>
      </c>
      <c r="AR202" s="49">
        <v>0.31289931671430543</v>
      </c>
      <c r="AS202">
        <f t="shared" si="74"/>
        <v>0.32470104327375171</v>
      </c>
      <c r="AT202">
        <f t="shared" si="74"/>
        <v>0.44643647526061703</v>
      </c>
      <c r="AU202">
        <f t="shared" si="74"/>
        <v>0.44643647526061669</v>
      </c>
      <c r="AV202">
        <f t="shared" si="74"/>
        <v>0.36345472181318128</v>
      </c>
      <c r="AW202">
        <f t="shared" si="74"/>
        <v>0.37936959544303051</v>
      </c>
      <c r="AX202">
        <f t="shared" si="74"/>
        <v>0.35067285396209119</v>
      </c>
      <c r="AY202">
        <f t="shared" si="74"/>
        <v>0.32962530748963176</v>
      </c>
      <c r="AZ202">
        <f t="shared" si="74"/>
        <v>0.30620813567685823</v>
      </c>
      <c r="BA202">
        <f t="shared" si="74"/>
        <v>0.36696574360940376</v>
      </c>
      <c r="BB202">
        <f t="shared" si="74"/>
        <v>0.29662046161740224</v>
      </c>
      <c r="BC202">
        <f t="shared" si="74"/>
        <v>0.33365158729933042</v>
      </c>
      <c r="BD202" s="23">
        <v>200</v>
      </c>
    </row>
    <row r="203" spans="1:56" x14ac:dyDescent="0.35">
      <c r="A203" s="3"/>
      <c r="B203" s="5" t="s">
        <v>54</v>
      </c>
      <c r="C203">
        <f t="shared" si="70"/>
        <v>0.27799383472251732</v>
      </c>
      <c r="D203">
        <f t="shared" si="70"/>
        <v>0.30501473302611121</v>
      </c>
      <c r="E203">
        <f t="shared" si="70"/>
        <v>0.32688470765157085</v>
      </c>
      <c r="F203">
        <f t="shared" si="70"/>
        <v>0.32470104327375171</v>
      </c>
      <c r="G203">
        <f t="shared" si="70"/>
        <v>0.2696941598651319</v>
      </c>
      <c r="H203">
        <f t="shared" si="70"/>
        <v>0.36606233277980826</v>
      </c>
      <c r="I203">
        <f t="shared" si="70"/>
        <v>0.30356336560564773</v>
      </c>
      <c r="J203">
        <f t="shared" si="70"/>
        <v>0.33169209344874045</v>
      </c>
      <c r="K203">
        <f t="shared" si="70"/>
        <v>0.33036618473211848</v>
      </c>
      <c r="L203">
        <f t="shared" si="70"/>
        <v>0.35690063917749487</v>
      </c>
      <c r="M203">
        <f t="shared" si="71"/>
        <v>0.35690063917749493</v>
      </c>
      <c r="N203">
        <f t="shared" si="71"/>
        <v>0.28264411526426869</v>
      </c>
      <c r="O203">
        <f t="shared" si="71"/>
        <v>0.37772316663526223</v>
      </c>
      <c r="P203">
        <f t="shared" si="71"/>
        <v>0.23440232040754988</v>
      </c>
      <c r="Q203">
        <f t="shared" si="71"/>
        <v>0.35904917050404167</v>
      </c>
      <c r="R203">
        <f t="shared" si="71"/>
        <v>0.23440232040754988</v>
      </c>
      <c r="S203">
        <f t="shared" si="71"/>
        <v>0.28766678693234432</v>
      </c>
      <c r="T203">
        <f t="shared" si="71"/>
        <v>0.21348594175421684</v>
      </c>
      <c r="U203">
        <f t="shared" si="71"/>
        <v>0.33365158729933042</v>
      </c>
      <c r="V203">
        <f t="shared" si="71"/>
        <v>0.33420130225799771</v>
      </c>
      <c r="W203">
        <f t="shared" si="72"/>
        <v>0.35378054246152141</v>
      </c>
      <c r="X203">
        <f t="shared" si="72"/>
        <v>0.35378054246152135</v>
      </c>
      <c r="Y203">
        <f t="shared" si="72"/>
        <v>0.33567869557388014</v>
      </c>
      <c r="Z203">
        <f t="shared" si="72"/>
        <v>0.24966291852159242</v>
      </c>
      <c r="AA203">
        <f t="shared" si="72"/>
        <v>0.31701077357394891</v>
      </c>
      <c r="AB203">
        <f t="shared" si="72"/>
        <v>0.3248016037637162</v>
      </c>
      <c r="AC203">
        <f t="shared" si="72"/>
        <v>0.28215161238741893</v>
      </c>
      <c r="AD203">
        <f t="shared" si="72"/>
        <v>0.2696941598651319</v>
      </c>
      <c r="AE203">
        <f t="shared" si="72"/>
        <v>0.30222257078883213</v>
      </c>
      <c r="AF203">
        <f t="shared" si="72"/>
        <v>0.35966695317918812</v>
      </c>
      <c r="AG203">
        <f t="shared" si="73"/>
        <v>0.30222257078883208</v>
      </c>
      <c r="AH203">
        <f t="shared" si="73"/>
        <v>0.37850835610771105</v>
      </c>
      <c r="AI203">
        <f t="shared" si="73"/>
        <v>0.25933668363449869</v>
      </c>
      <c r="AJ203">
        <f t="shared" si="73"/>
        <v>0.35904917050404167</v>
      </c>
      <c r="AK203">
        <f t="shared" si="73"/>
        <v>0.42383425418844145</v>
      </c>
      <c r="AL203">
        <f t="shared" si="73"/>
        <v>0.35759247427323076</v>
      </c>
      <c r="AM203">
        <f t="shared" si="73"/>
        <v>0.38141820723909814</v>
      </c>
      <c r="AN203">
        <f t="shared" si="73"/>
        <v>0.35849067930728118</v>
      </c>
      <c r="AO203">
        <f t="shared" si="73"/>
        <v>0.35849067930728118</v>
      </c>
      <c r="AP203">
        <f t="shared" si="73"/>
        <v>0.30627946773235976</v>
      </c>
      <c r="AQ203">
        <f t="shared" si="73"/>
        <v>0.35949713858889892</v>
      </c>
      <c r="AR203" s="49">
        <v>0.31289931671430543</v>
      </c>
      <c r="AS203">
        <f t="shared" si="74"/>
        <v>0.32470104327375171</v>
      </c>
      <c r="AT203">
        <f t="shared" si="74"/>
        <v>0.44643647526061703</v>
      </c>
      <c r="AU203">
        <f t="shared" si="74"/>
        <v>0.44643647526061669</v>
      </c>
      <c r="AV203">
        <f t="shared" si="74"/>
        <v>0.36345472181318128</v>
      </c>
      <c r="AW203">
        <f t="shared" si="74"/>
        <v>0.37936959544303051</v>
      </c>
      <c r="AX203">
        <f t="shared" si="74"/>
        <v>0.35067285396209119</v>
      </c>
      <c r="AY203">
        <f t="shared" si="74"/>
        <v>0.32962530748963176</v>
      </c>
      <c r="AZ203">
        <f t="shared" si="74"/>
        <v>0.30620813567685823</v>
      </c>
      <c r="BA203">
        <f t="shared" si="74"/>
        <v>0.36696574360940376</v>
      </c>
      <c r="BB203">
        <f t="shared" si="74"/>
        <v>0.29662046161740224</v>
      </c>
      <c r="BC203">
        <f t="shared" si="74"/>
        <v>0.33365158729933042</v>
      </c>
      <c r="BD203" s="23">
        <v>201</v>
      </c>
    </row>
    <row r="204" spans="1:56" x14ac:dyDescent="0.35">
      <c r="A204" s="3"/>
      <c r="B204" s="5" t="s">
        <v>55</v>
      </c>
      <c r="C204">
        <f t="shared" si="70"/>
        <v>0.33542642917791893</v>
      </c>
      <c r="D204">
        <f t="shared" si="70"/>
        <v>0.36802975450058667</v>
      </c>
      <c r="E204">
        <f t="shared" si="70"/>
        <v>0.39441799257842725</v>
      </c>
      <c r="F204">
        <f t="shared" si="70"/>
        <v>0.39178319045950249</v>
      </c>
      <c r="G204">
        <f t="shared" si="70"/>
        <v>0.3254120693144012</v>
      </c>
      <c r="H204">
        <f t="shared" si="70"/>
        <v>0.44168958373998235</v>
      </c>
      <c r="I204">
        <f t="shared" si="70"/>
        <v>0.36627853943584554</v>
      </c>
      <c r="J204">
        <f t="shared" si="70"/>
        <v>0.40021856816757578</v>
      </c>
      <c r="K204">
        <f t="shared" si="70"/>
        <v>0.39861873115436897</v>
      </c>
      <c r="L204">
        <f t="shared" si="70"/>
        <v>0.4306351149482065</v>
      </c>
      <c r="M204">
        <f t="shared" si="71"/>
        <v>0.43063511494820655</v>
      </c>
      <c r="N204">
        <f t="shared" si="71"/>
        <v>0.34103744209247572</v>
      </c>
      <c r="O204">
        <f t="shared" si="71"/>
        <v>0.45575950678441274</v>
      </c>
      <c r="P204">
        <f t="shared" si="71"/>
        <v>0.28282905411842335</v>
      </c>
      <c r="Q204">
        <f t="shared" si="71"/>
        <v>0.43322752564522732</v>
      </c>
      <c r="R204">
        <f t="shared" si="71"/>
        <v>0.28282905411842335</v>
      </c>
      <c r="S204">
        <f t="shared" si="71"/>
        <v>0.34709778089185001</v>
      </c>
      <c r="T204">
        <f t="shared" si="71"/>
        <v>0.25759142174422422</v>
      </c>
      <c r="U204">
        <f t="shared" si="71"/>
        <v>0.40258288687973548</v>
      </c>
      <c r="V204">
        <f t="shared" si="71"/>
        <v>0.40324617110629224</v>
      </c>
      <c r="W204">
        <f t="shared" si="72"/>
        <v>0.42687041670886111</v>
      </c>
      <c r="X204">
        <f t="shared" si="72"/>
        <v>0.42687041670886106</v>
      </c>
      <c r="Y204">
        <f t="shared" si="72"/>
        <v>0.40502878892921051</v>
      </c>
      <c r="Z204">
        <f t="shared" si="72"/>
        <v>0.30124244065133676</v>
      </c>
      <c r="AA204">
        <f t="shared" si="72"/>
        <v>0.38250413681647916</v>
      </c>
      <c r="AB204">
        <f t="shared" si="72"/>
        <v>0.39190452640962825</v>
      </c>
      <c r="AC204">
        <f t="shared" si="72"/>
        <v>0.34044318977207277</v>
      </c>
      <c r="AD204">
        <f t="shared" si="72"/>
        <v>0.3254120693144012</v>
      </c>
      <c r="AE204">
        <f t="shared" si="72"/>
        <v>0.36466074090404138</v>
      </c>
      <c r="AF204">
        <f t="shared" si="72"/>
        <v>0.43397294015033383</v>
      </c>
      <c r="AG204">
        <f t="shared" si="73"/>
        <v>0.36466074090404127</v>
      </c>
      <c r="AH204">
        <f t="shared" si="73"/>
        <v>0.45670691377001904</v>
      </c>
      <c r="AI204">
        <f t="shared" si="73"/>
        <v>0.3129147732113986</v>
      </c>
      <c r="AJ204">
        <f t="shared" si="73"/>
        <v>0.43322752564522732</v>
      </c>
      <c r="AK204">
        <f t="shared" si="73"/>
        <v>0.51139699046786102</v>
      </c>
      <c r="AL204">
        <f t="shared" si="73"/>
        <v>0.43146988085578242</v>
      </c>
      <c r="AM204">
        <f t="shared" si="73"/>
        <v>0.46021793039171771</v>
      </c>
      <c r="AN204">
        <f t="shared" si="73"/>
        <v>0.43255365203920415</v>
      </c>
      <c r="AO204">
        <f t="shared" si="73"/>
        <v>0.43255365203920415</v>
      </c>
      <c r="AP204">
        <f t="shared" si="73"/>
        <v>0.36955577915792415</v>
      </c>
      <c r="AQ204">
        <f t="shared" si="73"/>
        <v>0.43376804243488681</v>
      </c>
      <c r="AR204" s="49">
        <v>0.37754326675068856</v>
      </c>
      <c r="AS204">
        <f t="shared" si="74"/>
        <v>0.39178319045950249</v>
      </c>
      <c r="AT204">
        <f t="shared" si="74"/>
        <v>0.5386687546539165</v>
      </c>
      <c r="AU204">
        <f t="shared" si="74"/>
        <v>0.53866875465391606</v>
      </c>
      <c r="AV204">
        <f t="shared" si="74"/>
        <v>0.43854324908801456</v>
      </c>
      <c r="AW204">
        <f t="shared" si="74"/>
        <v>0.45774608226525604</v>
      </c>
      <c r="AX204">
        <f t="shared" si="74"/>
        <v>0.42312069018200621</v>
      </c>
      <c r="AY204">
        <f t="shared" si="74"/>
        <v>0.39772479115690623</v>
      </c>
      <c r="AZ204">
        <f t="shared" si="74"/>
        <v>0.36946971013885149</v>
      </c>
      <c r="BA204">
        <f t="shared" si="74"/>
        <v>0.44277963621885963</v>
      </c>
      <c r="BB204">
        <f t="shared" si="74"/>
        <v>0.35790125475531703</v>
      </c>
      <c r="BC204">
        <f t="shared" si="74"/>
        <v>0.40258288687973548</v>
      </c>
      <c r="BD204" s="23">
        <v>202</v>
      </c>
    </row>
    <row r="205" spans="1:56" x14ac:dyDescent="0.35">
      <c r="A205" s="3"/>
      <c r="B205" s="5" t="s">
        <v>56</v>
      </c>
      <c r="C205">
        <f t="shared" si="70"/>
        <v>0.33542642917791893</v>
      </c>
      <c r="D205">
        <f t="shared" si="70"/>
        <v>0.36802975450058667</v>
      </c>
      <c r="E205">
        <f t="shared" si="70"/>
        <v>0.39441799257842725</v>
      </c>
      <c r="F205">
        <f t="shared" si="70"/>
        <v>0.39178319045950249</v>
      </c>
      <c r="G205">
        <f t="shared" si="70"/>
        <v>0.3254120693144012</v>
      </c>
      <c r="H205">
        <f t="shared" si="70"/>
        <v>0.44168958373998235</v>
      </c>
      <c r="I205">
        <f t="shared" si="70"/>
        <v>0.36627853943584554</v>
      </c>
      <c r="J205">
        <f t="shared" si="70"/>
        <v>0.40021856816757578</v>
      </c>
      <c r="K205">
        <f t="shared" si="70"/>
        <v>0.39861873115436897</v>
      </c>
      <c r="L205">
        <f t="shared" si="70"/>
        <v>0.4306351149482065</v>
      </c>
      <c r="M205">
        <f t="shared" si="71"/>
        <v>0.43063511494820655</v>
      </c>
      <c r="N205">
        <f t="shared" si="71"/>
        <v>0.34103744209247572</v>
      </c>
      <c r="O205">
        <f t="shared" si="71"/>
        <v>0.45575950678441274</v>
      </c>
      <c r="P205">
        <f t="shared" si="71"/>
        <v>0.28282905411842335</v>
      </c>
      <c r="Q205">
        <f t="shared" si="71"/>
        <v>0.43322752564522732</v>
      </c>
      <c r="R205">
        <f t="shared" si="71"/>
        <v>0.28282905411842335</v>
      </c>
      <c r="S205">
        <f t="shared" si="71"/>
        <v>0.34709778089185001</v>
      </c>
      <c r="T205">
        <f t="shared" si="71"/>
        <v>0.25759142174422422</v>
      </c>
      <c r="U205">
        <f t="shared" si="71"/>
        <v>0.40258288687973548</v>
      </c>
      <c r="V205">
        <f t="shared" si="71"/>
        <v>0.40324617110629224</v>
      </c>
      <c r="W205">
        <f t="shared" si="72"/>
        <v>0.42687041670886111</v>
      </c>
      <c r="X205">
        <f t="shared" si="72"/>
        <v>0.42687041670886106</v>
      </c>
      <c r="Y205">
        <f t="shared" si="72"/>
        <v>0.40502878892921051</v>
      </c>
      <c r="Z205">
        <f t="shared" si="72"/>
        <v>0.30124244065133676</v>
      </c>
      <c r="AA205">
        <f t="shared" si="72"/>
        <v>0.38250413681647916</v>
      </c>
      <c r="AB205">
        <f t="shared" si="72"/>
        <v>0.39190452640962825</v>
      </c>
      <c r="AC205">
        <f t="shared" si="72"/>
        <v>0.34044318977207277</v>
      </c>
      <c r="AD205">
        <f t="shared" si="72"/>
        <v>0.3254120693144012</v>
      </c>
      <c r="AE205">
        <f t="shared" si="72"/>
        <v>0.36466074090404138</v>
      </c>
      <c r="AF205">
        <f t="shared" si="72"/>
        <v>0.43397294015033383</v>
      </c>
      <c r="AG205">
        <f t="shared" si="73"/>
        <v>0.36466074090404127</v>
      </c>
      <c r="AH205">
        <f t="shared" si="73"/>
        <v>0.45670691377001904</v>
      </c>
      <c r="AI205">
        <f t="shared" si="73"/>
        <v>0.3129147732113986</v>
      </c>
      <c r="AJ205">
        <f t="shared" si="73"/>
        <v>0.43322752564522732</v>
      </c>
      <c r="AK205">
        <f t="shared" si="73"/>
        <v>0.51139699046786102</v>
      </c>
      <c r="AL205">
        <f t="shared" si="73"/>
        <v>0.43146988085578242</v>
      </c>
      <c r="AM205">
        <f t="shared" si="73"/>
        <v>0.46021793039171771</v>
      </c>
      <c r="AN205">
        <f t="shared" si="73"/>
        <v>0.43255365203920415</v>
      </c>
      <c r="AO205">
        <f t="shared" si="73"/>
        <v>0.43255365203920415</v>
      </c>
      <c r="AP205">
        <f t="shared" si="73"/>
        <v>0.36955577915792415</v>
      </c>
      <c r="AQ205">
        <f t="shared" si="73"/>
        <v>0.43376804243488681</v>
      </c>
      <c r="AR205" s="49">
        <v>0.37754326675068856</v>
      </c>
      <c r="AS205">
        <f t="shared" si="74"/>
        <v>0.39178319045950249</v>
      </c>
      <c r="AT205">
        <f t="shared" si="74"/>
        <v>0.5386687546539165</v>
      </c>
      <c r="AU205">
        <f t="shared" si="74"/>
        <v>0.53866875465391606</v>
      </c>
      <c r="AV205">
        <f t="shared" si="74"/>
        <v>0.43854324908801456</v>
      </c>
      <c r="AW205">
        <f t="shared" si="74"/>
        <v>0.45774608226525604</v>
      </c>
      <c r="AX205">
        <f t="shared" si="74"/>
        <v>0.42312069018200621</v>
      </c>
      <c r="AY205">
        <f t="shared" si="74"/>
        <v>0.39772479115690623</v>
      </c>
      <c r="AZ205">
        <f t="shared" si="74"/>
        <v>0.36946971013885149</v>
      </c>
      <c r="BA205">
        <f t="shared" si="74"/>
        <v>0.44277963621885963</v>
      </c>
      <c r="BB205">
        <f t="shared" si="74"/>
        <v>0.35790125475531703</v>
      </c>
      <c r="BC205">
        <f t="shared" si="74"/>
        <v>0.40258288687973548</v>
      </c>
      <c r="BD205" s="23">
        <v>203</v>
      </c>
    </row>
    <row r="206" spans="1:56" x14ac:dyDescent="0.35">
      <c r="A206" s="3"/>
      <c r="B206" s="5" t="s">
        <v>57</v>
      </c>
      <c r="C206">
        <f t="shared" ref="C206:L211" si="75">$AR206*C$254</f>
        <v>0.27430855749611643</v>
      </c>
      <c r="D206">
        <f t="shared" si="75"/>
        <v>0.30097124821120558</v>
      </c>
      <c r="E206">
        <f t="shared" si="75"/>
        <v>0.32255129943059541</v>
      </c>
      <c r="F206">
        <f t="shared" si="75"/>
        <v>0.32039658320772263</v>
      </c>
      <c r="G206">
        <f t="shared" si="75"/>
        <v>0.26611890882966788</v>
      </c>
      <c r="H206">
        <f t="shared" si="75"/>
        <v>0.36120955904911317</v>
      </c>
      <c r="I206">
        <f t="shared" si="75"/>
        <v>0.29953912111420866</v>
      </c>
      <c r="J206">
        <f t="shared" si="75"/>
        <v>0.32729495521945556</v>
      </c>
      <c r="K206">
        <f t="shared" si="75"/>
        <v>0.32598662365954478</v>
      </c>
      <c r="L206">
        <f t="shared" si="75"/>
        <v>0.35216931915033811</v>
      </c>
      <c r="M206">
        <f t="shared" ref="M206:V211" si="76">$AR206*M$254</f>
        <v>0.35216931915033817</v>
      </c>
      <c r="N206">
        <f t="shared" si="76"/>
        <v>0.2788971907247394</v>
      </c>
      <c r="O206">
        <f t="shared" si="76"/>
        <v>0.37271580888117961</v>
      </c>
      <c r="P206">
        <f t="shared" si="76"/>
        <v>0.23129492223781808</v>
      </c>
      <c r="Q206">
        <f t="shared" si="76"/>
        <v>0.35428936806979905</v>
      </c>
      <c r="R206">
        <f t="shared" si="76"/>
        <v>0.23129492223781808</v>
      </c>
      <c r="S206">
        <f t="shared" si="76"/>
        <v>0.28385327840712155</v>
      </c>
      <c r="T206">
        <f t="shared" si="76"/>
        <v>0.21065582546732553</v>
      </c>
      <c r="U206">
        <f t="shared" si="76"/>
        <v>0.32922847267359034</v>
      </c>
      <c r="V206">
        <f t="shared" si="76"/>
        <v>0.32977090023316763</v>
      </c>
      <c r="W206">
        <f t="shared" ref="W206:AF211" si="77">$AR206*W$254</f>
        <v>0.34909058457961878</v>
      </c>
      <c r="X206">
        <f t="shared" si="77"/>
        <v>0.34909058457961872</v>
      </c>
      <c r="Y206">
        <f t="shared" si="77"/>
        <v>0.3312287082084367</v>
      </c>
      <c r="Z206">
        <f t="shared" si="77"/>
        <v>0.24635321538079147</v>
      </c>
      <c r="AA206">
        <f t="shared" si="77"/>
        <v>0.31280826100548881</v>
      </c>
      <c r="AB206">
        <f t="shared" si="77"/>
        <v>0.32049581059875737</v>
      </c>
      <c r="AC206">
        <f t="shared" si="77"/>
        <v>0.27841121680432429</v>
      </c>
      <c r="AD206">
        <f t="shared" si="77"/>
        <v>0.26611890882966788</v>
      </c>
      <c r="AE206">
        <f t="shared" si="77"/>
        <v>0.29821610079447364</v>
      </c>
      <c r="AF206">
        <f t="shared" si="77"/>
        <v>0.35489896099345025</v>
      </c>
      <c r="AG206">
        <f t="shared" ref="AG206:AQ211" si="78">$AR206*AG$254</f>
        <v>0.29821610079447358</v>
      </c>
      <c r="AH206">
        <f t="shared" si="78"/>
        <v>0.37349058934263679</v>
      </c>
      <c r="AI206">
        <f t="shared" si="78"/>
        <v>0.25589873841847427</v>
      </c>
      <c r="AJ206">
        <f t="shared" si="78"/>
        <v>0.35428936806979905</v>
      </c>
      <c r="AK206">
        <f t="shared" si="78"/>
        <v>0.41821561618415498</v>
      </c>
      <c r="AL206">
        <f t="shared" si="78"/>
        <v>0.35285198280482499</v>
      </c>
      <c r="AM206">
        <f t="shared" si="78"/>
        <v>0.37636186548865624</v>
      </c>
      <c r="AN206">
        <f t="shared" si="78"/>
        <v>0.35373828061596907</v>
      </c>
      <c r="AO206">
        <f t="shared" si="78"/>
        <v>0.35373828061596907</v>
      </c>
      <c r="AP206">
        <f t="shared" si="78"/>
        <v>0.30221921672544483</v>
      </c>
      <c r="AQ206">
        <f t="shared" si="78"/>
        <v>0.35473139758201522</v>
      </c>
      <c r="AR206" s="49">
        <v>0.30875130844212689</v>
      </c>
      <c r="AS206">
        <f t="shared" ref="AS206:BC211" si="79">$AR206*AS$254</f>
        <v>0.32039658320772263</v>
      </c>
      <c r="AT206">
        <f t="shared" si="79"/>
        <v>0.44051820668838459</v>
      </c>
      <c r="AU206">
        <f t="shared" si="79"/>
        <v>0.44051820668838426</v>
      </c>
      <c r="AV206">
        <f t="shared" si="79"/>
        <v>0.35863651636462174</v>
      </c>
      <c r="AW206">
        <f t="shared" si="79"/>
        <v>0.37434041149774394</v>
      </c>
      <c r="AX206">
        <f t="shared" si="79"/>
        <v>0.34602409373360105</v>
      </c>
      <c r="AY206">
        <f t="shared" si="79"/>
        <v>0.3252555679946913</v>
      </c>
      <c r="AZ206">
        <f t="shared" si="79"/>
        <v>0.30214883029666884</v>
      </c>
      <c r="BA206">
        <f t="shared" si="79"/>
        <v>0.36210099364420079</v>
      </c>
      <c r="BB206">
        <f t="shared" si="79"/>
        <v>0.292688257030296</v>
      </c>
      <c r="BC206">
        <f t="shared" si="79"/>
        <v>0.32922847267359034</v>
      </c>
      <c r="BD206" s="23">
        <v>204</v>
      </c>
    </row>
    <row r="207" spans="1:56" x14ac:dyDescent="0.35">
      <c r="A207" s="3"/>
      <c r="B207" s="5" t="s">
        <v>58</v>
      </c>
      <c r="C207">
        <f t="shared" si="75"/>
        <v>0.27430855749611643</v>
      </c>
      <c r="D207">
        <f t="shared" si="75"/>
        <v>0.30097124821120558</v>
      </c>
      <c r="E207">
        <f t="shared" si="75"/>
        <v>0.32255129943059541</v>
      </c>
      <c r="F207">
        <f t="shared" si="75"/>
        <v>0.32039658320772263</v>
      </c>
      <c r="G207">
        <f t="shared" si="75"/>
        <v>0.26611890882966788</v>
      </c>
      <c r="H207">
        <f t="shared" si="75"/>
        <v>0.36120955904911317</v>
      </c>
      <c r="I207">
        <f t="shared" si="75"/>
        <v>0.29953912111420866</v>
      </c>
      <c r="J207">
        <f t="shared" si="75"/>
        <v>0.32729495521945556</v>
      </c>
      <c r="K207">
        <f t="shared" si="75"/>
        <v>0.32598662365954478</v>
      </c>
      <c r="L207">
        <f t="shared" si="75"/>
        <v>0.35216931915033811</v>
      </c>
      <c r="M207">
        <f t="shared" si="76"/>
        <v>0.35216931915033817</v>
      </c>
      <c r="N207">
        <f t="shared" si="76"/>
        <v>0.2788971907247394</v>
      </c>
      <c r="O207">
        <f t="shared" si="76"/>
        <v>0.37271580888117961</v>
      </c>
      <c r="P207">
        <f t="shared" si="76"/>
        <v>0.23129492223781808</v>
      </c>
      <c r="Q207">
        <f t="shared" si="76"/>
        <v>0.35428936806979905</v>
      </c>
      <c r="R207">
        <f t="shared" si="76"/>
        <v>0.23129492223781808</v>
      </c>
      <c r="S207">
        <f t="shared" si="76"/>
        <v>0.28385327840712155</v>
      </c>
      <c r="T207">
        <f t="shared" si="76"/>
        <v>0.21065582546732553</v>
      </c>
      <c r="U207">
        <f t="shared" si="76"/>
        <v>0.32922847267359034</v>
      </c>
      <c r="V207">
        <f t="shared" si="76"/>
        <v>0.32977090023316763</v>
      </c>
      <c r="W207">
        <f t="shared" si="77"/>
        <v>0.34909058457961878</v>
      </c>
      <c r="X207">
        <f t="shared" si="77"/>
        <v>0.34909058457961872</v>
      </c>
      <c r="Y207">
        <f t="shared" si="77"/>
        <v>0.3312287082084367</v>
      </c>
      <c r="Z207">
        <f t="shared" si="77"/>
        <v>0.24635321538079147</v>
      </c>
      <c r="AA207">
        <f t="shared" si="77"/>
        <v>0.31280826100548881</v>
      </c>
      <c r="AB207">
        <f t="shared" si="77"/>
        <v>0.32049581059875737</v>
      </c>
      <c r="AC207">
        <f t="shared" si="77"/>
        <v>0.27841121680432429</v>
      </c>
      <c r="AD207">
        <f t="shared" si="77"/>
        <v>0.26611890882966788</v>
      </c>
      <c r="AE207">
        <f t="shared" si="77"/>
        <v>0.29821610079447364</v>
      </c>
      <c r="AF207">
        <f t="shared" si="77"/>
        <v>0.35489896099345025</v>
      </c>
      <c r="AG207">
        <f t="shared" si="78"/>
        <v>0.29821610079447358</v>
      </c>
      <c r="AH207">
        <f t="shared" si="78"/>
        <v>0.37349058934263679</v>
      </c>
      <c r="AI207">
        <f t="shared" si="78"/>
        <v>0.25589873841847427</v>
      </c>
      <c r="AJ207">
        <f t="shared" si="78"/>
        <v>0.35428936806979905</v>
      </c>
      <c r="AK207">
        <f t="shared" si="78"/>
        <v>0.41821561618415498</v>
      </c>
      <c r="AL207">
        <f t="shared" si="78"/>
        <v>0.35285198280482499</v>
      </c>
      <c r="AM207">
        <f t="shared" si="78"/>
        <v>0.37636186548865624</v>
      </c>
      <c r="AN207">
        <f t="shared" si="78"/>
        <v>0.35373828061596907</v>
      </c>
      <c r="AO207">
        <f t="shared" si="78"/>
        <v>0.35373828061596907</v>
      </c>
      <c r="AP207">
        <f t="shared" si="78"/>
        <v>0.30221921672544483</v>
      </c>
      <c r="AQ207">
        <f t="shared" si="78"/>
        <v>0.35473139758201522</v>
      </c>
      <c r="AR207" s="49">
        <v>0.30875130844212689</v>
      </c>
      <c r="AS207">
        <f t="shared" si="79"/>
        <v>0.32039658320772263</v>
      </c>
      <c r="AT207">
        <f t="shared" si="79"/>
        <v>0.44051820668838459</v>
      </c>
      <c r="AU207">
        <f t="shared" si="79"/>
        <v>0.44051820668838426</v>
      </c>
      <c r="AV207">
        <f t="shared" si="79"/>
        <v>0.35863651636462174</v>
      </c>
      <c r="AW207">
        <f t="shared" si="79"/>
        <v>0.37434041149774394</v>
      </c>
      <c r="AX207">
        <f t="shared" si="79"/>
        <v>0.34602409373360105</v>
      </c>
      <c r="AY207">
        <f t="shared" si="79"/>
        <v>0.3252555679946913</v>
      </c>
      <c r="AZ207">
        <f t="shared" si="79"/>
        <v>0.30214883029666884</v>
      </c>
      <c r="BA207">
        <f t="shared" si="79"/>
        <v>0.36210099364420079</v>
      </c>
      <c r="BB207">
        <f t="shared" si="79"/>
        <v>0.292688257030296</v>
      </c>
      <c r="BC207">
        <f t="shared" si="79"/>
        <v>0.32922847267359034</v>
      </c>
      <c r="BD207" s="23">
        <v>205</v>
      </c>
    </row>
    <row r="208" spans="1:56" x14ac:dyDescent="0.35">
      <c r="A208" s="3"/>
      <c r="B208" s="5" t="s">
        <v>59</v>
      </c>
      <c r="C208">
        <f t="shared" si="75"/>
        <v>0.18164655449417297</v>
      </c>
      <c r="D208">
        <f t="shared" si="75"/>
        <v>0.19930253266032366</v>
      </c>
      <c r="E208">
        <f t="shared" si="75"/>
        <v>0.21359279755614424</v>
      </c>
      <c r="F208">
        <f t="shared" si="75"/>
        <v>0.21216594896866231</v>
      </c>
      <c r="G208">
        <f t="shared" si="75"/>
        <v>0.17622338623301056</v>
      </c>
      <c r="H208">
        <f t="shared" si="75"/>
        <v>0.23919221642423549</v>
      </c>
      <c r="I208">
        <f t="shared" si="75"/>
        <v>0.19835418108448588</v>
      </c>
      <c r="J208">
        <f t="shared" si="75"/>
        <v>0.21673403652301459</v>
      </c>
      <c r="K208">
        <f t="shared" si="75"/>
        <v>0.21586766209356517</v>
      </c>
      <c r="L208">
        <f t="shared" si="75"/>
        <v>0.23320578842358339</v>
      </c>
      <c r="M208">
        <f t="shared" si="76"/>
        <v>0.23320578842358342</v>
      </c>
      <c r="N208">
        <f t="shared" si="76"/>
        <v>0.18468513784507204</v>
      </c>
      <c r="O208">
        <f t="shared" si="76"/>
        <v>0.24681163105796822</v>
      </c>
      <c r="P208">
        <f t="shared" si="76"/>
        <v>0.15316301496387746</v>
      </c>
      <c r="Q208">
        <f t="shared" si="76"/>
        <v>0.2346096803950711</v>
      </c>
      <c r="R208">
        <f t="shared" si="76"/>
        <v>0.15316301496387746</v>
      </c>
      <c r="S208">
        <f t="shared" si="76"/>
        <v>0.18796704876864384</v>
      </c>
      <c r="T208">
        <f t="shared" si="76"/>
        <v>0.13949584814103833</v>
      </c>
      <c r="U208">
        <f t="shared" si="76"/>
        <v>0.21801440774731695</v>
      </c>
      <c r="V208">
        <f t="shared" si="76"/>
        <v>0.21837360214562257</v>
      </c>
      <c r="W208">
        <f t="shared" si="77"/>
        <v>0.23116705681390262</v>
      </c>
      <c r="X208">
        <f t="shared" si="77"/>
        <v>0.23116705681390259</v>
      </c>
      <c r="Y208">
        <f t="shared" si="77"/>
        <v>0.21933895954547511</v>
      </c>
      <c r="Z208">
        <f t="shared" si="77"/>
        <v>0.16313458526759675</v>
      </c>
      <c r="AA208">
        <f t="shared" si="77"/>
        <v>0.20714097783757784</v>
      </c>
      <c r="AB208">
        <f t="shared" si="77"/>
        <v>0.21223165713999109</v>
      </c>
      <c r="AC208">
        <f t="shared" si="77"/>
        <v>0.18436332692884247</v>
      </c>
      <c r="AD208">
        <f t="shared" si="77"/>
        <v>0.17622338623301056</v>
      </c>
      <c r="AE208">
        <f t="shared" si="77"/>
        <v>0.19747807978892551</v>
      </c>
      <c r="AF208">
        <f t="shared" si="77"/>
        <v>0.23501335155734185</v>
      </c>
      <c r="AG208">
        <f t="shared" si="78"/>
        <v>0.19747807978892545</v>
      </c>
      <c r="AH208">
        <f t="shared" si="78"/>
        <v>0.24732468906314947</v>
      </c>
      <c r="AI208">
        <f t="shared" si="78"/>
        <v>0.16945561070868012</v>
      </c>
      <c r="AJ208">
        <f t="shared" si="78"/>
        <v>0.2346096803950711</v>
      </c>
      <c r="AK208">
        <f t="shared" si="78"/>
        <v>0.27694150852944044</v>
      </c>
      <c r="AL208">
        <f t="shared" si="78"/>
        <v>0.23365784687136879</v>
      </c>
      <c r="AM208">
        <f t="shared" si="78"/>
        <v>0.24922604213680677</v>
      </c>
      <c r="AN208">
        <f t="shared" si="78"/>
        <v>0.23424475143285819</v>
      </c>
      <c r="AO208">
        <f t="shared" si="78"/>
        <v>0.23424475143285819</v>
      </c>
      <c r="AP208">
        <f t="shared" si="78"/>
        <v>0.2001289348068625</v>
      </c>
      <c r="AQ208">
        <f t="shared" si="78"/>
        <v>0.23490239141587088</v>
      </c>
      <c r="AR208" s="49">
        <v>0.20445447231398906</v>
      </c>
      <c r="AS208">
        <f t="shared" si="79"/>
        <v>0.21216594896866231</v>
      </c>
      <c r="AT208">
        <f t="shared" si="79"/>
        <v>0.29171023743227509</v>
      </c>
      <c r="AU208">
        <f t="shared" si="79"/>
        <v>0.29171023743227487</v>
      </c>
      <c r="AV208">
        <f t="shared" si="79"/>
        <v>0.23748835292660864</v>
      </c>
      <c r="AW208">
        <f t="shared" si="79"/>
        <v>0.24788743952130901</v>
      </c>
      <c r="AX208">
        <f t="shared" si="79"/>
        <v>0.22913643297317565</v>
      </c>
      <c r="AY208">
        <f t="shared" si="79"/>
        <v>0.21538355855747349</v>
      </c>
      <c r="AZ208">
        <f t="shared" si="79"/>
        <v>0.20008232506057164</v>
      </c>
      <c r="BA208">
        <f t="shared" si="79"/>
        <v>0.23978252255333563</v>
      </c>
      <c r="BB208">
        <f t="shared" si="79"/>
        <v>0.19381755318082219</v>
      </c>
      <c r="BC208">
        <f t="shared" si="79"/>
        <v>0.21801440774731695</v>
      </c>
      <c r="BD208" s="23">
        <v>206</v>
      </c>
    </row>
    <row r="209" spans="1:56" x14ac:dyDescent="0.35">
      <c r="A209" s="3"/>
      <c r="B209" s="5" t="s">
        <v>60</v>
      </c>
      <c r="C209">
        <f t="shared" si="75"/>
        <v>0.18164655449417297</v>
      </c>
      <c r="D209">
        <f t="shared" si="75"/>
        <v>0.19930253266032366</v>
      </c>
      <c r="E209">
        <f t="shared" si="75"/>
        <v>0.21359279755614424</v>
      </c>
      <c r="F209">
        <f t="shared" si="75"/>
        <v>0.21216594896866231</v>
      </c>
      <c r="G209">
        <f t="shared" si="75"/>
        <v>0.17622338623301056</v>
      </c>
      <c r="H209">
        <f t="shared" si="75"/>
        <v>0.23919221642423549</v>
      </c>
      <c r="I209">
        <f t="shared" si="75"/>
        <v>0.19835418108448588</v>
      </c>
      <c r="J209">
        <f t="shared" si="75"/>
        <v>0.21673403652301459</v>
      </c>
      <c r="K209">
        <f t="shared" si="75"/>
        <v>0.21586766209356517</v>
      </c>
      <c r="L209">
        <f t="shared" si="75"/>
        <v>0.23320578842358339</v>
      </c>
      <c r="M209">
        <f t="shared" si="76"/>
        <v>0.23320578842358342</v>
      </c>
      <c r="N209">
        <f t="shared" si="76"/>
        <v>0.18468513784507204</v>
      </c>
      <c r="O209">
        <f t="shared" si="76"/>
        <v>0.24681163105796822</v>
      </c>
      <c r="P209">
        <f t="shared" si="76"/>
        <v>0.15316301496387746</v>
      </c>
      <c r="Q209">
        <f t="shared" si="76"/>
        <v>0.2346096803950711</v>
      </c>
      <c r="R209">
        <f t="shared" si="76"/>
        <v>0.15316301496387746</v>
      </c>
      <c r="S209">
        <f t="shared" si="76"/>
        <v>0.18796704876864384</v>
      </c>
      <c r="T209">
        <f t="shared" si="76"/>
        <v>0.13949584814103833</v>
      </c>
      <c r="U209">
        <f t="shared" si="76"/>
        <v>0.21801440774731695</v>
      </c>
      <c r="V209">
        <f t="shared" si="76"/>
        <v>0.21837360214562257</v>
      </c>
      <c r="W209">
        <f t="shared" si="77"/>
        <v>0.23116705681390262</v>
      </c>
      <c r="X209">
        <f t="shared" si="77"/>
        <v>0.23116705681390259</v>
      </c>
      <c r="Y209">
        <f t="shared" si="77"/>
        <v>0.21933895954547511</v>
      </c>
      <c r="Z209">
        <f t="shared" si="77"/>
        <v>0.16313458526759675</v>
      </c>
      <c r="AA209">
        <f t="shared" si="77"/>
        <v>0.20714097783757784</v>
      </c>
      <c r="AB209">
        <f t="shared" si="77"/>
        <v>0.21223165713999109</v>
      </c>
      <c r="AC209">
        <f t="shared" si="77"/>
        <v>0.18436332692884247</v>
      </c>
      <c r="AD209">
        <f t="shared" si="77"/>
        <v>0.17622338623301056</v>
      </c>
      <c r="AE209">
        <f t="shared" si="77"/>
        <v>0.19747807978892551</v>
      </c>
      <c r="AF209">
        <f t="shared" si="77"/>
        <v>0.23501335155734185</v>
      </c>
      <c r="AG209">
        <f t="shared" si="78"/>
        <v>0.19747807978892545</v>
      </c>
      <c r="AH209">
        <f t="shared" si="78"/>
        <v>0.24732468906314947</v>
      </c>
      <c r="AI209">
        <f t="shared" si="78"/>
        <v>0.16945561070868012</v>
      </c>
      <c r="AJ209">
        <f t="shared" si="78"/>
        <v>0.2346096803950711</v>
      </c>
      <c r="AK209">
        <f t="shared" si="78"/>
        <v>0.27694150852944044</v>
      </c>
      <c r="AL209">
        <f t="shared" si="78"/>
        <v>0.23365784687136879</v>
      </c>
      <c r="AM209">
        <f t="shared" si="78"/>
        <v>0.24922604213680677</v>
      </c>
      <c r="AN209">
        <f t="shared" si="78"/>
        <v>0.23424475143285819</v>
      </c>
      <c r="AO209">
        <f t="shared" si="78"/>
        <v>0.23424475143285819</v>
      </c>
      <c r="AP209">
        <f t="shared" si="78"/>
        <v>0.2001289348068625</v>
      </c>
      <c r="AQ209">
        <f t="shared" si="78"/>
        <v>0.23490239141587088</v>
      </c>
      <c r="AR209" s="49">
        <v>0.20445447231398906</v>
      </c>
      <c r="AS209">
        <f t="shared" si="79"/>
        <v>0.21216594896866231</v>
      </c>
      <c r="AT209">
        <f t="shared" si="79"/>
        <v>0.29171023743227509</v>
      </c>
      <c r="AU209">
        <f t="shared" si="79"/>
        <v>0.29171023743227487</v>
      </c>
      <c r="AV209">
        <f t="shared" si="79"/>
        <v>0.23748835292660864</v>
      </c>
      <c r="AW209">
        <f t="shared" si="79"/>
        <v>0.24788743952130901</v>
      </c>
      <c r="AX209">
        <f t="shared" si="79"/>
        <v>0.22913643297317565</v>
      </c>
      <c r="AY209">
        <f t="shared" si="79"/>
        <v>0.21538355855747349</v>
      </c>
      <c r="AZ209">
        <f t="shared" si="79"/>
        <v>0.20008232506057164</v>
      </c>
      <c r="BA209">
        <f t="shared" si="79"/>
        <v>0.23978252255333563</v>
      </c>
      <c r="BB209">
        <f t="shared" si="79"/>
        <v>0.19381755318082219</v>
      </c>
      <c r="BC209">
        <f t="shared" si="79"/>
        <v>0.21801440774731695</v>
      </c>
      <c r="BD209" s="23">
        <v>207</v>
      </c>
    </row>
    <row r="210" spans="1:56" x14ac:dyDescent="0.35">
      <c r="A210" s="3"/>
      <c r="B210" s="5" t="s">
        <v>80</v>
      </c>
      <c r="C210">
        <f t="shared" si="75"/>
        <v>0.18164655449417297</v>
      </c>
      <c r="D210">
        <f t="shared" si="75"/>
        <v>0.19930253266032366</v>
      </c>
      <c r="E210">
        <f t="shared" si="75"/>
        <v>0.21359279755614424</v>
      </c>
      <c r="F210">
        <f t="shared" si="75"/>
        <v>0.21216594896866231</v>
      </c>
      <c r="G210">
        <f t="shared" si="75"/>
        <v>0.17622338623301056</v>
      </c>
      <c r="H210">
        <f t="shared" si="75"/>
        <v>0.23919221642423549</v>
      </c>
      <c r="I210">
        <f t="shared" si="75"/>
        <v>0.19835418108448588</v>
      </c>
      <c r="J210">
        <f t="shared" si="75"/>
        <v>0.21673403652301459</v>
      </c>
      <c r="K210">
        <f t="shared" si="75"/>
        <v>0.21586766209356517</v>
      </c>
      <c r="L210">
        <f t="shared" si="75"/>
        <v>0.23320578842358339</v>
      </c>
      <c r="M210">
        <f t="shared" si="76"/>
        <v>0.23320578842358342</v>
      </c>
      <c r="N210">
        <f t="shared" si="76"/>
        <v>0.18468513784507204</v>
      </c>
      <c r="O210">
        <f t="shared" si="76"/>
        <v>0.24681163105796822</v>
      </c>
      <c r="P210">
        <f t="shared" si="76"/>
        <v>0.15316301496387746</v>
      </c>
      <c r="Q210">
        <f t="shared" si="76"/>
        <v>0.2346096803950711</v>
      </c>
      <c r="R210">
        <f t="shared" si="76"/>
        <v>0.15316301496387746</v>
      </c>
      <c r="S210">
        <f t="shared" si="76"/>
        <v>0.18796704876864384</v>
      </c>
      <c r="T210">
        <f t="shared" si="76"/>
        <v>0.13949584814103833</v>
      </c>
      <c r="U210">
        <f t="shared" si="76"/>
        <v>0.21801440774731695</v>
      </c>
      <c r="V210">
        <f t="shared" si="76"/>
        <v>0.21837360214562257</v>
      </c>
      <c r="W210">
        <f t="shared" si="77"/>
        <v>0.23116705681390262</v>
      </c>
      <c r="X210">
        <f t="shared" si="77"/>
        <v>0.23116705681390259</v>
      </c>
      <c r="Y210">
        <f t="shared" si="77"/>
        <v>0.21933895954547511</v>
      </c>
      <c r="Z210">
        <f t="shared" si="77"/>
        <v>0.16313458526759675</v>
      </c>
      <c r="AA210">
        <f t="shared" si="77"/>
        <v>0.20714097783757784</v>
      </c>
      <c r="AB210">
        <f t="shared" si="77"/>
        <v>0.21223165713999109</v>
      </c>
      <c r="AC210">
        <f t="shared" si="77"/>
        <v>0.18436332692884247</v>
      </c>
      <c r="AD210">
        <f t="shared" si="77"/>
        <v>0.17622338623301056</v>
      </c>
      <c r="AE210">
        <f t="shared" si="77"/>
        <v>0.19747807978892551</v>
      </c>
      <c r="AF210">
        <f t="shared" si="77"/>
        <v>0.23501335155734185</v>
      </c>
      <c r="AG210">
        <f t="shared" si="78"/>
        <v>0.19747807978892545</v>
      </c>
      <c r="AH210">
        <f t="shared" si="78"/>
        <v>0.24732468906314947</v>
      </c>
      <c r="AI210">
        <f t="shared" si="78"/>
        <v>0.16945561070868012</v>
      </c>
      <c r="AJ210">
        <f t="shared" si="78"/>
        <v>0.2346096803950711</v>
      </c>
      <c r="AK210">
        <f t="shared" si="78"/>
        <v>0.27694150852944044</v>
      </c>
      <c r="AL210">
        <f t="shared" si="78"/>
        <v>0.23365784687136879</v>
      </c>
      <c r="AM210">
        <f t="shared" si="78"/>
        <v>0.24922604213680677</v>
      </c>
      <c r="AN210">
        <f t="shared" si="78"/>
        <v>0.23424475143285819</v>
      </c>
      <c r="AO210">
        <f t="shared" si="78"/>
        <v>0.23424475143285819</v>
      </c>
      <c r="AP210">
        <f t="shared" si="78"/>
        <v>0.2001289348068625</v>
      </c>
      <c r="AQ210">
        <f t="shared" si="78"/>
        <v>0.23490239141587088</v>
      </c>
      <c r="AR210" s="49">
        <v>0.20445447231398906</v>
      </c>
      <c r="AS210">
        <f t="shared" si="79"/>
        <v>0.21216594896866231</v>
      </c>
      <c r="AT210">
        <f t="shared" si="79"/>
        <v>0.29171023743227509</v>
      </c>
      <c r="AU210">
        <f t="shared" si="79"/>
        <v>0.29171023743227487</v>
      </c>
      <c r="AV210">
        <f t="shared" si="79"/>
        <v>0.23748835292660864</v>
      </c>
      <c r="AW210">
        <f t="shared" si="79"/>
        <v>0.24788743952130901</v>
      </c>
      <c r="AX210">
        <f t="shared" si="79"/>
        <v>0.22913643297317565</v>
      </c>
      <c r="AY210">
        <f t="shared" si="79"/>
        <v>0.21538355855747349</v>
      </c>
      <c r="AZ210">
        <f t="shared" si="79"/>
        <v>0.20008232506057164</v>
      </c>
      <c r="BA210">
        <f t="shared" si="79"/>
        <v>0.23978252255333563</v>
      </c>
      <c r="BB210">
        <f t="shared" si="79"/>
        <v>0.19381755318082219</v>
      </c>
      <c r="BC210">
        <f t="shared" si="79"/>
        <v>0.21801440774731695</v>
      </c>
      <c r="BD210" s="23">
        <v>208</v>
      </c>
    </row>
    <row r="211" spans="1:56" x14ac:dyDescent="0.35">
      <c r="A211" s="4"/>
      <c r="B211" s="8" t="s">
        <v>79</v>
      </c>
      <c r="C211">
        <f t="shared" si="75"/>
        <v>0.18164655449417297</v>
      </c>
      <c r="D211">
        <f t="shared" si="75"/>
        <v>0.19930253266032366</v>
      </c>
      <c r="E211">
        <f t="shared" si="75"/>
        <v>0.21359279755614424</v>
      </c>
      <c r="F211">
        <f t="shared" si="75"/>
        <v>0.21216594896866231</v>
      </c>
      <c r="G211">
        <f t="shared" si="75"/>
        <v>0.17622338623301056</v>
      </c>
      <c r="H211">
        <f t="shared" si="75"/>
        <v>0.23919221642423549</v>
      </c>
      <c r="I211">
        <f t="shared" si="75"/>
        <v>0.19835418108448588</v>
      </c>
      <c r="J211">
        <f t="shared" si="75"/>
        <v>0.21673403652301459</v>
      </c>
      <c r="K211">
        <f t="shared" si="75"/>
        <v>0.21586766209356517</v>
      </c>
      <c r="L211">
        <f t="shared" si="75"/>
        <v>0.23320578842358339</v>
      </c>
      <c r="M211">
        <f t="shared" si="76"/>
        <v>0.23320578842358342</v>
      </c>
      <c r="N211">
        <f t="shared" si="76"/>
        <v>0.18468513784507204</v>
      </c>
      <c r="O211">
        <f t="shared" si="76"/>
        <v>0.24681163105796822</v>
      </c>
      <c r="P211">
        <f t="shared" si="76"/>
        <v>0.15316301496387746</v>
      </c>
      <c r="Q211">
        <f t="shared" si="76"/>
        <v>0.2346096803950711</v>
      </c>
      <c r="R211">
        <f t="shared" si="76"/>
        <v>0.15316301496387746</v>
      </c>
      <c r="S211">
        <f t="shared" si="76"/>
        <v>0.18796704876864384</v>
      </c>
      <c r="T211">
        <f t="shared" si="76"/>
        <v>0.13949584814103833</v>
      </c>
      <c r="U211">
        <f t="shared" si="76"/>
        <v>0.21801440774731695</v>
      </c>
      <c r="V211">
        <f t="shared" si="76"/>
        <v>0.21837360214562257</v>
      </c>
      <c r="W211">
        <f t="shared" si="77"/>
        <v>0.23116705681390262</v>
      </c>
      <c r="X211">
        <f t="shared" si="77"/>
        <v>0.23116705681390259</v>
      </c>
      <c r="Y211">
        <f t="shared" si="77"/>
        <v>0.21933895954547511</v>
      </c>
      <c r="Z211">
        <f t="shared" si="77"/>
        <v>0.16313458526759675</v>
      </c>
      <c r="AA211">
        <f t="shared" si="77"/>
        <v>0.20714097783757784</v>
      </c>
      <c r="AB211">
        <f t="shared" si="77"/>
        <v>0.21223165713999109</v>
      </c>
      <c r="AC211">
        <f t="shared" si="77"/>
        <v>0.18436332692884247</v>
      </c>
      <c r="AD211">
        <f t="shared" si="77"/>
        <v>0.17622338623301056</v>
      </c>
      <c r="AE211">
        <f t="shared" si="77"/>
        <v>0.19747807978892551</v>
      </c>
      <c r="AF211">
        <f t="shared" si="77"/>
        <v>0.23501335155734185</v>
      </c>
      <c r="AG211">
        <f t="shared" si="78"/>
        <v>0.19747807978892545</v>
      </c>
      <c r="AH211">
        <f t="shared" si="78"/>
        <v>0.24732468906314947</v>
      </c>
      <c r="AI211">
        <f t="shared" si="78"/>
        <v>0.16945561070868012</v>
      </c>
      <c r="AJ211">
        <f t="shared" si="78"/>
        <v>0.2346096803950711</v>
      </c>
      <c r="AK211">
        <f t="shared" si="78"/>
        <v>0.27694150852944044</v>
      </c>
      <c r="AL211">
        <f t="shared" si="78"/>
        <v>0.23365784687136879</v>
      </c>
      <c r="AM211">
        <f t="shared" si="78"/>
        <v>0.24922604213680677</v>
      </c>
      <c r="AN211">
        <f t="shared" si="78"/>
        <v>0.23424475143285819</v>
      </c>
      <c r="AO211">
        <f t="shared" si="78"/>
        <v>0.23424475143285819</v>
      </c>
      <c r="AP211">
        <f t="shared" si="78"/>
        <v>0.2001289348068625</v>
      </c>
      <c r="AQ211">
        <f t="shared" si="78"/>
        <v>0.23490239141587088</v>
      </c>
      <c r="AR211" s="49">
        <v>0.20445447231398906</v>
      </c>
      <c r="AS211">
        <f t="shared" si="79"/>
        <v>0.21216594896866231</v>
      </c>
      <c r="AT211">
        <f t="shared" si="79"/>
        <v>0.29171023743227509</v>
      </c>
      <c r="AU211">
        <f t="shared" si="79"/>
        <v>0.29171023743227487</v>
      </c>
      <c r="AV211">
        <f t="shared" si="79"/>
        <v>0.23748835292660864</v>
      </c>
      <c r="AW211">
        <f t="shared" si="79"/>
        <v>0.24788743952130901</v>
      </c>
      <c r="AX211">
        <f t="shared" si="79"/>
        <v>0.22913643297317565</v>
      </c>
      <c r="AY211">
        <f t="shared" si="79"/>
        <v>0.21538355855747349</v>
      </c>
      <c r="AZ211">
        <f t="shared" si="79"/>
        <v>0.20008232506057164</v>
      </c>
      <c r="BA211">
        <f t="shared" si="79"/>
        <v>0.23978252255333563</v>
      </c>
      <c r="BB211">
        <f t="shared" si="79"/>
        <v>0.19381755318082219</v>
      </c>
      <c r="BC211">
        <f t="shared" si="79"/>
        <v>0.21801440774731695</v>
      </c>
      <c r="BD211" s="23">
        <v>209</v>
      </c>
    </row>
    <row r="212" spans="1:56" x14ac:dyDescent="0.35">
      <c r="A212" s="2" t="s">
        <v>137</v>
      </c>
      <c r="B212" s="7" t="s">
        <v>83</v>
      </c>
      <c r="C212"/>
      <c r="AR212" s="49"/>
      <c r="BD212" s="23">
        <v>210</v>
      </c>
    </row>
    <row r="213" spans="1:56" x14ac:dyDescent="0.35">
      <c r="A213" s="3"/>
      <c r="B213" s="5" t="s">
        <v>61</v>
      </c>
      <c r="C213"/>
      <c r="AR213" s="49"/>
      <c r="BD213" s="23">
        <v>211</v>
      </c>
    </row>
    <row r="214" spans="1:56" x14ac:dyDescent="0.35">
      <c r="A214" s="3"/>
      <c r="B214" s="5" t="s">
        <v>78</v>
      </c>
      <c r="C214"/>
      <c r="AR214" s="49"/>
      <c r="BD214" s="23">
        <v>212</v>
      </c>
    </row>
    <row r="215" spans="1:56" x14ac:dyDescent="0.35">
      <c r="A215" s="3"/>
      <c r="B215" s="5" t="s">
        <v>62</v>
      </c>
      <c r="C215">
        <f t="shared" ref="C215:L224" si="80">$AR215*C$253</f>
        <v>9.0363591648788932E-2</v>
      </c>
      <c r="D215">
        <f t="shared" si="80"/>
        <v>9.959759616530843E-2</v>
      </c>
      <c r="E215">
        <f t="shared" si="80"/>
        <v>0.10725285711784423</v>
      </c>
      <c r="F215">
        <f t="shared" si="80"/>
        <v>0.1265631735481085</v>
      </c>
      <c r="G215">
        <f t="shared" si="80"/>
        <v>0.11134191878767409</v>
      </c>
      <c r="H215">
        <f t="shared" si="80"/>
        <v>0.12647361803468099</v>
      </c>
      <c r="I215">
        <f t="shared" si="80"/>
        <v>0.10021586392783</v>
      </c>
      <c r="J215">
        <f t="shared" si="80"/>
        <v>0.12330748804497803</v>
      </c>
      <c r="K215">
        <f t="shared" si="80"/>
        <v>0.12350226489387242</v>
      </c>
      <c r="L215">
        <f t="shared" si="80"/>
        <v>0.11254919506396391</v>
      </c>
      <c r="M215">
        <f t="shared" ref="M215:V224" si="81">$AR215*M$253</f>
        <v>0.11254919506396394</v>
      </c>
      <c r="N215">
        <f t="shared" si="81"/>
        <v>9.5525937888293708E-2</v>
      </c>
      <c r="O215">
        <f t="shared" si="81"/>
        <v>0.12770099019176842</v>
      </c>
      <c r="P215">
        <f t="shared" si="81"/>
        <v>7.3422381420000959E-2</v>
      </c>
      <c r="Q215">
        <f t="shared" si="81"/>
        <v>0.11552507375240334</v>
      </c>
      <c r="R215">
        <f t="shared" si="81"/>
        <v>7.3422381420000959E-2</v>
      </c>
      <c r="S215">
        <f t="shared" si="81"/>
        <v>9.8995159013301443E-2</v>
      </c>
      <c r="T215">
        <f t="shared" si="81"/>
        <v>6.5842186166940861E-2</v>
      </c>
      <c r="U215">
        <f t="shared" si="81"/>
        <v>0.14146674318659766</v>
      </c>
      <c r="V215">
        <f t="shared" si="81"/>
        <v>0.11776246706477025</v>
      </c>
      <c r="W215">
        <f t="shared" ref="W215:AF224" si="82">$AR215*W$253</f>
        <v>0.11989696484844833</v>
      </c>
      <c r="X215">
        <f t="shared" si="82"/>
        <v>0.11989696484844824</v>
      </c>
      <c r="Y215">
        <f t="shared" si="82"/>
        <v>0.12053007222412861</v>
      </c>
      <c r="Z215">
        <f t="shared" si="82"/>
        <v>0.10484091738430615</v>
      </c>
      <c r="AA215">
        <f t="shared" si="82"/>
        <v>0.10356446457803875</v>
      </c>
      <c r="AB215">
        <f t="shared" si="82"/>
        <v>0.10090070920314186</v>
      </c>
      <c r="AC215">
        <f t="shared" si="82"/>
        <v>9.6975471830781021E-2</v>
      </c>
      <c r="AD215">
        <f t="shared" si="82"/>
        <v>0.11134191878767409</v>
      </c>
      <c r="AE215">
        <f t="shared" si="82"/>
        <v>0.11311747539566307</v>
      </c>
      <c r="AF215">
        <f t="shared" si="82"/>
        <v>9.2576275646164025E-2</v>
      </c>
      <c r="AG215">
        <f t="shared" ref="AG215:AQ224" si="83">$AR215*AG$253</f>
        <v>0.11311747539566308</v>
      </c>
      <c r="AH215">
        <f t="shared" si="83"/>
        <v>0.11487111629032987</v>
      </c>
      <c r="AI215">
        <f t="shared" si="83"/>
        <v>8.9631172882364621E-2</v>
      </c>
      <c r="AJ215">
        <f t="shared" si="83"/>
        <v>0.11552507375240334</v>
      </c>
      <c r="AK215">
        <f t="shared" si="83"/>
        <v>0.10675756163629682</v>
      </c>
      <c r="AL215">
        <f t="shared" si="83"/>
        <v>0.14930180890008829</v>
      </c>
      <c r="AM215">
        <f t="shared" si="83"/>
        <v>0.12421095418386917</v>
      </c>
      <c r="AN215">
        <f t="shared" si="83"/>
        <v>0.13180998911103536</v>
      </c>
      <c r="AO215">
        <f t="shared" si="83"/>
        <v>0.13180998911103531</v>
      </c>
      <c r="AP215">
        <f t="shared" si="83"/>
        <v>9.4722787679510506E-2</v>
      </c>
      <c r="AQ215">
        <f t="shared" si="83"/>
        <v>8.0938010412891698E-2</v>
      </c>
      <c r="AR215" s="49">
        <v>0.10646520503425229</v>
      </c>
      <c r="AS215">
        <f t="shared" ref="AS215:BC224" si="84">$AR215*AS$253</f>
        <v>0.1265631735481085</v>
      </c>
      <c r="AT215">
        <f t="shared" si="84"/>
        <v>0.13368041778848747</v>
      </c>
      <c r="AU215">
        <f t="shared" si="84"/>
        <v>0.13368041778848747</v>
      </c>
      <c r="AV215">
        <f t="shared" si="84"/>
        <v>9.6713499559980168E-2</v>
      </c>
      <c r="AW215">
        <f t="shared" si="84"/>
        <v>0.10461285935932467</v>
      </c>
      <c r="AX215">
        <f t="shared" si="84"/>
        <v>0.11883565593956329</v>
      </c>
      <c r="AY215">
        <f t="shared" si="84"/>
        <v>0.11508663906165728</v>
      </c>
      <c r="AZ215">
        <f t="shared" si="84"/>
        <v>0.11117351997816276</v>
      </c>
      <c r="BA215">
        <f t="shared" si="84"/>
        <v>9.1039030890160619E-2</v>
      </c>
      <c r="BB215">
        <f t="shared" si="84"/>
        <v>0.12288873961102417</v>
      </c>
      <c r="BC215">
        <f t="shared" si="84"/>
        <v>0.1414667431865976</v>
      </c>
      <c r="BD215" s="23">
        <v>213</v>
      </c>
    </row>
    <row r="216" spans="1:56" x14ac:dyDescent="0.35">
      <c r="A216" s="3"/>
      <c r="B216" s="5" t="s">
        <v>63</v>
      </c>
      <c r="C216">
        <f t="shared" si="80"/>
        <v>9.0363591648788932E-2</v>
      </c>
      <c r="D216">
        <f t="shared" si="80"/>
        <v>9.959759616530843E-2</v>
      </c>
      <c r="E216">
        <f t="shared" si="80"/>
        <v>0.10725285711784423</v>
      </c>
      <c r="F216">
        <f t="shared" si="80"/>
        <v>0.1265631735481085</v>
      </c>
      <c r="G216">
        <f t="shared" si="80"/>
        <v>0.11134191878767409</v>
      </c>
      <c r="H216">
        <f t="shared" si="80"/>
        <v>0.12647361803468099</v>
      </c>
      <c r="I216">
        <f t="shared" si="80"/>
        <v>0.10021586392783</v>
      </c>
      <c r="J216">
        <f t="shared" si="80"/>
        <v>0.12330748804497803</v>
      </c>
      <c r="K216">
        <f t="shared" si="80"/>
        <v>0.12350226489387242</v>
      </c>
      <c r="L216">
        <f t="shared" si="80"/>
        <v>0.11254919506396391</v>
      </c>
      <c r="M216">
        <f t="shared" si="81"/>
        <v>0.11254919506396394</v>
      </c>
      <c r="N216">
        <f t="shared" si="81"/>
        <v>9.5525937888293708E-2</v>
      </c>
      <c r="O216">
        <f t="shared" si="81"/>
        <v>0.12770099019176842</v>
      </c>
      <c r="P216">
        <f t="shared" si="81"/>
        <v>7.3422381420000959E-2</v>
      </c>
      <c r="Q216">
        <f t="shared" si="81"/>
        <v>0.11552507375240334</v>
      </c>
      <c r="R216">
        <f t="shared" si="81"/>
        <v>7.3422381420000959E-2</v>
      </c>
      <c r="S216">
        <f t="shared" si="81"/>
        <v>9.8995159013301443E-2</v>
      </c>
      <c r="T216">
        <f t="shared" si="81"/>
        <v>6.5842186166940861E-2</v>
      </c>
      <c r="U216">
        <f t="shared" si="81"/>
        <v>0.14146674318659766</v>
      </c>
      <c r="V216">
        <f t="shared" si="81"/>
        <v>0.11776246706477025</v>
      </c>
      <c r="W216">
        <f t="shared" si="82"/>
        <v>0.11989696484844833</v>
      </c>
      <c r="X216">
        <f t="shared" si="82"/>
        <v>0.11989696484844824</v>
      </c>
      <c r="Y216">
        <f t="shared" si="82"/>
        <v>0.12053007222412861</v>
      </c>
      <c r="Z216">
        <f t="shared" si="82"/>
        <v>0.10484091738430615</v>
      </c>
      <c r="AA216">
        <f t="shared" si="82"/>
        <v>0.10356446457803875</v>
      </c>
      <c r="AB216">
        <f t="shared" si="82"/>
        <v>0.10090070920314186</v>
      </c>
      <c r="AC216">
        <f t="shared" si="82"/>
        <v>9.6975471830781021E-2</v>
      </c>
      <c r="AD216">
        <f t="shared" si="82"/>
        <v>0.11134191878767409</v>
      </c>
      <c r="AE216">
        <f t="shared" si="82"/>
        <v>0.11311747539566307</v>
      </c>
      <c r="AF216">
        <f t="shared" si="82"/>
        <v>9.2576275646164025E-2</v>
      </c>
      <c r="AG216">
        <f t="shared" si="83"/>
        <v>0.11311747539566308</v>
      </c>
      <c r="AH216">
        <f t="shared" si="83"/>
        <v>0.11487111629032987</v>
      </c>
      <c r="AI216">
        <f t="shared" si="83"/>
        <v>8.9631172882364621E-2</v>
      </c>
      <c r="AJ216">
        <f t="shared" si="83"/>
        <v>0.11552507375240334</v>
      </c>
      <c r="AK216">
        <f t="shared" si="83"/>
        <v>0.10675756163629682</v>
      </c>
      <c r="AL216">
        <f t="shared" si="83"/>
        <v>0.14930180890008829</v>
      </c>
      <c r="AM216">
        <f t="shared" si="83"/>
        <v>0.12421095418386917</v>
      </c>
      <c r="AN216">
        <f t="shared" si="83"/>
        <v>0.13180998911103536</v>
      </c>
      <c r="AO216">
        <f t="shared" si="83"/>
        <v>0.13180998911103531</v>
      </c>
      <c r="AP216">
        <f t="shared" si="83"/>
        <v>9.4722787679510506E-2</v>
      </c>
      <c r="AQ216">
        <f t="shared" si="83"/>
        <v>8.0938010412891698E-2</v>
      </c>
      <c r="AR216" s="49">
        <v>0.10646520503425229</v>
      </c>
      <c r="AS216">
        <f t="shared" si="84"/>
        <v>0.1265631735481085</v>
      </c>
      <c r="AT216">
        <f t="shared" si="84"/>
        <v>0.13368041778848747</v>
      </c>
      <c r="AU216">
        <f t="shared" si="84"/>
        <v>0.13368041778848747</v>
      </c>
      <c r="AV216">
        <f t="shared" si="84"/>
        <v>9.6713499559980168E-2</v>
      </c>
      <c r="AW216">
        <f t="shared" si="84"/>
        <v>0.10461285935932467</v>
      </c>
      <c r="AX216">
        <f t="shared" si="84"/>
        <v>0.11883565593956329</v>
      </c>
      <c r="AY216">
        <f t="shared" si="84"/>
        <v>0.11508663906165728</v>
      </c>
      <c r="AZ216">
        <f t="shared" si="84"/>
        <v>0.11117351997816276</v>
      </c>
      <c r="BA216">
        <f t="shared" si="84"/>
        <v>9.1039030890160619E-2</v>
      </c>
      <c r="BB216">
        <f t="shared" si="84"/>
        <v>0.12288873961102417</v>
      </c>
      <c r="BC216">
        <f t="shared" si="84"/>
        <v>0.1414667431865976</v>
      </c>
      <c r="BD216" s="23">
        <v>214</v>
      </c>
    </row>
    <row r="217" spans="1:56" x14ac:dyDescent="0.35">
      <c r="A217" s="3"/>
      <c r="B217" s="5" t="s">
        <v>64</v>
      </c>
      <c r="C217">
        <f t="shared" si="80"/>
        <v>0.1191367530622979</v>
      </c>
      <c r="D217">
        <f t="shared" si="80"/>
        <v>0.13131100704875362</v>
      </c>
      <c r="E217">
        <f t="shared" si="80"/>
        <v>0.14140382116878569</v>
      </c>
      <c r="F217">
        <f t="shared" si="80"/>
        <v>0.16686284020654948</v>
      </c>
      <c r="G217">
        <f t="shared" si="80"/>
        <v>0.14679490314689517</v>
      </c>
      <c r="H217">
        <f t="shared" si="80"/>
        <v>0.16674476883627848</v>
      </c>
      <c r="I217">
        <f t="shared" si="80"/>
        <v>0.13212614080346533</v>
      </c>
      <c r="J217">
        <f t="shared" si="80"/>
        <v>0.16257049422120531</v>
      </c>
      <c r="K217">
        <f t="shared" si="80"/>
        <v>0.16282729102316482</v>
      </c>
      <c r="L217">
        <f t="shared" si="80"/>
        <v>0.14838659481144664</v>
      </c>
      <c r="M217">
        <f t="shared" si="81"/>
        <v>0.14838659481144667</v>
      </c>
      <c r="N217">
        <f t="shared" si="81"/>
        <v>0.12594286997217402</v>
      </c>
      <c r="O217">
        <f t="shared" si="81"/>
        <v>0.16836295522004677</v>
      </c>
      <c r="P217">
        <f t="shared" si="81"/>
        <v>9.6801200183345495E-2</v>
      </c>
      <c r="Q217">
        <f t="shared" si="81"/>
        <v>0.1523100391763621</v>
      </c>
      <c r="R217">
        <f t="shared" si="81"/>
        <v>9.6801200183345495E-2</v>
      </c>
      <c r="S217">
        <f t="shared" si="81"/>
        <v>0.13051674461512699</v>
      </c>
      <c r="T217">
        <f t="shared" si="81"/>
        <v>8.680735383936912E-2</v>
      </c>
      <c r="U217">
        <f t="shared" si="81"/>
        <v>0.18651193630122909</v>
      </c>
      <c r="V217">
        <f t="shared" si="81"/>
        <v>0.15525985303053802</v>
      </c>
      <c r="W217">
        <f t="shared" si="82"/>
        <v>0.15807400783255651</v>
      </c>
      <c r="X217">
        <f t="shared" si="82"/>
        <v>0.1580740078325564</v>
      </c>
      <c r="Y217">
        <f t="shared" si="82"/>
        <v>0.15890870636215343</v>
      </c>
      <c r="Z217">
        <f t="shared" si="82"/>
        <v>0.13822388262060914</v>
      </c>
      <c r="AA217">
        <f t="shared" si="82"/>
        <v>0.13654098755190705</v>
      </c>
      <c r="AB217">
        <f t="shared" si="82"/>
        <v>0.13302905137797882</v>
      </c>
      <c r="AC217">
        <f t="shared" si="82"/>
        <v>0.12785395788059542</v>
      </c>
      <c r="AD217">
        <f t="shared" si="82"/>
        <v>0.14679490314689517</v>
      </c>
      <c r="AE217">
        <f t="shared" si="82"/>
        <v>0.14913582436632025</v>
      </c>
      <c r="AF217">
        <f t="shared" si="82"/>
        <v>0.1220539897744545</v>
      </c>
      <c r="AG217">
        <f t="shared" si="83"/>
        <v>0.14913582436632028</v>
      </c>
      <c r="AH217">
        <f t="shared" si="83"/>
        <v>0.15144785157125779</v>
      </c>
      <c r="AI217">
        <f t="shared" si="83"/>
        <v>0.11817112086329427</v>
      </c>
      <c r="AJ217">
        <f t="shared" si="83"/>
        <v>0.1523100391763621</v>
      </c>
      <c r="AK217">
        <f t="shared" si="83"/>
        <v>0.14075081596612257</v>
      </c>
      <c r="AL217">
        <f t="shared" si="83"/>
        <v>0.19684180779154098</v>
      </c>
      <c r="AM217">
        <f t="shared" si="83"/>
        <v>0.16376163791442597</v>
      </c>
      <c r="AN217">
        <f t="shared" si="83"/>
        <v>0.17378032277534042</v>
      </c>
      <c r="AO217">
        <f t="shared" si="83"/>
        <v>0.17378032277534031</v>
      </c>
      <c r="AP217">
        <f t="shared" si="83"/>
        <v>0.12488398434855218</v>
      </c>
      <c r="AQ217">
        <f t="shared" si="83"/>
        <v>0.1067099213739985</v>
      </c>
      <c r="AR217" s="49">
        <v>0.14036536851247017</v>
      </c>
      <c r="AS217">
        <f t="shared" si="84"/>
        <v>0.16686284020654948</v>
      </c>
      <c r="AT217">
        <f t="shared" si="84"/>
        <v>0.17624632479452021</v>
      </c>
      <c r="AU217">
        <f t="shared" si="84"/>
        <v>0.17624632479452021</v>
      </c>
      <c r="AV217">
        <f t="shared" si="84"/>
        <v>0.12750856959792428</v>
      </c>
      <c r="AW217">
        <f t="shared" si="84"/>
        <v>0.13792320740274377</v>
      </c>
      <c r="AX217">
        <f t="shared" si="84"/>
        <v>0.15667476179669634</v>
      </c>
      <c r="AY217">
        <f t="shared" si="84"/>
        <v>0.15173200011735288</v>
      </c>
      <c r="AZ217">
        <f t="shared" si="84"/>
        <v>0.146572883558932</v>
      </c>
      <c r="BA217">
        <f t="shared" si="84"/>
        <v>0.12002726257657929</v>
      </c>
      <c r="BB217">
        <f t="shared" si="84"/>
        <v>0.16201840982680582</v>
      </c>
      <c r="BC217">
        <f t="shared" si="84"/>
        <v>0.18651193630122903</v>
      </c>
      <c r="BD217" s="23">
        <v>215</v>
      </c>
    </row>
    <row r="218" spans="1:56" x14ac:dyDescent="0.35">
      <c r="A218" s="3"/>
      <c r="B218" s="5" t="s">
        <v>65</v>
      </c>
      <c r="C218">
        <f t="shared" si="80"/>
        <v>0.1191367530622979</v>
      </c>
      <c r="D218">
        <f t="shared" si="80"/>
        <v>0.13131100704875362</v>
      </c>
      <c r="E218">
        <f t="shared" si="80"/>
        <v>0.14140382116878569</v>
      </c>
      <c r="F218">
        <f t="shared" si="80"/>
        <v>0.16686284020654948</v>
      </c>
      <c r="G218">
        <f t="shared" si="80"/>
        <v>0.14679490314689517</v>
      </c>
      <c r="H218">
        <f t="shared" si="80"/>
        <v>0.16674476883627848</v>
      </c>
      <c r="I218">
        <f t="shared" si="80"/>
        <v>0.13212614080346533</v>
      </c>
      <c r="J218">
        <f t="shared" si="80"/>
        <v>0.16257049422120531</v>
      </c>
      <c r="K218">
        <f t="shared" si="80"/>
        <v>0.16282729102316482</v>
      </c>
      <c r="L218">
        <f t="shared" si="80"/>
        <v>0.14838659481144664</v>
      </c>
      <c r="M218">
        <f t="shared" si="81"/>
        <v>0.14838659481144667</v>
      </c>
      <c r="N218">
        <f t="shared" si="81"/>
        <v>0.12594286997217402</v>
      </c>
      <c r="O218">
        <f t="shared" si="81"/>
        <v>0.16836295522004677</v>
      </c>
      <c r="P218">
        <f t="shared" si="81"/>
        <v>9.6801200183345495E-2</v>
      </c>
      <c r="Q218">
        <f t="shared" si="81"/>
        <v>0.1523100391763621</v>
      </c>
      <c r="R218">
        <f t="shared" si="81"/>
        <v>9.6801200183345495E-2</v>
      </c>
      <c r="S218">
        <f t="shared" si="81"/>
        <v>0.13051674461512699</v>
      </c>
      <c r="T218">
        <f t="shared" si="81"/>
        <v>8.680735383936912E-2</v>
      </c>
      <c r="U218">
        <f t="shared" si="81"/>
        <v>0.18651193630122909</v>
      </c>
      <c r="V218">
        <f t="shared" si="81"/>
        <v>0.15525985303053802</v>
      </c>
      <c r="W218">
        <f t="shared" si="82"/>
        <v>0.15807400783255651</v>
      </c>
      <c r="X218">
        <f t="shared" si="82"/>
        <v>0.1580740078325564</v>
      </c>
      <c r="Y218">
        <f t="shared" si="82"/>
        <v>0.15890870636215343</v>
      </c>
      <c r="Z218">
        <f t="shared" si="82"/>
        <v>0.13822388262060914</v>
      </c>
      <c r="AA218">
        <f t="shared" si="82"/>
        <v>0.13654098755190705</v>
      </c>
      <c r="AB218">
        <f t="shared" si="82"/>
        <v>0.13302905137797882</v>
      </c>
      <c r="AC218">
        <f t="shared" si="82"/>
        <v>0.12785395788059542</v>
      </c>
      <c r="AD218">
        <f t="shared" si="82"/>
        <v>0.14679490314689517</v>
      </c>
      <c r="AE218">
        <f t="shared" si="82"/>
        <v>0.14913582436632025</v>
      </c>
      <c r="AF218">
        <f t="shared" si="82"/>
        <v>0.1220539897744545</v>
      </c>
      <c r="AG218">
        <f t="shared" si="83"/>
        <v>0.14913582436632028</v>
      </c>
      <c r="AH218">
        <f t="shared" si="83"/>
        <v>0.15144785157125779</v>
      </c>
      <c r="AI218">
        <f t="shared" si="83"/>
        <v>0.11817112086329427</v>
      </c>
      <c r="AJ218">
        <f t="shared" si="83"/>
        <v>0.1523100391763621</v>
      </c>
      <c r="AK218">
        <f t="shared" si="83"/>
        <v>0.14075081596612257</v>
      </c>
      <c r="AL218">
        <f t="shared" si="83"/>
        <v>0.19684180779154098</v>
      </c>
      <c r="AM218">
        <f t="shared" si="83"/>
        <v>0.16376163791442597</v>
      </c>
      <c r="AN218">
        <f t="shared" si="83"/>
        <v>0.17378032277534042</v>
      </c>
      <c r="AO218">
        <f t="shared" si="83"/>
        <v>0.17378032277534031</v>
      </c>
      <c r="AP218">
        <f t="shared" si="83"/>
        <v>0.12488398434855218</v>
      </c>
      <c r="AQ218">
        <f t="shared" si="83"/>
        <v>0.1067099213739985</v>
      </c>
      <c r="AR218" s="49">
        <v>0.14036536851247017</v>
      </c>
      <c r="AS218">
        <f t="shared" si="84"/>
        <v>0.16686284020654948</v>
      </c>
      <c r="AT218">
        <f t="shared" si="84"/>
        <v>0.17624632479452021</v>
      </c>
      <c r="AU218">
        <f t="shared" si="84"/>
        <v>0.17624632479452021</v>
      </c>
      <c r="AV218">
        <f t="shared" si="84"/>
        <v>0.12750856959792428</v>
      </c>
      <c r="AW218">
        <f t="shared" si="84"/>
        <v>0.13792320740274377</v>
      </c>
      <c r="AX218">
        <f t="shared" si="84"/>
        <v>0.15667476179669634</v>
      </c>
      <c r="AY218">
        <f t="shared" si="84"/>
        <v>0.15173200011735288</v>
      </c>
      <c r="AZ218">
        <f t="shared" si="84"/>
        <v>0.146572883558932</v>
      </c>
      <c r="BA218">
        <f t="shared" si="84"/>
        <v>0.12002726257657929</v>
      </c>
      <c r="BB218">
        <f t="shared" si="84"/>
        <v>0.16201840982680582</v>
      </c>
      <c r="BC218">
        <f t="shared" si="84"/>
        <v>0.18651193630122903</v>
      </c>
      <c r="BD218" s="23">
        <v>216</v>
      </c>
    </row>
    <row r="219" spans="1:56" x14ac:dyDescent="0.35">
      <c r="A219" s="3"/>
      <c r="B219" s="5" t="s">
        <v>66</v>
      </c>
      <c r="C219">
        <f t="shared" si="80"/>
        <v>0.18003406163827765</v>
      </c>
      <c r="D219">
        <f t="shared" si="80"/>
        <v>0.19843124249355507</v>
      </c>
      <c r="E219">
        <f t="shared" si="80"/>
        <v>0.21368304575899555</v>
      </c>
      <c r="F219">
        <f t="shared" si="80"/>
        <v>0.2521555614594872</v>
      </c>
      <c r="G219">
        <f t="shared" si="80"/>
        <v>0.22182980450636916</v>
      </c>
      <c r="H219">
        <f t="shared" si="80"/>
        <v>0.25197713735603716</v>
      </c>
      <c r="I219">
        <f t="shared" si="80"/>
        <v>0.19966303567968013</v>
      </c>
      <c r="J219">
        <f t="shared" si="80"/>
        <v>0.24566916274678954</v>
      </c>
      <c r="K219">
        <f t="shared" si="80"/>
        <v>0.24605722243520756</v>
      </c>
      <c r="L219">
        <f t="shared" si="80"/>
        <v>0.22423509681020717</v>
      </c>
      <c r="M219">
        <f t="shared" si="81"/>
        <v>0.2242350968102072</v>
      </c>
      <c r="N219">
        <f t="shared" si="81"/>
        <v>0.19031915704145036</v>
      </c>
      <c r="O219">
        <f t="shared" si="81"/>
        <v>0.25442246727874557</v>
      </c>
      <c r="P219">
        <f t="shared" si="81"/>
        <v>0.14628158643332037</v>
      </c>
      <c r="Q219">
        <f t="shared" si="81"/>
        <v>0.2301640281136999</v>
      </c>
      <c r="R219">
        <f t="shared" si="81"/>
        <v>0.14628158643332037</v>
      </c>
      <c r="S219">
        <f t="shared" si="81"/>
        <v>0.19723098910191081</v>
      </c>
      <c r="T219">
        <f t="shared" si="81"/>
        <v>0.13117933878557661</v>
      </c>
      <c r="U219">
        <f t="shared" si="81"/>
        <v>0.28184838492930414</v>
      </c>
      <c r="V219">
        <f t="shared" si="81"/>
        <v>0.23462165311684613</v>
      </c>
      <c r="W219">
        <f t="shared" si="82"/>
        <v>0.23887427630879532</v>
      </c>
      <c r="X219">
        <f t="shared" si="82"/>
        <v>0.23887427630879512</v>
      </c>
      <c r="Y219">
        <f t="shared" si="82"/>
        <v>0.24013563489600015</v>
      </c>
      <c r="Z219">
        <f t="shared" si="82"/>
        <v>0.20887766674812902</v>
      </c>
      <c r="AA219">
        <f t="shared" si="82"/>
        <v>0.20633455199351558</v>
      </c>
      <c r="AB219">
        <f t="shared" si="82"/>
        <v>0.20102747321761449</v>
      </c>
      <c r="AC219">
        <f t="shared" si="82"/>
        <v>0.19320710647315084</v>
      </c>
      <c r="AD219">
        <f t="shared" si="82"/>
        <v>0.22182980450636916</v>
      </c>
      <c r="AE219">
        <f t="shared" si="82"/>
        <v>0.22536729855648777</v>
      </c>
      <c r="AF219">
        <f t="shared" si="82"/>
        <v>0.18444245754088562</v>
      </c>
      <c r="AG219">
        <f t="shared" si="83"/>
        <v>0.22536729855648782</v>
      </c>
      <c r="AH219">
        <f t="shared" si="83"/>
        <v>0.22886112928146515</v>
      </c>
      <c r="AI219">
        <f t="shared" si="83"/>
        <v>0.17857484202412199</v>
      </c>
      <c r="AJ219">
        <f t="shared" si="83"/>
        <v>0.2301640281136999</v>
      </c>
      <c r="AK219">
        <f t="shared" si="83"/>
        <v>0.21269625389263594</v>
      </c>
      <c r="AL219">
        <f t="shared" si="83"/>
        <v>0.29745841854865102</v>
      </c>
      <c r="AM219">
        <f t="shared" si="83"/>
        <v>0.24746916511023481</v>
      </c>
      <c r="AN219">
        <f t="shared" si="83"/>
        <v>0.26260894759902881</v>
      </c>
      <c r="AO219">
        <f t="shared" si="83"/>
        <v>0.26260894759902864</v>
      </c>
      <c r="AP219">
        <f t="shared" si="83"/>
        <v>0.18871901707850092</v>
      </c>
      <c r="AQ219">
        <f t="shared" si="83"/>
        <v>0.16125519680745662</v>
      </c>
      <c r="AR219" s="49">
        <v>0.21211378317016386</v>
      </c>
      <c r="AS219">
        <f t="shared" si="84"/>
        <v>0.2521555614594872</v>
      </c>
      <c r="AT219">
        <f t="shared" si="84"/>
        <v>0.26633545808474746</v>
      </c>
      <c r="AU219">
        <f t="shared" si="84"/>
        <v>0.26633545808474746</v>
      </c>
      <c r="AV219">
        <f t="shared" si="84"/>
        <v>0.19268517135427921</v>
      </c>
      <c r="AW219">
        <f t="shared" si="84"/>
        <v>0.20842329998627873</v>
      </c>
      <c r="AX219">
        <f t="shared" si="84"/>
        <v>0.23675979911689604</v>
      </c>
      <c r="AY219">
        <f t="shared" si="84"/>
        <v>0.22929052168596828</v>
      </c>
      <c r="AZ219">
        <f t="shared" si="84"/>
        <v>0.22149429856754804</v>
      </c>
      <c r="BA219">
        <f t="shared" si="84"/>
        <v>0.18137975925603775</v>
      </c>
      <c r="BB219">
        <f t="shared" si="84"/>
        <v>0.24483487783188276</v>
      </c>
      <c r="BC219">
        <f t="shared" si="84"/>
        <v>0.28184838492930403</v>
      </c>
      <c r="BD219" s="23">
        <v>217</v>
      </c>
    </row>
    <row r="220" spans="1:56" x14ac:dyDescent="0.35">
      <c r="A220" s="3"/>
      <c r="B220" s="5" t="s">
        <v>67</v>
      </c>
      <c r="C220">
        <f t="shared" si="80"/>
        <v>0.18003406163827765</v>
      </c>
      <c r="D220">
        <f t="shared" si="80"/>
        <v>0.19843124249355507</v>
      </c>
      <c r="E220">
        <f t="shared" si="80"/>
        <v>0.21368304575899555</v>
      </c>
      <c r="F220">
        <f t="shared" si="80"/>
        <v>0.2521555614594872</v>
      </c>
      <c r="G220">
        <f t="shared" si="80"/>
        <v>0.22182980450636916</v>
      </c>
      <c r="H220">
        <f t="shared" si="80"/>
        <v>0.25197713735603716</v>
      </c>
      <c r="I220">
        <f t="shared" si="80"/>
        <v>0.19966303567968013</v>
      </c>
      <c r="J220">
        <f t="shared" si="80"/>
        <v>0.24566916274678954</v>
      </c>
      <c r="K220">
        <f t="shared" si="80"/>
        <v>0.24605722243520756</v>
      </c>
      <c r="L220">
        <f t="shared" si="80"/>
        <v>0.22423509681020717</v>
      </c>
      <c r="M220">
        <f t="shared" si="81"/>
        <v>0.2242350968102072</v>
      </c>
      <c r="N220">
        <f t="shared" si="81"/>
        <v>0.19031915704145036</v>
      </c>
      <c r="O220">
        <f t="shared" si="81"/>
        <v>0.25442246727874557</v>
      </c>
      <c r="P220">
        <f t="shared" si="81"/>
        <v>0.14628158643332037</v>
      </c>
      <c r="Q220">
        <f t="shared" si="81"/>
        <v>0.2301640281136999</v>
      </c>
      <c r="R220">
        <f t="shared" si="81"/>
        <v>0.14628158643332037</v>
      </c>
      <c r="S220">
        <f t="shared" si="81"/>
        <v>0.19723098910191081</v>
      </c>
      <c r="T220">
        <f t="shared" si="81"/>
        <v>0.13117933878557661</v>
      </c>
      <c r="U220">
        <f t="shared" si="81"/>
        <v>0.28184838492930414</v>
      </c>
      <c r="V220">
        <f t="shared" si="81"/>
        <v>0.23462165311684613</v>
      </c>
      <c r="W220">
        <f t="shared" si="82"/>
        <v>0.23887427630879532</v>
      </c>
      <c r="X220">
        <f t="shared" si="82"/>
        <v>0.23887427630879512</v>
      </c>
      <c r="Y220">
        <f t="shared" si="82"/>
        <v>0.24013563489600015</v>
      </c>
      <c r="Z220">
        <f t="shared" si="82"/>
        <v>0.20887766674812902</v>
      </c>
      <c r="AA220">
        <f t="shared" si="82"/>
        <v>0.20633455199351558</v>
      </c>
      <c r="AB220">
        <f t="shared" si="82"/>
        <v>0.20102747321761449</v>
      </c>
      <c r="AC220">
        <f t="shared" si="82"/>
        <v>0.19320710647315084</v>
      </c>
      <c r="AD220">
        <f t="shared" si="82"/>
        <v>0.22182980450636916</v>
      </c>
      <c r="AE220">
        <f t="shared" si="82"/>
        <v>0.22536729855648777</v>
      </c>
      <c r="AF220">
        <f t="shared" si="82"/>
        <v>0.18444245754088562</v>
      </c>
      <c r="AG220">
        <f t="shared" si="83"/>
        <v>0.22536729855648782</v>
      </c>
      <c r="AH220">
        <f t="shared" si="83"/>
        <v>0.22886112928146515</v>
      </c>
      <c r="AI220">
        <f t="shared" si="83"/>
        <v>0.17857484202412199</v>
      </c>
      <c r="AJ220">
        <f t="shared" si="83"/>
        <v>0.2301640281136999</v>
      </c>
      <c r="AK220">
        <f t="shared" si="83"/>
        <v>0.21269625389263594</v>
      </c>
      <c r="AL220">
        <f t="shared" si="83"/>
        <v>0.29745841854865102</v>
      </c>
      <c r="AM220">
        <f t="shared" si="83"/>
        <v>0.24746916511023481</v>
      </c>
      <c r="AN220">
        <f t="shared" si="83"/>
        <v>0.26260894759902881</v>
      </c>
      <c r="AO220">
        <f t="shared" si="83"/>
        <v>0.26260894759902864</v>
      </c>
      <c r="AP220">
        <f t="shared" si="83"/>
        <v>0.18871901707850092</v>
      </c>
      <c r="AQ220">
        <f t="shared" si="83"/>
        <v>0.16125519680745662</v>
      </c>
      <c r="AR220" s="49">
        <v>0.21211378317016386</v>
      </c>
      <c r="AS220">
        <f t="shared" si="84"/>
        <v>0.2521555614594872</v>
      </c>
      <c r="AT220">
        <f t="shared" si="84"/>
        <v>0.26633545808474746</v>
      </c>
      <c r="AU220">
        <f t="shared" si="84"/>
        <v>0.26633545808474746</v>
      </c>
      <c r="AV220">
        <f t="shared" si="84"/>
        <v>0.19268517135427921</v>
      </c>
      <c r="AW220">
        <f t="shared" si="84"/>
        <v>0.20842329998627873</v>
      </c>
      <c r="AX220">
        <f t="shared" si="84"/>
        <v>0.23675979911689604</v>
      </c>
      <c r="AY220">
        <f t="shared" si="84"/>
        <v>0.22929052168596828</v>
      </c>
      <c r="AZ220">
        <f t="shared" si="84"/>
        <v>0.22149429856754804</v>
      </c>
      <c r="BA220">
        <f t="shared" si="84"/>
        <v>0.18137975925603775</v>
      </c>
      <c r="BB220">
        <f t="shared" si="84"/>
        <v>0.24483487783188276</v>
      </c>
      <c r="BC220">
        <f t="shared" si="84"/>
        <v>0.28184838492930403</v>
      </c>
      <c r="BD220" s="23">
        <v>218</v>
      </c>
    </row>
    <row r="221" spans="1:56" x14ac:dyDescent="0.35">
      <c r="A221" s="3"/>
      <c r="B221" s="5" t="s">
        <v>68</v>
      </c>
      <c r="C221">
        <f t="shared" si="80"/>
        <v>0.18359350890990012</v>
      </c>
      <c r="D221">
        <f t="shared" si="80"/>
        <v>0.20235441979828886</v>
      </c>
      <c r="E221">
        <f t="shared" si="80"/>
        <v>0.21790776594415145</v>
      </c>
      <c r="F221">
        <f t="shared" si="80"/>
        <v>0.25714092043597198</v>
      </c>
      <c r="G221">
        <f t="shared" si="80"/>
        <v>0.22621559397992544</v>
      </c>
      <c r="H221">
        <f t="shared" si="80"/>
        <v>0.25695896871567853</v>
      </c>
      <c r="I221">
        <f t="shared" si="80"/>
        <v>0.20361056672534306</v>
      </c>
      <c r="J221">
        <f t="shared" si="80"/>
        <v>0.25052627935629956</v>
      </c>
      <c r="K221">
        <f t="shared" si="80"/>
        <v>0.25092201135953734</v>
      </c>
      <c r="L221">
        <f t="shared" si="80"/>
        <v>0.22866844123559002</v>
      </c>
      <c r="M221">
        <f t="shared" si="81"/>
        <v>0.22866844123559005</v>
      </c>
      <c r="N221">
        <f t="shared" si="81"/>
        <v>0.194081950582318</v>
      </c>
      <c r="O221">
        <f t="shared" si="81"/>
        <v>0.25945264517260608</v>
      </c>
      <c r="P221">
        <f t="shared" si="81"/>
        <v>0.1491737146727245</v>
      </c>
      <c r="Q221">
        <f t="shared" si="81"/>
        <v>0.23471459323698743</v>
      </c>
      <c r="R221">
        <f t="shared" si="81"/>
        <v>0.1491737146727245</v>
      </c>
      <c r="S221">
        <f t="shared" si="81"/>
        <v>0.20113043623791285</v>
      </c>
      <c r="T221">
        <f t="shared" si="81"/>
        <v>0.13377288100355811</v>
      </c>
      <c r="U221">
        <f t="shared" si="81"/>
        <v>0.28742079970247897</v>
      </c>
      <c r="V221">
        <f t="shared" si="81"/>
        <v>0.23926034979152444</v>
      </c>
      <c r="W221">
        <f t="shared" si="82"/>
        <v>0.24359705145107069</v>
      </c>
      <c r="X221">
        <f t="shared" si="82"/>
        <v>0.2435970514510705</v>
      </c>
      <c r="Y221">
        <f t="shared" si="82"/>
        <v>0.24488334831573763</v>
      </c>
      <c r="Z221">
        <f t="shared" si="82"/>
        <v>0.21300737994930816</v>
      </c>
      <c r="AA221">
        <f t="shared" si="82"/>
        <v>0.21041398535991035</v>
      </c>
      <c r="AB221">
        <f t="shared" si="82"/>
        <v>0.2050019805111469</v>
      </c>
      <c r="AC221">
        <f t="shared" si="82"/>
        <v>0.19702699756340281</v>
      </c>
      <c r="AD221">
        <f t="shared" si="82"/>
        <v>0.22621559397992544</v>
      </c>
      <c r="AE221">
        <f t="shared" si="82"/>
        <v>0.22982302770385074</v>
      </c>
      <c r="AF221">
        <f t="shared" si="82"/>
        <v>0.18808906305703679</v>
      </c>
      <c r="AG221">
        <f t="shared" si="83"/>
        <v>0.22982302770385077</v>
      </c>
      <c r="AH221">
        <f t="shared" si="83"/>
        <v>0.23338593483652767</v>
      </c>
      <c r="AI221">
        <f t="shared" si="83"/>
        <v>0.1821054391146896</v>
      </c>
      <c r="AJ221">
        <f t="shared" si="83"/>
        <v>0.23471459323698743</v>
      </c>
      <c r="AK221">
        <f t="shared" si="83"/>
        <v>0.21690146424957152</v>
      </c>
      <c r="AL221">
        <f t="shared" si="83"/>
        <v>0.30333945876231588</v>
      </c>
      <c r="AM221">
        <f t="shared" si="83"/>
        <v>0.25236186950487383</v>
      </c>
      <c r="AN221">
        <f t="shared" si="83"/>
        <v>0.26780098011514836</v>
      </c>
      <c r="AO221">
        <f t="shared" si="83"/>
        <v>0.26780098011514819</v>
      </c>
      <c r="AP221">
        <f t="shared" si="83"/>
        <v>0.19245017430692019</v>
      </c>
      <c r="AQ221">
        <f t="shared" si="83"/>
        <v>0.16444336778514904</v>
      </c>
      <c r="AR221" s="49">
        <v>0.21630747751837842</v>
      </c>
      <c r="AS221">
        <f t="shared" si="84"/>
        <v>0.25714092043597198</v>
      </c>
      <c r="AT221">
        <f t="shared" si="84"/>
        <v>0.27160116731215356</v>
      </c>
      <c r="AU221">
        <f t="shared" si="84"/>
        <v>0.27160116731215356</v>
      </c>
      <c r="AV221">
        <f t="shared" si="84"/>
        <v>0.19649474328315733</v>
      </c>
      <c r="AW221">
        <f t="shared" si="84"/>
        <v>0.21254402991775842</v>
      </c>
      <c r="AX221">
        <f t="shared" si="84"/>
        <v>0.24144076900297087</v>
      </c>
      <c r="AY221">
        <f t="shared" si="84"/>
        <v>0.23382381674356578</v>
      </c>
      <c r="AZ221">
        <f t="shared" si="84"/>
        <v>0.22587345476466938</v>
      </c>
      <c r="BA221">
        <f t="shared" si="84"/>
        <v>0.18496581226920922</v>
      </c>
      <c r="BB221">
        <f t="shared" si="84"/>
        <v>0.24967549982289064</v>
      </c>
      <c r="BC221">
        <f t="shared" si="84"/>
        <v>0.28742079970247891</v>
      </c>
      <c r="BD221" s="23">
        <v>219</v>
      </c>
    </row>
    <row r="222" spans="1:56" x14ac:dyDescent="0.35">
      <c r="A222" s="3"/>
      <c r="B222" s="5" t="s">
        <v>69</v>
      </c>
      <c r="C222">
        <f t="shared" si="80"/>
        <v>0.18359350890990012</v>
      </c>
      <c r="D222">
        <f t="shared" si="80"/>
        <v>0.20235441979828886</v>
      </c>
      <c r="E222">
        <f t="shared" si="80"/>
        <v>0.21790776594415145</v>
      </c>
      <c r="F222">
        <f t="shared" si="80"/>
        <v>0.25714092043597198</v>
      </c>
      <c r="G222">
        <f t="shared" si="80"/>
        <v>0.22621559397992544</v>
      </c>
      <c r="H222">
        <f t="shared" si="80"/>
        <v>0.25695896871567853</v>
      </c>
      <c r="I222">
        <f t="shared" si="80"/>
        <v>0.20361056672534306</v>
      </c>
      <c r="J222">
        <f t="shared" si="80"/>
        <v>0.25052627935629956</v>
      </c>
      <c r="K222">
        <f t="shared" si="80"/>
        <v>0.25092201135953734</v>
      </c>
      <c r="L222">
        <f t="shared" si="80"/>
        <v>0.22866844123559002</v>
      </c>
      <c r="M222">
        <f t="shared" si="81"/>
        <v>0.22866844123559005</v>
      </c>
      <c r="N222">
        <f t="shared" si="81"/>
        <v>0.194081950582318</v>
      </c>
      <c r="O222">
        <f t="shared" si="81"/>
        <v>0.25945264517260608</v>
      </c>
      <c r="P222">
        <f t="shared" si="81"/>
        <v>0.1491737146727245</v>
      </c>
      <c r="Q222">
        <f t="shared" si="81"/>
        <v>0.23471459323698743</v>
      </c>
      <c r="R222">
        <f t="shared" si="81"/>
        <v>0.1491737146727245</v>
      </c>
      <c r="S222">
        <f t="shared" si="81"/>
        <v>0.20113043623791285</v>
      </c>
      <c r="T222">
        <f t="shared" si="81"/>
        <v>0.13377288100355811</v>
      </c>
      <c r="U222">
        <f t="shared" si="81"/>
        <v>0.28742079970247897</v>
      </c>
      <c r="V222">
        <f t="shared" si="81"/>
        <v>0.23926034979152444</v>
      </c>
      <c r="W222">
        <f t="shared" si="82"/>
        <v>0.24359705145107069</v>
      </c>
      <c r="X222">
        <f t="shared" si="82"/>
        <v>0.2435970514510705</v>
      </c>
      <c r="Y222">
        <f t="shared" si="82"/>
        <v>0.24488334831573763</v>
      </c>
      <c r="Z222">
        <f t="shared" si="82"/>
        <v>0.21300737994930816</v>
      </c>
      <c r="AA222">
        <f t="shared" si="82"/>
        <v>0.21041398535991035</v>
      </c>
      <c r="AB222">
        <f t="shared" si="82"/>
        <v>0.2050019805111469</v>
      </c>
      <c r="AC222">
        <f t="shared" si="82"/>
        <v>0.19702699756340281</v>
      </c>
      <c r="AD222">
        <f t="shared" si="82"/>
        <v>0.22621559397992544</v>
      </c>
      <c r="AE222">
        <f t="shared" si="82"/>
        <v>0.22982302770385074</v>
      </c>
      <c r="AF222">
        <f t="shared" si="82"/>
        <v>0.18808906305703679</v>
      </c>
      <c r="AG222">
        <f t="shared" si="83"/>
        <v>0.22982302770385077</v>
      </c>
      <c r="AH222">
        <f t="shared" si="83"/>
        <v>0.23338593483652767</v>
      </c>
      <c r="AI222">
        <f t="shared" si="83"/>
        <v>0.1821054391146896</v>
      </c>
      <c r="AJ222">
        <f t="shared" si="83"/>
        <v>0.23471459323698743</v>
      </c>
      <c r="AK222">
        <f t="shared" si="83"/>
        <v>0.21690146424957152</v>
      </c>
      <c r="AL222">
        <f t="shared" si="83"/>
        <v>0.30333945876231588</v>
      </c>
      <c r="AM222">
        <f t="shared" si="83"/>
        <v>0.25236186950487383</v>
      </c>
      <c r="AN222">
        <f t="shared" si="83"/>
        <v>0.26780098011514836</v>
      </c>
      <c r="AO222">
        <f t="shared" si="83"/>
        <v>0.26780098011514819</v>
      </c>
      <c r="AP222">
        <f t="shared" si="83"/>
        <v>0.19245017430692019</v>
      </c>
      <c r="AQ222">
        <f t="shared" si="83"/>
        <v>0.16444336778514904</v>
      </c>
      <c r="AR222" s="49">
        <v>0.21630747751837842</v>
      </c>
      <c r="AS222">
        <f t="shared" si="84"/>
        <v>0.25714092043597198</v>
      </c>
      <c r="AT222">
        <f t="shared" si="84"/>
        <v>0.27160116731215356</v>
      </c>
      <c r="AU222">
        <f t="shared" si="84"/>
        <v>0.27160116731215356</v>
      </c>
      <c r="AV222">
        <f t="shared" si="84"/>
        <v>0.19649474328315733</v>
      </c>
      <c r="AW222">
        <f t="shared" si="84"/>
        <v>0.21254402991775842</v>
      </c>
      <c r="AX222">
        <f t="shared" si="84"/>
        <v>0.24144076900297087</v>
      </c>
      <c r="AY222">
        <f t="shared" si="84"/>
        <v>0.23382381674356578</v>
      </c>
      <c r="AZ222">
        <f t="shared" si="84"/>
        <v>0.22587345476466938</v>
      </c>
      <c r="BA222">
        <f t="shared" si="84"/>
        <v>0.18496581226920922</v>
      </c>
      <c r="BB222">
        <f t="shared" si="84"/>
        <v>0.24967549982289064</v>
      </c>
      <c r="BC222">
        <f t="shared" si="84"/>
        <v>0.28742079970247891</v>
      </c>
      <c r="BD222" s="23">
        <v>220</v>
      </c>
    </row>
    <row r="223" spans="1:56" x14ac:dyDescent="0.35">
      <c r="A223" s="3"/>
      <c r="B223" s="5" t="s">
        <v>70</v>
      </c>
      <c r="C223">
        <f t="shared" si="80"/>
        <v>0.20257649531781513</v>
      </c>
      <c r="D223">
        <f t="shared" si="80"/>
        <v>0.22327722487685833</v>
      </c>
      <c r="E223">
        <f t="shared" si="80"/>
        <v>0.2404387376743502</v>
      </c>
      <c r="F223">
        <f t="shared" si="80"/>
        <v>0.28372847588135724</v>
      </c>
      <c r="G223">
        <f t="shared" si="80"/>
        <v>0.24960556877411483</v>
      </c>
      <c r="H223">
        <f t="shared" si="80"/>
        <v>0.28352771093039064</v>
      </c>
      <c r="I223">
        <f t="shared" si="80"/>
        <v>0.22466325341129723</v>
      </c>
      <c r="J223">
        <f t="shared" si="80"/>
        <v>0.27642990189766115</v>
      </c>
      <c r="K223">
        <f t="shared" si="80"/>
        <v>0.27686655133465377</v>
      </c>
      <c r="L223">
        <f t="shared" si="80"/>
        <v>0.25231203265485203</v>
      </c>
      <c r="M223">
        <f t="shared" si="81"/>
        <v>0.25231203265485208</v>
      </c>
      <c r="N223">
        <f t="shared" si="81"/>
        <v>0.21414940858669576</v>
      </c>
      <c r="O223">
        <f t="shared" si="81"/>
        <v>0.28627922562227903</v>
      </c>
      <c r="P223">
        <f t="shared" si="81"/>
        <v>0.16459780354636891</v>
      </c>
      <c r="Q223">
        <f t="shared" si="81"/>
        <v>0.25898333759299647</v>
      </c>
      <c r="R223">
        <f t="shared" si="81"/>
        <v>0.16459780354636891</v>
      </c>
      <c r="S223">
        <f t="shared" si="81"/>
        <v>0.22192668529918036</v>
      </c>
      <c r="T223">
        <f t="shared" si="81"/>
        <v>0.14760457253184853</v>
      </c>
      <c r="U223">
        <f t="shared" si="81"/>
        <v>0.31713919860721285</v>
      </c>
      <c r="V223">
        <f t="shared" si="81"/>
        <v>0.26399911095477702</v>
      </c>
      <c r="W223">
        <f t="shared" si="82"/>
        <v>0.26878421380860923</v>
      </c>
      <c r="X223">
        <f t="shared" si="82"/>
        <v>0.26878421380860901</v>
      </c>
      <c r="Y223">
        <f t="shared" si="82"/>
        <v>0.27020350968856538</v>
      </c>
      <c r="Z223">
        <f t="shared" si="82"/>
        <v>0.23503166731312605</v>
      </c>
      <c r="AA223">
        <f t="shared" si="82"/>
        <v>0.23217012395020567</v>
      </c>
      <c r="AB223">
        <f t="shared" si="82"/>
        <v>0.22619853496857364</v>
      </c>
      <c r="AC223">
        <f t="shared" si="82"/>
        <v>0.21739896408305731</v>
      </c>
      <c r="AD223">
        <f t="shared" si="82"/>
        <v>0.24960556877411483</v>
      </c>
      <c r="AE223">
        <f t="shared" si="82"/>
        <v>0.25358599970123824</v>
      </c>
      <c r="AF223">
        <f t="shared" si="82"/>
        <v>0.20753687550252714</v>
      </c>
      <c r="AG223">
        <f t="shared" si="83"/>
        <v>0.2535859997012383</v>
      </c>
      <c r="AH223">
        <f t="shared" si="83"/>
        <v>0.2575173001288299</v>
      </c>
      <c r="AI223">
        <f t="shared" si="83"/>
        <v>0.20093456382638106</v>
      </c>
      <c r="AJ223">
        <f t="shared" si="83"/>
        <v>0.25898333759299647</v>
      </c>
      <c r="AK223">
        <f t="shared" si="83"/>
        <v>0.23932838757683983</v>
      </c>
      <c r="AL223">
        <f t="shared" si="83"/>
        <v>0.33470379651510246</v>
      </c>
      <c r="AM223">
        <f t="shared" si="83"/>
        <v>0.27845528624455856</v>
      </c>
      <c r="AN223">
        <f t="shared" si="83"/>
        <v>0.29549075191447172</v>
      </c>
      <c r="AO223">
        <f t="shared" si="83"/>
        <v>0.29549075191447155</v>
      </c>
      <c r="AP223">
        <f t="shared" si="83"/>
        <v>0.21234891182090287</v>
      </c>
      <c r="AQ223">
        <f t="shared" si="83"/>
        <v>0.18144629035072415</v>
      </c>
      <c r="AR223" s="49">
        <v>0.23867298450194444</v>
      </c>
      <c r="AS223">
        <f t="shared" si="84"/>
        <v>0.28372847588135724</v>
      </c>
      <c r="AT223">
        <f t="shared" si="84"/>
        <v>0.29968386641232003</v>
      </c>
      <c r="AU223">
        <f t="shared" si="84"/>
        <v>0.29968386641232003</v>
      </c>
      <c r="AV223">
        <f t="shared" si="84"/>
        <v>0.21681167639870377</v>
      </c>
      <c r="AW223">
        <f t="shared" si="84"/>
        <v>0.2345204083581986</v>
      </c>
      <c r="AX223">
        <f t="shared" si="84"/>
        <v>0.26640497859574691</v>
      </c>
      <c r="AY223">
        <f t="shared" si="84"/>
        <v>0.25800045763596374</v>
      </c>
      <c r="AZ223">
        <f t="shared" si="84"/>
        <v>0.24922805344936894</v>
      </c>
      <c r="BA223">
        <f t="shared" si="84"/>
        <v>0.20409069049112125</v>
      </c>
      <c r="BB223">
        <f t="shared" si="84"/>
        <v>0.27549115445942413</v>
      </c>
      <c r="BC223">
        <f t="shared" si="84"/>
        <v>0.31713919860721274</v>
      </c>
      <c r="BD223" s="23">
        <v>221</v>
      </c>
    </row>
    <row r="224" spans="1:56" x14ac:dyDescent="0.35">
      <c r="A224" s="3"/>
      <c r="B224" s="5" t="s">
        <v>71</v>
      </c>
      <c r="C224">
        <f t="shared" si="80"/>
        <v>0.20257649531781513</v>
      </c>
      <c r="D224">
        <f t="shared" si="80"/>
        <v>0.22327722487685833</v>
      </c>
      <c r="E224">
        <f t="shared" si="80"/>
        <v>0.2404387376743502</v>
      </c>
      <c r="F224">
        <f t="shared" si="80"/>
        <v>0.28372847588135724</v>
      </c>
      <c r="G224">
        <f t="shared" si="80"/>
        <v>0.24960556877411483</v>
      </c>
      <c r="H224">
        <f t="shared" si="80"/>
        <v>0.28352771093039064</v>
      </c>
      <c r="I224">
        <f t="shared" si="80"/>
        <v>0.22466325341129723</v>
      </c>
      <c r="J224">
        <f t="shared" si="80"/>
        <v>0.27642990189766115</v>
      </c>
      <c r="K224">
        <f t="shared" si="80"/>
        <v>0.27686655133465377</v>
      </c>
      <c r="L224">
        <f t="shared" si="80"/>
        <v>0.25231203265485203</v>
      </c>
      <c r="M224">
        <f t="shared" si="81"/>
        <v>0.25231203265485208</v>
      </c>
      <c r="N224">
        <f t="shared" si="81"/>
        <v>0.21414940858669576</v>
      </c>
      <c r="O224">
        <f t="shared" si="81"/>
        <v>0.28627922562227903</v>
      </c>
      <c r="P224">
        <f t="shared" si="81"/>
        <v>0.16459780354636891</v>
      </c>
      <c r="Q224">
        <f t="shared" si="81"/>
        <v>0.25898333759299647</v>
      </c>
      <c r="R224">
        <f t="shared" si="81"/>
        <v>0.16459780354636891</v>
      </c>
      <c r="S224">
        <f t="shared" si="81"/>
        <v>0.22192668529918036</v>
      </c>
      <c r="T224">
        <f t="shared" si="81"/>
        <v>0.14760457253184853</v>
      </c>
      <c r="U224">
        <f t="shared" si="81"/>
        <v>0.31713919860721285</v>
      </c>
      <c r="V224">
        <f t="shared" si="81"/>
        <v>0.26399911095477702</v>
      </c>
      <c r="W224">
        <f t="shared" si="82"/>
        <v>0.26878421380860923</v>
      </c>
      <c r="X224">
        <f t="shared" si="82"/>
        <v>0.26878421380860901</v>
      </c>
      <c r="Y224">
        <f t="shared" si="82"/>
        <v>0.27020350968856538</v>
      </c>
      <c r="Z224">
        <f t="shared" si="82"/>
        <v>0.23503166731312605</v>
      </c>
      <c r="AA224">
        <f t="shared" si="82"/>
        <v>0.23217012395020567</v>
      </c>
      <c r="AB224">
        <f t="shared" si="82"/>
        <v>0.22619853496857364</v>
      </c>
      <c r="AC224">
        <f t="shared" si="82"/>
        <v>0.21739896408305731</v>
      </c>
      <c r="AD224">
        <f t="shared" si="82"/>
        <v>0.24960556877411483</v>
      </c>
      <c r="AE224">
        <f t="shared" si="82"/>
        <v>0.25358599970123824</v>
      </c>
      <c r="AF224">
        <f t="shared" si="82"/>
        <v>0.20753687550252714</v>
      </c>
      <c r="AG224">
        <f t="shared" si="83"/>
        <v>0.2535859997012383</v>
      </c>
      <c r="AH224">
        <f t="shared" si="83"/>
        <v>0.2575173001288299</v>
      </c>
      <c r="AI224">
        <f t="shared" si="83"/>
        <v>0.20093456382638106</v>
      </c>
      <c r="AJ224">
        <f t="shared" si="83"/>
        <v>0.25898333759299647</v>
      </c>
      <c r="AK224">
        <f t="shared" si="83"/>
        <v>0.23932838757683983</v>
      </c>
      <c r="AL224">
        <f t="shared" si="83"/>
        <v>0.33470379651510246</v>
      </c>
      <c r="AM224">
        <f t="shared" si="83"/>
        <v>0.27845528624455856</v>
      </c>
      <c r="AN224">
        <f t="shared" si="83"/>
        <v>0.29549075191447172</v>
      </c>
      <c r="AO224">
        <f t="shared" si="83"/>
        <v>0.29549075191447155</v>
      </c>
      <c r="AP224">
        <f t="shared" si="83"/>
        <v>0.21234891182090287</v>
      </c>
      <c r="AQ224">
        <f t="shared" si="83"/>
        <v>0.18144629035072415</v>
      </c>
      <c r="AR224" s="49">
        <v>0.23867298450194444</v>
      </c>
      <c r="AS224">
        <f t="shared" si="84"/>
        <v>0.28372847588135724</v>
      </c>
      <c r="AT224">
        <f t="shared" si="84"/>
        <v>0.29968386641232003</v>
      </c>
      <c r="AU224">
        <f t="shared" si="84"/>
        <v>0.29968386641232003</v>
      </c>
      <c r="AV224">
        <f t="shared" si="84"/>
        <v>0.21681167639870377</v>
      </c>
      <c r="AW224">
        <f t="shared" si="84"/>
        <v>0.2345204083581986</v>
      </c>
      <c r="AX224">
        <f t="shared" si="84"/>
        <v>0.26640497859574691</v>
      </c>
      <c r="AY224">
        <f t="shared" si="84"/>
        <v>0.25800045763596374</v>
      </c>
      <c r="AZ224">
        <f t="shared" si="84"/>
        <v>0.24922805344936894</v>
      </c>
      <c r="BA224">
        <f t="shared" si="84"/>
        <v>0.20409069049112125</v>
      </c>
      <c r="BB224">
        <f t="shared" si="84"/>
        <v>0.27549115445942413</v>
      </c>
      <c r="BC224">
        <f t="shared" si="84"/>
        <v>0.31713919860721274</v>
      </c>
      <c r="BD224" s="23">
        <v>222</v>
      </c>
    </row>
    <row r="225" spans="1:56" x14ac:dyDescent="0.35">
      <c r="A225" s="3"/>
      <c r="B225" s="5" t="s">
        <v>72</v>
      </c>
      <c r="C225">
        <f t="shared" ref="C225:L230" si="85">$AR225*C$253</f>
        <v>0.1962465250966591</v>
      </c>
      <c r="D225">
        <f t="shared" si="85"/>
        <v>0.21630041257533472</v>
      </c>
      <c r="E225">
        <f t="shared" si="85"/>
        <v>0.2329256742900557</v>
      </c>
      <c r="F225">
        <f t="shared" si="85"/>
        <v>0.27486272469731537</v>
      </c>
      <c r="G225">
        <f t="shared" si="85"/>
        <v>0.2418060665915143</v>
      </c>
      <c r="H225">
        <f t="shared" si="85"/>
        <v>0.27466823311068489</v>
      </c>
      <c r="I225">
        <f t="shared" si="85"/>
        <v>0.2176431314487248</v>
      </c>
      <c r="J225">
        <f t="shared" si="85"/>
        <v>0.26779221150567323</v>
      </c>
      <c r="K225">
        <f t="shared" si="85"/>
        <v>0.26821521682305111</v>
      </c>
      <c r="L225">
        <f t="shared" si="85"/>
        <v>0.24442796076073181</v>
      </c>
      <c r="M225">
        <f t="shared" ref="M225:V230" si="86">$AR225*M$253</f>
        <v>0.24442796076073187</v>
      </c>
      <c r="N225">
        <f t="shared" si="86"/>
        <v>0.20745781597569085</v>
      </c>
      <c r="O225">
        <f t="shared" si="86"/>
        <v>0.27733377037446444</v>
      </c>
      <c r="P225">
        <f t="shared" si="86"/>
        <v>0.15945456521913054</v>
      </c>
      <c r="Q225">
        <f t="shared" si="86"/>
        <v>0.25089080537613023</v>
      </c>
      <c r="R225">
        <f t="shared" si="86"/>
        <v>0.15945456521913054</v>
      </c>
      <c r="S225">
        <f t="shared" si="86"/>
        <v>0.21499207372432932</v>
      </c>
      <c r="T225">
        <f t="shared" si="86"/>
        <v>0.14299232693461267</v>
      </c>
      <c r="U225">
        <f t="shared" si="86"/>
        <v>0.30722945226672316</v>
      </c>
      <c r="V225">
        <f t="shared" si="86"/>
        <v>0.25574984932087585</v>
      </c>
      <c r="W225">
        <f t="shared" ref="W225:AF230" si="87">$AR225*W$253</f>
        <v>0.26038543059017083</v>
      </c>
      <c r="X225">
        <f t="shared" si="87"/>
        <v>0.26038543059017061</v>
      </c>
      <c r="Y225">
        <f t="shared" si="87"/>
        <v>0.26176037729407359</v>
      </c>
      <c r="Z225">
        <f t="shared" si="87"/>
        <v>0.22768756032387902</v>
      </c>
      <c r="AA225">
        <f t="shared" si="87"/>
        <v>0.2249154324888826</v>
      </c>
      <c r="AB225">
        <f t="shared" si="87"/>
        <v>0.21913043958972012</v>
      </c>
      <c r="AC225">
        <f t="shared" si="87"/>
        <v>0.21060583160933691</v>
      </c>
      <c r="AD225">
        <f t="shared" si="87"/>
        <v>0.2418060665915143</v>
      </c>
      <c r="AE225">
        <f t="shared" si="87"/>
        <v>0.24566211976594471</v>
      </c>
      <c r="AF225">
        <f t="shared" si="87"/>
        <v>0.20105190675202259</v>
      </c>
      <c r="AG225">
        <f t="shared" ref="AG225:AQ230" si="88">$AR225*AG$253</f>
        <v>0.24566211976594476</v>
      </c>
      <c r="AH225">
        <f t="shared" si="88"/>
        <v>0.2494705776367134</v>
      </c>
      <c r="AI225">
        <f t="shared" si="88"/>
        <v>0.19465589954488821</v>
      </c>
      <c r="AJ225">
        <f t="shared" si="88"/>
        <v>0.25089080537613023</v>
      </c>
      <c r="AK225">
        <f t="shared" si="88"/>
        <v>0.23185001964445978</v>
      </c>
      <c r="AL225">
        <f t="shared" si="88"/>
        <v>0.32424520376709109</v>
      </c>
      <c r="AM225">
        <f t="shared" si="88"/>
        <v>0.26975430804328088</v>
      </c>
      <c r="AN225">
        <f t="shared" si="88"/>
        <v>0.2862574612638899</v>
      </c>
      <c r="AO225">
        <f t="shared" si="88"/>
        <v>0.28625746126388979</v>
      </c>
      <c r="AP225">
        <f t="shared" si="88"/>
        <v>0.20571357988758851</v>
      </c>
      <c r="AQ225">
        <f t="shared" si="88"/>
        <v>0.17577658216045558</v>
      </c>
      <c r="AR225" s="49">
        <v>0.23121509615156344</v>
      </c>
      <c r="AS225">
        <f t="shared" ref="AS225:BC230" si="89">$AR225*AS$253</f>
        <v>0.27486272469731537</v>
      </c>
      <c r="AT225">
        <f t="shared" si="89"/>
        <v>0.29031955221992195</v>
      </c>
      <c r="AU225">
        <f t="shared" si="89"/>
        <v>0.29031955221992195</v>
      </c>
      <c r="AV225">
        <f t="shared" si="89"/>
        <v>0.21003689508436826</v>
      </c>
      <c r="AW225">
        <f t="shared" si="89"/>
        <v>0.22719227683518178</v>
      </c>
      <c r="AX225">
        <f t="shared" si="89"/>
        <v>0.25808054007373005</v>
      </c>
      <c r="AY225">
        <f t="shared" si="89"/>
        <v>0.24993863777222233</v>
      </c>
      <c r="AZ225">
        <f t="shared" si="89"/>
        <v>0.24144034760454158</v>
      </c>
      <c r="BA225">
        <f t="shared" si="89"/>
        <v>0.19771340574642679</v>
      </c>
      <c r="BB225">
        <f t="shared" si="89"/>
        <v>0.26688279739813631</v>
      </c>
      <c r="BC225">
        <f t="shared" si="89"/>
        <v>0.30722945226672305</v>
      </c>
      <c r="BD225" s="23">
        <v>223</v>
      </c>
    </row>
    <row r="226" spans="1:56" x14ac:dyDescent="0.35">
      <c r="A226" s="3"/>
      <c r="B226" s="5" t="s">
        <v>73</v>
      </c>
      <c r="C226">
        <f t="shared" si="85"/>
        <v>0.1962465250966591</v>
      </c>
      <c r="D226">
        <f t="shared" si="85"/>
        <v>0.21630041257533472</v>
      </c>
      <c r="E226">
        <f t="shared" si="85"/>
        <v>0.2329256742900557</v>
      </c>
      <c r="F226">
        <f t="shared" si="85"/>
        <v>0.27486272469731537</v>
      </c>
      <c r="G226">
        <f t="shared" si="85"/>
        <v>0.2418060665915143</v>
      </c>
      <c r="H226">
        <f t="shared" si="85"/>
        <v>0.27466823311068489</v>
      </c>
      <c r="I226">
        <f t="shared" si="85"/>
        <v>0.2176431314487248</v>
      </c>
      <c r="J226">
        <f t="shared" si="85"/>
        <v>0.26779221150567323</v>
      </c>
      <c r="K226">
        <f t="shared" si="85"/>
        <v>0.26821521682305111</v>
      </c>
      <c r="L226">
        <f t="shared" si="85"/>
        <v>0.24442796076073181</v>
      </c>
      <c r="M226">
        <f t="shared" si="86"/>
        <v>0.24442796076073187</v>
      </c>
      <c r="N226">
        <f t="shared" si="86"/>
        <v>0.20745781597569085</v>
      </c>
      <c r="O226">
        <f t="shared" si="86"/>
        <v>0.27733377037446444</v>
      </c>
      <c r="P226">
        <f t="shared" si="86"/>
        <v>0.15945456521913054</v>
      </c>
      <c r="Q226">
        <f t="shared" si="86"/>
        <v>0.25089080537613023</v>
      </c>
      <c r="R226">
        <f t="shared" si="86"/>
        <v>0.15945456521913054</v>
      </c>
      <c r="S226">
        <f t="shared" si="86"/>
        <v>0.21499207372432932</v>
      </c>
      <c r="T226">
        <f t="shared" si="86"/>
        <v>0.14299232693461267</v>
      </c>
      <c r="U226">
        <f t="shared" si="86"/>
        <v>0.30722945226672316</v>
      </c>
      <c r="V226">
        <f t="shared" si="86"/>
        <v>0.25574984932087585</v>
      </c>
      <c r="W226">
        <f t="shared" si="87"/>
        <v>0.26038543059017083</v>
      </c>
      <c r="X226">
        <f t="shared" si="87"/>
        <v>0.26038543059017061</v>
      </c>
      <c r="Y226">
        <f t="shared" si="87"/>
        <v>0.26176037729407359</v>
      </c>
      <c r="Z226">
        <f t="shared" si="87"/>
        <v>0.22768756032387902</v>
      </c>
      <c r="AA226">
        <f t="shared" si="87"/>
        <v>0.2249154324888826</v>
      </c>
      <c r="AB226">
        <f t="shared" si="87"/>
        <v>0.21913043958972012</v>
      </c>
      <c r="AC226">
        <f t="shared" si="87"/>
        <v>0.21060583160933691</v>
      </c>
      <c r="AD226">
        <f t="shared" si="87"/>
        <v>0.2418060665915143</v>
      </c>
      <c r="AE226">
        <f t="shared" si="87"/>
        <v>0.24566211976594471</v>
      </c>
      <c r="AF226">
        <f t="shared" si="87"/>
        <v>0.20105190675202259</v>
      </c>
      <c r="AG226">
        <f t="shared" si="88"/>
        <v>0.24566211976594476</v>
      </c>
      <c r="AH226">
        <f t="shared" si="88"/>
        <v>0.2494705776367134</v>
      </c>
      <c r="AI226">
        <f t="shared" si="88"/>
        <v>0.19465589954488821</v>
      </c>
      <c r="AJ226">
        <f t="shared" si="88"/>
        <v>0.25089080537613023</v>
      </c>
      <c r="AK226">
        <f t="shared" si="88"/>
        <v>0.23185001964445978</v>
      </c>
      <c r="AL226">
        <f t="shared" si="88"/>
        <v>0.32424520376709109</v>
      </c>
      <c r="AM226">
        <f t="shared" si="88"/>
        <v>0.26975430804328088</v>
      </c>
      <c r="AN226">
        <f t="shared" si="88"/>
        <v>0.2862574612638899</v>
      </c>
      <c r="AO226">
        <f t="shared" si="88"/>
        <v>0.28625746126388979</v>
      </c>
      <c r="AP226">
        <f t="shared" si="88"/>
        <v>0.20571357988758851</v>
      </c>
      <c r="AQ226">
        <f t="shared" si="88"/>
        <v>0.17577658216045558</v>
      </c>
      <c r="AR226" s="49">
        <v>0.23121509615156344</v>
      </c>
      <c r="AS226">
        <f t="shared" si="89"/>
        <v>0.27486272469731537</v>
      </c>
      <c r="AT226">
        <f t="shared" si="89"/>
        <v>0.29031955221992195</v>
      </c>
      <c r="AU226">
        <f t="shared" si="89"/>
        <v>0.29031955221992195</v>
      </c>
      <c r="AV226">
        <f t="shared" si="89"/>
        <v>0.21003689508436826</v>
      </c>
      <c r="AW226">
        <f t="shared" si="89"/>
        <v>0.22719227683518178</v>
      </c>
      <c r="AX226">
        <f t="shared" si="89"/>
        <v>0.25808054007373005</v>
      </c>
      <c r="AY226">
        <f t="shared" si="89"/>
        <v>0.24993863777222233</v>
      </c>
      <c r="AZ226">
        <f t="shared" si="89"/>
        <v>0.24144034760454158</v>
      </c>
      <c r="BA226">
        <f t="shared" si="89"/>
        <v>0.19771340574642679</v>
      </c>
      <c r="BB226">
        <f t="shared" si="89"/>
        <v>0.26688279739813631</v>
      </c>
      <c r="BC226">
        <f t="shared" si="89"/>
        <v>0.30722945226672305</v>
      </c>
      <c r="BD226" s="23">
        <v>224</v>
      </c>
    </row>
    <row r="227" spans="1:56" x14ac:dyDescent="0.35">
      <c r="A227" s="3"/>
      <c r="B227" s="5" t="s">
        <v>74</v>
      </c>
      <c r="C227">
        <f t="shared" si="85"/>
        <v>0.21887058623113953</v>
      </c>
      <c r="D227">
        <f t="shared" si="85"/>
        <v>0.24123636369654528</v>
      </c>
      <c r="E227">
        <f t="shared" si="85"/>
        <v>0.2597782501118836</v>
      </c>
      <c r="F227">
        <f t="shared" si="85"/>
        <v>0.30654996646671262</v>
      </c>
      <c r="G227">
        <f t="shared" si="85"/>
        <v>0.26968240850666497</v>
      </c>
      <c r="H227">
        <f t="shared" si="85"/>
        <v>0.30633305313506576</v>
      </c>
      <c r="I227">
        <f t="shared" si="85"/>
        <v>0.24273387641335772</v>
      </c>
      <c r="J227">
        <f t="shared" si="85"/>
        <v>0.29866433707048506</v>
      </c>
      <c r="K227">
        <f t="shared" si="85"/>
        <v>0.29913610808272484</v>
      </c>
      <c r="L227">
        <f t="shared" si="85"/>
        <v>0.27260656481246448</v>
      </c>
      <c r="M227">
        <f t="shared" si="86"/>
        <v>0.27260656481246454</v>
      </c>
      <c r="N227">
        <f t="shared" si="86"/>
        <v>0.23137435823878605</v>
      </c>
      <c r="O227">
        <f t="shared" si="86"/>
        <v>0.30930588388076696</v>
      </c>
      <c r="P227">
        <f t="shared" si="86"/>
        <v>0.17783710641272754</v>
      </c>
      <c r="Q227">
        <f t="shared" si="86"/>
        <v>0.27981447124034298</v>
      </c>
      <c r="R227">
        <f t="shared" si="86"/>
        <v>0.17783710641272754</v>
      </c>
      <c r="S227">
        <f t="shared" si="86"/>
        <v>0.23977719446454238</v>
      </c>
      <c r="T227">
        <f t="shared" si="86"/>
        <v>0.1594770374013936</v>
      </c>
      <c r="U227">
        <f t="shared" si="86"/>
        <v>0.34264805602019982</v>
      </c>
      <c r="V227">
        <f t="shared" si="86"/>
        <v>0.28523368463118143</v>
      </c>
      <c r="W227">
        <f t="shared" si="87"/>
        <v>0.29040367370198383</v>
      </c>
      <c r="X227">
        <f t="shared" si="87"/>
        <v>0.29040367370198361</v>
      </c>
      <c r="Y227">
        <f t="shared" si="87"/>
        <v>0.29193712959870127</v>
      </c>
      <c r="Z227">
        <f t="shared" si="87"/>
        <v>0.25393626603620162</v>
      </c>
      <c r="AA227">
        <f t="shared" si="87"/>
        <v>0.25084455654450755</v>
      </c>
      <c r="AB227">
        <f t="shared" si="87"/>
        <v>0.24439264720976114</v>
      </c>
      <c r="AC227">
        <f t="shared" si="87"/>
        <v>0.2348852893335483</v>
      </c>
      <c r="AD227">
        <f t="shared" si="87"/>
        <v>0.26968240850666497</v>
      </c>
      <c r="AE227">
        <f t="shared" si="87"/>
        <v>0.27398300245812646</v>
      </c>
      <c r="AF227">
        <f t="shared" si="87"/>
        <v>0.22422995093558837</v>
      </c>
      <c r="AG227">
        <f t="shared" si="88"/>
        <v>0.27398300245812651</v>
      </c>
      <c r="AH227">
        <f t="shared" si="88"/>
        <v>0.27823051413458127</v>
      </c>
      <c r="AI227">
        <f t="shared" si="88"/>
        <v>0.21709658719182481</v>
      </c>
      <c r="AJ227">
        <f t="shared" si="88"/>
        <v>0.27981447124034298</v>
      </c>
      <c r="AK227">
        <f t="shared" si="88"/>
        <v>0.25857858982364224</v>
      </c>
      <c r="AL227">
        <f t="shared" si="88"/>
        <v>0.36162544939934155</v>
      </c>
      <c r="AM227">
        <f t="shared" si="88"/>
        <v>0.30085263171273041</v>
      </c>
      <c r="AN227">
        <f t="shared" si="88"/>
        <v>0.31925833249279739</v>
      </c>
      <c r="AO227">
        <f t="shared" si="88"/>
        <v>0.31925833249279723</v>
      </c>
      <c r="AP227">
        <f t="shared" si="88"/>
        <v>0.22942903984427976</v>
      </c>
      <c r="AQ227">
        <f t="shared" si="88"/>
        <v>0.19604078882016304</v>
      </c>
      <c r="AR227" s="49">
        <v>0.25787046988606016</v>
      </c>
      <c r="AS227">
        <f t="shared" si="89"/>
        <v>0.30654996646671262</v>
      </c>
      <c r="AT227">
        <f t="shared" si="89"/>
        <v>0.32378871706104917</v>
      </c>
      <c r="AU227">
        <f t="shared" si="89"/>
        <v>0.32378871706104917</v>
      </c>
      <c r="AV227">
        <f t="shared" si="89"/>
        <v>0.23425076359768182</v>
      </c>
      <c r="AW227">
        <f t="shared" si="89"/>
        <v>0.25338388434450859</v>
      </c>
      <c r="AX227">
        <f t="shared" si="89"/>
        <v>0.28783306646048745</v>
      </c>
      <c r="AY227">
        <f t="shared" si="89"/>
        <v>0.27875253405926431</v>
      </c>
      <c r="AZ227">
        <f t="shared" si="89"/>
        <v>0.26927452801535356</v>
      </c>
      <c r="BA227">
        <f t="shared" si="89"/>
        <v>0.22050657457583828</v>
      </c>
      <c r="BB227">
        <f t="shared" si="89"/>
        <v>0.29765008217478472</v>
      </c>
      <c r="BC227">
        <f t="shared" si="89"/>
        <v>0.34264805602019965</v>
      </c>
      <c r="BD227" s="23">
        <v>225</v>
      </c>
    </row>
    <row r="228" spans="1:56" x14ac:dyDescent="0.35">
      <c r="A228" s="3"/>
      <c r="B228" s="5" t="s">
        <v>75</v>
      </c>
      <c r="C228">
        <f t="shared" si="85"/>
        <v>0.21887058623113953</v>
      </c>
      <c r="D228">
        <f t="shared" si="85"/>
        <v>0.24123636369654528</v>
      </c>
      <c r="E228">
        <f t="shared" si="85"/>
        <v>0.2597782501118836</v>
      </c>
      <c r="F228">
        <f t="shared" si="85"/>
        <v>0.30654996646671262</v>
      </c>
      <c r="G228">
        <f t="shared" si="85"/>
        <v>0.26968240850666497</v>
      </c>
      <c r="H228">
        <f t="shared" si="85"/>
        <v>0.30633305313506576</v>
      </c>
      <c r="I228">
        <f t="shared" si="85"/>
        <v>0.24273387641335772</v>
      </c>
      <c r="J228">
        <f t="shared" si="85"/>
        <v>0.29866433707048506</v>
      </c>
      <c r="K228">
        <f t="shared" si="85"/>
        <v>0.29913610808272484</v>
      </c>
      <c r="L228">
        <f t="shared" si="85"/>
        <v>0.27260656481246448</v>
      </c>
      <c r="M228">
        <f t="shared" si="86"/>
        <v>0.27260656481246454</v>
      </c>
      <c r="N228">
        <f t="shared" si="86"/>
        <v>0.23137435823878605</v>
      </c>
      <c r="O228">
        <f t="shared" si="86"/>
        <v>0.30930588388076696</v>
      </c>
      <c r="P228">
        <f t="shared" si="86"/>
        <v>0.17783710641272754</v>
      </c>
      <c r="Q228">
        <f t="shared" si="86"/>
        <v>0.27981447124034298</v>
      </c>
      <c r="R228">
        <f t="shared" si="86"/>
        <v>0.17783710641272754</v>
      </c>
      <c r="S228">
        <f t="shared" si="86"/>
        <v>0.23977719446454238</v>
      </c>
      <c r="T228">
        <f t="shared" si="86"/>
        <v>0.1594770374013936</v>
      </c>
      <c r="U228">
        <f t="shared" si="86"/>
        <v>0.34264805602019982</v>
      </c>
      <c r="V228">
        <f t="shared" si="86"/>
        <v>0.28523368463118143</v>
      </c>
      <c r="W228">
        <f t="shared" si="87"/>
        <v>0.29040367370198383</v>
      </c>
      <c r="X228">
        <f t="shared" si="87"/>
        <v>0.29040367370198361</v>
      </c>
      <c r="Y228">
        <f t="shared" si="87"/>
        <v>0.29193712959870127</v>
      </c>
      <c r="Z228">
        <f t="shared" si="87"/>
        <v>0.25393626603620162</v>
      </c>
      <c r="AA228">
        <f t="shared" si="87"/>
        <v>0.25084455654450755</v>
      </c>
      <c r="AB228">
        <f t="shared" si="87"/>
        <v>0.24439264720976114</v>
      </c>
      <c r="AC228">
        <f t="shared" si="87"/>
        <v>0.2348852893335483</v>
      </c>
      <c r="AD228">
        <f t="shared" si="87"/>
        <v>0.26968240850666497</v>
      </c>
      <c r="AE228">
        <f t="shared" si="87"/>
        <v>0.27398300245812646</v>
      </c>
      <c r="AF228">
        <f t="shared" si="87"/>
        <v>0.22422995093558837</v>
      </c>
      <c r="AG228">
        <f t="shared" si="88"/>
        <v>0.27398300245812651</v>
      </c>
      <c r="AH228">
        <f t="shared" si="88"/>
        <v>0.27823051413458127</v>
      </c>
      <c r="AI228">
        <f t="shared" si="88"/>
        <v>0.21709658719182481</v>
      </c>
      <c r="AJ228">
        <f t="shared" si="88"/>
        <v>0.27981447124034298</v>
      </c>
      <c r="AK228">
        <f t="shared" si="88"/>
        <v>0.25857858982364224</v>
      </c>
      <c r="AL228">
        <f t="shared" si="88"/>
        <v>0.36162544939934155</v>
      </c>
      <c r="AM228">
        <f t="shared" si="88"/>
        <v>0.30085263171273041</v>
      </c>
      <c r="AN228">
        <f t="shared" si="88"/>
        <v>0.31925833249279739</v>
      </c>
      <c r="AO228">
        <f t="shared" si="88"/>
        <v>0.31925833249279723</v>
      </c>
      <c r="AP228">
        <f t="shared" si="88"/>
        <v>0.22942903984427976</v>
      </c>
      <c r="AQ228">
        <f t="shared" si="88"/>
        <v>0.19604078882016304</v>
      </c>
      <c r="AR228" s="49">
        <v>0.25787046988606016</v>
      </c>
      <c r="AS228">
        <f t="shared" si="89"/>
        <v>0.30654996646671262</v>
      </c>
      <c r="AT228">
        <f t="shared" si="89"/>
        <v>0.32378871706104917</v>
      </c>
      <c r="AU228">
        <f t="shared" si="89"/>
        <v>0.32378871706104917</v>
      </c>
      <c r="AV228">
        <f t="shared" si="89"/>
        <v>0.23425076359768182</v>
      </c>
      <c r="AW228">
        <f t="shared" si="89"/>
        <v>0.25338388434450859</v>
      </c>
      <c r="AX228">
        <f t="shared" si="89"/>
        <v>0.28783306646048745</v>
      </c>
      <c r="AY228">
        <f t="shared" si="89"/>
        <v>0.27875253405926431</v>
      </c>
      <c r="AZ228">
        <f t="shared" si="89"/>
        <v>0.26927452801535356</v>
      </c>
      <c r="BA228">
        <f t="shared" si="89"/>
        <v>0.22050657457583828</v>
      </c>
      <c r="BB228">
        <f t="shared" si="89"/>
        <v>0.29765008217478472</v>
      </c>
      <c r="BC228">
        <f t="shared" si="89"/>
        <v>0.34264805602019965</v>
      </c>
      <c r="BD228" s="23">
        <v>226</v>
      </c>
    </row>
    <row r="229" spans="1:56" x14ac:dyDescent="0.35">
      <c r="A229" s="3"/>
      <c r="B229" s="5" t="s">
        <v>81</v>
      </c>
      <c r="C229">
        <f t="shared" si="85"/>
        <v>0.21887058623113953</v>
      </c>
      <c r="D229">
        <f t="shared" si="85"/>
        <v>0.24123636369654528</v>
      </c>
      <c r="E229">
        <f t="shared" si="85"/>
        <v>0.2597782501118836</v>
      </c>
      <c r="F229">
        <f t="shared" si="85"/>
        <v>0.30654996646671262</v>
      </c>
      <c r="G229">
        <f t="shared" si="85"/>
        <v>0.26968240850666497</v>
      </c>
      <c r="H229">
        <f t="shared" si="85"/>
        <v>0.30633305313506576</v>
      </c>
      <c r="I229">
        <f t="shared" si="85"/>
        <v>0.24273387641335772</v>
      </c>
      <c r="J229">
        <f t="shared" si="85"/>
        <v>0.29866433707048506</v>
      </c>
      <c r="K229">
        <f t="shared" si="85"/>
        <v>0.29913610808272484</v>
      </c>
      <c r="L229">
        <f t="shared" si="85"/>
        <v>0.27260656481246448</v>
      </c>
      <c r="M229">
        <f t="shared" si="86"/>
        <v>0.27260656481246454</v>
      </c>
      <c r="N229">
        <f t="shared" si="86"/>
        <v>0.23137435823878605</v>
      </c>
      <c r="O229">
        <f t="shared" si="86"/>
        <v>0.30930588388076696</v>
      </c>
      <c r="P229">
        <f t="shared" si="86"/>
        <v>0.17783710641272754</v>
      </c>
      <c r="Q229">
        <f t="shared" si="86"/>
        <v>0.27981447124034298</v>
      </c>
      <c r="R229">
        <f t="shared" si="86"/>
        <v>0.17783710641272754</v>
      </c>
      <c r="S229">
        <f t="shared" si="86"/>
        <v>0.23977719446454238</v>
      </c>
      <c r="T229">
        <f t="shared" si="86"/>
        <v>0.1594770374013936</v>
      </c>
      <c r="U229">
        <f t="shared" si="86"/>
        <v>0.34264805602019982</v>
      </c>
      <c r="V229">
        <f t="shared" si="86"/>
        <v>0.28523368463118143</v>
      </c>
      <c r="W229">
        <f t="shared" si="87"/>
        <v>0.29040367370198383</v>
      </c>
      <c r="X229">
        <f t="shared" si="87"/>
        <v>0.29040367370198361</v>
      </c>
      <c r="Y229">
        <f t="shared" si="87"/>
        <v>0.29193712959870127</v>
      </c>
      <c r="Z229">
        <f t="shared" si="87"/>
        <v>0.25393626603620162</v>
      </c>
      <c r="AA229">
        <f t="shared" si="87"/>
        <v>0.25084455654450755</v>
      </c>
      <c r="AB229">
        <f t="shared" si="87"/>
        <v>0.24439264720976114</v>
      </c>
      <c r="AC229">
        <f t="shared" si="87"/>
        <v>0.2348852893335483</v>
      </c>
      <c r="AD229">
        <f t="shared" si="87"/>
        <v>0.26968240850666497</v>
      </c>
      <c r="AE229">
        <f t="shared" si="87"/>
        <v>0.27398300245812646</v>
      </c>
      <c r="AF229">
        <f t="shared" si="87"/>
        <v>0.22422995093558837</v>
      </c>
      <c r="AG229">
        <f t="shared" si="88"/>
        <v>0.27398300245812651</v>
      </c>
      <c r="AH229">
        <f t="shared" si="88"/>
        <v>0.27823051413458127</v>
      </c>
      <c r="AI229">
        <f t="shared" si="88"/>
        <v>0.21709658719182481</v>
      </c>
      <c r="AJ229">
        <f t="shared" si="88"/>
        <v>0.27981447124034298</v>
      </c>
      <c r="AK229">
        <f t="shared" si="88"/>
        <v>0.25857858982364224</v>
      </c>
      <c r="AL229">
        <f t="shared" si="88"/>
        <v>0.36162544939934155</v>
      </c>
      <c r="AM229">
        <f t="shared" si="88"/>
        <v>0.30085263171273041</v>
      </c>
      <c r="AN229">
        <f t="shared" si="88"/>
        <v>0.31925833249279739</v>
      </c>
      <c r="AO229">
        <f t="shared" si="88"/>
        <v>0.31925833249279723</v>
      </c>
      <c r="AP229">
        <f t="shared" si="88"/>
        <v>0.22942903984427976</v>
      </c>
      <c r="AQ229">
        <f t="shared" si="88"/>
        <v>0.19604078882016304</v>
      </c>
      <c r="AR229" s="49">
        <v>0.25787046988606016</v>
      </c>
      <c r="AS229">
        <f t="shared" si="89"/>
        <v>0.30654996646671262</v>
      </c>
      <c r="AT229">
        <f t="shared" si="89"/>
        <v>0.32378871706104917</v>
      </c>
      <c r="AU229">
        <f t="shared" si="89"/>
        <v>0.32378871706104917</v>
      </c>
      <c r="AV229">
        <f t="shared" si="89"/>
        <v>0.23425076359768182</v>
      </c>
      <c r="AW229">
        <f t="shared" si="89"/>
        <v>0.25338388434450859</v>
      </c>
      <c r="AX229">
        <f t="shared" si="89"/>
        <v>0.28783306646048745</v>
      </c>
      <c r="AY229">
        <f t="shared" si="89"/>
        <v>0.27875253405926431</v>
      </c>
      <c r="AZ229">
        <f t="shared" si="89"/>
        <v>0.26927452801535356</v>
      </c>
      <c r="BA229">
        <f t="shared" si="89"/>
        <v>0.22050657457583828</v>
      </c>
      <c r="BB229">
        <f t="shared" si="89"/>
        <v>0.29765008217478472</v>
      </c>
      <c r="BC229">
        <f t="shared" si="89"/>
        <v>0.34264805602019965</v>
      </c>
      <c r="BD229" s="23">
        <v>227</v>
      </c>
    </row>
    <row r="230" spans="1:56" x14ac:dyDescent="0.35">
      <c r="A230" s="3"/>
      <c r="B230" s="5" t="s">
        <v>82</v>
      </c>
      <c r="C230">
        <f t="shared" si="85"/>
        <v>0.21887058623113953</v>
      </c>
      <c r="D230">
        <f t="shared" si="85"/>
        <v>0.24123636369654528</v>
      </c>
      <c r="E230">
        <f t="shared" si="85"/>
        <v>0.2597782501118836</v>
      </c>
      <c r="F230">
        <f t="shared" si="85"/>
        <v>0.30654996646671262</v>
      </c>
      <c r="G230">
        <f t="shared" si="85"/>
        <v>0.26968240850666497</v>
      </c>
      <c r="H230">
        <f t="shared" si="85"/>
        <v>0.30633305313506576</v>
      </c>
      <c r="I230">
        <f t="shared" si="85"/>
        <v>0.24273387641335772</v>
      </c>
      <c r="J230">
        <f t="shared" si="85"/>
        <v>0.29866433707048506</v>
      </c>
      <c r="K230">
        <f t="shared" si="85"/>
        <v>0.29913610808272484</v>
      </c>
      <c r="L230">
        <f t="shared" si="85"/>
        <v>0.27260656481246448</v>
      </c>
      <c r="M230">
        <f t="shared" si="86"/>
        <v>0.27260656481246454</v>
      </c>
      <c r="N230">
        <f t="shared" si="86"/>
        <v>0.23137435823878605</v>
      </c>
      <c r="O230">
        <f t="shared" si="86"/>
        <v>0.30930588388076696</v>
      </c>
      <c r="P230">
        <f t="shared" si="86"/>
        <v>0.17783710641272754</v>
      </c>
      <c r="Q230">
        <f t="shared" si="86"/>
        <v>0.27981447124034298</v>
      </c>
      <c r="R230">
        <f t="shared" si="86"/>
        <v>0.17783710641272754</v>
      </c>
      <c r="S230">
        <f t="shared" si="86"/>
        <v>0.23977719446454238</v>
      </c>
      <c r="T230">
        <f t="shared" si="86"/>
        <v>0.1594770374013936</v>
      </c>
      <c r="U230">
        <f t="shared" si="86"/>
        <v>0.34264805602019982</v>
      </c>
      <c r="V230">
        <f t="shared" si="86"/>
        <v>0.28523368463118143</v>
      </c>
      <c r="W230">
        <f t="shared" si="87"/>
        <v>0.29040367370198383</v>
      </c>
      <c r="X230">
        <f t="shared" si="87"/>
        <v>0.29040367370198361</v>
      </c>
      <c r="Y230">
        <f t="shared" si="87"/>
        <v>0.29193712959870127</v>
      </c>
      <c r="Z230">
        <f t="shared" si="87"/>
        <v>0.25393626603620162</v>
      </c>
      <c r="AA230">
        <f t="shared" si="87"/>
        <v>0.25084455654450755</v>
      </c>
      <c r="AB230">
        <f t="shared" si="87"/>
        <v>0.24439264720976114</v>
      </c>
      <c r="AC230">
        <f t="shared" si="87"/>
        <v>0.2348852893335483</v>
      </c>
      <c r="AD230">
        <f t="shared" si="87"/>
        <v>0.26968240850666497</v>
      </c>
      <c r="AE230">
        <f t="shared" si="87"/>
        <v>0.27398300245812646</v>
      </c>
      <c r="AF230">
        <f t="shared" si="87"/>
        <v>0.22422995093558837</v>
      </c>
      <c r="AG230">
        <f t="shared" si="88"/>
        <v>0.27398300245812651</v>
      </c>
      <c r="AH230">
        <f t="shared" si="88"/>
        <v>0.27823051413458127</v>
      </c>
      <c r="AI230">
        <f t="shared" si="88"/>
        <v>0.21709658719182481</v>
      </c>
      <c r="AJ230">
        <f t="shared" si="88"/>
        <v>0.27981447124034298</v>
      </c>
      <c r="AK230">
        <f t="shared" si="88"/>
        <v>0.25857858982364224</v>
      </c>
      <c r="AL230">
        <f t="shared" si="88"/>
        <v>0.36162544939934155</v>
      </c>
      <c r="AM230">
        <f t="shared" si="88"/>
        <v>0.30085263171273041</v>
      </c>
      <c r="AN230">
        <f t="shared" si="88"/>
        <v>0.31925833249279739</v>
      </c>
      <c r="AO230">
        <f t="shared" si="88"/>
        <v>0.31925833249279723</v>
      </c>
      <c r="AP230">
        <f t="shared" si="88"/>
        <v>0.22942903984427976</v>
      </c>
      <c r="AQ230">
        <f t="shared" si="88"/>
        <v>0.19604078882016304</v>
      </c>
      <c r="AR230" s="49">
        <v>0.25787046988606016</v>
      </c>
      <c r="AS230">
        <f t="shared" si="89"/>
        <v>0.30654996646671262</v>
      </c>
      <c r="AT230">
        <f t="shared" si="89"/>
        <v>0.32378871706104917</v>
      </c>
      <c r="AU230">
        <f t="shared" si="89"/>
        <v>0.32378871706104917</v>
      </c>
      <c r="AV230">
        <f t="shared" si="89"/>
        <v>0.23425076359768182</v>
      </c>
      <c r="AW230">
        <f t="shared" si="89"/>
        <v>0.25338388434450859</v>
      </c>
      <c r="AX230">
        <f t="shared" si="89"/>
        <v>0.28783306646048745</v>
      </c>
      <c r="AY230">
        <f t="shared" si="89"/>
        <v>0.27875253405926431</v>
      </c>
      <c r="AZ230">
        <f t="shared" si="89"/>
        <v>0.26927452801535356</v>
      </c>
      <c r="BA230">
        <f t="shared" si="89"/>
        <v>0.22050657457583828</v>
      </c>
      <c r="BB230">
        <f t="shared" si="89"/>
        <v>0.29765008217478472</v>
      </c>
      <c r="BC230">
        <f t="shared" si="89"/>
        <v>0.34264805602019965</v>
      </c>
      <c r="BD230" s="23">
        <v>228</v>
      </c>
    </row>
    <row r="231" spans="1:56" x14ac:dyDescent="0.35">
      <c r="A231" s="3"/>
      <c r="B231" s="5" t="s">
        <v>76</v>
      </c>
      <c r="C231"/>
      <c r="AR231" s="49"/>
      <c r="BD231" s="23">
        <v>229</v>
      </c>
    </row>
    <row r="232" spans="1:56" x14ac:dyDescent="0.35">
      <c r="A232" s="3"/>
      <c r="B232" s="5" t="s">
        <v>46</v>
      </c>
      <c r="C232"/>
      <c r="AR232" s="49"/>
      <c r="BD232" s="23">
        <v>230</v>
      </c>
    </row>
    <row r="233" spans="1:56" x14ac:dyDescent="0.35">
      <c r="A233" s="3"/>
      <c r="B233" s="5" t="s">
        <v>77</v>
      </c>
      <c r="C233"/>
      <c r="AR233" s="49"/>
      <c r="BD233" s="23">
        <v>231</v>
      </c>
    </row>
    <row r="234" spans="1:56" x14ac:dyDescent="0.35">
      <c r="A234" s="3"/>
      <c r="B234" s="5" t="s">
        <v>47</v>
      </c>
      <c r="C234">
        <f t="shared" ref="C234:L243" si="90">$AR234*C$254</f>
        <v>4.9538769411035515E-2</v>
      </c>
      <c r="D234">
        <f t="shared" si="90"/>
        <v>5.4353919544407707E-2</v>
      </c>
      <c r="E234">
        <f t="shared" si="90"/>
        <v>5.8251170111411343E-2</v>
      </c>
      <c r="F234">
        <f t="shared" si="90"/>
        <v>5.7862039013623315E-2</v>
      </c>
      <c r="G234">
        <f t="shared" si="90"/>
        <v>4.8059759348251255E-2</v>
      </c>
      <c r="H234">
        <f t="shared" si="90"/>
        <v>6.5232660687405533E-2</v>
      </c>
      <c r="I234">
        <f t="shared" si="90"/>
        <v>5.409528447055869E-2</v>
      </c>
      <c r="J234">
        <f t="shared" si="90"/>
        <v>5.9107850896125816E-2</v>
      </c>
      <c r="K234">
        <f t="shared" si="90"/>
        <v>5.8871572684278485E-2</v>
      </c>
      <c r="L234">
        <f t="shared" si="90"/>
        <v>6.3600038053048952E-2</v>
      </c>
      <c r="M234">
        <f t="shared" ref="M234:V243" si="91">$AR234*M$254</f>
        <v>6.3600038053048966E-2</v>
      </c>
      <c r="N234">
        <f t="shared" si="91"/>
        <v>5.0367453887741234E-2</v>
      </c>
      <c r="O234">
        <f t="shared" si="91"/>
        <v>6.7310632524739025E-2</v>
      </c>
      <c r="P234">
        <f t="shared" si="91"/>
        <v>4.1770719525747499E-2</v>
      </c>
      <c r="Q234">
        <f t="shared" si="91"/>
        <v>6.3982908407222205E-2</v>
      </c>
      <c r="R234">
        <f t="shared" si="91"/>
        <v>4.1770719525747499E-2</v>
      </c>
      <c r="S234">
        <f t="shared" si="91"/>
        <v>5.1262498822246705E-2</v>
      </c>
      <c r="T234">
        <f t="shared" si="91"/>
        <v>3.8043400680508939E-2</v>
      </c>
      <c r="U234">
        <f t="shared" si="91"/>
        <v>5.9457034589798764E-2</v>
      </c>
      <c r="V234">
        <f t="shared" si="91"/>
        <v>5.9554994325511611E-2</v>
      </c>
      <c r="W234">
        <f t="shared" ref="W234:AF243" si="92">$AR234*W$254</f>
        <v>6.3044033809620245E-2</v>
      </c>
      <c r="X234">
        <f t="shared" si="92"/>
        <v>6.3044033809620245E-2</v>
      </c>
      <c r="Y234">
        <f t="shared" si="92"/>
        <v>5.9818267239020492E-2</v>
      </c>
      <c r="Z234">
        <f t="shared" si="92"/>
        <v>4.4490172825136808E-2</v>
      </c>
      <c r="AA234">
        <f t="shared" si="92"/>
        <v>5.6491625537556593E-2</v>
      </c>
      <c r="AB234">
        <f t="shared" si="92"/>
        <v>5.7879958989903307E-2</v>
      </c>
      <c r="AC234">
        <f t="shared" si="92"/>
        <v>5.0279689400176665E-2</v>
      </c>
      <c r="AD234">
        <f t="shared" si="92"/>
        <v>4.8059759348251255E-2</v>
      </c>
      <c r="AE234">
        <f t="shared" si="92"/>
        <v>5.3856353541302519E-2</v>
      </c>
      <c r="AF234">
        <f t="shared" si="92"/>
        <v>6.4092997875647859E-2</v>
      </c>
      <c r="AG234">
        <f t="shared" ref="AG234:AQ243" si="93">$AR234*AG$254</f>
        <v>5.3856353541302505E-2</v>
      </c>
      <c r="AH234">
        <f t="shared" si="93"/>
        <v>6.7450554045870734E-2</v>
      </c>
      <c r="AI234">
        <f t="shared" si="93"/>
        <v>4.6214047096460591E-2</v>
      </c>
      <c r="AJ234">
        <f t="shared" si="93"/>
        <v>6.3982908407222205E-2</v>
      </c>
      <c r="AK234">
        <f t="shared" si="93"/>
        <v>7.5527672790646719E-2</v>
      </c>
      <c r="AL234">
        <f t="shared" si="93"/>
        <v>6.3723323734230813E-2</v>
      </c>
      <c r="AM234">
        <f t="shared" si="93"/>
        <v>6.7969092323390864E-2</v>
      </c>
      <c r="AN234">
        <f t="shared" si="93"/>
        <v>6.3883384737418419E-2</v>
      </c>
      <c r="AO234">
        <f t="shared" si="93"/>
        <v>6.3883384737418419E-2</v>
      </c>
      <c r="AP234">
        <f t="shared" si="93"/>
        <v>5.4579296488617715E-2</v>
      </c>
      <c r="AQ234">
        <f t="shared" si="93"/>
        <v>6.4062736751909766E-2</v>
      </c>
      <c r="AR234" s="49">
        <v>5.5758959960578593E-2</v>
      </c>
      <c r="AS234">
        <f t="shared" ref="AS234:BC243" si="94">$AR234*AS$254</f>
        <v>5.7862039013623315E-2</v>
      </c>
      <c r="AT234">
        <f t="shared" si="94"/>
        <v>7.9555410380544644E-2</v>
      </c>
      <c r="AU234">
        <f t="shared" si="94"/>
        <v>7.9555410380544575E-2</v>
      </c>
      <c r="AV234">
        <f t="shared" si="94"/>
        <v>6.4767981898689361E-2</v>
      </c>
      <c r="AW234">
        <f t="shared" si="94"/>
        <v>6.7604027725899254E-2</v>
      </c>
      <c r="AX234">
        <f t="shared" si="94"/>
        <v>6.2490240722344534E-2</v>
      </c>
      <c r="AY234">
        <f t="shared" si="94"/>
        <v>5.8739547645255338E-2</v>
      </c>
      <c r="AZ234">
        <f t="shared" si="94"/>
        <v>5.4566585047543373E-2</v>
      </c>
      <c r="BA234">
        <f t="shared" si="94"/>
        <v>6.5393649368379103E-2</v>
      </c>
      <c r="BB234">
        <f t="shared" si="94"/>
        <v>5.2858052284960176E-2</v>
      </c>
      <c r="BC234">
        <f t="shared" si="94"/>
        <v>5.9457034589798764E-2</v>
      </c>
      <c r="BD234" s="23">
        <v>232</v>
      </c>
    </row>
    <row r="235" spans="1:56" x14ac:dyDescent="0.35">
      <c r="A235" s="3"/>
      <c r="B235" s="5" t="s">
        <v>48</v>
      </c>
      <c r="C235">
        <f t="shared" si="90"/>
        <v>4.9538769411035515E-2</v>
      </c>
      <c r="D235">
        <f t="shared" si="90"/>
        <v>5.4353919544407707E-2</v>
      </c>
      <c r="E235">
        <f t="shared" si="90"/>
        <v>5.8251170111411343E-2</v>
      </c>
      <c r="F235">
        <f t="shared" si="90"/>
        <v>5.7862039013623315E-2</v>
      </c>
      <c r="G235">
        <f t="shared" si="90"/>
        <v>4.8059759348251255E-2</v>
      </c>
      <c r="H235">
        <f t="shared" si="90"/>
        <v>6.5232660687405533E-2</v>
      </c>
      <c r="I235">
        <f t="shared" si="90"/>
        <v>5.409528447055869E-2</v>
      </c>
      <c r="J235">
        <f t="shared" si="90"/>
        <v>5.9107850896125816E-2</v>
      </c>
      <c r="K235">
        <f t="shared" si="90"/>
        <v>5.8871572684278485E-2</v>
      </c>
      <c r="L235">
        <f t="shared" si="90"/>
        <v>6.3600038053048952E-2</v>
      </c>
      <c r="M235">
        <f t="shared" si="91"/>
        <v>6.3600038053048966E-2</v>
      </c>
      <c r="N235">
        <f t="shared" si="91"/>
        <v>5.0367453887741234E-2</v>
      </c>
      <c r="O235">
        <f t="shared" si="91"/>
        <v>6.7310632524739025E-2</v>
      </c>
      <c r="P235">
        <f t="shared" si="91"/>
        <v>4.1770719525747499E-2</v>
      </c>
      <c r="Q235">
        <f t="shared" si="91"/>
        <v>6.3982908407222205E-2</v>
      </c>
      <c r="R235">
        <f t="shared" si="91"/>
        <v>4.1770719525747499E-2</v>
      </c>
      <c r="S235">
        <f t="shared" si="91"/>
        <v>5.1262498822246705E-2</v>
      </c>
      <c r="T235">
        <f t="shared" si="91"/>
        <v>3.8043400680508939E-2</v>
      </c>
      <c r="U235">
        <f t="shared" si="91"/>
        <v>5.9457034589798764E-2</v>
      </c>
      <c r="V235">
        <f t="shared" si="91"/>
        <v>5.9554994325511611E-2</v>
      </c>
      <c r="W235">
        <f t="shared" si="92"/>
        <v>6.3044033809620245E-2</v>
      </c>
      <c r="X235">
        <f t="shared" si="92"/>
        <v>6.3044033809620245E-2</v>
      </c>
      <c r="Y235">
        <f t="shared" si="92"/>
        <v>5.9818267239020492E-2</v>
      </c>
      <c r="Z235">
        <f t="shared" si="92"/>
        <v>4.4490172825136808E-2</v>
      </c>
      <c r="AA235">
        <f t="shared" si="92"/>
        <v>5.6491625537556593E-2</v>
      </c>
      <c r="AB235">
        <f t="shared" si="92"/>
        <v>5.7879958989903307E-2</v>
      </c>
      <c r="AC235">
        <f t="shared" si="92"/>
        <v>5.0279689400176665E-2</v>
      </c>
      <c r="AD235">
        <f t="shared" si="92"/>
        <v>4.8059759348251255E-2</v>
      </c>
      <c r="AE235">
        <f t="shared" si="92"/>
        <v>5.3856353541302519E-2</v>
      </c>
      <c r="AF235">
        <f t="shared" si="92"/>
        <v>6.4092997875647859E-2</v>
      </c>
      <c r="AG235">
        <f t="shared" si="93"/>
        <v>5.3856353541302505E-2</v>
      </c>
      <c r="AH235">
        <f t="shared" si="93"/>
        <v>6.7450554045870734E-2</v>
      </c>
      <c r="AI235">
        <f t="shared" si="93"/>
        <v>4.6214047096460591E-2</v>
      </c>
      <c r="AJ235">
        <f t="shared" si="93"/>
        <v>6.3982908407222205E-2</v>
      </c>
      <c r="AK235">
        <f t="shared" si="93"/>
        <v>7.5527672790646719E-2</v>
      </c>
      <c r="AL235">
        <f t="shared" si="93"/>
        <v>6.3723323734230813E-2</v>
      </c>
      <c r="AM235">
        <f t="shared" si="93"/>
        <v>6.7969092323390864E-2</v>
      </c>
      <c r="AN235">
        <f t="shared" si="93"/>
        <v>6.3883384737418419E-2</v>
      </c>
      <c r="AO235">
        <f t="shared" si="93"/>
        <v>6.3883384737418419E-2</v>
      </c>
      <c r="AP235">
        <f t="shared" si="93"/>
        <v>5.4579296488617715E-2</v>
      </c>
      <c r="AQ235">
        <f t="shared" si="93"/>
        <v>6.4062736751909766E-2</v>
      </c>
      <c r="AR235" s="49">
        <v>5.5758959960578593E-2</v>
      </c>
      <c r="AS235">
        <f t="shared" si="94"/>
        <v>5.7862039013623315E-2</v>
      </c>
      <c r="AT235">
        <f t="shared" si="94"/>
        <v>7.9555410380544644E-2</v>
      </c>
      <c r="AU235">
        <f t="shared" si="94"/>
        <v>7.9555410380544575E-2</v>
      </c>
      <c r="AV235">
        <f t="shared" si="94"/>
        <v>6.4767981898689361E-2</v>
      </c>
      <c r="AW235">
        <f t="shared" si="94"/>
        <v>6.7604027725899254E-2</v>
      </c>
      <c r="AX235">
        <f t="shared" si="94"/>
        <v>6.2490240722344534E-2</v>
      </c>
      <c r="AY235">
        <f t="shared" si="94"/>
        <v>5.8739547645255338E-2</v>
      </c>
      <c r="AZ235">
        <f t="shared" si="94"/>
        <v>5.4566585047543373E-2</v>
      </c>
      <c r="BA235">
        <f t="shared" si="94"/>
        <v>6.5393649368379103E-2</v>
      </c>
      <c r="BB235">
        <f t="shared" si="94"/>
        <v>5.2858052284960176E-2</v>
      </c>
      <c r="BC235">
        <f t="shared" si="94"/>
        <v>5.9457034589798764E-2</v>
      </c>
      <c r="BD235" s="23">
        <v>233</v>
      </c>
    </row>
    <row r="236" spans="1:56" x14ac:dyDescent="0.35">
      <c r="A236" s="3"/>
      <c r="B236" s="5" t="s">
        <v>49</v>
      </c>
      <c r="C236">
        <f t="shared" si="90"/>
        <v>0.15637857458626844</v>
      </c>
      <c r="D236">
        <f t="shared" si="90"/>
        <v>0.17157851441577671</v>
      </c>
      <c r="E236">
        <f t="shared" si="90"/>
        <v>0.1838809291854458</v>
      </c>
      <c r="F236">
        <f t="shared" si="90"/>
        <v>0.18265256265307639</v>
      </c>
      <c r="G236">
        <f t="shared" si="90"/>
        <v>0.15170979721923464</v>
      </c>
      <c r="H236">
        <f t="shared" si="90"/>
        <v>0.20591933582616934</v>
      </c>
      <c r="I236">
        <f t="shared" si="90"/>
        <v>0.17076208347355967</v>
      </c>
      <c r="J236">
        <f t="shared" si="90"/>
        <v>0.18658520548422788</v>
      </c>
      <c r="K236">
        <f t="shared" si="90"/>
        <v>0.18583934824122891</v>
      </c>
      <c r="L236">
        <f t="shared" si="90"/>
        <v>0.20076565107716776</v>
      </c>
      <c r="M236">
        <f t="shared" si="91"/>
        <v>0.20076565107716782</v>
      </c>
      <c r="N236">
        <f t="shared" si="91"/>
        <v>0.1589944751988529</v>
      </c>
      <c r="O236">
        <f t="shared" si="91"/>
        <v>0.21247885027951449</v>
      </c>
      <c r="P236">
        <f t="shared" si="91"/>
        <v>0.13185724345877861</v>
      </c>
      <c r="Q236">
        <f t="shared" si="91"/>
        <v>0.20197425437815356</v>
      </c>
      <c r="R236">
        <f t="shared" si="91"/>
        <v>0.13185724345877861</v>
      </c>
      <c r="S236">
        <f t="shared" si="91"/>
        <v>0.16181985525396275</v>
      </c>
      <c r="T236">
        <f t="shared" si="91"/>
        <v>0.12009125058134759</v>
      </c>
      <c r="U236">
        <f t="shared" si="91"/>
        <v>0.18768747041600839</v>
      </c>
      <c r="V236">
        <f t="shared" si="91"/>
        <v>0.1879966990064588</v>
      </c>
      <c r="W236">
        <f t="shared" si="92"/>
        <v>0.19901051763148453</v>
      </c>
      <c r="X236">
        <f t="shared" si="92"/>
        <v>0.1990105176314845</v>
      </c>
      <c r="Y236">
        <f t="shared" si="92"/>
        <v>0.18882777017417579</v>
      </c>
      <c r="Z236">
        <f t="shared" si="92"/>
        <v>0.14044171650218229</v>
      </c>
      <c r="AA236">
        <f t="shared" si="92"/>
        <v>0.17832659112554408</v>
      </c>
      <c r="AB236">
        <f t="shared" si="92"/>
        <v>0.18270913047622989</v>
      </c>
      <c r="AC236">
        <f t="shared" si="92"/>
        <v>0.15871742985380677</v>
      </c>
      <c r="AD236">
        <f t="shared" si="92"/>
        <v>0.15170979721923464</v>
      </c>
      <c r="AE236">
        <f t="shared" si="92"/>
        <v>0.17000785242208488</v>
      </c>
      <c r="AF236">
        <f t="shared" si="92"/>
        <v>0.20232177278351648</v>
      </c>
      <c r="AG236">
        <f t="shared" si="93"/>
        <v>0.17000785242208483</v>
      </c>
      <c r="AH236">
        <f t="shared" si="93"/>
        <v>0.21292053924935891</v>
      </c>
      <c r="AI236">
        <f t="shared" si="93"/>
        <v>0.14588345444845238</v>
      </c>
      <c r="AJ236">
        <f t="shared" si="93"/>
        <v>0.20197425437815356</v>
      </c>
      <c r="AK236">
        <f t="shared" si="93"/>
        <v>0.23841750518308932</v>
      </c>
      <c r="AL236">
        <f t="shared" si="93"/>
        <v>0.20115482584511873</v>
      </c>
      <c r="AM236">
        <f t="shared" si="93"/>
        <v>0.21455740422745731</v>
      </c>
      <c r="AN236">
        <f t="shared" si="93"/>
        <v>0.20166008893144299</v>
      </c>
      <c r="AO236">
        <f t="shared" si="93"/>
        <v>0.20166008893144299</v>
      </c>
      <c r="AP236">
        <f t="shared" si="93"/>
        <v>0.17228995972818931</v>
      </c>
      <c r="AQ236">
        <f t="shared" si="93"/>
        <v>0.20222624777448209</v>
      </c>
      <c r="AR236" s="49">
        <v>0.17601379248443125</v>
      </c>
      <c r="AS236">
        <f t="shared" si="94"/>
        <v>0.18265256265307639</v>
      </c>
      <c r="AT236">
        <f t="shared" si="94"/>
        <v>0.2511318271293963</v>
      </c>
      <c r="AU236">
        <f t="shared" si="94"/>
        <v>0.25113182712939608</v>
      </c>
      <c r="AV236">
        <f t="shared" si="94"/>
        <v>0.20445248859754764</v>
      </c>
      <c r="AW236">
        <f t="shared" si="94"/>
        <v>0.21340500819367672</v>
      </c>
      <c r="AX236">
        <f t="shared" si="94"/>
        <v>0.19726236412195036</v>
      </c>
      <c r="AY236">
        <f t="shared" si="94"/>
        <v>0.18542258602332173</v>
      </c>
      <c r="AZ236">
        <f t="shared" si="94"/>
        <v>0.17224983363987956</v>
      </c>
      <c r="BA236">
        <f t="shared" si="94"/>
        <v>0.2064275273043687</v>
      </c>
      <c r="BB236">
        <f t="shared" si="94"/>
        <v>0.16685652409216234</v>
      </c>
      <c r="BC236">
        <f t="shared" si="94"/>
        <v>0.18768747041600839</v>
      </c>
      <c r="BD236" s="23">
        <v>234</v>
      </c>
    </row>
    <row r="237" spans="1:56" x14ac:dyDescent="0.35">
      <c r="A237" s="3"/>
      <c r="B237" s="5" t="s">
        <v>50</v>
      </c>
      <c r="C237">
        <f t="shared" si="90"/>
        <v>0.15637857458626844</v>
      </c>
      <c r="D237">
        <f t="shared" si="90"/>
        <v>0.17157851441577671</v>
      </c>
      <c r="E237">
        <f t="shared" si="90"/>
        <v>0.1838809291854458</v>
      </c>
      <c r="F237">
        <f t="shared" si="90"/>
        <v>0.18265256265307639</v>
      </c>
      <c r="G237">
        <f t="shared" si="90"/>
        <v>0.15170979721923464</v>
      </c>
      <c r="H237">
        <f t="shared" si="90"/>
        <v>0.20591933582616934</v>
      </c>
      <c r="I237">
        <f t="shared" si="90"/>
        <v>0.17076208347355967</v>
      </c>
      <c r="J237">
        <f t="shared" si="90"/>
        <v>0.18658520548422788</v>
      </c>
      <c r="K237">
        <f t="shared" si="90"/>
        <v>0.18583934824122891</v>
      </c>
      <c r="L237">
        <f t="shared" si="90"/>
        <v>0.20076565107716776</v>
      </c>
      <c r="M237">
        <f t="shared" si="91"/>
        <v>0.20076565107716782</v>
      </c>
      <c r="N237">
        <f t="shared" si="91"/>
        <v>0.1589944751988529</v>
      </c>
      <c r="O237">
        <f t="shared" si="91"/>
        <v>0.21247885027951449</v>
      </c>
      <c r="P237">
        <f t="shared" si="91"/>
        <v>0.13185724345877861</v>
      </c>
      <c r="Q237">
        <f t="shared" si="91"/>
        <v>0.20197425437815356</v>
      </c>
      <c r="R237">
        <f t="shared" si="91"/>
        <v>0.13185724345877861</v>
      </c>
      <c r="S237">
        <f t="shared" si="91"/>
        <v>0.16181985525396275</v>
      </c>
      <c r="T237">
        <f t="shared" si="91"/>
        <v>0.12009125058134759</v>
      </c>
      <c r="U237">
        <f t="shared" si="91"/>
        <v>0.18768747041600839</v>
      </c>
      <c r="V237">
        <f t="shared" si="91"/>
        <v>0.1879966990064588</v>
      </c>
      <c r="W237">
        <f t="shared" si="92"/>
        <v>0.19901051763148453</v>
      </c>
      <c r="X237">
        <f t="shared" si="92"/>
        <v>0.1990105176314845</v>
      </c>
      <c r="Y237">
        <f t="shared" si="92"/>
        <v>0.18882777017417579</v>
      </c>
      <c r="Z237">
        <f t="shared" si="92"/>
        <v>0.14044171650218229</v>
      </c>
      <c r="AA237">
        <f t="shared" si="92"/>
        <v>0.17832659112554408</v>
      </c>
      <c r="AB237">
        <f t="shared" si="92"/>
        <v>0.18270913047622989</v>
      </c>
      <c r="AC237">
        <f t="shared" si="92"/>
        <v>0.15871742985380677</v>
      </c>
      <c r="AD237">
        <f t="shared" si="92"/>
        <v>0.15170979721923464</v>
      </c>
      <c r="AE237">
        <f t="shared" si="92"/>
        <v>0.17000785242208488</v>
      </c>
      <c r="AF237">
        <f t="shared" si="92"/>
        <v>0.20232177278351648</v>
      </c>
      <c r="AG237">
        <f t="shared" si="93"/>
        <v>0.17000785242208483</v>
      </c>
      <c r="AH237">
        <f t="shared" si="93"/>
        <v>0.21292053924935891</v>
      </c>
      <c r="AI237">
        <f t="shared" si="93"/>
        <v>0.14588345444845238</v>
      </c>
      <c r="AJ237">
        <f t="shared" si="93"/>
        <v>0.20197425437815356</v>
      </c>
      <c r="AK237">
        <f t="shared" si="93"/>
        <v>0.23841750518308932</v>
      </c>
      <c r="AL237">
        <f t="shared" si="93"/>
        <v>0.20115482584511873</v>
      </c>
      <c r="AM237">
        <f t="shared" si="93"/>
        <v>0.21455740422745731</v>
      </c>
      <c r="AN237">
        <f t="shared" si="93"/>
        <v>0.20166008893144299</v>
      </c>
      <c r="AO237">
        <f t="shared" si="93"/>
        <v>0.20166008893144299</v>
      </c>
      <c r="AP237">
        <f t="shared" si="93"/>
        <v>0.17228995972818931</v>
      </c>
      <c r="AQ237">
        <f t="shared" si="93"/>
        <v>0.20222624777448209</v>
      </c>
      <c r="AR237" s="49">
        <v>0.17601379248443125</v>
      </c>
      <c r="AS237">
        <f t="shared" si="94"/>
        <v>0.18265256265307639</v>
      </c>
      <c r="AT237">
        <f t="shared" si="94"/>
        <v>0.2511318271293963</v>
      </c>
      <c r="AU237">
        <f t="shared" si="94"/>
        <v>0.25113182712939608</v>
      </c>
      <c r="AV237">
        <f t="shared" si="94"/>
        <v>0.20445248859754764</v>
      </c>
      <c r="AW237">
        <f t="shared" si="94"/>
        <v>0.21340500819367672</v>
      </c>
      <c r="AX237">
        <f t="shared" si="94"/>
        <v>0.19726236412195036</v>
      </c>
      <c r="AY237">
        <f t="shared" si="94"/>
        <v>0.18542258602332173</v>
      </c>
      <c r="AZ237">
        <f t="shared" si="94"/>
        <v>0.17224983363987956</v>
      </c>
      <c r="BA237">
        <f t="shared" si="94"/>
        <v>0.2064275273043687</v>
      </c>
      <c r="BB237">
        <f t="shared" si="94"/>
        <v>0.16685652409216234</v>
      </c>
      <c r="BC237">
        <f t="shared" si="94"/>
        <v>0.18768747041600839</v>
      </c>
      <c r="BD237" s="23">
        <v>235</v>
      </c>
    </row>
    <row r="238" spans="1:56" x14ac:dyDescent="0.35">
      <c r="A238" s="3"/>
      <c r="B238" s="5" t="s">
        <v>51</v>
      </c>
      <c r="C238">
        <f t="shared" si="90"/>
        <v>0.15147331945170664</v>
      </c>
      <c r="D238">
        <f t="shared" si="90"/>
        <v>0.166196470289558</v>
      </c>
      <c r="E238">
        <f t="shared" si="90"/>
        <v>0.17811298511496629</v>
      </c>
      <c r="F238">
        <f t="shared" si="90"/>
        <v>0.17692314976409645</v>
      </c>
      <c r="G238">
        <f t="shared" si="90"/>
        <v>0.14695099145737212</v>
      </c>
      <c r="H238">
        <f t="shared" si="90"/>
        <v>0.19946009496124098</v>
      </c>
      <c r="I238">
        <f t="shared" si="90"/>
        <v>0.16540564900698856</v>
      </c>
      <c r="J238">
        <f t="shared" si="90"/>
        <v>0.18073243415889606</v>
      </c>
      <c r="K238">
        <f t="shared" si="90"/>
        <v>0.18000997283238082</v>
      </c>
      <c r="L238">
        <f t="shared" si="90"/>
        <v>0.19446807007289382</v>
      </c>
      <c r="M238">
        <f t="shared" si="91"/>
        <v>0.19446807007289385</v>
      </c>
      <c r="N238">
        <f t="shared" si="91"/>
        <v>0.15400716496214342</v>
      </c>
      <c r="O238">
        <f t="shared" si="91"/>
        <v>0.20581385173942102</v>
      </c>
      <c r="P238">
        <f t="shared" si="91"/>
        <v>0.12772116904950251</v>
      </c>
      <c r="Q238">
        <f t="shared" si="91"/>
        <v>0.1956387621218843</v>
      </c>
      <c r="R238">
        <f t="shared" si="91"/>
        <v>0.12772116904950251</v>
      </c>
      <c r="S238">
        <f t="shared" si="91"/>
        <v>0.15674391900145102</v>
      </c>
      <c r="T238">
        <f t="shared" si="91"/>
        <v>0.11632424973044055</v>
      </c>
      <c r="U238">
        <f t="shared" si="91"/>
        <v>0.18180012344161101</v>
      </c>
      <c r="V238">
        <f t="shared" si="91"/>
        <v>0.18209965220499064</v>
      </c>
      <c r="W238">
        <f t="shared" si="92"/>
        <v>0.19276799133895134</v>
      </c>
      <c r="X238">
        <f t="shared" si="92"/>
        <v>0.19276799133895131</v>
      </c>
      <c r="Y238">
        <f t="shared" si="92"/>
        <v>0.18290465448108734</v>
      </c>
      <c r="Z238">
        <f t="shared" si="92"/>
        <v>0.13603636587917248</v>
      </c>
      <c r="AA238">
        <f t="shared" si="92"/>
        <v>0.17273287453705505</v>
      </c>
      <c r="AB238">
        <f t="shared" si="92"/>
        <v>0.17697794317789939</v>
      </c>
      <c r="AC238">
        <f t="shared" si="92"/>
        <v>0.15373880992588729</v>
      </c>
      <c r="AD238">
        <f t="shared" si="92"/>
        <v>0.14695099145737212</v>
      </c>
      <c r="AE238">
        <f t="shared" si="92"/>
        <v>0.16467507654012281</v>
      </c>
      <c r="AF238">
        <f t="shared" si="92"/>
        <v>0.19597537963211645</v>
      </c>
      <c r="AG238">
        <f t="shared" si="93"/>
        <v>0.16467507654012278</v>
      </c>
      <c r="AH238">
        <f t="shared" si="93"/>
        <v>0.20624168588872535</v>
      </c>
      <c r="AI238">
        <f t="shared" si="93"/>
        <v>0.14130740836366013</v>
      </c>
      <c r="AJ238">
        <f t="shared" si="93"/>
        <v>0.1956387621218843</v>
      </c>
      <c r="AK238">
        <f t="shared" si="93"/>
        <v>0.23093886755921461</v>
      </c>
      <c r="AL238">
        <f t="shared" si="93"/>
        <v>0.19484503727638922</v>
      </c>
      <c r="AM238">
        <f t="shared" si="93"/>
        <v>0.20782720597920312</v>
      </c>
      <c r="AN238">
        <f t="shared" si="93"/>
        <v>0.1953344513606679</v>
      </c>
      <c r="AO238">
        <f t="shared" si="93"/>
        <v>0.1953344513606679</v>
      </c>
      <c r="AP238">
        <f t="shared" si="93"/>
        <v>0.16688559911276546</v>
      </c>
      <c r="AQ238">
        <f t="shared" si="93"/>
        <v>0.1958828510344657</v>
      </c>
      <c r="AR238" s="49">
        <v>0.17049262334970652</v>
      </c>
      <c r="AS238">
        <f t="shared" si="94"/>
        <v>0.17692314976409645</v>
      </c>
      <c r="AT238">
        <f t="shared" si="94"/>
        <v>0.24325436893067875</v>
      </c>
      <c r="AU238">
        <f t="shared" si="94"/>
        <v>0.24325436893067859</v>
      </c>
      <c r="AV238">
        <f t="shared" si="94"/>
        <v>0.19803925953390886</v>
      </c>
      <c r="AW238">
        <f t="shared" si="94"/>
        <v>0.20671095809792175</v>
      </c>
      <c r="AX238">
        <f t="shared" si="94"/>
        <v>0.19107467359577029</v>
      </c>
      <c r="AY238">
        <f t="shared" si="94"/>
        <v>0.17960628353712108</v>
      </c>
      <c r="AZ238">
        <f t="shared" si="94"/>
        <v>0.1668467316924109</v>
      </c>
      <c r="BA238">
        <f t="shared" si="94"/>
        <v>0.19995234558012265</v>
      </c>
      <c r="BB238">
        <f t="shared" si="94"/>
        <v>0.1616225985131394</v>
      </c>
      <c r="BC238">
        <f t="shared" si="94"/>
        <v>0.18180012344161101</v>
      </c>
      <c r="BD238" s="23">
        <v>236</v>
      </c>
    </row>
    <row r="239" spans="1:56" x14ac:dyDescent="0.35">
      <c r="A239" s="3"/>
      <c r="B239" s="5" t="s">
        <v>52</v>
      </c>
      <c r="C239">
        <f t="shared" si="90"/>
        <v>0.15147331945170664</v>
      </c>
      <c r="D239">
        <f t="shared" si="90"/>
        <v>0.166196470289558</v>
      </c>
      <c r="E239">
        <f t="shared" si="90"/>
        <v>0.17811298511496629</v>
      </c>
      <c r="F239">
        <f t="shared" si="90"/>
        <v>0.17692314976409645</v>
      </c>
      <c r="G239">
        <f t="shared" si="90"/>
        <v>0.14695099145737212</v>
      </c>
      <c r="H239">
        <f t="shared" si="90"/>
        <v>0.19946009496124098</v>
      </c>
      <c r="I239">
        <f t="shared" si="90"/>
        <v>0.16540564900698856</v>
      </c>
      <c r="J239">
        <f t="shared" si="90"/>
        <v>0.18073243415889606</v>
      </c>
      <c r="K239">
        <f t="shared" si="90"/>
        <v>0.18000997283238082</v>
      </c>
      <c r="L239">
        <f t="shared" si="90"/>
        <v>0.19446807007289382</v>
      </c>
      <c r="M239">
        <f t="shared" si="91"/>
        <v>0.19446807007289385</v>
      </c>
      <c r="N239">
        <f t="shared" si="91"/>
        <v>0.15400716496214342</v>
      </c>
      <c r="O239">
        <f t="shared" si="91"/>
        <v>0.20581385173942102</v>
      </c>
      <c r="P239">
        <f t="shared" si="91"/>
        <v>0.12772116904950251</v>
      </c>
      <c r="Q239">
        <f t="shared" si="91"/>
        <v>0.1956387621218843</v>
      </c>
      <c r="R239">
        <f t="shared" si="91"/>
        <v>0.12772116904950251</v>
      </c>
      <c r="S239">
        <f t="shared" si="91"/>
        <v>0.15674391900145102</v>
      </c>
      <c r="T239">
        <f t="shared" si="91"/>
        <v>0.11632424973044055</v>
      </c>
      <c r="U239">
        <f t="shared" si="91"/>
        <v>0.18180012344161101</v>
      </c>
      <c r="V239">
        <f t="shared" si="91"/>
        <v>0.18209965220499064</v>
      </c>
      <c r="W239">
        <f t="shared" si="92"/>
        <v>0.19276799133895134</v>
      </c>
      <c r="X239">
        <f t="shared" si="92"/>
        <v>0.19276799133895131</v>
      </c>
      <c r="Y239">
        <f t="shared" si="92"/>
        <v>0.18290465448108734</v>
      </c>
      <c r="Z239">
        <f t="shared" si="92"/>
        <v>0.13603636587917248</v>
      </c>
      <c r="AA239">
        <f t="shared" si="92"/>
        <v>0.17273287453705505</v>
      </c>
      <c r="AB239">
        <f t="shared" si="92"/>
        <v>0.17697794317789939</v>
      </c>
      <c r="AC239">
        <f t="shared" si="92"/>
        <v>0.15373880992588729</v>
      </c>
      <c r="AD239">
        <f t="shared" si="92"/>
        <v>0.14695099145737212</v>
      </c>
      <c r="AE239">
        <f t="shared" si="92"/>
        <v>0.16467507654012281</v>
      </c>
      <c r="AF239">
        <f t="shared" si="92"/>
        <v>0.19597537963211645</v>
      </c>
      <c r="AG239">
        <f t="shared" si="93"/>
        <v>0.16467507654012278</v>
      </c>
      <c r="AH239">
        <f t="shared" si="93"/>
        <v>0.20624168588872535</v>
      </c>
      <c r="AI239">
        <f t="shared" si="93"/>
        <v>0.14130740836366013</v>
      </c>
      <c r="AJ239">
        <f t="shared" si="93"/>
        <v>0.1956387621218843</v>
      </c>
      <c r="AK239">
        <f t="shared" si="93"/>
        <v>0.23093886755921461</v>
      </c>
      <c r="AL239">
        <f t="shared" si="93"/>
        <v>0.19484503727638922</v>
      </c>
      <c r="AM239">
        <f t="shared" si="93"/>
        <v>0.20782720597920312</v>
      </c>
      <c r="AN239">
        <f t="shared" si="93"/>
        <v>0.1953344513606679</v>
      </c>
      <c r="AO239">
        <f t="shared" si="93"/>
        <v>0.1953344513606679</v>
      </c>
      <c r="AP239">
        <f t="shared" si="93"/>
        <v>0.16688559911276546</v>
      </c>
      <c r="AQ239">
        <f t="shared" si="93"/>
        <v>0.1958828510344657</v>
      </c>
      <c r="AR239" s="49">
        <v>0.17049262334970652</v>
      </c>
      <c r="AS239">
        <f t="shared" si="94"/>
        <v>0.17692314976409645</v>
      </c>
      <c r="AT239">
        <f t="shared" si="94"/>
        <v>0.24325436893067875</v>
      </c>
      <c r="AU239">
        <f t="shared" si="94"/>
        <v>0.24325436893067859</v>
      </c>
      <c r="AV239">
        <f t="shared" si="94"/>
        <v>0.19803925953390886</v>
      </c>
      <c r="AW239">
        <f t="shared" si="94"/>
        <v>0.20671095809792175</v>
      </c>
      <c r="AX239">
        <f t="shared" si="94"/>
        <v>0.19107467359577029</v>
      </c>
      <c r="AY239">
        <f t="shared" si="94"/>
        <v>0.17960628353712108</v>
      </c>
      <c r="AZ239">
        <f t="shared" si="94"/>
        <v>0.1668467316924109</v>
      </c>
      <c r="BA239">
        <f t="shared" si="94"/>
        <v>0.19995234558012265</v>
      </c>
      <c r="BB239">
        <f t="shared" si="94"/>
        <v>0.1616225985131394</v>
      </c>
      <c r="BC239">
        <f t="shared" si="94"/>
        <v>0.18180012344161101</v>
      </c>
      <c r="BD239" s="23">
        <v>237</v>
      </c>
    </row>
    <row r="240" spans="1:56" x14ac:dyDescent="0.35">
      <c r="A240" s="3"/>
      <c r="B240" s="5" t="s">
        <v>53</v>
      </c>
      <c r="C240">
        <f t="shared" si="90"/>
        <v>0.22557619355475445</v>
      </c>
      <c r="D240">
        <f t="shared" si="90"/>
        <v>0.24750211645099021</v>
      </c>
      <c r="E240">
        <f t="shared" si="90"/>
        <v>0.26524835760081478</v>
      </c>
      <c r="F240">
        <f t="shared" si="90"/>
        <v>0.26347643809460974</v>
      </c>
      <c r="G240">
        <f t="shared" si="90"/>
        <v>0.21884147922578426</v>
      </c>
      <c r="H240">
        <f t="shared" si="90"/>
        <v>0.2970387732327448</v>
      </c>
      <c r="I240">
        <f t="shared" si="90"/>
        <v>0.24632441429624879</v>
      </c>
      <c r="J240">
        <f t="shared" si="90"/>
        <v>0.26914927788617699</v>
      </c>
      <c r="K240">
        <f t="shared" si="90"/>
        <v>0.26807337833755862</v>
      </c>
      <c r="L240">
        <f t="shared" si="90"/>
        <v>0.28960457969608716</v>
      </c>
      <c r="M240">
        <f t="shared" si="91"/>
        <v>0.28960457969608722</v>
      </c>
      <c r="N240">
        <f t="shared" si="91"/>
        <v>0.22934963185642424</v>
      </c>
      <c r="O240">
        <f t="shared" si="91"/>
        <v>0.3065008770143387</v>
      </c>
      <c r="P240">
        <f t="shared" si="91"/>
        <v>0.19020415776743896</v>
      </c>
      <c r="Q240">
        <f t="shared" si="91"/>
        <v>0.29134799072841938</v>
      </c>
      <c r="R240">
        <f t="shared" si="91"/>
        <v>0.19020415776743896</v>
      </c>
      <c r="S240">
        <f t="shared" si="91"/>
        <v>0.2334252443875105</v>
      </c>
      <c r="T240">
        <f t="shared" si="91"/>
        <v>0.17323170553921474</v>
      </c>
      <c r="U240">
        <f t="shared" si="91"/>
        <v>0.27073929575312444</v>
      </c>
      <c r="V240">
        <f t="shared" si="91"/>
        <v>0.27118535819202727</v>
      </c>
      <c r="W240">
        <f t="shared" si="92"/>
        <v>0.28707279858153656</v>
      </c>
      <c r="X240">
        <f t="shared" si="92"/>
        <v>0.2870727985815365</v>
      </c>
      <c r="Y240">
        <f t="shared" si="92"/>
        <v>0.27238417888138766</v>
      </c>
      <c r="Z240">
        <f t="shared" si="92"/>
        <v>0.20258726560639762</v>
      </c>
      <c r="AA240">
        <f t="shared" si="92"/>
        <v>0.25723622140770902</v>
      </c>
      <c r="AB240">
        <f t="shared" si="92"/>
        <v>0.26355803721557886</v>
      </c>
      <c r="AC240">
        <f t="shared" si="92"/>
        <v>0.22894999376953853</v>
      </c>
      <c r="AD240">
        <f t="shared" si="92"/>
        <v>0.21884147922578426</v>
      </c>
      <c r="AE240">
        <f t="shared" si="92"/>
        <v>0.24523643552356453</v>
      </c>
      <c r="AF240">
        <f t="shared" si="92"/>
        <v>0.29184928624974887</v>
      </c>
      <c r="AG240">
        <f t="shared" si="93"/>
        <v>0.24523643552356447</v>
      </c>
      <c r="AH240">
        <f t="shared" si="93"/>
        <v>0.30713801363498017</v>
      </c>
      <c r="AI240">
        <f t="shared" si="93"/>
        <v>0.2104369760637908</v>
      </c>
      <c r="AJ240">
        <f t="shared" si="93"/>
        <v>0.29134799072841938</v>
      </c>
      <c r="AK240">
        <f t="shared" si="93"/>
        <v>0.34391740325240661</v>
      </c>
      <c r="AL240">
        <f t="shared" si="93"/>
        <v>0.29016596454701188</v>
      </c>
      <c r="AM240">
        <f t="shared" si="93"/>
        <v>0.30949919240962631</v>
      </c>
      <c r="AN240">
        <f t="shared" si="93"/>
        <v>0.29089480687121327</v>
      </c>
      <c r="AO240">
        <f t="shared" si="93"/>
        <v>0.29089480687121327</v>
      </c>
      <c r="AP240">
        <f t="shared" si="93"/>
        <v>0.24852837676779513</v>
      </c>
      <c r="AQ240">
        <f t="shared" si="93"/>
        <v>0.29171149136330571</v>
      </c>
      <c r="AR240" s="49">
        <v>0.25390000789315859</v>
      </c>
      <c r="AS240">
        <f t="shared" si="94"/>
        <v>0.26347643809460974</v>
      </c>
      <c r="AT240">
        <f t="shared" si="94"/>
        <v>0.36225782076718199</v>
      </c>
      <c r="AU240">
        <f t="shared" si="94"/>
        <v>0.36225782076718166</v>
      </c>
      <c r="AV240">
        <f t="shared" si="94"/>
        <v>0.29492284517012973</v>
      </c>
      <c r="AW240">
        <f t="shared" si="94"/>
        <v>0.30783686039607794</v>
      </c>
      <c r="AX240">
        <f t="shared" si="94"/>
        <v>0.2845510860293316</v>
      </c>
      <c r="AY240">
        <f t="shared" si="94"/>
        <v>0.267472198572481</v>
      </c>
      <c r="AZ240">
        <f t="shared" si="94"/>
        <v>0.24847049485982212</v>
      </c>
      <c r="BA240">
        <f t="shared" si="94"/>
        <v>0.29777183976409327</v>
      </c>
      <c r="BB240">
        <f t="shared" si="94"/>
        <v>0.24069064239822158</v>
      </c>
      <c r="BC240">
        <f t="shared" si="94"/>
        <v>0.27073929575312444</v>
      </c>
      <c r="BD240" s="23">
        <v>238</v>
      </c>
    </row>
    <row r="241" spans="1:56" x14ac:dyDescent="0.35">
      <c r="A241" s="3"/>
      <c r="B241" s="5" t="s">
        <v>54</v>
      </c>
      <c r="C241">
        <f t="shared" si="90"/>
        <v>0.22557619355475445</v>
      </c>
      <c r="D241">
        <f t="shared" si="90"/>
        <v>0.24750211645099021</v>
      </c>
      <c r="E241">
        <f t="shared" si="90"/>
        <v>0.26524835760081478</v>
      </c>
      <c r="F241">
        <f t="shared" si="90"/>
        <v>0.26347643809460974</v>
      </c>
      <c r="G241">
        <f t="shared" si="90"/>
        <v>0.21884147922578426</v>
      </c>
      <c r="H241">
        <f t="shared" si="90"/>
        <v>0.2970387732327448</v>
      </c>
      <c r="I241">
        <f t="shared" si="90"/>
        <v>0.24632441429624879</v>
      </c>
      <c r="J241">
        <f t="shared" si="90"/>
        <v>0.26914927788617699</v>
      </c>
      <c r="K241">
        <f t="shared" si="90"/>
        <v>0.26807337833755862</v>
      </c>
      <c r="L241">
        <f t="shared" si="90"/>
        <v>0.28960457969608716</v>
      </c>
      <c r="M241">
        <f t="shared" si="91"/>
        <v>0.28960457969608722</v>
      </c>
      <c r="N241">
        <f t="shared" si="91"/>
        <v>0.22934963185642424</v>
      </c>
      <c r="O241">
        <f t="shared" si="91"/>
        <v>0.3065008770143387</v>
      </c>
      <c r="P241">
        <f t="shared" si="91"/>
        <v>0.19020415776743896</v>
      </c>
      <c r="Q241">
        <f t="shared" si="91"/>
        <v>0.29134799072841938</v>
      </c>
      <c r="R241">
        <f t="shared" si="91"/>
        <v>0.19020415776743896</v>
      </c>
      <c r="S241">
        <f t="shared" si="91"/>
        <v>0.2334252443875105</v>
      </c>
      <c r="T241">
        <f t="shared" si="91"/>
        <v>0.17323170553921474</v>
      </c>
      <c r="U241">
        <f t="shared" si="91"/>
        <v>0.27073929575312444</v>
      </c>
      <c r="V241">
        <f t="shared" si="91"/>
        <v>0.27118535819202727</v>
      </c>
      <c r="W241">
        <f t="shared" si="92"/>
        <v>0.28707279858153656</v>
      </c>
      <c r="X241">
        <f t="shared" si="92"/>
        <v>0.2870727985815365</v>
      </c>
      <c r="Y241">
        <f t="shared" si="92"/>
        <v>0.27238417888138766</v>
      </c>
      <c r="Z241">
        <f t="shared" si="92"/>
        <v>0.20258726560639762</v>
      </c>
      <c r="AA241">
        <f t="shared" si="92"/>
        <v>0.25723622140770902</v>
      </c>
      <c r="AB241">
        <f t="shared" si="92"/>
        <v>0.26355803721557886</v>
      </c>
      <c r="AC241">
        <f t="shared" si="92"/>
        <v>0.22894999376953853</v>
      </c>
      <c r="AD241">
        <f t="shared" si="92"/>
        <v>0.21884147922578426</v>
      </c>
      <c r="AE241">
        <f t="shared" si="92"/>
        <v>0.24523643552356453</v>
      </c>
      <c r="AF241">
        <f t="shared" si="92"/>
        <v>0.29184928624974887</v>
      </c>
      <c r="AG241">
        <f t="shared" si="93"/>
        <v>0.24523643552356447</v>
      </c>
      <c r="AH241">
        <f t="shared" si="93"/>
        <v>0.30713801363498017</v>
      </c>
      <c r="AI241">
        <f t="shared" si="93"/>
        <v>0.2104369760637908</v>
      </c>
      <c r="AJ241">
        <f t="shared" si="93"/>
        <v>0.29134799072841938</v>
      </c>
      <c r="AK241">
        <f t="shared" si="93"/>
        <v>0.34391740325240661</v>
      </c>
      <c r="AL241">
        <f t="shared" si="93"/>
        <v>0.29016596454701188</v>
      </c>
      <c r="AM241">
        <f t="shared" si="93"/>
        <v>0.30949919240962631</v>
      </c>
      <c r="AN241">
        <f t="shared" si="93"/>
        <v>0.29089480687121327</v>
      </c>
      <c r="AO241">
        <f t="shared" si="93"/>
        <v>0.29089480687121327</v>
      </c>
      <c r="AP241">
        <f t="shared" si="93"/>
        <v>0.24852837676779513</v>
      </c>
      <c r="AQ241">
        <f t="shared" si="93"/>
        <v>0.29171149136330571</v>
      </c>
      <c r="AR241" s="49">
        <v>0.25390000789315859</v>
      </c>
      <c r="AS241">
        <f t="shared" si="94"/>
        <v>0.26347643809460974</v>
      </c>
      <c r="AT241">
        <f t="shared" si="94"/>
        <v>0.36225782076718199</v>
      </c>
      <c r="AU241">
        <f t="shared" si="94"/>
        <v>0.36225782076718166</v>
      </c>
      <c r="AV241">
        <f t="shared" si="94"/>
        <v>0.29492284517012973</v>
      </c>
      <c r="AW241">
        <f t="shared" si="94"/>
        <v>0.30783686039607794</v>
      </c>
      <c r="AX241">
        <f t="shared" si="94"/>
        <v>0.2845510860293316</v>
      </c>
      <c r="AY241">
        <f t="shared" si="94"/>
        <v>0.267472198572481</v>
      </c>
      <c r="AZ241">
        <f t="shared" si="94"/>
        <v>0.24847049485982212</v>
      </c>
      <c r="BA241">
        <f t="shared" si="94"/>
        <v>0.29777183976409327</v>
      </c>
      <c r="BB241">
        <f t="shared" si="94"/>
        <v>0.24069064239822158</v>
      </c>
      <c r="BC241">
        <f t="shared" si="94"/>
        <v>0.27073929575312444</v>
      </c>
      <c r="BD241" s="23">
        <v>239</v>
      </c>
    </row>
    <row r="242" spans="1:56" x14ac:dyDescent="0.35">
      <c r="A242" s="3"/>
      <c r="B242" s="5" t="s">
        <v>55</v>
      </c>
      <c r="C242">
        <f t="shared" si="90"/>
        <v>0.29451310312164275</v>
      </c>
      <c r="D242">
        <f t="shared" si="90"/>
        <v>0.32313966822683338</v>
      </c>
      <c r="E242">
        <f t="shared" si="90"/>
        <v>0.34630922556095511</v>
      </c>
      <c r="F242">
        <f t="shared" si="90"/>
        <v>0.34399580097465216</v>
      </c>
      <c r="G242">
        <f t="shared" si="90"/>
        <v>0.2857202354683398</v>
      </c>
      <c r="H242">
        <f t="shared" si="90"/>
        <v>0.3878149084512636</v>
      </c>
      <c r="I242">
        <f t="shared" si="90"/>
        <v>0.3216020559873497</v>
      </c>
      <c r="J242">
        <f t="shared" si="90"/>
        <v>0.35140228134919071</v>
      </c>
      <c r="K242">
        <f t="shared" si="90"/>
        <v>0.34999758296450117</v>
      </c>
      <c r="L242">
        <f t="shared" si="90"/>
        <v>0.3781087981867669</v>
      </c>
      <c r="M242">
        <f t="shared" si="91"/>
        <v>0.37810879818676701</v>
      </c>
      <c r="N242">
        <f t="shared" si="91"/>
        <v>0.29943971796583319</v>
      </c>
      <c r="O242">
        <f t="shared" si="91"/>
        <v>0.40016866574657778</v>
      </c>
      <c r="P242">
        <f t="shared" si="91"/>
        <v>0.24833124386031327</v>
      </c>
      <c r="Q242">
        <f t="shared" si="91"/>
        <v>0.3803850020053407</v>
      </c>
      <c r="R242">
        <f t="shared" si="91"/>
        <v>0.24833124386031327</v>
      </c>
      <c r="S242">
        <f t="shared" si="91"/>
        <v>0.30476085258884611</v>
      </c>
      <c r="T242">
        <f t="shared" si="91"/>
        <v>0.22617194817158254</v>
      </c>
      <c r="U242">
        <f t="shared" si="91"/>
        <v>0.35347821449015787</v>
      </c>
      <c r="V242">
        <f t="shared" si="91"/>
        <v>0.3540605952414112</v>
      </c>
      <c r="W242">
        <f t="shared" si="92"/>
        <v>0.37480329550618335</v>
      </c>
      <c r="X242">
        <f t="shared" si="92"/>
        <v>0.3748032955061833</v>
      </c>
      <c r="Y242">
        <f t="shared" si="92"/>
        <v>0.35562577991691319</v>
      </c>
      <c r="Z242">
        <f t="shared" si="92"/>
        <v>0.264498674733538</v>
      </c>
      <c r="AA242">
        <f t="shared" si="92"/>
        <v>0.33584855125095958</v>
      </c>
      <c r="AB242">
        <f t="shared" si="92"/>
        <v>0.34410233708535559</v>
      </c>
      <c r="AC242">
        <f t="shared" si="92"/>
        <v>0.29891794901832347</v>
      </c>
      <c r="AD242">
        <f t="shared" si="92"/>
        <v>0.2857202354683398</v>
      </c>
      <c r="AE242">
        <f t="shared" si="92"/>
        <v>0.3201815869235522</v>
      </c>
      <c r="AF242">
        <f t="shared" si="92"/>
        <v>0.38103949527096931</v>
      </c>
      <c r="AG242">
        <f t="shared" si="93"/>
        <v>0.32018158692355214</v>
      </c>
      <c r="AH242">
        <f t="shared" si="93"/>
        <v>0.40100051364816941</v>
      </c>
      <c r="AI242">
        <f t="shared" si="93"/>
        <v>0.2747472854090795</v>
      </c>
      <c r="AJ242">
        <f t="shared" si="93"/>
        <v>0.3803850020053407</v>
      </c>
      <c r="AK242">
        <f t="shared" si="93"/>
        <v>0.4490198192160636</v>
      </c>
      <c r="AL242">
        <f t="shared" si="93"/>
        <v>0.37884174430083101</v>
      </c>
      <c r="AM242">
        <f t="shared" si="93"/>
        <v>0.4040832772899684</v>
      </c>
      <c r="AN242">
        <f t="shared" si="93"/>
        <v>0.37979332350431122</v>
      </c>
      <c r="AO242">
        <f t="shared" si="93"/>
        <v>0.37979332350431122</v>
      </c>
      <c r="AP242">
        <f t="shared" si="93"/>
        <v>0.32447955744896206</v>
      </c>
      <c r="AQ242">
        <f t="shared" si="93"/>
        <v>0.3808595897633838</v>
      </c>
      <c r="AR242" s="49">
        <v>0.33149277868753918</v>
      </c>
      <c r="AS242">
        <f t="shared" si="94"/>
        <v>0.34399580097465216</v>
      </c>
      <c r="AT242">
        <f t="shared" si="94"/>
        <v>0.47296513538486362</v>
      </c>
      <c r="AU242">
        <f t="shared" si="94"/>
        <v>0.47296513538486323</v>
      </c>
      <c r="AV242">
        <f t="shared" si="94"/>
        <v>0.38505234503584862</v>
      </c>
      <c r="AW242">
        <f t="shared" si="94"/>
        <v>0.40191293053478322</v>
      </c>
      <c r="AX242">
        <f t="shared" si="94"/>
        <v>0.37151093837741395</v>
      </c>
      <c r="AY242">
        <f t="shared" si="94"/>
        <v>0.34921268046500953</v>
      </c>
      <c r="AZ242">
        <f t="shared" si="94"/>
        <v>0.32440398661826797</v>
      </c>
      <c r="BA242">
        <f t="shared" si="94"/>
        <v>0.38877200279504087</v>
      </c>
      <c r="BB242">
        <f t="shared" si="94"/>
        <v>0.31424658279746825</v>
      </c>
      <c r="BC242">
        <f t="shared" si="94"/>
        <v>0.35347821449015787</v>
      </c>
      <c r="BD242" s="23">
        <v>240</v>
      </c>
    </row>
    <row r="243" spans="1:56" x14ac:dyDescent="0.35">
      <c r="A243" s="3"/>
      <c r="B243" s="5" t="s">
        <v>56</v>
      </c>
      <c r="C243">
        <f t="shared" si="90"/>
        <v>0.29451310312164275</v>
      </c>
      <c r="D243">
        <f t="shared" si="90"/>
        <v>0.32313966822683338</v>
      </c>
      <c r="E243">
        <f t="shared" si="90"/>
        <v>0.34630922556095511</v>
      </c>
      <c r="F243">
        <f t="shared" si="90"/>
        <v>0.34399580097465216</v>
      </c>
      <c r="G243">
        <f t="shared" si="90"/>
        <v>0.2857202354683398</v>
      </c>
      <c r="H243">
        <f t="shared" si="90"/>
        <v>0.3878149084512636</v>
      </c>
      <c r="I243">
        <f t="shared" si="90"/>
        <v>0.3216020559873497</v>
      </c>
      <c r="J243">
        <f t="shared" si="90"/>
        <v>0.35140228134919071</v>
      </c>
      <c r="K243">
        <f t="shared" si="90"/>
        <v>0.34999758296450117</v>
      </c>
      <c r="L243">
        <f t="shared" si="90"/>
        <v>0.3781087981867669</v>
      </c>
      <c r="M243">
        <f t="shared" si="91"/>
        <v>0.37810879818676701</v>
      </c>
      <c r="N243">
        <f t="shared" si="91"/>
        <v>0.29943971796583319</v>
      </c>
      <c r="O243">
        <f t="shared" si="91"/>
        <v>0.40016866574657778</v>
      </c>
      <c r="P243">
        <f t="shared" si="91"/>
        <v>0.24833124386031327</v>
      </c>
      <c r="Q243">
        <f t="shared" si="91"/>
        <v>0.3803850020053407</v>
      </c>
      <c r="R243">
        <f t="shared" si="91"/>
        <v>0.24833124386031327</v>
      </c>
      <c r="S243">
        <f t="shared" si="91"/>
        <v>0.30476085258884611</v>
      </c>
      <c r="T243">
        <f t="shared" si="91"/>
        <v>0.22617194817158254</v>
      </c>
      <c r="U243">
        <f t="shared" si="91"/>
        <v>0.35347821449015787</v>
      </c>
      <c r="V243">
        <f t="shared" si="91"/>
        <v>0.3540605952414112</v>
      </c>
      <c r="W243">
        <f t="shared" si="92"/>
        <v>0.37480329550618335</v>
      </c>
      <c r="X243">
        <f t="shared" si="92"/>
        <v>0.3748032955061833</v>
      </c>
      <c r="Y243">
        <f t="shared" si="92"/>
        <v>0.35562577991691319</v>
      </c>
      <c r="Z243">
        <f t="shared" si="92"/>
        <v>0.264498674733538</v>
      </c>
      <c r="AA243">
        <f t="shared" si="92"/>
        <v>0.33584855125095958</v>
      </c>
      <c r="AB243">
        <f t="shared" si="92"/>
        <v>0.34410233708535559</v>
      </c>
      <c r="AC243">
        <f t="shared" si="92"/>
        <v>0.29891794901832347</v>
      </c>
      <c r="AD243">
        <f t="shared" si="92"/>
        <v>0.2857202354683398</v>
      </c>
      <c r="AE243">
        <f t="shared" si="92"/>
        <v>0.3201815869235522</v>
      </c>
      <c r="AF243">
        <f t="shared" si="92"/>
        <v>0.38103949527096931</v>
      </c>
      <c r="AG243">
        <f t="shared" si="93"/>
        <v>0.32018158692355214</v>
      </c>
      <c r="AH243">
        <f t="shared" si="93"/>
        <v>0.40100051364816941</v>
      </c>
      <c r="AI243">
        <f t="shared" si="93"/>
        <v>0.2747472854090795</v>
      </c>
      <c r="AJ243">
        <f t="shared" si="93"/>
        <v>0.3803850020053407</v>
      </c>
      <c r="AK243">
        <f t="shared" si="93"/>
        <v>0.4490198192160636</v>
      </c>
      <c r="AL243">
        <f t="shared" si="93"/>
        <v>0.37884174430083101</v>
      </c>
      <c r="AM243">
        <f t="shared" si="93"/>
        <v>0.4040832772899684</v>
      </c>
      <c r="AN243">
        <f t="shared" si="93"/>
        <v>0.37979332350431122</v>
      </c>
      <c r="AO243">
        <f t="shared" si="93"/>
        <v>0.37979332350431122</v>
      </c>
      <c r="AP243">
        <f t="shared" si="93"/>
        <v>0.32447955744896206</v>
      </c>
      <c r="AQ243">
        <f t="shared" si="93"/>
        <v>0.3808595897633838</v>
      </c>
      <c r="AR243" s="49">
        <v>0.33149277868753918</v>
      </c>
      <c r="AS243">
        <f t="shared" si="94"/>
        <v>0.34399580097465216</v>
      </c>
      <c r="AT243">
        <f t="shared" si="94"/>
        <v>0.47296513538486362</v>
      </c>
      <c r="AU243">
        <f t="shared" si="94"/>
        <v>0.47296513538486323</v>
      </c>
      <c r="AV243">
        <f t="shared" si="94"/>
        <v>0.38505234503584862</v>
      </c>
      <c r="AW243">
        <f t="shared" si="94"/>
        <v>0.40191293053478322</v>
      </c>
      <c r="AX243">
        <f t="shared" si="94"/>
        <v>0.37151093837741395</v>
      </c>
      <c r="AY243">
        <f t="shared" si="94"/>
        <v>0.34921268046500953</v>
      </c>
      <c r="AZ243">
        <f t="shared" si="94"/>
        <v>0.32440398661826797</v>
      </c>
      <c r="BA243">
        <f t="shared" si="94"/>
        <v>0.38877200279504087</v>
      </c>
      <c r="BB243">
        <f t="shared" si="94"/>
        <v>0.31424658279746825</v>
      </c>
      <c r="BC243">
        <f t="shared" si="94"/>
        <v>0.35347821449015787</v>
      </c>
      <c r="BD243" s="23">
        <v>241</v>
      </c>
    </row>
    <row r="244" spans="1:56" x14ac:dyDescent="0.35">
      <c r="A244" s="3"/>
      <c r="B244" s="5" t="s">
        <v>57</v>
      </c>
      <c r="C244">
        <f t="shared" ref="C244:L249" si="95">$AR244*C$254</f>
        <v>0.24002568232415203</v>
      </c>
      <c r="D244">
        <f t="shared" si="95"/>
        <v>0.26335609020461964</v>
      </c>
      <c r="E244">
        <f t="shared" si="95"/>
        <v>0.28223908301317441</v>
      </c>
      <c r="F244">
        <f t="shared" si="95"/>
        <v>0.28035366158727781</v>
      </c>
      <c r="G244">
        <f t="shared" si="95"/>
        <v>0.23285956972780247</v>
      </c>
      <c r="H244">
        <f t="shared" si="95"/>
        <v>0.31606586270644121</v>
      </c>
      <c r="I244">
        <f t="shared" si="95"/>
        <v>0.2621029492644707</v>
      </c>
      <c r="J244">
        <f t="shared" si="95"/>
        <v>0.28638988030446272</v>
      </c>
      <c r="K244">
        <f t="shared" si="95"/>
        <v>0.2852450630292005</v>
      </c>
      <c r="L244">
        <f t="shared" si="95"/>
        <v>0.30815546512393693</v>
      </c>
      <c r="M244">
        <f t="shared" ref="M244:V249" si="96">$AR244*M$254</f>
        <v>0.30815546512393704</v>
      </c>
      <c r="N244">
        <f t="shared" si="96"/>
        <v>0.24404083165703824</v>
      </c>
      <c r="O244">
        <f t="shared" si="96"/>
        <v>0.3261340701737675</v>
      </c>
      <c r="P244">
        <f t="shared" si="96"/>
        <v>0.20238785853055261</v>
      </c>
      <c r="Q244">
        <f t="shared" si="96"/>
        <v>0.31001055193967147</v>
      </c>
      <c r="R244">
        <f t="shared" si="96"/>
        <v>0.20238785853055261</v>
      </c>
      <c r="S244">
        <f t="shared" si="96"/>
        <v>0.24837751126514318</v>
      </c>
      <c r="T244">
        <f t="shared" si="96"/>
        <v>0.18432822039854935</v>
      </c>
      <c r="U244">
        <f t="shared" si="96"/>
        <v>0.2880817482157324</v>
      </c>
      <c r="V244">
        <f t="shared" si="96"/>
        <v>0.28855638359090041</v>
      </c>
      <c r="W244">
        <f t="shared" ref="W244:AF249" si="97">$AR244*W$254</f>
        <v>0.30546150846149372</v>
      </c>
      <c r="X244">
        <f t="shared" si="97"/>
        <v>0.30546150846149367</v>
      </c>
      <c r="Y244">
        <f t="shared" si="97"/>
        <v>0.28983199583266028</v>
      </c>
      <c r="Z244">
        <f t="shared" si="97"/>
        <v>0.21556417763365043</v>
      </c>
      <c r="AA244">
        <f t="shared" si="97"/>
        <v>0.27371372213036727</v>
      </c>
      <c r="AB244">
        <f t="shared" si="97"/>
        <v>0.28044048761434665</v>
      </c>
      <c r="AC244">
        <f t="shared" si="97"/>
        <v>0.24361559438808778</v>
      </c>
      <c r="AD244">
        <f t="shared" si="97"/>
        <v>0.23285956972780247</v>
      </c>
      <c r="AE244">
        <f t="shared" si="97"/>
        <v>0.26094527901943065</v>
      </c>
      <c r="AF244">
        <f t="shared" si="97"/>
        <v>0.31054395840272514</v>
      </c>
      <c r="AG244">
        <f t="shared" ref="AG244:AQ249" si="98">$AR244*AG$254</f>
        <v>0.2609452790194306</v>
      </c>
      <c r="AH244">
        <f t="shared" si="98"/>
        <v>0.32681201916161606</v>
      </c>
      <c r="AI244">
        <f t="shared" si="98"/>
        <v>0.22391670845213638</v>
      </c>
      <c r="AJ244">
        <f t="shared" si="98"/>
        <v>0.31001055193967147</v>
      </c>
      <c r="AK244">
        <f t="shared" si="98"/>
        <v>0.36594734611820723</v>
      </c>
      <c r="AL244">
        <f t="shared" si="98"/>
        <v>0.30875280999338545</v>
      </c>
      <c r="AM244">
        <f t="shared" si="98"/>
        <v>0.32932444539570882</v>
      </c>
      <c r="AN244">
        <f t="shared" si="98"/>
        <v>0.30952833897725707</v>
      </c>
      <c r="AO244">
        <f t="shared" si="98"/>
        <v>0.30952833897725707</v>
      </c>
      <c r="AP244">
        <f t="shared" si="98"/>
        <v>0.26444808856181118</v>
      </c>
      <c r="AQ244">
        <f t="shared" si="98"/>
        <v>0.31039733693918281</v>
      </c>
      <c r="AR244" s="49">
        <v>0.27016380441702198</v>
      </c>
      <c r="AS244">
        <f t="shared" ref="AS244:BC249" si="99">$AR244*AS$254</f>
        <v>0.28035366158727781</v>
      </c>
      <c r="AT244">
        <f t="shared" si="99"/>
        <v>0.38546257580056836</v>
      </c>
      <c r="AU244">
        <f t="shared" si="99"/>
        <v>0.38546257580056809</v>
      </c>
      <c r="AV244">
        <f t="shared" si="99"/>
        <v>0.31381439694237012</v>
      </c>
      <c r="AW244">
        <f t="shared" si="99"/>
        <v>0.32755563118923814</v>
      </c>
      <c r="AX244">
        <f t="shared" si="99"/>
        <v>0.30277826531233826</v>
      </c>
      <c r="AY244">
        <f t="shared" si="99"/>
        <v>0.28460537414608617</v>
      </c>
      <c r="AZ244">
        <f t="shared" si="99"/>
        <v>0.26438649897544342</v>
      </c>
      <c r="BA244">
        <f t="shared" si="99"/>
        <v>0.31684588648290063</v>
      </c>
      <c r="BB244">
        <f t="shared" si="99"/>
        <v>0.25610830097037052</v>
      </c>
      <c r="BC244">
        <f t="shared" si="99"/>
        <v>0.2880817482157324</v>
      </c>
      <c r="BD244" s="23">
        <v>242</v>
      </c>
    </row>
    <row r="245" spans="1:56" x14ac:dyDescent="0.35">
      <c r="A245" s="3"/>
      <c r="B245" s="5" t="s">
        <v>58</v>
      </c>
      <c r="C245">
        <f t="shared" si="95"/>
        <v>0.24002568232415203</v>
      </c>
      <c r="D245">
        <f t="shared" si="95"/>
        <v>0.26335609020461964</v>
      </c>
      <c r="E245">
        <f t="shared" si="95"/>
        <v>0.28223908301317441</v>
      </c>
      <c r="F245">
        <f t="shared" si="95"/>
        <v>0.28035366158727781</v>
      </c>
      <c r="G245">
        <f t="shared" si="95"/>
        <v>0.23285956972780247</v>
      </c>
      <c r="H245">
        <f t="shared" si="95"/>
        <v>0.31606586270644121</v>
      </c>
      <c r="I245">
        <f t="shared" si="95"/>
        <v>0.2621029492644707</v>
      </c>
      <c r="J245">
        <f t="shared" si="95"/>
        <v>0.28638988030446272</v>
      </c>
      <c r="K245">
        <f t="shared" si="95"/>
        <v>0.2852450630292005</v>
      </c>
      <c r="L245">
        <f t="shared" si="95"/>
        <v>0.30815546512393693</v>
      </c>
      <c r="M245">
        <f t="shared" si="96"/>
        <v>0.30815546512393704</v>
      </c>
      <c r="N245">
        <f t="shared" si="96"/>
        <v>0.24404083165703824</v>
      </c>
      <c r="O245">
        <f t="shared" si="96"/>
        <v>0.3261340701737675</v>
      </c>
      <c r="P245">
        <f t="shared" si="96"/>
        <v>0.20238785853055261</v>
      </c>
      <c r="Q245">
        <f t="shared" si="96"/>
        <v>0.31001055193967147</v>
      </c>
      <c r="R245">
        <f t="shared" si="96"/>
        <v>0.20238785853055261</v>
      </c>
      <c r="S245">
        <f t="shared" si="96"/>
        <v>0.24837751126514318</v>
      </c>
      <c r="T245">
        <f t="shared" si="96"/>
        <v>0.18432822039854935</v>
      </c>
      <c r="U245">
        <f t="shared" si="96"/>
        <v>0.2880817482157324</v>
      </c>
      <c r="V245">
        <f t="shared" si="96"/>
        <v>0.28855638359090041</v>
      </c>
      <c r="W245">
        <f t="shared" si="97"/>
        <v>0.30546150846149372</v>
      </c>
      <c r="X245">
        <f t="shared" si="97"/>
        <v>0.30546150846149367</v>
      </c>
      <c r="Y245">
        <f t="shared" si="97"/>
        <v>0.28983199583266028</v>
      </c>
      <c r="Z245">
        <f t="shared" si="97"/>
        <v>0.21556417763365043</v>
      </c>
      <c r="AA245">
        <f t="shared" si="97"/>
        <v>0.27371372213036727</v>
      </c>
      <c r="AB245">
        <f t="shared" si="97"/>
        <v>0.28044048761434665</v>
      </c>
      <c r="AC245">
        <f t="shared" si="97"/>
        <v>0.24361559438808778</v>
      </c>
      <c r="AD245">
        <f t="shared" si="97"/>
        <v>0.23285956972780247</v>
      </c>
      <c r="AE245">
        <f t="shared" si="97"/>
        <v>0.26094527901943065</v>
      </c>
      <c r="AF245">
        <f t="shared" si="97"/>
        <v>0.31054395840272514</v>
      </c>
      <c r="AG245">
        <f t="shared" si="98"/>
        <v>0.2609452790194306</v>
      </c>
      <c r="AH245">
        <f t="shared" si="98"/>
        <v>0.32681201916161606</v>
      </c>
      <c r="AI245">
        <f t="shared" si="98"/>
        <v>0.22391670845213638</v>
      </c>
      <c r="AJ245">
        <f t="shared" si="98"/>
        <v>0.31001055193967147</v>
      </c>
      <c r="AK245">
        <f t="shared" si="98"/>
        <v>0.36594734611820723</v>
      </c>
      <c r="AL245">
        <f t="shared" si="98"/>
        <v>0.30875280999338545</v>
      </c>
      <c r="AM245">
        <f t="shared" si="98"/>
        <v>0.32932444539570882</v>
      </c>
      <c r="AN245">
        <f t="shared" si="98"/>
        <v>0.30952833897725707</v>
      </c>
      <c r="AO245">
        <f t="shared" si="98"/>
        <v>0.30952833897725707</v>
      </c>
      <c r="AP245">
        <f t="shared" si="98"/>
        <v>0.26444808856181118</v>
      </c>
      <c r="AQ245">
        <f t="shared" si="98"/>
        <v>0.31039733693918281</v>
      </c>
      <c r="AR245" s="49">
        <v>0.27016380441702198</v>
      </c>
      <c r="AS245">
        <f t="shared" si="99"/>
        <v>0.28035366158727781</v>
      </c>
      <c r="AT245">
        <f t="shared" si="99"/>
        <v>0.38546257580056836</v>
      </c>
      <c r="AU245">
        <f t="shared" si="99"/>
        <v>0.38546257580056809</v>
      </c>
      <c r="AV245">
        <f t="shared" si="99"/>
        <v>0.31381439694237012</v>
      </c>
      <c r="AW245">
        <f t="shared" si="99"/>
        <v>0.32755563118923814</v>
      </c>
      <c r="AX245">
        <f t="shared" si="99"/>
        <v>0.30277826531233826</v>
      </c>
      <c r="AY245">
        <f t="shared" si="99"/>
        <v>0.28460537414608617</v>
      </c>
      <c r="AZ245">
        <f t="shared" si="99"/>
        <v>0.26438649897544342</v>
      </c>
      <c r="BA245">
        <f t="shared" si="99"/>
        <v>0.31684588648290063</v>
      </c>
      <c r="BB245">
        <f t="shared" si="99"/>
        <v>0.25610830097037052</v>
      </c>
      <c r="BC245">
        <f t="shared" si="99"/>
        <v>0.2880817482157324</v>
      </c>
      <c r="BD245" s="23">
        <v>243</v>
      </c>
    </row>
    <row r="246" spans="1:56" x14ac:dyDescent="0.35">
      <c r="A246" s="3"/>
      <c r="B246" s="5" t="s">
        <v>59</v>
      </c>
      <c r="C246">
        <f t="shared" si="95"/>
        <v>0.14763438299880199</v>
      </c>
      <c r="D246">
        <f t="shared" si="95"/>
        <v>0.16198439062795078</v>
      </c>
      <c r="E246">
        <f t="shared" si="95"/>
        <v>0.17359889356558614</v>
      </c>
      <c r="F246">
        <f t="shared" si="95"/>
        <v>0.17243921337549278</v>
      </c>
      <c r="G246">
        <f t="shared" si="95"/>
        <v>0.143226668784982</v>
      </c>
      <c r="H246">
        <f t="shared" si="95"/>
        <v>0.19440498273277582</v>
      </c>
      <c r="I246">
        <f t="shared" si="95"/>
        <v>0.16121361190244932</v>
      </c>
      <c r="J246">
        <f t="shared" si="95"/>
        <v>0.17615195535096986</v>
      </c>
      <c r="K246">
        <f t="shared" si="95"/>
        <v>0.17544780406831065</v>
      </c>
      <c r="L246">
        <f t="shared" si="95"/>
        <v>0.1895394756126208</v>
      </c>
      <c r="M246">
        <f t="shared" si="96"/>
        <v>0.18953947561262083</v>
      </c>
      <c r="N246">
        <f t="shared" si="96"/>
        <v>0.15010401078474939</v>
      </c>
      <c r="O246">
        <f t="shared" si="96"/>
        <v>0.20059771003991148</v>
      </c>
      <c r="P246">
        <f t="shared" si="96"/>
        <v>0.1244842065702584</v>
      </c>
      <c r="Q246">
        <f t="shared" si="96"/>
        <v>0.19068049766825362</v>
      </c>
      <c r="R246">
        <f t="shared" si="96"/>
        <v>0.1244842065702584</v>
      </c>
      <c r="S246">
        <f t="shared" si="96"/>
        <v>0.1527714045903065</v>
      </c>
      <c r="T246">
        <f t="shared" si="96"/>
        <v>0.11337613052196605</v>
      </c>
      <c r="U246">
        <f t="shared" si="96"/>
        <v>0.17719258514015404</v>
      </c>
      <c r="V246">
        <f t="shared" si="96"/>
        <v>0.17748452265318942</v>
      </c>
      <c r="W246">
        <f t="shared" si="97"/>
        <v>0.18788248363645299</v>
      </c>
      <c r="X246">
        <f t="shared" si="97"/>
        <v>0.18788248363645296</v>
      </c>
      <c r="Y246">
        <f t="shared" si="97"/>
        <v>0.17826912296943229</v>
      </c>
      <c r="Z246">
        <f t="shared" si="97"/>
        <v>0.13258866323566681</v>
      </c>
      <c r="AA246">
        <f t="shared" si="97"/>
        <v>0.1683551363909869</v>
      </c>
      <c r="AB246">
        <f t="shared" si="97"/>
        <v>0.17249261810623001</v>
      </c>
      <c r="AC246">
        <f t="shared" si="97"/>
        <v>0.1498424569325878</v>
      </c>
      <c r="AD246">
        <f t="shared" si="97"/>
        <v>0.143226668784982</v>
      </c>
      <c r="AE246">
        <f t="shared" si="97"/>
        <v>0.16050155504800095</v>
      </c>
      <c r="AF246">
        <f t="shared" si="97"/>
        <v>0.19100858395176284</v>
      </c>
      <c r="AG246">
        <f t="shared" si="98"/>
        <v>0.1605015550480009</v>
      </c>
      <c r="AH246">
        <f t="shared" si="98"/>
        <v>0.20101470117001277</v>
      </c>
      <c r="AI246">
        <f t="shared" si="98"/>
        <v>0.13772611653618624</v>
      </c>
      <c r="AJ246">
        <f t="shared" si="98"/>
        <v>0.19068049766825362</v>
      </c>
      <c r="AK246">
        <f t="shared" si="98"/>
        <v>0.22508595801531145</v>
      </c>
      <c r="AL246">
        <f t="shared" si="98"/>
        <v>0.18990688896766098</v>
      </c>
      <c r="AM246">
        <f t="shared" si="98"/>
        <v>0.2025600378744383</v>
      </c>
      <c r="AN246">
        <f t="shared" si="98"/>
        <v>0.19038389935222871</v>
      </c>
      <c r="AO246">
        <f t="shared" si="98"/>
        <v>0.19038389935222871</v>
      </c>
      <c r="AP246">
        <f t="shared" si="98"/>
        <v>0.16265605418552773</v>
      </c>
      <c r="AQ246">
        <f t="shared" si="98"/>
        <v>0.19091840039684135</v>
      </c>
      <c r="AR246" s="49">
        <v>0.16617166208010681</v>
      </c>
      <c r="AS246">
        <f t="shared" si="99"/>
        <v>0.17243921337549278</v>
      </c>
      <c r="AT246">
        <f t="shared" si="99"/>
        <v>0.23708933559281739</v>
      </c>
      <c r="AU246">
        <f t="shared" si="99"/>
        <v>0.2370893355928172</v>
      </c>
      <c r="AV246">
        <f t="shared" si="99"/>
        <v>0.19302015692704114</v>
      </c>
      <c r="AW246">
        <f t="shared" si="99"/>
        <v>0.20147208015473414</v>
      </c>
      <c r="AX246">
        <f t="shared" si="99"/>
        <v>0.1862320813006465</v>
      </c>
      <c r="AY246">
        <f t="shared" si="99"/>
        <v>0.17505434586560784</v>
      </c>
      <c r="AZ246">
        <f t="shared" si="99"/>
        <v>0.16261817182021371</v>
      </c>
      <c r="BA246">
        <f t="shared" si="99"/>
        <v>0.19488475776287639</v>
      </c>
      <c r="BB246">
        <f t="shared" si="99"/>
        <v>0.15752643895651808</v>
      </c>
      <c r="BC246">
        <f t="shared" si="99"/>
        <v>0.17719258514015404</v>
      </c>
      <c r="BD246" s="23">
        <v>244</v>
      </c>
    </row>
    <row r="247" spans="1:56" x14ac:dyDescent="0.35">
      <c r="A247" s="3"/>
      <c r="B247" s="5" t="s">
        <v>60</v>
      </c>
      <c r="C247">
        <f t="shared" si="95"/>
        <v>0.14763438299880199</v>
      </c>
      <c r="D247">
        <f t="shared" si="95"/>
        <v>0.16198439062795078</v>
      </c>
      <c r="E247">
        <f t="shared" si="95"/>
        <v>0.17359889356558614</v>
      </c>
      <c r="F247">
        <f t="shared" si="95"/>
        <v>0.17243921337549278</v>
      </c>
      <c r="G247">
        <f t="shared" si="95"/>
        <v>0.143226668784982</v>
      </c>
      <c r="H247">
        <f t="shared" si="95"/>
        <v>0.19440498273277582</v>
      </c>
      <c r="I247">
        <f t="shared" si="95"/>
        <v>0.16121361190244932</v>
      </c>
      <c r="J247">
        <f t="shared" si="95"/>
        <v>0.17615195535096986</v>
      </c>
      <c r="K247">
        <f t="shared" si="95"/>
        <v>0.17544780406831065</v>
      </c>
      <c r="L247">
        <f t="shared" si="95"/>
        <v>0.1895394756126208</v>
      </c>
      <c r="M247">
        <f t="shared" si="96"/>
        <v>0.18953947561262083</v>
      </c>
      <c r="N247">
        <f t="shared" si="96"/>
        <v>0.15010401078474939</v>
      </c>
      <c r="O247">
        <f t="shared" si="96"/>
        <v>0.20059771003991148</v>
      </c>
      <c r="P247">
        <f t="shared" si="96"/>
        <v>0.1244842065702584</v>
      </c>
      <c r="Q247">
        <f t="shared" si="96"/>
        <v>0.19068049766825362</v>
      </c>
      <c r="R247">
        <f t="shared" si="96"/>
        <v>0.1244842065702584</v>
      </c>
      <c r="S247">
        <f t="shared" si="96"/>
        <v>0.1527714045903065</v>
      </c>
      <c r="T247">
        <f t="shared" si="96"/>
        <v>0.11337613052196605</v>
      </c>
      <c r="U247">
        <f t="shared" si="96"/>
        <v>0.17719258514015404</v>
      </c>
      <c r="V247">
        <f t="shared" si="96"/>
        <v>0.17748452265318942</v>
      </c>
      <c r="W247">
        <f t="shared" si="97"/>
        <v>0.18788248363645299</v>
      </c>
      <c r="X247">
        <f t="shared" si="97"/>
        <v>0.18788248363645296</v>
      </c>
      <c r="Y247">
        <f t="shared" si="97"/>
        <v>0.17826912296943229</v>
      </c>
      <c r="Z247">
        <f t="shared" si="97"/>
        <v>0.13258866323566681</v>
      </c>
      <c r="AA247">
        <f t="shared" si="97"/>
        <v>0.1683551363909869</v>
      </c>
      <c r="AB247">
        <f t="shared" si="97"/>
        <v>0.17249261810623001</v>
      </c>
      <c r="AC247">
        <f t="shared" si="97"/>
        <v>0.1498424569325878</v>
      </c>
      <c r="AD247">
        <f t="shared" si="97"/>
        <v>0.143226668784982</v>
      </c>
      <c r="AE247">
        <f t="shared" si="97"/>
        <v>0.16050155504800095</v>
      </c>
      <c r="AF247">
        <f t="shared" si="97"/>
        <v>0.19100858395176284</v>
      </c>
      <c r="AG247">
        <f t="shared" si="98"/>
        <v>0.1605015550480009</v>
      </c>
      <c r="AH247">
        <f t="shared" si="98"/>
        <v>0.20101470117001277</v>
      </c>
      <c r="AI247">
        <f t="shared" si="98"/>
        <v>0.13772611653618624</v>
      </c>
      <c r="AJ247">
        <f t="shared" si="98"/>
        <v>0.19068049766825362</v>
      </c>
      <c r="AK247">
        <f t="shared" si="98"/>
        <v>0.22508595801531145</v>
      </c>
      <c r="AL247">
        <f t="shared" si="98"/>
        <v>0.18990688896766098</v>
      </c>
      <c r="AM247">
        <f t="shared" si="98"/>
        <v>0.2025600378744383</v>
      </c>
      <c r="AN247">
        <f t="shared" si="98"/>
        <v>0.19038389935222871</v>
      </c>
      <c r="AO247">
        <f t="shared" si="98"/>
        <v>0.19038389935222871</v>
      </c>
      <c r="AP247">
        <f t="shared" si="98"/>
        <v>0.16265605418552773</v>
      </c>
      <c r="AQ247">
        <f t="shared" si="98"/>
        <v>0.19091840039684135</v>
      </c>
      <c r="AR247" s="49">
        <v>0.16617166208010681</v>
      </c>
      <c r="AS247">
        <f t="shared" si="99"/>
        <v>0.17243921337549278</v>
      </c>
      <c r="AT247">
        <f t="shared" si="99"/>
        <v>0.23708933559281739</v>
      </c>
      <c r="AU247">
        <f t="shared" si="99"/>
        <v>0.2370893355928172</v>
      </c>
      <c r="AV247">
        <f t="shared" si="99"/>
        <v>0.19302015692704114</v>
      </c>
      <c r="AW247">
        <f t="shared" si="99"/>
        <v>0.20147208015473414</v>
      </c>
      <c r="AX247">
        <f t="shared" si="99"/>
        <v>0.1862320813006465</v>
      </c>
      <c r="AY247">
        <f t="shared" si="99"/>
        <v>0.17505434586560784</v>
      </c>
      <c r="AZ247">
        <f t="shared" si="99"/>
        <v>0.16261817182021371</v>
      </c>
      <c r="BA247">
        <f t="shared" si="99"/>
        <v>0.19488475776287639</v>
      </c>
      <c r="BB247">
        <f t="shared" si="99"/>
        <v>0.15752643895651808</v>
      </c>
      <c r="BC247">
        <f t="shared" si="99"/>
        <v>0.17719258514015404</v>
      </c>
      <c r="BD247" s="23">
        <v>245</v>
      </c>
    </row>
    <row r="248" spans="1:56" x14ac:dyDescent="0.35">
      <c r="A248" s="3"/>
      <c r="B248" s="5" t="s">
        <v>80</v>
      </c>
      <c r="C248">
        <f t="shared" si="95"/>
        <v>0.14763438299880199</v>
      </c>
      <c r="D248">
        <f t="shared" si="95"/>
        <v>0.16198439062795078</v>
      </c>
      <c r="E248">
        <f t="shared" si="95"/>
        <v>0.17359889356558614</v>
      </c>
      <c r="F248">
        <f t="shared" si="95"/>
        <v>0.17243921337549278</v>
      </c>
      <c r="G248">
        <f t="shared" si="95"/>
        <v>0.143226668784982</v>
      </c>
      <c r="H248">
        <f t="shared" si="95"/>
        <v>0.19440498273277582</v>
      </c>
      <c r="I248">
        <f t="shared" si="95"/>
        <v>0.16121361190244932</v>
      </c>
      <c r="J248">
        <f t="shared" si="95"/>
        <v>0.17615195535096986</v>
      </c>
      <c r="K248">
        <f t="shared" si="95"/>
        <v>0.17544780406831065</v>
      </c>
      <c r="L248">
        <f t="shared" si="95"/>
        <v>0.1895394756126208</v>
      </c>
      <c r="M248">
        <f t="shared" si="96"/>
        <v>0.18953947561262083</v>
      </c>
      <c r="N248">
        <f t="shared" si="96"/>
        <v>0.15010401078474939</v>
      </c>
      <c r="O248">
        <f t="shared" si="96"/>
        <v>0.20059771003991148</v>
      </c>
      <c r="P248">
        <f t="shared" si="96"/>
        <v>0.1244842065702584</v>
      </c>
      <c r="Q248">
        <f t="shared" si="96"/>
        <v>0.19068049766825362</v>
      </c>
      <c r="R248">
        <f t="shared" si="96"/>
        <v>0.1244842065702584</v>
      </c>
      <c r="S248">
        <f t="shared" si="96"/>
        <v>0.1527714045903065</v>
      </c>
      <c r="T248">
        <f t="shared" si="96"/>
        <v>0.11337613052196605</v>
      </c>
      <c r="U248">
        <f t="shared" si="96"/>
        <v>0.17719258514015404</v>
      </c>
      <c r="V248">
        <f t="shared" si="96"/>
        <v>0.17748452265318942</v>
      </c>
      <c r="W248">
        <f t="shared" si="97"/>
        <v>0.18788248363645299</v>
      </c>
      <c r="X248">
        <f t="shared" si="97"/>
        <v>0.18788248363645296</v>
      </c>
      <c r="Y248">
        <f t="shared" si="97"/>
        <v>0.17826912296943229</v>
      </c>
      <c r="Z248">
        <f t="shared" si="97"/>
        <v>0.13258866323566681</v>
      </c>
      <c r="AA248">
        <f t="shared" si="97"/>
        <v>0.1683551363909869</v>
      </c>
      <c r="AB248">
        <f t="shared" si="97"/>
        <v>0.17249261810623001</v>
      </c>
      <c r="AC248">
        <f t="shared" si="97"/>
        <v>0.1498424569325878</v>
      </c>
      <c r="AD248">
        <f t="shared" si="97"/>
        <v>0.143226668784982</v>
      </c>
      <c r="AE248">
        <f t="shared" si="97"/>
        <v>0.16050155504800095</v>
      </c>
      <c r="AF248">
        <f t="shared" si="97"/>
        <v>0.19100858395176284</v>
      </c>
      <c r="AG248">
        <f t="shared" si="98"/>
        <v>0.1605015550480009</v>
      </c>
      <c r="AH248">
        <f t="shared" si="98"/>
        <v>0.20101470117001277</v>
      </c>
      <c r="AI248">
        <f t="shared" si="98"/>
        <v>0.13772611653618624</v>
      </c>
      <c r="AJ248">
        <f t="shared" si="98"/>
        <v>0.19068049766825362</v>
      </c>
      <c r="AK248">
        <f t="shared" si="98"/>
        <v>0.22508595801531145</v>
      </c>
      <c r="AL248">
        <f t="shared" si="98"/>
        <v>0.18990688896766098</v>
      </c>
      <c r="AM248">
        <f t="shared" si="98"/>
        <v>0.2025600378744383</v>
      </c>
      <c r="AN248">
        <f t="shared" si="98"/>
        <v>0.19038389935222871</v>
      </c>
      <c r="AO248">
        <f t="shared" si="98"/>
        <v>0.19038389935222871</v>
      </c>
      <c r="AP248">
        <f t="shared" si="98"/>
        <v>0.16265605418552773</v>
      </c>
      <c r="AQ248">
        <f t="shared" si="98"/>
        <v>0.19091840039684135</v>
      </c>
      <c r="AR248" s="49">
        <v>0.16617166208010681</v>
      </c>
      <c r="AS248">
        <f t="shared" si="99"/>
        <v>0.17243921337549278</v>
      </c>
      <c r="AT248">
        <f t="shared" si="99"/>
        <v>0.23708933559281739</v>
      </c>
      <c r="AU248">
        <f t="shared" si="99"/>
        <v>0.2370893355928172</v>
      </c>
      <c r="AV248">
        <f t="shared" si="99"/>
        <v>0.19302015692704114</v>
      </c>
      <c r="AW248">
        <f t="shared" si="99"/>
        <v>0.20147208015473414</v>
      </c>
      <c r="AX248">
        <f t="shared" si="99"/>
        <v>0.1862320813006465</v>
      </c>
      <c r="AY248">
        <f t="shared" si="99"/>
        <v>0.17505434586560784</v>
      </c>
      <c r="AZ248">
        <f t="shared" si="99"/>
        <v>0.16261817182021371</v>
      </c>
      <c r="BA248">
        <f t="shared" si="99"/>
        <v>0.19488475776287639</v>
      </c>
      <c r="BB248">
        <f t="shared" si="99"/>
        <v>0.15752643895651808</v>
      </c>
      <c r="BC248">
        <f t="shared" si="99"/>
        <v>0.17719258514015404</v>
      </c>
      <c r="BD248" s="23">
        <v>246</v>
      </c>
    </row>
    <row r="249" spans="1:56" x14ac:dyDescent="0.35">
      <c r="A249" s="3"/>
      <c r="B249" s="5" t="s">
        <v>79</v>
      </c>
      <c r="C249">
        <f t="shared" si="95"/>
        <v>0.14763438299880199</v>
      </c>
      <c r="D249">
        <f t="shared" si="95"/>
        <v>0.16198439062795078</v>
      </c>
      <c r="E249">
        <f t="shared" si="95"/>
        <v>0.17359889356558614</v>
      </c>
      <c r="F249">
        <f t="shared" si="95"/>
        <v>0.17243921337549278</v>
      </c>
      <c r="G249">
        <f t="shared" si="95"/>
        <v>0.143226668784982</v>
      </c>
      <c r="H249">
        <f t="shared" si="95"/>
        <v>0.19440498273277582</v>
      </c>
      <c r="I249">
        <f t="shared" si="95"/>
        <v>0.16121361190244932</v>
      </c>
      <c r="J249">
        <f t="shared" si="95"/>
        <v>0.17615195535096986</v>
      </c>
      <c r="K249">
        <f t="shared" si="95"/>
        <v>0.17544780406831065</v>
      </c>
      <c r="L249">
        <f t="shared" si="95"/>
        <v>0.1895394756126208</v>
      </c>
      <c r="M249">
        <f t="shared" si="96"/>
        <v>0.18953947561262083</v>
      </c>
      <c r="N249">
        <f t="shared" si="96"/>
        <v>0.15010401078474939</v>
      </c>
      <c r="O249">
        <f t="shared" si="96"/>
        <v>0.20059771003991148</v>
      </c>
      <c r="P249">
        <f t="shared" si="96"/>
        <v>0.1244842065702584</v>
      </c>
      <c r="Q249">
        <f t="shared" si="96"/>
        <v>0.19068049766825362</v>
      </c>
      <c r="R249">
        <f t="shared" si="96"/>
        <v>0.1244842065702584</v>
      </c>
      <c r="S249">
        <f t="shared" si="96"/>
        <v>0.1527714045903065</v>
      </c>
      <c r="T249">
        <f t="shared" si="96"/>
        <v>0.11337613052196605</v>
      </c>
      <c r="U249">
        <f t="shared" si="96"/>
        <v>0.17719258514015404</v>
      </c>
      <c r="V249">
        <f t="shared" si="96"/>
        <v>0.17748452265318942</v>
      </c>
      <c r="W249">
        <f t="shared" si="97"/>
        <v>0.18788248363645299</v>
      </c>
      <c r="X249">
        <f t="shared" si="97"/>
        <v>0.18788248363645296</v>
      </c>
      <c r="Y249">
        <f t="shared" si="97"/>
        <v>0.17826912296943229</v>
      </c>
      <c r="Z249">
        <f t="shared" si="97"/>
        <v>0.13258866323566681</v>
      </c>
      <c r="AA249">
        <f t="shared" si="97"/>
        <v>0.1683551363909869</v>
      </c>
      <c r="AB249">
        <f t="shared" si="97"/>
        <v>0.17249261810623001</v>
      </c>
      <c r="AC249">
        <f t="shared" si="97"/>
        <v>0.1498424569325878</v>
      </c>
      <c r="AD249">
        <f t="shared" si="97"/>
        <v>0.143226668784982</v>
      </c>
      <c r="AE249">
        <f t="shared" si="97"/>
        <v>0.16050155504800095</v>
      </c>
      <c r="AF249">
        <f t="shared" si="97"/>
        <v>0.19100858395176284</v>
      </c>
      <c r="AG249">
        <f t="shared" si="98"/>
        <v>0.1605015550480009</v>
      </c>
      <c r="AH249">
        <f t="shared" si="98"/>
        <v>0.20101470117001277</v>
      </c>
      <c r="AI249">
        <f t="shared" si="98"/>
        <v>0.13772611653618624</v>
      </c>
      <c r="AJ249">
        <f t="shared" si="98"/>
        <v>0.19068049766825362</v>
      </c>
      <c r="AK249">
        <f t="shared" si="98"/>
        <v>0.22508595801531145</v>
      </c>
      <c r="AL249">
        <f t="shared" si="98"/>
        <v>0.18990688896766098</v>
      </c>
      <c r="AM249">
        <f t="shared" si="98"/>
        <v>0.2025600378744383</v>
      </c>
      <c r="AN249">
        <f t="shared" si="98"/>
        <v>0.19038389935222871</v>
      </c>
      <c r="AO249">
        <f t="shared" si="98"/>
        <v>0.19038389935222871</v>
      </c>
      <c r="AP249">
        <f t="shared" si="98"/>
        <v>0.16265605418552773</v>
      </c>
      <c r="AQ249">
        <f t="shared" si="98"/>
        <v>0.19091840039684135</v>
      </c>
      <c r="AR249" s="49">
        <v>0.16617166208010681</v>
      </c>
      <c r="AS249">
        <f t="shared" si="99"/>
        <v>0.17243921337549278</v>
      </c>
      <c r="AT249">
        <f t="shared" si="99"/>
        <v>0.23708933559281739</v>
      </c>
      <c r="AU249">
        <f t="shared" si="99"/>
        <v>0.2370893355928172</v>
      </c>
      <c r="AV249">
        <f t="shared" si="99"/>
        <v>0.19302015692704114</v>
      </c>
      <c r="AW249">
        <f t="shared" si="99"/>
        <v>0.20147208015473414</v>
      </c>
      <c r="AX249">
        <f t="shared" si="99"/>
        <v>0.1862320813006465</v>
      </c>
      <c r="AY249">
        <f t="shared" si="99"/>
        <v>0.17505434586560784</v>
      </c>
      <c r="AZ249">
        <f t="shared" si="99"/>
        <v>0.16261817182021371</v>
      </c>
      <c r="BA249">
        <f t="shared" si="99"/>
        <v>0.19488475776287639</v>
      </c>
      <c r="BB249">
        <f t="shared" si="99"/>
        <v>0.15752643895651808</v>
      </c>
      <c r="BC249">
        <f t="shared" si="99"/>
        <v>0.17719258514015404</v>
      </c>
      <c r="BD249" s="23">
        <v>247</v>
      </c>
    </row>
    <row r="250" spans="1:56" s="53" customFormat="1" x14ac:dyDescent="0.35">
      <c r="B250" s="54"/>
      <c r="C250" s="53" t="s">
        <v>99</v>
      </c>
      <c r="D250" s="53" t="s">
        <v>263</v>
      </c>
      <c r="E250" s="53" t="s">
        <v>100</v>
      </c>
      <c r="F250" s="53" t="s">
        <v>101</v>
      </c>
      <c r="G250" s="53" t="s">
        <v>102</v>
      </c>
      <c r="H250" s="53" t="s">
        <v>85</v>
      </c>
      <c r="I250" s="53" t="s">
        <v>86</v>
      </c>
      <c r="J250" s="53" t="s">
        <v>265</v>
      </c>
      <c r="K250" s="53" t="s">
        <v>103</v>
      </c>
      <c r="L250" s="53" t="s">
        <v>87</v>
      </c>
      <c r="M250" s="53" t="s">
        <v>104</v>
      </c>
      <c r="N250" s="53" t="s">
        <v>105</v>
      </c>
      <c r="O250" s="53" t="s">
        <v>106</v>
      </c>
      <c r="P250" s="53" t="s">
        <v>107</v>
      </c>
      <c r="Q250" s="53" t="s">
        <v>108</v>
      </c>
      <c r="R250" s="53" t="s">
        <v>109</v>
      </c>
      <c r="S250" s="53" t="s">
        <v>261</v>
      </c>
      <c r="T250" s="53" t="s">
        <v>110</v>
      </c>
      <c r="U250" s="53" t="s">
        <v>111</v>
      </c>
      <c r="V250" s="53" t="s">
        <v>112</v>
      </c>
      <c r="W250" s="53" t="s">
        <v>88</v>
      </c>
      <c r="X250" s="53" t="s">
        <v>113</v>
      </c>
      <c r="Y250" s="53" t="s">
        <v>89</v>
      </c>
      <c r="Z250" s="53" t="s">
        <v>114</v>
      </c>
      <c r="AA250" s="53" t="s">
        <v>262</v>
      </c>
      <c r="AB250" s="53" t="s">
        <v>90</v>
      </c>
      <c r="AC250" s="53" t="s">
        <v>91</v>
      </c>
      <c r="AD250" s="53" t="s">
        <v>92</v>
      </c>
      <c r="AE250" s="53" t="s">
        <v>115</v>
      </c>
      <c r="AF250" s="53" t="s">
        <v>116</v>
      </c>
      <c r="AG250" s="53" t="s">
        <v>264</v>
      </c>
      <c r="AH250" s="53" t="s">
        <v>93</v>
      </c>
      <c r="AI250" s="53" t="s">
        <v>94</v>
      </c>
      <c r="AJ250" s="53" t="s">
        <v>117</v>
      </c>
      <c r="AK250" s="53" t="s">
        <v>118</v>
      </c>
      <c r="AL250" s="53" t="s">
        <v>119</v>
      </c>
      <c r="AM250" s="53" t="s">
        <v>120</v>
      </c>
      <c r="AN250" s="53" t="s">
        <v>95</v>
      </c>
      <c r="AO250" s="53" t="s">
        <v>121</v>
      </c>
      <c r="AP250" s="53" t="s">
        <v>122</v>
      </c>
      <c r="AQ250" s="53" t="s">
        <v>123</v>
      </c>
      <c r="AR250" s="53" t="s">
        <v>84</v>
      </c>
      <c r="AS250" s="53" t="s">
        <v>124</v>
      </c>
      <c r="AT250" s="53" t="s">
        <v>96</v>
      </c>
      <c r="AU250" s="53" t="s">
        <v>125</v>
      </c>
      <c r="AV250" s="53" t="s">
        <v>126</v>
      </c>
      <c r="AW250" s="53" t="s">
        <v>127</v>
      </c>
      <c r="AX250" s="53" t="s">
        <v>128</v>
      </c>
      <c r="AY250" s="53" t="s">
        <v>266</v>
      </c>
      <c r="AZ250" s="53" t="s">
        <v>97</v>
      </c>
      <c r="BA250" s="53" t="s">
        <v>129</v>
      </c>
      <c r="BB250" s="53" t="s">
        <v>130</v>
      </c>
      <c r="BC250" s="53" t="s">
        <v>98</v>
      </c>
      <c r="BD250" s="23">
        <v>248</v>
      </c>
    </row>
    <row r="251" spans="1:56" s="49" customFormat="1" x14ac:dyDescent="0.35">
      <c r="A251" s="49" t="s">
        <v>318</v>
      </c>
      <c r="B251" s="51" t="s">
        <v>140</v>
      </c>
      <c r="C251" s="49">
        <v>0.24987442202416044</v>
      </c>
      <c r="D251" s="49">
        <v>0.27540839538039452</v>
      </c>
      <c r="E251" s="49">
        <v>0.29657680924107405</v>
      </c>
      <c r="F251" s="49">
        <v>0.34997391386114701</v>
      </c>
      <c r="G251" s="49">
        <v>0.30788392865417874</v>
      </c>
      <c r="H251" s="49">
        <v>0.34972627394612732</v>
      </c>
      <c r="I251" s="49">
        <v>0.27711803636519172</v>
      </c>
      <c r="J251" s="49">
        <v>0.34097125561634201</v>
      </c>
      <c r="K251" s="49">
        <v>0.34150985475403822</v>
      </c>
      <c r="L251" s="49">
        <v>0.31122230261936895</v>
      </c>
      <c r="M251" s="49">
        <v>0.31122230261936901</v>
      </c>
      <c r="N251" s="49">
        <v>0.2641494000252384</v>
      </c>
      <c r="O251" s="49">
        <v>0.35312021726737958</v>
      </c>
      <c r="P251" s="49">
        <v>0.203028396572217</v>
      </c>
      <c r="Q251" s="49">
        <v>0.31945123590676983</v>
      </c>
      <c r="R251" s="49">
        <v>0.203028396572217</v>
      </c>
      <c r="S251" s="49">
        <v>0.27374252937820309</v>
      </c>
      <c r="T251" s="49">
        <v>0.18206755522971751</v>
      </c>
      <c r="U251" s="49">
        <v>0.39118543258860355</v>
      </c>
      <c r="V251" s="49">
        <v>0.3256381011095309</v>
      </c>
      <c r="W251" s="49">
        <v>0.33154043843672992</v>
      </c>
      <c r="X251" s="49">
        <v>0.33154043843672965</v>
      </c>
      <c r="Y251" s="49">
        <v>0.3332911140870759</v>
      </c>
      <c r="Z251" s="49">
        <v>0.28990728630735374</v>
      </c>
      <c r="AA251" s="49">
        <v>0.28637762462185057</v>
      </c>
      <c r="AB251" s="49">
        <v>0.27901177823868467</v>
      </c>
      <c r="AC251" s="49">
        <v>0.26815766761923981</v>
      </c>
      <c r="AD251" s="49">
        <v>0.30788392865417874</v>
      </c>
      <c r="AE251" s="49">
        <v>0.31279371779709808</v>
      </c>
      <c r="AF251" s="49">
        <v>0.25599296075063238</v>
      </c>
      <c r="AG251" s="49">
        <v>0.31279371779709819</v>
      </c>
      <c r="AH251" s="49">
        <v>0.31764290536254913</v>
      </c>
      <c r="AI251" s="49">
        <v>0.24784912939689049</v>
      </c>
      <c r="AJ251" s="49">
        <v>0.31945123590676983</v>
      </c>
      <c r="AK251" s="49">
        <v>0.29520721259352317</v>
      </c>
      <c r="AL251" s="49">
        <v>0.41285104460067357</v>
      </c>
      <c r="AM251" s="49">
        <v>0.34346953036565964</v>
      </c>
      <c r="AN251" s="49">
        <v>0.36448246738732032</v>
      </c>
      <c r="AO251" s="49">
        <v>0.3644824673873201</v>
      </c>
      <c r="AP251" s="49">
        <v>0.26192852001641487</v>
      </c>
      <c r="AQ251" s="49">
        <v>0.22381069856443495</v>
      </c>
      <c r="AR251" s="49">
        <v>0.29439878482269316</v>
      </c>
      <c r="AS251" s="49">
        <v>0.34997391386114701</v>
      </c>
      <c r="AT251" s="49">
        <v>0.36965459784592658</v>
      </c>
      <c r="AU251" s="49">
        <v>0.36965459784592658</v>
      </c>
      <c r="AV251" s="49">
        <v>0.26743325894359599</v>
      </c>
      <c r="AW251" s="49">
        <v>0.28927665768646288</v>
      </c>
      <c r="AX251" s="49">
        <v>0.32860569508093834</v>
      </c>
      <c r="AY251" s="49">
        <v>0.3182388713587635</v>
      </c>
      <c r="AZ251" s="49">
        <v>0.3074182703682648</v>
      </c>
      <c r="BA251" s="49">
        <v>0.25174215422659607</v>
      </c>
      <c r="BB251" s="49">
        <v>0.33981332772748141</v>
      </c>
      <c r="BC251" s="49">
        <v>0.39118543258860344</v>
      </c>
      <c r="BD251" s="155">
        <v>249</v>
      </c>
    </row>
    <row r="252" spans="1:56" s="49" customFormat="1" x14ac:dyDescent="0.35">
      <c r="B252" s="51" t="s">
        <v>141</v>
      </c>
      <c r="C252" s="49">
        <v>0.24123783130659024</v>
      </c>
      <c r="D252" s="49">
        <v>0.26468605962151448</v>
      </c>
      <c r="E252" s="49">
        <v>0.28366441306105106</v>
      </c>
      <c r="F252" s="49">
        <v>0.28176947010545511</v>
      </c>
      <c r="G252" s="49">
        <v>0.23403552926581292</v>
      </c>
      <c r="H252" s="49">
        <v>0.31766202070984051</v>
      </c>
      <c r="I252" s="49">
        <v>0.26342659021892456</v>
      </c>
      <c r="J252" s="49">
        <v>0.28783617221218799</v>
      </c>
      <c r="K252" s="49">
        <v>0.28668557351769658</v>
      </c>
      <c r="L252" s="49">
        <v>0.3097116749839231</v>
      </c>
      <c r="M252" s="49">
        <v>0.30971167498392321</v>
      </c>
      <c r="N252" s="49">
        <v>0.24527325746623543</v>
      </c>
      <c r="O252" s="49">
        <v>0.32778107343388396</v>
      </c>
      <c r="P252" s="49">
        <v>0.20340993347853401</v>
      </c>
      <c r="Q252" s="49">
        <v>0.31157613013713825</v>
      </c>
      <c r="R252" s="49">
        <v>0.20340993347853401</v>
      </c>
      <c r="S252" s="49">
        <v>0.24963183765482505</v>
      </c>
      <c r="T252" s="49">
        <v>0.1852590927228242</v>
      </c>
      <c r="U252" s="49">
        <v>0.28953658419235562</v>
      </c>
      <c r="V252" s="49">
        <v>0.29001361651430646</v>
      </c>
      <c r="W252" s="49">
        <v>0.30700411362386798</v>
      </c>
      <c r="X252" s="49">
        <v>0.30700411362386792</v>
      </c>
      <c r="Y252" s="49">
        <v>0.29129567070038603</v>
      </c>
      <c r="Z252" s="49">
        <v>0.21665279405185472</v>
      </c>
      <c r="AA252" s="49">
        <v>0.27509599842075039</v>
      </c>
      <c r="AB252" s="49">
        <v>0.2818567346109373</v>
      </c>
      <c r="AC252" s="49">
        <v>0.24484587271490785</v>
      </c>
      <c r="AD252" s="49">
        <v>0.23403552926581292</v>
      </c>
      <c r="AE252" s="49">
        <v>0.26226307364612517</v>
      </c>
      <c r="AF252" s="49">
        <v>0.31211223034569097</v>
      </c>
      <c r="AG252" s="49">
        <v>0.26226307364612511</v>
      </c>
      <c r="AH252" s="49">
        <v>0.32846244611859615</v>
      </c>
      <c r="AI252" s="49">
        <v>0.22504750582212205</v>
      </c>
      <c r="AJ252" s="49">
        <v>0.31157613013713825</v>
      </c>
      <c r="AK252" s="49">
        <v>0.36779540962094565</v>
      </c>
      <c r="AL252" s="49">
        <v>0.31031203649296057</v>
      </c>
      <c r="AM252" s="49">
        <v>0.33098756030705123</v>
      </c>
      <c r="AN252" s="49">
        <v>0.31109148196051656</v>
      </c>
      <c r="AO252" s="49">
        <v>0.31109148196051661</v>
      </c>
      <c r="AP252" s="49">
        <v>0.26578357265815478</v>
      </c>
      <c r="AQ252" s="49">
        <v>0.31196486843197629</v>
      </c>
      <c r="AR252" s="49">
        <v>0.27152815333770736</v>
      </c>
      <c r="AS252" s="49">
        <v>0.28176947010545511</v>
      </c>
      <c r="AT252" s="49">
        <v>0.38740919278130326</v>
      </c>
      <c r="AU252" s="49">
        <v>0.38740919278130298</v>
      </c>
      <c r="AV252" s="49">
        <v>0.31539918486274959</v>
      </c>
      <c r="AW252" s="49">
        <v>0.32920981344670891</v>
      </c>
      <c r="AX252" s="49">
        <v>0.30430731988120352</v>
      </c>
      <c r="AY252" s="49">
        <v>0.28604265415432178</v>
      </c>
      <c r="AZ252" s="49">
        <v>0.26572167203942698</v>
      </c>
      <c r="BA252" s="49">
        <v>0.31844598366904803</v>
      </c>
      <c r="BB252" s="49">
        <v>0.25740166846925328</v>
      </c>
      <c r="BC252" s="49">
        <v>0.28953658419235562</v>
      </c>
      <c r="BD252" s="155">
        <v>250</v>
      </c>
    </row>
    <row r="253" spans="1:56" s="49" customFormat="1" x14ac:dyDescent="0.35">
      <c r="A253" s="49" t="s">
        <v>154</v>
      </c>
      <c r="B253" s="51" t="s">
        <v>140</v>
      </c>
      <c r="C253" s="49">
        <f t="shared" ref="C253:AQ253" si="100">C251/$AR251</f>
        <v>0.84876173036737124</v>
      </c>
      <c r="D253" s="49">
        <f t="shared" si="100"/>
        <v>0.93549433482296496</v>
      </c>
      <c r="E253" s="49">
        <f t="shared" si="100"/>
        <v>1.007398211306112</v>
      </c>
      <c r="F253" s="49">
        <f t="shared" si="100"/>
        <v>1.1887749946791559</v>
      </c>
      <c r="G253" s="49">
        <f t="shared" si="100"/>
        <v>1.0458057048014218</v>
      </c>
      <c r="H253" s="49">
        <f t="shared" si="100"/>
        <v>1.1879338230174969</v>
      </c>
      <c r="I253" s="49">
        <f t="shared" si="100"/>
        <v>0.94130156322517067</v>
      </c>
      <c r="J253" s="49">
        <f t="shared" si="100"/>
        <v>1.1581951869186482</v>
      </c>
      <c r="K253" s="49">
        <f t="shared" si="100"/>
        <v>1.1600246752367491</v>
      </c>
      <c r="L253" s="49">
        <f t="shared" si="100"/>
        <v>1.0571453370869315</v>
      </c>
      <c r="M253" s="49">
        <f t="shared" si="100"/>
        <v>1.0571453370869317</v>
      </c>
      <c r="N253" s="49">
        <f t="shared" si="100"/>
        <v>0.89725030687313134</v>
      </c>
      <c r="O253" s="49">
        <f t="shared" si="100"/>
        <v>1.1994622106883099</v>
      </c>
      <c r="P253" s="49">
        <f t="shared" si="100"/>
        <v>0.68963734580118741</v>
      </c>
      <c r="Q253" s="49">
        <f t="shared" si="100"/>
        <v>1.0850969921603615</v>
      </c>
      <c r="R253" s="49">
        <f t="shared" si="100"/>
        <v>0.68963734580118741</v>
      </c>
      <c r="S253" s="49">
        <f t="shared" si="100"/>
        <v>0.92983579923086079</v>
      </c>
      <c r="T253" s="49">
        <f t="shared" si="100"/>
        <v>0.61843854192323144</v>
      </c>
      <c r="U253" s="49">
        <f t="shared" si="100"/>
        <v>1.3287603507745518</v>
      </c>
      <c r="V253" s="49">
        <f t="shared" si="100"/>
        <v>1.1061122460327144</v>
      </c>
      <c r="W253" s="49">
        <f t="shared" si="100"/>
        <v>1.1261610289472015</v>
      </c>
      <c r="X253" s="49">
        <f t="shared" si="100"/>
        <v>1.1261610289472006</v>
      </c>
      <c r="Y253" s="49">
        <f t="shared" si="100"/>
        <v>1.1321076419789107</v>
      </c>
      <c r="Z253" s="49">
        <f t="shared" si="100"/>
        <v>0.98474348826526403</v>
      </c>
      <c r="AA253" s="49">
        <f t="shared" si="100"/>
        <v>0.97275409881303188</v>
      </c>
      <c r="AB253" s="49">
        <f t="shared" si="100"/>
        <v>0.94773413690115749</v>
      </c>
      <c r="AC253" s="49">
        <f t="shared" si="100"/>
        <v>0.91086540245314696</v>
      </c>
      <c r="AD253" s="49">
        <f t="shared" si="100"/>
        <v>1.0458057048014218</v>
      </c>
      <c r="AE253" s="49">
        <f t="shared" si="100"/>
        <v>1.0624830465434278</v>
      </c>
      <c r="AF253" s="49">
        <f t="shared" si="100"/>
        <v>0.86954489606609153</v>
      </c>
      <c r="AG253" s="49">
        <f t="shared" si="100"/>
        <v>1.0624830465434281</v>
      </c>
      <c r="AH253" s="49">
        <f t="shared" si="100"/>
        <v>1.0789545396862121</v>
      </c>
      <c r="AI253" s="49">
        <f t="shared" si="100"/>
        <v>0.84188231125397472</v>
      </c>
      <c r="AJ253" s="49">
        <f t="shared" si="100"/>
        <v>1.0850969921603615</v>
      </c>
      <c r="AK253" s="49">
        <f t="shared" si="100"/>
        <v>1.0027460295779309</v>
      </c>
      <c r="AL253" s="49">
        <f t="shared" si="100"/>
        <v>1.4023530866451108</v>
      </c>
      <c r="AM253" s="49">
        <f t="shared" si="100"/>
        <v>1.1666812095454817</v>
      </c>
      <c r="AN253" s="49">
        <f t="shared" si="100"/>
        <v>1.2380569695857824</v>
      </c>
      <c r="AO253" s="49">
        <f t="shared" si="100"/>
        <v>1.2380569695857817</v>
      </c>
      <c r="AP253" s="49">
        <f t="shared" si="100"/>
        <v>0.88970652570514486</v>
      </c>
      <c r="AQ253" s="49">
        <f t="shared" si="100"/>
        <v>0.76022969557849529</v>
      </c>
      <c r="AR253" s="49" t="s">
        <v>155</v>
      </c>
      <c r="AS253" s="49">
        <f t="shared" ref="AS253:BC253" si="101">AS251/$AR251</f>
        <v>1.1887749946791559</v>
      </c>
      <c r="AT253" s="49">
        <f t="shared" si="101"/>
        <v>1.255625420018488</v>
      </c>
      <c r="AU253" s="49">
        <f t="shared" si="101"/>
        <v>1.255625420018488</v>
      </c>
      <c r="AV253" s="49">
        <f t="shared" si="101"/>
        <v>0.90840476500153478</v>
      </c>
      <c r="AW253" s="49">
        <f t="shared" si="101"/>
        <v>0.98260139851013595</v>
      </c>
      <c r="AX253" s="49">
        <f t="shared" si="101"/>
        <v>1.1161924302060109</v>
      </c>
      <c r="AY253" s="49">
        <f t="shared" si="101"/>
        <v>1.0809788890617482</v>
      </c>
      <c r="AZ253" s="49">
        <f t="shared" si="101"/>
        <v>1.0442239785514498</v>
      </c>
      <c r="BA253" s="49">
        <f t="shared" si="101"/>
        <v>0.85510595561123737</v>
      </c>
      <c r="BB253" s="49">
        <f t="shared" si="101"/>
        <v>1.1542619917135186</v>
      </c>
      <c r="BC253" s="49">
        <f t="shared" si="101"/>
        <v>1.3287603507745513</v>
      </c>
      <c r="BD253" s="23">
        <v>251</v>
      </c>
    </row>
    <row r="254" spans="1:56" s="50" customFormat="1" x14ac:dyDescent="0.35">
      <c r="B254" s="52" t="s">
        <v>141</v>
      </c>
      <c r="C254" s="50">
        <f t="shared" ref="C254:AQ254" si="102">C252/$AR252</f>
        <v>0.88844500410443927</v>
      </c>
      <c r="D254" s="50">
        <f t="shared" si="102"/>
        <v>0.97480153114110724</v>
      </c>
      <c r="E254" s="50">
        <f t="shared" si="102"/>
        <v>1.0446961376717703</v>
      </c>
      <c r="F254" s="50">
        <f t="shared" si="102"/>
        <v>1.0377173292782289</v>
      </c>
      <c r="G254" s="50">
        <f t="shared" si="102"/>
        <v>0.86191993864715832</v>
      </c>
      <c r="H254" s="50">
        <f t="shared" si="102"/>
        <v>1.1699045450905974</v>
      </c>
      <c r="I254" s="50">
        <f t="shared" si="102"/>
        <v>0.97016308246789185</v>
      </c>
      <c r="J254" s="50">
        <f t="shared" si="102"/>
        <v>1.0600601398934786</v>
      </c>
      <c r="K254" s="50">
        <f t="shared" si="102"/>
        <v>1.0558226467262033</v>
      </c>
      <c r="L254" s="50">
        <f t="shared" si="102"/>
        <v>1.1406245399486286</v>
      </c>
      <c r="M254" s="50">
        <f t="shared" si="102"/>
        <v>1.1406245399486288</v>
      </c>
      <c r="N254" s="50">
        <f t="shared" si="102"/>
        <v>0.90330691109286942</v>
      </c>
      <c r="O254" s="50">
        <f t="shared" si="102"/>
        <v>1.2071715930915394</v>
      </c>
      <c r="P254" s="50">
        <f t="shared" si="102"/>
        <v>0.74913017666181836</v>
      </c>
      <c r="Q254" s="50">
        <f t="shared" si="102"/>
        <v>1.1474910660539206</v>
      </c>
      <c r="R254" s="50">
        <f t="shared" si="102"/>
        <v>0.74913017666181836</v>
      </c>
      <c r="S254" s="50">
        <f t="shared" si="102"/>
        <v>0.91935894892030134</v>
      </c>
      <c r="T254" s="50">
        <f t="shared" si="102"/>
        <v>0.68228318296118695</v>
      </c>
      <c r="U254" s="50">
        <f t="shared" si="102"/>
        <v>1.066322518064087</v>
      </c>
      <c r="V254" s="50">
        <f t="shared" si="102"/>
        <v>1.0680793610142083</v>
      </c>
      <c r="W254" s="50">
        <f t="shared" si="102"/>
        <v>1.1306529722611789</v>
      </c>
      <c r="X254" s="50">
        <f t="shared" si="102"/>
        <v>1.1306529722611787</v>
      </c>
      <c r="Y254" s="50">
        <f t="shared" si="102"/>
        <v>1.0728009862686072</v>
      </c>
      <c r="Z254" s="50">
        <f t="shared" si="102"/>
        <v>0.79790176962754</v>
      </c>
      <c r="AA254" s="50">
        <f t="shared" si="102"/>
        <v>1.013139871645669</v>
      </c>
      <c r="AB254" s="50">
        <f t="shared" si="102"/>
        <v>1.0380387121787109</v>
      </c>
      <c r="AC254" s="50">
        <f t="shared" si="102"/>
        <v>0.90173291316273196</v>
      </c>
      <c r="AD254" s="50">
        <f t="shared" si="102"/>
        <v>0.86191993864715832</v>
      </c>
      <c r="AE254" s="50">
        <f t="shared" si="102"/>
        <v>0.96587801457162736</v>
      </c>
      <c r="AF254" s="50">
        <f t="shared" si="102"/>
        <v>1.1494654477228665</v>
      </c>
      <c r="AG254" s="50">
        <f t="shared" si="102"/>
        <v>0.96587801457162714</v>
      </c>
      <c r="AH254" s="50">
        <f t="shared" si="102"/>
        <v>1.2096809928585122</v>
      </c>
      <c r="AI254" s="50">
        <f t="shared" si="102"/>
        <v>0.82881831241353454</v>
      </c>
      <c r="AJ254" s="50">
        <f t="shared" si="102"/>
        <v>1.1474910660539206</v>
      </c>
      <c r="AK254" s="50">
        <f t="shared" si="102"/>
        <v>1.3545387655014467</v>
      </c>
      <c r="AL254" s="50">
        <f t="shared" si="102"/>
        <v>1.1428355869493083</v>
      </c>
      <c r="AM254" s="50">
        <f t="shared" si="102"/>
        <v>1.2189806332730164</v>
      </c>
      <c r="AN254" s="50">
        <f t="shared" si="102"/>
        <v>1.1457061749821691</v>
      </c>
      <c r="AO254" s="50">
        <f t="shared" si="102"/>
        <v>1.1457061749821691</v>
      </c>
      <c r="AP254" s="50">
        <f t="shared" si="102"/>
        <v>0.97884351729668384</v>
      </c>
      <c r="AQ254" s="50">
        <f t="shared" si="102"/>
        <v>1.1489227345201904</v>
      </c>
      <c r="AR254" s="50" t="s">
        <v>155</v>
      </c>
      <c r="AS254" s="50">
        <f t="shared" ref="AS254:BC254" si="103">AS252/$AR252</f>
        <v>1.0377173292782289</v>
      </c>
      <c r="AT254" s="50">
        <f t="shared" si="103"/>
        <v>1.4267735703246629</v>
      </c>
      <c r="AU254" s="50">
        <f t="shared" si="103"/>
        <v>1.4267735703246618</v>
      </c>
      <c r="AV254" s="50">
        <f t="shared" si="103"/>
        <v>1.161570838919523</v>
      </c>
      <c r="AW254" s="50">
        <f t="shared" si="103"/>
        <v>1.2124334416153939</v>
      </c>
      <c r="AX254" s="50">
        <f t="shared" si="103"/>
        <v>1.1207210601941811</v>
      </c>
      <c r="AY254" s="50">
        <f t="shared" si="103"/>
        <v>1.0534548651334963</v>
      </c>
      <c r="AZ254" s="50">
        <f t="shared" si="103"/>
        <v>0.97861554602384571</v>
      </c>
      <c r="BA254" s="50">
        <f t="shared" si="103"/>
        <v>1.1727917704098536</v>
      </c>
      <c r="BB254" s="50">
        <f t="shared" si="103"/>
        <v>0.94797414303155314</v>
      </c>
      <c r="BC254" s="50">
        <f t="shared" si="103"/>
        <v>1.066322518064087</v>
      </c>
      <c r="BD254" s="23">
        <v>252</v>
      </c>
    </row>
    <row r="255" spans="1:56" x14ac:dyDescent="0.35">
      <c r="B255"/>
      <c r="C255"/>
      <c r="AR255" s="49"/>
      <c r="BD255"/>
    </row>
    <row r="256" spans="1:56" x14ac:dyDescent="0.35">
      <c r="B256"/>
      <c r="C256"/>
      <c r="AR256" s="49"/>
      <c r="BD256"/>
    </row>
    <row r="257" spans="2:56" x14ac:dyDescent="0.35">
      <c r="B257"/>
      <c r="C257"/>
      <c r="AR257" s="49"/>
      <c r="BD257"/>
    </row>
  </sheetData>
  <sortState columnSort="1" ref="C1:BC257">
    <sortCondition ref="C3:BC3"/>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C251"/>
  <sheetViews>
    <sheetView zoomScale="80" zoomScaleNormal="80" workbookViewId="0">
      <selection activeCell="F1" sqref="F1"/>
    </sheetView>
  </sheetViews>
  <sheetFormatPr defaultColWidth="13.921875" defaultRowHeight="15.5" x14ac:dyDescent="0.35"/>
  <cols>
    <col min="1" max="1" width="22.15234375" customWidth="1"/>
    <col min="2" max="2" width="19.84375" style="5" customWidth="1"/>
    <col min="56" max="56" width="13.61328125" bestFit="1" customWidth="1"/>
  </cols>
  <sheetData>
    <row r="1" spans="1:107" ht="20" x14ac:dyDescent="0.4">
      <c r="A1" s="45" t="s">
        <v>307</v>
      </c>
      <c r="B1" s="46"/>
      <c r="AR1" s="47"/>
    </row>
    <row r="2" spans="1:107" ht="20" x14ac:dyDescent="0.4">
      <c r="A2" s="48"/>
      <c r="BD2" s="9"/>
    </row>
    <row r="3" spans="1:107" s="9" customFormat="1" ht="71.400000000000006" customHeight="1" x14ac:dyDescent="0.35">
      <c r="A3" s="9" t="s">
        <v>131</v>
      </c>
      <c r="B3" s="11" t="s">
        <v>132</v>
      </c>
      <c r="C3" s="13" t="s">
        <v>99</v>
      </c>
      <c r="D3" s="9" t="s">
        <v>495</v>
      </c>
      <c r="E3" s="13" t="s">
        <v>100</v>
      </c>
      <c r="F3" s="13" t="s">
        <v>101</v>
      </c>
      <c r="G3" s="13" t="s">
        <v>102</v>
      </c>
      <c r="H3" s="13" t="s">
        <v>85</v>
      </c>
      <c r="I3" s="13" t="s">
        <v>86</v>
      </c>
      <c r="J3" s="9" t="s">
        <v>499</v>
      </c>
      <c r="K3" s="13" t="s">
        <v>103</v>
      </c>
      <c r="L3" s="13" t="s">
        <v>87</v>
      </c>
      <c r="M3" s="13" t="s">
        <v>104</v>
      </c>
      <c r="N3" s="13" t="s">
        <v>105</v>
      </c>
      <c r="O3" s="13" t="s">
        <v>106</v>
      </c>
      <c r="P3" s="13" t="s">
        <v>107</v>
      </c>
      <c r="Q3" s="13" t="s">
        <v>108</v>
      </c>
      <c r="R3" s="13" t="s">
        <v>109</v>
      </c>
      <c r="S3" s="9" t="s">
        <v>506</v>
      </c>
      <c r="T3" s="13" t="s">
        <v>110</v>
      </c>
      <c r="U3" s="13" t="s">
        <v>111</v>
      </c>
      <c r="V3" s="13" t="s">
        <v>112</v>
      </c>
      <c r="W3" s="13" t="s">
        <v>88</v>
      </c>
      <c r="X3" s="13" t="s">
        <v>113</v>
      </c>
      <c r="Y3" s="13" t="s">
        <v>89</v>
      </c>
      <c r="Z3" s="13" t="s">
        <v>114</v>
      </c>
      <c r="AA3" s="9" t="s">
        <v>512</v>
      </c>
      <c r="AB3" s="13" t="s">
        <v>90</v>
      </c>
      <c r="AC3" s="13" t="s">
        <v>91</v>
      </c>
      <c r="AD3" s="13" t="s">
        <v>92</v>
      </c>
      <c r="AE3" s="13" t="s">
        <v>115</v>
      </c>
      <c r="AF3" s="13" t="s">
        <v>116</v>
      </c>
      <c r="AG3" s="9" t="s">
        <v>515</v>
      </c>
      <c r="AH3" s="13" t="s">
        <v>93</v>
      </c>
      <c r="AI3" s="13" t="s">
        <v>94</v>
      </c>
      <c r="AJ3" s="13" t="s">
        <v>117</v>
      </c>
      <c r="AK3" s="13" t="s">
        <v>118</v>
      </c>
      <c r="AL3" s="13" t="s">
        <v>119</v>
      </c>
      <c r="AM3" s="13" t="s">
        <v>120</v>
      </c>
      <c r="AN3" s="13" t="s">
        <v>95</v>
      </c>
      <c r="AO3" s="13" t="s">
        <v>121</v>
      </c>
      <c r="AP3" s="13" t="s">
        <v>122</v>
      </c>
      <c r="AQ3" s="13" t="s">
        <v>123</v>
      </c>
      <c r="AR3" s="13" t="s">
        <v>84</v>
      </c>
      <c r="AS3" s="13" t="s">
        <v>124</v>
      </c>
      <c r="AT3" s="13" t="s">
        <v>96</v>
      </c>
      <c r="AU3" s="13" t="s">
        <v>125</v>
      </c>
      <c r="AV3" s="13" t="s">
        <v>126</v>
      </c>
      <c r="AW3" s="13" t="s">
        <v>127</v>
      </c>
      <c r="AX3" s="13" t="s">
        <v>128</v>
      </c>
      <c r="AY3" s="9" t="s">
        <v>518</v>
      </c>
      <c r="AZ3" s="13" t="s">
        <v>97</v>
      </c>
      <c r="BA3" s="13" t="s">
        <v>129</v>
      </c>
      <c r="BB3" s="13" t="s">
        <v>130</v>
      </c>
      <c r="BC3" s="13" t="s">
        <v>98</v>
      </c>
      <c r="BD3" s="9">
        <v>1</v>
      </c>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row>
    <row r="4" spans="1:107" x14ac:dyDescent="0.35">
      <c r="C4" t="s">
        <v>34</v>
      </c>
      <c r="D4" t="s">
        <v>210</v>
      </c>
      <c r="E4" t="s">
        <v>35</v>
      </c>
      <c r="F4" t="s">
        <v>41</v>
      </c>
      <c r="G4" t="s">
        <v>36</v>
      </c>
      <c r="H4" t="s">
        <v>0</v>
      </c>
      <c r="I4" t="s">
        <v>1</v>
      </c>
      <c r="J4" t="s">
        <v>212</v>
      </c>
      <c r="K4" t="s">
        <v>14</v>
      </c>
      <c r="L4" t="s">
        <v>2</v>
      </c>
      <c r="M4" t="s">
        <v>15</v>
      </c>
      <c r="N4" t="s">
        <v>42</v>
      </c>
      <c r="O4" t="s">
        <v>16</v>
      </c>
      <c r="P4" t="s">
        <v>44</v>
      </c>
      <c r="Q4" t="s">
        <v>17</v>
      </c>
      <c r="R4" t="s">
        <v>18</v>
      </c>
      <c r="S4" t="s">
        <v>208</v>
      </c>
      <c r="T4" t="s">
        <v>37</v>
      </c>
      <c r="U4" t="s">
        <v>19</v>
      </c>
      <c r="V4" t="s">
        <v>20</v>
      </c>
      <c r="W4" t="s">
        <v>3</v>
      </c>
      <c r="X4" t="s">
        <v>21</v>
      </c>
      <c r="Y4" t="s">
        <v>4</v>
      </c>
      <c r="Z4" t="s">
        <v>45</v>
      </c>
      <c r="AA4" t="s">
        <v>209</v>
      </c>
      <c r="AB4" t="s">
        <v>5</v>
      </c>
      <c r="AC4" t="s">
        <v>6</v>
      </c>
      <c r="AD4" t="s">
        <v>7</v>
      </c>
      <c r="AE4" t="s">
        <v>22</v>
      </c>
      <c r="AF4" t="s">
        <v>23</v>
      </c>
      <c r="AG4" t="s">
        <v>211</v>
      </c>
      <c r="AH4" t="s">
        <v>8</v>
      </c>
      <c r="AI4" t="s">
        <v>9</v>
      </c>
      <c r="AJ4" t="s">
        <v>24</v>
      </c>
      <c r="AK4" t="s">
        <v>25</v>
      </c>
      <c r="AL4" t="s">
        <v>26</v>
      </c>
      <c r="AM4" t="s">
        <v>43</v>
      </c>
      <c r="AN4" t="s">
        <v>10</v>
      </c>
      <c r="AO4" t="s">
        <v>27</v>
      </c>
      <c r="AP4" t="s">
        <v>28</v>
      </c>
      <c r="AQ4" t="s">
        <v>38</v>
      </c>
      <c r="AR4" t="s">
        <v>138</v>
      </c>
      <c r="AS4" t="s">
        <v>29</v>
      </c>
      <c r="AT4" t="s">
        <v>11</v>
      </c>
      <c r="AU4" t="s">
        <v>30</v>
      </c>
      <c r="AV4" t="s">
        <v>31</v>
      </c>
      <c r="AW4" t="s">
        <v>32</v>
      </c>
      <c r="AX4" t="s">
        <v>33</v>
      </c>
      <c r="AY4" t="s">
        <v>213</v>
      </c>
      <c r="AZ4" t="s">
        <v>12</v>
      </c>
      <c r="BA4" t="s">
        <v>39</v>
      </c>
      <c r="BB4" t="s">
        <v>40</v>
      </c>
      <c r="BC4" t="s">
        <v>13</v>
      </c>
      <c r="BD4" s="9">
        <v>2</v>
      </c>
    </row>
    <row r="5" spans="1:107" x14ac:dyDescent="0.35">
      <c r="A5" s="1" t="s">
        <v>142</v>
      </c>
      <c r="B5" s="6" t="s">
        <v>340</v>
      </c>
      <c r="C5">
        <v>195653</v>
      </c>
      <c r="D5">
        <v>408972</v>
      </c>
      <c r="E5">
        <v>213319</v>
      </c>
      <c r="F5">
        <v>97075</v>
      </c>
      <c r="G5">
        <v>73892</v>
      </c>
      <c r="H5">
        <v>308413</v>
      </c>
      <c r="I5">
        <v>95528</v>
      </c>
      <c r="J5">
        <v>120583</v>
      </c>
      <c r="K5">
        <v>42326</v>
      </c>
      <c r="L5">
        <v>125906</v>
      </c>
      <c r="M5">
        <v>125906</v>
      </c>
      <c r="N5">
        <v>124421</v>
      </c>
      <c r="O5">
        <v>100941</v>
      </c>
      <c r="P5">
        <v>88730</v>
      </c>
      <c r="Q5">
        <v>85101</v>
      </c>
      <c r="R5">
        <v>75148</v>
      </c>
      <c r="S5">
        <v>1132942</v>
      </c>
      <c r="T5">
        <v>429806</v>
      </c>
      <c r="U5">
        <v>22593</v>
      </c>
      <c r="V5">
        <v>131021</v>
      </c>
      <c r="W5">
        <v>305958</v>
      </c>
      <c r="X5">
        <v>305958</v>
      </c>
      <c r="Y5">
        <v>251604</v>
      </c>
      <c r="Z5">
        <v>516583</v>
      </c>
      <c r="AA5">
        <v>1505157</v>
      </c>
      <c r="AB5">
        <v>488515</v>
      </c>
      <c r="AC5">
        <v>966842</v>
      </c>
      <c r="AD5">
        <v>268690</v>
      </c>
      <c r="AE5">
        <v>194798</v>
      </c>
      <c r="AF5">
        <v>66309</v>
      </c>
      <c r="AG5">
        <v>194798</v>
      </c>
      <c r="AH5">
        <v>538315</v>
      </c>
      <c r="AI5">
        <v>731456</v>
      </c>
      <c r="AJ5">
        <v>71726</v>
      </c>
      <c r="AK5">
        <v>79543</v>
      </c>
      <c r="AL5">
        <v>112762</v>
      </c>
      <c r="AM5">
        <v>276091</v>
      </c>
      <c r="AN5">
        <v>18334</v>
      </c>
      <c r="AO5">
        <v>18334</v>
      </c>
      <c r="AP5">
        <v>126166</v>
      </c>
      <c r="AQ5">
        <v>145976</v>
      </c>
      <c r="AR5">
        <v>4488783</v>
      </c>
      <c r="AS5">
        <v>95528</v>
      </c>
      <c r="AT5">
        <v>18967</v>
      </c>
      <c r="AU5">
        <v>18967</v>
      </c>
      <c r="AV5">
        <v>94710</v>
      </c>
      <c r="AW5">
        <v>262224</v>
      </c>
      <c r="AX5">
        <v>78257</v>
      </c>
      <c r="AY5">
        <v>653620</v>
      </c>
      <c r="AZ5">
        <v>347662</v>
      </c>
      <c r="BA5">
        <v>74096</v>
      </c>
      <c r="BB5">
        <v>144823</v>
      </c>
      <c r="BC5">
        <v>22593</v>
      </c>
      <c r="BD5" s="9">
        <v>3</v>
      </c>
    </row>
    <row r="6" spans="1:107" x14ac:dyDescent="0.35">
      <c r="A6" s="21" t="s">
        <v>163</v>
      </c>
      <c r="B6" s="6" t="s">
        <v>340</v>
      </c>
      <c r="C6">
        <v>55772</v>
      </c>
      <c r="D6">
        <v>76466</v>
      </c>
      <c r="E6">
        <v>20694</v>
      </c>
      <c r="F6">
        <v>23106</v>
      </c>
      <c r="G6">
        <v>17866</v>
      </c>
      <c r="H6">
        <v>167717</v>
      </c>
      <c r="I6">
        <v>20594</v>
      </c>
      <c r="J6">
        <v>42609</v>
      </c>
      <c r="K6">
        <v>21032</v>
      </c>
      <c r="L6">
        <v>44748</v>
      </c>
      <c r="M6">
        <v>44748</v>
      </c>
      <c r="N6">
        <v>68009</v>
      </c>
      <c r="O6">
        <v>58204</v>
      </c>
      <c r="P6">
        <v>18917</v>
      </c>
      <c r="Q6">
        <v>25984</v>
      </c>
      <c r="R6">
        <v>11714</v>
      </c>
      <c r="S6">
        <v>380156</v>
      </c>
      <c r="T6">
        <v>118643</v>
      </c>
      <c r="U6">
        <v>5432</v>
      </c>
      <c r="V6">
        <v>56576</v>
      </c>
      <c r="W6">
        <v>120625</v>
      </c>
      <c r="X6">
        <v>120625</v>
      </c>
      <c r="Y6">
        <v>99185</v>
      </c>
      <c r="Z6">
        <v>329151</v>
      </c>
      <c r="AA6">
        <v>800085</v>
      </c>
      <c r="AB6">
        <v>89168</v>
      </c>
      <c r="AC6">
        <v>514066</v>
      </c>
      <c r="AD6">
        <v>67593</v>
      </c>
      <c r="AE6">
        <v>49727</v>
      </c>
      <c r="AF6">
        <v>36156</v>
      </c>
      <c r="AG6">
        <v>49727</v>
      </c>
      <c r="AH6">
        <v>286019</v>
      </c>
      <c r="AI6">
        <v>238937</v>
      </c>
      <c r="AJ6">
        <v>32594</v>
      </c>
      <c r="AK6">
        <v>12702</v>
      </c>
      <c r="AL6">
        <v>67548</v>
      </c>
      <c r="AM6">
        <v>163920</v>
      </c>
      <c r="AN6">
        <v>2601</v>
      </c>
      <c r="AO6">
        <v>2601</v>
      </c>
      <c r="AP6">
        <v>20837</v>
      </c>
      <c r="AQ6">
        <v>67935</v>
      </c>
      <c r="AR6">
        <v>1769266</v>
      </c>
      <c r="AS6">
        <v>20594</v>
      </c>
      <c r="AT6">
        <v>629</v>
      </c>
      <c r="AU6">
        <v>629</v>
      </c>
      <c r="AV6">
        <v>41965</v>
      </c>
      <c r="AW6">
        <v>122099</v>
      </c>
      <c r="AX6">
        <v>21577</v>
      </c>
      <c r="AY6">
        <v>232577</v>
      </c>
      <c r="AZ6">
        <v>111952</v>
      </c>
      <c r="BA6">
        <v>50193</v>
      </c>
      <c r="BB6">
        <v>61716</v>
      </c>
      <c r="BC6">
        <v>5432</v>
      </c>
      <c r="BD6" s="9">
        <v>4</v>
      </c>
    </row>
    <row r="7" spans="1:107" x14ac:dyDescent="0.35">
      <c r="A7" t="s">
        <v>133</v>
      </c>
      <c r="B7" s="5" t="s">
        <v>340</v>
      </c>
      <c r="C7">
        <v>15706</v>
      </c>
      <c r="D7">
        <v>20077</v>
      </c>
      <c r="E7">
        <v>4371</v>
      </c>
      <c r="F7">
        <v>6722</v>
      </c>
      <c r="G7">
        <v>5398</v>
      </c>
      <c r="H7">
        <v>92567</v>
      </c>
      <c r="I7">
        <v>5141</v>
      </c>
      <c r="J7">
        <v>19886</v>
      </c>
      <c r="K7">
        <v>9977</v>
      </c>
      <c r="L7">
        <v>9984</v>
      </c>
      <c r="M7">
        <v>9984</v>
      </c>
      <c r="N7">
        <v>43099</v>
      </c>
      <c r="O7">
        <v>31424</v>
      </c>
      <c r="P7">
        <v>4139</v>
      </c>
      <c r="Q7">
        <v>2919</v>
      </c>
      <c r="R7">
        <v>4928</v>
      </c>
      <c r="S7">
        <v>153150</v>
      </c>
      <c r="T7">
        <v>55966</v>
      </c>
      <c r="U7">
        <v>0</v>
      </c>
      <c r="V7">
        <v>19042</v>
      </c>
      <c r="W7">
        <v>59089</v>
      </c>
      <c r="X7">
        <v>59089</v>
      </c>
      <c r="Y7">
        <v>38928</v>
      </c>
      <c r="Z7">
        <v>237443</v>
      </c>
      <c r="AA7">
        <v>481887</v>
      </c>
      <c r="AB7">
        <v>20712</v>
      </c>
      <c r="AC7">
        <v>343232</v>
      </c>
      <c r="AD7">
        <v>18565</v>
      </c>
      <c r="AE7">
        <v>13167</v>
      </c>
      <c r="AF7">
        <v>27666</v>
      </c>
      <c r="AG7">
        <v>13167</v>
      </c>
      <c r="AH7">
        <v>138655</v>
      </c>
      <c r="AI7">
        <v>88920</v>
      </c>
      <c r="AJ7">
        <v>7071</v>
      </c>
      <c r="AK7">
        <v>635</v>
      </c>
      <c r="AL7">
        <v>44986</v>
      </c>
      <c r="AM7">
        <v>86094</v>
      </c>
      <c r="AN7">
        <v>0</v>
      </c>
      <c r="AO7">
        <v>0</v>
      </c>
      <c r="AP7">
        <v>6620</v>
      </c>
      <c r="AQ7">
        <v>40910</v>
      </c>
      <c r="AR7">
        <v>872234</v>
      </c>
      <c r="AS7">
        <v>5141</v>
      </c>
      <c r="AT7">
        <v>0</v>
      </c>
      <c r="AU7">
        <v>0</v>
      </c>
      <c r="AV7">
        <v>16157</v>
      </c>
      <c r="AW7">
        <v>52561</v>
      </c>
      <c r="AX7">
        <v>9909</v>
      </c>
      <c r="AY7">
        <v>115530</v>
      </c>
      <c r="AZ7">
        <v>56441</v>
      </c>
      <c r="BA7">
        <v>28146</v>
      </c>
      <c r="BB7">
        <v>22964</v>
      </c>
      <c r="BC7">
        <v>0</v>
      </c>
      <c r="BD7" s="9">
        <v>5</v>
      </c>
    </row>
    <row r="8" spans="1:107" x14ac:dyDescent="0.35">
      <c r="A8" t="s">
        <v>134</v>
      </c>
      <c r="C8">
        <v>40066</v>
      </c>
      <c r="D8">
        <v>56389</v>
      </c>
      <c r="E8">
        <v>16323</v>
      </c>
      <c r="F8">
        <v>16384</v>
      </c>
      <c r="G8">
        <v>12468</v>
      </c>
      <c r="H8">
        <v>75150</v>
      </c>
      <c r="I8">
        <v>15453</v>
      </c>
      <c r="J8">
        <v>22723</v>
      </c>
      <c r="K8">
        <v>11055</v>
      </c>
      <c r="L8">
        <v>34764</v>
      </c>
      <c r="M8">
        <v>34764</v>
      </c>
      <c r="N8">
        <v>24910</v>
      </c>
      <c r="O8">
        <v>26780</v>
      </c>
      <c r="P8">
        <v>14778</v>
      </c>
      <c r="Q8">
        <v>23065</v>
      </c>
      <c r="R8">
        <v>6786</v>
      </c>
      <c r="S8">
        <v>227006</v>
      </c>
      <c r="T8">
        <v>62677</v>
      </c>
      <c r="U8">
        <v>5432</v>
      </c>
      <c r="V8">
        <v>37534</v>
      </c>
      <c r="W8">
        <v>61536</v>
      </c>
      <c r="X8">
        <v>61536</v>
      </c>
      <c r="Y8">
        <v>60257</v>
      </c>
      <c r="Z8">
        <v>91708</v>
      </c>
      <c r="AA8">
        <v>318198</v>
      </c>
      <c r="AB8">
        <v>68456</v>
      </c>
      <c r="AC8">
        <v>170834</v>
      </c>
      <c r="AD8">
        <v>49028</v>
      </c>
      <c r="AE8">
        <v>36560</v>
      </c>
      <c r="AF8">
        <v>8490</v>
      </c>
      <c r="AG8">
        <v>36560</v>
      </c>
      <c r="AH8">
        <v>147364</v>
      </c>
      <c r="AI8">
        <v>150017</v>
      </c>
      <c r="AJ8">
        <v>25523</v>
      </c>
      <c r="AK8">
        <v>12067</v>
      </c>
      <c r="AL8">
        <v>22562</v>
      </c>
      <c r="AM8">
        <v>77826</v>
      </c>
      <c r="AN8">
        <v>2601</v>
      </c>
      <c r="AO8">
        <v>2601</v>
      </c>
      <c r="AP8">
        <v>14217</v>
      </c>
      <c r="AQ8">
        <v>27025</v>
      </c>
      <c r="AR8">
        <v>897032</v>
      </c>
      <c r="AS8">
        <v>15453</v>
      </c>
      <c r="AT8">
        <v>629</v>
      </c>
      <c r="AU8">
        <v>629</v>
      </c>
      <c r="AV8">
        <v>25808</v>
      </c>
      <c r="AW8">
        <v>69538</v>
      </c>
      <c r="AX8">
        <v>11668</v>
      </c>
      <c r="AY8">
        <v>117047</v>
      </c>
      <c r="AZ8">
        <v>55511</v>
      </c>
      <c r="BA8">
        <v>22047</v>
      </c>
      <c r="BB8">
        <v>38752</v>
      </c>
      <c r="BC8">
        <v>5432</v>
      </c>
      <c r="BD8" s="9">
        <v>6</v>
      </c>
    </row>
    <row r="9" spans="1:107" x14ac:dyDescent="0.35">
      <c r="A9" t="s">
        <v>135</v>
      </c>
      <c r="C9">
        <v>30458</v>
      </c>
      <c r="D9">
        <v>73451</v>
      </c>
      <c r="E9">
        <v>42993</v>
      </c>
      <c r="F9">
        <v>31913</v>
      </c>
      <c r="G9">
        <v>30426</v>
      </c>
      <c r="H9">
        <v>53711</v>
      </c>
      <c r="I9">
        <v>31989</v>
      </c>
      <c r="J9">
        <v>20856</v>
      </c>
      <c r="K9">
        <v>8000</v>
      </c>
      <c r="L9">
        <v>46905</v>
      </c>
      <c r="M9">
        <v>46905</v>
      </c>
      <c r="N9">
        <v>15883</v>
      </c>
      <c r="O9">
        <v>17462</v>
      </c>
      <c r="P9">
        <v>5452</v>
      </c>
      <c r="Q9">
        <v>18382</v>
      </c>
      <c r="R9">
        <v>8332</v>
      </c>
      <c r="S9">
        <v>231265</v>
      </c>
      <c r="T9">
        <v>65662</v>
      </c>
      <c r="U9">
        <v>15862</v>
      </c>
      <c r="V9">
        <v>24167</v>
      </c>
      <c r="W9">
        <v>66386</v>
      </c>
      <c r="X9">
        <v>66386</v>
      </c>
      <c r="Y9">
        <v>45023</v>
      </c>
      <c r="Z9">
        <v>73726</v>
      </c>
      <c r="AA9">
        <v>236775</v>
      </c>
      <c r="AB9">
        <v>95627</v>
      </c>
      <c r="AC9">
        <v>135271</v>
      </c>
      <c r="AD9">
        <v>92816</v>
      </c>
      <c r="AE9">
        <v>62390</v>
      </c>
      <c r="AF9">
        <v>10471</v>
      </c>
      <c r="AG9">
        <v>62390</v>
      </c>
      <c r="AH9">
        <v>101504</v>
      </c>
      <c r="AI9">
        <v>132890</v>
      </c>
      <c r="AJ9">
        <v>16953</v>
      </c>
      <c r="AK9">
        <v>22176</v>
      </c>
      <c r="AL9">
        <v>16287</v>
      </c>
      <c r="AM9">
        <v>50065</v>
      </c>
      <c r="AN9">
        <v>5744</v>
      </c>
      <c r="AO9">
        <v>5744</v>
      </c>
      <c r="AP9">
        <v>30213</v>
      </c>
      <c r="AQ9">
        <v>25960</v>
      </c>
      <c r="AR9">
        <v>907978</v>
      </c>
      <c r="AS9">
        <v>31989</v>
      </c>
      <c r="AT9">
        <v>6241</v>
      </c>
      <c r="AU9">
        <v>6241</v>
      </c>
      <c r="AV9">
        <v>19962</v>
      </c>
      <c r="AW9">
        <v>51439</v>
      </c>
      <c r="AX9">
        <v>12856</v>
      </c>
      <c r="AY9">
        <v>144395</v>
      </c>
      <c r="AZ9">
        <v>78009</v>
      </c>
      <c r="BA9">
        <v>11330</v>
      </c>
      <c r="BB9">
        <v>31893</v>
      </c>
      <c r="BC9">
        <v>15862</v>
      </c>
      <c r="BD9" s="9">
        <v>7</v>
      </c>
    </row>
    <row r="10" spans="1:107" x14ac:dyDescent="0.35">
      <c r="A10" t="s">
        <v>136</v>
      </c>
      <c r="C10">
        <v>33670</v>
      </c>
      <c r="D10">
        <v>111128</v>
      </c>
      <c r="E10">
        <v>77458</v>
      </c>
      <c r="F10">
        <v>24649</v>
      </c>
      <c r="G10">
        <v>18051</v>
      </c>
      <c r="H10">
        <v>45109</v>
      </c>
      <c r="I10">
        <v>34098</v>
      </c>
      <c r="J10">
        <v>29073</v>
      </c>
      <c r="K10">
        <v>7505</v>
      </c>
      <c r="L10">
        <v>22879</v>
      </c>
      <c r="M10">
        <v>22879</v>
      </c>
      <c r="N10">
        <v>21569</v>
      </c>
      <c r="O10">
        <v>13653</v>
      </c>
      <c r="P10">
        <v>16324</v>
      </c>
      <c r="Q10">
        <v>26540</v>
      </c>
      <c r="R10">
        <v>11252</v>
      </c>
      <c r="S10">
        <v>219384</v>
      </c>
      <c r="T10">
        <v>69016</v>
      </c>
      <c r="U10">
        <v>1299</v>
      </c>
      <c r="V10">
        <v>25092</v>
      </c>
      <c r="W10">
        <v>52998</v>
      </c>
      <c r="X10">
        <v>52998</v>
      </c>
      <c r="Y10">
        <v>54165</v>
      </c>
      <c r="Z10">
        <v>60616</v>
      </c>
      <c r="AA10">
        <v>224957</v>
      </c>
      <c r="AB10">
        <v>141579</v>
      </c>
      <c r="AC10">
        <v>135338</v>
      </c>
      <c r="AD10">
        <v>82327</v>
      </c>
      <c r="AE10">
        <v>64276</v>
      </c>
      <c r="AF10">
        <v>11701</v>
      </c>
      <c r="AG10">
        <v>64276</v>
      </c>
      <c r="AH10">
        <v>89619</v>
      </c>
      <c r="AI10">
        <v>132288</v>
      </c>
      <c r="AJ10">
        <v>11108</v>
      </c>
      <c r="AK10">
        <v>30451</v>
      </c>
      <c r="AL10">
        <v>18431</v>
      </c>
      <c r="AM10">
        <v>37360</v>
      </c>
      <c r="AN10">
        <v>8622</v>
      </c>
      <c r="AO10">
        <v>8622</v>
      </c>
      <c r="AP10">
        <v>52156</v>
      </c>
      <c r="AQ10">
        <v>25824</v>
      </c>
      <c r="AR10">
        <v>910792</v>
      </c>
      <c r="AS10">
        <v>34098</v>
      </c>
      <c r="AT10">
        <v>12097</v>
      </c>
      <c r="AU10">
        <v>12097</v>
      </c>
      <c r="AV10">
        <v>13025</v>
      </c>
      <c r="AW10">
        <v>52259</v>
      </c>
      <c r="AX10">
        <v>21568</v>
      </c>
      <c r="AY10">
        <v>151372</v>
      </c>
      <c r="AZ10">
        <v>98374</v>
      </c>
      <c r="BA10">
        <v>9621</v>
      </c>
      <c r="BB10">
        <v>25624</v>
      </c>
      <c r="BC10">
        <v>1299</v>
      </c>
      <c r="BD10" s="9">
        <v>8</v>
      </c>
    </row>
    <row r="11" spans="1:107" x14ac:dyDescent="0.35">
      <c r="A11" t="s">
        <v>137</v>
      </c>
      <c r="B11" s="8"/>
      <c r="C11">
        <v>75753</v>
      </c>
      <c r="D11">
        <v>147927</v>
      </c>
      <c r="E11">
        <v>72174</v>
      </c>
      <c r="F11">
        <v>17407</v>
      </c>
      <c r="G11">
        <v>7549</v>
      </c>
      <c r="H11">
        <v>41876</v>
      </c>
      <c r="I11">
        <v>8847</v>
      </c>
      <c r="J11">
        <v>28045</v>
      </c>
      <c r="K11">
        <v>5789</v>
      </c>
      <c r="L11">
        <v>11374</v>
      </c>
      <c r="M11">
        <v>11374</v>
      </c>
      <c r="N11">
        <v>18960</v>
      </c>
      <c r="O11">
        <v>11622</v>
      </c>
      <c r="P11">
        <v>48037</v>
      </c>
      <c r="Q11">
        <v>14195</v>
      </c>
      <c r="R11">
        <v>43850</v>
      </c>
      <c r="S11">
        <v>302137</v>
      </c>
      <c r="T11">
        <v>176485</v>
      </c>
      <c r="U11">
        <v>0</v>
      </c>
      <c r="V11">
        <v>25186</v>
      </c>
      <c r="W11">
        <v>65949</v>
      </c>
      <c r="X11">
        <v>65949</v>
      </c>
      <c r="Y11">
        <v>53231</v>
      </c>
      <c r="Z11">
        <v>53090</v>
      </c>
      <c r="AA11">
        <v>243340</v>
      </c>
      <c r="AB11">
        <v>162141</v>
      </c>
      <c r="AC11">
        <v>182167</v>
      </c>
      <c r="AD11">
        <v>25954</v>
      </c>
      <c r="AE11">
        <v>18405</v>
      </c>
      <c r="AF11">
        <v>7981</v>
      </c>
      <c r="AG11">
        <v>18405</v>
      </c>
      <c r="AH11">
        <v>61173</v>
      </c>
      <c r="AI11">
        <v>227341</v>
      </c>
      <c r="AJ11">
        <v>11071</v>
      </c>
      <c r="AK11">
        <v>14214</v>
      </c>
      <c r="AL11">
        <v>10496</v>
      </c>
      <c r="AM11">
        <v>24746</v>
      </c>
      <c r="AN11">
        <v>1367</v>
      </c>
      <c r="AO11">
        <v>1367</v>
      </c>
      <c r="AP11">
        <v>22960</v>
      </c>
      <c r="AQ11">
        <v>26257</v>
      </c>
      <c r="AR11">
        <v>900747</v>
      </c>
      <c r="AS11">
        <v>8847</v>
      </c>
      <c r="AT11">
        <v>0</v>
      </c>
      <c r="AU11">
        <v>0</v>
      </c>
      <c r="AV11">
        <v>19758</v>
      </c>
      <c r="AW11">
        <v>36427</v>
      </c>
      <c r="AX11">
        <v>22256</v>
      </c>
      <c r="AY11">
        <v>125276</v>
      </c>
      <c r="AZ11">
        <v>59327</v>
      </c>
      <c r="BA11">
        <v>2952</v>
      </c>
      <c r="BB11">
        <v>25590</v>
      </c>
      <c r="BC11">
        <v>0</v>
      </c>
      <c r="BD11" s="9">
        <v>9</v>
      </c>
    </row>
    <row r="12" spans="1:107" x14ac:dyDescent="0.35">
      <c r="A12" s="2" t="s">
        <v>133</v>
      </c>
      <c r="B12" s="5" t="s">
        <v>341</v>
      </c>
      <c r="C12">
        <v>7940</v>
      </c>
      <c r="D12">
        <v>10084</v>
      </c>
      <c r="E12">
        <v>2144</v>
      </c>
      <c r="F12">
        <v>3486</v>
      </c>
      <c r="G12">
        <v>2800</v>
      </c>
      <c r="H12">
        <v>49250</v>
      </c>
      <c r="I12">
        <v>2661</v>
      </c>
      <c r="J12">
        <v>10561</v>
      </c>
      <c r="K12">
        <v>5216</v>
      </c>
      <c r="L12">
        <v>5227</v>
      </c>
      <c r="M12">
        <v>5227</v>
      </c>
      <c r="N12">
        <v>22625</v>
      </c>
      <c r="O12">
        <v>16592</v>
      </c>
      <c r="P12">
        <v>2201</v>
      </c>
      <c r="Q12">
        <v>1560</v>
      </c>
      <c r="R12">
        <v>2687</v>
      </c>
      <c r="S12">
        <v>79990</v>
      </c>
      <c r="T12">
        <v>29099</v>
      </c>
      <c r="U12">
        <v>0</v>
      </c>
      <c r="V12">
        <v>9861</v>
      </c>
      <c r="W12">
        <v>30881</v>
      </c>
      <c r="X12">
        <v>30881</v>
      </c>
      <c r="Y12">
        <v>20422</v>
      </c>
      <c r="Z12">
        <v>124184</v>
      </c>
      <c r="AA12">
        <v>253184</v>
      </c>
      <c r="AB12">
        <v>10434</v>
      </c>
      <c r="AC12">
        <v>180380</v>
      </c>
      <c r="AD12">
        <v>9647</v>
      </c>
      <c r="AE12">
        <v>6847</v>
      </c>
      <c r="AF12">
        <v>14769</v>
      </c>
      <c r="AG12">
        <v>6847</v>
      </c>
      <c r="AH12">
        <v>72804</v>
      </c>
      <c r="AI12">
        <v>46448</v>
      </c>
      <c r="AJ12">
        <v>3734</v>
      </c>
      <c r="AK12">
        <v>350</v>
      </c>
      <c r="AL12">
        <v>24175</v>
      </c>
      <c r="AM12">
        <v>45017</v>
      </c>
      <c r="AN12">
        <v>0</v>
      </c>
      <c r="AO12">
        <v>0</v>
      </c>
      <c r="AP12">
        <v>3368</v>
      </c>
      <c r="AQ12">
        <v>21320</v>
      </c>
      <c r="AR12">
        <v>457633</v>
      </c>
      <c r="AS12">
        <v>2661</v>
      </c>
      <c r="AT12">
        <v>0</v>
      </c>
      <c r="AU12">
        <v>0</v>
      </c>
      <c r="AV12">
        <v>8483</v>
      </c>
      <c r="AW12">
        <v>27787</v>
      </c>
      <c r="AX12">
        <v>5345</v>
      </c>
      <c r="AY12">
        <v>60360</v>
      </c>
      <c r="AZ12">
        <v>29479</v>
      </c>
      <c r="BA12">
        <v>15219</v>
      </c>
      <c r="BB12">
        <v>12055</v>
      </c>
      <c r="BC12">
        <v>0</v>
      </c>
      <c r="BD12" s="9">
        <v>10</v>
      </c>
    </row>
    <row r="13" spans="1:107" x14ac:dyDescent="0.35">
      <c r="A13" s="3" t="s">
        <v>134</v>
      </c>
      <c r="C13">
        <v>20589</v>
      </c>
      <c r="D13">
        <v>29017</v>
      </c>
      <c r="E13">
        <v>8428</v>
      </c>
      <c r="F13">
        <v>8582</v>
      </c>
      <c r="G13">
        <v>6570</v>
      </c>
      <c r="H13">
        <v>39721</v>
      </c>
      <c r="I13">
        <v>7980</v>
      </c>
      <c r="J13">
        <v>11880</v>
      </c>
      <c r="K13">
        <v>5783</v>
      </c>
      <c r="L13">
        <v>18133</v>
      </c>
      <c r="M13">
        <v>18133</v>
      </c>
      <c r="N13">
        <v>12948</v>
      </c>
      <c r="O13">
        <v>14006</v>
      </c>
      <c r="P13">
        <v>7886</v>
      </c>
      <c r="Q13">
        <v>12341</v>
      </c>
      <c r="R13">
        <v>3614</v>
      </c>
      <c r="S13">
        <v>118897</v>
      </c>
      <c r="T13">
        <v>32276</v>
      </c>
      <c r="U13">
        <v>2752</v>
      </c>
      <c r="V13">
        <v>19564</v>
      </c>
      <c r="W13">
        <v>32365</v>
      </c>
      <c r="X13">
        <v>32365</v>
      </c>
      <c r="Y13">
        <v>31444</v>
      </c>
      <c r="Z13">
        <v>46945</v>
      </c>
      <c r="AA13">
        <v>166820</v>
      </c>
      <c r="AB13">
        <v>35348</v>
      </c>
      <c r="AC13">
        <v>89074</v>
      </c>
      <c r="AD13">
        <v>25793</v>
      </c>
      <c r="AE13">
        <v>19223</v>
      </c>
      <c r="AF13">
        <v>4529</v>
      </c>
      <c r="AG13">
        <v>19223</v>
      </c>
      <c r="AH13">
        <v>77746</v>
      </c>
      <c r="AI13">
        <v>78552</v>
      </c>
      <c r="AJ13">
        <v>13662</v>
      </c>
      <c r="AK13">
        <v>6331</v>
      </c>
      <c r="AL13">
        <v>12037</v>
      </c>
      <c r="AM13">
        <v>41225</v>
      </c>
      <c r="AN13">
        <v>1291</v>
      </c>
      <c r="AO13">
        <v>1291</v>
      </c>
      <c r="AP13">
        <v>7061</v>
      </c>
      <c r="AQ13">
        <v>14478</v>
      </c>
      <c r="AR13">
        <v>469079</v>
      </c>
      <c r="AS13">
        <v>7980</v>
      </c>
      <c r="AT13">
        <v>289</v>
      </c>
      <c r="AU13">
        <v>289</v>
      </c>
      <c r="AV13">
        <v>13678</v>
      </c>
      <c r="AW13">
        <v>36521</v>
      </c>
      <c r="AX13">
        <v>6097</v>
      </c>
      <c r="AY13">
        <v>60956</v>
      </c>
      <c r="AZ13">
        <v>28591</v>
      </c>
      <c r="BA13">
        <v>11622</v>
      </c>
      <c r="BB13">
        <v>20273</v>
      </c>
      <c r="BC13">
        <v>2752</v>
      </c>
      <c r="BD13" s="9">
        <v>11</v>
      </c>
    </row>
    <row r="14" spans="1:107" x14ac:dyDescent="0.35">
      <c r="A14" s="3" t="s">
        <v>135</v>
      </c>
      <c r="C14">
        <v>14775</v>
      </c>
      <c r="D14">
        <v>36682</v>
      </c>
      <c r="E14">
        <v>21907</v>
      </c>
      <c r="F14">
        <v>16368</v>
      </c>
      <c r="G14">
        <v>15775</v>
      </c>
      <c r="H14">
        <v>28008</v>
      </c>
      <c r="I14">
        <v>16557</v>
      </c>
      <c r="J14">
        <v>10891</v>
      </c>
      <c r="K14">
        <v>4166</v>
      </c>
      <c r="L14">
        <v>24265</v>
      </c>
      <c r="M14">
        <v>24265</v>
      </c>
      <c r="N14">
        <v>8282</v>
      </c>
      <c r="O14">
        <v>8844</v>
      </c>
      <c r="P14">
        <v>2911</v>
      </c>
      <c r="Q14">
        <v>9630</v>
      </c>
      <c r="R14">
        <v>4472</v>
      </c>
      <c r="S14">
        <v>119474</v>
      </c>
      <c r="T14">
        <v>33598</v>
      </c>
      <c r="U14">
        <v>8104</v>
      </c>
      <c r="V14">
        <v>12476</v>
      </c>
      <c r="W14">
        <v>34614</v>
      </c>
      <c r="X14">
        <v>34614</v>
      </c>
      <c r="Y14">
        <v>23367</v>
      </c>
      <c r="Z14">
        <v>37875</v>
      </c>
      <c r="AA14">
        <v>123784</v>
      </c>
      <c r="AB14">
        <v>48192</v>
      </c>
      <c r="AC14">
        <v>70410</v>
      </c>
      <c r="AD14">
        <v>47689</v>
      </c>
      <c r="AE14">
        <v>31914</v>
      </c>
      <c r="AF14">
        <v>5526</v>
      </c>
      <c r="AG14">
        <v>31914</v>
      </c>
      <c r="AH14">
        <v>53374</v>
      </c>
      <c r="AI14">
        <v>68303</v>
      </c>
      <c r="AJ14">
        <v>8881</v>
      </c>
      <c r="AK14">
        <v>11510</v>
      </c>
      <c r="AL14">
        <v>8619</v>
      </c>
      <c r="AM14">
        <v>26311</v>
      </c>
      <c r="AN14">
        <v>2915</v>
      </c>
      <c r="AO14">
        <v>2915</v>
      </c>
      <c r="AP14">
        <v>15578</v>
      </c>
      <c r="AQ14">
        <v>13674</v>
      </c>
      <c r="AR14">
        <v>469093</v>
      </c>
      <c r="AS14">
        <v>16557</v>
      </c>
      <c r="AT14">
        <v>3067</v>
      </c>
      <c r="AU14">
        <v>3067</v>
      </c>
      <c r="AV14">
        <v>10545</v>
      </c>
      <c r="AW14">
        <v>27063</v>
      </c>
      <c r="AX14">
        <v>6725</v>
      </c>
      <c r="AY14">
        <v>74842</v>
      </c>
      <c r="AZ14">
        <v>40228</v>
      </c>
      <c r="BA14">
        <v>5952</v>
      </c>
      <c r="BB14">
        <v>16194</v>
      </c>
      <c r="BC14">
        <v>8104</v>
      </c>
      <c r="BD14" s="9">
        <v>12</v>
      </c>
    </row>
    <row r="15" spans="1:107" x14ac:dyDescent="0.35">
      <c r="A15" s="3" t="s">
        <v>136</v>
      </c>
      <c r="C15">
        <v>17048</v>
      </c>
      <c r="D15">
        <v>56213</v>
      </c>
      <c r="E15">
        <v>39165</v>
      </c>
      <c r="F15">
        <v>12745</v>
      </c>
      <c r="G15">
        <v>9303</v>
      </c>
      <c r="H15">
        <v>23680</v>
      </c>
      <c r="I15">
        <v>17825</v>
      </c>
      <c r="J15">
        <v>14853</v>
      </c>
      <c r="K15">
        <v>3589</v>
      </c>
      <c r="L15">
        <v>11799</v>
      </c>
      <c r="M15">
        <v>11799</v>
      </c>
      <c r="N15">
        <v>11465</v>
      </c>
      <c r="O15">
        <v>7065</v>
      </c>
      <c r="P15">
        <v>8598</v>
      </c>
      <c r="Q15">
        <v>14037</v>
      </c>
      <c r="R15">
        <v>6065</v>
      </c>
      <c r="S15">
        <v>113758</v>
      </c>
      <c r="T15">
        <v>35609</v>
      </c>
      <c r="U15">
        <v>688</v>
      </c>
      <c r="V15">
        <v>12801</v>
      </c>
      <c r="W15">
        <v>27274</v>
      </c>
      <c r="X15">
        <v>27274</v>
      </c>
      <c r="Y15">
        <v>27654</v>
      </c>
      <c r="Z15">
        <v>31260</v>
      </c>
      <c r="AA15">
        <v>116221</v>
      </c>
      <c r="AB15">
        <v>71636</v>
      </c>
      <c r="AC15">
        <v>70387</v>
      </c>
      <c r="AD15">
        <v>42063</v>
      </c>
      <c r="AE15">
        <v>32760</v>
      </c>
      <c r="AF15">
        <v>6043</v>
      </c>
      <c r="AG15">
        <v>32760</v>
      </c>
      <c r="AH15">
        <v>45834</v>
      </c>
      <c r="AI15">
        <v>68659</v>
      </c>
      <c r="AJ15">
        <v>5845</v>
      </c>
      <c r="AK15">
        <v>15423</v>
      </c>
      <c r="AL15">
        <v>9678</v>
      </c>
      <c r="AM15">
        <v>18881</v>
      </c>
      <c r="AN15">
        <v>4382</v>
      </c>
      <c r="AO15">
        <v>4382</v>
      </c>
      <c r="AP15">
        <v>26672</v>
      </c>
      <c r="AQ15">
        <v>13379</v>
      </c>
      <c r="AR15">
        <v>468792</v>
      </c>
      <c r="AS15">
        <v>17825</v>
      </c>
      <c r="AT15">
        <v>6029</v>
      </c>
      <c r="AU15">
        <v>6029</v>
      </c>
      <c r="AV15">
        <v>6937</v>
      </c>
      <c r="AW15">
        <v>26953</v>
      </c>
      <c r="AX15">
        <v>11264</v>
      </c>
      <c r="AY15">
        <v>78156</v>
      </c>
      <c r="AZ15">
        <v>50882</v>
      </c>
      <c r="BA15">
        <v>5042</v>
      </c>
      <c r="BB15">
        <v>13168</v>
      </c>
      <c r="BC15">
        <v>688</v>
      </c>
      <c r="BD15" s="9">
        <v>13</v>
      </c>
    </row>
    <row r="16" spans="1:107" x14ac:dyDescent="0.35">
      <c r="A16" s="4" t="s">
        <v>137</v>
      </c>
      <c r="B16" s="8"/>
      <c r="C16">
        <v>38569</v>
      </c>
      <c r="D16">
        <v>74964</v>
      </c>
      <c r="E16">
        <v>36395</v>
      </c>
      <c r="F16">
        <v>9014</v>
      </c>
      <c r="G16">
        <v>2838</v>
      </c>
      <c r="H16">
        <v>21882</v>
      </c>
      <c r="I16">
        <v>4614</v>
      </c>
      <c r="J16">
        <v>14673</v>
      </c>
      <c r="K16">
        <v>3026</v>
      </c>
      <c r="L16">
        <v>6007</v>
      </c>
      <c r="M16">
        <v>6007</v>
      </c>
      <c r="N16">
        <v>9920</v>
      </c>
      <c r="O16">
        <v>6015</v>
      </c>
      <c r="P16">
        <v>24782</v>
      </c>
      <c r="Q16">
        <v>7409</v>
      </c>
      <c r="R16">
        <v>23171</v>
      </c>
      <c r="S16">
        <v>157070</v>
      </c>
      <c r="T16">
        <v>92126</v>
      </c>
      <c r="U16">
        <v>0</v>
      </c>
      <c r="V16">
        <v>12867</v>
      </c>
      <c r="W16">
        <v>34322</v>
      </c>
      <c r="X16">
        <v>34322</v>
      </c>
      <c r="Y16">
        <v>27540</v>
      </c>
      <c r="Z16">
        <v>27520</v>
      </c>
      <c r="AA16">
        <v>126501</v>
      </c>
      <c r="AB16">
        <v>81756</v>
      </c>
      <c r="AC16">
        <v>94858</v>
      </c>
      <c r="AD16">
        <v>12542</v>
      </c>
      <c r="AE16">
        <v>9704</v>
      </c>
      <c r="AF16">
        <v>4256</v>
      </c>
      <c r="AG16">
        <v>9704</v>
      </c>
      <c r="AH16">
        <v>31643</v>
      </c>
      <c r="AI16">
        <v>118134</v>
      </c>
      <c r="AJ16">
        <v>5603</v>
      </c>
      <c r="AK16">
        <v>6792</v>
      </c>
      <c r="AL16">
        <v>5410</v>
      </c>
      <c r="AM16">
        <v>12785</v>
      </c>
      <c r="AN16">
        <v>683</v>
      </c>
      <c r="AO16">
        <v>683</v>
      </c>
      <c r="AP16">
        <v>12164</v>
      </c>
      <c r="AQ16">
        <v>13607</v>
      </c>
      <c r="AR16">
        <v>465079</v>
      </c>
      <c r="AS16">
        <v>4614</v>
      </c>
      <c r="AT16">
        <v>0</v>
      </c>
      <c r="AU16">
        <v>0</v>
      </c>
      <c r="AV16">
        <v>10457</v>
      </c>
      <c r="AW16">
        <v>18858</v>
      </c>
      <c r="AX16">
        <v>11647</v>
      </c>
      <c r="AY16">
        <v>65420</v>
      </c>
      <c r="AZ16">
        <v>31098</v>
      </c>
      <c r="BA16">
        <v>1522</v>
      </c>
      <c r="BB16">
        <v>12996</v>
      </c>
      <c r="BC16">
        <v>0</v>
      </c>
      <c r="BD16" s="9">
        <v>14</v>
      </c>
    </row>
    <row r="17" spans="1:56" x14ac:dyDescent="0.35">
      <c r="A17" t="s">
        <v>133</v>
      </c>
      <c r="B17" s="5" t="s">
        <v>342</v>
      </c>
      <c r="C17">
        <v>7766</v>
      </c>
      <c r="D17">
        <v>9993</v>
      </c>
      <c r="E17">
        <v>2227</v>
      </c>
      <c r="F17">
        <v>3236</v>
      </c>
      <c r="G17">
        <v>2598</v>
      </c>
      <c r="H17">
        <v>43317</v>
      </c>
      <c r="I17">
        <v>2480</v>
      </c>
      <c r="J17">
        <v>9325</v>
      </c>
      <c r="K17">
        <v>4761</v>
      </c>
      <c r="L17">
        <v>4757</v>
      </c>
      <c r="M17">
        <v>4757</v>
      </c>
      <c r="N17">
        <v>20474</v>
      </c>
      <c r="O17">
        <v>14832</v>
      </c>
      <c r="P17">
        <v>1938</v>
      </c>
      <c r="Q17">
        <v>1359</v>
      </c>
      <c r="R17">
        <v>2241</v>
      </c>
      <c r="S17">
        <v>73160</v>
      </c>
      <c r="T17">
        <v>26867</v>
      </c>
      <c r="U17">
        <v>0</v>
      </c>
      <c r="V17">
        <v>9181</v>
      </c>
      <c r="W17">
        <v>28208</v>
      </c>
      <c r="X17">
        <v>28208</v>
      </c>
      <c r="Y17">
        <v>18506</v>
      </c>
      <c r="Z17">
        <v>113259</v>
      </c>
      <c r="AA17">
        <v>228703</v>
      </c>
      <c r="AB17">
        <v>10278</v>
      </c>
      <c r="AC17">
        <v>162852</v>
      </c>
      <c r="AD17">
        <v>8918</v>
      </c>
      <c r="AE17">
        <v>6320</v>
      </c>
      <c r="AF17">
        <v>12897</v>
      </c>
      <c r="AG17">
        <v>6320</v>
      </c>
      <c r="AH17">
        <v>65851</v>
      </c>
      <c r="AI17">
        <v>42472</v>
      </c>
      <c r="AJ17">
        <v>3337</v>
      </c>
      <c r="AK17">
        <v>285</v>
      </c>
      <c r="AL17">
        <v>20811</v>
      </c>
      <c r="AM17">
        <v>41077</v>
      </c>
      <c r="AN17">
        <v>0</v>
      </c>
      <c r="AO17">
        <v>0</v>
      </c>
      <c r="AP17">
        <v>3252</v>
      </c>
      <c r="AQ17">
        <v>19590</v>
      </c>
      <c r="AR17">
        <v>414601</v>
      </c>
      <c r="AS17">
        <v>2480</v>
      </c>
      <c r="AT17">
        <v>0</v>
      </c>
      <c r="AU17">
        <v>0</v>
      </c>
      <c r="AV17">
        <v>7674</v>
      </c>
      <c r="AW17">
        <v>24774</v>
      </c>
      <c r="AX17">
        <v>4564</v>
      </c>
      <c r="AY17">
        <v>55170</v>
      </c>
      <c r="AZ17">
        <v>26962</v>
      </c>
      <c r="BA17">
        <v>12927</v>
      </c>
      <c r="BB17">
        <v>10909</v>
      </c>
      <c r="BC17">
        <v>0</v>
      </c>
      <c r="BD17" s="9">
        <v>15</v>
      </c>
    </row>
    <row r="18" spans="1:56" x14ac:dyDescent="0.35">
      <c r="A18" t="s">
        <v>134</v>
      </c>
      <c r="C18">
        <v>19477</v>
      </c>
      <c r="D18">
        <v>27372</v>
      </c>
      <c r="E18">
        <v>7895</v>
      </c>
      <c r="F18">
        <v>7802</v>
      </c>
      <c r="G18">
        <v>5898</v>
      </c>
      <c r="H18">
        <v>35429</v>
      </c>
      <c r="I18">
        <v>7473</v>
      </c>
      <c r="J18">
        <v>10843</v>
      </c>
      <c r="K18">
        <v>5272</v>
      </c>
      <c r="L18">
        <v>16631</v>
      </c>
      <c r="M18">
        <v>16631</v>
      </c>
      <c r="N18">
        <v>11962</v>
      </c>
      <c r="O18">
        <v>12774</v>
      </c>
      <c r="P18">
        <v>6892</v>
      </c>
      <c r="Q18">
        <v>10724</v>
      </c>
      <c r="R18">
        <v>3172</v>
      </c>
      <c r="S18">
        <v>108109</v>
      </c>
      <c r="T18">
        <v>30401</v>
      </c>
      <c r="U18">
        <v>2680</v>
      </c>
      <c r="V18">
        <v>17970</v>
      </c>
      <c r="W18">
        <v>29171</v>
      </c>
      <c r="X18">
        <v>29171</v>
      </c>
      <c r="Y18">
        <v>28813</v>
      </c>
      <c r="Z18">
        <v>44763</v>
      </c>
      <c r="AA18">
        <v>151378</v>
      </c>
      <c r="AB18">
        <v>33108</v>
      </c>
      <c r="AC18">
        <v>81760</v>
      </c>
      <c r="AD18">
        <v>23235</v>
      </c>
      <c r="AE18">
        <v>17337</v>
      </c>
      <c r="AF18">
        <v>3961</v>
      </c>
      <c r="AG18">
        <v>17337</v>
      </c>
      <c r="AH18">
        <v>69618</v>
      </c>
      <c r="AI18">
        <v>71465</v>
      </c>
      <c r="AJ18">
        <v>11861</v>
      </c>
      <c r="AK18">
        <v>5736</v>
      </c>
      <c r="AL18">
        <v>10525</v>
      </c>
      <c r="AM18">
        <v>36601</v>
      </c>
      <c r="AN18">
        <v>1310</v>
      </c>
      <c r="AO18">
        <v>1310</v>
      </c>
      <c r="AP18">
        <v>7156</v>
      </c>
      <c r="AQ18">
        <v>12547</v>
      </c>
      <c r="AR18">
        <v>427953</v>
      </c>
      <c r="AS18">
        <v>7473</v>
      </c>
      <c r="AT18">
        <v>340</v>
      </c>
      <c r="AU18">
        <v>340</v>
      </c>
      <c r="AV18">
        <v>12130</v>
      </c>
      <c r="AW18">
        <v>33017</v>
      </c>
      <c r="AX18">
        <v>5571</v>
      </c>
      <c r="AY18">
        <v>56091</v>
      </c>
      <c r="AZ18">
        <v>26920</v>
      </c>
      <c r="BA18">
        <v>10425</v>
      </c>
      <c r="BB18">
        <v>18479</v>
      </c>
      <c r="BC18">
        <v>2680</v>
      </c>
      <c r="BD18" s="9">
        <v>16</v>
      </c>
    </row>
    <row r="19" spans="1:56" x14ac:dyDescent="0.35">
      <c r="A19" t="s">
        <v>135</v>
      </c>
      <c r="C19">
        <v>15683</v>
      </c>
      <c r="D19">
        <v>36769</v>
      </c>
      <c r="E19">
        <v>21086</v>
      </c>
      <c r="F19">
        <v>15545</v>
      </c>
      <c r="G19">
        <v>14651</v>
      </c>
      <c r="H19">
        <v>25703</v>
      </c>
      <c r="I19">
        <v>15432</v>
      </c>
      <c r="J19">
        <v>9965</v>
      </c>
      <c r="K19">
        <v>3834</v>
      </c>
      <c r="L19">
        <v>22640</v>
      </c>
      <c r="M19">
        <v>22640</v>
      </c>
      <c r="N19">
        <v>7601</v>
      </c>
      <c r="O19">
        <v>8618</v>
      </c>
      <c r="P19">
        <v>2541</v>
      </c>
      <c r="Q19">
        <v>8752</v>
      </c>
      <c r="R19">
        <v>3860</v>
      </c>
      <c r="S19">
        <v>111791</v>
      </c>
      <c r="T19">
        <v>32064</v>
      </c>
      <c r="U19">
        <v>7758</v>
      </c>
      <c r="V19">
        <v>11691</v>
      </c>
      <c r="W19">
        <v>31772</v>
      </c>
      <c r="X19">
        <v>31772</v>
      </c>
      <c r="Y19">
        <v>21656</v>
      </c>
      <c r="Z19">
        <v>35851</v>
      </c>
      <c r="AA19">
        <v>112991</v>
      </c>
      <c r="AB19">
        <v>47435</v>
      </c>
      <c r="AC19">
        <v>64861</v>
      </c>
      <c r="AD19">
        <v>45127</v>
      </c>
      <c r="AE19">
        <v>30476</v>
      </c>
      <c r="AF19">
        <v>4945</v>
      </c>
      <c r="AG19">
        <v>30476</v>
      </c>
      <c r="AH19">
        <v>48130</v>
      </c>
      <c r="AI19">
        <v>64587</v>
      </c>
      <c r="AJ19">
        <v>8072</v>
      </c>
      <c r="AK19">
        <v>10666</v>
      </c>
      <c r="AL19">
        <v>7668</v>
      </c>
      <c r="AM19">
        <v>23754</v>
      </c>
      <c r="AN19">
        <v>2829</v>
      </c>
      <c r="AO19">
        <v>2829</v>
      </c>
      <c r="AP19">
        <v>14635</v>
      </c>
      <c r="AQ19">
        <v>12286</v>
      </c>
      <c r="AR19">
        <v>438885</v>
      </c>
      <c r="AS19">
        <v>15432</v>
      </c>
      <c r="AT19">
        <v>3174</v>
      </c>
      <c r="AU19">
        <v>3174</v>
      </c>
      <c r="AV19">
        <v>9417</v>
      </c>
      <c r="AW19">
        <v>24376</v>
      </c>
      <c r="AX19">
        <v>6131</v>
      </c>
      <c r="AY19">
        <v>69553</v>
      </c>
      <c r="AZ19">
        <v>37781</v>
      </c>
      <c r="BA19">
        <v>5378</v>
      </c>
      <c r="BB19">
        <v>15699</v>
      </c>
      <c r="BC19">
        <v>7758</v>
      </c>
      <c r="BD19" s="9">
        <v>17</v>
      </c>
    </row>
    <row r="20" spans="1:56" x14ac:dyDescent="0.35">
      <c r="A20" t="s">
        <v>136</v>
      </c>
      <c r="C20">
        <v>16622</v>
      </c>
      <c r="D20">
        <v>54915</v>
      </c>
      <c r="E20">
        <v>38293</v>
      </c>
      <c r="F20">
        <v>11904</v>
      </c>
      <c r="G20">
        <v>8748</v>
      </c>
      <c r="H20">
        <v>21429</v>
      </c>
      <c r="I20">
        <v>16273</v>
      </c>
      <c r="J20">
        <v>14220</v>
      </c>
      <c r="K20">
        <v>3916</v>
      </c>
      <c r="L20">
        <v>11080</v>
      </c>
      <c r="M20">
        <v>11080</v>
      </c>
      <c r="N20">
        <v>10104</v>
      </c>
      <c r="O20">
        <v>6588</v>
      </c>
      <c r="P20">
        <v>7726</v>
      </c>
      <c r="Q20">
        <v>12503</v>
      </c>
      <c r="R20">
        <v>5187</v>
      </c>
      <c r="S20">
        <v>105626</v>
      </c>
      <c r="T20">
        <v>33407</v>
      </c>
      <c r="U20">
        <v>611</v>
      </c>
      <c r="V20">
        <v>12291</v>
      </c>
      <c r="W20">
        <v>25724</v>
      </c>
      <c r="X20">
        <v>25724</v>
      </c>
      <c r="Y20">
        <v>26511</v>
      </c>
      <c r="Z20">
        <v>29356</v>
      </c>
      <c r="AA20">
        <v>108736</v>
      </c>
      <c r="AB20">
        <v>69943</v>
      </c>
      <c r="AC20">
        <v>64951</v>
      </c>
      <c r="AD20">
        <v>40264</v>
      </c>
      <c r="AE20">
        <v>31516</v>
      </c>
      <c r="AF20">
        <v>5658</v>
      </c>
      <c r="AG20">
        <v>31516</v>
      </c>
      <c r="AH20">
        <v>43785</v>
      </c>
      <c r="AI20">
        <v>63629</v>
      </c>
      <c r="AJ20">
        <v>5263</v>
      </c>
      <c r="AK20">
        <v>15028</v>
      </c>
      <c r="AL20">
        <v>8753</v>
      </c>
      <c r="AM20">
        <v>18479</v>
      </c>
      <c r="AN20">
        <v>4240</v>
      </c>
      <c r="AO20">
        <v>4240</v>
      </c>
      <c r="AP20">
        <v>25484</v>
      </c>
      <c r="AQ20">
        <v>12445</v>
      </c>
      <c r="AR20">
        <v>442000</v>
      </c>
      <c r="AS20">
        <v>16273</v>
      </c>
      <c r="AT20">
        <v>6068</v>
      </c>
      <c r="AU20">
        <v>6068</v>
      </c>
      <c r="AV20">
        <v>6088</v>
      </c>
      <c r="AW20">
        <v>25306</v>
      </c>
      <c r="AX20">
        <v>10304</v>
      </c>
      <c r="AY20">
        <v>73216</v>
      </c>
      <c r="AZ20">
        <v>47492</v>
      </c>
      <c r="BA20">
        <v>4579</v>
      </c>
      <c r="BB20">
        <v>12456</v>
      </c>
      <c r="BC20">
        <v>611</v>
      </c>
      <c r="BD20" s="9">
        <v>18</v>
      </c>
    </row>
    <row r="21" spans="1:56" x14ac:dyDescent="0.35">
      <c r="A21" t="s">
        <v>137</v>
      </c>
      <c r="C21">
        <v>37184</v>
      </c>
      <c r="D21">
        <v>72963</v>
      </c>
      <c r="E21">
        <v>35779</v>
      </c>
      <c r="F21">
        <v>8393</v>
      </c>
      <c r="G21">
        <v>4711</v>
      </c>
      <c r="H21">
        <v>19994</v>
      </c>
      <c r="I21">
        <v>4233</v>
      </c>
      <c r="J21">
        <v>13372</v>
      </c>
      <c r="K21">
        <v>2763</v>
      </c>
      <c r="L21">
        <v>5367</v>
      </c>
      <c r="M21">
        <v>5367</v>
      </c>
      <c r="N21">
        <v>9040</v>
      </c>
      <c r="O21">
        <v>5607</v>
      </c>
      <c r="P21">
        <v>23255</v>
      </c>
      <c r="Q21">
        <v>6786</v>
      </c>
      <c r="R21">
        <v>20679</v>
      </c>
      <c r="S21">
        <v>145067</v>
      </c>
      <c r="T21">
        <v>84359</v>
      </c>
      <c r="U21">
        <v>0</v>
      </c>
      <c r="V21">
        <v>12319</v>
      </c>
      <c r="W21">
        <v>31627</v>
      </c>
      <c r="X21">
        <v>31627</v>
      </c>
      <c r="Y21">
        <v>25691</v>
      </c>
      <c r="Z21">
        <v>25570</v>
      </c>
      <c r="AA21">
        <v>116839</v>
      </c>
      <c r="AB21">
        <v>80385</v>
      </c>
      <c r="AC21">
        <v>87309</v>
      </c>
      <c r="AD21">
        <v>13412</v>
      </c>
      <c r="AE21">
        <v>8701</v>
      </c>
      <c r="AF21">
        <v>3725</v>
      </c>
      <c r="AG21">
        <v>8701</v>
      </c>
      <c r="AH21">
        <v>29530</v>
      </c>
      <c r="AI21">
        <v>109207</v>
      </c>
      <c r="AJ21">
        <v>5468</v>
      </c>
      <c r="AK21">
        <v>7422</v>
      </c>
      <c r="AL21">
        <v>5086</v>
      </c>
      <c r="AM21">
        <v>11961</v>
      </c>
      <c r="AN21">
        <v>684</v>
      </c>
      <c r="AO21">
        <v>684</v>
      </c>
      <c r="AP21">
        <v>10796</v>
      </c>
      <c r="AQ21">
        <v>12650</v>
      </c>
      <c r="AR21">
        <v>435668</v>
      </c>
      <c r="AS21">
        <v>4233</v>
      </c>
      <c r="AT21">
        <v>0</v>
      </c>
      <c r="AU21">
        <v>0</v>
      </c>
      <c r="AV21">
        <v>9301</v>
      </c>
      <c r="AW21">
        <v>17569</v>
      </c>
      <c r="AX21">
        <v>10609</v>
      </c>
      <c r="AY21">
        <v>59856</v>
      </c>
      <c r="AZ21">
        <v>28229</v>
      </c>
      <c r="BA21">
        <v>1430</v>
      </c>
      <c r="BB21">
        <v>12594</v>
      </c>
      <c r="BC21">
        <v>0</v>
      </c>
      <c r="BD21" s="9">
        <v>19</v>
      </c>
    </row>
    <row r="22" spans="1:56" x14ac:dyDescent="0.35">
      <c r="A22" s="2" t="s">
        <v>142</v>
      </c>
      <c r="B22" s="7" t="s">
        <v>83</v>
      </c>
      <c r="BD22" s="9">
        <v>20</v>
      </c>
    </row>
    <row r="23" spans="1:56" x14ac:dyDescent="0.35">
      <c r="A23" s="3"/>
      <c r="B23" s="5" t="s">
        <v>61</v>
      </c>
      <c r="BD23" s="9">
        <v>21</v>
      </c>
    </row>
    <row r="24" spans="1:56" x14ac:dyDescent="0.35">
      <c r="A24" s="3"/>
      <c r="B24" s="5" t="s">
        <v>78</v>
      </c>
      <c r="BD24" s="9">
        <v>22</v>
      </c>
    </row>
    <row r="25" spans="1:56" x14ac:dyDescent="0.35">
      <c r="A25" s="3"/>
      <c r="B25" s="5" t="s">
        <v>62</v>
      </c>
      <c r="C25">
        <v>5132</v>
      </c>
      <c r="D25">
        <v>10449</v>
      </c>
      <c r="E25">
        <v>5317</v>
      </c>
      <c r="F25">
        <v>2420</v>
      </c>
      <c r="G25">
        <v>1755</v>
      </c>
      <c r="H25">
        <v>8055</v>
      </c>
      <c r="I25">
        <v>2394</v>
      </c>
      <c r="J25">
        <v>3878</v>
      </c>
      <c r="K25">
        <v>1120</v>
      </c>
      <c r="L25">
        <v>3007</v>
      </c>
      <c r="M25">
        <v>3007</v>
      </c>
      <c r="N25">
        <v>3946</v>
      </c>
      <c r="O25">
        <v>2632</v>
      </c>
      <c r="P25">
        <v>2319</v>
      </c>
      <c r="Q25">
        <v>2320</v>
      </c>
      <c r="R25">
        <v>2269</v>
      </c>
      <c r="S25">
        <v>29879</v>
      </c>
      <c r="T25">
        <v>10481</v>
      </c>
      <c r="U25">
        <v>506</v>
      </c>
      <c r="V25">
        <v>3283</v>
      </c>
      <c r="W25">
        <v>8533</v>
      </c>
      <c r="X25">
        <v>8533</v>
      </c>
      <c r="Y25">
        <v>7161</v>
      </c>
      <c r="Z25">
        <v>13662</v>
      </c>
      <c r="AA25">
        <v>40734</v>
      </c>
      <c r="AB25">
        <v>12500</v>
      </c>
      <c r="AC25">
        <v>25770</v>
      </c>
      <c r="AD25">
        <v>6512</v>
      </c>
      <c r="AE25">
        <v>4757</v>
      </c>
      <c r="AF25">
        <v>1715</v>
      </c>
      <c r="AG25">
        <v>4757</v>
      </c>
      <c r="AH25">
        <v>14964</v>
      </c>
      <c r="AI25">
        <v>18952</v>
      </c>
      <c r="AJ25">
        <v>2013</v>
      </c>
      <c r="AK25">
        <v>2051</v>
      </c>
      <c r="AL25">
        <v>3036</v>
      </c>
      <c r="AM25">
        <v>8055</v>
      </c>
      <c r="AN25">
        <v>395</v>
      </c>
      <c r="AO25">
        <v>395</v>
      </c>
      <c r="AP25">
        <v>3162</v>
      </c>
      <c r="AQ25">
        <v>3858</v>
      </c>
      <c r="AR25">
        <v>118803</v>
      </c>
      <c r="AS25">
        <v>2394</v>
      </c>
      <c r="AT25">
        <v>526</v>
      </c>
      <c r="AU25">
        <v>526</v>
      </c>
      <c r="AV25">
        <v>2387</v>
      </c>
      <c r="AW25">
        <v>6909</v>
      </c>
      <c r="AX25">
        <v>2758</v>
      </c>
      <c r="AY25">
        <v>18061</v>
      </c>
      <c r="AZ25">
        <v>9528</v>
      </c>
      <c r="BA25">
        <v>1947</v>
      </c>
      <c r="BB25">
        <v>4138</v>
      </c>
      <c r="BC25">
        <v>506</v>
      </c>
      <c r="BD25" s="9">
        <v>23</v>
      </c>
    </row>
    <row r="26" spans="1:56" x14ac:dyDescent="0.35">
      <c r="A26" s="3"/>
      <c r="B26" s="5" t="s">
        <v>63</v>
      </c>
      <c r="C26">
        <v>11186</v>
      </c>
      <c r="D26">
        <v>17539</v>
      </c>
      <c r="E26">
        <v>6353</v>
      </c>
      <c r="F26">
        <v>3023</v>
      </c>
      <c r="G26">
        <v>1897</v>
      </c>
      <c r="H26">
        <v>10449</v>
      </c>
      <c r="I26">
        <v>2757</v>
      </c>
      <c r="J26">
        <v>5440</v>
      </c>
      <c r="K26">
        <v>1411</v>
      </c>
      <c r="L26">
        <v>3797</v>
      </c>
      <c r="M26">
        <v>3797</v>
      </c>
      <c r="N26">
        <v>7387</v>
      </c>
      <c r="O26">
        <v>3516</v>
      </c>
      <c r="P26">
        <v>2847</v>
      </c>
      <c r="Q26">
        <v>3144</v>
      </c>
      <c r="R26">
        <v>2491</v>
      </c>
      <c r="S26">
        <v>50597</v>
      </c>
      <c r="T26">
        <v>24791</v>
      </c>
      <c r="U26">
        <v>559</v>
      </c>
      <c r="V26">
        <v>4465</v>
      </c>
      <c r="W26">
        <v>12368</v>
      </c>
      <c r="X26">
        <v>12368</v>
      </c>
      <c r="Y26">
        <v>9905</v>
      </c>
      <c r="Z26">
        <v>28898</v>
      </c>
      <c r="AA26">
        <v>64015</v>
      </c>
      <c r="AB26">
        <v>20059</v>
      </c>
      <c r="AC26">
        <v>44900</v>
      </c>
      <c r="AD26">
        <v>7538</v>
      </c>
      <c r="AE26">
        <v>5641</v>
      </c>
      <c r="AF26">
        <v>2383</v>
      </c>
      <c r="AG26">
        <v>5641</v>
      </c>
      <c r="AH26">
        <v>19115</v>
      </c>
      <c r="AI26">
        <v>35472</v>
      </c>
      <c r="AJ26">
        <v>2476</v>
      </c>
      <c r="AK26">
        <v>2520</v>
      </c>
      <c r="AL26">
        <v>3967</v>
      </c>
      <c r="AM26">
        <v>10067</v>
      </c>
      <c r="AN26">
        <v>534</v>
      </c>
      <c r="AO26">
        <v>534</v>
      </c>
      <c r="AP26">
        <v>3854</v>
      </c>
      <c r="AQ26">
        <v>5454</v>
      </c>
      <c r="AR26">
        <v>182279</v>
      </c>
      <c r="AS26">
        <v>2757</v>
      </c>
      <c r="AT26">
        <v>562</v>
      </c>
      <c r="AU26">
        <v>562</v>
      </c>
      <c r="AV26">
        <v>2966</v>
      </c>
      <c r="AW26">
        <v>9048</v>
      </c>
      <c r="AX26">
        <v>4029</v>
      </c>
      <c r="AY26">
        <v>26632</v>
      </c>
      <c r="AZ26">
        <v>14264</v>
      </c>
      <c r="BA26">
        <v>2827</v>
      </c>
      <c r="BB26">
        <v>5061</v>
      </c>
      <c r="BC26">
        <v>559</v>
      </c>
      <c r="BD26" s="9">
        <v>24</v>
      </c>
    </row>
    <row r="27" spans="1:56" x14ac:dyDescent="0.35">
      <c r="A27" s="3"/>
      <c r="B27" s="5" t="s">
        <v>64</v>
      </c>
      <c r="C27">
        <v>11646</v>
      </c>
      <c r="D27">
        <v>18412</v>
      </c>
      <c r="E27">
        <v>6766</v>
      </c>
      <c r="F27">
        <v>2919</v>
      </c>
      <c r="G27">
        <v>1880</v>
      </c>
      <c r="H27">
        <v>10393</v>
      </c>
      <c r="I27">
        <v>2483</v>
      </c>
      <c r="J27">
        <v>4660</v>
      </c>
      <c r="K27">
        <v>1408</v>
      </c>
      <c r="L27">
        <v>3846</v>
      </c>
      <c r="M27">
        <v>3846</v>
      </c>
      <c r="N27">
        <v>6884</v>
      </c>
      <c r="O27">
        <v>3706</v>
      </c>
      <c r="P27">
        <v>2469</v>
      </c>
      <c r="Q27">
        <v>2796</v>
      </c>
      <c r="R27">
        <v>2248</v>
      </c>
      <c r="S27">
        <v>52083</v>
      </c>
      <c r="T27">
        <v>27486</v>
      </c>
      <c r="U27">
        <v>611</v>
      </c>
      <c r="V27">
        <v>4641</v>
      </c>
      <c r="W27">
        <v>11146</v>
      </c>
      <c r="X27">
        <v>11146</v>
      </c>
      <c r="Y27">
        <v>9301</v>
      </c>
      <c r="Z27">
        <v>32603</v>
      </c>
      <c r="AA27">
        <v>67710</v>
      </c>
      <c r="AB27">
        <v>21019</v>
      </c>
      <c r="AC27">
        <v>48136</v>
      </c>
      <c r="AD27">
        <v>8030</v>
      </c>
      <c r="AE27">
        <v>6150</v>
      </c>
      <c r="AF27">
        <v>2297</v>
      </c>
      <c r="AG27">
        <v>6150</v>
      </c>
      <c r="AH27">
        <v>19574</v>
      </c>
      <c r="AI27">
        <v>38454</v>
      </c>
      <c r="AJ27">
        <v>2653</v>
      </c>
      <c r="AK27">
        <v>2607</v>
      </c>
      <c r="AL27">
        <v>3823</v>
      </c>
      <c r="AM27">
        <v>10607</v>
      </c>
      <c r="AN27">
        <v>595</v>
      </c>
      <c r="AO27">
        <v>595</v>
      </c>
      <c r="AP27">
        <v>3890</v>
      </c>
      <c r="AQ27">
        <v>5624</v>
      </c>
      <c r="AR27">
        <v>187975</v>
      </c>
      <c r="AS27">
        <v>2483</v>
      </c>
      <c r="AT27">
        <v>694</v>
      </c>
      <c r="AU27">
        <v>694</v>
      </c>
      <c r="AV27">
        <v>2864</v>
      </c>
      <c r="AW27">
        <v>8967</v>
      </c>
      <c r="AX27">
        <v>3252</v>
      </c>
      <c r="AY27">
        <v>24839</v>
      </c>
      <c r="AZ27">
        <v>13693</v>
      </c>
      <c r="BA27">
        <v>2895</v>
      </c>
      <c r="BB27">
        <v>5519</v>
      </c>
      <c r="BC27">
        <v>611</v>
      </c>
      <c r="BD27" s="9">
        <v>25</v>
      </c>
    </row>
    <row r="28" spans="1:56" x14ac:dyDescent="0.35">
      <c r="A28" s="3"/>
      <c r="B28" s="5" t="s">
        <v>65</v>
      </c>
      <c r="C28">
        <v>9712</v>
      </c>
      <c r="D28">
        <v>17943</v>
      </c>
      <c r="E28">
        <v>8231</v>
      </c>
      <c r="F28">
        <v>3238</v>
      </c>
      <c r="G28">
        <v>1920</v>
      </c>
      <c r="H28">
        <v>10174</v>
      </c>
      <c r="I28">
        <v>2828</v>
      </c>
      <c r="J28">
        <v>3996</v>
      </c>
      <c r="K28">
        <v>1462</v>
      </c>
      <c r="L28">
        <v>3753</v>
      </c>
      <c r="M28">
        <v>3753</v>
      </c>
      <c r="N28">
        <v>5361</v>
      </c>
      <c r="O28">
        <v>3622</v>
      </c>
      <c r="P28">
        <v>2437</v>
      </c>
      <c r="Q28">
        <v>2969</v>
      </c>
      <c r="R28">
        <v>2196</v>
      </c>
      <c r="S28">
        <v>48660</v>
      </c>
      <c r="T28">
        <v>22996</v>
      </c>
      <c r="U28">
        <v>664</v>
      </c>
      <c r="V28">
        <v>5214</v>
      </c>
      <c r="W28">
        <v>10880</v>
      </c>
      <c r="X28">
        <v>10880</v>
      </c>
      <c r="Y28">
        <v>9210</v>
      </c>
      <c r="Z28">
        <v>26708</v>
      </c>
      <c r="AA28">
        <v>63296</v>
      </c>
      <c r="AB28">
        <v>20877</v>
      </c>
      <c r="AC28">
        <v>42021</v>
      </c>
      <c r="AD28">
        <v>8755</v>
      </c>
      <c r="AE28">
        <v>6835</v>
      </c>
      <c r="AF28">
        <v>2230</v>
      </c>
      <c r="AG28">
        <v>6835</v>
      </c>
      <c r="AH28">
        <v>21275</v>
      </c>
      <c r="AI28">
        <v>34952</v>
      </c>
      <c r="AJ28">
        <v>2878</v>
      </c>
      <c r="AK28">
        <v>2934</v>
      </c>
      <c r="AL28">
        <v>3676</v>
      </c>
      <c r="AM28">
        <v>11344</v>
      </c>
      <c r="AN28">
        <v>594</v>
      </c>
      <c r="AO28">
        <v>594</v>
      </c>
      <c r="AP28">
        <v>4385</v>
      </c>
      <c r="AQ28">
        <v>5477</v>
      </c>
      <c r="AR28">
        <v>179608</v>
      </c>
      <c r="AS28">
        <v>2828</v>
      </c>
      <c r="AT28">
        <v>641</v>
      </c>
      <c r="AU28">
        <v>641</v>
      </c>
      <c r="AV28">
        <v>2876</v>
      </c>
      <c r="AW28">
        <v>9931</v>
      </c>
      <c r="AX28">
        <v>2534</v>
      </c>
      <c r="AY28">
        <v>23864</v>
      </c>
      <c r="AZ28">
        <v>12984</v>
      </c>
      <c r="BA28">
        <v>2973</v>
      </c>
      <c r="BB28">
        <v>6109</v>
      </c>
      <c r="BC28">
        <v>664</v>
      </c>
      <c r="BD28" s="9">
        <v>26</v>
      </c>
    </row>
    <row r="29" spans="1:56" x14ac:dyDescent="0.35">
      <c r="A29" s="3"/>
      <c r="B29" s="5" t="s">
        <v>66</v>
      </c>
      <c r="C29">
        <v>7583</v>
      </c>
      <c r="D29">
        <v>16085</v>
      </c>
      <c r="E29">
        <v>8502</v>
      </c>
      <c r="F29">
        <v>3276</v>
      </c>
      <c r="G29">
        <v>2083</v>
      </c>
      <c r="H29">
        <v>10193</v>
      </c>
      <c r="I29">
        <v>2805</v>
      </c>
      <c r="J29">
        <v>4130</v>
      </c>
      <c r="K29">
        <v>1504</v>
      </c>
      <c r="L29">
        <v>3612</v>
      </c>
      <c r="M29">
        <v>3612</v>
      </c>
      <c r="N29">
        <v>4328</v>
      </c>
      <c r="O29">
        <v>3547</v>
      </c>
      <c r="P29">
        <v>3044</v>
      </c>
      <c r="Q29">
        <v>3171</v>
      </c>
      <c r="R29">
        <v>2902</v>
      </c>
      <c r="S29">
        <v>44086</v>
      </c>
      <c r="T29">
        <v>18399</v>
      </c>
      <c r="U29">
        <v>746</v>
      </c>
      <c r="V29">
        <v>5111</v>
      </c>
      <c r="W29">
        <v>10973</v>
      </c>
      <c r="X29">
        <v>10973</v>
      </c>
      <c r="Y29">
        <v>9241</v>
      </c>
      <c r="Z29">
        <v>21043</v>
      </c>
      <c r="AA29">
        <v>58299</v>
      </c>
      <c r="AB29">
        <v>18652</v>
      </c>
      <c r="AC29">
        <v>37236</v>
      </c>
      <c r="AD29">
        <v>8759</v>
      </c>
      <c r="AE29">
        <v>6676</v>
      </c>
      <c r="AF29">
        <v>2249</v>
      </c>
      <c r="AG29">
        <v>6676</v>
      </c>
      <c r="AH29">
        <v>21063</v>
      </c>
      <c r="AI29">
        <v>30308</v>
      </c>
      <c r="AJ29">
        <v>2893</v>
      </c>
      <c r="AK29">
        <v>2567</v>
      </c>
      <c r="AL29">
        <v>3679</v>
      </c>
      <c r="AM29">
        <v>11088</v>
      </c>
      <c r="AN29">
        <v>587</v>
      </c>
      <c r="AO29">
        <v>587</v>
      </c>
      <c r="AP29">
        <v>4006</v>
      </c>
      <c r="AQ29">
        <v>5318</v>
      </c>
      <c r="AR29">
        <v>166485</v>
      </c>
      <c r="AS29">
        <v>2805</v>
      </c>
      <c r="AT29">
        <v>700</v>
      </c>
      <c r="AU29">
        <v>700</v>
      </c>
      <c r="AV29">
        <v>2967</v>
      </c>
      <c r="AW29">
        <v>9975</v>
      </c>
      <c r="AX29">
        <v>2626</v>
      </c>
      <c r="AY29">
        <v>22583</v>
      </c>
      <c r="AZ29">
        <v>11610</v>
      </c>
      <c r="BA29">
        <v>2680</v>
      </c>
      <c r="BB29">
        <v>5845</v>
      </c>
      <c r="BC29">
        <v>746</v>
      </c>
      <c r="BD29" s="9">
        <v>27</v>
      </c>
    </row>
    <row r="30" spans="1:56" x14ac:dyDescent="0.35">
      <c r="A30" s="3"/>
      <c r="B30" s="5" t="s">
        <v>67</v>
      </c>
      <c r="C30">
        <v>6824</v>
      </c>
      <c r="D30">
        <v>15898</v>
      </c>
      <c r="E30">
        <v>9074</v>
      </c>
      <c r="F30">
        <v>3662</v>
      </c>
      <c r="G30">
        <v>2531</v>
      </c>
      <c r="H30">
        <v>11821</v>
      </c>
      <c r="I30">
        <v>3657</v>
      </c>
      <c r="J30">
        <v>4700</v>
      </c>
      <c r="K30">
        <v>1736</v>
      </c>
      <c r="L30">
        <v>4255</v>
      </c>
      <c r="M30">
        <v>4255</v>
      </c>
      <c r="N30">
        <v>3957</v>
      </c>
      <c r="O30">
        <v>4002</v>
      </c>
      <c r="P30">
        <v>3415</v>
      </c>
      <c r="Q30">
        <v>3457</v>
      </c>
      <c r="R30">
        <v>3182</v>
      </c>
      <c r="S30">
        <v>44368</v>
      </c>
      <c r="T30">
        <v>16077</v>
      </c>
      <c r="U30">
        <v>826</v>
      </c>
      <c r="V30">
        <v>5798</v>
      </c>
      <c r="W30">
        <v>11795</v>
      </c>
      <c r="X30">
        <v>11795</v>
      </c>
      <c r="Y30">
        <v>10498</v>
      </c>
      <c r="Z30">
        <v>18545</v>
      </c>
      <c r="AA30">
        <v>58315</v>
      </c>
      <c r="AB30">
        <v>19026</v>
      </c>
      <c r="AC30">
        <v>36123</v>
      </c>
      <c r="AD30">
        <v>9983</v>
      </c>
      <c r="AE30">
        <v>7452</v>
      </c>
      <c r="AF30">
        <v>2474</v>
      </c>
      <c r="AG30">
        <v>7452</v>
      </c>
      <c r="AH30">
        <v>22192</v>
      </c>
      <c r="AI30">
        <v>28916</v>
      </c>
      <c r="AJ30">
        <v>2880</v>
      </c>
      <c r="AK30">
        <v>3128</v>
      </c>
      <c r="AL30">
        <v>4405</v>
      </c>
      <c r="AM30">
        <v>11655</v>
      </c>
      <c r="AN30">
        <v>679</v>
      </c>
      <c r="AO30">
        <v>679</v>
      </c>
      <c r="AP30">
        <v>4598</v>
      </c>
      <c r="AQ30">
        <v>5707</v>
      </c>
      <c r="AR30">
        <v>172709</v>
      </c>
      <c r="AS30">
        <v>3657</v>
      </c>
      <c r="AT30">
        <v>721</v>
      </c>
      <c r="AU30">
        <v>721</v>
      </c>
      <c r="AV30">
        <v>3414</v>
      </c>
      <c r="AW30">
        <v>10537</v>
      </c>
      <c r="AX30">
        <v>2964</v>
      </c>
      <c r="AY30">
        <v>24012</v>
      </c>
      <c r="AZ30">
        <v>12217</v>
      </c>
      <c r="BA30">
        <v>2800</v>
      </c>
      <c r="BB30">
        <v>6502</v>
      </c>
      <c r="BC30">
        <v>826</v>
      </c>
      <c r="BD30" s="9">
        <v>28</v>
      </c>
    </row>
    <row r="31" spans="1:56" x14ac:dyDescent="0.35">
      <c r="A31" s="3"/>
      <c r="B31" s="5" t="s">
        <v>68</v>
      </c>
      <c r="C31">
        <v>7059</v>
      </c>
      <c r="D31">
        <v>17560</v>
      </c>
      <c r="E31">
        <v>10501</v>
      </c>
      <c r="F31">
        <v>4288</v>
      </c>
      <c r="G31">
        <v>3168</v>
      </c>
      <c r="H31">
        <v>14637</v>
      </c>
      <c r="I31">
        <v>4591</v>
      </c>
      <c r="J31">
        <v>5736</v>
      </c>
      <c r="K31">
        <v>2106</v>
      </c>
      <c r="L31">
        <v>5713</v>
      </c>
      <c r="M31">
        <v>5713</v>
      </c>
      <c r="N31">
        <v>4585</v>
      </c>
      <c r="O31">
        <v>4999</v>
      </c>
      <c r="P31">
        <v>4300</v>
      </c>
      <c r="Q31">
        <v>4361</v>
      </c>
      <c r="R31">
        <v>3828</v>
      </c>
      <c r="S31">
        <v>50032</v>
      </c>
      <c r="T31">
        <v>16115</v>
      </c>
      <c r="U31">
        <v>994</v>
      </c>
      <c r="V31">
        <v>6395</v>
      </c>
      <c r="W31">
        <v>13972</v>
      </c>
      <c r="X31">
        <v>13972</v>
      </c>
      <c r="Y31">
        <v>12131</v>
      </c>
      <c r="Z31">
        <v>21204</v>
      </c>
      <c r="AA31">
        <v>69713</v>
      </c>
      <c r="AB31">
        <v>21168</v>
      </c>
      <c r="AC31">
        <v>43438</v>
      </c>
      <c r="AD31">
        <v>12131</v>
      </c>
      <c r="AE31">
        <v>8963</v>
      </c>
      <c r="AF31">
        <v>3245</v>
      </c>
      <c r="AG31">
        <v>8963</v>
      </c>
      <c r="AH31">
        <v>26275</v>
      </c>
      <c r="AI31">
        <v>31469</v>
      </c>
      <c r="AJ31">
        <v>3511</v>
      </c>
      <c r="AK31">
        <v>3608</v>
      </c>
      <c r="AL31">
        <v>5391</v>
      </c>
      <c r="AM31">
        <v>13605</v>
      </c>
      <c r="AN31">
        <v>825</v>
      </c>
      <c r="AO31">
        <v>825</v>
      </c>
      <c r="AP31">
        <v>5763</v>
      </c>
      <c r="AQ31">
        <v>7211</v>
      </c>
      <c r="AR31">
        <v>202829</v>
      </c>
      <c r="AS31">
        <v>4591</v>
      </c>
      <c r="AT31">
        <v>849</v>
      </c>
      <c r="AU31">
        <v>849</v>
      </c>
      <c r="AV31">
        <v>4247</v>
      </c>
      <c r="AW31">
        <v>12670</v>
      </c>
      <c r="AX31">
        <v>3630</v>
      </c>
      <c r="AY31">
        <v>28608</v>
      </c>
      <c r="AZ31">
        <v>14636</v>
      </c>
      <c r="BA31">
        <v>3650</v>
      </c>
      <c r="BB31">
        <v>7482</v>
      </c>
      <c r="BC31">
        <v>994</v>
      </c>
      <c r="BD31" s="9">
        <v>29</v>
      </c>
    </row>
    <row r="32" spans="1:56" x14ac:dyDescent="0.35">
      <c r="A32" s="3"/>
      <c r="B32" s="5" t="s">
        <v>69</v>
      </c>
      <c r="C32">
        <v>7514</v>
      </c>
      <c r="D32">
        <v>18002</v>
      </c>
      <c r="E32">
        <v>10488</v>
      </c>
      <c r="F32">
        <v>4561</v>
      </c>
      <c r="G32">
        <v>3606</v>
      </c>
      <c r="H32">
        <v>15343</v>
      </c>
      <c r="I32">
        <v>4773</v>
      </c>
      <c r="J32">
        <v>5816</v>
      </c>
      <c r="K32">
        <v>2099</v>
      </c>
      <c r="L32">
        <v>6247</v>
      </c>
      <c r="M32">
        <v>6247</v>
      </c>
      <c r="N32">
        <v>5222</v>
      </c>
      <c r="O32">
        <v>5016</v>
      </c>
      <c r="P32">
        <v>4541</v>
      </c>
      <c r="Q32">
        <v>4176</v>
      </c>
      <c r="R32">
        <v>3870</v>
      </c>
      <c r="S32">
        <v>50162</v>
      </c>
      <c r="T32">
        <v>16086</v>
      </c>
      <c r="U32">
        <v>1055</v>
      </c>
      <c r="V32">
        <v>6308</v>
      </c>
      <c r="W32">
        <v>14461</v>
      </c>
      <c r="X32">
        <v>14461</v>
      </c>
      <c r="Y32">
        <v>12124</v>
      </c>
      <c r="Z32">
        <v>22092</v>
      </c>
      <c r="AA32">
        <v>71857</v>
      </c>
      <c r="AB32">
        <v>21705</v>
      </c>
      <c r="AC32">
        <v>45100</v>
      </c>
      <c r="AD32">
        <v>13200</v>
      </c>
      <c r="AE32">
        <v>9594</v>
      </c>
      <c r="AF32">
        <v>3438</v>
      </c>
      <c r="AG32">
        <v>9594</v>
      </c>
      <c r="AH32">
        <v>26757</v>
      </c>
      <c r="AI32">
        <v>30928</v>
      </c>
      <c r="AJ32">
        <v>3468</v>
      </c>
      <c r="AK32">
        <v>3703</v>
      </c>
      <c r="AL32">
        <v>5694</v>
      </c>
      <c r="AM32">
        <v>13668</v>
      </c>
      <c r="AN32">
        <v>884</v>
      </c>
      <c r="AO32">
        <v>884</v>
      </c>
      <c r="AP32">
        <v>6032</v>
      </c>
      <c r="AQ32">
        <v>7332</v>
      </c>
      <c r="AR32">
        <v>209262</v>
      </c>
      <c r="AS32">
        <v>4773</v>
      </c>
      <c r="AT32">
        <v>870</v>
      </c>
      <c r="AU32">
        <v>870</v>
      </c>
      <c r="AV32">
        <v>4633</v>
      </c>
      <c r="AW32">
        <v>13089</v>
      </c>
      <c r="AX32">
        <v>3717</v>
      </c>
      <c r="AY32">
        <v>30276</v>
      </c>
      <c r="AZ32">
        <v>15815</v>
      </c>
      <c r="BA32">
        <v>3827</v>
      </c>
      <c r="BB32">
        <v>7198</v>
      </c>
      <c r="BC32">
        <v>1055</v>
      </c>
      <c r="BD32" s="9">
        <v>30</v>
      </c>
    </row>
    <row r="33" spans="1:56" x14ac:dyDescent="0.35">
      <c r="A33" s="3"/>
      <c r="B33" s="5" t="s">
        <v>70</v>
      </c>
      <c r="C33">
        <v>6840</v>
      </c>
      <c r="D33">
        <v>15898</v>
      </c>
      <c r="E33">
        <v>9058</v>
      </c>
      <c r="F33">
        <v>4348</v>
      </c>
      <c r="G33">
        <v>3443</v>
      </c>
      <c r="H33">
        <v>14228</v>
      </c>
      <c r="I33">
        <v>4541</v>
      </c>
      <c r="J33">
        <v>5068</v>
      </c>
      <c r="K33">
        <v>1864</v>
      </c>
      <c r="L33">
        <v>5813</v>
      </c>
      <c r="M33">
        <v>5813</v>
      </c>
      <c r="N33">
        <v>4949</v>
      </c>
      <c r="O33">
        <v>4484</v>
      </c>
      <c r="P33">
        <v>4332</v>
      </c>
      <c r="Q33">
        <v>3915</v>
      </c>
      <c r="R33">
        <v>3436</v>
      </c>
      <c r="S33">
        <v>45797</v>
      </c>
      <c r="T33">
        <v>14875</v>
      </c>
      <c r="U33">
        <v>972</v>
      </c>
      <c r="V33">
        <v>5503</v>
      </c>
      <c r="W33">
        <v>13155</v>
      </c>
      <c r="X33">
        <v>13155</v>
      </c>
      <c r="Y33">
        <v>10571</v>
      </c>
      <c r="Z33">
        <v>19421</v>
      </c>
      <c r="AA33">
        <v>64733</v>
      </c>
      <c r="AB33">
        <v>19238</v>
      </c>
      <c r="AC33">
        <v>40548</v>
      </c>
      <c r="AD33">
        <v>12373</v>
      </c>
      <c r="AE33">
        <v>8930</v>
      </c>
      <c r="AF33">
        <v>3211</v>
      </c>
      <c r="AG33">
        <v>8930</v>
      </c>
      <c r="AH33">
        <v>24185</v>
      </c>
      <c r="AI33">
        <v>28101</v>
      </c>
      <c r="AJ33">
        <v>3217</v>
      </c>
      <c r="AK33">
        <v>3340</v>
      </c>
      <c r="AL33">
        <v>5208</v>
      </c>
      <c r="AM33">
        <v>12011</v>
      </c>
      <c r="AN33">
        <v>805</v>
      </c>
      <c r="AO33">
        <v>805</v>
      </c>
      <c r="AP33">
        <v>5481</v>
      </c>
      <c r="AQ33">
        <v>6630</v>
      </c>
      <c r="AR33">
        <v>190084</v>
      </c>
      <c r="AS33">
        <v>4541</v>
      </c>
      <c r="AT33">
        <v>776</v>
      </c>
      <c r="AU33">
        <v>776</v>
      </c>
      <c r="AV33">
        <v>4536</v>
      </c>
      <c r="AW33">
        <v>12174</v>
      </c>
      <c r="AX33">
        <v>3204</v>
      </c>
      <c r="AY33">
        <v>27933</v>
      </c>
      <c r="AZ33">
        <v>14778</v>
      </c>
      <c r="BA33">
        <v>3518</v>
      </c>
      <c r="BB33">
        <v>6094</v>
      </c>
      <c r="BC33">
        <v>972</v>
      </c>
      <c r="BD33" s="9">
        <v>31</v>
      </c>
    </row>
    <row r="34" spans="1:56" x14ac:dyDescent="0.35">
      <c r="A34" s="3"/>
      <c r="B34" s="5" t="s">
        <v>71</v>
      </c>
      <c r="C34">
        <v>5820</v>
      </c>
      <c r="D34">
        <v>14164</v>
      </c>
      <c r="E34">
        <v>8344</v>
      </c>
      <c r="F34">
        <v>3966</v>
      </c>
      <c r="G34">
        <v>3221</v>
      </c>
      <c r="H34">
        <v>12941</v>
      </c>
      <c r="I34">
        <v>4117</v>
      </c>
      <c r="J34">
        <v>4397</v>
      </c>
      <c r="K34">
        <v>1655</v>
      </c>
      <c r="L34">
        <v>5644</v>
      </c>
      <c r="M34">
        <v>5644</v>
      </c>
      <c r="N34">
        <v>3904</v>
      </c>
      <c r="O34">
        <v>3948</v>
      </c>
      <c r="P34">
        <v>3656</v>
      </c>
      <c r="Q34">
        <v>3310</v>
      </c>
      <c r="R34">
        <v>2999</v>
      </c>
      <c r="S34">
        <v>39293</v>
      </c>
      <c r="T34">
        <v>12299</v>
      </c>
      <c r="U34">
        <v>979</v>
      </c>
      <c r="V34">
        <v>4825</v>
      </c>
      <c r="W34">
        <v>11746</v>
      </c>
      <c r="X34">
        <v>11746</v>
      </c>
      <c r="Y34">
        <v>9222</v>
      </c>
      <c r="Z34">
        <v>15156</v>
      </c>
      <c r="AA34">
        <v>53781</v>
      </c>
      <c r="AB34">
        <v>17262</v>
      </c>
      <c r="AC34">
        <v>32864</v>
      </c>
      <c r="AD34">
        <v>11540</v>
      </c>
      <c r="AE34">
        <v>8319</v>
      </c>
      <c r="AF34">
        <v>2621</v>
      </c>
      <c r="AG34">
        <v>8319</v>
      </c>
      <c r="AH34">
        <v>20917</v>
      </c>
      <c r="AI34">
        <v>23430</v>
      </c>
      <c r="AJ34">
        <v>2702</v>
      </c>
      <c r="AK34">
        <v>3098</v>
      </c>
      <c r="AL34">
        <v>4810</v>
      </c>
      <c r="AM34">
        <v>10348</v>
      </c>
      <c r="AN34">
        <v>750</v>
      </c>
      <c r="AO34">
        <v>750</v>
      </c>
      <c r="AP34">
        <v>5122</v>
      </c>
      <c r="AQ34">
        <v>5470</v>
      </c>
      <c r="AR34">
        <v>165146</v>
      </c>
      <c r="AS34">
        <v>4117</v>
      </c>
      <c r="AT34">
        <v>742</v>
      </c>
      <c r="AU34">
        <v>742</v>
      </c>
      <c r="AV34">
        <v>4183</v>
      </c>
      <c r="AW34">
        <v>10569</v>
      </c>
      <c r="AX34">
        <v>2742</v>
      </c>
      <c r="AY34">
        <v>24738</v>
      </c>
      <c r="AZ34">
        <v>12992</v>
      </c>
      <c r="BA34">
        <v>2962</v>
      </c>
      <c r="BB34">
        <v>5119</v>
      </c>
      <c r="BC34">
        <v>979</v>
      </c>
      <c r="BD34" s="9">
        <v>32</v>
      </c>
    </row>
    <row r="35" spans="1:56" x14ac:dyDescent="0.35">
      <c r="A35" s="3"/>
      <c r="B35" s="5" t="s">
        <v>72</v>
      </c>
      <c r="C35">
        <v>5622</v>
      </c>
      <c r="D35">
        <v>13715</v>
      </c>
      <c r="E35">
        <v>8093</v>
      </c>
      <c r="F35">
        <v>4306</v>
      </c>
      <c r="G35">
        <v>3532</v>
      </c>
      <c r="H35">
        <v>13256</v>
      </c>
      <c r="I35">
        <v>4447</v>
      </c>
      <c r="J35">
        <v>4573</v>
      </c>
      <c r="K35">
        <v>1787</v>
      </c>
      <c r="L35">
        <v>5665</v>
      </c>
      <c r="M35">
        <v>5665</v>
      </c>
      <c r="N35">
        <v>4107</v>
      </c>
      <c r="O35">
        <v>4031</v>
      </c>
      <c r="P35">
        <v>3622</v>
      </c>
      <c r="Q35">
        <v>3350</v>
      </c>
      <c r="R35">
        <v>2876</v>
      </c>
      <c r="S35">
        <v>40441</v>
      </c>
      <c r="T35">
        <v>12277</v>
      </c>
      <c r="U35">
        <v>1002</v>
      </c>
      <c r="V35">
        <v>4943</v>
      </c>
      <c r="W35">
        <v>12418</v>
      </c>
      <c r="X35">
        <v>12418</v>
      </c>
      <c r="Y35">
        <v>9516</v>
      </c>
      <c r="Z35">
        <v>13288</v>
      </c>
      <c r="AA35">
        <v>50288</v>
      </c>
      <c r="AB35">
        <v>16937</v>
      </c>
      <c r="AC35">
        <v>30723</v>
      </c>
      <c r="AD35">
        <v>11757</v>
      </c>
      <c r="AE35">
        <v>8225</v>
      </c>
      <c r="AF35">
        <v>2639</v>
      </c>
      <c r="AG35">
        <v>8225</v>
      </c>
      <c r="AH35">
        <v>19565</v>
      </c>
      <c r="AI35">
        <v>23576</v>
      </c>
      <c r="AJ35">
        <v>2896</v>
      </c>
      <c r="AK35">
        <v>3222</v>
      </c>
      <c r="AL35">
        <v>4928</v>
      </c>
      <c r="AM35">
        <v>9706</v>
      </c>
      <c r="AN35">
        <v>779</v>
      </c>
      <c r="AO35">
        <v>779</v>
      </c>
      <c r="AP35">
        <v>5320</v>
      </c>
      <c r="AQ35">
        <v>5474</v>
      </c>
      <c r="AR35">
        <v>164057</v>
      </c>
      <c r="AS35">
        <v>4447</v>
      </c>
      <c r="AT35">
        <v>683</v>
      </c>
      <c r="AU35">
        <v>683</v>
      </c>
      <c r="AV35">
        <v>4297</v>
      </c>
      <c r="AW35">
        <v>9859</v>
      </c>
      <c r="AX35">
        <v>2786</v>
      </c>
      <c r="AY35">
        <v>26151</v>
      </c>
      <c r="AZ35">
        <v>13733</v>
      </c>
      <c r="BA35">
        <v>2824</v>
      </c>
      <c r="BB35">
        <v>5053</v>
      </c>
      <c r="BC35">
        <v>1002</v>
      </c>
      <c r="BD35" s="9">
        <v>33</v>
      </c>
    </row>
    <row r="36" spans="1:56" x14ac:dyDescent="0.35">
      <c r="A36" s="3"/>
      <c r="B36" s="5" t="s">
        <v>73</v>
      </c>
      <c r="C36">
        <v>4129</v>
      </c>
      <c r="D36">
        <v>10057</v>
      </c>
      <c r="E36">
        <v>5928</v>
      </c>
      <c r="F36">
        <v>3313</v>
      </c>
      <c r="G36">
        <v>2739</v>
      </c>
      <c r="H36">
        <v>10604</v>
      </c>
      <c r="I36">
        <v>3466</v>
      </c>
      <c r="J36">
        <v>3610</v>
      </c>
      <c r="K36">
        <v>1346</v>
      </c>
      <c r="L36">
        <v>4801</v>
      </c>
      <c r="M36">
        <v>4801</v>
      </c>
      <c r="N36">
        <v>3099</v>
      </c>
      <c r="O36">
        <v>3110</v>
      </c>
      <c r="P36">
        <v>2935</v>
      </c>
      <c r="Q36">
        <v>2627</v>
      </c>
      <c r="R36">
        <v>2330</v>
      </c>
      <c r="S36">
        <v>30842</v>
      </c>
      <c r="T36">
        <v>9152</v>
      </c>
      <c r="U36">
        <v>794</v>
      </c>
      <c r="V36">
        <v>3713</v>
      </c>
      <c r="W36">
        <v>9547</v>
      </c>
      <c r="X36">
        <v>9547</v>
      </c>
      <c r="Y36">
        <v>7323</v>
      </c>
      <c r="Z36">
        <v>10260</v>
      </c>
      <c r="AA36">
        <v>39137</v>
      </c>
      <c r="AB36">
        <v>12629</v>
      </c>
      <c r="AC36">
        <v>23856</v>
      </c>
      <c r="AD36">
        <v>9093</v>
      </c>
      <c r="AE36">
        <v>6354</v>
      </c>
      <c r="AF36">
        <v>2076</v>
      </c>
      <c r="AG36">
        <v>6354</v>
      </c>
      <c r="AH36">
        <v>15281</v>
      </c>
      <c r="AI36">
        <v>17829</v>
      </c>
      <c r="AJ36">
        <v>2151</v>
      </c>
      <c r="AK36">
        <v>2572</v>
      </c>
      <c r="AL36">
        <v>3901</v>
      </c>
      <c r="AM36">
        <v>7638</v>
      </c>
      <c r="AN36">
        <v>666</v>
      </c>
      <c r="AO36">
        <v>666</v>
      </c>
      <c r="AP36">
        <v>4272</v>
      </c>
      <c r="AQ36">
        <v>4201</v>
      </c>
      <c r="AR36">
        <v>127150</v>
      </c>
      <c r="AS36">
        <v>3466</v>
      </c>
      <c r="AT36">
        <v>577</v>
      </c>
      <c r="AU36">
        <v>577</v>
      </c>
      <c r="AV36">
        <v>3593</v>
      </c>
      <c r="AW36">
        <v>7643</v>
      </c>
      <c r="AX36">
        <v>2264</v>
      </c>
      <c r="AY36">
        <v>20231</v>
      </c>
      <c r="AZ36">
        <v>10684</v>
      </c>
      <c r="BA36">
        <v>2054</v>
      </c>
      <c r="BB36">
        <v>3899</v>
      </c>
      <c r="BC36">
        <v>794</v>
      </c>
      <c r="BD36" s="9">
        <v>34</v>
      </c>
    </row>
    <row r="37" spans="1:56" x14ac:dyDescent="0.35">
      <c r="A37" s="3"/>
      <c r="B37" s="5" t="s">
        <v>74</v>
      </c>
      <c r="C37">
        <v>3695</v>
      </c>
      <c r="D37">
        <v>8281</v>
      </c>
      <c r="E37">
        <v>4586</v>
      </c>
      <c r="F37">
        <v>2642</v>
      </c>
      <c r="G37">
        <v>2245</v>
      </c>
      <c r="H37">
        <v>8316</v>
      </c>
      <c r="I37">
        <v>2800</v>
      </c>
      <c r="J37">
        <v>2850</v>
      </c>
      <c r="K37">
        <v>983</v>
      </c>
      <c r="L37">
        <v>3660</v>
      </c>
      <c r="M37">
        <v>3660</v>
      </c>
      <c r="N37">
        <v>2766</v>
      </c>
      <c r="O37">
        <v>2449</v>
      </c>
      <c r="P37">
        <v>2597</v>
      </c>
      <c r="Q37">
        <v>2148</v>
      </c>
      <c r="R37">
        <v>1948</v>
      </c>
      <c r="S37">
        <v>24775</v>
      </c>
      <c r="T37">
        <v>7867</v>
      </c>
      <c r="U37">
        <v>713</v>
      </c>
      <c r="V37">
        <v>3109</v>
      </c>
      <c r="W37">
        <v>7370</v>
      </c>
      <c r="X37">
        <v>7370</v>
      </c>
      <c r="Y37">
        <v>5959</v>
      </c>
      <c r="Z37">
        <v>9530</v>
      </c>
      <c r="AA37">
        <v>33698</v>
      </c>
      <c r="AB37">
        <v>10254</v>
      </c>
      <c r="AC37">
        <v>21120</v>
      </c>
      <c r="AD37">
        <v>7233</v>
      </c>
      <c r="AE37">
        <v>4988</v>
      </c>
      <c r="AF37">
        <v>1746</v>
      </c>
      <c r="AG37">
        <v>4988</v>
      </c>
      <c r="AH37">
        <v>12578</v>
      </c>
      <c r="AI37">
        <v>14605</v>
      </c>
      <c r="AJ37">
        <v>1653</v>
      </c>
      <c r="AK37">
        <v>1973</v>
      </c>
      <c r="AL37">
        <v>3062</v>
      </c>
      <c r="AM37">
        <v>6233</v>
      </c>
      <c r="AN37">
        <v>498</v>
      </c>
      <c r="AO37">
        <v>498</v>
      </c>
      <c r="AP37">
        <v>3398</v>
      </c>
      <c r="AQ37">
        <v>3509</v>
      </c>
      <c r="AR37">
        <v>104331</v>
      </c>
      <c r="AS37">
        <v>2800</v>
      </c>
      <c r="AT37">
        <v>419</v>
      </c>
      <c r="AU37">
        <v>419</v>
      </c>
      <c r="AV37">
        <v>2805</v>
      </c>
      <c r="AW37">
        <v>6345</v>
      </c>
      <c r="AX37">
        <v>1867</v>
      </c>
      <c r="AY37">
        <v>16176</v>
      </c>
      <c r="AZ37">
        <v>8806</v>
      </c>
      <c r="BA37">
        <v>1790</v>
      </c>
      <c r="BB37">
        <v>2937</v>
      </c>
      <c r="BC37">
        <v>713</v>
      </c>
      <c r="BD37" s="9">
        <v>35</v>
      </c>
    </row>
    <row r="38" spans="1:56" x14ac:dyDescent="0.35">
      <c r="A38" s="3"/>
      <c r="B38" s="5" t="s">
        <v>75</v>
      </c>
      <c r="C38">
        <v>3033</v>
      </c>
      <c r="D38">
        <v>6388</v>
      </c>
      <c r="E38">
        <v>3355</v>
      </c>
      <c r="F38">
        <v>2034</v>
      </c>
      <c r="G38">
        <v>1632</v>
      </c>
      <c r="H38">
        <v>6246</v>
      </c>
      <c r="I38">
        <v>2000</v>
      </c>
      <c r="J38">
        <v>2054</v>
      </c>
      <c r="K38">
        <v>662</v>
      </c>
      <c r="L38">
        <v>2870</v>
      </c>
      <c r="M38">
        <v>2870</v>
      </c>
      <c r="N38">
        <v>2379</v>
      </c>
      <c r="O38">
        <v>1804</v>
      </c>
      <c r="P38">
        <v>1951</v>
      </c>
      <c r="Q38">
        <v>1635</v>
      </c>
      <c r="R38">
        <v>1685</v>
      </c>
      <c r="S38">
        <v>18839</v>
      </c>
      <c r="T38">
        <v>6454</v>
      </c>
      <c r="U38">
        <v>553</v>
      </c>
      <c r="V38">
        <v>2196</v>
      </c>
      <c r="W38">
        <v>5495</v>
      </c>
      <c r="X38">
        <v>5495</v>
      </c>
      <c r="Y38">
        <v>4250</v>
      </c>
      <c r="Z38">
        <v>7853</v>
      </c>
      <c r="AA38">
        <v>26368</v>
      </c>
      <c r="AB38">
        <v>7981</v>
      </c>
      <c r="AC38">
        <v>16925</v>
      </c>
      <c r="AD38">
        <v>5426</v>
      </c>
      <c r="AE38">
        <v>3794</v>
      </c>
      <c r="AF38">
        <v>1382</v>
      </c>
      <c r="AG38">
        <v>3794</v>
      </c>
      <c r="AH38">
        <v>9443</v>
      </c>
      <c r="AI38">
        <v>11344</v>
      </c>
      <c r="AJ38">
        <v>1238</v>
      </c>
      <c r="AK38">
        <v>1593</v>
      </c>
      <c r="AL38">
        <v>2273</v>
      </c>
      <c r="AM38">
        <v>4548</v>
      </c>
      <c r="AN38">
        <v>327</v>
      </c>
      <c r="AO38">
        <v>327</v>
      </c>
      <c r="AP38">
        <v>2633</v>
      </c>
      <c r="AQ38">
        <v>2732</v>
      </c>
      <c r="AR38">
        <v>80217</v>
      </c>
      <c r="AS38">
        <v>2000</v>
      </c>
      <c r="AT38">
        <v>311</v>
      </c>
      <c r="AU38">
        <v>311</v>
      </c>
      <c r="AV38">
        <v>2169</v>
      </c>
      <c r="AW38">
        <v>4895</v>
      </c>
      <c r="AX38">
        <v>1392</v>
      </c>
      <c r="AY38">
        <v>12541</v>
      </c>
      <c r="AZ38">
        <v>7046</v>
      </c>
      <c r="BA38">
        <v>1322</v>
      </c>
      <c r="BB38">
        <v>2017</v>
      </c>
      <c r="BC38">
        <v>553</v>
      </c>
      <c r="BD38" s="9">
        <v>36</v>
      </c>
    </row>
    <row r="39" spans="1:56" x14ac:dyDescent="0.35">
      <c r="A39" s="3"/>
      <c r="B39" s="5" t="s">
        <v>81</v>
      </c>
      <c r="C39">
        <v>2017</v>
      </c>
      <c r="D39">
        <v>4180</v>
      </c>
      <c r="E39">
        <v>2163</v>
      </c>
      <c r="F39">
        <v>1315</v>
      </c>
      <c r="G39">
        <v>1000</v>
      </c>
      <c r="H39">
        <v>3632</v>
      </c>
      <c r="I39">
        <v>1227</v>
      </c>
      <c r="J39">
        <v>1203</v>
      </c>
      <c r="K39">
        <v>412</v>
      </c>
      <c r="L39">
        <v>1757</v>
      </c>
      <c r="M39">
        <v>1757</v>
      </c>
      <c r="N39">
        <v>1526</v>
      </c>
      <c r="O39">
        <v>1048</v>
      </c>
      <c r="P39">
        <v>1203</v>
      </c>
      <c r="Q39">
        <v>1030</v>
      </c>
      <c r="R39">
        <v>1082</v>
      </c>
      <c r="S39">
        <v>12103</v>
      </c>
      <c r="T39">
        <v>4595</v>
      </c>
      <c r="U39">
        <v>330</v>
      </c>
      <c r="V39">
        <v>1285</v>
      </c>
      <c r="W39">
        <v>3473</v>
      </c>
      <c r="X39">
        <v>3473</v>
      </c>
      <c r="Y39">
        <v>2488</v>
      </c>
      <c r="Z39">
        <v>4753</v>
      </c>
      <c r="AA39">
        <v>15785</v>
      </c>
      <c r="AB39">
        <v>5134</v>
      </c>
      <c r="AC39">
        <v>10347</v>
      </c>
      <c r="AD39">
        <v>3415</v>
      </c>
      <c r="AE39">
        <v>2415</v>
      </c>
      <c r="AF39">
        <v>892</v>
      </c>
      <c r="AG39">
        <v>2415</v>
      </c>
      <c r="AH39">
        <v>5438</v>
      </c>
      <c r="AI39">
        <v>7403</v>
      </c>
      <c r="AJ39">
        <v>693</v>
      </c>
      <c r="AK39">
        <v>954</v>
      </c>
      <c r="AL39">
        <v>1283</v>
      </c>
      <c r="AM39">
        <v>2478</v>
      </c>
      <c r="AN39">
        <v>219</v>
      </c>
      <c r="AO39">
        <v>219</v>
      </c>
      <c r="AP39">
        <v>1798</v>
      </c>
      <c r="AQ39">
        <v>1579</v>
      </c>
      <c r="AR39">
        <v>49691</v>
      </c>
      <c r="AS39">
        <v>1227</v>
      </c>
      <c r="AT39">
        <v>189</v>
      </c>
      <c r="AU39">
        <v>189</v>
      </c>
      <c r="AV39">
        <v>1301</v>
      </c>
      <c r="AW39">
        <v>2960</v>
      </c>
      <c r="AX39">
        <v>791</v>
      </c>
      <c r="AY39">
        <v>8112</v>
      </c>
      <c r="AZ39">
        <v>4639</v>
      </c>
      <c r="BA39">
        <v>838</v>
      </c>
      <c r="BB39">
        <v>1085</v>
      </c>
      <c r="BC39">
        <v>330</v>
      </c>
      <c r="BD39" s="9">
        <v>37</v>
      </c>
    </row>
    <row r="40" spans="1:56" x14ac:dyDescent="0.35">
      <c r="A40" s="3"/>
      <c r="B40" s="5" t="s">
        <v>82</v>
      </c>
      <c r="C40">
        <v>1109</v>
      </c>
      <c r="D40">
        <v>2389</v>
      </c>
      <c r="E40">
        <v>1280</v>
      </c>
      <c r="F40">
        <v>884</v>
      </c>
      <c r="G40">
        <v>634</v>
      </c>
      <c r="H40">
        <v>2253</v>
      </c>
      <c r="I40">
        <v>751</v>
      </c>
      <c r="J40">
        <v>747</v>
      </c>
      <c r="K40">
        <v>225</v>
      </c>
      <c r="L40">
        <v>991</v>
      </c>
      <c r="M40">
        <v>991</v>
      </c>
      <c r="N40">
        <v>840</v>
      </c>
      <c r="O40">
        <v>608</v>
      </c>
      <c r="P40">
        <v>710</v>
      </c>
      <c r="Q40">
        <v>568</v>
      </c>
      <c r="R40">
        <v>667</v>
      </c>
      <c r="S40">
        <v>7232</v>
      </c>
      <c r="T40">
        <v>2758</v>
      </c>
      <c r="U40">
        <v>240</v>
      </c>
      <c r="V40">
        <v>780</v>
      </c>
      <c r="W40">
        <v>2124</v>
      </c>
      <c r="X40">
        <v>2124</v>
      </c>
      <c r="Y40">
        <v>1527</v>
      </c>
      <c r="Z40">
        <v>2768</v>
      </c>
      <c r="AA40">
        <v>8781</v>
      </c>
      <c r="AB40">
        <v>2925</v>
      </c>
      <c r="AC40">
        <v>6002</v>
      </c>
      <c r="AD40">
        <v>1989</v>
      </c>
      <c r="AE40">
        <v>1355</v>
      </c>
      <c r="AF40">
        <v>525</v>
      </c>
      <c r="AG40">
        <v>1355</v>
      </c>
      <c r="AH40">
        <v>2779</v>
      </c>
      <c r="AI40">
        <v>4357</v>
      </c>
      <c r="AJ40">
        <v>403</v>
      </c>
      <c r="AK40">
        <v>536</v>
      </c>
      <c r="AL40">
        <v>783</v>
      </c>
      <c r="AM40">
        <v>1168</v>
      </c>
      <c r="AN40">
        <v>134</v>
      </c>
      <c r="AO40">
        <v>134</v>
      </c>
      <c r="AP40">
        <v>1129</v>
      </c>
      <c r="AQ40">
        <v>882</v>
      </c>
      <c r="AR40">
        <v>29050</v>
      </c>
      <c r="AS40">
        <v>751</v>
      </c>
      <c r="AT40">
        <v>125</v>
      </c>
      <c r="AU40">
        <v>125</v>
      </c>
      <c r="AV40">
        <v>862</v>
      </c>
      <c r="AW40">
        <v>1611</v>
      </c>
      <c r="AX40">
        <v>522</v>
      </c>
      <c r="AY40">
        <v>4977</v>
      </c>
      <c r="AZ40">
        <v>2853</v>
      </c>
      <c r="BA40">
        <v>450</v>
      </c>
      <c r="BB40">
        <v>628</v>
      </c>
      <c r="BC40">
        <v>240</v>
      </c>
      <c r="BD40" s="9">
        <v>38</v>
      </c>
    </row>
    <row r="41" spans="1:56" x14ac:dyDescent="0.35">
      <c r="A41" s="3"/>
      <c r="B41" s="5" t="s">
        <v>76</v>
      </c>
      <c r="BD41" s="9">
        <v>39</v>
      </c>
    </row>
    <row r="42" spans="1:56" x14ac:dyDescent="0.35">
      <c r="A42" s="3"/>
      <c r="B42" s="5" t="s">
        <v>46</v>
      </c>
      <c r="BD42" s="9">
        <v>40</v>
      </c>
    </row>
    <row r="43" spans="1:56" x14ac:dyDescent="0.35">
      <c r="A43" s="3"/>
      <c r="B43" s="5" t="s">
        <v>77</v>
      </c>
      <c r="BD43" s="9">
        <v>41</v>
      </c>
    </row>
    <row r="44" spans="1:56" x14ac:dyDescent="0.35">
      <c r="A44" s="3"/>
      <c r="B44" s="5" t="s">
        <v>47</v>
      </c>
      <c r="C44">
        <v>4618</v>
      </c>
      <c r="D44">
        <v>10741</v>
      </c>
      <c r="E44">
        <v>6123</v>
      </c>
      <c r="F44">
        <v>2762</v>
      </c>
      <c r="G44">
        <v>2139</v>
      </c>
      <c r="H44">
        <v>8596</v>
      </c>
      <c r="I44">
        <v>2478</v>
      </c>
      <c r="J44">
        <v>3910</v>
      </c>
      <c r="K44">
        <v>1252</v>
      </c>
      <c r="L44">
        <v>3221</v>
      </c>
      <c r="M44">
        <v>3221</v>
      </c>
      <c r="N44">
        <v>3524</v>
      </c>
      <c r="O44">
        <v>2828</v>
      </c>
      <c r="P44">
        <v>2623</v>
      </c>
      <c r="Q44">
        <v>2309</v>
      </c>
      <c r="R44">
        <v>2475</v>
      </c>
      <c r="S44">
        <v>30158</v>
      </c>
      <c r="T44">
        <v>10532</v>
      </c>
      <c r="U44">
        <v>556</v>
      </c>
      <c r="V44">
        <v>3747</v>
      </c>
      <c r="W44">
        <v>8648</v>
      </c>
      <c r="X44">
        <v>8648</v>
      </c>
      <c r="Y44">
        <v>7657</v>
      </c>
      <c r="Z44">
        <v>13791</v>
      </c>
      <c r="AA44">
        <v>42639</v>
      </c>
      <c r="AB44">
        <v>13104</v>
      </c>
      <c r="AC44">
        <v>26871</v>
      </c>
      <c r="AD44">
        <v>7596</v>
      </c>
      <c r="AE44">
        <v>5457</v>
      </c>
      <c r="AF44">
        <v>1848</v>
      </c>
      <c r="AG44">
        <v>5457</v>
      </c>
      <c r="AH44">
        <v>15768</v>
      </c>
      <c r="AI44">
        <v>19032</v>
      </c>
      <c r="AJ44">
        <v>1961</v>
      </c>
      <c r="AK44">
        <v>2363</v>
      </c>
      <c r="AL44">
        <v>3245</v>
      </c>
      <c r="AM44">
        <v>8401</v>
      </c>
      <c r="AN44">
        <v>494</v>
      </c>
      <c r="AO44">
        <v>494</v>
      </c>
      <c r="AP44">
        <v>3562</v>
      </c>
      <c r="AQ44">
        <v>4118</v>
      </c>
      <c r="AR44">
        <v>124418</v>
      </c>
      <c r="AS44">
        <v>2478</v>
      </c>
      <c r="AT44">
        <v>549</v>
      </c>
      <c r="AU44">
        <v>549</v>
      </c>
      <c r="AV44">
        <v>2523</v>
      </c>
      <c r="AW44">
        <v>7367</v>
      </c>
      <c r="AX44">
        <v>2658</v>
      </c>
      <c r="AY44">
        <v>18496</v>
      </c>
      <c r="AZ44">
        <v>9848</v>
      </c>
      <c r="BA44">
        <v>2016</v>
      </c>
      <c r="BB44">
        <v>4230</v>
      </c>
      <c r="BC44">
        <v>556</v>
      </c>
      <c r="BD44" s="9">
        <v>42</v>
      </c>
    </row>
    <row r="45" spans="1:56" x14ac:dyDescent="0.35">
      <c r="A45" s="3"/>
      <c r="B45" s="5" t="s">
        <v>48</v>
      </c>
      <c r="C45">
        <v>10055</v>
      </c>
      <c r="D45">
        <v>17241</v>
      </c>
      <c r="E45">
        <v>7186</v>
      </c>
      <c r="F45">
        <v>3297</v>
      </c>
      <c r="G45">
        <v>2955</v>
      </c>
      <c r="H45">
        <v>10847</v>
      </c>
      <c r="I45">
        <v>2809</v>
      </c>
      <c r="J45">
        <v>5494</v>
      </c>
      <c r="K45">
        <v>1591</v>
      </c>
      <c r="L45">
        <v>3996</v>
      </c>
      <c r="M45">
        <v>3996</v>
      </c>
      <c r="N45">
        <v>6850</v>
      </c>
      <c r="O45">
        <v>3689</v>
      </c>
      <c r="P45">
        <v>3335</v>
      </c>
      <c r="Q45">
        <v>2990</v>
      </c>
      <c r="R45">
        <v>2815</v>
      </c>
      <c r="S45">
        <v>46618</v>
      </c>
      <c r="T45">
        <v>20799</v>
      </c>
      <c r="U45">
        <v>650</v>
      </c>
      <c r="V45">
        <v>4670</v>
      </c>
      <c r="W45">
        <v>12020</v>
      </c>
      <c r="X45">
        <v>12020</v>
      </c>
      <c r="Y45">
        <v>10164</v>
      </c>
      <c r="Z45">
        <v>27102</v>
      </c>
      <c r="AA45">
        <v>64147</v>
      </c>
      <c r="AB45">
        <v>20259</v>
      </c>
      <c r="AC45">
        <v>44004</v>
      </c>
      <c r="AD45">
        <v>9133</v>
      </c>
      <c r="AE45">
        <v>6178</v>
      </c>
      <c r="AF45">
        <v>2412</v>
      </c>
      <c r="AG45">
        <v>6178</v>
      </c>
      <c r="AH45">
        <v>20143</v>
      </c>
      <c r="AI45">
        <v>31789</v>
      </c>
      <c r="AJ45">
        <v>2508</v>
      </c>
      <c r="AK45">
        <v>3018</v>
      </c>
      <c r="AL45">
        <v>4148</v>
      </c>
      <c r="AM45">
        <v>10761</v>
      </c>
      <c r="AN45">
        <v>577</v>
      </c>
      <c r="AO45">
        <v>577</v>
      </c>
      <c r="AP45">
        <v>4430</v>
      </c>
      <c r="AQ45">
        <v>5464</v>
      </c>
      <c r="AR45">
        <v>181688</v>
      </c>
      <c r="AS45">
        <v>2809</v>
      </c>
      <c r="AT45">
        <v>720</v>
      </c>
      <c r="AU45">
        <v>720</v>
      </c>
      <c r="AV45">
        <v>3010</v>
      </c>
      <c r="AW45">
        <v>9382</v>
      </c>
      <c r="AX45">
        <v>3903</v>
      </c>
      <c r="AY45">
        <v>26597</v>
      </c>
      <c r="AZ45">
        <v>14577</v>
      </c>
      <c r="BA45">
        <v>2876</v>
      </c>
      <c r="BB45">
        <v>5492</v>
      </c>
      <c r="BC45">
        <v>650</v>
      </c>
      <c r="BD45" s="9">
        <v>43</v>
      </c>
    </row>
    <row r="46" spans="1:56" x14ac:dyDescent="0.35">
      <c r="A46" s="3"/>
      <c r="B46" s="5" t="s">
        <v>49</v>
      </c>
      <c r="C46">
        <v>13084</v>
      </c>
      <c r="D46">
        <v>20153</v>
      </c>
      <c r="E46">
        <v>7069</v>
      </c>
      <c r="F46">
        <v>3008</v>
      </c>
      <c r="G46">
        <v>2486</v>
      </c>
      <c r="H46">
        <v>9915</v>
      </c>
      <c r="I46">
        <v>2465</v>
      </c>
      <c r="J46">
        <v>4320</v>
      </c>
      <c r="K46">
        <v>1326</v>
      </c>
      <c r="L46">
        <v>3672</v>
      </c>
      <c r="M46">
        <v>3672</v>
      </c>
      <c r="N46">
        <v>7015</v>
      </c>
      <c r="O46">
        <v>3552</v>
      </c>
      <c r="P46">
        <v>2823</v>
      </c>
      <c r="Q46">
        <v>2551</v>
      </c>
      <c r="R46">
        <v>2235</v>
      </c>
      <c r="S46">
        <v>49299</v>
      </c>
      <c r="T46">
        <v>25953</v>
      </c>
      <c r="U46">
        <v>613</v>
      </c>
      <c r="V46">
        <v>4538</v>
      </c>
      <c r="W46">
        <v>10466</v>
      </c>
      <c r="X46">
        <v>10466</v>
      </c>
      <c r="Y46">
        <v>8858</v>
      </c>
      <c r="Z46">
        <v>31828</v>
      </c>
      <c r="AA46">
        <v>66712</v>
      </c>
      <c r="AB46">
        <v>23042</v>
      </c>
      <c r="AC46">
        <v>47795</v>
      </c>
      <c r="AD46">
        <v>8662</v>
      </c>
      <c r="AE46">
        <v>6176</v>
      </c>
      <c r="AF46">
        <v>2322</v>
      </c>
      <c r="AG46">
        <v>6176</v>
      </c>
      <c r="AH46">
        <v>18917</v>
      </c>
      <c r="AI46">
        <v>36368</v>
      </c>
      <c r="AJ46">
        <v>2460</v>
      </c>
      <c r="AK46">
        <v>2889</v>
      </c>
      <c r="AL46">
        <v>3564</v>
      </c>
      <c r="AM46">
        <v>10197</v>
      </c>
      <c r="AN46">
        <v>605</v>
      </c>
      <c r="AO46">
        <v>605</v>
      </c>
      <c r="AP46">
        <v>4041</v>
      </c>
      <c r="AQ46">
        <v>5719</v>
      </c>
      <c r="AR46">
        <v>186149</v>
      </c>
      <c r="AS46">
        <v>2465</v>
      </c>
      <c r="AT46">
        <v>707</v>
      </c>
      <c r="AU46">
        <v>707</v>
      </c>
      <c r="AV46">
        <v>2799</v>
      </c>
      <c r="AW46">
        <v>8720</v>
      </c>
      <c r="AX46">
        <v>2994</v>
      </c>
      <c r="AY46">
        <v>24530</v>
      </c>
      <c r="AZ46">
        <v>14064</v>
      </c>
      <c r="BA46">
        <v>2868</v>
      </c>
      <c r="BB46">
        <v>5404</v>
      </c>
      <c r="BC46">
        <v>613</v>
      </c>
      <c r="BD46" s="9">
        <v>44</v>
      </c>
    </row>
    <row r="47" spans="1:56" x14ac:dyDescent="0.35">
      <c r="A47" s="3"/>
      <c r="B47" s="5" t="s">
        <v>50</v>
      </c>
      <c r="C47">
        <v>10533</v>
      </c>
      <c r="D47">
        <v>18196</v>
      </c>
      <c r="E47">
        <v>7663</v>
      </c>
      <c r="F47">
        <v>3098</v>
      </c>
      <c r="G47">
        <v>1993</v>
      </c>
      <c r="H47">
        <v>9097</v>
      </c>
      <c r="I47">
        <v>2438</v>
      </c>
      <c r="J47">
        <v>3686</v>
      </c>
      <c r="K47">
        <v>1379</v>
      </c>
      <c r="L47">
        <v>3519</v>
      </c>
      <c r="M47">
        <v>3519</v>
      </c>
      <c r="N47">
        <v>5275</v>
      </c>
      <c r="O47">
        <v>3358</v>
      </c>
      <c r="P47">
        <v>2430</v>
      </c>
      <c r="Q47">
        <v>2530</v>
      </c>
      <c r="R47">
        <v>1892</v>
      </c>
      <c r="S47">
        <v>45742</v>
      </c>
      <c r="T47">
        <v>22449</v>
      </c>
      <c r="U47">
        <v>618</v>
      </c>
      <c r="V47">
        <v>4657</v>
      </c>
      <c r="W47">
        <v>10197</v>
      </c>
      <c r="X47">
        <v>10197</v>
      </c>
      <c r="Y47">
        <v>8343</v>
      </c>
      <c r="Z47">
        <v>27904</v>
      </c>
      <c r="AA47">
        <v>61765</v>
      </c>
      <c r="AB47">
        <v>21010</v>
      </c>
      <c r="AC47">
        <v>42551</v>
      </c>
      <c r="AD47">
        <v>8457</v>
      </c>
      <c r="AE47">
        <v>6464</v>
      </c>
      <c r="AF47">
        <v>2227</v>
      </c>
      <c r="AG47">
        <v>6464</v>
      </c>
      <c r="AH47">
        <v>19214</v>
      </c>
      <c r="AI47">
        <v>33107</v>
      </c>
      <c r="AJ47">
        <v>2518</v>
      </c>
      <c r="AK47">
        <v>2814</v>
      </c>
      <c r="AL47">
        <v>3224</v>
      </c>
      <c r="AM47">
        <v>10357</v>
      </c>
      <c r="AN47">
        <v>540</v>
      </c>
      <c r="AO47">
        <v>540</v>
      </c>
      <c r="AP47">
        <v>4186</v>
      </c>
      <c r="AQ47">
        <v>5418</v>
      </c>
      <c r="AR47">
        <v>172305</v>
      </c>
      <c r="AS47">
        <v>2438</v>
      </c>
      <c r="AT47">
        <v>655</v>
      </c>
      <c r="AU47">
        <v>655</v>
      </c>
      <c r="AV47">
        <v>2515</v>
      </c>
      <c r="AW47">
        <v>8857</v>
      </c>
      <c r="AX47">
        <v>2307</v>
      </c>
      <c r="AY47">
        <v>22756</v>
      </c>
      <c r="AZ47">
        <v>12559</v>
      </c>
      <c r="BA47">
        <v>2680</v>
      </c>
      <c r="BB47">
        <v>5610</v>
      </c>
      <c r="BC47">
        <v>618</v>
      </c>
      <c r="BD47" s="9">
        <v>45</v>
      </c>
    </row>
    <row r="48" spans="1:56" x14ac:dyDescent="0.35">
      <c r="A48" s="3"/>
      <c r="B48" s="5" t="s">
        <v>51</v>
      </c>
      <c r="C48">
        <v>8518</v>
      </c>
      <c r="D48">
        <v>16872</v>
      </c>
      <c r="E48">
        <v>8354</v>
      </c>
      <c r="F48">
        <v>2990</v>
      </c>
      <c r="G48">
        <v>2111</v>
      </c>
      <c r="H48">
        <v>9060</v>
      </c>
      <c r="I48">
        <v>2607</v>
      </c>
      <c r="J48">
        <v>3767</v>
      </c>
      <c r="K48">
        <v>1433</v>
      </c>
      <c r="L48">
        <v>3252</v>
      </c>
      <c r="M48">
        <v>3252</v>
      </c>
      <c r="N48">
        <v>4008</v>
      </c>
      <c r="O48">
        <v>3246</v>
      </c>
      <c r="P48">
        <v>2566</v>
      </c>
      <c r="Q48">
        <v>2713</v>
      </c>
      <c r="R48">
        <v>2396</v>
      </c>
      <c r="S48">
        <v>42754</v>
      </c>
      <c r="T48">
        <v>18925</v>
      </c>
      <c r="U48">
        <v>687</v>
      </c>
      <c r="V48">
        <v>4994</v>
      </c>
      <c r="W48">
        <v>10280</v>
      </c>
      <c r="X48">
        <v>10280</v>
      </c>
      <c r="Y48">
        <v>8761</v>
      </c>
      <c r="Z48">
        <v>22182</v>
      </c>
      <c r="AA48">
        <v>56216</v>
      </c>
      <c r="AB48">
        <v>19515</v>
      </c>
      <c r="AC48">
        <v>36499</v>
      </c>
      <c r="AD48">
        <v>8592</v>
      </c>
      <c r="AE48">
        <v>6481</v>
      </c>
      <c r="AF48">
        <v>2010</v>
      </c>
      <c r="AG48">
        <v>6481</v>
      </c>
      <c r="AH48">
        <v>19717</v>
      </c>
      <c r="AI48">
        <v>29867</v>
      </c>
      <c r="AJ48">
        <v>2614</v>
      </c>
      <c r="AK48">
        <v>2643</v>
      </c>
      <c r="AL48">
        <v>3157</v>
      </c>
      <c r="AM48">
        <v>10380</v>
      </c>
      <c r="AN48">
        <v>536</v>
      </c>
      <c r="AO48">
        <v>536</v>
      </c>
      <c r="AP48">
        <v>4185</v>
      </c>
      <c r="AQ48">
        <v>4942</v>
      </c>
      <c r="AR48">
        <v>161268</v>
      </c>
      <c r="AS48">
        <v>2607</v>
      </c>
      <c r="AT48">
        <v>712</v>
      </c>
      <c r="AU48">
        <v>712</v>
      </c>
      <c r="AV48">
        <v>2657</v>
      </c>
      <c r="AW48">
        <v>9337</v>
      </c>
      <c r="AX48">
        <v>2334</v>
      </c>
      <c r="AY48">
        <v>21463</v>
      </c>
      <c r="AZ48">
        <v>11183</v>
      </c>
      <c r="BA48">
        <v>2403</v>
      </c>
      <c r="BB48">
        <v>5615</v>
      </c>
      <c r="BC48">
        <v>687</v>
      </c>
      <c r="BD48" s="9">
        <v>46</v>
      </c>
    </row>
    <row r="49" spans="1:56" x14ac:dyDescent="0.35">
      <c r="A49" s="3"/>
      <c r="B49" s="5" t="s">
        <v>52</v>
      </c>
      <c r="C49">
        <v>7308</v>
      </c>
      <c r="D49">
        <v>16431</v>
      </c>
      <c r="E49">
        <v>9123</v>
      </c>
      <c r="F49">
        <v>3389</v>
      </c>
      <c r="G49">
        <v>2439</v>
      </c>
      <c r="H49">
        <v>10458</v>
      </c>
      <c r="I49">
        <v>3273</v>
      </c>
      <c r="J49">
        <v>4276</v>
      </c>
      <c r="K49">
        <v>1613</v>
      </c>
      <c r="L49">
        <v>3894</v>
      </c>
      <c r="M49">
        <v>3894</v>
      </c>
      <c r="N49">
        <v>3685</v>
      </c>
      <c r="O49">
        <v>3714</v>
      </c>
      <c r="P49">
        <v>3061</v>
      </c>
      <c r="Q49">
        <v>3382</v>
      </c>
      <c r="R49">
        <v>2856</v>
      </c>
      <c r="S49">
        <v>43545</v>
      </c>
      <c r="T49">
        <v>16766</v>
      </c>
      <c r="U49">
        <v>816</v>
      </c>
      <c r="V49">
        <v>5398</v>
      </c>
      <c r="W49">
        <v>11190</v>
      </c>
      <c r="X49">
        <v>11190</v>
      </c>
      <c r="Y49">
        <v>9674</v>
      </c>
      <c r="Z49">
        <v>18717</v>
      </c>
      <c r="AA49">
        <v>55295</v>
      </c>
      <c r="AB49">
        <v>19411</v>
      </c>
      <c r="AC49">
        <v>34216</v>
      </c>
      <c r="AD49">
        <v>9153</v>
      </c>
      <c r="AE49">
        <v>6714</v>
      </c>
      <c r="AF49">
        <v>2118</v>
      </c>
      <c r="AG49">
        <v>6714</v>
      </c>
      <c r="AH49">
        <v>21079</v>
      </c>
      <c r="AI49">
        <v>29082</v>
      </c>
      <c r="AJ49">
        <v>2717</v>
      </c>
      <c r="AK49">
        <v>2980</v>
      </c>
      <c r="AL49">
        <v>3700</v>
      </c>
      <c r="AM49">
        <v>11022</v>
      </c>
      <c r="AN49">
        <v>622</v>
      </c>
      <c r="AO49">
        <v>622</v>
      </c>
      <c r="AP49">
        <v>4187</v>
      </c>
      <c r="AQ49">
        <v>5030</v>
      </c>
      <c r="AR49">
        <v>164929</v>
      </c>
      <c r="AS49">
        <v>3273</v>
      </c>
      <c r="AT49">
        <v>800</v>
      </c>
      <c r="AU49">
        <v>800</v>
      </c>
      <c r="AV49">
        <v>3044</v>
      </c>
      <c r="AW49">
        <v>10057</v>
      </c>
      <c r="AX49">
        <v>2663</v>
      </c>
      <c r="AY49">
        <v>22451</v>
      </c>
      <c r="AZ49">
        <v>11261</v>
      </c>
      <c r="BA49">
        <v>2434</v>
      </c>
      <c r="BB49">
        <v>6217</v>
      </c>
      <c r="BC49">
        <v>816</v>
      </c>
      <c r="BD49" s="9">
        <v>47</v>
      </c>
    </row>
    <row r="50" spans="1:56" x14ac:dyDescent="0.35">
      <c r="A50" s="3"/>
      <c r="B50" s="5" t="s">
        <v>53</v>
      </c>
      <c r="C50">
        <v>7281</v>
      </c>
      <c r="D50">
        <v>17228</v>
      </c>
      <c r="E50">
        <v>9947</v>
      </c>
      <c r="F50">
        <v>4018</v>
      </c>
      <c r="G50">
        <v>3009</v>
      </c>
      <c r="H50">
        <v>12866</v>
      </c>
      <c r="I50">
        <v>4231</v>
      </c>
      <c r="J50">
        <v>5337</v>
      </c>
      <c r="K50">
        <v>2056</v>
      </c>
      <c r="L50">
        <v>5061</v>
      </c>
      <c r="M50">
        <v>5061</v>
      </c>
      <c r="N50">
        <v>4514</v>
      </c>
      <c r="O50">
        <v>4466</v>
      </c>
      <c r="P50">
        <v>3704</v>
      </c>
      <c r="Q50">
        <v>3741</v>
      </c>
      <c r="R50">
        <v>3208</v>
      </c>
      <c r="S50">
        <v>47799</v>
      </c>
      <c r="T50">
        <v>16303</v>
      </c>
      <c r="U50">
        <v>1062</v>
      </c>
      <c r="V50">
        <v>6279</v>
      </c>
      <c r="W50">
        <v>13408</v>
      </c>
      <c r="X50">
        <v>13408</v>
      </c>
      <c r="Y50">
        <v>11616</v>
      </c>
      <c r="Z50">
        <v>19948</v>
      </c>
      <c r="AA50">
        <v>63590</v>
      </c>
      <c r="AB50">
        <v>20910</v>
      </c>
      <c r="AC50">
        <v>38936</v>
      </c>
      <c r="AD50">
        <v>11193</v>
      </c>
      <c r="AE50">
        <v>8184</v>
      </c>
      <c r="AF50">
        <v>2694</v>
      </c>
      <c r="AG50">
        <v>8184</v>
      </c>
      <c r="AH50">
        <v>24654</v>
      </c>
      <c r="AI50">
        <v>30160</v>
      </c>
      <c r="AJ50">
        <v>3128</v>
      </c>
      <c r="AK50">
        <v>3682</v>
      </c>
      <c r="AL50">
        <v>4645</v>
      </c>
      <c r="AM50">
        <v>12690</v>
      </c>
      <c r="AN50">
        <v>795</v>
      </c>
      <c r="AO50">
        <v>795</v>
      </c>
      <c r="AP50">
        <v>5184</v>
      </c>
      <c r="AQ50">
        <v>6312</v>
      </c>
      <c r="AR50">
        <v>189422</v>
      </c>
      <c r="AS50">
        <v>4231</v>
      </c>
      <c r="AT50">
        <v>814</v>
      </c>
      <c r="AU50">
        <v>814</v>
      </c>
      <c r="AV50">
        <v>3755</v>
      </c>
      <c r="AW50">
        <v>11964</v>
      </c>
      <c r="AX50">
        <v>3281</v>
      </c>
      <c r="AY50">
        <v>27124</v>
      </c>
      <c r="AZ50">
        <v>13716</v>
      </c>
      <c r="BA50">
        <v>3070</v>
      </c>
      <c r="BB50">
        <v>6988</v>
      </c>
      <c r="BC50">
        <v>1062</v>
      </c>
      <c r="BD50" s="9">
        <v>48</v>
      </c>
    </row>
    <row r="51" spans="1:56" x14ac:dyDescent="0.35">
      <c r="A51" s="3"/>
      <c r="B51" s="5" t="s">
        <v>54</v>
      </c>
      <c r="C51">
        <v>7284</v>
      </c>
      <c r="D51">
        <v>17410</v>
      </c>
      <c r="E51">
        <v>10126</v>
      </c>
      <c r="F51">
        <v>4570</v>
      </c>
      <c r="G51">
        <v>3357</v>
      </c>
      <c r="H51">
        <v>13909</v>
      </c>
      <c r="I51">
        <v>4657</v>
      </c>
      <c r="J51">
        <v>5491</v>
      </c>
      <c r="K51">
        <v>2021</v>
      </c>
      <c r="L51">
        <v>5884</v>
      </c>
      <c r="M51">
        <v>5884</v>
      </c>
      <c r="N51">
        <v>4693</v>
      </c>
      <c r="O51">
        <v>4685</v>
      </c>
      <c r="P51">
        <v>4160</v>
      </c>
      <c r="Q51">
        <v>4090</v>
      </c>
      <c r="R51">
        <v>3473</v>
      </c>
      <c r="S51">
        <v>48325</v>
      </c>
      <c r="T51">
        <v>16177</v>
      </c>
      <c r="U51">
        <v>1035</v>
      </c>
      <c r="V51">
        <v>6186</v>
      </c>
      <c r="W51">
        <v>13327</v>
      </c>
      <c r="X51">
        <v>13327</v>
      </c>
      <c r="Y51">
        <v>11677</v>
      </c>
      <c r="Z51">
        <v>19976</v>
      </c>
      <c r="AA51">
        <v>66121</v>
      </c>
      <c r="AB51">
        <v>21027</v>
      </c>
      <c r="AC51">
        <v>41191</v>
      </c>
      <c r="AD51">
        <v>12412</v>
      </c>
      <c r="AE51">
        <v>9055</v>
      </c>
      <c r="AF51">
        <v>3256</v>
      </c>
      <c r="AG51">
        <v>9055</v>
      </c>
      <c r="AH51">
        <v>24930</v>
      </c>
      <c r="AI51">
        <v>30341</v>
      </c>
      <c r="AJ51">
        <v>3186</v>
      </c>
      <c r="AK51">
        <v>3617</v>
      </c>
      <c r="AL51">
        <v>5069</v>
      </c>
      <c r="AM51">
        <v>12858</v>
      </c>
      <c r="AN51">
        <v>908</v>
      </c>
      <c r="AO51">
        <v>908</v>
      </c>
      <c r="AP51">
        <v>5940</v>
      </c>
      <c r="AQ51">
        <v>6814</v>
      </c>
      <c r="AR51">
        <v>197429</v>
      </c>
      <c r="AS51">
        <v>4657</v>
      </c>
      <c r="AT51">
        <v>928</v>
      </c>
      <c r="AU51">
        <v>928</v>
      </c>
      <c r="AV51">
        <v>4155</v>
      </c>
      <c r="AW51">
        <v>12072</v>
      </c>
      <c r="AX51">
        <v>3470</v>
      </c>
      <c r="AY51">
        <v>28530</v>
      </c>
      <c r="AZ51">
        <v>15203</v>
      </c>
      <c r="BA51">
        <v>3512</v>
      </c>
      <c r="BB51">
        <v>6888</v>
      </c>
      <c r="BC51">
        <v>1035</v>
      </c>
      <c r="BD51" s="9">
        <v>49</v>
      </c>
    </row>
    <row r="52" spans="1:56" x14ac:dyDescent="0.35">
      <c r="A52" s="3"/>
      <c r="B52" s="5" t="s">
        <v>55</v>
      </c>
      <c r="C52">
        <v>6797</v>
      </c>
      <c r="D52">
        <v>15936</v>
      </c>
      <c r="E52">
        <v>9139</v>
      </c>
      <c r="F52">
        <v>4032</v>
      </c>
      <c r="G52">
        <v>3246</v>
      </c>
      <c r="H52">
        <v>13173</v>
      </c>
      <c r="I52">
        <v>4341</v>
      </c>
      <c r="J52">
        <v>4964</v>
      </c>
      <c r="K52">
        <v>1828</v>
      </c>
      <c r="L52">
        <v>5552</v>
      </c>
      <c r="M52">
        <v>5552</v>
      </c>
      <c r="N52">
        <v>4632</v>
      </c>
      <c r="O52">
        <v>4283</v>
      </c>
      <c r="P52">
        <v>3876</v>
      </c>
      <c r="Q52">
        <v>3744</v>
      </c>
      <c r="R52">
        <v>3233</v>
      </c>
      <c r="S52">
        <v>44067</v>
      </c>
      <c r="T52">
        <v>14276</v>
      </c>
      <c r="U52">
        <v>1018</v>
      </c>
      <c r="V52">
        <v>5421</v>
      </c>
      <c r="W52">
        <v>12779</v>
      </c>
      <c r="X52">
        <v>12779</v>
      </c>
      <c r="Y52">
        <v>10385</v>
      </c>
      <c r="Z52">
        <v>17580</v>
      </c>
      <c r="AA52">
        <v>59729</v>
      </c>
      <c r="AB52">
        <v>19197</v>
      </c>
      <c r="AC52">
        <v>37212</v>
      </c>
      <c r="AD52">
        <v>11962</v>
      </c>
      <c r="AE52">
        <v>8716</v>
      </c>
      <c r="AF52">
        <v>2965</v>
      </c>
      <c r="AG52">
        <v>8716</v>
      </c>
      <c r="AH52">
        <v>22517</v>
      </c>
      <c r="AI52">
        <v>26947</v>
      </c>
      <c r="AJ52">
        <v>2942</v>
      </c>
      <c r="AK52">
        <v>3261</v>
      </c>
      <c r="AL52">
        <v>4790</v>
      </c>
      <c r="AM52">
        <v>11103</v>
      </c>
      <c r="AN52">
        <v>876</v>
      </c>
      <c r="AO52">
        <v>876</v>
      </c>
      <c r="AP52">
        <v>5288</v>
      </c>
      <c r="AQ52">
        <v>6350</v>
      </c>
      <c r="AR52">
        <v>180737</v>
      </c>
      <c r="AS52">
        <v>4341</v>
      </c>
      <c r="AT52">
        <v>826</v>
      </c>
      <c r="AU52">
        <v>826</v>
      </c>
      <c r="AV52">
        <v>4100</v>
      </c>
      <c r="AW52">
        <v>11414</v>
      </c>
      <c r="AX52">
        <v>3136</v>
      </c>
      <c r="AY52">
        <v>26731</v>
      </c>
      <c r="AZ52">
        <v>13952</v>
      </c>
      <c r="BA52">
        <v>3208</v>
      </c>
      <c r="BB52">
        <v>5985</v>
      </c>
      <c r="BC52">
        <v>1018</v>
      </c>
      <c r="BD52" s="9">
        <v>50</v>
      </c>
    </row>
    <row r="53" spans="1:56" x14ac:dyDescent="0.35">
      <c r="A53" s="3"/>
      <c r="B53" s="5" t="s">
        <v>56</v>
      </c>
      <c r="C53">
        <v>6027</v>
      </c>
      <c r="D53">
        <v>14211</v>
      </c>
      <c r="E53">
        <v>8184</v>
      </c>
      <c r="F53">
        <v>3723</v>
      </c>
      <c r="G53">
        <v>3097</v>
      </c>
      <c r="H53">
        <v>11857</v>
      </c>
      <c r="I53">
        <v>4040</v>
      </c>
      <c r="J53">
        <v>4209</v>
      </c>
      <c r="K53">
        <v>1579</v>
      </c>
      <c r="L53">
        <v>5261</v>
      </c>
      <c r="M53">
        <v>5261</v>
      </c>
      <c r="N53">
        <v>3735</v>
      </c>
      <c r="O53">
        <v>3731</v>
      </c>
      <c r="P53">
        <v>3387</v>
      </c>
      <c r="Q53">
        <v>3034</v>
      </c>
      <c r="R53">
        <v>2791</v>
      </c>
      <c r="S53">
        <v>37412</v>
      </c>
      <c r="T53">
        <v>12088</v>
      </c>
      <c r="U53">
        <v>987</v>
      </c>
      <c r="V53">
        <v>4431</v>
      </c>
      <c r="W53">
        <v>10956</v>
      </c>
      <c r="X53">
        <v>10956</v>
      </c>
      <c r="Y53">
        <v>8640</v>
      </c>
      <c r="Z53">
        <v>14433</v>
      </c>
      <c r="AA53">
        <v>50045</v>
      </c>
      <c r="AB53">
        <v>17177</v>
      </c>
      <c r="AC53">
        <v>30858</v>
      </c>
      <c r="AD53">
        <v>11077</v>
      </c>
      <c r="AE53">
        <v>7980</v>
      </c>
      <c r="AF53">
        <v>2425</v>
      </c>
      <c r="AG53">
        <v>7980</v>
      </c>
      <c r="AH53">
        <v>19187</v>
      </c>
      <c r="AI53">
        <v>22416</v>
      </c>
      <c r="AJ53">
        <v>2609</v>
      </c>
      <c r="AK53">
        <v>2966</v>
      </c>
      <c r="AL53">
        <v>4304</v>
      </c>
      <c r="AM53">
        <v>9377</v>
      </c>
      <c r="AN53">
        <v>766</v>
      </c>
      <c r="AO53">
        <v>766</v>
      </c>
      <c r="AP53">
        <v>4954</v>
      </c>
      <c r="AQ53">
        <v>5063</v>
      </c>
      <c r="AR53">
        <v>156406</v>
      </c>
      <c r="AS53">
        <v>4040</v>
      </c>
      <c r="AT53">
        <v>772</v>
      </c>
      <c r="AU53">
        <v>772</v>
      </c>
      <c r="AV53">
        <v>3822</v>
      </c>
      <c r="AW53">
        <v>9810</v>
      </c>
      <c r="AX53">
        <v>2630</v>
      </c>
      <c r="AY53">
        <v>23368</v>
      </c>
      <c r="AZ53">
        <v>12412</v>
      </c>
      <c r="BA53">
        <v>2759</v>
      </c>
      <c r="BB53">
        <v>4685</v>
      </c>
      <c r="BC53">
        <v>987</v>
      </c>
      <c r="BD53" s="9">
        <v>51</v>
      </c>
    </row>
    <row r="54" spans="1:56" x14ac:dyDescent="0.35">
      <c r="A54" s="3"/>
      <c r="B54" s="5" t="s">
        <v>57</v>
      </c>
      <c r="C54">
        <v>5436</v>
      </c>
      <c r="D54">
        <v>13667</v>
      </c>
      <c r="E54">
        <v>8231</v>
      </c>
      <c r="F54">
        <v>4139</v>
      </c>
      <c r="G54">
        <v>3351</v>
      </c>
      <c r="H54">
        <v>12280</v>
      </c>
      <c r="I54">
        <v>4344</v>
      </c>
      <c r="J54">
        <v>4311</v>
      </c>
      <c r="K54">
        <v>1637</v>
      </c>
      <c r="L54">
        <v>5663</v>
      </c>
      <c r="M54">
        <v>5663</v>
      </c>
      <c r="N54">
        <v>3703</v>
      </c>
      <c r="O54">
        <v>3787</v>
      </c>
      <c r="P54">
        <v>3321</v>
      </c>
      <c r="Q54">
        <v>3001</v>
      </c>
      <c r="R54">
        <v>2478</v>
      </c>
      <c r="S54">
        <v>37322</v>
      </c>
      <c r="T54">
        <v>11191</v>
      </c>
      <c r="U54">
        <v>1050</v>
      </c>
      <c r="V54">
        <v>4682</v>
      </c>
      <c r="W54">
        <v>11517</v>
      </c>
      <c r="X54">
        <v>11517</v>
      </c>
      <c r="Y54">
        <v>8993</v>
      </c>
      <c r="Z54">
        <v>12473</v>
      </c>
      <c r="AA54">
        <v>45785</v>
      </c>
      <c r="AB54">
        <v>16610</v>
      </c>
      <c r="AC54">
        <v>27887</v>
      </c>
      <c r="AD54">
        <v>11360</v>
      </c>
      <c r="AE54">
        <v>8009</v>
      </c>
      <c r="AF54">
        <v>2361</v>
      </c>
      <c r="AG54">
        <v>8009</v>
      </c>
      <c r="AH54">
        <v>17898</v>
      </c>
      <c r="AI54">
        <v>21461</v>
      </c>
      <c r="AJ54">
        <v>2602</v>
      </c>
      <c r="AK54">
        <v>2943</v>
      </c>
      <c r="AL54">
        <v>4478</v>
      </c>
      <c r="AM54">
        <v>8878</v>
      </c>
      <c r="AN54">
        <v>770</v>
      </c>
      <c r="AO54">
        <v>770</v>
      </c>
      <c r="AP54">
        <v>5018</v>
      </c>
      <c r="AQ54">
        <v>4816</v>
      </c>
      <c r="AR54">
        <v>153467</v>
      </c>
      <c r="AS54">
        <v>4344</v>
      </c>
      <c r="AT54">
        <v>774</v>
      </c>
      <c r="AU54">
        <v>774</v>
      </c>
      <c r="AV54">
        <v>4015</v>
      </c>
      <c r="AW54">
        <v>9020</v>
      </c>
      <c r="AX54">
        <v>2674</v>
      </c>
      <c r="AY54">
        <v>24377</v>
      </c>
      <c r="AZ54">
        <v>12860</v>
      </c>
      <c r="BA54">
        <v>2438</v>
      </c>
      <c r="BB54">
        <v>4667</v>
      </c>
      <c r="BC54">
        <v>1050</v>
      </c>
      <c r="BD54" s="9">
        <v>52</v>
      </c>
    </row>
    <row r="55" spans="1:56" x14ac:dyDescent="0.35">
      <c r="A55" s="3"/>
      <c r="B55" s="5" t="s">
        <v>58</v>
      </c>
      <c r="C55">
        <v>3551</v>
      </c>
      <c r="D55">
        <v>9080</v>
      </c>
      <c r="E55">
        <v>5529</v>
      </c>
      <c r="F55">
        <v>2968</v>
      </c>
      <c r="G55">
        <v>2599</v>
      </c>
      <c r="H55">
        <v>9328</v>
      </c>
      <c r="I55">
        <v>3194</v>
      </c>
      <c r="J55">
        <v>3112</v>
      </c>
      <c r="K55">
        <v>1185</v>
      </c>
      <c r="L55">
        <v>4333</v>
      </c>
      <c r="M55">
        <v>4333</v>
      </c>
      <c r="N55">
        <v>2650</v>
      </c>
      <c r="O55">
        <v>2773</v>
      </c>
      <c r="P55">
        <v>2472</v>
      </c>
      <c r="Q55">
        <v>2305</v>
      </c>
      <c r="R55">
        <v>1844</v>
      </c>
      <c r="S55">
        <v>27189</v>
      </c>
      <c r="T55">
        <v>7692</v>
      </c>
      <c r="U55">
        <v>741</v>
      </c>
      <c r="V55">
        <v>3266</v>
      </c>
      <c r="W55">
        <v>8633</v>
      </c>
      <c r="X55">
        <v>8633</v>
      </c>
      <c r="Y55">
        <v>6378</v>
      </c>
      <c r="Z55">
        <v>8760</v>
      </c>
      <c r="AA55">
        <v>33436</v>
      </c>
      <c r="AB55">
        <v>11338</v>
      </c>
      <c r="AC55">
        <v>20327</v>
      </c>
      <c r="AD55">
        <v>8593</v>
      </c>
      <c r="AE55">
        <v>5994</v>
      </c>
      <c r="AF55">
        <v>1795</v>
      </c>
      <c r="AG55">
        <v>5994</v>
      </c>
      <c r="AH55">
        <v>13109</v>
      </c>
      <c r="AI55">
        <v>15362</v>
      </c>
      <c r="AJ55">
        <v>1939</v>
      </c>
      <c r="AK55">
        <v>2258</v>
      </c>
      <c r="AL55">
        <v>3391</v>
      </c>
      <c r="AM55">
        <v>6342</v>
      </c>
      <c r="AN55">
        <v>611</v>
      </c>
      <c r="AO55">
        <v>611</v>
      </c>
      <c r="AP55">
        <v>3766</v>
      </c>
      <c r="AQ55">
        <v>3632</v>
      </c>
      <c r="AR55">
        <v>111869</v>
      </c>
      <c r="AS55">
        <v>3194</v>
      </c>
      <c r="AT55">
        <v>538</v>
      </c>
      <c r="AU55">
        <v>538</v>
      </c>
      <c r="AV55">
        <v>3164</v>
      </c>
      <c r="AW55">
        <v>6767</v>
      </c>
      <c r="AX55">
        <v>1927</v>
      </c>
      <c r="AY55">
        <v>18017</v>
      </c>
      <c r="AZ55">
        <v>9384</v>
      </c>
      <c r="BA55">
        <v>1824</v>
      </c>
      <c r="BB55">
        <v>3426</v>
      </c>
      <c r="BC55">
        <v>741</v>
      </c>
      <c r="BD55" s="9">
        <v>53</v>
      </c>
    </row>
    <row r="56" spans="1:56" x14ac:dyDescent="0.35">
      <c r="A56" s="3"/>
      <c r="B56" s="5" t="s">
        <v>59</v>
      </c>
      <c r="C56">
        <v>2734</v>
      </c>
      <c r="D56">
        <v>6713</v>
      </c>
      <c r="E56">
        <v>3979</v>
      </c>
      <c r="F56">
        <v>2218</v>
      </c>
      <c r="G56">
        <v>1841</v>
      </c>
      <c r="H56">
        <v>6859</v>
      </c>
      <c r="I56">
        <v>2310</v>
      </c>
      <c r="J56">
        <v>2318</v>
      </c>
      <c r="K56">
        <v>810</v>
      </c>
      <c r="L56">
        <v>3339</v>
      </c>
      <c r="M56">
        <v>3339</v>
      </c>
      <c r="N56">
        <v>2157</v>
      </c>
      <c r="O56">
        <v>2086</v>
      </c>
      <c r="P56">
        <v>2013</v>
      </c>
      <c r="Q56">
        <v>1690</v>
      </c>
      <c r="R56">
        <v>1519</v>
      </c>
      <c r="S56">
        <v>19727</v>
      </c>
      <c r="T56">
        <v>5881</v>
      </c>
      <c r="U56">
        <v>580</v>
      </c>
      <c r="V56">
        <v>2408</v>
      </c>
      <c r="W56">
        <v>6060</v>
      </c>
      <c r="X56">
        <v>6060</v>
      </c>
      <c r="Y56">
        <v>4726</v>
      </c>
      <c r="Z56">
        <v>6503</v>
      </c>
      <c r="AA56">
        <v>24796</v>
      </c>
      <c r="AB56">
        <v>8457</v>
      </c>
      <c r="AC56">
        <v>15290</v>
      </c>
      <c r="AD56">
        <v>5897</v>
      </c>
      <c r="AE56">
        <v>4056</v>
      </c>
      <c r="AF56">
        <v>1293</v>
      </c>
      <c r="AG56">
        <v>4056</v>
      </c>
      <c r="AH56">
        <v>9506</v>
      </c>
      <c r="AI56">
        <v>11357</v>
      </c>
      <c r="AJ56">
        <v>1321</v>
      </c>
      <c r="AK56">
        <v>1744</v>
      </c>
      <c r="AL56">
        <v>2461</v>
      </c>
      <c r="AM56">
        <v>4679</v>
      </c>
      <c r="AN56">
        <v>467</v>
      </c>
      <c r="AO56">
        <v>467</v>
      </c>
      <c r="AP56">
        <v>2901</v>
      </c>
      <c r="AQ56">
        <v>2725</v>
      </c>
      <c r="AR56">
        <v>82515</v>
      </c>
      <c r="AS56">
        <v>2310</v>
      </c>
      <c r="AT56">
        <v>391</v>
      </c>
      <c r="AU56">
        <v>391</v>
      </c>
      <c r="AV56">
        <v>2312</v>
      </c>
      <c r="AW56">
        <v>4827</v>
      </c>
      <c r="AX56">
        <v>1508</v>
      </c>
      <c r="AY56">
        <v>13336</v>
      </c>
      <c r="AZ56">
        <v>7276</v>
      </c>
      <c r="BA56">
        <v>1237</v>
      </c>
      <c r="BB56">
        <v>2465</v>
      </c>
      <c r="BC56">
        <v>580</v>
      </c>
      <c r="BD56" s="9">
        <v>54</v>
      </c>
    </row>
    <row r="57" spans="1:56" x14ac:dyDescent="0.35">
      <c r="A57" s="3"/>
      <c r="B57" s="5" t="s">
        <v>60</v>
      </c>
      <c r="C57">
        <v>2016</v>
      </c>
      <c r="D57">
        <v>4681</v>
      </c>
      <c r="E57">
        <v>2665</v>
      </c>
      <c r="F57">
        <v>1505</v>
      </c>
      <c r="G57">
        <v>1171</v>
      </c>
      <c r="H57">
        <v>4512</v>
      </c>
      <c r="I57">
        <v>1523</v>
      </c>
      <c r="J57">
        <v>1512</v>
      </c>
      <c r="K57">
        <v>486</v>
      </c>
      <c r="L57">
        <v>2250</v>
      </c>
      <c r="M57">
        <v>2250</v>
      </c>
      <c r="N57">
        <v>1534</v>
      </c>
      <c r="O57">
        <v>1329</v>
      </c>
      <c r="P57">
        <v>1495</v>
      </c>
      <c r="Q57">
        <v>1188</v>
      </c>
      <c r="R57">
        <v>1102</v>
      </c>
      <c r="S57">
        <v>13669</v>
      </c>
      <c r="T57">
        <v>4490</v>
      </c>
      <c r="U57">
        <v>355</v>
      </c>
      <c r="V57">
        <v>1683</v>
      </c>
      <c r="W57">
        <v>4105</v>
      </c>
      <c r="X57">
        <v>4105</v>
      </c>
      <c r="Y57">
        <v>3195</v>
      </c>
      <c r="Z57">
        <v>4488</v>
      </c>
      <c r="AA57">
        <v>16812</v>
      </c>
      <c r="AB57">
        <v>5789</v>
      </c>
      <c r="AC57">
        <v>10574</v>
      </c>
      <c r="AD57">
        <v>3989</v>
      </c>
      <c r="AE57">
        <v>2818</v>
      </c>
      <c r="AF57">
        <v>847</v>
      </c>
      <c r="AG57">
        <v>2818</v>
      </c>
      <c r="AH57">
        <v>6238</v>
      </c>
      <c r="AI57">
        <v>8041</v>
      </c>
      <c r="AJ57">
        <v>862</v>
      </c>
      <c r="AK57">
        <v>1108</v>
      </c>
      <c r="AL57">
        <v>1620</v>
      </c>
      <c r="AM57">
        <v>2981</v>
      </c>
      <c r="AN57">
        <v>282</v>
      </c>
      <c r="AO57">
        <v>282</v>
      </c>
      <c r="AP57">
        <v>2077</v>
      </c>
      <c r="AQ57">
        <v>1771</v>
      </c>
      <c r="AR57">
        <v>56201</v>
      </c>
      <c r="AS57">
        <v>1523</v>
      </c>
      <c r="AT57">
        <v>232</v>
      </c>
      <c r="AU57">
        <v>232</v>
      </c>
      <c r="AV57">
        <v>1563</v>
      </c>
      <c r="AW57">
        <v>3257</v>
      </c>
      <c r="AX57">
        <v>1026</v>
      </c>
      <c r="AY57">
        <v>9221</v>
      </c>
      <c r="AZ57">
        <v>5116</v>
      </c>
      <c r="BA57">
        <v>871</v>
      </c>
      <c r="BB57">
        <v>1501</v>
      </c>
      <c r="BC57">
        <v>355</v>
      </c>
      <c r="BD57" s="9">
        <v>55</v>
      </c>
    </row>
    <row r="58" spans="1:56" x14ac:dyDescent="0.35">
      <c r="A58" s="3"/>
      <c r="B58" s="5" t="s">
        <v>80</v>
      </c>
      <c r="C58">
        <v>1046</v>
      </c>
      <c r="D58">
        <v>2394</v>
      </c>
      <c r="E58">
        <v>1348</v>
      </c>
      <c r="F58">
        <v>820</v>
      </c>
      <c r="G58">
        <v>580</v>
      </c>
      <c r="H58">
        <v>2206</v>
      </c>
      <c r="I58">
        <v>872</v>
      </c>
      <c r="J58">
        <v>732</v>
      </c>
      <c r="K58">
        <v>249</v>
      </c>
      <c r="L58">
        <v>1098</v>
      </c>
      <c r="M58">
        <v>1098</v>
      </c>
      <c r="N58">
        <v>852</v>
      </c>
      <c r="O58">
        <v>643</v>
      </c>
      <c r="P58">
        <v>749</v>
      </c>
      <c r="Q58">
        <v>598</v>
      </c>
      <c r="R58">
        <v>561</v>
      </c>
      <c r="S58">
        <v>7057</v>
      </c>
      <c r="T58">
        <v>2411</v>
      </c>
      <c r="U58">
        <v>210</v>
      </c>
      <c r="V58">
        <v>763</v>
      </c>
      <c r="W58">
        <v>2030</v>
      </c>
      <c r="X58">
        <v>2030</v>
      </c>
      <c r="Y58">
        <v>1495</v>
      </c>
      <c r="Z58">
        <v>2162</v>
      </c>
      <c r="AA58">
        <v>8120</v>
      </c>
      <c r="AB58">
        <v>2993</v>
      </c>
      <c r="AC58">
        <v>5207</v>
      </c>
      <c r="AD58">
        <v>2040</v>
      </c>
      <c r="AE58">
        <v>1460</v>
      </c>
      <c r="AF58">
        <v>423</v>
      </c>
      <c r="AG58">
        <v>1460</v>
      </c>
      <c r="AH58">
        <v>2913</v>
      </c>
      <c r="AI58">
        <v>4155</v>
      </c>
      <c r="AJ58">
        <v>460</v>
      </c>
      <c r="AK58">
        <v>599</v>
      </c>
      <c r="AL58">
        <v>748</v>
      </c>
      <c r="AM58">
        <v>1326</v>
      </c>
      <c r="AN58">
        <v>147</v>
      </c>
      <c r="AO58">
        <v>147</v>
      </c>
      <c r="AP58">
        <v>1130</v>
      </c>
      <c r="AQ58">
        <v>930</v>
      </c>
      <c r="AR58">
        <v>28287</v>
      </c>
      <c r="AS58">
        <v>872</v>
      </c>
      <c r="AT58">
        <v>119</v>
      </c>
      <c r="AU58">
        <v>119</v>
      </c>
      <c r="AV58">
        <v>815</v>
      </c>
      <c r="AW58">
        <v>1587</v>
      </c>
      <c r="AX58">
        <v>483</v>
      </c>
      <c r="AY58">
        <v>4832</v>
      </c>
      <c r="AZ58">
        <v>2802</v>
      </c>
      <c r="BA58">
        <v>382</v>
      </c>
      <c r="BB58">
        <v>686</v>
      </c>
      <c r="BC58">
        <v>210</v>
      </c>
      <c r="BD58" s="9">
        <v>56</v>
      </c>
    </row>
    <row r="59" spans="1:56" x14ac:dyDescent="0.35">
      <c r="A59" s="4"/>
      <c r="B59" s="8" t="s">
        <v>79</v>
      </c>
      <c r="C59">
        <v>444</v>
      </c>
      <c r="D59">
        <v>1058</v>
      </c>
      <c r="E59">
        <v>614</v>
      </c>
      <c r="F59">
        <v>343</v>
      </c>
      <c r="G59">
        <v>232</v>
      </c>
      <c r="H59">
        <v>909</v>
      </c>
      <c r="I59">
        <v>309</v>
      </c>
      <c r="J59">
        <v>286</v>
      </c>
      <c r="K59">
        <v>101</v>
      </c>
      <c r="L59">
        <v>480</v>
      </c>
      <c r="M59">
        <v>480</v>
      </c>
      <c r="N59">
        <v>354</v>
      </c>
      <c r="O59">
        <v>249</v>
      </c>
      <c r="P59">
        <v>337</v>
      </c>
      <c r="Q59">
        <v>258</v>
      </c>
      <c r="R59">
        <v>261</v>
      </c>
      <c r="S59">
        <v>3070</v>
      </c>
      <c r="T59">
        <v>1165</v>
      </c>
      <c r="U59">
        <v>71</v>
      </c>
      <c r="V59">
        <v>329</v>
      </c>
      <c r="W59">
        <v>886</v>
      </c>
      <c r="X59">
        <v>886</v>
      </c>
      <c r="Y59">
        <v>615</v>
      </c>
      <c r="Z59">
        <v>952</v>
      </c>
      <c r="AA59">
        <v>3439</v>
      </c>
      <c r="AB59">
        <v>1310</v>
      </c>
      <c r="AC59">
        <v>2315</v>
      </c>
      <c r="AD59">
        <v>840</v>
      </c>
      <c r="AE59">
        <v>608</v>
      </c>
      <c r="AF59">
        <v>190</v>
      </c>
      <c r="AG59">
        <v>608</v>
      </c>
      <c r="AH59">
        <v>1124</v>
      </c>
      <c r="AI59">
        <v>1875</v>
      </c>
      <c r="AJ59">
        <v>174</v>
      </c>
      <c r="AK59">
        <v>252</v>
      </c>
      <c r="AL59">
        <v>299</v>
      </c>
      <c r="AM59">
        <v>520</v>
      </c>
      <c r="AN59">
        <v>67</v>
      </c>
      <c r="AO59">
        <v>67</v>
      </c>
      <c r="AP59">
        <v>474</v>
      </c>
      <c r="AQ59">
        <v>414</v>
      </c>
      <c r="AR59">
        <v>12017</v>
      </c>
      <c r="AS59">
        <v>309</v>
      </c>
      <c r="AT59">
        <v>45</v>
      </c>
      <c r="AU59">
        <v>45</v>
      </c>
      <c r="AV59">
        <v>361</v>
      </c>
      <c r="AW59">
        <v>604</v>
      </c>
      <c r="AX59">
        <v>185</v>
      </c>
      <c r="AY59">
        <v>2057</v>
      </c>
      <c r="AZ59">
        <v>1171</v>
      </c>
      <c r="BA59">
        <v>161</v>
      </c>
      <c r="BB59">
        <v>278</v>
      </c>
      <c r="BC59">
        <v>71</v>
      </c>
      <c r="BD59" s="9">
        <v>57</v>
      </c>
    </row>
    <row r="60" spans="1:56" x14ac:dyDescent="0.35">
      <c r="A60" t="s">
        <v>133</v>
      </c>
      <c r="B60" s="5" t="s">
        <v>83</v>
      </c>
      <c r="BD60" s="9">
        <v>58</v>
      </c>
    </row>
    <row r="61" spans="1:56" x14ac:dyDescent="0.35">
      <c r="B61" s="5" t="s">
        <v>61</v>
      </c>
      <c r="BD61" s="9">
        <v>59</v>
      </c>
    </row>
    <row r="62" spans="1:56" x14ac:dyDescent="0.35">
      <c r="B62" s="5" t="s">
        <v>78</v>
      </c>
      <c r="BD62" s="9">
        <v>60</v>
      </c>
    </row>
    <row r="63" spans="1:56" x14ac:dyDescent="0.35">
      <c r="B63" s="5" t="s">
        <v>62</v>
      </c>
      <c r="C63">
        <v>367</v>
      </c>
      <c r="D63">
        <v>479</v>
      </c>
      <c r="E63">
        <v>112</v>
      </c>
      <c r="F63">
        <v>222</v>
      </c>
      <c r="G63">
        <v>146</v>
      </c>
      <c r="H63">
        <v>2710</v>
      </c>
      <c r="I63">
        <v>169</v>
      </c>
      <c r="J63">
        <v>594</v>
      </c>
      <c r="K63">
        <v>274</v>
      </c>
      <c r="L63">
        <v>315</v>
      </c>
      <c r="M63">
        <v>315</v>
      </c>
      <c r="N63">
        <v>1259</v>
      </c>
      <c r="O63">
        <v>870</v>
      </c>
      <c r="P63">
        <v>113</v>
      </c>
      <c r="Q63">
        <v>83</v>
      </c>
      <c r="R63">
        <v>167</v>
      </c>
      <c r="S63">
        <v>4509</v>
      </c>
      <c r="T63">
        <v>1504</v>
      </c>
      <c r="U63">
        <v>0</v>
      </c>
      <c r="V63">
        <v>474</v>
      </c>
      <c r="W63">
        <v>1829</v>
      </c>
      <c r="X63">
        <v>1829</v>
      </c>
      <c r="Y63">
        <v>1068</v>
      </c>
      <c r="Z63">
        <v>6019</v>
      </c>
      <c r="AA63">
        <v>12832</v>
      </c>
      <c r="AB63">
        <v>495</v>
      </c>
      <c r="AC63">
        <v>8838</v>
      </c>
      <c r="AD63">
        <v>549</v>
      </c>
      <c r="AE63">
        <v>403</v>
      </c>
      <c r="AF63">
        <v>688</v>
      </c>
      <c r="AG63">
        <v>403</v>
      </c>
      <c r="AH63">
        <v>3994</v>
      </c>
      <c r="AI63">
        <v>2511</v>
      </c>
      <c r="AJ63">
        <v>205</v>
      </c>
      <c r="AK63">
        <v>16</v>
      </c>
      <c r="AL63">
        <v>1351</v>
      </c>
      <c r="AM63">
        <v>2539</v>
      </c>
      <c r="AN63">
        <v>0</v>
      </c>
      <c r="AO63">
        <v>0</v>
      </c>
      <c r="AP63">
        <v>183</v>
      </c>
      <c r="AQ63">
        <v>1046</v>
      </c>
      <c r="AR63">
        <v>24142</v>
      </c>
      <c r="AS63">
        <v>169</v>
      </c>
      <c r="AT63">
        <v>0</v>
      </c>
      <c r="AU63">
        <v>0</v>
      </c>
      <c r="AV63">
        <v>489</v>
      </c>
      <c r="AW63">
        <v>1455</v>
      </c>
      <c r="AX63">
        <v>320</v>
      </c>
      <c r="AY63">
        <v>3493</v>
      </c>
      <c r="AZ63">
        <v>1664</v>
      </c>
      <c r="BA63">
        <v>805</v>
      </c>
      <c r="BB63">
        <v>719</v>
      </c>
      <c r="BC63">
        <v>0</v>
      </c>
      <c r="BD63" s="9">
        <v>61</v>
      </c>
    </row>
    <row r="64" spans="1:56" x14ac:dyDescent="0.35">
      <c r="B64" s="5" t="s">
        <v>63</v>
      </c>
      <c r="C64">
        <v>782</v>
      </c>
      <c r="D64">
        <v>982</v>
      </c>
      <c r="E64">
        <v>200</v>
      </c>
      <c r="F64">
        <v>320</v>
      </c>
      <c r="G64">
        <v>208</v>
      </c>
      <c r="H64">
        <v>4057</v>
      </c>
      <c r="I64">
        <v>217</v>
      </c>
      <c r="J64">
        <v>957</v>
      </c>
      <c r="K64">
        <v>442</v>
      </c>
      <c r="L64">
        <v>502</v>
      </c>
      <c r="M64">
        <v>502</v>
      </c>
      <c r="N64">
        <v>2144</v>
      </c>
      <c r="O64">
        <v>1363</v>
      </c>
      <c r="P64">
        <v>177</v>
      </c>
      <c r="Q64">
        <v>120</v>
      </c>
      <c r="R64">
        <v>229</v>
      </c>
      <c r="S64">
        <v>6262</v>
      </c>
      <c r="T64">
        <v>2376</v>
      </c>
      <c r="U64">
        <v>0</v>
      </c>
      <c r="V64">
        <v>776</v>
      </c>
      <c r="W64">
        <v>2248</v>
      </c>
      <c r="X64">
        <v>2248</v>
      </c>
      <c r="Y64">
        <v>1733</v>
      </c>
      <c r="Z64">
        <v>10248</v>
      </c>
      <c r="AA64">
        <v>20452</v>
      </c>
      <c r="AB64">
        <v>1017</v>
      </c>
      <c r="AC64">
        <v>14969</v>
      </c>
      <c r="AD64">
        <v>811</v>
      </c>
      <c r="AE64">
        <v>603</v>
      </c>
      <c r="AF64">
        <v>1133</v>
      </c>
      <c r="AG64">
        <v>603</v>
      </c>
      <c r="AH64">
        <v>5483</v>
      </c>
      <c r="AI64">
        <v>3797</v>
      </c>
      <c r="AJ64">
        <v>326</v>
      </c>
      <c r="AK64">
        <v>35</v>
      </c>
      <c r="AL64">
        <v>1946</v>
      </c>
      <c r="AM64">
        <v>3424</v>
      </c>
      <c r="AN64">
        <v>0</v>
      </c>
      <c r="AO64">
        <v>0</v>
      </c>
      <c r="AP64">
        <v>326</v>
      </c>
      <c r="AQ64">
        <v>1925</v>
      </c>
      <c r="AR64">
        <v>37624</v>
      </c>
      <c r="AS64">
        <v>217</v>
      </c>
      <c r="AT64">
        <v>0</v>
      </c>
      <c r="AU64">
        <v>0</v>
      </c>
      <c r="AV64">
        <v>748</v>
      </c>
      <c r="AW64">
        <v>2059</v>
      </c>
      <c r="AX64">
        <v>515</v>
      </c>
      <c r="AY64">
        <v>5038</v>
      </c>
      <c r="AZ64">
        <v>2790</v>
      </c>
      <c r="BA64">
        <v>1257</v>
      </c>
      <c r="BB64">
        <v>975</v>
      </c>
      <c r="BC64">
        <v>0</v>
      </c>
      <c r="BD64" s="9">
        <v>62</v>
      </c>
    </row>
    <row r="65" spans="2:56" x14ac:dyDescent="0.35">
      <c r="B65" s="5" t="s">
        <v>64</v>
      </c>
      <c r="C65">
        <v>1031</v>
      </c>
      <c r="D65">
        <v>1269</v>
      </c>
      <c r="E65">
        <v>238</v>
      </c>
      <c r="F65">
        <v>299</v>
      </c>
      <c r="G65">
        <v>172</v>
      </c>
      <c r="H65">
        <v>4063</v>
      </c>
      <c r="I65">
        <v>204</v>
      </c>
      <c r="J65">
        <v>1014</v>
      </c>
      <c r="K65">
        <v>428</v>
      </c>
      <c r="L65">
        <v>504</v>
      </c>
      <c r="M65">
        <v>504</v>
      </c>
      <c r="N65">
        <v>2793</v>
      </c>
      <c r="O65">
        <v>1402</v>
      </c>
      <c r="P65">
        <v>192</v>
      </c>
      <c r="Q65">
        <v>137</v>
      </c>
      <c r="R65">
        <v>220</v>
      </c>
      <c r="S65">
        <v>8045</v>
      </c>
      <c r="T65">
        <v>3578</v>
      </c>
      <c r="U65">
        <v>0</v>
      </c>
      <c r="V65">
        <v>892</v>
      </c>
      <c r="W65">
        <v>2758</v>
      </c>
      <c r="X65">
        <v>2758</v>
      </c>
      <c r="Y65">
        <v>1906</v>
      </c>
      <c r="Z65">
        <v>14159</v>
      </c>
      <c r="AA65">
        <v>25059</v>
      </c>
      <c r="AB65">
        <v>1292</v>
      </c>
      <c r="AC65">
        <v>19205</v>
      </c>
      <c r="AD65">
        <v>767</v>
      </c>
      <c r="AE65">
        <v>595</v>
      </c>
      <c r="AF65">
        <v>1143</v>
      </c>
      <c r="AG65">
        <v>595</v>
      </c>
      <c r="AH65">
        <v>5854</v>
      </c>
      <c r="AI65">
        <v>5083</v>
      </c>
      <c r="AJ65">
        <v>337</v>
      </c>
      <c r="AK65">
        <v>23</v>
      </c>
      <c r="AL65">
        <v>1950</v>
      </c>
      <c r="AM65">
        <v>3719</v>
      </c>
      <c r="AN65">
        <v>0</v>
      </c>
      <c r="AO65">
        <v>0</v>
      </c>
      <c r="AP65">
        <v>401</v>
      </c>
      <c r="AQ65">
        <v>2185</v>
      </c>
      <c r="AR65">
        <v>45129</v>
      </c>
      <c r="AS65">
        <v>204</v>
      </c>
      <c r="AT65">
        <v>0</v>
      </c>
      <c r="AU65">
        <v>0</v>
      </c>
      <c r="AV65">
        <v>711</v>
      </c>
      <c r="AW65">
        <v>2135</v>
      </c>
      <c r="AX65">
        <v>586</v>
      </c>
      <c r="AY65">
        <v>6251</v>
      </c>
      <c r="AZ65">
        <v>3493</v>
      </c>
      <c r="BA65">
        <v>1306</v>
      </c>
      <c r="BB65">
        <v>1031</v>
      </c>
      <c r="BC65">
        <v>0</v>
      </c>
      <c r="BD65" s="9">
        <v>63</v>
      </c>
    </row>
    <row r="66" spans="2:56" x14ac:dyDescent="0.35">
      <c r="B66" s="5" t="s">
        <v>65</v>
      </c>
      <c r="C66">
        <v>906</v>
      </c>
      <c r="D66">
        <v>1141</v>
      </c>
      <c r="E66">
        <v>235</v>
      </c>
      <c r="F66">
        <v>332</v>
      </c>
      <c r="G66">
        <v>201</v>
      </c>
      <c r="H66">
        <v>3606</v>
      </c>
      <c r="I66">
        <v>207</v>
      </c>
      <c r="J66">
        <v>887</v>
      </c>
      <c r="K66">
        <v>409</v>
      </c>
      <c r="L66">
        <v>430</v>
      </c>
      <c r="M66">
        <v>430</v>
      </c>
      <c r="N66">
        <v>2239</v>
      </c>
      <c r="O66">
        <v>1246</v>
      </c>
      <c r="P66">
        <v>165</v>
      </c>
      <c r="Q66">
        <v>124</v>
      </c>
      <c r="R66">
        <v>214</v>
      </c>
      <c r="S66">
        <v>7688</v>
      </c>
      <c r="T66">
        <v>3523</v>
      </c>
      <c r="U66">
        <v>0</v>
      </c>
      <c r="V66">
        <v>874</v>
      </c>
      <c r="W66">
        <v>2433</v>
      </c>
      <c r="X66">
        <v>2433</v>
      </c>
      <c r="Y66">
        <v>1761</v>
      </c>
      <c r="Z66">
        <v>11989</v>
      </c>
      <c r="AA66">
        <v>22794</v>
      </c>
      <c r="AB66">
        <v>1174</v>
      </c>
      <c r="AC66">
        <v>16689</v>
      </c>
      <c r="AD66">
        <v>856</v>
      </c>
      <c r="AE66">
        <v>655</v>
      </c>
      <c r="AF66">
        <v>1118</v>
      </c>
      <c r="AG66">
        <v>655</v>
      </c>
      <c r="AH66">
        <v>6105</v>
      </c>
      <c r="AI66">
        <v>5048</v>
      </c>
      <c r="AJ66">
        <v>296</v>
      </c>
      <c r="AK66">
        <v>33</v>
      </c>
      <c r="AL66">
        <v>1693</v>
      </c>
      <c r="AM66">
        <v>3760</v>
      </c>
      <c r="AN66">
        <v>0</v>
      </c>
      <c r="AO66">
        <v>0</v>
      </c>
      <c r="AP66">
        <v>360</v>
      </c>
      <c r="AQ66">
        <v>1864</v>
      </c>
      <c r="AR66">
        <v>41240</v>
      </c>
      <c r="AS66">
        <v>207</v>
      </c>
      <c r="AT66">
        <v>0</v>
      </c>
      <c r="AU66">
        <v>0</v>
      </c>
      <c r="AV66">
        <v>667</v>
      </c>
      <c r="AW66">
        <v>2345</v>
      </c>
      <c r="AX66">
        <v>478</v>
      </c>
      <c r="AY66">
        <v>5364</v>
      </c>
      <c r="AZ66">
        <v>2931</v>
      </c>
      <c r="BA66">
        <v>1339</v>
      </c>
      <c r="BB66">
        <v>1105</v>
      </c>
      <c r="BC66">
        <v>0</v>
      </c>
      <c r="BD66" s="9">
        <v>64</v>
      </c>
    </row>
    <row r="67" spans="2:56" x14ac:dyDescent="0.35">
      <c r="B67" s="5" t="s">
        <v>66</v>
      </c>
      <c r="C67">
        <v>648</v>
      </c>
      <c r="D67">
        <v>820</v>
      </c>
      <c r="E67">
        <v>172</v>
      </c>
      <c r="F67">
        <v>298</v>
      </c>
      <c r="G67">
        <v>177</v>
      </c>
      <c r="H67">
        <v>3239</v>
      </c>
      <c r="I67">
        <v>192</v>
      </c>
      <c r="J67">
        <v>774</v>
      </c>
      <c r="K67">
        <v>422</v>
      </c>
      <c r="L67">
        <v>361</v>
      </c>
      <c r="M67">
        <v>361</v>
      </c>
      <c r="N67">
        <v>1753</v>
      </c>
      <c r="O67">
        <v>1095</v>
      </c>
      <c r="P67">
        <v>151</v>
      </c>
      <c r="Q67">
        <v>145</v>
      </c>
      <c r="R67">
        <v>215</v>
      </c>
      <c r="S67">
        <v>6597</v>
      </c>
      <c r="T67">
        <v>2822</v>
      </c>
      <c r="U67">
        <v>0</v>
      </c>
      <c r="V67">
        <v>690</v>
      </c>
      <c r="W67">
        <v>2211</v>
      </c>
      <c r="X67">
        <v>2211</v>
      </c>
      <c r="Y67">
        <v>1464</v>
      </c>
      <c r="Z67">
        <v>9938</v>
      </c>
      <c r="AA67">
        <v>19487</v>
      </c>
      <c r="AB67">
        <v>844</v>
      </c>
      <c r="AC67">
        <v>14051</v>
      </c>
      <c r="AD67">
        <v>699</v>
      </c>
      <c r="AE67">
        <v>522</v>
      </c>
      <c r="AF67">
        <v>993</v>
      </c>
      <c r="AG67">
        <v>522</v>
      </c>
      <c r="AH67">
        <v>5436</v>
      </c>
      <c r="AI67">
        <v>4194</v>
      </c>
      <c r="AJ67">
        <v>280</v>
      </c>
      <c r="AK67">
        <v>24</v>
      </c>
      <c r="AL67">
        <v>1582</v>
      </c>
      <c r="AM67">
        <v>3365</v>
      </c>
      <c r="AN67">
        <v>0</v>
      </c>
      <c r="AO67">
        <v>0</v>
      </c>
      <c r="AP67">
        <v>296</v>
      </c>
      <c r="AQ67">
        <v>1645</v>
      </c>
      <c r="AR67">
        <v>35038</v>
      </c>
      <c r="AS67">
        <v>192</v>
      </c>
      <c r="AT67">
        <v>0</v>
      </c>
      <c r="AU67">
        <v>0</v>
      </c>
      <c r="AV67">
        <v>562</v>
      </c>
      <c r="AW67">
        <v>2071</v>
      </c>
      <c r="AX67">
        <v>352</v>
      </c>
      <c r="AY67">
        <v>4558</v>
      </c>
      <c r="AZ67">
        <v>2347</v>
      </c>
      <c r="BA67">
        <v>1109</v>
      </c>
      <c r="BB67">
        <v>947</v>
      </c>
      <c r="BC67">
        <v>0</v>
      </c>
      <c r="BD67" s="9">
        <v>65</v>
      </c>
    </row>
    <row r="68" spans="2:56" x14ac:dyDescent="0.35">
      <c r="B68" s="5" t="s">
        <v>67</v>
      </c>
      <c r="C68">
        <v>661</v>
      </c>
      <c r="D68">
        <v>829</v>
      </c>
      <c r="E68">
        <v>168</v>
      </c>
      <c r="F68">
        <v>255</v>
      </c>
      <c r="G68">
        <v>208</v>
      </c>
      <c r="H68">
        <v>3677</v>
      </c>
      <c r="I68">
        <v>233</v>
      </c>
      <c r="J68">
        <v>774</v>
      </c>
      <c r="K68">
        <v>407</v>
      </c>
      <c r="L68">
        <v>365</v>
      </c>
      <c r="M68">
        <v>365</v>
      </c>
      <c r="N68">
        <v>1449</v>
      </c>
      <c r="O68">
        <v>1232</v>
      </c>
      <c r="P68">
        <v>176</v>
      </c>
      <c r="Q68">
        <v>106</v>
      </c>
      <c r="R68">
        <v>201</v>
      </c>
      <c r="S68">
        <v>6089</v>
      </c>
      <c r="T68">
        <v>2185</v>
      </c>
      <c r="U68">
        <v>0</v>
      </c>
      <c r="V68">
        <v>792</v>
      </c>
      <c r="W68">
        <v>2275</v>
      </c>
      <c r="X68">
        <v>2275</v>
      </c>
      <c r="Y68">
        <v>1566</v>
      </c>
      <c r="Z68">
        <v>8898</v>
      </c>
      <c r="AA68">
        <v>18428</v>
      </c>
      <c r="AB68">
        <v>857</v>
      </c>
      <c r="AC68">
        <v>12865</v>
      </c>
      <c r="AD68">
        <v>734</v>
      </c>
      <c r="AE68">
        <v>526</v>
      </c>
      <c r="AF68">
        <v>999</v>
      </c>
      <c r="AG68">
        <v>526</v>
      </c>
      <c r="AH68">
        <v>5563</v>
      </c>
      <c r="AI68">
        <v>3581</v>
      </c>
      <c r="AJ68">
        <v>284</v>
      </c>
      <c r="AK68">
        <v>28</v>
      </c>
      <c r="AL68">
        <v>1837</v>
      </c>
      <c r="AM68">
        <v>3465</v>
      </c>
      <c r="AN68">
        <v>0</v>
      </c>
      <c r="AO68">
        <v>0</v>
      </c>
      <c r="AP68">
        <v>243</v>
      </c>
      <c r="AQ68">
        <v>1486</v>
      </c>
      <c r="AR68">
        <v>33663</v>
      </c>
      <c r="AS68">
        <v>233</v>
      </c>
      <c r="AT68">
        <v>0</v>
      </c>
      <c r="AU68">
        <v>0</v>
      </c>
      <c r="AV68">
        <v>608</v>
      </c>
      <c r="AW68">
        <v>2098</v>
      </c>
      <c r="AX68">
        <v>367</v>
      </c>
      <c r="AY68">
        <v>4222</v>
      </c>
      <c r="AZ68">
        <v>1947</v>
      </c>
      <c r="BA68">
        <v>1105</v>
      </c>
      <c r="BB68">
        <v>1006</v>
      </c>
      <c r="BC68">
        <v>0</v>
      </c>
      <c r="BD68" s="9">
        <v>66</v>
      </c>
    </row>
    <row r="69" spans="2:56" x14ac:dyDescent="0.35">
      <c r="B69" s="5" t="s">
        <v>68</v>
      </c>
      <c r="C69">
        <v>594</v>
      </c>
      <c r="D69">
        <v>790</v>
      </c>
      <c r="E69">
        <v>196</v>
      </c>
      <c r="F69">
        <v>304</v>
      </c>
      <c r="G69">
        <v>239</v>
      </c>
      <c r="H69">
        <v>4383</v>
      </c>
      <c r="I69">
        <v>227</v>
      </c>
      <c r="J69">
        <v>982</v>
      </c>
      <c r="K69">
        <v>472</v>
      </c>
      <c r="L69">
        <v>458</v>
      </c>
      <c r="M69">
        <v>458</v>
      </c>
      <c r="N69">
        <v>1647</v>
      </c>
      <c r="O69">
        <v>1527</v>
      </c>
      <c r="P69">
        <v>211</v>
      </c>
      <c r="Q69">
        <v>153</v>
      </c>
      <c r="R69">
        <v>246</v>
      </c>
      <c r="S69">
        <v>6820</v>
      </c>
      <c r="T69">
        <v>2329</v>
      </c>
      <c r="U69">
        <v>0</v>
      </c>
      <c r="V69">
        <v>789</v>
      </c>
      <c r="W69">
        <v>2760</v>
      </c>
      <c r="X69">
        <v>2760</v>
      </c>
      <c r="Y69">
        <v>1771</v>
      </c>
      <c r="Z69">
        <v>10444</v>
      </c>
      <c r="AA69">
        <v>21908</v>
      </c>
      <c r="AB69">
        <v>818</v>
      </c>
      <c r="AC69">
        <v>15496</v>
      </c>
      <c r="AD69">
        <v>849</v>
      </c>
      <c r="AE69">
        <v>610</v>
      </c>
      <c r="AF69">
        <v>1343</v>
      </c>
      <c r="AG69">
        <v>610</v>
      </c>
      <c r="AH69">
        <v>6412</v>
      </c>
      <c r="AI69">
        <v>3833</v>
      </c>
      <c r="AJ69">
        <v>312</v>
      </c>
      <c r="AK69">
        <v>28</v>
      </c>
      <c r="AL69">
        <v>2122</v>
      </c>
      <c r="AM69">
        <v>3984</v>
      </c>
      <c r="AN69">
        <v>0</v>
      </c>
      <c r="AO69">
        <v>0</v>
      </c>
      <c r="AP69">
        <v>239</v>
      </c>
      <c r="AQ69">
        <v>1877</v>
      </c>
      <c r="AR69">
        <v>39197</v>
      </c>
      <c r="AS69">
        <v>227</v>
      </c>
      <c r="AT69">
        <v>0</v>
      </c>
      <c r="AU69">
        <v>0</v>
      </c>
      <c r="AV69">
        <v>734</v>
      </c>
      <c r="AW69">
        <v>2428</v>
      </c>
      <c r="AX69">
        <v>510</v>
      </c>
      <c r="AY69">
        <v>4950</v>
      </c>
      <c r="AZ69">
        <v>2190</v>
      </c>
      <c r="BA69">
        <v>1375</v>
      </c>
      <c r="BB69">
        <v>1039</v>
      </c>
      <c r="BC69">
        <v>0</v>
      </c>
      <c r="BD69" s="9">
        <v>67</v>
      </c>
    </row>
    <row r="70" spans="2:56" x14ac:dyDescent="0.35">
      <c r="B70" s="5" t="s">
        <v>69</v>
      </c>
      <c r="C70">
        <v>627</v>
      </c>
      <c r="D70">
        <v>812</v>
      </c>
      <c r="E70">
        <v>185</v>
      </c>
      <c r="F70">
        <v>279</v>
      </c>
      <c r="G70">
        <v>233</v>
      </c>
      <c r="H70">
        <v>4464</v>
      </c>
      <c r="I70">
        <v>220</v>
      </c>
      <c r="J70">
        <v>905</v>
      </c>
      <c r="K70">
        <v>457</v>
      </c>
      <c r="L70">
        <v>473</v>
      </c>
      <c r="M70">
        <v>473</v>
      </c>
      <c r="N70">
        <v>1866</v>
      </c>
      <c r="O70">
        <v>1566</v>
      </c>
      <c r="P70">
        <v>212</v>
      </c>
      <c r="Q70">
        <v>125</v>
      </c>
      <c r="R70">
        <v>258</v>
      </c>
      <c r="S70">
        <v>6559</v>
      </c>
      <c r="T70">
        <v>2093</v>
      </c>
      <c r="U70">
        <v>0</v>
      </c>
      <c r="V70">
        <v>840</v>
      </c>
      <c r="W70">
        <v>2766</v>
      </c>
      <c r="X70">
        <v>2766</v>
      </c>
      <c r="Y70">
        <v>1745</v>
      </c>
      <c r="Z70">
        <v>10956</v>
      </c>
      <c r="AA70">
        <v>22425</v>
      </c>
      <c r="AB70">
        <v>839</v>
      </c>
      <c r="AC70">
        <v>15965</v>
      </c>
      <c r="AD70">
        <v>795</v>
      </c>
      <c r="AE70">
        <v>562</v>
      </c>
      <c r="AF70">
        <v>1323</v>
      </c>
      <c r="AG70">
        <v>562</v>
      </c>
      <c r="AH70">
        <v>6460</v>
      </c>
      <c r="AI70">
        <v>3573</v>
      </c>
      <c r="AJ70">
        <v>317</v>
      </c>
      <c r="AK70">
        <v>27</v>
      </c>
      <c r="AL70">
        <v>2202</v>
      </c>
      <c r="AM70">
        <v>4042</v>
      </c>
      <c r="AN70">
        <v>0</v>
      </c>
      <c r="AO70">
        <v>0</v>
      </c>
      <c r="AP70">
        <v>259</v>
      </c>
      <c r="AQ70">
        <v>1798</v>
      </c>
      <c r="AR70">
        <v>39704</v>
      </c>
      <c r="AS70">
        <v>220</v>
      </c>
      <c r="AT70">
        <v>0</v>
      </c>
      <c r="AU70">
        <v>0</v>
      </c>
      <c r="AV70">
        <v>696</v>
      </c>
      <c r="AW70">
        <v>2418</v>
      </c>
      <c r="AX70">
        <v>448</v>
      </c>
      <c r="AY70">
        <v>5170</v>
      </c>
      <c r="AZ70">
        <v>2404</v>
      </c>
      <c r="BA70">
        <v>1418</v>
      </c>
      <c r="BB70">
        <v>1038</v>
      </c>
      <c r="BC70">
        <v>0</v>
      </c>
      <c r="BD70" s="9">
        <v>68</v>
      </c>
    </row>
    <row r="71" spans="2:56" x14ac:dyDescent="0.35">
      <c r="B71" s="5" t="s">
        <v>70</v>
      </c>
      <c r="C71">
        <v>541</v>
      </c>
      <c r="D71">
        <v>700</v>
      </c>
      <c r="E71">
        <v>159</v>
      </c>
      <c r="F71">
        <v>260</v>
      </c>
      <c r="G71">
        <v>223</v>
      </c>
      <c r="H71">
        <v>3913</v>
      </c>
      <c r="I71">
        <v>195</v>
      </c>
      <c r="J71">
        <v>835</v>
      </c>
      <c r="K71">
        <v>419</v>
      </c>
      <c r="L71">
        <v>384</v>
      </c>
      <c r="M71">
        <v>384</v>
      </c>
      <c r="N71">
        <v>1669</v>
      </c>
      <c r="O71">
        <v>1268</v>
      </c>
      <c r="P71">
        <v>212</v>
      </c>
      <c r="Q71">
        <v>137</v>
      </c>
      <c r="R71">
        <v>195</v>
      </c>
      <c r="S71">
        <v>6082</v>
      </c>
      <c r="T71">
        <v>2063</v>
      </c>
      <c r="U71">
        <v>0</v>
      </c>
      <c r="V71">
        <v>766</v>
      </c>
      <c r="W71">
        <v>2446</v>
      </c>
      <c r="X71">
        <v>2446</v>
      </c>
      <c r="Y71">
        <v>1601</v>
      </c>
      <c r="Z71">
        <v>9487</v>
      </c>
      <c r="AA71">
        <v>19924</v>
      </c>
      <c r="AB71">
        <v>723</v>
      </c>
      <c r="AC71">
        <v>14043</v>
      </c>
      <c r="AD71">
        <v>739</v>
      </c>
      <c r="AE71">
        <v>516</v>
      </c>
      <c r="AF71">
        <v>1263</v>
      </c>
      <c r="AG71">
        <v>516</v>
      </c>
      <c r="AH71">
        <v>5881</v>
      </c>
      <c r="AI71">
        <v>3441</v>
      </c>
      <c r="AJ71">
        <v>310</v>
      </c>
      <c r="AK71">
        <v>23</v>
      </c>
      <c r="AL71">
        <v>1961</v>
      </c>
      <c r="AM71">
        <v>3571</v>
      </c>
      <c r="AN71">
        <v>0</v>
      </c>
      <c r="AO71">
        <v>0</v>
      </c>
      <c r="AP71">
        <v>233</v>
      </c>
      <c r="AQ71">
        <v>1653</v>
      </c>
      <c r="AR71">
        <v>35528</v>
      </c>
      <c r="AS71">
        <v>195</v>
      </c>
      <c r="AT71">
        <v>0</v>
      </c>
      <c r="AU71">
        <v>0</v>
      </c>
      <c r="AV71">
        <v>684</v>
      </c>
      <c r="AW71">
        <v>2310</v>
      </c>
      <c r="AX71">
        <v>416</v>
      </c>
      <c r="AY71">
        <v>4608</v>
      </c>
      <c r="AZ71">
        <v>2162</v>
      </c>
      <c r="BA71">
        <v>1233</v>
      </c>
      <c r="BB71">
        <v>931</v>
      </c>
      <c r="BC71">
        <v>0</v>
      </c>
      <c r="BD71" s="9">
        <v>69</v>
      </c>
    </row>
    <row r="72" spans="2:56" x14ac:dyDescent="0.35">
      <c r="B72" s="5" t="s">
        <v>71</v>
      </c>
      <c r="C72">
        <v>440</v>
      </c>
      <c r="D72">
        <v>565</v>
      </c>
      <c r="E72">
        <v>125</v>
      </c>
      <c r="F72">
        <v>209</v>
      </c>
      <c r="G72">
        <v>200</v>
      </c>
      <c r="H72">
        <v>3543</v>
      </c>
      <c r="I72">
        <v>186</v>
      </c>
      <c r="J72">
        <v>639</v>
      </c>
      <c r="K72">
        <v>338</v>
      </c>
      <c r="L72">
        <v>345</v>
      </c>
      <c r="M72">
        <v>345</v>
      </c>
      <c r="N72">
        <v>1330</v>
      </c>
      <c r="O72">
        <v>1151</v>
      </c>
      <c r="P72">
        <v>163</v>
      </c>
      <c r="Q72">
        <v>97</v>
      </c>
      <c r="R72">
        <v>172</v>
      </c>
      <c r="S72">
        <v>4925</v>
      </c>
      <c r="T72">
        <v>1543</v>
      </c>
      <c r="U72">
        <v>0</v>
      </c>
      <c r="V72">
        <v>649</v>
      </c>
      <c r="W72">
        <v>2086</v>
      </c>
      <c r="X72">
        <v>2086</v>
      </c>
      <c r="Y72">
        <v>1288</v>
      </c>
      <c r="Z72">
        <v>7302</v>
      </c>
      <c r="AA72">
        <v>16077</v>
      </c>
      <c r="AB72">
        <v>602</v>
      </c>
      <c r="AC72">
        <v>10991</v>
      </c>
      <c r="AD72">
        <v>681</v>
      </c>
      <c r="AE72">
        <v>481</v>
      </c>
      <c r="AF72">
        <v>1042</v>
      </c>
      <c r="AG72">
        <v>481</v>
      </c>
      <c r="AH72">
        <v>5086</v>
      </c>
      <c r="AI72">
        <v>2653</v>
      </c>
      <c r="AJ72">
        <v>232</v>
      </c>
      <c r="AK72">
        <v>37</v>
      </c>
      <c r="AL72">
        <v>1762</v>
      </c>
      <c r="AM72">
        <v>3061</v>
      </c>
      <c r="AN72">
        <v>0</v>
      </c>
      <c r="AO72">
        <v>0</v>
      </c>
      <c r="AP72">
        <v>212</v>
      </c>
      <c r="AQ72">
        <v>1259</v>
      </c>
      <c r="AR72">
        <v>29212</v>
      </c>
      <c r="AS72">
        <v>186</v>
      </c>
      <c r="AT72">
        <v>0</v>
      </c>
      <c r="AU72">
        <v>0</v>
      </c>
      <c r="AV72">
        <v>630</v>
      </c>
      <c r="AW72">
        <v>2025</v>
      </c>
      <c r="AX72">
        <v>301</v>
      </c>
      <c r="AY72">
        <v>3837</v>
      </c>
      <c r="AZ72">
        <v>1751</v>
      </c>
      <c r="BA72">
        <v>1053</v>
      </c>
      <c r="BB72">
        <v>781</v>
      </c>
      <c r="BC72">
        <v>0</v>
      </c>
      <c r="BD72" s="9">
        <v>70</v>
      </c>
    </row>
    <row r="73" spans="2:56" x14ac:dyDescent="0.35">
      <c r="B73" s="5" t="s">
        <v>72</v>
      </c>
      <c r="C73">
        <v>408</v>
      </c>
      <c r="D73">
        <v>525</v>
      </c>
      <c r="E73">
        <v>117</v>
      </c>
      <c r="F73">
        <v>187</v>
      </c>
      <c r="G73">
        <v>225</v>
      </c>
      <c r="H73">
        <v>3388</v>
      </c>
      <c r="I73">
        <v>193</v>
      </c>
      <c r="J73">
        <v>684</v>
      </c>
      <c r="K73">
        <v>372</v>
      </c>
      <c r="L73">
        <v>298</v>
      </c>
      <c r="M73">
        <v>298</v>
      </c>
      <c r="N73">
        <v>1327</v>
      </c>
      <c r="O73">
        <v>1122</v>
      </c>
      <c r="P73">
        <v>147</v>
      </c>
      <c r="Q73">
        <v>102</v>
      </c>
      <c r="R73">
        <v>173</v>
      </c>
      <c r="S73">
        <v>4911</v>
      </c>
      <c r="T73">
        <v>1493</v>
      </c>
      <c r="U73">
        <v>0</v>
      </c>
      <c r="V73">
        <v>654</v>
      </c>
      <c r="W73">
        <v>2098</v>
      </c>
      <c r="X73">
        <v>2098</v>
      </c>
      <c r="Y73">
        <v>1338</v>
      </c>
      <c r="Z73">
        <v>6552</v>
      </c>
      <c r="AA73">
        <v>14944</v>
      </c>
      <c r="AB73">
        <v>557</v>
      </c>
      <c r="AC73">
        <v>10089</v>
      </c>
      <c r="AD73">
        <v>630</v>
      </c>
      <c r="AE73">
        <v>405</v>
      </c>
      <c r="AF73">
        <v>1045</v>
      </c>
      <c r="AG73">
        <v>405</v>
      </c>
      <c r="AH73">
        <v>4855</v>
      </c>
      <c r="AI73">
        <v>2620</v>
      </c>
      <c r="AJ73">
        <v>261</v>
      </c>
      <c r="AK73">
        <v>32</v>
      </c>
      <c r="AL73">
        <v>1726</v>
      </c>
      <c r="AM73">
        <v>2902</v>
      </c>
      <c r="AN73">
        <v>0</v>
      </c>
      <c r="AO73">
        <v>0</v>
      </c>
      <c r="AP73">
        <v>182</v>
      </c>
      <c r="AQ73">
        <v>1213</v>
      </c>
      <c r="AR73">
        <v>27762</v>
      </c>
      <c r="AS73">
        <v>193</v>
      </c>
      <c r="AT73">
        <v>0</v>
      </c>
      <c r="AU73">
        <v>0</v>
      </c>
      <c r="AV73">
        <v>540</v>
      </c>
      <c r="AW73">
        <v>1953</v>
      </c>
      <c r="AX73">
        <v>312</v>
      </c>
      <c r="AY73">
        <v>3794</v>
      </c>
      <c r="AZ73">
        <v>1696</v>
      </c>
      <c r="BA73">
        <v>959</v>
      </c>
      <c r="BB73">
        <v>764</v>
      </c>
      <c r="BC73">
        <v>0</v>
      </c>
      <c r="BD73" s="9">
        <v>71</v>
      </c>
    </row>
    <row r="74" spans="2:56" x14ac:dyDescent="0.35">
      <c r="B74" s="5" t="s">
        <v>73</v>
      </c>
      <c r="C74">
        <v>287</v>
      </c>
      <c r="D74">
        <v>367</v>
      </c>
      <c r="E74">
        <v>80</v>
      </c>
      <c r="F74">
        <v>161</v>
      </c>
      <c r="G74">
        <v>166</v>
      </c>
      <c r="H74">
        <v>2652</v>
      </c>
      <c r="I74">
        <v>149</v>
      </c>
      <c r="J74">
        <v>528</v>
      </c>
      <c r="K74">
        <v>279</v>
      </c>
      <c r="L74">
        <v>311</v>
      </c>
      <c r="M74">
        <v>311</v>
      </c>
      <c r="N74">
        <v>958</v>
      </c>
      <c r="O74">
        <v>867</v>
      </c>
      <c r="P74">
        <v>102</v>
      </c>
      <c r="Q74">
        <v>87</v>
      </c>
      <c r="R74">
        <v>124</v>
      </c>
      <c r="S74">
        <v>3786</v>
      </c>
      <c r="T74">
        <v>1086</v>
      </c>
      <c r="U74">
        <v>0</v>
      </c>
      <c r="V74">
        <v>473</v>
      </c>
      <c r="W74">
        <v>1663</v>
      </c>
      <c r="X74">
        <v>1663</v>
      </c>
      <c r="Y74">
        <v>1001</v>
      </c>
      <c r="Z74">
        <v>5396</v>
      </c>
      <c r="AA74">
        <v>11902</v>
      </c>
      <c r="AB74">
        <v>381</v>
      </c>
      <c r="AC74">
        <v>8053</v>
      </c>
      <c r="AD74">
        <v>483</v>
      </c>
      <c r="AE74">
        <v>317</v>
      </c>
      <c r="AF74">
        <v>788</v>
      </c>
      <c r="AG74">
        <v>317</v>
      </c>
      <c r="AH74">
        <v>3849</v>
      </c>
      <c r="AI74">
        <v>1974</v>
      </c>
      <c r="AJ74">
        <v>198</v>
      </c>
      <c r="AK74">
        <v>14</v>
      </c>
      <c r="AL74">
        <v>1345</v>
      </c>
      <c r="AM74">
        <v>2379</v>
      </c>
      <c r="AN74">
        <v>0</v>
      </c>
      <c r="AO74">
        <v>0</v>
      </c>
      <c r="AP74">
        <v>151</v>
      </c>
      <c r="AQ74">
        <v>960</v>
      </c>
      <c r="AR74">
        <v>21786</v>
      </c>
      <c r="AS74">
        <v>149</v>
      </c>
      <c r="AT74">
        <v>0</v>
      </c>
      <c r="AU74">
        <v>0</v>
      </c>
      <c r="AV74">
        <v>440</v>
      </c>
      <c r="AW74">
        <v>1470</v>
      </c>
      <c r="AX74">
        <v>249</v>
      </c>
      <c r="AY74">
        <v>2933</v>
      </c>
      <c r="AZ74">
        <v>1270</v>
      </c>
      <c r="BA74">
        <v>683</v>
      </c>
      <c r="BB74">
        <v>603</v>
      </c>
      <c r="BC74">
        <v>0</v>
      </c>
      <c r="BD74" s="9">
        <v>72</v>
      </c>
    </row>
    <row r="75" spans="2:56" x14ac:dyDescent="0.35">
      <c r="B75" s="5" t="s">
        <v>74</v>
      </c>
      <c r="C75">
        <v>243</v>
      </c>
      <c r="D75">
        <v>297</v>
      </c>
      <c r="E75">
        <v>54</v>
      </c>
      <c r="F75">
        <v>166</v>
      </c>
      <c r="G75">
        <v>144</v>
      </c>
      <c r="H75">
        <v>2288</v>
      </c>
      <c r="I75">
        <v>104</v>
      </c>
      <c r="J75">
        <v>412</v>
      </c>
      <c r="K75">
        <v>213</v>
      </c>
      <c r="L75">
        <v>189</v>
      </c>
      <c r="M75">
        <v>189</v>
      </c>
      <c r="N75">
        <v>839</v>
      </c>
      <c r="O75">
        <v>739</v>
      </c>
      <c r="P75">
        <v>86</v>
      </c>
      <c r="Q75">
        <v>75</v>
      </c>
      <c r="R75">
        <v>109</v>
      </c>
      <c r="S75">
        <v>3115</v>
      </c>
      <c r="T75">
        <v>962</v>
      </c>
      <c r="U75">
        <v>0</v>
      </c>
      <c r="V75">
        <v>508</v>
      </c>
      <c r="W75">
        <v>1365</v>
      </c>
      <c r="X75">
        <v>1365</v>
      </c>
      <c r="Y75">
        <v>920</v>
      </c>
      <c r="Z75">
        <v>5115</v>
      </c>
      <c r="AA75">
        <v>10810</v>
      </c>
      <c r="AB75">
        <v>307</v>
      </c>
      <c r="AC75">
        <v>7609</v>
      </c>
      <c r="AD75">
        <v>409</v>
      </c>
      <c r="AE75">
        <v>265</v>
      </c>
      <c r="AF75">
        <v>751</v>
      </c>
      <c r="AG75">
        <v>265</v>
      </c>
      <c r="AH75">
        <v>3201</v>
      </c>
      <c r="AI75">
        <v>1646</v>
      </c>
      <c r="AJ75">
        <v>130</v>
      </c>
      <c r="AK75">
        <v>10</v>
      </c>
      <c r="AL75">
        <v>1167</v>
      </c>
      <c r="AM75">
        <v>1967</v>
      </c>
      <c r="AN75">
        <v>0</v>
      </c>
      <c r="AO75">
        <v>0</v>
      </c>
      <c r="AP75">
        <v>95</v>
      </c>
      <c r="AQ75">
        <v>958</v>
      </c>
      <c r="AR75">
        <v>19138</v>
      </c>
      <c r="AS75">
        <v>104</v>
      </c>
      <c r="AT75">
        <v>0</v>
      </c>
      <c r="AU75">
        <v>0</v>
      </c>
      <c r="AV75">
        <v>382</v>
      </c>
      <c r="AW75">
        <v>1234</v>
      </c>
      <c r="AX75">
        <v>199</v>
      </c>
      <c r="AY75">
        <v>2465</v>
      </c>
      <c r="AZ75">
        <v>1100</v>
      </c>
      <c r="BA75">
        <v>590</v>
      </c>
      <c r="BB75">
        <v>479</v>
      </c>
      <c r="BC75">
        <v>0</v>
      </c>
      <c r="BD75" s="9">
        <v>73</v>
      </c>
    </row>
    <row r="76" spans="2:56" x14ac:dyDescent="0.35">
      <c r="B76" s="5" t="s">
        <v>75</v>
      </c>
      <c r="C76">
        <v>189</v>
      </c>
      <c r="D76">
        <v>239</v>
      </c>
      <c r="E76">
        <v>50</v>
      </c>
      <c r="F76">
        <v>97</v>
      </c>
      <c r="G76">
        <v>117</v>
      </c>
      <c r="H76">
        <v>1672</v>
      </c>
      <c r="I76">
        <v>82</v>
      </c>
      <c r="J76">
        <v>311</v>
      </c>
      <c r="K76">
        <v>140</v>
      </c>
      <c r="L76">
        <v>151</v>
      </c>
      <c r="M76">
        <v>151</v>
      </c>
      <c r="N76">
        <v>671</v>
      </c>
      <c r="O76">
        <v>560</v>
      </c>
      <c r="P76">
        <v>56</v>
      </c>
      <c r="Q76">
        <v>42</v>
      </c>
      <c r="R76">
        <v>94</v>
      </c>
      <c r="S76">
        <v>2364</v>
      </c>
      <c r="T76">
        <v>762</v>
      </c>
      <c r="U76">
        <v>0</v>
      </c>
      <c r="V76">
        <v>363</v>
      </c>
      <c r="W76">
        <v>986</v>
      </c>
      <c r="X76">
        <v>986</v>
      </c>
      <c r="Y76">
        <v>674</v>
      </c>
      <c r="Z76">
        <v>4049</v>
      </c>
      <c r="AA76">
        <v>8473</v>
      </c>
      <c r="AB76">
        <v>249</v>
      </c>
      <c r="AC76">
        <v>6032</v>
      </c>
      <c r="AD76">
        <v>316</v>
      </c>
      <c r="AE76">
        <v>199</v>
      </c>
      <c r="AF76">
        <v>598</v>
      </c>
      <c r="AG76">
        <v>199</v>
      </c>
      <c r="AH76">
        <v>2441</v>
      </c>
      <c r="AI76">
        <v>1296</v>
      </c>
      <c r="AJ76">
        <v>136</v>
      </c>
      <c r="AK76">
        <v>10</v>
      </c>
      <c r="AL76">
        <v>821</v>
      </c>
      <c r="AM76">
        <v>1481</v>
      </c>
      <c r="AN76">
        <v>0</v>
      </c>
      <c r="AO76">
        <v>0</v>
      </c>
      <c r="AP76">
        <v>109</v>
      </c>
      <c r="AQ76">
        <v>787</v>
      </c>
      <c r="AR76">
        <v>14776</v>
      </c>
      <c r="AS76">
        <v>82</v>
      </c>
      <c r="AT76">
        <v>0</v>
      </c>
      <c r="AU76">
        <v>0</v>
      </c>
      <c r="AV76">
        <v>291</v>
      </c>
      <c r="AW76">
        <v>960</v>
      </c>
      <c r="AX76">
        <v>171</v>
      </c>
      <c r="AY76">
        <v>1863</v>
      </c>
      <c r="AZ76">
        <v>877</v>
      </c>
      <c r="BA76">
        <v>448</v>
      </c>
      <c r="BB76">
        <v>356</v>
      </c>
      <c r="BC76">
        <v>0</v>
      </c>
      <c r="BD76" s="9">
        <v>74</v>
      </c>
    </row>
    <row r="77" spans="2:56" x14ac:dyDescent="0.35">
      <c r="B77" s="5" t="s">
        <v>81</v>
      </c>
      <c r="C77">
        <v>145</v>
      </c>
      <c r="D77">
        <v>180</v>
      </c>
      <c r="E77">
        <v>35</v>
      </c>
      <c r="F77">
        <v>60</v>
      </c>
      <c r="G77">
        <v>86</v>
      </c>
      <c r="H77">
        <v>1027</v>
      </c>
      <c r="I77">
        <v>59</v>
      </c>
      <c r="J77">
        <v>165</v>
      </c>
      <c r="K77">
        <v>88</v>
      </c>
      <c r="L77">
        <v>101</v>
      </c>
      <c r="M77">
        <v>101</v>
      </c>
      <c r="N77">
        <v>442</v>
      </c>
      <c r="O77">
        <v>381</v>
      </c>
      <c r="P77">
        <v>33</v>
      </c>
      <c r="Q77">
        <v>21</v>
      </c>
      <c r="R77">
        <v>44</v>
      </c>
      <c r="S77">
        <v>1424</v>
      </c>
      <c r="T77">
        <v>509</v>
      </c>
      <c r="U77">
        <v>0</v>
      </c>
      <c r="V77">
        <v>217</v>
      </c>
      <c r="W77">
        <v>605</v>
      </c>
      <c r="X77">
        <v>605</v>
      </c>
      <c r="Y77">
        <v>382</v>
      </c>
      <c r="Z77">
        <v>2360</v>
      </c>
      <c r="AA77">
        <v>4985</v>
      </c>
      <c r="AB77">
        <v>188</v>
      </c>
      <c r="AC77">
        <v>3577</v>
      </c>
      <c r="AD77">
        <v>208</v>
      </c>
      <c r="AE77">
        <v>122</v>
      </c>
      <c r="AF77">
        <v>361</v>
      </c>
      <c r="AG77">
        <v>122</v>
      </c>
      <c r="AH77">
        <v>1408</v>
      </c>
      <c r="AI77">
        <v>760</v>
      </c>
      <c r="AJ77">
        <v>72</v>
      </c>
      <c r="AK77">
        <v>8</v>
      </c>
      <c r="AL77">
        <v>453</v>
      </c>
      <c r="AM77">
        <v>894</v>
      </c>
      <c r="AN77">
        <v>0</v>
      </c>
      <c r="AO77">
        <v>0</v>
      </c>
      <c r="AP77">
        <v>52</v>
      </c>
      <c r="AQ77">
        <v>453</v>
      </c>
      <c r="AR77">
        <v>8869</v>
      </c>
      <c r="AS77">
        <v>59</v>
      </c>
      <c r="AT77">
        <v>0</v>
      </c>
      <c r="AU77">
        <v>0</v>
      </c>
      <c r="AV77">
        <v>193</v>
      </c>
      <c r="AW77">
        <v>514</v>
      </c>
      <c r="AX77">
        <v>77</v>
      </c>
      <c r="AY77">
        <v>1159</v>
      </c>
      <c r="AZ77">
        <v>554</v>
      </c>
      <c r="BA77">
        <v>326</v>
      </c>
      <c r="BB77">
        <v>158</v>
      </c>
      <c r="BC77">
        <v>0</v>
      </c>
      <c r="BD77" s="9">
        <v>75</v>
      </c>
    </row>
    <row r="78" spans="2:56" x14ac:dyDescent="0.35">
      <c r="B78" s="5" t="s">
        <v>82</v>
      </c>
      <c r="C78">
        <v>71</v>
      </c>
      <c r="D78">
        <v>89</v>
      </c>
      <c r="E78">
        <v>18</v>
      </c>
      <c r="F78">
        <v>37</v>
      </c>
      <c r="G78">
        <v>55</v>
      </c>
      <c r="H78">
        <v>568</v>
      </c>
      <c r="I78">
        <v>24</v>
      </c>
      <c r="J78">
        <v>100</v>
      </c>
      <c r="K78">
        <v>56</v>
      </c>
      <c r="L78">
        <v>40</v>
      </c>
      <c r="M78">
        <v>40</v>
      </c>
      <c r="N78">
        <v>239</v>
      </c>
      <c r="O78">
        <v>203</v>
      </c>
      <c r="P78">
        <v>5</v>
      </c>
      <c r="Q78">
        <v>6</v>
      </c>
      <c r="R78">
        <v>26</v>
      </c>
      <c r="S78">
        <v>814</v>
      </c>
      <c r="T78">
        <v>271</v>
      </c>
      <c r="U78">
        <v>0</v>
      </c>
      <c r="V78">
        <v>104</v>
      </c>
      <c r="W78">
        <v>352</v>
      </c>
      <c r="X78">
        <v>352</v>
      </c>
      <c r="Y78">
        <v>204</v>
      </c>
      <c r="Z78">
        <v>1272</v>
      </c>
      <c r="AA78">
        <v>2684</v>
      </c>
      <c r="AB78">
        <v>91</v>
      </c>
      <c r="AC78">
        <v>1908</v>
      </c>
      <c r="AD78">
        <v>121</v>
      </c>
      <c r="AE78">
        <v>66</v>
      </c>
      <c r="AF78">
        <v>181</v>
      </c>
      <c r="AG78">
        <v>66</v>
      </c>
      <c r="AH78">
        <v>776</v>
      </c>
      <c r="AI78">
        <v>438</v>
      </c>
      <c r="AJ78">
        <v>38</v>
      </c>
      <c r="AK78">
        <v>2</v>
      </c>
      <c r="AL78">
        <v>257</v>
      </c>
      <c r="AM78">
        <v>464</v>
      </c>
      <c r="AN78">
        <v>0</v>
      </c>
      <c r="AO78">
        <v>0</v>
      </c>
      <c r="AP78">
        <v>27</v>
      </c>
      <c r="AQ78">
        <v>211</v>
      </c>
      <c r="AR78">
        <v>4825</v>
      </c>
      <c r="AS78">
        <v>24</v>
      </c>
      <c r="AT78">
        <v>0</v>
      </c>
      <c r="AU78">
        <v>0</v>
      </c>
      <c r="AV78">
        <v>108</v>
      </c>
      <c r="AW78">
        <v>312</v>
      </c>
      <c r="AX78">
        <v>44</v>
      </c>
      <c r="AY78">
        <v>655</v>
      </c>
      <c r="AZ78">
        <v>303</v>
      </c>
      <c r="BA78">
        <v>213</v>
      </c>
      <c r="BB78">
        <v>123</v>
      </c>
      <c r="BC78">
        <v>0</v>
      </c>
      <c r="BD78" s="9">
        <v>76</v>
      </c>
    </row>
    <row r="79" spans="2:56" x14ac:dyDescent="0.35">
      <c r="B79" s="5" t="s">
        <v>76</v>
      </c>
      <c r="BD79" s="9">
        <v>77</v>
      </c>
    </row>
    <row r="80" spans="2:56" x14ac:dyDescent="0.35">
      <c r="B80" s="5" t="s">
        <v>46</v>
      </c>
      <c r="BD80" s="9">
        <v>78</v>
      </c>
    </row>
    <row r="81" spans="2:56" x14ac:dyDescent="0.35">
      <c r="B81" s="5" t="s">
        <v>77</v>
      </c>
      <c r="BD81" s="9">
        <v>79</v>
      </c>
    </row>
    <row r="82" spans="2:56" x14ac:dyDescent="0.35">
      <c r="B82" s="5" t="s">
        <v>47</v>
      </c>
      <c r="C82">
        <v>377</v>
      </c>
      <c r="D82">
        <v>466</v>
      </c>
      <c r="E82">
        <v>89</v>
      </c>
      <c r="F82">
        <v>241</v>
      </c>
      <c r="G82">
        <v>178</v>
      </c>
      <c r="H82">
        <v>2741</v>
      </c>
      <c r="I82">
        <v>177</v>
      </c>
      <c r="J82">
        <v>694</v>
      </c>
      <c r="K82">
        <v>342</v>
      </c>
      <c r="L82">
        <v>294</v>
      </c>
      <c r="M82">
        <v>294</v>
      </c>
      <c r="N82">
        <v>1171</v>
      </c>
      <c r="O82">
        <v>940</v>
      </c>
      <c r="P82">
        <v>136</v>
      </c>
      <c r="Q82">
        <v>88</v>
      </c>
      <c r="R82">
        <v>163</v>
      </c>
      <c r="S82">
        <v>4493</v>
      </c>
      <c r="T82">
        <v>1501</v>
      </c>
      <c r="U82">
        <v>0</v>
      </c>
      <c r="V82">
        <v>502</v>
      </c>
      <c r="W82">
        <v>1784</v>
      </c>
      <c r="X82">
        <v>1784</v>
      </c>
      <c r="Y82">
        <v>1196</v>
      </c>
      <c r="Z82">
        <v>6797</v>
      </c>
      <c r="AA82">
        <v>13975</v>
      </c>
      <c r="AB82">
        <v>489</v>
      </c>
      <c r="AC82">
        <v>9777</v>
      </c>
      <c r="AD82">
        <v>588</v>
      </c>
      <c r="AE82">
        <v>410</v>
      </c>
      <c r="AF82">
        <v>774</v>
      </c>
      <c r="AG82">
        <v>410</v>
      </c>
      <c r="AH82">
        <v>4198</v>
      </c>
      <c r="AI82">
        <v>2532</v>
      </c>
      <c r="AJ82">
        <v>207</v>
      </c>
      <c r="AK82">
        <v>23</v>
      </c>
      <c r="AL82">
        <v>1370</v>
      </c>
      <c r="AM82">
        <v>2730</v>
      </c>
      <c r="AN82">
        <v>0</v>
      </c>
      <c r="AO82">
        <v>0</v>
      </c>
      <c r="AP82">
        <v>171</v>
      </c>
      <c r="AQ82">
        <v>1068</v>
      </c>
      <c r="AR82">
        <v>25359</v>
      </c>
      <c r="AS82">
        <v>177</v>
      </c>
      <c r="AT82">
        <v>0</v>
      </c>
      <c r="AU82">
        <v>0</v>
      </c>
      <c r="AV82">
        <v>431</v>
      </c>
      <c r="AW82">
        <v>1468</v>
      </c>
      <c r="AX82">
        <v>352</v>
      </c>
      <c r="AY82">
        <v>3367</v>
      </c>
      <c r="AZ82">
        <v>1583</v>
      </c>
      <c r="BA82">
        <v>839</v>
      </c>
      <c r="BB82">
        <v>736</v>
      </c>
      <c r="BC82">
        <v>0</v>
      </c>
      <c r="BD82" s="9">
        <v>80</v>
      </c>
    </row>
    <row r="83" spans="2:56" x14ac:dyDescent="0.35">
      <c r="B83" s="5" t="s">
        <v>48</v>
      </c>
      <c r="C83">
        <v>616</v>
      </c>
      <c r="D83">
        <v>848</v>
      </c>
      <c r="E83">
        <v>232</v>
      </c>
      <c r="F83">
        <v>340</v>
      </c>
      <c r="G83">
        <v>279</v>
      </c>
      <c r="H83">
        <v>3842</v>
      </c>
      <c r="I83">
        <v>211</v>
      </c>
      <c r="J83">
        <v>887</v>
      </c>
      <c r="K83">
        <v>427</v>
      </c>
      <c r="L83">
        <v>439</v>
      </c>
      <c r="M83">
        <v>439</v>
      </c>
      <c r="N83">
        <v>1933</v>
      </c>
      <c r="O83">
        <v>1299</v>
      </c>
      <c r="P83">
        <v>169</v>
      </c>
      <c r="Q83">
        <v>119</v>
      </c>
      <c r="R83">
        <v>194</v>
      </c>
      <c r="S83">
        <v>6147</v>
      </c>
      <c r="T83">
        <v>2198</v>
      </c>
      <c r="U83">
        <v>0</v>
      </c>
      <c r="V83">
        <v>737</v>
      </c>
      <c r="W83">
        <v>2299</v>
      </c>
      <c r="X83">
        <v>2299</v>
      </c>
      <c r="Y83">
        <v>1624</v>
      </c>
      <c r="Z83">
        <v>10608</v>
      </c>
      <c r="AA83">
        <v>20829</v>
      </c>
      <c r="AB83">
        <v>872</v>
      </c>
      <c r="AC83">
        <v>15004</v>
      </c>
      <c r="AD83">
        <v>845</v>
      </c>
      <c r="AE83">
        <v>566</v>
      </c>
      <c r="AF83">
        <v>1102</v>
      </c>
      <c r="AG83">
        <v>566</v>
      </c>
      <c r="AH83">
        <v>5825</v>
      </c>
      <c r="AI83">
        <v>3637</v>
      </c>
      <c r="AJ83">
        <v>331</v>
      </c>
      <c r="AK83">
        <v>24</v>
      </c>
      <c r="AL83">
        <v>1872</v>
      </c>
      <c r="AM83">
        <v>3747</v>
      </c>
      <c r="AN83">
        <v>0</v>
      </c>
      <c r="AO83">
        <v>0</v>
      </c>
      <c r="AP83">
        <v>309</v>
      </c>
      <c r="AQ83">
        <v>1746</v>
      </c>
      <c r="AR83">
        <v>37180</v>
      </c>
      <c r="AS83">
        <v>211</v>
      </c>
      <c r="AT83">
        <v>0</v>
      </c>
      <c r="AU83">
        <v>0</v>
      </c>
      <c r="AV83">
        <v>671</v>
      </c>
      <c r="AW83">
        <v>2078</v>
      </c>
      <c r="AX83">
        <v>460</v>
      </c>
      <c r="AY83">
        <v>4881</v>
      </c>
      <c r="AZ83">
        <v>2582</v>
      </c>
      <c r="BA83">
        <v>1185</v>
      </c>
      <c r="BB83">
        <v>989</v>
      </c>
      <c r="BC83">
        <v>0</v>
      </c>
      <c r="BD83" s="9">
        <v>81</v>
      </c>
    </row>
    <row r="84" spans="2:56" x14ac:dyDescent="0.35">
      <c r="B84" s="5" t="s">
        <v>49</v>
      </c>
      <c r="C84">
        <v>1034</v>
      </c>
      <c r="D84">
        <v>1297</v>
      </c>
      <c r="E84">
        <v>263</v>
      </c>
      <c r="F84">
        <v>314</v>
      </c>
      <c r="G84">
        <v>225</v>
      </c>
      <c r="H84">
        <v>3699</v>
      </c>
      <c r="I84">
        <v>158</v>
      </c>
      <c r="J84">
        <v>865</v>
      </c>
      <c r="K84">
        <v>346</v>
      </c>
      <c r="L84">
        <v>496</v>
      </c>
      <c r="M84">
        <v>496</v>
      </c>
      <c r="N84">
        <v>2715</v>
      </c>
      <c r="O84">
        <v>1282</v>
      </c>
      <c r="P84">
        <v>163</v>
      </c>
      <c r="Q84">
        <v>105</v>
      </c>
      <c r="R84">
        <v>196</v>
      </c>
      <c r="S84">
        <v>7309</v>
      </c>
      <c r="T84">
        <v>3335</v>
      </c>
      <c r="U84">
        <v>0</v>
      </c>
      <c r="V84">
        <v>832</v>
      </c>
      <c r="W84">
        <v>2441</v>
      </c>
      <c r="X84">
        <v>2441</v>
      </c>
      <c r="Y84">
        <v>1697</v>
      </c>
      <c r="Z84">
        <v>13525</v>
      </c>
      <c r="AA84">
        <v>23796</v>
      </c>
      <c r="AB84">
        <v>1309</v>
      </c>
      <c r="AC84">
        <v>18229</v>
      </c>
      <c r="AD84">
        <v>822</v>
      </c>
      <c r="AE84">
        <v>597</v>
      </c>
      <c r="AF84">
        <v>1111</v>
      </c>
      <c r="AG84">
        <v>597</v>
      </c>
      <c r="AH84">
        <v>5567</v>
      </c>
      <c r="AI84">
        <v>4710</v>
      </c>
      <c r="AJ84">
        <v>255</v>
      </c>
      <c r="AK84">
        <v>12</v>
      </c>
      <c r="AL84">
        <v>1707</v>
      </c>
      <c r="AM84">
        <v>3574</v>
      </c>
      <c r="AN84">
        <v>0</v>
      </c>
      <c r="AO84">
        <v>0</v>
      </c>
      <c r="AP84">
        <v>443</v>
      </c>
      <c r="AQ84">
        <v>2064</v>
      </c>
      <c r="AR84">
        <v>42600</v>
      </c>
      <c r="AS84">
        <v>158</v>
      </c>
      <c r="AT84">
        <v>0</v>
      </c>
      <c r="AU84">
        <v>0</v>
      </c>
      <c r="AV84">
        <v>710</v>
      </c>
      <c r="AW84">
        <v>1993</v>
      </c>
      <c r="AX84">
        <v>519</v>
      </c>
      <c r="AY84">
        <v>5913</v>
      </c>
      <c r="AZ84">
        <v>3472</v>
      </c>
      <c r="BA84">
        <v>1170</v>
      </c>
      <c r="BB84">
        <v>1015</v>
      </c>
      <c r="BC84">
        <v>0</v>
      </c>
      <c r="BD84" s="9">
        <v>82</v>
      </c>
    </row>
    <row r="85" spans="2:56" x14ac:dyDescent="0.35">
      <c r="B85" s="5" t="s">
        <v>50</v>
      </c>
      <c r="C85">
        <v>867</v>
      </c>
      <c r="D85">
        <v>1140</v>
      </c>
      <c r="E85">
        <v>273</v>
      </c>
      <c r="F85">
        <v>258</v>
      </c>
      <c r="G85">
        <v>176</v>
      </c>
      <c r="H85">
        <v>3261</v>
      </c>
      <c r="I85">
        <v>174</v>
      </c>
      <c r="J85">
        <v>759</v>
      </c>
      <c r="K85">
        <v>363</v>
      </c>
      <c r="L85">
        <v>346</v>
      </c>
      <c r="M85">
        <v>346</v>
      </c>
      <c r="N85">
        <v>2130</v>
      </c>
      <c r="O85">
        <v>1116</v>
      </c>
      <c r="P85">
        <v>134</v>
      </c>
      <c r="Q85">
        <v>110</v>
      </c>
      <c r="R85">
        <v>184</v>
      </c>
      <c r="S85">
        <v>6619</v>
      </c>
      <c r="T85">
        <v>2881</v>
      </c>
      <c r="U85">
        <v>0</v>
      </c>
      <c r="V85">
        <v>764</v>
      </c>
      <c r="W85">
        <v>2287</v>
      </c>
      <c r="X85">
        <v>2287</v>
      </c>
      <c r="Y85">
        <v>1523</v>
      </c>
      <c r="Z85">
        <v>11843</v>
      </c>
      <c r="AA85">
        <v>21614</v>
      </c>
      <c r="AB85">
        <v>1149</v>
      </c>
      <c r="AC85">
        <v>16292</v>
      </c>
      <c r="AD85">
        <v>796</v>
      </c>
      <c r="AE85">
        <v>620</v>
      </c>
      <c r="AF85">
        <v>1046</v>
      </c>
      <c r="AG85">
        <v>620</v>
      </c>
      <c r="AH85">
        <v>5322</v>
      </c>
      <c r="AI85">
        <v>4158</v>
      </c>
      <c r="AJ85">
        <v>281</v>
      </c>
      <c r="AK85">
        <v>9</v>
      </c>
      <c r="AL85">
        <v>1550</v>
      </c>
      <c r="AM85">
        <v>3370</v>
      </c>
      <c r="AN85">
        <v>0</v>
      </c>
      <c r="AO85">
        <v>0</v>
      </c>
      <c r="AP85">
        <v>310</v>
      </c>
      <c r="AQ85">
        <v>1941</v>
      </c>
      <c r="AR85">
        <v>38006</v>
      </c>
      <c r="AS85">
        <v>174</v>
      </c>
      <c r="AT85">
        <v>0</v>
      </c>
      <c r="AU85">
        <v>0</v>
      </c>
      <c r="AV85">
        <v>595</v>
      </c>
      <c r="AW85">
        <v>1952</v>
      </c>
      <c r="AX85">
        <v>396</v>
      </c>
      <c r="AY85">
        <v>4985</v>
      </c>
      <c r="AZ85">
        <v>2698</v>
      </c>
      <c r="BA85">
        <v>1144</v>
      </c>
      <c r="BB85">
        <v>886</v>
      </c>
      <c r="BC85">
        <v>0</v>
      </c>
      <c r="BD85" s="9">
        <v>83</v>
      </c>
    </row>
    <row r="86" spans="2:56" x14ac:dyDescent="0.35">
      <c r="B86" s="5" t="s">
        <v>51</v>
      </c>
      <c r="C86">
        <v>826</v>
      </c>
      <c r="D86">
        <v>1033</v>
      </c>
      <c r="E86">
        <v>207</v>
      </c>
      <c r="F86">
        <v>256</v>
      </c>
      <c r="G86">
        <v>150</v>
      </c>
      <c r="H86">
        <v>2914</v>
      </c>
      <c r="I86">
        <v>187</v>
      </c>
      <c r="J86">
        <v>657</v>
      </c>
      <c r="K86">
        <v>362</v>
      </c>
      <c r="L86">
        <v>298</v>
      </c>
      <c r="M86">
        <v>298</v>
      </c>
      <c r="N86">
        <v>1533</v>
      </c>
      <c r="O86">
        <v>948</v>
      </c>
      <c r="P86">
        <v>136</v>
      </c>
      <c r="Q86">
        <v>86</v>
      </c>
      <c r="R86">
        <v>165</v>
      </c>
      <c r="S86">
        <v>6118</v>
      </c>
      <c r="T86">
        <v>2620</v>
      </c>
      <c r="U86">
        <v>0</v>
      </c>
      <c r="V86">
        <v>721</v>
      </c>
      <c r="W86">
        <v>2123</v>
      </c>
      <c r="X86">
        <v>2123</v>
      </c>
      <c r="Y86">
        <v>1378</v>
      </c>
      <c r="Z86">
        <v>9660</v>
      </c>
      <c r="AA86">
        <v>18511</v>
      </c>
      <c r="AB86">
        <v>1059</v>
      </c>
      <c r="AC86">
        <v>13358</v>
      </c>
      <c r="AD86">
        <v>612</v>
      </c>
      <c r="AE86">
        <v>462</v>
      </c>
      <c r="AF86">
        <v>831</v>
      </c>
      <c r="AG86">
        <v>462</v>
      </c>
      <c r="AH86">
        <v>5153</v>
      </c>
      <c r="AI86">
        <v>3808</v>
      </c>
      <c r="AJ86">
        <v>238</v>
      </c>
      <c r="AK86">
        <v>26</v>
      </c>
      <c r="AL86">
        <v>1384</v>
      </c>
      <c r="AM86">
        <v>3174</v>
      </c>
      <c r="AN86">
        <v>0</v>
      </c>
      <c r="AO86">
        <v>0</v>
      </c>
      <c r="AP86">
        <v>305</v>
      </c>
      <c r="AQ86">
        <v>1610</v>
      </c>
      <c r="AR86">
        <v>32984</v>
      </c>
      <c r="AS86">
        <v>187</v>
      </c>
      <c r="AT86">
        <v>0</v>
      </c>
      <c r="AU86">
        <v>0</v>
      </c>
      <c r="AV86">
        <v>582</v>
      </c>
      <c r="AW86">
        <v>1979</v>
      </c>
      <c r="AX86">
        <v>295</v>
      </c>
      <c r="AY86">
        <v>4217</v>
      </c>
      <c r="AZ86">
        <v>2094</v>
      </c>
      <c r="BA86">
        <v>956</v>
      </c>
      <c r="BB86">
        <v>864</v>
      </c>
      <c r="BC86">
        <v>0</v>
      </c>
      <c r="BD86" s="9">
        <v>84</v>
      </c>
    </row>
    <row r="87" spans="2:56" x14ac:dyDescent="0.35">
      <c r="B87" s="5" t="s">
        <v>52</v>
      </c>
      <c r="C87">
        <v>675</v>
      </c>
      <c r="D87">
        <v>887</v>
      </c>
      <c r="E87">
        <v>212</v>
      </c>
      <c r="F87">
        <v>251</v>
      </c>
      <c r="G87">
        <v>167</v>
      </c>
      <c r="H87">
        <v>3182</v>
      </c>
      <c r="I87">
        <v>190</v>
      </c>
      <c r="J87">
        <v>633</v>
      </c>
      <c r="K87">
        <v>352</v>
      </c>
      <c r="L87">
        <v>341</v>
      </c>
      <c r="M87">
        <v>341</v>
      </c>
      <c r="N87">
        <v>1296</v>
      </c>
      <c r="O87">
        <v>1123</v>
      </c>
      <c r="P87">
        <v>136</v>
      </c>
      <c r="Q87">
        <v>133</v>
      </c>
      <c r="R87">
        <v>169</v>
      </c>
      <c r="S87">
        <v>5949</v>
      </c>
      <c r="T87">
        <v>2370</v>
      </c>
      <c r="U87">
        <v>0</v>
      </c>
      <c r="V87">
        <v>754</v>
      </c>
      <c r="W87">
        <v>2102</v>
      </c>
      <c r="X87">
        <v>2102</v>
      </c>
      <c r="Y87">
        <v>1387</v>
      </c>
      <c r="Z87">
        <v>8680</v>
      </c>
      <c r="AA87">
        <v>17348</v>
      </c>
      <c r="AB87">
        <v>917</v>
      </c>
      <c r="AC87">
        <v>12125</v>
      </c>
      <c r="AD87">
        <v>700</v>
      </c>
      <c r="AE87">
        <v>533</v>
      </c>
      <c r="AF87">
        <v>854</v>
      </c>
      <c r="AG87">
        <v>533</v>
      </c>
      <c r="AH87">
        <v>5223</v>
      </c>
      <c r="AI87">
        <v>3657</v>
      </c>
      <c r="AJ87">
        <v>267</v>
      </c>
      <c r="AK87">
        <v>30</v>
      </c>
      <c r="AL87">
        <v>1491</v>
      </c>
      <c r="AM87">
        <v>3200</v>
      </c>
      <c r="AN87">
        <v>0</v>
      </c>
      <c r="AO87">
        <v>0</v>
      </c>
      <c r="AP87">
        <v>252</v>
      </c>
      <c r="AQ87">
        <v>1408</v>
      </c>
      <c r="AR87">
        <v>31623</v>
      </c>
      <c r="AS87">
        <v>190</v>
      </c>
      <c r="AT87">
        <v>0</v>
      </c>
      <c r="AU87">
        <v>0</v>
      </c>
      <c r="AV87">
        <v>568</v>
      </c>
      <c r="AW87">
        <v>2023</v>
      </c>
      <c r="AX87">
        <v>281</v>
      </c>
      <c r="AY87">
        <v>3901</v>
      </c>
      <c r="AZ87">
        <v>1799</v>
      </c>
      <c r="BA87">
        <v>878</v>
      </c>
      <c r="BB87">
        <v>887</v>
      </c>
      <c r="BC87">
        <v>0</v>
      </c>
      <c r="BD87" s="9">
        <v>85</v>
      </c>
    </row>
    <row r="88" spans="2:56" x14ac:dyDescent="0.35">
      <c r="B88" s="5" t="s">
        <v>53</v>
      </c>
      <c r="C88">
        <v>626</v>
      </c>
      <c r="D88">
        <v>815</v>
      </c>
      <c r="E88">
        <v>189</v>
      </c>
      <c r="F88">
        <v>277</v>
      </c>
      <c r="G88">
        <v>203</v>
      </c>
      <c r="H88">
        <v>3604</v>
      </c>
      <c r="I88">
        <v>252</v>
      </c>
      <c r="J88">
        <v>780</v>
      </c>
      <c r="K88">
        <v>425</v>
      </c>
      <c r="L88">
        <v>406</v>
      </c>
      <c r="M88">
        <v>406</v>
      </c>
      <c r="N88">
        <v>1626</v>
      </c>
      <c r="O88">
        <v>1280</v>
      </c>
      <c r="P88">
        <v>185</v>
      </c>
      <c r="Q88">
        <v>94</v>
      </c>
      <c r="R88">
        <v>183</v>
      </c>
      <c r="S88">
        <v>6621</v>
      </c>
      <c r="T88">
        <v>2305</v>
      </c>
      <c r="U88">
        <v>0</v>
      </c>
      <c r="V88">
        <v>851</v>
      </c>
      <c r="W88">
        <v>2635</v>
      </c>
      <c r="X88">
        <v>2635</v>
      </c>
      <c r="Y88">
        <v>1631</v>
      </c>
      <c r="Z88">
        <v>9474</v>
      </c>
      <c r="AA88">
        <v>19864</v>
      </c>
      <c r="AB88">
        <v>854</v>
      </c>
      <c r="AC88">
        <v>13826</v>
      </c>
      <c r="AD88">
        <v>738</v>
      </c>
      <c r="AE88">
        <v>535</v>
      </c>
      <c r="AF88">
        <v>1118</v>
      </c>
      <c r="AG88">
        <v>535</v>
      </c>
      <c r="AH88">
        <v>6038</v>
      </c>
      <c r="AI88">
        <v>3734</v>
      </c>
      <c r="AJ88">
        <v>309</v>
      </c>
      <c r="AK88">
        <v>39</v>
      </c>
      <c r="AL88">
        <v>1724</v>
      </c>
      <c r="AM88">
        <v>3787</v>
      </c>
      <c r="AN88">
        <v>0</v>
      </c>
      <c r="AO88">
        <v>0</v>
      </c>
      <c r="AP88">
        <v>257</v>
      </c>
      <c r="AQ88">
        <v>1813</v>
      </c>
      <c r="AR88">
        <v>35878</v>
      </c>
      <c r="AS88">
        <v>252</v>
      </c>
      <c r="AT88">
        <v>0</v>
      </c>
      <c r="AU88">
        <v>0</v>
      </c>
      <c r="AV88">
        <v>600</v>
      </c>
      <c r="AW88">
        <v>2251</v>
      </c>
      <c r="AX88">
        <v>355</v>
      </c>
      <c r="AY88">
        <v>4795</v>
      </c>
      <c r="AZ88">
        <v>2160</v>
      </c>
      <c r="BA88">
        <v>1053</v>
      </c>
      <c r="BB88">
        <v>1026</v>
      </c>
      <c r="BC88">
        <v>0</v>
      </c>
      <c r="BD88" s="9">
        <v>86</v>
      </c>
    </row>
    <row r="89" spans="2:56" x14ac:dyDescent="0.35">
      <c r="B89" s="5" t="s">
        <v>54</v>
      </c>
      <c r="C89">
        <v>615</v>
      </c>
      <c r="D89">
        <v>772</v>
      </c>
      <c r="E89">
        <v>157</v>
      </c>
      <c r="F89">
        <v>292</v>
      </c>
      <c r="G89">
        <v>263</v>
      </c>
      <c r="H89">
        <v>3880</v>
      </c>
      <c r="I89">
        <v>260</v>
      </c>
      <c r="J89">
        <v>861</v>
      </c>
      <c r="K89">
        <v>454</v>
      </c>
      <c r="L89">
        <v>437</v>
      </c>
      <c r="M89">
        <v>437</v>
      </c>
      <c r="N89">
        <v>1665</v>
      </c>
      <c r="O89">
        <v>1353</v>
      </c>
      <c r="P89">
        <v>189</v>
      </c>
      <c r="Q89">
        <v>143</v>
      </c>
      <c r="R89">
        <v>241</v>
      </c>
      <c r="S89">
        <v>6530</v>
      </c>
      <c r="T89">
        <v>2390</v>
      </c>
      <c r="U89">
        <v>0</v>
      </c>
      <c r="V89">
        <v>858</v>
      </c>
      <c r="W89">
        <v>2439</v>
      </c>
      <c r="X89">
        <v>2439</v>
      </c>
      <c r="Y89">
        <v>1719</v>
      </c>
      <c r="Z89">
        <v>9703</v>
      </c>
      <c r="AA89">
        <v>20490</v>
      </c>
      <c r="AB89">
        <v>797</v>
      </c>
      <c r="AC89">
        <v>14561</v>
      </c>
      <c r="AD89">
        <v>815</v>
      </c>
      <c r="AE89">
        <v>552</v>
      </c>
      <c r="AF89">
        <v>1285</v>
      </c>
      <c r="AG89">
        <v>552</v>
      </c>
      <c r="AH89">
        <v>5929</v>
      </c>
      <c r="AI89">
        <v>3831</v>
      </c>
      <c r="AJ89">
        <v>305</v>
      </c>
      <c r="AK89">
        <v>25</v>
      </c>
      <c r="AL89">
        <v>1895</v>
      </c>
      <c r="AM89">
        <v>3785</v>
      </c>
      <c r="AN89">
        <v>0</v>
      </c>
      <c r="AO89">
        <v>0</v>
      </c>
      <c r="AP89">
        <v>297</v>
      </c>
      <c r="AQ89">
        <v>1800</v>
      </c>
      <c r="AR89">
        <v>36922</v>
      </c>
      <c r="AS89">
        <v>260</v>
      </c>
      <c r="AT89">
        <v>0</v>
      </c>
      <c r="AU89">
        <v>0</v>
      </c>
      <c r="AV89">
        <v>632</v>
      </c>
      <c r="AW89">
        <v>2144</v>
      </c>
      <c r="AX89">
        <v>407</v>
      </c>
      <c r="AY89">
        <v>4693</v>
      </c>
      <c r="AZ89">
        <v>2254</v>
      </c>
      <c r="BA89">
        <v>1343</v>
      </c>
      <c r="BB89">
        <v>993</v>
      </c>
      <c r="BC89">
        <v>0</v>
      </c>
      <c r="BD89" s="9">
        <v>87</v>
      </c>
    </row>
    <row r="90" spans="2:56" x14ac:dyDescent="0.35">
      <c r="B90" s="5" t="s">
        <v>55</v>
      </c>
      <c r="C90">
        <v>562</v>
      </c>
      <c r="D90">
        <v>744</v>
      </c>
      <c r="E90">
        <v>182</v>
      </c>
      <c r="F90">
        <v>232</v>
      </c>
      <c r="G90">
        <v>213</v>
      </c>
      <c r="H90">
        <v>3779</v>
      </c>
      <c r="I90">
        <v>197</v>
      </c>
      <c r="J90">
        <v>814</v>
      </c>
      <c r="K90">
        <v>428</v>
      </c>
      <c r="L90">
        <v>389</v>
      </c>
      <c r="M90">
        <v>389</v>
      </c>
      <c r="N90">
        <v>1605</v>
      </c>
      <c r="O90">
        <v>1264</v>
      </c>
      <c r="P90">
        <v>173</v>
      </c>
      <c r="Q90">
        <v>112</v>
      </c>
      <c r="R90">
        <v>193</v>
      </c>
      <c r="S90">
        <v>5690</v>
      </c>
      <c r="T90">
        <v>1884</v>
      </c>
      <c r="U90">
        <v>0</v>
      </c>
      <c r="V90">
        <v>727</v>
      </c>
      <c r="W90">
        <v>2413</v>
      </c>
      <c r="X90">
        <v>2413</v>
      </c>
      <c r="Y90">
        <v>1541</v>
      </c>
      <c r="Z90">
        <v>8490</v>
      </c>
      <c r="AA90">
        <v>18264</v>
      </c>
      <c r="AB90">
        <v>771</v>
      </c>
      <c r="AC90">
        <v>12759</v>
      </c>
      <c r="AD90">
        <v>747</v>
      </c>
      <c r="AE90">
        <v>534</v>
      </c>
      <c r="AF90">
        <v>1125</v>
      </c>
      <c r="AG90">
        <v>534</v>
      </c>
      <c r="AH90">
        <v>5505</v>
      </c>
      <c r="AI90">
        <v>3080</v>
      </c>
      <c r="AJ90">
        <v>269</v>
      </c>
      <c r="AK90">
        <v>27</v>
      </c>
      <c r="AL90">
        <v>1860</v>
      </c>
      <c r="AM90">
        <v>3387</v>
      </c>
      <c r="AN90">
        <v>0</v>
      </c>
      <c r="AO90">
        <v>0</v>
      </c>
      <c r="AP90">
        <v>233</v>
      </c>
      <c r="AQ90">
        <v>1675</v>
      </c>
      <c r="AR90">
        <v>33251</v>
      </c>
      <c r="AS90">
        <v>197</v>
      </c>
      <c r="AT90">
        <v>0</v>
      </c>
      <c r="AU90">
        <v>0</v>
      </c>
      <c r="AV90">
        <v>655</v>
      </c>
      <c r="AW90">
        <v>2118</v>
      </c>
      <c r="AX90">
        <v>386</v>
      </c>
      <c r="AY90">
        <v>4483</v>
      </c>
      <c r="AZ90">
        <v>2070</v>
      </c>
      <c r="BA90">
        <v>1103</v>
      </c>
      <c r="BB90">
        <v>815</v>
      </c>
      <c r="BC90">
        <v>0</v>
      </c>
      <c r="BD90" s="9">
        <v>88</v>
      </c>
    </row>
    <row r="91" spans="2:56" x14ac:dyDescent="0.35">
      <c r="B91" s="5" t="s">
        <v>56</v>
      </c>
      <c r="C91">
        <v>506</v>
      </c>
      <c r="D91">
        <v>607</v>
      </c>
      <c r="E91">
        <v>101</v>
      </c>
      <c r="F91">
        <v>196</v>
      </c>
      <c r="G91">
        <v>207</v>
      </c>
      <c r="H91">
        <v>3230</v>
      </c>
      <c r="I91">
        <v>154</v>
      </c>
      <c r="J91">
        <v>635</v>
      </c>
      <c r="K91">
        <v>333</v>
      </c>
      <c r="L91">
        <v>322</v>
      </c>
      <c r="M91">
        <v>322</v>
      </c>
      <c r="N91">
        <v>1294</v>
      </c>
      <c r="O91">
        <v>1045</v>
      </c>
      <c r="P91">
        <v>160</v>
      </c>
      <c r="Q91">
        <v>87</v>
      </c>
      <c r="R91">
        <v>146</v>
      </c>
      <c r="S91">
        <v>4762</v>
      </c>
      <c r="T91">
        <v>1610</v>
      </c>
      <c r="U91">
        <v>0</v>
      </c>
      <c r="V91">
        <v>623</v>
      </c>
      <c r="W91">
        <v>2018</v>
      </c>
      <c r="X91">
        <v>2018</v>
      </c>
      <c r="Y91">
        <v>1258</v>
      </c>
      <c r="Z91">
        <v>6842</v>
      </c>
      <c r="AA91">
        <v>14830</v>
      </c>
      <c r="AB91">
        <v>627</v>
      </c>
      <c r="AC91">
        <v>10291</v>
      </c>
      <c r="AD91">
        <v>645</v>
      </c>
      <c r="AE91">
        <v>438</v>
      </c>
      <c r="AF91">
        <v>964</v>
      </c>
      <c r="AG91">
        <v>438</v>
      </c>
      <c r="AH91">
        <v>4539</v>
      </c>
      <c r="AI91">
        <v>2590</v>
      </c>
      <c r="AJ91">
        <v>244</v>
      </c>
      <c r="AK91">
        <v>20</v>
      </c>
      <c r="AL91">
        <v>1575</v>
      </c>
      <c r="AM91">
        <v>2722</v>
      </c>
      <c r="AN91">
        <v>0</v>
      </c>
      <c r="AO91">
        <v>0</v>
      </c>
      <c r="AP91">
        <v>194</v>
      </c>
      <c r="AQ91">
        <v>1196</v>
      </c>
      <c r="AR91">
        <v>27358</v>
      </c>
      <c r="AS91">
        <v>154</v>
      </c>
      <c r="AT91">
        <v>0</v>
      </c>
      <c r="AU91">
        <v>0</v>
      </c>
      <c r="AV91">
        <v>610</v>
      </c>
      <c r="AW91">
        <v>1817</v>
      </c>
      <c r="AX91">
        <v>302</v>
      </c>
      <c r="AY91">
        <v>3702</v>
      </c>
      <c r="AZ91">
        <v>1684</v>
      </c>
      <c r="BA91">
        <v>983</v>
      </c>
      <c r="BB91">
        <v>649</v>
      </c>
      <c r="BC91">
        <v>0</v>
      </c>
      <c r="BD91" s="9">
        <v>89</v>
      </c>
    </row>
    <row r="92" spans="2:56" x14ac:dyDescent="0.35">
      <c r="B92" s="5" t="s">
        <v>57</v>
      </c>
      <c r="C92">
        <v>435</v>
      </c>
      <c r="D92">
        <v>554</v>
      </c>
      <c r="E92">
        <v>119</v>
      </c>
      <c r="F92">
        <v>205</v>
      </c>
      <c r="G92">
        <v>171</v>
      </c>
      <c r="H92">
        <v>3104</v>
      </c>
      <c r="I92">
        <v>200</v>
      </c>
      <c r="J92">
        <v>620</v>
      </c>
      <c r="K92">
        <v>337</v>
      </c>
      <c r="L92">
        <v>371</v>
      </c>
      <c r="M92">
        <v>371</v>
      </c>
      <c r="N92">
        <v>1230</v>
      </c>
      <c r="O92">
        <v>1089</v>
      </c>
      <c r="P92">
        <v>127</v>
      </c>
      <c r="Q92">
        <v>101</v>
      </c>
      <c r="R92">
        <v>136</v>
      </c>
      <c r="S92">
        <v>4456</v>
      </c>
      <c r="T92">
        <v>1314</v>
      </c>
      <c r="U92">
        <v>0</v>
      </c>
      <c r="V92">
        <v>644</v>
      </c>
      <c r="W92">
        <v>1949</v>
      </c>
      <c r="X92">
        <v>1949</v>
      </c>
      <c r="Y92">
        <v>1264</v>
      </c>
      <c r="Z92">
        <v>6096</v>
      </c>
      <c r="AA92">
        <v>13626</v>
      </c>
      <c r="AB92">
        <v>573</v>
      </c>
      <c r="AC92">
        <v>9229</v>
      </c>
      <c r="AD92">
        <v>577</v>
      </c>
      <c r="AE92">
        <v>406</v>
      </c>
      <c r="AF92">
        <v>978</v>
      </c>
      <c r="AG92">
        <v>406</v>
      </c>
      <c r="AH92">
        <v>4397</v>
      </c>
      <c r="AI92">
        <v>2307</v>
      </c>
      <c r="AJ92">
        <v>203</v>
      </c>
      <c r="AK92">
        <v>19</v>
      </c>
      <c r="AL92">
        <v>1490</v>
      </c>
      <c r="AM92">
        <v>2667</v>
      </c>
      <c r="AN92">
        <v>0</v>
      </c>
      <c r="AO92">
        <v>0</v>
      </c>
      <c r="AP92">
        <v>161</v>
      </c>
      <c r="AQ92">
        <v>1075</v>
      </c>
      <c r="AR92">
        <v>25567</v>
      </c>
      <c r="AS92">
        <v>200</v>
      </c>
      <c r="AT92">
        <v>0</v>
      </c>
      <c r="AU92">
        <v>0</v>
      </c>
      <c r="AV92">
        <v>525</v>
      </c>
      <c r="AW92">
        <v>1730</v>
      </c>
      <c r="AX92">
        <v>283</v>
      </c>
      <c r="AY92">
        <v>3545</v>
      </c>
      <c r="AZ92">
        <v>1596</v>
      </c>
      <c r="BA92">
        <v>817</v>
      </c>
      <c r="BB92">
        <v>689</v>
      </c>
      <c r="BC92">
        <v>0</v>
      </c>
      <c r="BD92" s="9">
        <v>90</v>
      </c>
    </row>
    <row r="93" spans="2:56" x14ac:dyDescent="0.35">
      <c r="B93" s="5" t="s">
        <v>58</v>
      </c>
      <c r="C93">
        <v>253</v>
      </c>
      <c r="D93">
        <v>320</v>
      </c>
      <c r="E93">
        <v>67</v>
      </c>
      <c r="F93">
        <v>135</v>
      </c>
      <c r="G93">
        <v>156</v>
      </c>
      <c r="H93">
        <v>2302</v>
      </c>
      <c r="I93">
        <v>139</v>
      </c>
      <c r="J93">
        <v>445</v>
      </c>
      <c r="K93">
        <v>245</v>
      </c>
      <c r="L93">
        <v>226</v>
      </c>
      <c r="M93">
        <v>226</v>
      </c>
      <c r="N93">
        <v>875</v>
      </c>
      <c r="O93">
        <v>747</v>
      </c>
      <c r="P93">
        <v>88</v>
      </c>
      <c r="Q93">
        <v>64</v>
      </c>
      <c r="R93">
        <v>87</v>
      </c>
      <c r="S93">
        <v>3277</v>
      </c>
      <c r="T93">
        <v>894</v>
      </c>
      <c r="U93">
        <v>0</v>
      </c>
      <c r="V93">
        <v>406</v>
      </c>
      <c r="W93">
        <v>1490</v>
      </c>
      <c r="X93">
        <v>1490</v>
      </c>
      <c r="Y93">
        <v>851</v>
      </c>
      <c r="Z93">
        <v>4417</v>
      </c>
      <c r="AA93">
        <v>9819</v>
      </c>
      <c r="AB93">
        <v>335</v>
      </c>
      <c r="AC93">
        <v>6634</v>
      </c>
      <c r="AD93">
        <v>419</v>
      </c>
      <c r="AE93">
        <v>263</v>
      </c>
      <c r="AF93">
        <v>674</v>
      </c>
      <c r="AG93">
        <v>263</v>
      </c>
      <c r="AH93">
        <v>3185</v>
      </c>
      <c r="AI93">
        <v>1648</v>
      </c>
      <c r="AJ93">
        <v>152</v>
      </c>
      <c r="AK93">
        <v>15</v>
      </c>
      <c r="AL93">
        <v>1143</v>
      </c>
      <c r="AM93">
        <v>1879</v>
      </c>
      <c r="AN93">
        <v>0</v>
      </c>
      <c r="AO93">
        <v>0</v>
      </c>
      <c r="AP93">
        <v>119</v>
      </c>
      <c r="AQ93">
        <v>770</v>
      </c>
      <c r="AR93">
        <v>18358</v>
      </c>
      <c r="AS93">
        <v>139</v>
      </c>
      <c r="AT93">
        <v>0</v>
      </c>
      <c r="AU93">
        <v>0</v>
      </c>
      <c r="AV93">
        <v>412</v>
      </c>
      <c r="AW93">
        <v>1306</v>
      </c>
      <c r="AX93">
        <v>200</v>
      </c>
      <c r="AY93">
        <v>2619</v>
      </c>
      <c r="AZ93">
        <v>1129</v>
      </c>
      <c r="BA93">
        <v>598</v>
      </c>
      <c r="BB93">
        <v>538</v>
      </c>
      <c r="BC93">
        <v>0</v>
      </c>
      <c r="BD93" s="9">
        <v>91</v>
      </c>
    </row>
    <row r="94" spans="2:56" x14ac:dyDescent="0.35">
      <c r="B94" s="5" t="s">
        <v>59</v>
      </c>
      <c r="C94">
        <v>167</v>
      </c>
      <c r="D94">
        <v>225</v>
      </c>
      <c r="E94">
        <v>58</v>
      </c>
      <c r="F94">
        <v>122</v>
      </c>
      <c r="G94">
        <v>90</v>
      </c>
      <c r="H94">
        <v>1795</v>
      </c>
      <c r="I94">
        <v>73</v>
      </c>
      <c r="J94">
        <v>356</v>
      </c>
      <c r="K94">
        <v>182</v>
      </c>
      <c r="L94">
        <v>183</v>
      </c>
      <c r="M94">
        <v>183</v>
      </c>
      <c r="N94">
        <v>664</v>
      </c>
      <c r="O94">
        <v>635</v>
      </c>
      <c r="P94">
        <v>67</v>
      </c>
      <c r="Q94">
        <v>61</v>
      </c>
      <c r="R94">
        <v>101</v>
      </c>
      <c r="S94">
        <v>2383</v>
      </c>
      <c r="T94">
        <v>725</v>
      </c>
      <c r="U94">
        <v>0</v>
      </c>
      <c r="V94">
        <v>350</v>
      </c>
      <c r="W94">
        <v>1000</v>
      </c>
      <c r="X94">
        <v>1000</v>
      </c>
      <c r="Y94">
        <v>706</v>
      </c>
      <c r="Z94">
        <v>3313</v>
      </c>
      <c r="AA94">
        <v>7452</v>
      </c>
      <c r="AB94">
        <v>232</v>
      </c>
      <c r="AC94">
        <v>5066</v>
      </c>
      <c r="AD94">
        <v>281</v>
      </c>
      <c r="AE94">
        <v>191</v>
      </c>
      <c r="AF94">
        <v>506</v>
      </c>
      <c r="AG94">
        <v>191</v>
      </c>
      <c r="AH94">
        <v>2386</v>
      </c>
      <c r="AI94">
        <v>1310</v>
      </c>
      <c r="AJ94">
        <v>116</v>
      </c>
      <c r="AK94">
        <v>7</v>
      </c>
      <c r="AL94">
        <v>852</v>
      </c>
      <c r="AM94">
        <v>1478</v>
      </c>
      <c r="AN94">
        <v>0</v>
      </c>
      <c r="AO94">
        <v>0</v>
      </c>
      <c r="AP94">
        <v>96</v>
      </c>
      <c r="AQ94">
        <v>679</v>
      </c>
      <c r="AR94">
        <v>13914</v>
      </c>
      <c r="AS94">
        <v>73</v>
      </c>
      <c r="AT94">
        <v>0</v>
      </c>
      <c r="AU94">
        <v>0</v>
      </c>
      <c r="AV94">
        <v>308</v>
      </c>
      <c r="AW94">
        <v>908</v>
      </c>
      <c r="AX94">
        <v>174</v>
      </c>
      <c r="AY94">
        <v>1882</v>
      </c>
      <c r="AZ94">
        <v>882</v>
      </c>
      <c r="BA94">
        <v>400</v>
      </c>
      <c r="BB94">
        <v>408</v>
      </c>
      <c r="BC94">
        <v>0</v>
      </c>
      <c r="BD94" s="9">
        <v>92</v>
      </c>
    </row>
    <row r="95" spans="2:56" x14ac:dyDescent="0.35">
      <c r="B95" s="5" t="s">
        <v>60</v>
      </c>
      <c r="C95">
        <v>120</v>
      </c>
      <c r="D95">
        <v>162</v>
      </c>
      <c r="E95">
        <v>42</v>
      </c>
      <c r="F95">
        <v>69</v>
      </c>
      <c r="G95">
        <v>69</v>
      </c>
      <c r="H95">
        <v>1204</v>
      </c>
      <c r="I95">
        <v>56</v>
      </c>
      <c r="J95">
        <v>170</v>
      </c>
      <c r="K95">
        <v>81</v>
      </c>
      <c r="L95">
        <v>116</v>
      </c>
      <c r="M95">
        <v>116</v>
      </c>
      <c r="N95">
        <v>422</v>
      </c>
      <c r="O95">
        <v>422</v>
      </c>
      <c r="P95">
        <v>43</v>
      </c>
      <c r="Q95">
        <v>39</v>
      </c>
      <c r="R95">
        <v>48</v>
      </c>
      <c r="S95">
        <v>1646</v>
      </c>
      <c r="T95">
        <v>496</v>
      </c>
      <c r="U95">
        <v>0</v>
      </c>
      <c r="V95">
        <v>256</v>
      </c>
      <c r="W95">
        <v>725</v>
      </c>
      <c r="X95">
        <v>725</v>
      </c>
      <c r="Y95">
        <v>426</v>
      </c>
      <c r="Z95">
        <v>2264</v>
      </c>
      <c r="AA95">
        <v>4928</v>
      </c>
      <c r="AB95">
        <v>165</v>
      </c>
      <c r="AC95">
        <v>3371</v>
      </c>
      <c r="AD95">
        <v>196</v>
      </c>
      <c r="AE95">
        <v>127</v>
      </c>
      <c r="AF95">
        <v>325</v>
      </c>
      <c r="AG95">
        <v>127</v>
      </c>
      <c r="AH95">
        <v>1557</v>
      </c>
      <c r="AI95">
        <v>865</v>
      </c>
      <c r="AJ95">
        <v>74</v>
      </c>
      <c r="AK95">
        <v>3</v>
      </c>
      <c r="AL95">
        <v>555</v>
      </c>
      <c r="AM95">
        <v>970</v>
      </c>
      <c r="AN95">
        <v>0</v>
      </c>
      <c r="AO95">
        <v>0</v>
      </c>
      <c r="AP95">
        <v>64</v>
      </c>
      <c r="AQ95">
        <v>425</v>
      </c>
      <c r="AR95">
        <v>9236</v>
      </c>
      <c r="AS95">
        <v>56</v>
      </c>
      <c r="AT95">
        <v>0</v>
      </c>
      <c r="AU95">
        <v>0</v>
      </c>
      <c r="AV95">
        <v>227</v>
      </c>
      <c r="AW95">
        <v>587</v>
      </c>
      <c r="AX95">
        <v>89</v>
      </c>
      <c r="AY95">
        <v>1280</v>
      </c>
      <c r="AZ95">
        <v>555</v>
      </c>
      <c r="BA95">
        <v>266</v>
      </c>
      <c r="BB95">
        <v>256</v>
      </c>
      <c r="BC95">
        <v>0</v>
      </c>
      <c r="BD95" s="9">
        <v>93</v>
      </c>
    </row>
    <row r="96" spans="2:56" x14ac:dyDescent="0.35">
      <c r="B96" s="5" t="s">
        <v>80</v>
      </c>
      <c r="C96">
        <v>62</v>
      </c>
      <c r="D96">
        <v>83</v>
      </c>
      <c r="E96">
        <v>21</v>
      </c>
      <c r="F96">
        <v>37</v>
      </c>
      <c r="G96">
        <v>39</v>
      </c>
      <c r="H96">
        <v>565</v>
      </c>
      <c r="I96">
        <v>38</v>
      </c>
      <c r="J96">
        <v>104</v>
      </c>
      <c r="K96">
        <v>55</v>
      </c>
      <c r="L96">
        <v>67</v>
      </c>
      <c r="M96">
        <v>67</v>
      </c>
      <c r="N96">
        <v>224</v>
      </c>
      <c r="O96">
        <v>208</v>
      </c>
      <c r="P96">
        <v>23</v>
      </c>
      <c r="Q96">
        <v>10</v>
      </c>
      <c r="R96">
        <v>24</v>
      </c>
      <c r="S96">
        <v>789</v>
      </c>
      <c r="T96">
        <v>234</v>
      </c>
      <c r="U96">
        <v>0</v>
      </c>
      <c r="V96">
        <v>104</v>
      </c>
      <c r="W96">
        <v>347</v>
      </c>
      <c r="X96">
        <v>347</v>
      </c>
      <c r="Y96">
        <v>208</v>
      </c>
      <c r="Z96">
        <v>1083</v>
      </c>
      <c r="AA96">
        <v>2336</v>
      </c>
      <c r="AB96">
        <v>87</v>
      </c>
      <c r="AC96">
        <v>1617</v>
      </c>
      <c r="AD96">
        <v>104</v>
      </c>
      <c r="AE96">
        <v>65</v>
      </c>
      <c r="AF96">
        <v>141</v>
      </c>
      <c r="AG96">
        <v>65</v>
      </c>
      <c r="AH96">
        <v>719</v>
      </c>
      <c r="AI96">
        <v>404</v>
      </c>
      <c r="AJ96">
        <v>56</v>
      </c>
      <c r="AK96">
        <v>4</v>
      </c>
      <c r="AL96">
        <v>251</v>
      </c>
      <c r="AM96">
        <v>419</v>
      </c>
      <c r="AN96">
        <v>0</v>
      </c>
      <c r="AO96">
        <v>0</v>
      </c>
      <c r="AP96">
        <v>32</v>
      </c>
      <c r="AQ96">
        <v>226</v>
      </c>
      <c r="AR96">
        <v>4449</v>
      </c>
      <c r="AS96">
        <v>38</v>
      </c>
      <c r="AT96">
        <v>0</v>
      </c>
      <c r="AU96">
        <v>0</v>
      </c>
      <c r="AV96">
        <v>106</v>
      </c>
      <c r="AW96">
        <v>300</v>
      </c>
      <c r="AX96">
        <v>49</v>
      </c>
      <c r="AY96">
        <v>640</v>
      </c>
      <c r="AZ96">
        <v>293</v>
      </c>
      <c r="BA96">
        <v>120</v>
      </c>
      <c r="BB96">
        <v>104</v>
      </c>
      <c r="BC96">
        <v>0</v>
      </c>
      <c r="BD96" s="9">
        <v>94</v>
      </c>
    </row>
    <row r="97" spans="1:56" x14ac:dyDescent="0.35">
      <c r="B97" s="5" t="s">
        <v>79</v>
      </c>
      <c r="C97">
        <v>25</v>
      </c>
      <c r="D97">
        <v>40</v>
      </c>
      <c r="E97">
        <v>15</v>
      </c>
      <c r="F97">
        <v>11</v>
      </c>
      <c r="G97">
        <v>12</v>
      </c>
      <c r="H97">
        <v>215</v>
      </c>
      <c r="I97">
        <v>14</v>
      </c>
      <c r="J97">
        <v>45</v>
      </c>
      <c r="K97">
        <v>29</v>
      </c>
      <c r="L97">
        <v>26</v>
      </c>
      <c r="M97">
        <v>26</v>
      </c>
      <c r="N97">
        <v>91</v>
      </c>
      <c r="O97">
        <v>81</v>
      </c>
      <c r="P97">
        <v>9</v>
      </c>
      <c r="Q97">
        <v>7</v>
      </c>
      <c r="R97">
        <v>11</v>
      </c>
      <c r="S97">
        <v>371</v>
      </c>
      <c r="T97">
        <v>110</v>
      </c>
      <c r="U97">
        <v>0</v>
      </c>
      <c r="V97">
        <v>52</v>
      </c>
      <c r="W97">
        <v>156</v>
      </c>
      <c r="X97">
        <v>156</v>
      </c>
      <c r="Y97">
        <v>97</v>
      </c>
      <c r="Z97">
        <v>464</v>
      </c>
      <c r="AA97">
        <v>1021</v>
      </c>
      <c r="AB97">
        <v>42</v>
      </c>
      <c r="AC97">
        <v>713</v>
      </c>
      <c r="AD97">
        <v>33</v>
      </c>
      <c r="AE97">
        <v>21</v>
      </c>
      <c r="AF97">
        <v>63</v>
      </c>
      <c r="AG97">
        <v>21</v>
      </c>
      <c r="AH97">
        <v>308</v>
      </c>
      <c r="AI97">
        <v>201</v>
      </c>
      <c r="AJ97">
        <v>30</v>
      </c>
      <c r="AK97">
        <v>2</v>
      </c>
      <c r="AL97">
        <v>92</v>
      </c>
      <c r="AM97">
        <v>188</v>
      </c>
      <c r="AN97">
        <v>0</v>
      </c>
      <c r="AO97">
        <v>0</v>
      </c>
      <c r="AP97">
        <v>9</v>
      </c>
      <c r="AQ97">
        <v>94</v>
      </c>
      <c r="AR97">
        <v>1916</v>
      </c>
      <c r="AS97">
        <v>14</v>
      </c>
      <c r="AT97">
        <v>0</v>
      </c>
      <c r="AU97">
        <v>0</v>
      </c>
      <c r="AV97">
        <v>42</v>
      </c>
      <c r="AW97">
        <v>120</v>
      </c>
      <c r="AX97">
        <v>16</v>
      </c>
      <c r="AY97">
        <v>267</v>
      </c>
      <c r="AZ97">
        <v>111</v>
      </c>
      <c r="BA97">
        <v>72</v>
      </c>
      <c r="BB97">
        <v>54</v>
      </c>
      <c r="BC97">
        <v>0</v>
      </c>
      <c r="BD97" s="9">
        <v>95</v>
      </c>
    </row>
    <row r="98" spans="1:56" x14ac:dyDescent="0.35">
      <c r="A98" s="2" t="s">
        <v>134</v>
      </c>
      <c r="B98" s="7" t="s">
        <v>83</v>
      </c>
      <c r="BD98" s="9">
        <v>96</v>
      </c>
    </row>
    <row r="99" spans="1:56" x14ac:dyDescent="0.35">
      <c r="A99" s="3"/>
      <c r="B99" s="5" t="s">
        <v>61</v>
      </c>
      <c r="BD99" s="9">
        <v>97</v>
      </c>
    </row>
    <row r="100" spans="1:56" x14ac:dyDescent="0.35">
      <c r="A100" s="3"/>
      <c r="B100" s="5" t="s">
        <v>78</v>
      </c>
      <c r="BD100" s="9">
        <v>98</v>
      </c>
    </row>
    <row r="101" spans="1:56" x14ac:dyDescent="0.35">
      <c r="A101" s="3"/>
      <c r="B101" s="5" t="s">
        <v>62</v>
      </c>
      <c r="C101">
        <v>959</v>
      </c>
      <c r="D101">
        <v>1342</v>
      </c>
      <c r="E101">
        <v>383</v>
      </c>
      <c r="F101">
        <v>387</v>
      </c>
      <c r="G101">
        <v>281</v>
      </c>
      <c r="H101">
        <v>1847</v>
      </c>
      <c r="I101">
        <v>362</v>
      </c>
      <c r="J101">
        <v>646</v>
      </c>
      <c r="K101">
        <v>329</v>
      </c>
      <c r="L101">
        <v>884</v>
      </c>
      <c r="M101">
        <v>884</v>
      </c>
      <c r="N101">
        <v>668</v>
      </c>
      <c r="O101">
        <v>690</v>
      </c>
      <c r="P101">
        <v>359</v>
      </c>
      <c r="Q101">
        <v>552</v>
      </c>
      <c r="R101">
        <v>215</v>
      </c>
      <c r="S101">
        <v>5913</v>
      </c>
      <c r="T101">
        <v>1606</v>
      </c>
      <c r="U101">
        <v>118</v>
      </c>
      <c r="V101">
        <v>929</v>
      </c>
      <c r="W101">
        <v>1557</v>
      </c>
      <c r="X101">
        <v>1557</v>
      </c>
      <c r="Y101">
        <v>1575</v>
      </c>
      <c r="Z101">
        <v>2401</v>
      </c>
      <c r="AA101">
        <v>8450</v>
      </c>
      <c r="AB101">
        <v>1616</v>
      </c>
      <c r="AC101">
        <v>4538</v>
      </c>
      <c r="AD101">
        <v>1238</v>
      </c>
      <c r="AE101">
        <v>957</v>
      </c>
      <c r="AF101">
        <v>231</v>
      </c>
      <c r="AG101">
        <v>957</v>
      </c>
      <c r="AH101">
        <v>3912</v>
      </c>
      <c r="AI101">
        <v>3994</v>
      </c>
      <c r="AJ101">
        <v>760</v>
      </c>
      <c r="AK101">
        <v>274</v>
      </c>
      <c r="AL101">
        <v>561</v>
      </c>
      <c r="AM101">
        <v>2196</v>
      </c>
      <c r="AN101">
        <v>49</v>
      </c>
      <c r="AO101">
        <v>49</v>
      </c>
      <c r="AP101">
        <v>362</v>
      </c>
      <c r="AQ101">
        <v>755</v>
      </c>
      <c r="AR101">
        <v>23121</v>
      </c>
      <c r="AS101">
        <v>362</v>
      </c>
      <c r="AT101">
        <v>14</v>
      </c>
      <c r="AU101">
        <v>14</v>
      </c>
      <c r="AV101">
        <v>596</v>
      </c>
      <c r="AW101">
        <v>1716</v>
      </c>
      <c r="AX101">
        <v>317</v>
      </c>
      <c r="AY101">
        <v>2974</v>
      </c>
      <c r="AZ101">
        <v>1417</v>
      </c>
      <c r="BA101">
        <v>577</v>
      </c>
      <c r="BB101">
        <v>1076</v>
      </c>
      <c r="BC101">
        <v>118</v>
      </c>
      <c r="BD101" s="9">
        <v>99</v>
      </c>
    </row>
    <row r="102" spans="1:56" x14ac:dyDescent="0.35">
      <c r="A102" s="3"/>
      <c r="B102" s="5" t="s">
        <v>63</v>
      </c>
      <c r="C102">
        <v>2193</v>
      </c>
      <c r="D102">
        <v>2788</v>
      </c>
      <c r="E102">
        <v>595</v>
      </c>
      <c r="F102">
        <v>753</v>
      </c>
      <c r="G102">
        <v>365</v>
      </c>
      <c r="H102">
        <v>2502</v>
      </c>
      <c r="I102">
        <v>553</v>
      </c>
      <c r="J102">
        <v>1032</v>
      </c>
      <c r="K102">
        <v>376</v>
      </c>
      <c r="L102">
        <v>1105</v>
      </c>
      <c r="M102">
        <v>1105</v>
      </c>
      <c r="N102">
        <v>1621</v>
      </c>
      <c r="O102">
        <v>894</v>
      </c>
      <c r="P102">
        <v>514</v>
      </c>
      <c r="Q102">
        <v>929</v>
      </c>
      <c r="R102">
        <v>273</v>
      </c>
      <c r="S102">
        <v>10080</v>
      </c>
      <c r="T102">
        <v>4104</v>
      </c>
      <c r="U102">
        <v>144</v>
      </c>
      <c r="V102">
        <v>1303</v>
      </c>
      <c r="W102">
        <v>2106</v>
      </c>
      <c r="X102">
        <v>2106</v>
      </c>
      <c r="Y102">
        <v>2335</v>
      </c>
      <c r="Z102">
        <v>4568</v>
      </c>
      <c r="AA102">
        <v>12732</v>
      </c>
      <c r="AB102">
        <v>3344</v>
      </c>
      <c r="AC102">
        <v>7386</v>
      </c>
      <c r="AD102">
        <v>1593</v>
      </c>
      <c r="AE102">
        <v>1228</v>
      </c>
      <c r="AF102">
        <v>289</v>
      </c>
      <c r="AG102">
        <v>1228</v>
      </c>
      <c r="AH102">
        <v>5346</v>
      </c>
      <c r="AI102">
        <v>7421</v>
      </c>
      <c r="AJ102">
        <v>953</v>
      </c>
      <c r="AK102">
        <v>556</v>
      </c>
      <c r="AL102">
        <v>762</v>
      </c>
      <c r="AM102">
        <v>2801</v>
      </c>
      <c r="AN102">
        <v>88</v>
      </c>
      <c r="AO102">
        <v>88</v>
      </c>
      <c r="AP102">
        <v>576</v>
      </c>
      <c r="AQ102">
        <v>960</v>
      </c>
      <c r="AR102">
        <v>36899</v>
      </c>
      <c r="AS102">
        <v>553</v>
      </c>
      <c r="AT102">
        <v>26</v>
      </c>
      <c r="AU102">
        <v>26</v>
      </c>
      <c r="AV102">
        <v>846</v>
      </c>
      <c r="AW102">
        <v>2545</v>
      </c>
      <c r="AX102">
        <v>656</v>
      </c>
      <c r="AY102">
        <v>5056</v>
      </c>
      <c r="AZ102">
        <v>2950</v>
      </c>
      <c r="BA102">
        <v>782</v>
      </c>
      <c r="BB102">
        <v>1435</v>
      </c>
      <c r="BC102">
        <v>144</v>
      </c>
      <c r="BD102" s="9">
        <v>100</v>
      </c>
    </row>
    <row r="103" spans="1:56" x14ac:dyDescent="0.35">
      <c r="A103" s="3"/>
      <c r="B103" s="5" t="s">
        <v>64</v>
      </c>
      <c r="C103">
        <v>2497</v>
      </c>
      <c r="D103">
        <v>3162</v>
      </c>
      <c r="E103">
        <v>665</v>
      </c>
      <c r="F103">
        <v>776</v>
      </c>
      <c r="G103">
        <v>428</v>
      </c>
      <c r="H103">
        <v>2689</v>
      </c>
      <c r="I103">
        <v>560</v>
      </c>
      <c r="J103">
        <v>1019</v>
      </c>
      <c r="K103">
        <v>434</v>
      </c>
      <c r="L103">
        <v>1072</v>
      </c>
      <c r="M103">
        <v>1072</v>
      </c>
      <c r="N103">
        <v>1497</v>
      </c>
      <c r="O103">
        <v>1016</v>
      </c>
      <c r="P103">
        <v>584</v>
      </c>
      <c r="Q103">
        <v>927</v>
      </c>
      <c r="R103">
        <v>254</v>
      </c>
      <c r="S103">
        <v>11158</v>
      </c>
      <c r="T103">
        <v>4643</v>
      </c>
      <c r="U103">
        <v>157</v>
      </c>
      <c r="V103">
        <v>1414</v>
      </c>
      <c r="W103">
        <v>2393</v>
      </c>
      <c r="X103">
        <v>2393</v>
      </c>
      <c r="Y103">
        <v>2433</v>
      </c>
      <c r="Z103">
        <v>5944</v>
      </c>
      <c r="AA103">
        <v>14679</v>
      </c>
      <c r="AB103">
        <v>3657</v>
      </c>
      <c r="AC103">
        <v>9066</v>
      </c>
      <c r="AD103">
        <v>1727</v>
      </c>
      <c r="AE103">
        <v>1299</v>
      </c>
      <c r="AF103">
        <v>357</v>
      </c>
      <c r="AG103">
        <v>1299</v>
      </c>
      <c r="AH103">
        <v>5613</v>
      </c>
      <c r="AI103">
        <v>8205</v>
      </c>
      <c r="AJ103">
        <v>1001</v>
      </c>
      <c r="AK103">
        <v>495</v>
      </c>
      <c r="AL103">
        <v>763</v>
      </c>
      <c r="AM103">
        <v>3033</v>
      </c>
      <c r="AN103">
        <v>100</v>
      </c>
      <c r="AO103">
        <v>100</v>
      </c>
      <c r="AP103">
        <v>642</v>
      </c>
      <c r="AQ103">
        <v>1074</v>
      </c>
      <c r="AR103">
        <v>40610</v>
      </c>
      <c r="AS103">
        <v>560</v>
      </c>
      <c r="AT103">
        <v>23</v>
      </c>
      <c r="AU103">
        <v>23</v>
      </c>
      <c r="AV103">
        <v>910</v>
      </c>
      <c r="AW103">
        <v>2580</v>
      </c>
      <c r="AX103">
        <v>585</v>
      </c>
      <c r="AY103">
        <v>5308</v>
      </c>
      <c r="AZ103">
        <v>2915</v>
      </c>
      <c r="BA103">
        <v>853</v>
      </c>
      <c r="BB103">
        <v>1634</v>
      </c>
      <c r="BC103">
        <v>157</v>
      </c>
      <c r="BD103" s="9">
        <v>101</v>
      </c>
    </row>
    <row r="104" spans="1:56" x14ac:dyDescent="0.35">
      <c r="A104" s="3"/>
      <c r="B104" s="5" t="s">
        <v>65</v>
      </c>
      <c r="C104">
        <v>2127</v>
      </c>
      <c r="D104">
        <v>2745</v>
      </c>
      <c r="E104">
        <v>618</v>
      </c>
      <c r="F104">
        <v>706</v>
      </c>
      <c r="G104">
        <v>356</v>
      </c>
      <c r="H104">
        <v>2556</v>
      </c>
      <c r="I104">
        <v>474</v>
      </c>
      <c r="J104">
        <v>846</v>
      </c>
      <c r="K104">
        <v>403</v>
      </c>
      <c r="L104">
        <v>1091</v>
      </c>
      <c r="M104">
        <v>1091</v>
      </c>
      <c r="N104">
        <v>1106</v>
      </c>
      <c r="O104">
        <v>966</v>
      </c>
      <c r="P104">
        <v>516</v>
      </c>
      <c r="Q104">
        <v>953</v>
      </c>
      <c r="R104">
        <v>246</v>
      </c>
      <c r="S104">
        <v>10451</v>
      </c>
      <c r="T104">
        <v>3896</v>
      </c>
      <c r="U104">
        <v>150</v>
      </c>
      <c r="V104">
        <v>1505</v>
      </c>
      <c r="W104">
        <v>2371</v>
      </c>
      <c r="X104">
        <v>2371</v>
      </c>
      <c r="Y104">
        <v>2351</v>
      </c>
      <c r="Z104">
        <v>4938</v>
      </c>
      <c r="AA104">
        <v>13925</v>
      </c>
      <c r="AB104">
        <v>3276</v>
      </c>
      <c r="AC104">
        <v>7994</v>
      </c>
      <c r="AD104">
        <v>1718</v>
      </c>
      <c r="AE104">
        <v>1362</v>
      </c>
      <c r="AF104">
        <v>379</v>
      </c>
      <c r="AG104">
        <v>1362</v>
      </c>
      <c r="AH104">
        <v>5931</v>
      </c>
      <c r="AI104">
        <v>7606</v>
      </c>
      <c r="AJ104">
        <v>1060</v>
      </c>
      <c r="AK104">
        <v>531</v>
      </c>
      <c r="AL104">
        <v>786</v>
      </c>
      <c r="AM104">
        <v>3202</v>
      </c>
      <c r="AN104">
        <v>62</v>
      </c>
      <c r="AO104">
        <v>62</v>
      </c>
      <c r="AP104">
        <v>694</v>
      </c>
      <c r="AQ104">
        <v>1031</v>
      </c>
      <c r="AR104">
        <v>38102</v>
      </c>
      <c r="AS104">
        <v>474</v>
      </c>
      <c r="AT104">
        <v>16</v>
      </c>
      <c r="AU104">
        <v>16</v>
      </c>
      <c r="AV104">
        <v>804</v>
      </c>
      <c r="AW104">
        <v>2729</v>
      </c>
      <c r="AX104">
        <v>443</v>
      </c>
      <c r="AY104">
        <v>4877</v>
      </c>
      <c r="AZ104">
        <v>2506</v>
      </c>
      <c r="BA104">
        <v>884</v>
      </c>
      <c r="BB104">
        <v>1697</v>
      </c>
      <c r="BC104">
        <v>150</v>
      </c>
      <c r="BD104" s="9">
        <v>102</v>
      </c>
    </row>
    <row r="105" spans="1:56" x14ac:dyDescent="0.35">
      <c r="A105" s="3"/>
      <c r="B105" s="5" t="s">
        <v>66</v>
      </c>
      <c r="C105">
        <v>1590</v>
      </c>
      <c r="D105">
        <v>2207</v>
      </c>
      <c r="E105">
        <v>617</v>
      </c>
      <c r="F105">
        <v>566</v>
      </c>
      <c r="G105">
        <v>373</v>
      </c>
      <c r="H105">
        <v>2574</v>
      </c>
      <c r="I105">
        <v>455</v>
      </c>
      <c r="J105">
        <v>848</v>
      </c>
      <c r="K105">
        <v>407</v>
      </c>
      <c r="L105">
        <v>1065</v>
      </c>
      <c r="M105">
        <v>1065</v>
      </c>
      <c r="N105">
        <v>862</v>
      </c>
      <c r="O105">
        <v>960</v>
      </c>
      <c r="P105">
        <v>578</v>
      </c>
      <c r="Q105">
        <v>899</v>
      </c>
      <c r="R105">
        <v>269</v>
      </c>
      <c r="S105">
        <v>8704</v>
      </c>
      <c r="T105">
        <v>2632</v>
      </c>
      <c r="U105">
        <v>153</v>
      </c>
      <c r="V105">
        <v>1467</v>
      </c>
      <c r="W105">
        <v>2235</v>
      </c>
      <c r="X105">
        <v>2235</v>
      </c>
      <c r="Y105">
        <v>2315</v>
      </c>
      <c r="Z105">
        <v>3687</v>
      </c>
      <c r="AA105">
        <v>11871</v>
      </c>
      <c r="AB105">
        <v>2646</v>
      </c>
      <c r="AC105">
        <v>6545</v>
      </c>
      <c r="AD105">
        <v>1625</v>
      </c>
      <c r="AE105">
        <v>1252</v>
      </c>
      <c r="AF105">
        <v>248</v>
      </c>
      <c r="AG105">
        <v>1252</v>
      </c>
      <c r="AH105">
        <v>5326</v>
      </c>
      <c r="AI105">
        <v>6014</v>
      </c>
      <c r="AJ105">
        <v>1025</v>
      </c>
      <c r="AK105">
        <v>439</v>
      </c>
      <c r="AL105">
        <v>770</v>
      </c>
      <c r="AM105">
        <v>2945</v>
      </c>
      <c r="AN105">
        <v>71</v>
      </c>
      <c r="AO105">
        <v>71</v>
      </c>
      <c r="AP105">
        <v>528</v>
      </c>
      <c r="AQ105">
        <v>956</v>
      </c>
      <c r="AR105">
        <v>33014</v>
      </c>
      <c r="AS105">
        <v>455</v>
      </c>
      <c r="AT105">
        <v>34</v>
      </c>
      <c r="AU105">
        <v>34</v>
      </c>
      <c r="AV105">
        <v>844</v>
      </c>
      <c r="AW105">
        <v>2381</v>
      </c>
      <c r="AX105">
        <v>441</v>
      </c>
      <c r="AY105">
        <v>4191</v>
      </c>
      <c r="AZ105">
        <v>1956</v>
      </c>
      <c r="BA105">
        <v>807</v>
      </c>
      <c r="BB105">
        <v>1458</v>
      </c>
      <c r="BC105">
        <v>153</v>
      </c>
      <c r="BD105" s="9">
        <v>103</v>
      </c>
    </row>
    <row r="106" spans="1:56" x14ac:dyDescent="0.35">
      <c r="A106" s="3"/>
      <c r="B106" s="5" t="s">
        <v>67</v>
      </c>
      <c r="C106">
        <v>1433</v>
      </c>
      <c r="D106">
        <v>2044</v>
      </c>
      <c r="E106">
        <v>611</v>
      </c>
      <c r="F106">
        <v>626</v>
      </c>
      <c r="G106">
        <v>439</v>
      </c>
      <c r="H106">
        <v>2816</v>
      </c>
      <c r="I106">
        <v>494</v>
      </c>
      <c r="J106">
        <v>905</v>
      </c>
      <c r="K106">
        <v>462</v>
      </c>
      <c r="L106">
        <v>1197</v>
      </c>
      <c r="M106">
        <v>1197</v>
      </c>
      <c r="N106">
        <v>767</v>
      </c>
      <c r="O106">
        <v>1025</v>
      </c>
      <c r="P106">
        <v>550</v>
      </c>
      <c r="Q106">
        <v>873</v>
      </c>
      <c r="R106">
        <v>266</v>
      </c>
      <c r="S106">
        <v>8657</v>
      </c>
      <c r="T106">
        <v>2320</v>
      </c>
      <c r="U106">
        <v>200</v>
      </c>
      <c r="V106">
        <v>1535</v>
      </c>
      <c r="W106">
        <v>2390</v>
      </c>
      <c r="X106">
        <v>2390</v>
      </c>
      <c r="Y106">
        <v>2440</v>
      </c>
      <c r="Z106">
        <v>3234</v>
      </c>
      <c r="AA106">
        <v>11853</v>
      </c>
      <c r="AB106">
        <v>2501</v>
      </c>
      <c r="AC106">
        <v>6289</v>
      </c>
      <c r="AD106">
        <v>1806</v>
      </c>
      <c r="AE106">
        <v>1367</v>
      </c>
      <c r="AF106">
        <v>291</v>
      </c>
      <c r="AG106">
        <v>1367</v>
      </c>
      <c r="AH106">
        <v>5564</v>
      </c>
      <c r="AI106">
        <v>5773</v>
      </c>
      <c r="AJ106">
        <v>971</v>
      </c>
      <c r="AK106">
        <v>457</v>
      </c>
      <c r="AL106">
        <v>916</v>
      </c>
      <c r="AM106">
        <v>3066</v>
      </c>
      <c r="AN106">
        <v>105</v>
      </c>
      <c r="AO106">
        <v>105</v>
      </c>
      <c r="AP106">
        <v>460</v>
      </c>
      <c r="AQ106">
        <v>1112</v>
      </c>
      <c r="AR106">
        <v>33442</v>
      </c>
      <c r="AS106">
        <v>494</v>
      </c>
      <c r="AT106">
        <v>14</v>
      </c>
      <c r="AU106">
        <v>14</v>
      </c>
      <c r="AV106">
        <v>875</v>
      </c>
      <c r="AW106">
        <v>2498</v>
      </c>
      <c r="AX106">
        <v>443</v>
      </c>
      <c r="AY106">
        <v>4243</v>
      </c>
      <c r="AZ106">
        <v>1853</v>
      </c>
      <c r="BA106">
        <v>836</v>
      </c>
      <c r="BB106">
        <v>1609</v>
      </c>
      <c r="BC106">
        <v>200</v>
      </c>
      <c r="BD106" s="9">
        <v>104</v>
      </c>
    </row>
    <row r="107" spans="1:56" x14ac:dyDescent="0.35">
      <c r="A107" s="3"/>
      <c r="B107" s="5" t="s">
        <v>68</v>
      </c>
      <c r="C107">
        <v>1498</v>
      </c>
      <c r="D107">
        <v>2184</v>
      </c>
      <c r="E107">
        <v>686</v>
      </c>
      <c r="F107">
        <v>665</v>
      </c>
      <c r="G107">
        <v>520</v>
      </c>
      <c r="H107">
        <v>3587</v>
      </c>
      <c r="I107">
        <v>664</v>
      </c>
      <c r="J107">
        <v>1040</v>
      </c>
      <c r="K107">
        <v>545</v>
      </c>
      <c r="L107">
        <v>1566</v>
      </c>
      <c r="M107">
        <v>1566</v>
      </c>
      <c r="N107">
        <v>799</v>
      </c>
      <c r="O107">
        <v>1328</v>
      </c>
      <c r="P107">
        <v>754</v>
      </c>
      <c r="Q107">
        <v>1094</v>
      </c>
      <c r="R107">
        <v>385</v>
      </c>
      <c r="S107">
        <v>9718</v>
      </c>
      <c r="T107">
        <v>2170</v>
      </c>
      <c r="U107">
        <v>233</v>
      </c>
      <c r="V107">
        <v>1758</v>
      </c>
      <c r="W107">
        <v>2735</v>
      </c>
      <c r="X107">
        <v>2735</v>
      </c>
      <c r="Y107">
        <v>2798</v>
      </c>
      <c r="Z107">
        <v>3645</v>
      </c>
      <c r="AA107">
        <v>14257</v>
      </c>
      <c r="AB107">
        <v>2712</v>
      </c>
      <c r="AC107">
        <v>7483</v>
      </c>
      <c r="AD107">
        <v>2134</v>
      </c>
      <c r="AE107">
        <v>1614</v>
      </c>
      <c r="AF107">
        <v>400</v>
      </c>
      <c r="AG107">
        <v>1614</v>
      </c>
      <c r="AH107">
        <v>6774</v>
      </c>
      <c r="AI107">
        <v>6319</v>
      </c>
      <c r="AJ107">
        <v>1216</v>
      </c>
      <c r="AK107">
        <v>528</v>
      </c>
      <c r="AL107">
        <v>1140</v>
      </c>
      <c r="AM107">
        <v>3608</v>
      </c>
      <c r="AN107">
        <v>95</v>
      </c>
      <c r="AO107">
        <v>95</v>
      </c>
      <c r="AP107">
        <v>583</v>
      </c>
      <c r="AQ107">
        <v>1267</v>
      </c>
      <c r="AR107">
        <v>39170</v>
      </c>
      <c r="AS107">
        <v>664</v>
      </c>
      <c r="AT107">
        <v>23</v>
      </c>
      <c r="AU107">
        <v>23</v>
      </c>
      <c r="AV107">
        <v>1119</v>
      </c>
      <c r="AW107">
        <v>3166</v>
      </c>
      <c r="AX107">
        <v>495</v>
      </c>
      <c r="AY107">
        <v>4782</v>
      </c>
      <c r="AZ107">
        <v>2047</v>
      </c>
      <c r="BA107">
        <v>1032</v>
      </c>
      <c r="BB107">
        <v>1839</v>
      </c>
      <c r="BC107">
        <v>233</v>
      </c>
      <c r="BD107" s="9">
        <v>105</v>
      </c>
    </row>
    <row r="108" spans="1:56" x14ac:dyDescent="0.35">
      <c r="A108" s="3"/>
      <c r="B108" s="5" t="s">
        <v>69</v>
      </c>
      <c r="C108">
        <v>1562</v>
      </c>
      <c r="D108">
        <v>2295</v>
      </c>
      <c r="E108">
        <v>733</v>
      </c>
      <c r="F108">
        <v>620</v>
      </c>
      <c r="G108">
        <v>577</v>
      </c>
      <c r="H108">
        <v>3706</v>
      </c>
      <c r="I108">
        <v>713</v>
      </c>
      <c r="J108">
        <v>1090</v>
      </c>
      <c r="K108">
        <v>562</v>
      </c>
      <c r="L108">
        <v>1695</v>
      </c>
      <c r="M108">
        <v>1695</v>
      </c>
      <c r="N108">
        <v>953</v>
      </c>
      <c r="O108">
        <v>1254</v>
      </c>
      <c r="P108">
        <v>740</v>
      </c>
      <c r="Q108">
        <v>1112</v>
      </c>
      <c r="R108">
        <v>363</v>
      </c>
      <c r="S108">
        <v>9801</v>
      </c>
      <c r="T108">
        <v>2060</v>
      </c>
      <c r="U108">
        <v>270</v>
      </c>
      <c r="V108">
        <v>1752</v>
      </c>
      <c r="W108">
        <v>2947</v>
      </c>
      <c r="X108">
        <v>2947</v>
      </c>
      <c r="Y108">
        <v>2842</v>
      </c>
      <c r="Z108">
        <v>3735</v>
      </c>
      <c r="AA108">
        <v>14788</v>
      </c>
      <c r="AB108">
        <v>2808</v>
      </c>
      <c r="AC108">
        <v>7726</v>
      </c>
      <c r="AD108">
        <v>2331</v>
      </c>
      <c r="AE108">
        <v>1754</v>
      </c>
      <c r="AF108">
        <v>480</v>
      </c>
      <c r="AG108">
        <v>1754</v>
      </c>
      <c r="AH108">
        <v>7062</v>
      </c>
      <c r="AI108">
        <v>6141</v>
      </c>
      <c r="AJ108">
        <v>1207</v>
      </c>
      <c r="AK108">
        <v>513</v>
      </c>
      <c r="AL108">
        <v>1189</v>
      </c>
      <c r="AM108">
        <v>3723</v>
      </c>
      <c r="AN108">
        <v>122</v>
      </c>
      <c r="AO108">
        <v>122</v>
      </c>
      <c r="AP108">
        <v>562</v>
      </c>
      <c r="AQ108">
        <v>1315</v>
      </c>
      <c r="AR108">
        <v>40518</v>
      </c>
      <c r="AS108">
        <v>713</v>
      </c>
      <c r="AT108">
        <v>20</v>
      </c>
      <c r="AU108">
        <v>20</v>
      </c>
      <c r="AV108">
        <v>1263</v>
      </c>
      <c r="AW108">
        <v>3339</v>
      </c>
      <c r="AX108">
        <v>528</v>
      </c>
      <c r="AY108">
        <v>5082</v>
      </c>
      <c r="AZ108">
        <v>2135</v>
      </c>
      <c r="BA108">
        <v>1093</v>
      </c>
      <c r="BB108">
        <v>1762</v>
      </c>
      <c r="BC108">
        <v>270</v>
      </c>
      <c r="BD108" s="9">
        <v>106</v>
      </c>
    </row>
    <row r="109" spans="1:56" x14ac:dyDescent="0.35">
      <c r="A109" s="3"/>
      <c r="B109" s="5" t="s">
        <v>70</v>
      </c>
      <c r="C109">
        <v>1390</v>
      </c>
      <c r="D109">
        <v>2044</v>
      </c>
      <c r="E109">
        <v>654</v>
      </c>
      <c r="F109">
        <v>671</v>
      </c>
      <c r="G109">
        <v>587</v>
      </c>
      <c r="H109">
        <v>3484</v>
      </c>
      <c r="I109">
        <v>693</v>
      </c>
      <c r="J109">
        <v>936</v>
      </c>
      <c r="K109">
        <v>471</v>
      </c>
      <c r="L109">
        <v>1582</v>
      </c>
      <c r="M109">
        <v>1582</v>
      </c>
      <c r="N109">
        <v>900</v>
      </c>
      <c r="O109">
        <v>1188</v>
      </c>
      <c r="P109">
        <v>700</v>
      </c>
      <c r="Q109">
        <v>1053</v>
      </c>
      <c r="R109">
        <v>288</v>
      </c>
      <c r="S109">
        <v>9078</v>
      </c>
      <c r="T109">
        <v>1871</v>
      </c>
      <c r="U109">
        <v>231</v>
      </c>
      <c r="V109">
        <v>1530</v>
      </c>
      <c r="W109">
        <v>2660</v>
      </c>
      <c r="X109">
        <v>2660</v>
      </c>
      <c r="Y109">
        <v>2466</v>
      </c>
      <c r="Z109">
        <v>3343</v>
      </c>
      <c r="AA109">
        <v>13419</v>
      </c>
      <c r="AB109">
        <v>2553</v>
      </c>
      <c r="AC109">
        <v>6938</v>
      </c>
      <c r="AD109">
        <v>2259</v>
      </c>
      <c r="AE109">
        <v>1672</v>
      </c>
      <c r="AF109">
        <v>438</v>
      </c>
      <c r="AG109">
        <v>1672</v>
      </c>
      <c r="AH109">
        <v>6481</v>
      </c>
      <c r="AI109">
        <v>5725</v>
      </c>
      <c r="AJ109">
        <v>1183</v>
      </c>
      <c r="AK109">
        <v>509</v>
      </c>
      <c r="AL109">
        <v>1060</v>
      </c>
      <c r="AM109">
        <v>3369</v>
      </c>
      <c r="AN109">
        <v>109</v>
      </c>
      <c r="AO109">
        <v>109</v>
      </c>
      <c r="AP109">
        <v>509</v>
      </c>
      <c r="AQ109">
        <v>1159</v>
      </c>
      <c r="AR109">
        <v>37275</v>
      </c>
      <c r="AS109">
        <v>693</v>
      </c>
      <c r="AT109">
        <v>14</v>
      </c>
      <c r="AU109">
        <v>14</v>
      </c>
      <c r="AV109">
        <v>1236</v>
      </c>
      <c r="AW109">
        <v>3112</v>
      </c>
      <c r="AX109">
        <v>465</v>
      </c>
      <c r="AY109">
        <v>4740</v>
      </c>
      <c r="AZ109">
        <v>2080</v>
      </c>
      <c r="BA109">
        <v>1010</v>
      </c>
      <c r="BB109">
        <v>1618</v>
      </c>
      <c r="BC109">
        <v>231</v>
      </c>
      <c r="BD109" s="9">
        <v>107</v>
      </c>
    </row>
    <row r="110" spans="1:56" x14ac:dyDescent="0.35">
      <c r="A110" s="3"/>
      <c r="B110" s="5" t="s">
        <v>71</v>
      </c>
      <c r="C110">
        <v>1242</v>
      </c>
      <c r="D110">
        <v>1852</v>
      </c>
      <c r="E110">
        <v>610</v>
      </c>
      <c r="F110">
        <v>563</v>
      </c>
      <c r="G110">
        <v>526</v>
      </c>
      <c r="H110">
        <v>3066</v>
      </c>
      <c r="I110">
        <v>629</v>
      </c>
      <c r="J110">
        <v>796</v>
      </c>
      <c r="K110">
        <v>418</v>
      </c>
      <c r="L110">
        <v>1556</v>
      </c>
      <c r="M110">
        <v>1556</v>
      </c>
      <c r="N110">
        <v>775</v>
      </c>
      <c r="O110">
        <v>1040</v>
      </c>
      <c r="P110">
        <v>528</v>
      </c>
      <c r="Q110">
        <v>882</v>
      </c>
      <c r="R110">
        <v>251</v>
      </c>
      <c r="S110">
        <v>7802</v>
      </c>
      <c r="T110">
        <v>1536</v>
      </c>
      <c r="U110">
        <v>248</v>
      </c>
      <c r="V110">
        <v>1426</v>
      </c>
      <c r="W110">
        <v>2425</v>
      </c>
      <c r="X110">
        <v>2425</v>
      </c>
      <c r="Y110">
        <v>2222</v>
      </c>
      <c r="Z110">
        <v>2630</v>
      </c>
      <c r="AA110">
        <v>11399</v>
      </c>
      <c r="AB110">
        <v>2340</v>
      </c>
      <c r="AC110">
        <v>5533</v>
      </c>
      <c r="AD110">
        <v>2041</v>
      </c>
      <c r="AE110">
        <v>1515</v>
      </c>
      <c r="AF110">
        <v>318</v>
      </c>
      <c r="AG110">
        <v>1515</v>
      </c>
      <c r="AH110">
        <v>5866</v>
      </c>
      <c r="AI110">
        <v>4748</v>
      </c>
      <c r="AJ110">
        <v>969</v>
      </c>
      <c r="AK110">
        <v>488</v>
      </c>
      <c r="AL110">
        <v>923</v>
      </c>
      <c r="AM110">
        <v>3059</v>
      </c>
      <c r="AN110">
        <v>104</v>
      </c>
      <c r="AO110">
        <v>104</v>
      </c>
      <c r="AP110">
        <v>498</v>
      </c>
      <c r="AQ110">
        <v>941</v>
      </c>
      <c r="AR110">
        <v>32644</v>
      </c>
      <c r="AS110">
        <v>629</v>
      </c>
      <c r="AT110">
        <v>30</v>
      </c>
      <c r="AU110">
        <v>30</v>
      </c>
      <c r="AV110">
        <v>1103</v>
      </c>
      <c r="AW110">
        <v>2807</v>
      </c>
      <c r="AX110">
        <v>378</v>
      </c>
      <c r="AY110">
        <v>4261</v>
      </c>
      <c r="AZ110">
        <v>1836</v>
      </c>
      <c r="BA110">
        <v>865</v>
      </c>
      <c r="BB110">
        <v>1361</v>
      </c>
      <c r="BC110">
        <v>248</v>
      </c>
      <c r="BD110" s="9">
        <v>108</v>
      </c>
    </row>
    <row r="111" spans="1:56" x14ac:dyDescent="0.35">
      <c r="A111" s="3"/>
      <c r="B111" s="5" t="s">
        <v>72</v>
      </c>
      <c r="C111">
        <v>1175</v>
      </c>
      <c r="D111">
        <v>1846</v>
      </c>
      <c r="E111">
        <v>671</v>
      </c>
      <c r="F111">
        <v>601</v>
      </c>
      <c r="G111">
        <v>577</v>
      </c>
      <c r="H111">
        <v>3156</v>
      </c>
      <c r="I111">
        <v>684</v>
      </c>
      <c r="J111">
        <v>825</v>
      </c>
      <c r="K111">
        <v>459</v>
      </c>
      <c r="L111">
        <v>1539</v>
      </c>
      <c r="M111">
        <v>1539</v>
      </c>
      <c r="N111">
        <v>799</v>
      </c>
      <c r="O111">
        <v>1047</v>
      </c>
      <c r="P111">
        <v>523</v>
      </c>
      <c r="Q111">
        <v>858</v>
      </c>
      <c r="R111">
        <v>247</v>
      </c>
      <c r="S111">
        <v>8027</v>
      </c>
      <c r="T111">
        <v>1507</v>
      </c>
      <c r="U111">
        <v>236</v>
      </c>
      <c r="V111">
        <v>1421</v>
      </c>
      <c r="W111">
        <v>2498</v>
      </c>
      <c r="X111">
        <v>2498</v>
      </c>
      <c r="Y111">
        <v>2246</v>
      </c>
      <c r="Z111">
        <v>2289</v>
      </c>
      <c r="AA111">
        <v>10956</v>
      </c>
      <c r="AB111">
        <v>2299</v>
      </c>
      <c r="AC111">
        <v>5323</v>
      </c>
      <c r="AD111">
        <v>2117</v>
      </c>
      <c r="AE111">
        <v>1540</v>
      </c>
      <c r="AF111">
        <v>360</v>
      </c>
      <c r="AG111">
        <v>1540</v>
      </c>
      <c r="AH111">
        <v>5633</v>
      </c>
      <c r="AI111">
        <v>4845</v>
      </c>
      <c r="AJ111">
        <v>1041</v>
      </c>
      <c r="AK111">
        <v>453</v>
      </c>
      <c r="AL111">
        <v>976</v>
      </c>
      <c r="AM111">
        <v>2936</v>
      </c>
      <c r="AN111">
        <v>119</v>
      </c>
      <c r="AO111">
        <v>119</v>
      </c>
      <c r="AP111">
        <v>460</v>
      </c>
      <c r="AQ111">
        <v>1056</v>
      </c>
      <c r="AR111">
        <v>32580</v>
      </c>
      <c r="AS111">
        <v>684</v>
      </c>
      <c r="AT111">
        <v>25</v>
      </c>
      <c r="AU111">
        <v>25</v>
      </c>
      <c r="AV111">
        <v>1133</v>
      </c>
      <c r="AW111">
        <v>2697</v>
      </c>
      <c r="AX111">
        <v>366</v>
      </c>
      <c r="AY111">
        <v>4358</v>
      </c>
      <c r="AZ111">
        <v>1860</v>
      </c>
      <c r="BA111">
        <v>848</v>
      </c>
      <c r="BB111">
        <v>1439</v>
      </c>
      <c r="BC111">
        <v>236</v>
      </c>
      <c r="BD111" s="9">
        <v>109</v>
      </c>
    </row>
    <row r="112" spans="1:56" x14ac:dyDescent="0.35">
      <c r="A112" s="3"/>
      <c r="B112" s="5" t="s">
        <v>73</v>
      </c>
      <c r="C112">
        <v>810</v>
      </c>
      <c r="D112">
        <v>1333</v>
      </c>
      <c r="E112">
        <v>523</v>
      </c>
      <c r="F112">
        <v>485</v>
      </c>
      <c r="G112">
        <v>476</v>
      </c>
      <c r="H112">
        <v>2542</v>
      </c>
      <c r="I112">
        <v>547</v>
      </c>
      <c r="J112">
        <v>672</v>
      </c>
      <c r="K112">
        <v>353</v>
      </c>
      <c r="L112">
        <v>1252</v>
      </c>
      <c r="M112">
        <v>1252</v>
      </c>
      <c r="N112">
        <v>642</v>
      </c>
      <c r="O112">
        <v>854</v>
      </c>
      <c r="P112">
        <v>468</v>
      </c>
      <c r="Q112">
        <v>694</v>
      </c>
      <c r="R112">
        <v>146</v>
      </c>
      <c r="S112">
        <v>6254</v>
      </c>
      <c r="T112">
        <v>1136</v>
      </c>
      <c r="U112">
        <v>173</v>
      </c>
      <c r="V112">
        <v>1160</v>
      </c>
      <c r="W112">
        <v>1922</v>
      </c>
      <c r="X112">
        <v>1922</v>
      </c>
      <c r="Y112">
        <v>1832</v>
      </c>
      <c r="Z112">
        <v>1748</v>
      </c>
      <c r="AA112">
        <v>8804</v>
      </c>
      <c r="AB112">
        <v>1687</v>
      </c>
      <c r="AC112">
        <v>4127</v>
      </c>
      <c r="AD112">
        <v>1602</v>
      </c>
      <c r="AE112">
        <v>1126</v>
      </c>
      <c r="AF112">
        <v>274</v>
      </c>
      <c r="AG112">
        <v>1126</v>
      </c>
      <c r="AH112">
        <v>4677</v>
      </c>
      <c r="AI112">
        <v>3785</v>
      </c>
      <c r="AJ112">
        <v>756</v>
      </c>
      <c r="AK112">
        <v>354</v>
      </c>
      <c r="AL112">
        <v>747</v>
      </c>
      <c r="AM112">
        <v>2486</v>
      </c>
      <c r="AN112">
        <v>103</v>
      </c>
      <c r="AO112">
        <v>103</v>
      </c>
      <c r="AP112">
        <v>369</v>
      </c>
      <c r="AQ112">
        <v>855</v>
      </c>
      <c r="AR112">
        <v>25764</v>
      </c>
      <c r="AS112">
        <v>547</v>
      </c>
      <c r="AT112">
        <v>19</v>
      </c>
      <c r="AU112">
        <v>19</v>
      </c>
      <c r="AV112">
        <v>941</v>
      </c>
      <c r="AW112">
        <v>2191</v>
      </c>
      <c r="AX112">
        <v>319</v>
      </c>
      <c r="AY112">
        <v>3418</v>
      </c>
      <c r="AZ112">
        <v>1496</v>
      </c>
      <c r="BA112">
        <v>636</v>
      </c>
      <c r="BB112">
        <v>1199</v>
      </c>
      <c r="BC112">
        <v>173</v>
      </c>
      <c r="BD112" s="9">
        <v>110</v>
      </c>
    </row>
    <row r="113" spans="1:56" x14ac:dyDescent="0.35">
      <c r="A113" s="3"/>
      <c r="B113" s="5" t="s">
        <v>74</v>
      </c>
      <c r="C113">
        <v>804</v>
      </c>
      <c r="D113">
        <v>1228</v>
      </c>
      <c r="E113">
        <v>424</v>
      </c>
      <c r="F113">
        <v>427</v>
      </c>
      <c r="G113">
        <v>440</v>
      </c>
      <c r="H113">
        <v>2066</v>
      </c>
      <c r="I113">
        <v>442</v>
      </c>
      <c r="J113">
        <v>534</v>
      </c>
      <c r="K113">
        <v>240</v>
      </c>
      <c r="L113">
        <v>981</v>
      </c>
      <c r="M113">
        <v>981</v>
      </c>
      <c r="N113">
        <v>617</v>
      </c>
      <c r="O113">
        <v>730</v>
      </c>
      <c r="P113">
        <v>380</v>
      </c>
      <c r="Q113">
        <v>613</v>
      </c>
      <c r="R113">
        <v>158</v>
      </c>
      <c r="S113">
        <v>5240</v>
      </c>
      <c r="T113">
        <v>1088</v>
      </c>
      <c r="U113">
        <v>166</v>
      </c>
      <c r="V113">
        <v>962</v>
      </c>
      <c r="W113">
        <v>1578</v>
      </c>
      <c r="X113">
        <v>1578</v>
      </c>
      <c r="Y113">
        <v>1496</v>
      </c>
      <c r="Z113">
        <v>1715</v>
      </c>
      <c r="AA113">
        <v>7811</v>
      </c>
      <c r="AB113">
        <v>1536</v>
      </c>
      <c r="AC113">
        <v>3868</v>
      </c>
      <c r="AD113">
        <v>1472</v>
      </c>
      <c r="AE113">
        <v>1032</v>
      </c>
      <c r="AF113">
        <v>202</v>
      </c>
      <c r="AG113">
        <v>1032</v>
      </c>
      <c r="AH113">
        <v>3943</v>
      </c>
      <c r="AI113">
        <v>3220</v>
      </c>
      <c r="AJ113">
        <v>601</v>
      </c>
      <c r="AK113">
        <v>308</v>
      </c>
      <c r="AL113">
        <v>568</v>
      </c>
      <c r="AM113">
        <v>2070</v>
      </c>
      <c r="AN113">
        <v>63</v>
      </c>
      <c r="AO113">
        <v>63</v>
      </c>
      <c r="AP113">
        <v>282</v>
      </c>
      <c r="AQ113">
        <v>805</v>
      </c>
      <c r="AR113">
        <v>22167</v>
      </c>
      <c r="AS113">
        <v>442</v>
      </c>
      <c r="AT113">
        <v>10</v>
      </c>
      <c r="AU113">
        <v>10</v>
      </c>
      <c r="AV113">
        <v>768</v>
      </c>
      <c r="AW113">
        <v>1873</v>
      </c>
      <c r="AX113">
        <v>294</v>
      </c>
      <c r="AY113">
        <v>2904</v>
      </c>
      <c r="AZ113">
        <v>1326</v>
      </c>
      <c r="BA113">
        <v>608</v>
      </c>
      <c r="BB113">
        <v>918</v>
      </c>
      <c r="BC113">
        <v>166</v>
      </c>
      <c r="BD113" s="9">
        <v>111</v>
      </c>
    </row>
    <row r="114" spans="1:56" x14ac:dyDescent="0.35">
      <c r="A114" s="3"/>
      <c r="B114" s="5" t="s">
        <v>75</v>
      </c>
      <c r="C114">
        <v>713</v>
      </c>
      <c r="D114">
        <v>1051</v>
      </c>
      <c r="E114">
        <v>338</v>
      </c>
      <c r="F114">
        <v>330</v>
      </c>
      <c r="G114">
        <v>334</v>
      </c>
      <c r="H114">
        <v>1620</v>
      </c>
      <c r="I114">
        <v>350</v>
      </c>
      <c r="J114">
        <v>357</v>
      </c>
      <c r="K114">
        <v>161</v>
      </c>
      <c r="L114">
        <v>817</v>
      </c>
      <c r="M114">
        <v>817</v>
      </c>
      <c r="N114">
        <v>502</v>
      </c>
      <c r="O114">
        <v>541</v>
      </c>
      <c r="P114">
        <v>350</v>
      </c>
      <c r="Q114">
        <v>483</v>
      </c>
      <c r="R114">
        <v>151</v>
      </c>
      <c r="S114">
        <v>4031</v>
      </c>
      <c r="T114">
        <v>815</v>
      </c>
      <c r="U114">
        <v>153</v>
      </c>
      <c r="V114">
        <v>693</v>
      </c>
      <c r="W114">
        <v>1257</v>
      </c>
      <c r="X114">
        <v>1257</v>
      </c>
      <c r="Y114">
        <v>1050</v>
      </c>
      <c r="Z114">
        <v>1545</v>
      </c>
      <c r="AA114">
        <v>6306</v>
      </c>
      <c r="AB114">
        <v>1272</v>
      </c>
      <c r="AC114">
        <v>3305</v>
      </c>
      <c r="AD114">
        <v>1078</v>
      </c>
      <c r="AE114">
        <v>744</v>
      </c>
      <c r="AF114">
        <v>156</v>
      </c>
      <c r="AG114">
        <v>744</v>
      </c>
      <c r="AH114">
        <v>3001</v>
      </c>
      <c r="AI114">
        <v>2424</v>
      </c>
      <c r="AJ114">
        <v>473</v>
      </c>
      <c r="AK114">
        <v>221</v>
      </c>
      <c r="AL114">
        <v>478</v>
      </c>
      <c r="AM114">
        <v>1529</v>
      </c>
      <c r="AN114">
        <v>60</v>
      </c>
      <c r="AO114">
        <v>60</v>
      </c>
      <c r="AP114">
        <v>236</v>
      </c>
      <c r="AQ114">
        <v>671</v>
      </c>
      <c r="AR114">
        <v>17470</v>
      </c>
      <c r="AS114">
        <v>350</v>
      </c>
      <c r="AT114">
        <v>15</v>
      </c>
      <c r="AU114">
        <v>15</v>
      </c>
      <c r="AV114">
        <v>601</v>
      </c>
      <c r="AW114">
        <v>1472</v>
      </c>
      <c r="AX114">
        <v>196</v>
      </c>
      <c r="AY114">
        <v>2325</v>
      </c>
      <c r="AZ114">
        <v>1068</v>
      </c>
      <c r="BA114">
        <v>432</v>
      </c>
      <c r="BB114">
        <v>653</v>
      </c>
      <c r="BC114">
        <v>153</v>
      </c>
      <c r="BD114" s="9">
        <v>112</v>
      </c>
    </row>
    <row r="115" spans="1:56" x14ac:dyDescent="0.35">
      <c r="A115" s="3"/>
      <c r="B115" s="5" t="s">
        <v>81</v>
      </c>
      <c r="C115">
        <v>401</v>
      </c>
      <c r="D115">
        <v>587</v>
      </c>
      <c r="E115">
        <v>186</v>
      </c>
      <c r="F115">
        <v>245</v>
      </c>
      <c r="G115">
        <v>187</v>
      </c>
      <c r="H115">
        <v>890</v>
      </c>
      <c r="I115">
        <v>213</v>
      </c>
      <c r="J115">
        <v>208</v>
      </c>
      <c r="K115">
        <v>102</v>
      </c>
      <c r="L115">
        <v>455</v>
      </c>
      <c r="M115">
        <v>455</v>
      </c>
      <c r="N115">
        <v>275</v>
      </c>
      <c r="O115">
        <v>289</v>
      </c>
      <c r="P115">
        <v>203</v>
      </c>
      <c r="Q115">
        <v>272</v>
      </c>
      <c r="R115">
        <v>67</v>
      </c>
      <c r="S115">
        <v>2527</v>
      </c>
      <c r="T115">
        <v>556</v>
      </c>
      <c r="U115">
        <v>63</v>
      </c>
      <c r="V115">
        <v>433</v>
      </c>
      <c r="W115">
        <v>809</v>
      </c>
      <c r="X115">
        <v>809</v>
      </c>
      <c r="Y115">
        <v>641</v>
      </c>
      <c r="Z115">
        <v>960</v>
      </c>
      <c r="AA115">
        <v>3673</v>
      </c>
      <c r="AB115">
        <v>728</v>
      </c>
      <c r="AC115">
        <v>1920</v>
      </c>
      <c r="AD115">
        <v>676</v>
      </c>
      <c r="AE115">
        <v>489</v>
      </c>
      <c r="AF115">
        <v>80</v>
      </c>
      <c r="AG115">
        <v>489</v>
      </c>
      <c r="AH115">
        <v>1753</v>
      </c>
      <c r="AI115">
        <v>1505</v>
      </c>
      <c r="AJ115">
        <v>307</v>
      </c>
      <c r="AK115">
        <v>141</v>
      </c>
      <c r="AL115">
        <v>244</v>
      </c>
      <c r="AM115">
        <v>842</v>
      </c>
      <c r="AN115">
        <v>29</v>
      </c>
      <c r="AO115">
        <v>29</v>
      </c>
      <c r="AP115">
        <v>204</v>
      </c>
      <c r="AQ115">
        <v>353</v>
      </c>
      <c r="AR115">
        <v>10411</v>
      </c>
      <c r="AS115">
        <v>213</v>
      </c>
      <c r="AT115">
        <v>5</v>
      </c>
      <c r="AU115">
        <v>5</v>
      </c>
      <c r="AV115">
        <v>357</v>
      </c>
      <c r="AW115">
        <v>911</v>
      </c>
      <c r="AX115">
        <v>106</v>
      </c>
      <c r="AY115">
        <v>1533</v>
      </c>
      <c r="AZ115">
        <v>724</v>
      </c>
      <c r="BA115">
        <v>257</v>
      </c>
      <c r="BB115">
        <v>370</v>
      </c>
      <c r="BC115">
        <v>63</v>
      </c>
      <c r="BD115" s="9">
        <v>113</v>
      </c>
    </row>
    <row r="116" spans="1:56" x14ac:dyDescent="0.35">
      <c r="A116" s="3"/>
      <c r="B116" s="5" t="s">
        <v>82</v>
      </c>
      <c r="C116">
        <v>195</v>
      </c>
      <c r="D116">
        <v>309</v>
      </c>
      <c r="E116">
        <v>114</v>
      </c>
      <c r="F116">
        <v>161</v>
      </c>
      <c r="G116">
        <v>104</v>
      </c>
      <c r="H116">
        <v>620</v>
      </c>
      <c r="I116">
        <v>147</v>
      </c>
      <c r="J116">
        <v>126</v>
      </c>
      <c r="K116">
        <v>61</v>
      </c>
      <c r="L116">
        <v>276</v>
      </c>
      <c r="M116">
        <v>276</v>
      </c>
      <c r="N116">
        <v>165</v>
      </c>
      <c r="O116">
        <v>184</v>
      </c>
      <c r="P116">
        <v>139</v>
      </c>
      <c r="Q116">
        <v>147</v>
      </c>
      <c r="R116">
        <v>35</v>
      </c>
      <c r="S116">
        <v>1456</v>
      </c>
      <c r="T116">
        <v>336</v>
      </c>
      <c r="U116">
        <v>57</v>
      </c>
      <c r="V116">
        <v>276</v>
      </c>
      <c r="W116">
        <v>482</v>
      </c>
      <c r="X116">
        <v>482</v>
      </c>
      <c r="Y116">
        <v>402</v>
      </c>
      <c r="Z116">
        <v>563</v>
      </c>
      <c r="AA116">
        <v>1897</v>
      </c>
      <c r="AB116">
        <v>373</v>
      </c>
      <c r="AC116">
        <v>1033</v>
      </c>
      <c r="AD116">
        <v>376</v>
      </c>
      <c r="AE116">
        <v>272</v>
      </c>
      <c r="AF116">
        <v>26</v>
      </c>
      <c r="AG116">
        <v>272</v>
      </c>
      <c r="AH116">
        <v>864</v>
      </c>
      <c r="AI116">
        <v>827</v>
      </c>
      <c r="AJ116">
        <v>139</v>
      </c>
      <c r="AK116">
        <v>64</v>
      </c>
      <c r="AL116">
        <v>154</v>
      </c>
      <c r="AM116">
        <v>360</v>
      </c>
      <c r="AN116">
        <v>12</v>
      </c>
      <c r="AO116">
        <v>12</v>
      </c>
      <c r="AP116">
        <v>96</v>
      </c>
      <c r="AQ116">
        <v>168</v>
      </c>
      <c r="AR116">
        <v>5892</v>
      </c>
      <c r="AS116">
        <v>147</v>
      </c>
      <c r="AT116">
        <v>1</v>
      </c>
      <c r="AU116">
        <v>1</v>
      </c>
      <c r="AV116">
        <v>282</v>
      </c>
      <c r="AW116">
        <v>504</v>
      </c>
      <c r="AX116">
        <v>65</v>
      </c>
      <c r="AY116">
        <v>904</v>
      </c>
      <c r="AZ116">
        <v>422</v>
      </c>
      <c r="BA116">
        <v>102</v>
      </c>
      <c r="BB116">
        <v>205</v>
      </c>
      <c r="BC116">
        <v>57</v>
      </c>
      <c r="BD116" s="9">
        <v>114</v>
      </c>
    </row>
    <row r="117" spans="1:56" x14ac:dyDescent="0.35">
      <c r="A117" s="3"/>
      <c r="B117" s="5" t="s">
        <v>76</v>
      </c>
      <c r="BD117" s="9">
        <v>115</v>
      </c>
    </row>
    <row r="118" spans="1:56" x14ac:dyDescent="0.35">
      <c r="A118" s="3"/>
      <c r="B118" s="5" t="s">
        <v>46</v>
      </c>
      <c r="BD118" s="9">
        <v>116</v>
      </c>
    </row>
    <row r="119" spans="1:56" x14ac:dyDescent="0.35">
      <c r="A119" s="3"/>
      <c r="B119" s="5" t="s">
        <v>77</v>
      </c>
      <c r="BD119" s="9">
        <v>117</v>
      </c>
    </row>
    <row r="120" spans="1:56" x14ac:dyDescent="0.35">
      <c r="A120" s="3"/>
      <c r="B120" s="5" t="s">
        <v>47</v>
      </c>
      <c r="C120">
        <v>925</v>
      </c>
      <c r="D120">
        <v>1350</v>
      </c>
      <c r="E120">
        <v>425</v>
      </c>
      <c r="F120">
        <v>390</v>
      </c>
      <c r="G120">
        <v>304</v>
      </c>
      <c r="H120">
        <v>2032</v>
      </c>
      <c r="I120">
        <v>365</v>
      </c>
      <c r="J120">
        <v>621</v>
      </c>
      <c r="K120">
        <v>306</v>
      </c>
      <c r="L120">
        <v>904</v>
      </c>
      <c r="M120">
        <v>904</v>
      </c>
      <c r="N120">
        <v>564</v>
      </c>
      <c r="O120">
        <v>727</v>
      </c>
      <c r="P120">
        <v>419</v>
      </c>
      <c r="Q120">
        <v>608</v>
      </c>
      <c r="R120">
        <v>218</v>
      </c>
      <c r="S120">
        <v>5932</v>
      </c>
      <c r="T120">
        <v>1517</v>
      </c>
      <c r="U120">
        <v>140</v>
      </c>
      <c r="V120">
        <v>1094</v>
      </c>
      <c r="W120">
        <v>1635</v>
      </c>
      <c r="X120">
        <v>1635</v>
      </c>
      <c r="Y120">
        <v>1715</v>
      </c>
      <c r="Z120">
        <v>2329</v>
      </c>
      <c r="AA120">
        <v>8547</v>
      </c>
      <c r="AB120">
        <v>1696</v>
      </c>
      <c r="AC120">
        <v>4487</v>
      </c>
      <c r="AD120">
        <v>1318</v>
      </c>
      <c r="AE120">
        <v>1014</v>
      </c>
      <c r="AF120">
        <v>213</v>
      </c>
      <c r="AG120">
        <v>1014</v>
      </c>
      <c r="AH120">
        <v>4060</v>
      </c>
      <c r="AI120">
        <v>3932</v>
      </c>
      <c r="AJ120">
        <v>717</v>
      </c>
      <c r="AK120">
        <v>346</v>
      </c>
      <c r="AL120">
        <v>663</v>
      </c>
      <c r="AM120">
        <v>2211</v>
      </c>
      <c r="AN120">
        <v>67</v>
      </c>
      <c r="AO120">
        <v>67</v>
      </c>
      <c r="AP120">
        <v>380</v>
      </c>
      <c r="AQ120">
        <v>725</v>
      </c>
      <c r="AR120">
        <v>23693</v>
      </c>
      <c r="AS120">
        <v>365</v>
      </c>
      <c r="AT120">
        <v>8</v>
      </c>
      <c r="AU120">
        <v>8</v>
      </c>
      <c r="AV120">
        <v>642</v>
      </c>
      <c r="AW120">
        <v>1849</v>
      </c>
      <c r="AX120">
        <v>315</v>
      </c>
      <c r="AY120">
        <v>2969</v>
      </c>
      <c r="AZ120">
        <v>1334</v>
      </c>
      <c r="BA120">
        <v>583</v>
      </c>
      <c r="BB120">
        <v>1090</v>
      </c>
      <c r="BC120">
        <v>140</v>
      </c>
      <c r="BD120" s="9">
        <v>118</v>
      </c>
    </row>
    <row r="121" spans="1:56" x14ac:dyDescent="0.35">
      <c r="A121" s="3"/>
      <c r="B121" s="5" t="s">
        <v>48</v>
      </c>
      <c r="C121">
        <v>2227</v>
      </c>
      <c r="D121">
        <v>2839</v>
      </c>
      <c r="E121">
        <v>612</v>
      </c>
      <c r="F121">
        <v>608</v>
      </c>
      <c r="G121">
        <v>398</v>
      </c>
      <c r="H121">
        <v>2609</v>
      </c>
      <c r="I121">
        <v>540</v>
      </c>
      <c r="J121">
        <v>1032</v>
      </c>
      <c r="K121">
        <v>406</v>
      </c>
      <c r="L121">
        <v>1220</v>
      </c>
      <c r="M121">
        <v>1220</v>
      </c>
      <c r="N121">
        <v>1679</v>
      </c>
      <c r="O121">
        <v>978</v>
      </c>
      <c r="P121">
        <v>616</v>
      </c>
      <c r="Q121">
        <v>853</v>
      </c>
      <c r="R121">
        <v>295</v>
      </c>
      <c r="S121">
        <v>8771</v>
      </c>
      <c r="T121">
        <v>2929</v>
      </c>
      <c r="U121">
        <v>156</v>
      </c>
      <c r="V121">
        <v>1315</v>
      </c>
      <c r="W121">
        <v>2030</v>
      </c>
      <c r="X121">
        <v>2030</v>
      </c>
      <c r="Y121">
        <v>2347</v>
      </c>
      <c r="Z121">
        <v>4391</v>
      </c>
      <c r="AA121">
        <v>12741</v>
      </c>
      <c r="AB121">
        <v>3325</v>
      </c>
      <c r="AC121">
        <v>7435</v>
      </c>
      <c r="AD121">
        <v>1706</v>
      </c>
      <c r="AE121">
        <v>1308</v>
      </c>
      <c r="AF121">
        <v>322</v>
      </c>
      <c r="AG121">
        <v>1308</v>
      </c>
      <c r="AH121">
        <v>5306</v>
      </c>
      <c r="AI121">
        <v>6201</v>
      </c>
      <c r="AJ121">
        <v>886</v>
      </c>
      <c r="AK121">
        <v>486</v>
      </c>
      <c r="AL121">
        <v>832</v>
      </c>
      <c r="AM121">
        <v>2832</v>
      </c>
      <c r="AN121">
        <v>91</v>
      </c>
      <c r="AO121">
        <v>91</v>
      </c>
      <c r="AP121">
        <v>669</v>
      </c>
      <c r="AQ121">
        <v>976</v>
      </c>
      <c r="AR121">
        <v>35964</v>
      </c>
      <c r="AS121">
        <v>540</v>
      </c>
      <c r="AT121">
        <v>42</v>
      </c>
      <c r="AU121">
        <v>42</v>
      </c>
      <c r="AV121">
        <v>799</v>
      </c>
      <c r="AW121">
        <v>2474</v>
      </c>
      <c r="AX121">
        <v>626</v>
      </c>
      <c r="AY121">
        <v>4986</v>
      </c>
      <c r="AZ121">
        <v>2956</v>
      </c>
      <c r="BA121">
        <v>835</v>
      </c>
      <c r="BB121">
        <v>1533</v>
      </c>
      <c r="BC121">
        <v>156</v>
      </c>
      <c r="BD121" s="9">
        <v>119</v>
      </c>
    </row>
    <row r="122" spans="1:56" x14ac:dyDescent="0.35">
      <c r="A122" s="3"/>
      <c r="B122" s="5" t="s">
        <v>49</v>
      </c>
      <c r="C122">
        <v>2659</v>
      </c>
      <c r="D122">
        <v>3378</v>
      </c>
      <c r="E122">
        <v>719</v>
      </c>
      <c r="F122">
        <v>711</v>
      </c>
      <c r="G122">
        <v>364</v>
      </c>
      <c r="H122">
        <v>2551</v>
      </c>
      <c r="I122">
        <v>568</v>
      </c>
      <c r="J122">
        <v>1041</v>
      </c>
      <c r="K122">
        <v>387</v>
      </c>
      <c r="L122">
        <v>993</v>
      </c>
      <c r="M122">
        <v>993</v>
      </c>
      <c r="N122">
        <v>1555</v>
      </c>
      <c r="O122">
        <v>940</v>
      </c>
      <c r="P122">
        <v>580</v>
      </c>
      <c r="Q122">
        <v>850</v>
      </c>
      <c r="R122">
        <v>258</v>
      </c>
      <c r="S122">
        <v>10315</v>
      </c>
      <c r="T122">
        <v>4305</v>
      </c>
      <c r="U122">
        <v>177</v>
      </c>
      <c r="V122">
        <v>1333</v>
      </c>
      <c r="W122">
        <v>2157</v>
      </c>
      <c r="X122">
        <v>2157</v>
      </c>
      <c r="Y122">
        <v>2374</v>
      </c>
      <c r="Z122">
        <v>6039</v>
      </c>
      <c r="AA122">
        <v>14465</v>
      </c>
      <c r="AB122">
        <v>3910</v>
      </c>
      <c r="AC122">
        <v>9057</v>
      </c>
      <c r="AD122">
        <v>1655</v>
      </c>
      <c r="AE122">
        <v>1291</v>
      </c>
      <c r="AF122">
        <v>320</v>
      </c>
      <c r="AG122">
        <v>1291</v>
      </c>
      <c r="AH122">
        <v>5408</v>
      </c>
      <c r="AI122">
        <v>7590</v>
      </c>
      <c r="AJ122">
        <v>932</v>
      </c>
      <c r="AK122">
        <v>532</v>
      </c>
      <c r="AL122">
        <v>776</v>
      </c>
      <c r="AM122">
        <v>2896</v>
      </c>
      <c r="AN122">
        <v>104</v>
      </c>
      <c r="AO122">
        <v>104</v>
      </c>
      <c r="AP122">
        <v>755</v>
      </c>
      <c r="AQ122">
        <v>1016</v>
      </c>
      <c r="AR122">
        <v>39611</v>
      </c>
      <c r="AS122">
        <v>568</v>
      </c>
      <c r="AT122">
        <v>46</v>
      </c>
      <c r="AU122">
        <v>46</v>
      </c>
      <c r="AV122">
        <v>835</v>
      </c>
      <c r="AW122">
        <v>2512</v>
      </c>
      <c r="AX122">
        <v>654</v>
      </c>
      <c r="AY122">
        <v>5178</v>
      </c>
      <c r="AZ122">
        <v>3021</v>
      </c>
      <c r="BA122">
        <v>844</v>
      </c>
      <c r="BB122">
        <v>1503</v>
      </c>
      <c r="BC122">
        <v>177</v>
      </c>
      <c r="BD122" s="9">
        <v>120</v>
      </c>
    </row>
    <row r="123" spans="1:56" x14ac:dyDescent="0.35">
      <c r="A123" s="3"/>
      <c r="B123" s="5" t="s">
        <v>50</v>
      </c>
      <c r="C123">
        <v>2113</v>
      </c>
      <c r="D123">
        <v>2753</v>
      </c>
      <c r="E123">
        <v>640</v>
      </c>
      <c r="F123">
        <v>719</v>
      </c>
      <c r="G123">
        <v>387</v>
      </c>
      <c r="H123">
        <v>2429</v>
      </c>
      <c r="I123">
        <v>483</v>
      </c>
      <c r="J123">
        <v>825</v>
      </c>
      <c r="K123">
        <v>367</v>
      </c>
      <c r="L123">
        <v>997</v>
      </c>
      <c r="M123">
        <v>997</v>
      </c>
      <c r="N123">
        <v>1196</v>
      </c>
      <c r="O123">
        <v>961</v>
      </c>
      <c r="P123">
        <v>508</v>
      </c>
      <c r="Q123">
        <v>831</v>
      </c>
      <c r="R123">
        <v>220</v>
      </c>
      <c r="S123">
        <v>9827</v>
      </c>
      <c r="T123">
        <v>3889</v>
      </c>
      <c r="U123">
        <v>146</v>
      </c>
      <c r="V123">
        <v>1335</v>
      </c>
      <c r="W123">
        <v>2107</v>
      </c>
      <c r="X123">
        <v>2107</v>
      </c>
      <c r="Y123">
        <v>2160</v>
      </c>
      <c r="Z123">
        <v>5603</v>
      </c>
      <c r="AA123">
        <v>13940</v>
      </c>
      <c r="AB123">
        <v>3248</v>
      </c>
      <c r="AC123">
        <v>8561</v>
      </c>
      <c r="AD123">
        <v>1637</v>
      </c>
      <c r="AE123">
        <v>1250</v>
      </c>
      <c r="AF123">
        <v>319</v>
      </c>
      <c r="AG123">
        <v>1250</v>
      </c>
      <c r="AH123">
        <v>5379</v>
      </c>
      <c r="AI123">
        <v>7237</v>
      </c>
      <c r="AJ123">
        <v>902</v>
      </c>
      <c r="AK123">
        <v>495</v>
      </c>
      <c r="AL123">
        <v>704</v>
      </c>
      <c r="AM123">
        <v>2963</v>
      </c>
      <c r="AN123">
        <v>71</v>
      </c>
      <c r="AO123">
        <v>71</v>
      </c>
      <c r="AP123">
        <v>752</v>
      </c>
      <c r="AQ123">
        <v>1092</v>
      </c>
      <c r="AR123">
        <v>37146</v>
      </c>
      <c r="AS123">
        <v>483</v>
      </c>
      <c r="AT123">
        <v>24</v>
      </c>
      <c r="AU123">
        <v>24</v>
      </c>
      <c r="AV123">
        <v>764</v>
      </c>
      <c r="AW123">
        <v>2416</v>
      </c>
      <c r="AX123">
        <v>458</v>
      </c>
      <c r="AY123">
        <v>4774</v>
      </c>
      <c r="AZ123">
        <v>2667</v>
      </c>
      <c r="BA123">
        <v>819</v>
      </c>
      <c r="BB123">
        <v>1615</v>
      </c>
      <c r="BC123">
        <v>146</v>
      </c>
      <c r="BD123" s="9">
        <v>121</v>
      </c>
    </row>
    <row r="124" spans="1:56" x14ac:dyDescent="0.35">
      <c r="A124" s="3"/>
      <c r="B124" s="5" t="s">
        <v>51</v>
      </c>
      <c r="C124">
        <v>1642</v>
      </c>
      <c r="D124">
        <v>2265</v>
      </c>
      <c r="E124">
        <v>623</v>
      </c>
      <c r="F124">
        <v>614</v>
      </c>
      <c r="G124">
        <v>377</v>
      </c>
      <c r="H124">
        <v>2151</v>
      </c>
      <c r="I124">
        <v>472</v>
      </c>
      <c r="J124">
        <v>729</v>
      </c>
      <c r="K124">
        <v>384</v>
      </c>
      <c r="L124">
        <v>940</v>
      </c>
      <c r="M124">
        <v>940</v>
      </c>
      <c r="N124">
        <v>817</v>
      </c>
      <c r="O124">
        <v>848</v>
      </c>
      <c r="P124">
        <v>442</v>
      </c>
      <c r="Q124">
        <v>798</v>
      </c>
      <c r="R124">
        <v>199</v>
      </c>
      <c r="S124">
        <v>8615</v>
      </c>
      <c r="T124">
        <v>2981</v>
      </c>
      <c r="U124">
        <v>142</v>
      </c>
      <c r="V124">
        <v>1335</v>
      </c>
      <c r="W124">
        <v>2065</v>
      </c>
      <c r="X124">
        <v>2065</v>
      </c>
      <c r="Y124">
        <v>2064</v>
      </c>
      <c r="Z124">
        <v>4380</v>
      </c>
      <c r="AA124">
        <v>11927</v>
      </c>
      <c r="AB124">
        <v>2731</v>
      </c>
      <c r="AC124">
        <v>6999</v>
      </c>
      <c r="AD124">
        <v>1557</v>
      </c>
      <c r="AE124">
        <v>1180</v>
      </c>
      <c r="AF124">
        <v>307</v>
      </c>
      <c r="AG124">
        <v>1180</v>
      </c>
      <c r="AH124">
        <v>4928</v>
      </c>
      <c r="AI124">
        <v>6078</v>
      </c>
      <c r="AJ124">
        <v>886</v>
      </c>
      <c r="AK124">
        <v>466</v>
      </c>
      <c r="AL124">
        <v>603</v>
      </c>
      <c r="AM124">
        <v>2651</v>
      </c>
      <c r="AN124">
        <v>72</v>
      </c>
      <c r="AO124">
        <v>72</v>
      </c>
      <c r="AP124">
        <v>678</v>
      </c>
      <c r="AQ124">
        <v>866</v>
      </c>
      <c r="AR124">
        <v>32341</v>
      </c>
      <c r="AS124">
        <v>472</v>
      </c>
      <c r="AT124">
        <v>33</v>
      </c>
      <c r="AU124">
        <v>33</v>
      </c>
      <c r="AV124">
        <v>700</v>
      </c>
      <c r="AW124">
        <v>2277</v>
      </c>
      <c r="AX124">
        <v>345</v>
      </c>
      <c r="AY124">
        <v>4174</v>
      </c>
      <c r="AZ124">
        <v>2109</v>
      </c>
      <c r="BA124">
        <v>805</v>
      </c>
      <c r="BB124">
        <v>1413</v>
      </c>
      <c r="BC124">
        <v>142</v>
      </c>
      <c r="BD124" s="9">
        <v>122</v>
      </c>
    </row>
    <row r="125" spans="1:56" x14ac:dyDescent="0.35">
      <c r="A125" s="3"/>
      <c r="B125" s="5" t="s">
        <v>52</v>
      </c>
      <c r="C125">
        <v>1429</v>
      </c>
      <c r="D125">
        <v>2014</v>
      </c>
      <c r="E125">
        <v>585</v>
      </c>
      <c r="F125">
        <v>580</v>
      </c>
      <c r="G125">
        <v>360</v>
      </c>
      <c r="H125">
        <v>2509</v>
      </c>
      <c r="I125">
        <v>514</v>
      </c>
      <c r="J125">
        <v>785</v>
      </c>
      <c r="K125">
        <v>417</v>
      </c>
      <c r="L125">
        <v>1122</v>
      </c>
      <c r="M125">
        <v>1122</v>
      </c>
      <c r="N125">
        <v>767</v>
      </c>
      <c r="O125">
        <v>944</v>
      </c>
      <c r="P125">
        <v>496</v>
      </c>
      <c r="Q125">
        <v>822</v>
      </c>
      <c r="R125">
        <v>265</v>
      </c>
      <c r="S125">
        <v>8563</v>
      </c>
      <c r="T125">
        <v>2552</v>
      </c>
      <c r="U125">
        <v>199</v>
      </c>
      <c r="V125">
        <v>1446</v>
      </c>
      <c r="W125">
        <v>2265</v>
      </c>
      <c r="X125">
        <v>2265</v>
      </c>
      <c r="Y125">
        <v>2231</v>
      </c>
      <c r="Z125">
        <v>3379</v>
      </c>
      <c r="AA125">
        <v>11460</v>
      </c>
      <c r="AB125">
        <v>2417</v>
      </c>
      <c r="AC125">
        <v>6072</v>
      </c>
      <c r="AD125">
        <v>1530</v>
      </c>
      <c r="AE125">
        <v>1170</v>
      </c>
      <c r="AF125">
        <v>261</v>
      </c>
      <c r="AG125">
        <v>1170</v>
      </c>
      <c r="AH125">
        <v>5388</v>
      </c>
      <c r="AI125">
        <v>5784</v>
      </c>
      <c r="AJ125">
        <v>883</v>
      </c>
      <c r="AK125">
        <v>403</v>
      </c>
      <c r="AL125">
        <v>743</v>
      </c>
      <c r="AM125">
        <v>2932</v>
      </c>
      <c r="AN125">
        <v>102</v>
      </c>
      <c r="AO125">
        <v>102</v>
      </c>
      <c r="AP125">
        <v>505</v>
      </c>
      <c r="AQ125">
        <v>918</v>
      </c>
      <c r="AR125">
        <v>32014</v>
      </c>
      <c r="AS125">
        <v>514</v>
      </c>
      <c r="AT125">
        <v>29</v>
      </c>
      <c r="AU125">
        <v>29</v>
      </c>
      <c r="AV125">
        <v>822</v>
      </c>
      <c r="AW125">
        <v>2456</v>
      </c>
      <c r="AX125">
        <v>368</v>
      </c>
      <c r="AY125">
        <v>4117</v>
      </c>
      <c r="AZ125">
        <v>1852</v>
      </c>
      <c r="BA125">
        <v>753</v>
      </c>
      <c r="BB125">
        <v>1527</v>
      </c>
      <c r="BC125">
        <v>199</v>
      </c>
      <c r="BD125" s="9">
        <v>123</v>
      </c>
    </row>
    <row r="126" spans="1:56" x14ac:dyDescent="0.35">
      <c r="A126" s="3"/>
      <c r="B126" s="5" t="s">
        <v>53</v>
      </c>
      <c r="C126">
        <v>1517</v>
      </c>
      <c r="D126">
        <v>2140</v>
      </c>
      <c r="E126">
        <v>623</v>
      </c>
      <c r="F126">
        <v>666</v>
      </c>
      <c r="G126">
        <v>498</v>
      </c>
      <c r="H126">
        <v>3221</v>
      </c>
      <c r="I126">
        <v>612</v>
      </c>
      <c r="J126">
        <v>967</v>
      </c>
      <c r="K126">
        <v>533</v>
      </c>
      <c r="L126">
        <v>1351</v>
      </c>
      <c r="M126">
        <v>1351</v>
      </c>
      <c r="N126">
        <v>912</v>
      </c>
      <c r="O126">
        <v>1179</v>
      </c>
      <c r="P126">
        <v>566</v>
      </c>
      <c r="Q126">
        <v>936</v>
      </c>
      <c r="R126">
        <v>284</v>
      </c>
      <c r="S126">
        <v>9183</v>
      </c>
      <c r="T126">
        <v>2341</v>
      </c>
      <c r="U126">
        <v>235</v>
      </c>
      <c r="V126">
        <v>1710</v>
      </c>
      <c r="W126">
        <v>2595</v>
      </c>
      <c r="X126">
        <v>2595</v>
      </c>
      <c r="Y126">
        <v>2677</v>
      </c>
      <c r="Z126">
        <v>3570</v>
      </c>
      <c r="AA126">
        <v>13124</v>
      </c>
      <c r="AB126">
        <v>2662</v>
      </c>
      <c r="AC126">
        <v>6727</v>
      </c>
      <c r="AD126">
        <v>1928</v>
      </c>
      <c r="AE126">
        <v>1430</v>
      </c>
      <c r="AF126">
        <v>319</v>
      </c>
      <c r="AG126">
        <v>1430</v>
      </c>
      <c r="AH126">
        <v>6397</v>
      </c>
      <c r="AI126">
        <v>5976</v>
      </c>
      <c r="AJ126">
        <v>1025</v>
      </c>
      <c r="AK126">
        <v>522</v>
      </c>
      <c r="AL126">
        <v>992</v>
      </c>
      <c r="AM126">
        <v>3316</v>
      </c>
      <c r="AN126">
        <v>105</v>
      </c>
      <c r="AO126">
        <v>105</v>
      </c>
      <c r="AP126">
        <v>611</v>
      </c>
      <c r="AQ126">
        <v>1061</v>
      </c>
      <c r="AR126">
        <v>36688</v>
      </c>
      <c r="AS126">
        <v>612</v>
      </c>
      <c r="AT126">
        <v>13</v>
      </c>
      <c r="AU126">
        <v>13</v>
      </c>
      <c r="AV126">
        <v>1050</v>
      </c>
      <c r="AW126">
        <v>3081</v>
      </c>
      <c r="AX126">
        <v>434</v>
      </c>
      <c r="AY126">
        <v>4784</v>
      </c>
      <c r="AZ126">
        <v>2189</v>
      </c>
      <c r="BA126">
        <v>927</v>
      </c>
      <c r="BB126">
        <v>1674</v>
      </c>
      <c r="BC126">
        <v>235</v>
      </c>
      <c r="BD126" s="9">
        <v>124</v>
      </c>
    </row>
    <row r="127" spans="1:56" x14ac:dyDescent="0.35">
      <c r="A127" s="3"/>
      <c r="B127" s="5" t="s">
        <v>54</v>
      </c>
      <c r="C127">
        <v>1408</v>
      </c>
      <c r="D127">
        <v>2065</v>
      </c>
      <c r="E127">
        <v>657</v>
      </c>
      <c r="F127">
        <v>667</v>
      </c>
      <c r="G127">
        <v>512</v>
      </c>
      <c r="H127">
        <v>3406</v>
      </c>
      <c r="I127">
        <v>693</v>
      </c>
      <c r="J127">
        <v>977</v>
      </c>
      <c r="K127">
        <v>498</v>
      </c>
      <c r="L127">
        <v>1582</v>
      </c>
      <c r="M127">
        <v>1582</v>
      </c>
      <c r="N127">
        <v>848</v>
      </c>
      <c r="O127">
        <v>1234</v>
      </c>
      <c r="P127">
        <v>726</v>
      </c>
      <c r="Q127">
        <v>1012</v>
      </c>
      <c r="R127">
        <v>342</v>
      </c>
      <c r="S127">
        <v>9438</v>
      </c>
      <c r="T127">
        <v>2254</v>
      </c>
      <c r="U127">
        <v>259</v>
      </c>
      <c r="V127">
        <v>1662</v>
      </c>
      <c r="W127">
        <v>2706</v>
      </c>
      <c r="X127">
        <v>2706</v>
      </c>
      <c r="Y127">
        <v>2639</v>
      </c>
      <c r="Z127">
        <v>3451</v>
      </c>
      <c r="AA127">
        <v>13528</v>
      </c>
      <c r="AB127">
        <v>2570</v>
      </c>
      <c r="AC127">
        <v>7034</v>
      </c>
      <c r="AD127">
        <v>2125</v>
      </c>
      <c r="AE127">
        <v>1613</v>
      </c>
      <c r="AF127">
        <v>419</v>
      </c>
      <c r="AG127">
        <v>1613</v>
      </c>
      <c r="AH127">
        <v>6494</v>
      </c>
      <c r="AI127">
        <v>6039</v>
      </c>
      <c r="AJ127">
        <v>1112</v>
      </c>
      <c r="AK127">
        <v>505</v>
      </c>
      <c r="AL127">
        <v>1006</v>
      </c>
      <c r="AM127">
        <v>3378</v>
      </c>
      <c r="AN127">
        <v>119</v>
      </c>
      <c r="AO127">
        <v>119</v>
      </c>
      <c r="AP127">
        <v>602</v>
      </c>
      <c r="AQ127">
        <v>1120</v>
      </c>
      <c r="AR127">
        <v>37819</v>
      </c>
      <c r="AS127">
        <v>693</v>
      </c>
      <c r="AT127">
        <v>36</v>
      </c>
      <c r="AU127">
        <v>36</v>
      </c>
      <c r="AV127">
        <v>1166</v>
      </c>
      <c r="AW127">
        <v>3116</v>
      </c>
      <c r="AX127">
        <v>479</v>
      </c>
      <c r="AY127">
        <v>4823</v>
      </c>
      <c r="AZ127">
        <v>2117</v>
      </c>
      <c r="BA127">
        <v>976</v>
      </c>
      <c r="BB127">
        <v>1661</v>
      </c>
      <c r="BC127">
        <v>259</v>
      </c>
      <c r="BD127" s="9">
        <v>125</v>
      </c>
    </row>
    <row r="128" spans="1:56" x14ac:dyDescent="0.35">
      <c r="A128" s="3"/>
      <c r="B128" s="5" t="s">
        <v>55</v>
      </c>
      <c r="C128">
        <v>1385</v>
      </c>
      <c r="D128">
        <v>2032</v>
      </c>
      <c r="E128">
        <v>647</v>
      </c>
      <c r="F128">
        <v>563</v>
      </c>
      <c r="G128">
        <v>542</v>
      </c>
      <c r="H128">
        <v>3150</v>
      </c>
      <c r="I128">
        <v>671</v>
      </c>
      <c r="J128">
        <v>911</v>
      </c>
      <c r="K128">
        <v>448</v>
      </c>
      <c r="L128">
        <v>1530</v>
      </c>
      <c r="M128">
        <v>1530</v>
      </c>
      <c r="N128">
        <v>788</v>
      </c>
      <c r="O128">
        <v>1136</v>
      </c>
      <c r="P128">
        <v>622</v>
      </c>
      <c r="Q128">
        <v>950</v>
      </c>
      <c r="R128">
        <v>282</v>
      </c>
      <c r="S128">
        <v>8618</v>
      </c>
      <c r="T128">
        <v>1937</v>
      </c>
      <c r="U128">
        <v>257</v>
      </c>
      <c r="V128">
        <v>1517</v>
      </c>
      <c r="W128">
        <v>2522</v>
      </c>
      <c r="X128">
        <v>2522</v>
      </c>
      <c r="Y128">
        <v>2428</v>
      </c>
      <c r="Z128">
        <v>3099</v>
      </c>
      <c r="AA128">
        <v>12461</v>
      </c>
      <c r="AB128">
        <v>2499</v>
      </c>
      <c r="AC128">
        <v>6391</v>
      </c>
      <c r="AD128">
        <v>2091</v>
      </c>
      <c r="AE128">
        <v>1549</v>
      </c>
      <c r="AF128">
        <v>381</v>
      </c>
      <c r="AG128">
        <v>1549</v>
      </c>
      <c r="AH128">
        <v>6070</v>
      </c>
      <c r="AI128">
        <v>5425</v>
      </c>
      <c r="AJ128">
        <v>1049</v>
      </c>
      <c r="AK128">
        <v>467</v>
      </c>
      <c r="AL128">
        <v>914</v>
      </c>
      <c r="AM128">
        <v>3042</v>
      </c>
      <c r="AN128">
        <v>110</v>
      </c>
      <c r="AO128">
        <v>110</v>
      </c>
      <c r="AP128">
        <v>515</v>
      </c>
      <c r="AQ128">
        <v>1055</v>
      </c>
      <c r="AR128">
        <v>35036</v>
      </c>
      <c r="AS128">
        <v>671</v>
      </c>
      <c r="AT128">
        <v>26</v>
      </c>
      <c r="AU128">
        <v>26</v>
      </c>
      <c r="AV128">
        <v>1100</v>
      </c>
      <c r="AW128">
        <v>3028</v>
      </c>
      <c r="AX128">
        <v>463</v>
      </c>
      <c r="AY128">
        <v>4388</v>
      </c>
      <c r="AZ128">
        <v>1866</v>
      </c>
      <c r="BA128">
        <v>952</v>
      </c>
      <c r="BB128">
        <v>1489</v>
      </c>
      <c r="BC128">
        <v>257</v>
      </c>
      <c r="BD128" s="9">
        <v>126</v>
      </c>
    </row>
    <row r="129" spans="1:56" x14ac:dyDescent="0.35">
      <c r="A129" s="3"/>
      <c r="B129" s="5" t="s">
        <v>56</v>
      </c>
      <c r="C129">
        <v>1133</v>
      </c>
      <c r="D129">
        <v>1677</v>
      </c>
      <c r="E129">
        <v>544</v>
      </c>
      <c r="F129">
        <v>560</v>
      </c>
      <c r="G129">
        <v>505</v>
      </c>
      <c r="H129">
        <v>2766</v>
      </c>
      <c r="I129">
        <v>642</v>
      </c>
      <c r="J129">
        <v>766</v>
      </c>
      <c r="K129">
        <v>412</v>
      </c>
      <c r="L129">
        <v>1384</v>
      </c>
      <c r="M129">
        <v>1384</v>
      </c>
      <c r="N129">
        <v>655</v>
      </c>
      <c r="O129">
        <v>953</v>
      </c>
      <c r="P129">
        <v>492</v>
      </c>
      <c r="Q129">
        <v>749</v>
      </c>
      <c r="R129">
        <v>257</v>
      </c>
      <c r="S129">
        <v>7336</v>
      </c>
      <c r="T129">
        <v>1534</v>
      </c>
      <c r="U129">
        <v>259</v>
      </c>
      <c r="V129">
        <v>1249</v>
      </c>
      <c r="W129">
        <v>2270</v>
      </c>
      <c r="X129">
        <v>2270</v>
      </c>
      <c r="Y129">
        <v>2015</v>
      </c>
      <c r="Z129">
        <v>2467</v>
      </c>
      <c r="AA129">
        <v>10473</v>
      </c>
      <c r="AB129">
        <v>2051</v>
      </c>
      <c r="AC129">
        <v>5204</v>
      </c>
      <c r="AD129">
        <v>1879</v>
      </c>
      <c r="AE129">
        <v>1374</v>
      </c>
      <c r="AF129">
        <v>287</v>
      </c>
      <c r="AG129">
        <v>1374</v>
      </c>
      <c r="AH129">
        <v>5269</v>
      </c>
      <c r="AI129">
        <v>4424</v>
      </c>
      <c r="AJ129">
        <v>921</v>
      </c>
      <c r="AK129">
        <v>374</v>
      </c>
      <c r="AL129">
        <v>847</v>
      </c>
      <c r="AM129">
        <v>2728</v>
      </c>
      <c r="AN129">
        <v>109</v>
      </c>
      <c r="AO129">
        <v>109</v>
      </c>
      <c r="AP129">
        <v>472</v>
      </c>
      <c r="AQ129">
        <v>923</v>
      </c>
      <c r="AR129">
        <v>29980</v>
      </c>
      <c r="AS129">
        <v>642</v>
      </c>
      <c r="AT129">
        <v>21</v>
      </c>
      <c r="AU129">
        <v>21</v>
      </c>
      <c r="AV129">
        <v>966</v>
      </c>
      <c r="AW129">
        <v>2541</v>
      </c>
      <c r="AX129">
        <v>354</v>
      </c>
      <c r="AY129">
        <v>3957</v>
      </c>
      <c r="AZ129">
        <v>1687</v>
      </c>
      <c r="BA129">
        <v>778</v>
      </c>
      <c r="BB129">
        <v>1220</v>
      </c>
      <c r="BC129">
        <v>259</v>
      </c>
      <c r="BD129" s="9">
        <v>127</v>
      </c>
    </row>
    <row r="130" spans="1:56" x14ac:dyDescent="0.35">
      <c r="A130" s="3"/>
      <c r="B130" s="5" t="s">
        <v>57</v>
      </c>
      <c r="C130">
        <v>1034</v>
      </c>
      <c r="D130">
        <v>1670</v>
      </c>
      <c r="E130">
        <v>636</v>
      </c>
      <c r="F130">
        <v>598</v>
      </c>
      <c r="G130">
        <v>547</v>
      </c>
      <c r="H130">
        <v>2950</v>
      </c>
      <c r="I130">
        <v>661</v>
      </c>
      <c r="J130">
        <v>800</v>
      </c>
      <c r="K130">
        <v>404</v>
      </c>
      <c r="L130">
        <v>1537</v>
      </c>
      <c r="M130">
        <v>1537</v>
      </c>
      <c r="N130">
        <v>728</v>
      </c>
      <c r="O130">
        <v>959</v>
      </c>
      <c r="P130">
        <v>443</v>
      </c>
      <c r="Q130">
        <v>765</v>
      </c>
      <c r="R130">
        <v>202</v>
      </c>
      <c r="S130">
        <v>7355</v>
      </c>
      <c r="T130">
        <v>1418</v>
      </c>
      <c r="U130">
        <v>255</v>
      </c>
      <c r="V130">
        <v>1398</v>
      </c>
      <c r="W130">
        <v>2351</v>
      </c>
      <c r="X130">
        <v>2351</v>
      </c>
      <c r="Y130">
        <v>2198</v>
      </c>
      <c r="Z130">
        <v>2048</v>
      </c>
      <c r="AA130">
        <v>9471</v>
      </c>
      <c r="AB130">
        <v>2054</v>
      </c>
      <c r="AC130">
        <v>4509</v>
      </c>
      <c r="AD130">
        <v>2003</v>
      </c>
      <c r="AE130">
        <v>1456</v>
      </c>
      <c r="AF130">
        <v>271</v>
      </c>
      <c r="AG130">
        <v>1456</v>
      </c>
      <c r="AH130">
        <v>4962</v>
      </c>
      <c r="AI130">
        <v>4343</v>
      </c>
      <c r="AJ130">
        <v>881</v>
      </c>
      <c r="AK130">
        <v>384</v>
      </c>
      <c r="AL130">
        <v>883</v>
      </c>
      <c r="AM130">
        <v>2561</v>
      </c>
      <c r="AN130">
        <v>121</v>
      </c>
      <c r="AO130">
        <v>121</v>
      </c>
      <c r="AP130">
        <v>434</v>
      </c>
      <c r="AQ130">
        <v>842</v>
      </c>
      <c r="AR130">
        <v>29727</v>
      </c>
      <c r="AS130">
        <v>661</v>
      </c>
      <c r="AT130">
        <v>23</v>
      </c>
      <c r="AU130">
        <v>23</v>
      </c>
      <c r="AV130">
        <v>1108</v>
      </c>
      <c r="AW130">
        <v>2401</v>
      </c>
      <c r="AX130">
        <v>396</v>
      </c>
      <c r="AY130">
        <v>4111</v>
      </c>
      <c r="AZ130">
        <v>1760</v>
      </c>
      <c r="BA130">
        <v>703</v>
      </c>
      <c r="BB130">
        <v>1279</v>
      </c>
      <c r="BC130">
        <v>255</v>
      </c>
      <c r="BD130" s="9">
        <v>128</v>
      </c>
    </row>
    <row r="131" spans="1:56" x14ac:dyDescent="0.35">
      <c r="A131" s="3"/>
      <c r="B131" s="5" t="s">
        <v>58</v>
      </c>
      <c r="C131">
        <v>672</v>
      </c>
      <c r="D131">
        <v>1103</v>
      </c>
      <c r="E131">
        <v>431</v>
      </c>
      <c r="F131">
        <v>406</v>
      </c>
      <c r="G131">
        <v>433</v>
      </c>
      <c r="H131">
        <v>2179</v>
      </c>
      <c r="I131">
        <v>474</v>
      </c>
      <c r="J131">
        <v>531</v>
      </c>
      <c r="K131">
        <v>287</v>
      </c>
      <c r="L131">
        <v>1161</v>
      </c>
      <c r="M131">
        <v>1161</v>
      </c>
      <c r="N131">
        <v>498</v>
      </c>
      <c r="O131">
        <v>722</v>
      </c>
      <c r="P131">
        <v>319</v>
      </c>
      <c r="Q131">
        <v>546</v>
      </c>
      <c r="R131">
        <v>121</v>
      </c>
      <c r="S131">
        <v>5419</v>
      </c>
      <c r="T131">
        <v>1031</v>
      </c>
      <c r="U131">
        <v>163</v>
      </c>
      <c r="V131">
        <v>980</v>
      </c>
      <c r="W131">
        <v>1692</v>
      </c>
      <c r="X131">
        <v>1692</v>
      </c>
      <c r="Y131">
        <v>1511</v>
      </c>
      <c r="Z131">
        <v>1516</v>
      </c>
      <c r="AA131">
        <v>7393</v>
      </c>
      <c r="AB131">
        <v>1401</v>
      </c>
      <c r="AC131">
        <v>3466</v>
      </c>
      <c r="AD131">
        <v>1508</v>
      </c>
      <c r="AE131">
        <v>1075</v>
      </c>
      <c r="AF131">
        <v>216</v>
      </c>
      <c r="AG131">
        <v>1075</v>
      </c>
      <c r="AH131">
        <v>3927</v>
      </c>
      <c r="AI131">
        <v>3253</v>
      </c>
      <c r="AJ131">
        <v>680</v>
      </c>
      <c r="AK131">
        <v>298</v>
      </c>
      <c r="AL131">
        <v>610</v>
      </c>
      <c r="AM131">
        <v>2005</v>
      </c>
      <c r="AN131">
        <v>98</v>
      </c>
      <c r="AO131">
        <v>98</v>
      </c>
      <c r="AP131">
        <v>291</v>
      </c>
      <c r="AQ131">
        <v>704</v>
      </c>
      <c r="AR131">
        <v>22052</v>
      </c>
      <c r="AS131">
        <v>474</v>
      </c>
      <c r="AT131">
        <v>24</v>
      </c>
      <c r="AU131">
        <v>24</v>
      </c>
      <c r="AV131">
        <v>847</v>
      </c>
      <c r="AW131">
        <v>1922</v>
      </c>
      <c r="AX131">
        <v>244</v>
      </c>
      <c r="AY131">
        <v>2887</v>
      </c>
      <c r="AZ131">
        <v>1195</v>
      </c>
      <c r="BA131">
        <v>590</v>
      </c>
      <c r="BB131">
        <v>996</v>
      </c>
      <c r="BC131">
        <v>163</v>
      </c>
      <c r="BD131" s="9">
        <v>129</v>
      </c>
    </row>
    <row r="132" spans="1:56" x14ac:dyDescent="0.35">
      <c r="A132" s="3"/>
      <c r="B132" s="5" t="s">
        <v>59</v>
      </c>
      <c r="C132">
        <v>558</v>
      </c>
      <c r="D132">
        <v>884</v>
      </c>
      <c r="E132">
        <v>326</v>
      </c>
      <c r="F132">
        <v>303</v>
      </c>
      <c r="G132">
        <v>321</v>
      </c>
      <c r="H132">
        <v>1673</v>
      </c>
      <c r="I132">
        <v>350</v>
      </c>
      <c r="J132">
        <v>423</v>
      </c>
      <c r="K132">
        <v>214</v>
      </c>
      <c r="L132">
        <v>919</v>
      </c>
      <c r="M132">
        <v>919</v>
      </c>
      <c r="N132">
        <v>446</v>
      </c>
      <c r="O132">
        <v>575</v>
      </c>
      <c r="P132">
        <v>282</v>
      </c>
      <c r="Q132">
        <v>463</v>
      </c>
      <c r="R132">
        <v>98</v>
      </c>
      <c r="S132">
        <v>4030</v>
      </c>
      <c r="T132">
        <v>750</v>
      </c>
      <c r="U132">
        <v>145</v>
      </c>
      <c r="V132">
        <v>725</v>
      </c>
      <c r="W132">
        <v>1276</v>
      </c>
      <c r="X132">
        <v>1276</v>
      </c>
      <c r="Y132">
        <v>1148</v>
      </c>
      <c r="Z132">
        <v>1131</v>
      </c>
      <c r="AA132">
        <v>5554</v>
      </c>
      <c r="AB132">
        <v>1091</v>
      </c>
      <c r="AC132">
        <v>2681</v>
      </c>
      <c r="AD132">
        <v>1066</v>
      </c>
      <c r="AE132">
        <v>745</v>
      </c>
      <c r="AF132">
        <v>152</v>
      </c>
      <c r="AG132">
        <v>745</v>
      </c>
      <c r="AH132">
        <v>2873</v>
      </c>
      <c r="AI132">
        <v>2404</v>
      </c>
      <c r="AJ132">
        <v>472</v>
      </c>
      <c r="AK132">
        <v>207</v>
      </c>
      <c r="AL132">
        <v>468</v>
      </c>
      <c r="AM132">
        <v>1489</v>
      </c>
      <c r="AN132">
        <v>81</v>
      </c>
      <c r="AO132">
        <v>81</v>
      </c>
      <c r="AP132">
        <v>231</v>
      </c>
      <c r="AQ132">
        <v>589</v>
      </c>
      <c r="AR132">
        <v>16695</v>
      </c>
      <c r="AS132">
        <v>350</v>
      </c>
      <c r="AT132">
        <v>8</v>
      </c>
      <c r="AU132">
        <v>8</v>
      </c>
      <c r="AV132">
        <v>630</v>
      </c>
      <c r="AW132">
        <v>1384</v>
      </c>
      <c r="AX132">
        <v>209</v>
      </c>
      <c r="AY132">
        <v>2256</v>
      </c>
      <c r="AZ132">
        <v>980</v>
      </c>
      <c r="BA132">
        <v>429</v>
      </c>
      <c r="BB132">
        <v>719</v>
      </c>
      <c r="BC132">
        <v>145</v>
      </c>
      <c r="BD132" s="9">
        <v>130</v>
      </c>
    </row>
    <row r="133" spans="1:56" x14ac:dyDescent="0.35">
      <c r="A133" s="3"/>
      <c r="B133" s="5" t="s">
        <v>60</v>
      </c>
      <c r="C133">
        <v>451</v>
      </c>
      <c r="D133">
        <v>719</v>
      </c>
      <c r="E133">
        <v>268</v>
      </c>
      <c r="F133">
        <v>227</v>
      </c>
      <c r="G133">
        <v>211</v>
      </c>
      <c r="H133">
        <v>1039</v>
      </c>
      <c r="I133">
        <v>221</v>
      </c>
      <c r="J133">
        <v>271</v>
      </c>
      <c r="K133">
        <v>127</v>
      </c>
      <c r="L133">
        <v>583</v>
      </c>
      <c r="M133">
        <v>583</v>
      </c>
      <c r="N133">
        <v>297</v>
      </c>
      <c r="O133">
        <v>357</v>
      </c>
      <c r="P133">
        <v>202</v>
      </c>
      <c r="Q133">
        <v>324</v>
      </c>
      <c r="R133">
        <v>82</v>
      </c>
      <c r="S133">
        <v>2740</v>
      </c>
      <c r="T133">
        <v>546</v>
      </c>
      <c r="U133">
        <v>89</v>
      </c>
      <c r="V133">
        <v>525</v>
      </c>
      <c r="W133">
        <v>878</v>
      </c>
      <c r="X133">
        <v>878</v>
      </c>
      <c r="Y133">
        <v>796</v>
      </c>
      <c r="Z133">
        <v>800</v>
      </c>
      <c r="AA133">
        <v>3807</v>
      </c>
      <c r="AB133">
        <v>867</v>
      </c>
      <c r="AC133">
        <v>1869</v>
      </c>
      <c r="AD133">
        <v>697</v>
      </c>
      <c r="AE133">
        <v>486</v>
      </c>
      <c r="AF133">
        <v>107</v>
      </c>
      <c r="AG133">
        <v>486</v>
      </c>
      <c r="AH133">
        <v>1938</v>
      </c>
      <c r="AI133">
        <v>1641</v>
      </c>
      <c r="AJ133">
        <v>294</v>
      </c>
      <c r="AK133">
        <v>148</v>
      </c>
      <c r="AL133">
        <v>292</v>
      </c>
      <c r="AM133">
        <v>1002</v>
      </c>
      <c r="AN133">
        <v>35</v>
      </c>
      <c r="AO133">
        <v>35</v>
      </c>
      <c r="AP133">
        <v>150</v>
      </c>
      <c r="AQ133">
        <v>413</v>
      </c>
      <c r="AR133">
        <v>11333</v>
      </c>
      <c r="AS133">
        <v>221</v>
      </c>
      <c r="AT133">
        <v>6</v>
      </c>
      <c r="AU133">
        <v>6</v>
      </c>
      <c r="AV133">
        <v>390</v>
      </c>
      <c r="AW133">
        <v>936</v>
      </c>
      <c r="AX133">
        <v>144</v>
      </c>
      <c r="AY133">
        <v>1552</v>
      </c>
      <c r="AZ133">
        <v>674</v>
      </c>
      <c r="BA133">
        <v>265</v>
      </c>
      <c r="BB133">
        <v>477</v>
      </c>
      <c r="BC133">
        <v>89</v>
      </c>
      <c r="BD133" s="9">
        <v>131</v>
      </c>
    </row>
    <row r="134" spans="1:56" x14ac:dyDescent="0.35">
      <c r="A134" s="3"/>
      <c r="B134" s="5" t="s">
        <v>80</v>
      </c>
      <c r="C134">
        <v>231</v>
      </c>
      <c r="D134">
        <v>334</v>
      </c>
      <c r="E134">
        <v>103</v>
      </c>
      <c r="F134">
        <v>122</v>
      </c>
      <c r="G134">
        <v>104</v>
      </c>
      <c r="H134">
        <v>550</v>
      </c>
      <c r="I134">
        <v>151</v>
      </c>
      <c r="J134">
        <v>127</v>
      </c>
      <c r="K134">
        <v>62</v>
      </c>
      <c r="L134">
        <v>284</v>
      </c>
      <c r="M134">
        <v>284</v>
      </c>
      <c r="N134">
        <v>145</v>
      </c>
      <c r="O134">
        <v>191</v>
      </c>
      <c r="P134">
        <v>115</v>
      </c>
      <c r="Q134">
        <v>150</v>
      </c>
      <c r="R134">
        <v>32</v>
      </c>
      <c r="S134">
        <v>1369</v>
      </c>
      <c r="T134">
        <v>272</v>
      </c>
      <c r="U134">
        <v>49</v>
      </c>
      <c r="V134">
        <v>253</v>
      </c>
      <c r="W134">
        <v>430</v>
      </c>
      <c r="X134">
        <v>430</v>
      </c>
      <c r="Y134">
        <v>380</v>
      </c>
      <c r="Z134">
        <v>396</v>
      </c>
      <c r="AA134">
        <v>1801</v>
      </c>
      <c r="AB134">
        <v>406</v>
      </c>
      <c r="AC134">
        <v>894</v>
      </c>
      <c r="AD134">
        <v>364</v>
      </c>
      <c r="AE134">
        <v>260</v>
      </c>
      <c r="AF134">
        <v>49</v>
      </c>
      <c r="AG134">
        <v>260</v>
      </c>
      <c r="AH134">
        <v>907</v>
      </c>
      <c r="AI134">
        <v>788</v>
      </c>
      <c r="AJ134">
        <v>157</v>
      </c>
      <c r="AK134">
        <v>72</v>
      </c>
      <c r="AL134">
        <v>136</v>
      </c>
      <c r="AM134">
        <v>447</v>
      </c>
      <c r="AN134">
        <v>16</v>
      </c>
      <c r="AO134">
        <v>16</v>
      </c>
      <c r="AP134">
        <v>81</v>
      </c>
      <c r="AQ134">
        <v>174</v>
      </c>
      <c r="AR134">
        <v>5568</v>
      </c>
      <c r="AS134">
        <v>151</v>
      </c>
      <c r="AT134">
        <v>1</v>
      </c>
      <c r="AU134">
        <v>1</v>
      </c>
      <c r="AV134">
        <v>223</v>
      </c>
      <c r="AW134">
        <v>460</v>
      </c>
      <c r="AX134">
        <v>65</v>
      </c>
      <c r="AY134">
        <v>778</v>
      </c>
      <c r="AZ134">
        <v>348</v>
      </c>
      <c r="BA134">
        <v>128</v>
      </c>
      <c r="BB134">
        <v>209</v>
      </c>
      <c r="BC134">
        <v>49</v>
      </c>
      <c r="BD134" s="9">
        <v>132</v>
      </c>
    </row>
    <row r="135" spans="1:56" x14ac:dyDescent="0.35">
      <c r="A135" s="4"/>
      <c r="B135" s="8" t="s">
        <v>79</v>
      </c>
      <c r="C135">
        <v>93</v>
      </c>
      <c r="D135">
        <v>149</v>
      </c>
      <c r="E135">
        <v>56</v>
      </c>
      <c r="F135">
        <v>68</v>
      </c>
      <c r="G135">
        <v>35</v>
      </c>
      <c r="H135">
        <v>214</v>
      </c>
      <c r="I135">
        <v>56</v>
      </c>
      <c r="J135">
        <v>37</v>
      </c>
      <c r="K135">
        <v>20</v>
      </c>
      <c r="L135">
        <v>124</v>
      </c>
      <c r="M135">
        <v>124</v>
      </c>
      <c r="N135">
        <v>67</v>
      </c>
      <c r="O135">
        <v>70</v>
      </c>
      <c r="P135">
        <v>64</v>
      </c>
      <c r="Q135">
        <v>67</v>
      </c>
      <c r="R135">
        <v>17</v>
      </c>
      <c r="S135">
        <v>598</v>
      </c>
      <c r="T135">
        <v>145</v>
      </c>
      <c r="U135">
        <v>9</v>
      </c>
      <c r="V135">
        <v>93</v>
      </c>
      <c r="W135">
        <v>192</v>
      </c>
      <c r="X135">
        <v>192</v>
      </c>
      <c r="Y135">
        <v>130</v>
      </c>
      <c r="Z135">
        <v>164</v>
      </c>
      <c r="AA135">
        <v>686</v>
      </c>
      <c r="AB135">
        <v>180</v>
      </c>
      <c r="AC135">
        <v>374</v>
      </c>
      <c r="AD135">
        <v>171</v>
      </c>
      <c r="AE135">
        <v>136</v>
      </c>
      <c r="AF135">
        <v>18</v>
      </c>
      <c r="AG135">
        <v>136</v>
      </c>
      <c r="AH135">
        <v>312</v>
      </c>
      <c r="AI135">
        <v>350</v>
      </c>
      <c r="AJ135">
        <v>64</v>
      </c>
      <c r="AK135">
        <v>31</v>
      </c>
      <c r="AL135">
        <v>56</v>
      </c>
      <c r="AM135">
        <v>148</v>
      </c>
      <c r="AN135">
        <v>9</v>
      </c>
      <c r="AO135">
        <v>9</v>
      </c>
      <c r="AP135">
        <v>30</v>
      </c>
      <c r="AQ135">
        <v>73</v>
      </c>
      <c r="AR135">
        <v>2286</v>
      </c>
      <c r="AS135">
        <v>56</v>
      </c>
      <c r="AT135">
        <v>0</v>
      </c>
      <c r="AU135">
        <v>0</v>
      </c>
      <c r="AV135">
        <v>88</v>
      </c>
      <c r="AW135">
        <v>164</v>
      </c>
      <c r="AX135">
        <v>17</v>
      </c>
      <c r="AY135">
        <v>357</v>
      </c>
      <c r="AZ135">
        <v>165</v>
      </c>
      <c r="BA135">
        <v>38</v>
      </c>
      <c r="BB135">
        <v>74</v>
      </c>
      <c r="BC135">
        <v>9</v>
      </c>
      <c r="BD135" s="9">
        <v>133</v>
      </c>
    </row>
    <row r="136" spans="1:56" x14ac:dyDescent="0.35">
      <c r="A136" t="s">
        <v>135</v>
      </c>
      <c r="B136" s="5" t="s">
        <v>83</v>
      </c>
      <c r="BD136" s="9">
        <v>134</v>
      </c>
    </row>
    <row r="137" spans="1:56" x14ac:dyDescent="0.35">
      <c r="B137" s="5" t="s">
        <v>61</v>
      </c>
      <c r="BD137" s="9">
        <v>135</v>
      </c>
    </row>
    <row r="138" spans="1:56" x14ac:dyDescent="0.35">
      <c r="B138" s="5" t="s">
        <v>78</v>
      </c>
      <c r="BD138" s="9">
        <v>136</v>
      </c>
    </row>
    <row r="139" spans="1:56" x14ac:dyDescent="0.35">
      <c r="B139" s="5" t="s">
        <v>62</v>
      </c>
      <c r="C139">
        <v>686</v>
      </c>
      <c r="D139">
        <v>1739</v>
      </c>
      <c r="E139">
        <v>1053</v>
      </c>
      <c r="F139">
        <v>783</v>
      </c>
      <c r="G139">
        <v>761</v>
      </c>
      <c r="H139">
        <v>1343</v>
      </c>
      <c r="I139">
        <v>778</v>
      </c>
      <c r="J139">
        <v>521</v>
      </c>
      <c r="K139">
        <v>175</v>
      </c>
      <c r="L139">
        <v>1068</v>
      </c>
      <c r="M139">
        <v>1068</v>
      </c>
      <c r="N139">
        <v>476</v>
      </c>
      <c r="O139">
        <v>417</v>
      </c>
      <c r="P139">
        <v>164</v>
      </c>
      <c r="Q139">
        <v>454</v>
      </c>
      <c r="R139">
        <v>231</v>
      </c>
      <c r="S139">
        <v>5612</v>
      </c>
      <c r="T139">
        <v>1436</v>
      </c>
      <c r="U139">
        <v>359</v>
      </c>
      <c r="V139">
        <v>598</v>
      </c>
      <c r="W139">
        <v>1613</v>
      </c>
      <c r="X139">
        <v>1613</v>
      </c>
      <c r="Y139">
        <v>1119</v>
      </c>
      <c r="Z139">
        <v>2366</v>
      </c>
      <c r="AA139">
        <v>6658</v>
      </c>
      <c r="AB139">
        <v>2309</v>
      </c>
      <c r="AC139">
        <v>3947</v>
      </c>
      <c r="AD139">
        <v>2204</v>
      </c>
      <c r="AE139">
        <v>1443</v>
      </c>
      <c r="AF139">
        <v>276</v>
      </c>
      <c r="AG139">
        <v>1443</v>
      </c>
      <c r="AH139">
        <v>2711</v>
      </c>
      <c r="AI139">
        <v>3221</v>
      </c>
      <c r="AJ139">
        <v>478</v>
      </c>
      <c r="AK139">
        <v>570</v>
      </c>
      <c r="AL139">
        <v>407</v>
      </c>
      <c r="AM139">
        <v>1401</v>
      </c>
      <c r="AN139">
        <v>123</v>
      </c>
      <c r="AO139">
        <v>123</v>
      </c>
      <c r="AP139">
        <v>661</v>
      </c>
      <c r="AQ139">
        <v>662</v>
      </c>
      <c r="AR139">
        <v>22864</v>
      </c>
      <c r="AS139">
        <v>778</v>
      </c>
      <c r="AT139">
        <v>149</v>
      </c>
      <c r="AU139">
        <v>149</v>
      </c>
      <c r="AV139">
        <v>519</v>
      </c>
      <c r="AW139">
        <v>1310</v>
      </c>
      <c r="AX139">
        <v>346</v>
      </c>
      <c r="AY139">
        <v>3533</v>
      </c>
      <c r="AZ139">
        <v>1920</v>
      </c>
      <c r="BA139">
        <v>248</v>
      </c>
      <c r="BB139">
        <v>853</v>
      </c>
      <c r="BC139">
        <v>359</v>
      </c>
      <c r="BD139" s="9">
        <v>137</v>
      </c>
    </row>
    <row r="140" spans="1:56" x14ac:dyDescent="0.35">
      <c r="B140" s="5" t="s">
        <v>63</v>
      </c>
      <c r="C140">
        <v>2047</v>
      </c>
      <c r="D140">
        <v>3366</v>
      </c>
      <c r="E140">
        <v>1319</v>
      </c>
      <c r="F140">
        <v>892</v>
      </c>
      <c r="G140">
        <v>679</v>
      </c>
      <c r="H140">
        <v>1536</v>
      </c>
      <c r="I140">
        <v>944</v>
      </c>
      <c r="J140">
        <v>908</v>
      </c>
      <c r="K140">
        <v>256</v>
      </c>
      <c r="L140">
        <v>1258</v>
      </c>
      <c r="M140">
        <v>1258</v>
      </c>
      <c r="N140">
        <v>856</v>
      </c>
      <c r="O140">
        <v>496</v>
      </c>
      <c r="P140">
        <v>216</v>
      </c>
      <c r="Q140">
        <v>627</v>
      </c>
      <c r="R140">
        <v>258</v>
      </c>
      <c r="S140">
        <v>9979</v>
      </c>
      <c r="T140">
        <v>4577</v>
      </c>
      <c r="U140">
        <v>365</v>
      </c>
      <c r="V140">
        <v>780</v>
      </c>
      <c r="W140">
        <v>2249</v>
      </c>
      <c r="X140">
        <v>2249</v>
      </c>
      <c r="Y140">
        <v>1688</v>
      </c>
      <c r="Z140">
        <v>5281</v>
      </c>
      <c r="AA140">
        <v>10715</v>
      </c>
      <c r="AB140">
        <v>4056</v>
      </c>
      <c r="AC140">
        <v>7340</v>
      </c>
      <c r="AD140">
        <v>2329</v>
      </c>
      <c r="AE140">
        <v>1650</v>
      </c>
      <c r="AF140">
        <v>319</v>
      </c>
      <c r="AG140">
        <v>1650</v>
      </c>
      <c r="AH140">
        <v>3375</v>
      </c>
      <c r="AI140">
        <v>6786</v>
      </c>
      <c r="AJ140">
        <v>516</v>
      </c>
      <c r="AK140">
        <v>690</v>
      </c>
      <c r="AL140">
        <v>475</v>
      </c>
      <c r="AM140">
        <v>1711</v>
      </c>
      <c r="AN140">
        <v>169</v>
      </c>
      <c r="AO140">
        <v>169</v>
      </c>
      <c r="AP140">
        <v>894</v>
      </c>
      <c r="AQ140">
        <v>872</v>
      </c>
      <c r="AR140">
        <v>34910</v>
      </c>
      <c r="AS140">
        <v>944</v>
      </c>
      <c r="AT140">
        <v>173</v>
      </c>
      <c r="AU140">
        <v>173</v>
      </c>
      <c r="AV140">
        <v>565</v>
      </c>
      <c r="AW140">
        <v>1664</v>
      </c>
      <c r="AX140">
        <v>652</v>
      </c>
      <c r="AY140">
        <v>4891</v>
      </c>
      <c r="AZ140">
        <v>2642</v>
      </c>
      <c r="BA140">
        <v>394</v>
      </c>
      <c r="BB140">
        <v>1066</v>
      </c>
      <c r="BC140">
        <v>365</v>
      </c>
      <c r="BD140" s="9">
        <v>138</v>
      </c>
    </row>
    <row r="141" spans="1:56" x14ac:dyDescent="0.35">
      <c r="B141" s="5" t="s">
        <v>64</v>
      </c>
      <c r="C141">
        <v>2001</v>
      </c>
      <c r="D141">
        <v>3419</v>
      </c>
      <c r="E141">
        <v>1418</v>
      </c>
      <c r="F141">
        <v>811</v>
      </c>
      <c r="G141">
        <v>728</v>
      </c>
      <c r="H141">
        <v>1569</v>
      </c>
      <c r="I141">
        <v>769</v>
      </c>
      <c r="J141">
        <v>843</v>
      </c>
      <c r="K141">
        <v>265</v>
      </c>
      <c r="L141">
        <v>1309</v>
      </c>
      <c r="M141">
        <v>1309</v>
      </c>
      <c r="N141">
        <v>957</v>
      </c>
      <c r="O141">
        <v>535</v>
      </c>
      <c r="P141">
        <v>200</v>
      </c>
      <c r="Q141">
        <v>591</v>
      </c>
      <c r="R141">
        <v>266</v>
      </c>
      <c r="S141">
        <v>11165</v>
      </c>
      <c r="T141">
        <v>5634</v>
      </c>
      <c r="U141">
        <v>413</v>
      </c>
      <c r="V141">
        <v>789</v>
      </c>
      <c r="W141">
        <v>2483</v>
      </c>
      <c r="X141">
        <v>2483</v>
      </c>
      <c r="Y141">
        <v>1632</v>
      </c>
      <c r="Z141">
        <v>4977</v>
      </c>
      <c r="AA141">
        <v>10596</v>
      </c>
      <c r="AB141">
        <v>4149</v>
      </c>
      <c r="AC141">
        <v>7016</v>
      </c>
      <c r="AD141">
        <v>2509</v>
      </c>
      <c r="AE141">
        <v>1781</v>
      </c>
      <c r="AF141">
        <v>307</v>
      </c>
      <c r="AG141">
        <v>1781</v>
      </c>
      <c r="AH141">
        <v>3580</v>
      </c>
      <c r="AI141">
        <v>7913</v>
      </c>
      <c r="AJ141">
        <v>581</v>
      </c>
      <c r="AK141">
        <v>730</v>
      </c>
      <c r="AL141">
        <v>430</v>
      </c>
      <c r="AM141">
        <v>1886</v>
      </c>
      <c r="AN141">
        <v>184</v>
      </c>
      <c r="AO141">
        <v>184</v>
      </c>
      <c r="AP141">
        <v>928</v>
      </c>
      <c r="AQ141">
        <v>883</v>
      </c>
      <c r="AR141">
        <v>36432</v>
      </c>
      <c r="AS141">
        <v>769</v>
      </c>
      <c r="AT141">
        <v>210</v>
      </c>
      <c r="AU141">
        <v>210</v>
      </c>
      <c r="AV141">
        <v>604</v>
      </c>
      <c r="AW141">
        <v>1694</v>
      </c>
      <c r="AX141">
        <v>578</v>
      </c>
      <c r="AY141">
        <v>5179</v>
      </c>
      <c r="AZ141">
        <v>2696</v>
      </c>
      <c r="BA141">
        <v>383</v>
      </c>
      <c r="BB141">
        <v>1107</v>
      </c>
      <c r="BC141">
        <v>413</v>
      </c>
      <c r="BD141" s="9">
        <v>139</v>
      </c>
    </row>
    <row r="142" spans="1:56" x14ac:dyDescent="0.35">
      <c r="B142" s="5" t="s">
        <v>65</v>
      </c>
      <c r="C142">
        <v>1580</v>
      </c>
      <c r="D142">
        <v>3122</v>
      </c>
      <c r="E142">
        <v>1542</v>
      </c>
      <c r="F142">
        <v>1001</v>
      </c>
      <c r="G142">
        <v>825</v>
      </c>
      <c r="H142">
        <v>1684</v>
      </c>
      <c r="I142">
        <v>948</v>
      </c>
      <c r="J142">
        <v>690</v>
      </c>
      <c r="K142">
        <v>274</v>
      </c>
      <c r="L142">
        <v>1254</v>
      </c>
      <c r="M142">
        <v>1254</v>
      </c>
      <c r="N142">
        <v>616</v>
      </c>
      <c r="O142">
        <v>555</v>
      </c>
      <c r="P142">
        <v>161</v>
      </c>
      <c r="Q142">
        <v>607</v>
      </c>
      <c r="R142">
        <v>281</v>
      </c>
      <c r="S142">
        <v>10090</v>
      </c>
      <c r="T142">
        <v>4317</v>
      </c>
      <c r="U142">
        <v>453</v>
      </c>
      <c r="V142">
        <v>918</v>
      </c>
      <c r="W142">
        <v>2372</v>
      </c>
      <c r="X142">
        <v>2372</v>
      </c>
      <c r="Y142">
        <v>1608</v>
      </c>
      <c r="Z142">
        <v>3952</v>
      </c>
      <c r="AA142">
        <v>9993</v>
      </c>
      <c r="AB142">
        <v>3968</v>
      </c>
      <c r="AC142">
        <v>6020</v>
      </c>
      <c r="AD142">
        <v>2744</v>
      </c>
      <c r="AE142">
        <v>1919</v>
      </c>
      <c r="AF142">
        <v>269</v>
      </c>
      <c r="AG142">
        <v>1919</v>
      </c>
      <c r="AH142">
        <v>3973</v>
      </c>
      <c r="AI142">
        <v>6770</v>
      </c>
      <c r="AJ142">
        <v>615</v>
      </c>
      <c r="AK142">
        <v>846</v>
      </c>
      <c r="AL142">
        <v>465</v>
      </c>
      <c r="AM142">
        <v>2153</v>
      </c>
      <c r="AN142">
        <v>203</v>
      </c>
      <c r="AO142">
        <v>203</v>
      </c>
      <c r="AP142">
        <v>993</v>
      </c>
      <c r="AQ142">
        <v>973</v>
      </c>
      <c r="AR142">
        <v>34795</v>
      </c>
      <c r="AS142">
        <v>948</v>
      </c>
      <c r="AT142">
        <v>188</v>
      </c>
      <c r="AU142">
        <v>188</v>
      </c>
      <c r="AV142">
        <v>664</v>
      </c>
      <c r="AW142">
        <v>1820</v>
      </c>
      <c r="AX142">
        <v>416</v>
      </c>
      <c r="AY142">
        <v>4982</v>
      </c>
      <c r="AZ142">
        <v>2610</v>
      </c>
      <c r="BA142">
        <v>384</v>
      </c>
      <c r="BB142">
        <v>1231</v>
      </c>
      <c r="BC142">
        <v>453</v>
      </c>
      <c r="BD142" s="9">
        <v>140</v>
      </c>
    </row>
    <row r="143" spans="1:56" x14ac:dyDescent="0.35">
      <c r="B143" s="5" t="s">
        <v>66</v>
      </c>
      <c r="C143">
        <v>986</v>
      </c>
      <c r="D143">
        <v>2487</v>
      </c>
      <c r="E143">
        <v>1501</v>
      </c>
      <c r="F143">
        <v>1074</v>
      </c>
      <c r="G143">
        <v>844</v>
      </c>
      <c r="H143">
        <v>1712</v>
      </c>
      <c r="I143">
        <v>901</v>
      </c>
      <c r="J143">
        <v>700</v>
      </c>
      <c r="K143">
        <v>237</v>
      </c>
      <c r="L143">
        <v>1233</v>
      </c>
      <c r="M143">
        <v>1233</v>
      </c>
      <c r="N143">
        <v>481</v>
      </c>
      <c r="O143">
        <v>545</v>
      </c>
      <c r="P143">
        <v>195</v>
      </c>
      <c r="Q143">
        <v>619</v>
      </c>
      <c r="R143">
        <v>295</v>
      </c>
      <c r="S143">
        <v>8723</v>
      </c>
      <c r="T143">
        <v>2948</v>
      </c>
      <c r="U143">
        <v>547</v>
      </c>
      <c r="V143">
        <v>934</v>
      </c>
      <c r="W143">
        <v>2446</v>
      </c>
      <c r="X143">
        <v>2446</v>
      </c>
      <c r="Y143">
        <v>1634</v>
      </c>
      <c r="Z143">
        <v>2996</v>
      </c>
      <c r="AA143">
        <v>9211</v>
      </c>
      <c r="AB143">
        <v>3196</v>
      </c>
      <c r="AC143">
        <v>5164</v>
      </c>
      <c r="AD143">
        <v>2899</v>
      </c>
      <c r="AE143">
        <v>2055</v>
      </c>
      <c r="AF143">
        <v>373</v>
      </c>
      <c r="AG143">
        <v>2055</v>
      </c>
      <c r="AH143">
        <v>4047</v>
      </c>
      <c r="AI143">
        <v>5376</v>
      </c>
      <c r="AJ143">
        <v>619</v>
      </c>
      <c r="AK143">
        <v>709</v>
      </c>
      <c r="AL143">
        <v>499</v>
      </c>
      <c r="AM143">
        <v>2218</v>
      </c>
      <c r="AN143">
        <v>142</v>
      </c>
      <c r="AO143">
        <v>142</v>
      </c>
      <c r="AP143">
        <v>915</v>
      </c>
      <c r="AQ143">
        <v>930</v>
      </c>
      <c r="AR143">
        <v>31957</v>
      </c>
      <c r="AS143">
        <v>901</v>
      </c>
      <c r="AT143">
        <v>190</v>
      </c>
      <c r="AU143">
        <v>190</v>
      </c>
      <c r="AV143">
        <v>668</v>
      </c>
      <c r="AW143">
        <v>1829</v>
      </c>
      <c r="AX143">
        <v>463</v>
      </c>
      <c r="AY143">
        <v>4916</v>
      </c>
      <c r="AZ143">
        <v>2470</v>
      </c>
      <c r="BA143">
        <v>375</v>
      </c>
      <c r="BB143">
        <v>1190</v>
      </c>
      <c r="BC143">
        <v>547</v>
      </c>
      <c r="BD143" s="9">
        <v>141</v>
      </c>
    </row>
    <row r="144" spans="1:56" x14ac:dyDescent="0.35">
      <c r="B144" s="5" t="s">
        <v>67</v>
      </c>
      <c r="C144">
        <v>869</v>
      </c>
      <c r="D144">
        <v>2490</v>
      </c>
      <c r="E144">
        <v>1621</v>
      </c>
      <c r="F144">
        <v>1248</v>
      </c>
      <c r="G144">
        <v>1048</v>
      </c>
      <c r="H144">
        <v>1991</v>
      </c>
      <c r="I144">
        <v>1201</v>
      </c>
      <c r="J144">
        <v>773</v>
      </c>
      <c r="K144">
        <v>293</v>
      </c>
      <c r="L144">
        <v>1568</v>
      </c>
      <c r="M144">
        <v>1568</v>
      </c>
      <c r="N144">
        <v>422</v>
      </c>
      <c r="O144">
        <v>658</v>
      </c>
      <c r="P144">
        <v>213</v>
      </c>
      <c r="Q144">
        <v>683</v>
      </c>
      <c r="R144">
        <v>311</v>
      </c>
      <c r="S144">
        <v>8627</v>
      </c>
      <c r="T144">
        <v>2347</v>
      </c>
      <c r="U144">
        <v>574</v>
      </c>
      <c r="V144">
        <v>1000</v>
      </c>
      <c r="W144">
        <v>2434</v>
      </c>
      <c r="X144">
        <v>2434</v>
      </c>
      <c r="Y144">
        <v>1773</v>
      </c>
      <c r="Z144">
        <v>2508</v>
      </c>
      <c r="AA144">
        <v>9074</v>
      </c>
      <c r="AB144">
        <v>3339</v>
      </c>
      <c r="AC144">
        <v>4878</v>
      </c>
      <c r="AD144">
        <v>3250</v>
      </c>
      <c r="AE144">
        <v>2202</v>
      </c>
      <c r="AF144">
        <v>415</v>
      </c>
      <c r="AG144">
        <v>2202</v>
      </c>
      <c r="AH144">
        <v>4196</v>
      </c>
      <c r="AI144">
        <v>4992</v>
      </c>
      <c r="AJ144">
        <v>659</v>
      </c>
      <c r="AK144">
        <v>849</v>
      </c>
      <c r="AL144">
        <v>586</v>
      </c>
      <c r="AM144">
        <v>2292</v>
      </c>
      <c r="AN144">
        <v>193</v>
      </c>
      <c r="AO144">
        <v>193</v>
      </c>
      <c r="AP144">
        <v>1034</v>
      </c>
      <c r="AQ144">
        <v>1027</v>
      </c>
      <c r="AR144">
        <v>33291</v>
      </c>
      <c r="AS144">
        <v>1201</v>
      </c>
      <c r="AT144">
        <v>198</v>
      </c>
      <c r="AU144">
        <v>198</v>
      </c>
      <c r="AV144">
        <v>747</v>
      </c>
      <c r="AW144">
        <v>1904</v>
      </c>
      <c r="AX144">
        <v>480</v>
      </c>
      <c r="AY144">
        <v>5138</v>
      </c>
      <c r="AZ144">
        <v>2704</v>
      </c>
      <c r="BA144">
        <v>404</v>
      </c>
      <c r="BB144">
        <v>1303</v>
      </c>
      <c r="BC144">
        <v>574</v>
      </c>
      <c r="BD144" s="9">
        <v>142</v>
      </c>
    </row>
    <row r="145" spans="2:56" x14ac:dyDescent="0.35">
      <c r="B145" s="5" t="s">
        <v>68</v>
      </c>
      <c r="C145">
        <v>895</v>
      </c>
      <c r="D145">
        <v>2978</v>
      </c>
      <c r="E145">
        <v>2083</v>
      </c>
      <c r="F145">
        <v>1415</v>
      </c>
      <c r="G145">
        <v>1294</v>
      </c>
      <c r="H145">
        <v>2544</v>
      </c>
      <c r="I145">
        <v>1550</v>
      </c>
      <c r="J145">
        <v>940</v>
      </c>
      <c r="K145">
        <v>393</v>
      </c>
      <c r="L145">
        <v>2162</v>
      </c>
      <c r="M145">
        <v>2162</v>
      </c>
      <c r="N145">
        <v>536</v>
      </c>
      <c r="O145">
        <v>868</v>
      </c>
      <c r="P145">
        <v>310</v>
      </c>
      <c r="Q145">
        <v>942</v>
      </c>
      <c r="R145">
        <v>357</v>
      </c>
      <c r="S145">
        <v>10109</v>
      </c>
      <c r="T145">
        <v>2094</v>
      </c>
      <c r="U145">
        <v>709</v>
      </c>
      <c r="V145">
        <v>1129</v>
      </c>
      <c r="W145">
        <v>3028</v>
      </c>
      <c r="X145">
        <v>3028</v>
      </c>
      <c r="Y145">
        <v>2069</v>
      </c>
      <c r="Z145">
        <v>2734</v>
      </c>
      <c r="AA145">
        <v>10876</v>
      </c>
      <c r="AB145">
        <v>3978</v>
      </c>
      <c r="AC145">
        <v>5847</v>
      </c>
      <c r="AD145">
        <v>4181</v>
      </c>
      <c r="AE145">
        <v>2887</v>
      </c>
      <c r="AF145">
        <v>489</v>
      </c>
      <c r="AG145">
        <v>2887</v>
      </c>
      <c r="AH145">
        <v>5029</v>
      </c>
      <c r="AI145">
        <v>5531</v>
      </c>
      <c r="AJ145">
        <v>869</v>
      </c>
      <c r="AK145">
        <v>1000</v>
      </c>
      <c r="AL145">
        <v>744</v>
      </c>
      <c r="AM145">
        <v>2502</v>
      </c>
      <c r="AN145">
        <v>260</v>
      </c>
      <c r="AO145">
        <v>260</v>
      </c>
      <c r="AP145">
        <v>1369</v>
      </c>
      <c r="AQ145">
        <v>1377</v>
      </c>
      <c r="AR145">
        <v>40488</v>
      </c>
      <c r="AS145">
        <v>1550</v>
      </c>
      <c r="AT145">
        <v>280</v>
      </c>
      <c r="AU145">
        <v>280</v>
      </c>
      <c r="AV145">
        <v>932</v>
      </c>
      <c r="AW145">
        <v>2527</v>
      </c>
      <c r="AX145">
        <v>547</v>
      </c>
      <c r="AY145">
        <v>6348</v>
      </c>
      <c r="AZ145">
        <v>3320</v>
      </c>
      <c r="BA145">
        <v>580</v>
      </c>
      <c r="BB145">
        <v>1626</v>
      </c>
      <c r="BC145">
        <v>709</v>
      </c>
      <c r="BD145" s="9">
        <v>143</v>
      </c>
    </row>
    <row r="146" spans="2:56" x14ac:dyDescent="0.35">
      <c r="B146" s="5" t="s">
        <v>69</v>
      </c>
      <c r="C146">
        <v>996</v>
      </c>
      <c r="D146">
        <v>3074</v>
      </c>
      <c r="E146">
        <v>2078</v>
      </c>
      <c r="F146">
        <v>1588</v>
      </c>
      <c r="G146">
        <v>1612</v>
      </c>
      <c r="H146">
        <v>2825</v>
      </c>
      <c r="I146">
        <v>1593</v>
      </c>
      <c r="J146">
        <v>997</v>
      </c>
      <c r="K146">
        <v>405</v>
      </c>
      <c r="L146">
        <v>2340</v>
      </c>
      <c r="M146">
        <v>2340</v>
      </c>
      <c r="N146">
        <v>660</v>
      </c>
      <c r="O146">
        <v>926</v>
      </c>
      <c r="P146">
        <v>266</v>
      </c>
      <c r="Q146">
        <v>849</v>
      </c>
      <c r="R146">
        <v>404</v>
      </c>
      <c r="S146">
        <v>10273</v>
      </c>
      <c r="T146">
        <v>2070</v>
      </c>
      <c r="U146">
        <v>719</v>
      </c>
      <c r="V146">
        <v>1196</v>
      </c>
      <c r="W146">
        <v>3271</v>
      </c>
      <c r="X146">
        <v>3271</v>
      </c>
      <c r="Y146">
        <v>2193</v>
      </c>
      <c r="Z146">
        <v>2861</v>
      </c>
      <c r="AA146">
        <v>10969</v>
      </c>
      <c r="AB146">
        <v>4168</v>
      </c>
      <c r="AC146">
        <v>5977</v>
      </c>
      <c r="AD146">
        <v>4739</v>
      </c>
      <c r="AE146">
        <v>3127</v>
      </c>
      <c r="AF146">
        <v>546</v>
      </c>
      <c r="AG146">
        <v>3127</v>
      </c>
      <c r="AH146">
        <v>4992</v>
      </c>
      <c r="AI146">
        <v>5409</v>
      </c>
      <c r="AJ146">
        <v>875</v>
      </c>
      <c r="AK146">
        <v>1094</v>
      </c>
      <c r="AL146">
        <v>798</v>
      </c>
      <c r="AM146">
        <v>2428</v>
      </c>
      <c r="AN146">
        <v>284</v>
      </c>
      <c r="AO146">
        <v>284</v>
      </c>
      <c r="AP146">
        <v>1497</v>
      </c>
      <c r="AQ146">
        <v>1329</v>
      </c>
      <c r="AR146">
        <v>42537</v>
      </c>
      <c r="AS146">
        <v>1593</v>
      </c>
      <c r="AT146">
        <v>282</v>
      </c>
      <c r="AU146">
        <v>282</v>
      </c>
      <c r="AV146">
        <v>1101</v>
      </c>
      <c r="AW146">
        <v>2564</v>
      </c>
      <c r="AX146">
        <v>592</v>
      </c>
      <c r="AY146">
        <v>7016</v>
      </c>
      <c r="AZ146">
        <v>3745</v>
      </c>
      <c r="BA146">
        <v>571</v>
      </c>
      <c r="BB146">
        <v>1615</v>
      </c>
      <c r="BC146">
        <v>719</v>
      </c>
      <c r="BD146" s="9">
        <v>144</v>
      </c>
    </row>
    <row r="147" spans="2:56" x14ac:dyDescent="0.35">
      <c r="B147" s="5" t="s">
        <v>70</v>
      </c>
      <c r="C147">
        <v>906</v>
      </c>
      <c r="D147">
        <v>2768</v>
      </c>
      <c r="E147">
        <v>1862</v>
      </c>
      <c r="F147">
        <v>1542</v>
      </c>
      <c r="G147">
        <v>1487</v>
      </c>
      <c r="H147">
        <v>2500</v>
      </c>
      <c r="I147">
        <v>1570</v>
      </c>
      <c r="J147">
        <v>898</v>
      </c>
      <c r="K147">
        <v>386</v>
      </c>
      <c r="L147">
        <v>2173</v>
      </c>
      <c r="M147">
        <v>2173</v>
      </c>
      <c r="N147">
        <v>638</v>
      </c>
      <c r="O147">
        <v>808</v>
      </c>
      <c r="P147">
        <v>279</v>
      </c>
      <c r="Q147">
        <v>836</v>
      </c>
      <c r="R147">
        <v>395</v>
      </c>
      <c r="S147">
        <v>9353</v>
      </c>
      <c r="T147">
        <v>1821</v>
      </c>
      <c r="U147">
        <v>683</v>
      </c>
      <c r="V147">
        <v>1070</v>
      </c>
      <c r="W147">
        <v>2987</v>
      </c>
      <c r="X147">
        <v>2987</v>
      </c>
      <c r="Y147">
        <v>1968</v>
      </c>
      <c r="Z147">
        <v>2555</v>
      </c>
      <c r="AA147">
        <v>10187</v>
      </c>
      <c r="AB147">
        <v>3724</v>
      </c>
      <c r="AC147">
        <v>5518</v>
      </c>
      <c r="AD147">
        <v>4507</v>
      </c>
      <c r="AE147">
        <v>3020</v>
      </c>
      <c r="AF147">
        <v>571</v>
      </c>
      <c r="AG147">
        <v>3020</v>
      </c>
      <c r="AH147">
        <v>4669</v>
      </c>
      <c r="AI147">
        <v>4796</v>
      </c>
      <c r="AJ147">
        <v>764</v>
      </c>
      <c r="AK147">
        <v>956</v>
      </c>
      <c r="AL147">
        <v>764</v>
      </c>
      <c r="AM147">
        <v>2144</v>
      </c>
      <c r="AN147">
        <v>244</v>
      </c>
      <c r="AO147">
        <v>244</v>
      </c>
      <c r="AP147">
        <v>1372</v>
      </c>
      <c r="AQ147">
        <v>1172</v>
      </c>
      <c r="AR147">
        <v>39153</v>
      </c>
      <c r="AS147">
        <v>1570</v>
      </c>
      <c r="AT147">
        <v>262</v>
      </c>
      <c r="AU147">
        <v>262</v>
      </c>
      <c r="AV147">
        <v>928</v>
      </c>
      <c r="AW147">
        <v>2525</v>
      </c>
      <c r="AX147">
        <v>512</v>
      </c>
      <c r="AY147">
        <v>6539</v>
      </c>
      <c r="AZ147">
        <v>3552</v>
      </c>
      <c r="BA147">
        <v>546</v>
      </c>
      <c r="BB147">
        <v>1375</v>
      </c>
      <c r="BC147">
        <v>683</v>
      </c>
      <c r="BD147" s="9">
        <v>145</v>
      </c>
    </row>
    <row r="148" spans="2:56" x14ac:dyDescent="0.35">
      <c r="B148" s="5" t="s">
        <v>71</v>
      </c>
      <c r="C148">
        <v>841</v>
      </c>
      <c r="D148">
        <v>2642</v>
      </c>
      <c r="E148">
        <v>1801</v>
      </c>
      <c r="F148">
        <v>1362</v>
      </c>
      <c r="G148">
        <v>1473</v>
      </c>
      <c r="H148">
        <v>2298</v>
      </c>
      <c r="I148">
        <v>1415</v>
      </c>
      <c r="J148">
        <v>833</v>
      </c>
      <c r="K148">
        <v>326</v>
      </c>
      <c r="L148">
        <v>2131</v>
      </c>
      <c r="M148">
        <v>2131</v>
      </c>
      <c r="N148">
        <v>526</v>
      </c>
      <c r="O148">
        <v>666</v>
      </c>
      <c r="P148">
        <v>240</v>
      </c>
      <c r="Q148">
        <v>729</v>
      </c>
      <c r="R148">
        <v>343</v>
      </c>
      <c r="S148">
        <v>8015</v>
      </c>
      <c r="T148">
        <v>1486</v>
      </c>
      <c r="U148">
        <v>693</v>
      </c>
      <c r="V148">
        <v>970</v>
      </c>
      <c r="W148">
        <v>2581</v>
      </c>
      <c r="X148">
        <v>2581</v>
      </c>
      <c r="Y148">
        <v>1803</v>
      </c>
      <c r="Z148">
        <v>1882</v>
      </c>
      <c r="AA148">
        <v>8296</v>
      </c>
      <c r="AB148">
        <v>3506</v>
      </c>
      <c r="AC148">
        <v>4371</v>
      </c>
      <c r="AD148">
        <v>4238</v>
      </c>
      <c r="AE148">
        <v>2765</v>
      </c>
      <c r="AF148">
        <v>397</v>
      </c>
      <c r="AG148">
        <v>2765</v>
      </c>
      <c r="AH148">
        <v>3925</v>
      </c>
      <c r="AI148">
        <v>4019</v>
      </c>
      <c r="AJ148">
        <v>649</v>
      </c>
      <c r="AK148">
        <v>864</v>
      </c>
      <c r="AL148">
        <v>762</v>
      </c>
      <c r="AM148">
        <v>1815</v>
      </c>
      <c r="AN148">
        <v>221</v>
      </c>
      <c r="AO148">
        <v>221</v>
      </c>
      <c r="AP148">
        <v>1235</v>
      </c>
      <c r="AQ148">
        <v>1017</v>
      </c>
      <c r="AR148">
        <v>34585</v>
      </c>
      <c r="AS148">
        <v>1415</v>
      </c>
      <c r="AT148">
        <v>261</v>
      </c>
      <c r="AU148">
        <v>261</v>
      </c>
      <c r="AV148">
        <v>870</v>
      </c>
      <c r="AW148">
        <v>2110</v>
      </c>
      <c r="AX148">
        <v>507</v>
      </c>
      <c r="AY148">
        <v>5704</v>
      </c>
      <c r="AZ148">
        <v>3123</v>
      </c>
      <c r="BA148">
        <v>492</v>
      </c>
      <c r="BB148">
        <v>1155</v>
      </c>
      <c r="BC148">
        <v>693</v>
      </c>
      <c r="BD148" s="9">
        <v>146</v>
      </c>
    </row>
    <row r="149" spans="2:56" x14ac:dyDescent="0.35">
      <c r="B149" s="5" t="s">
        <v>72</v>
      </c>
      <c r="C149">
        <v>794</v>
      </c>
      <c r="D149">
        <v>2604</v>
      </c>
      <c r="E149">
        <v>1810</v>
      </c>
      <c r="F149">
        <v>1443</v>
      </c>
      <c r="G149">
        <v>1556</v>
      </c>
      <c r="H149">
        <v>2476</v>
      </c>
      <c r="I149">
        <v>1515</v>
      </c>
      <c r="J149">
        <v>823</v>
      </c>
      <c r="K149">
        <v>359</v>
      </c>
      <c r="L149">
        <v>2297</v>
      </c>
      <c r="M149">
        <v>2297</v>
      </c>
      <c r="N149">
        <v>548</v>
      </c>
      <c r="O149">
        <v>770</v>
      </c>
      <c r="P149">
        <v>211</v>
      </c>
      <c r="Q149">
        <v>739</v>
      </c>
      <c r="R149">
        <v>327</v>
      </c>
      <c r="S149">
        <v>8396</v>
      </c>
      <c r="T149">
        <v>1422</v>
      </c>
      <c r="U149">
        <v>707</v>
      </c>
      <c r="V149">
        <v>1016</v>
      </c>
      <c r="W149">
        <v>2823</v>
      </c>
      <c r="X149">
        <v>2823</v>
      </c>
      <c r="Y149">
        <v>1839</v>
      </c>
      <c r="Z149">
        <v>1598</v>
      </c>
      <c r="AA149">
        <v>7763</v>
      </c>
      <c r="AB149">
        <v>3496</v>
      </c>
      <c r="AC149">
        <v>4058</v>
      </c>
      <c r="AD149">
        <v>4342</v>
      </c>
      <c r="AE149">
        <v>2786</v>
      </c>
      <c r="AF149">
        <v>395</v>
      </c>
      <c r="AG149">
        <v>2786</v>
      </c>
      <c r="AH149">
        <v>3705</v>
      </c>
      <c r="AI149">
        <v>4058</v>
      </c>
      <c r="AJ149">
        <v>720</v>
      </c>
      <c r="AK149">
        <v>892</v>
      </c>
      <c r="AL149">
        <v>784</v>
      </c>
      <c r="AM149">
        <v>1794</v>
      </c>
      <c r="AN149">
        <v>227</v>
      </c>
      <c r="AO149">
        <v>227</v>
      </c>
      <c r="AP149">
        <v>1293</v>
      </c>
      <c r="AQ149">
        <v>1042</v>
      </c>
      <c r="AR149">
        <v>35061</v>
      </c>
      <c r="AS149">
        <v>1515</v>
      </c>
      <c r="AT149">
        <v>234</v>
      </c>
      <c r="AU149">
        <v>234</v>
      </c>
      <c r="AV149">
        <v>922</v>
      </c>
      <c r="AW149">
        <v>1911</v>
      </c>
      <c r="AX149">
        <v>464</v>
      </c>
      <c r="AY149">
        <v>6107</v>
      </c>
      <c r="AZ149">
        <v>3284</v>
      </c>
      <c r="BA149">
        <v>485</v>
      </c>
      <c r="BB149">
        <v>1177</v>
      </c>
      <c r="BC149">
        <v>707</v>
      </c>
      <c r="BD149" s="9">
        <v>147</v>
      </c>
    </row>
    <row r="150" spans="2:56" x14ac:dyDescent="0.35">
      <c r="B150" s="5" t="s">
        <v>73</v>
      </c>
      <c r="C150">
        <v>599</v>
      </c>
      <c r="D150">
        <v>1937</v>
      </c>
      <c r="E150">
        <v>1338</v>
      </c>
      <c r="F150">
        <v>1085</v>
      </c>
      <c r="G150">
        <v>1160</v>
      </c>
      <c r="H150">
        <v>1997</v>
      </c>
      <c r="I150">
        <v>1143</v>
      </c>
      <c r="J150">
        <v>657</v>
      </c>
      <c r="K150">
        <v>279</v>
      </c>
      <c r="L150">
        <v>1869</v>
      </c>
      <c r="M150">
        <v>1869</v>
      </c>
      <c r="N150">
        <v>415</v>
      </c>
      <c r="O150">
        <v>608</v>
      </c>
      <c r="P150">
        <v>162</v>
      </c>
      <c r="Q150">
        <v>589</v>
      </c>
      <c r="R150">
        <v>261</v>
      </c>
      <c r="S150">
        <v>6421</v>
      </c>
      <c r="T150">
        <v>1066</v>
      </c>
      <c r="U150">
        <v>575</v>
      </c>
      <c r="V150">
        <v>729</v>
      </c>
      <c r="W150">
        <v>2149</v>
      </c>
      <c r="X150">
        <v>2149</v>
      </c>
      <c r="Y150">
        <v>1386</v>
      </c>
      <c r="Z150">
        <v>1242</v>
      </c>
      <c r="AA150">
        <v>6160</v>
      </c>
      <c r="AB150">
        <v>2692</v>
      </c>
      <c r="AC150">
        <v>3141</v>
      </c>
      <c r="AD150">
        <v>3394</v>
      </c>
      <c r="AE150">
        <v>2234</v>
      </c>
      <c r="AF150">
        <v>329</v>
      </c>
      <c r="AG150">
        <v>2234</v>
      </c>
      <c r="AH150">
        <v>3019</v>
      </c>
      <c r="AI150">
        <v>3129</v>
      </c>
      <c r="AJ150">
        <v>545</v>
      </c>
      <c r="AK150">
        <v>755</v>
      </c>
      <c r="AL150">
        <v>653</v>
      </c>
      <c r="AM150">
        <v>1406</v>
      </c>
      <c r="AN150">
        <v>229</v>
      </c>
      <c r="AO150">
        <v>229</v>
      </c>
      <c r="AP150">
        <v>1119</v>
      </c>
      <c r="AQ150">
        <v>795</v>
      </c>
      <c r="AR150">
        <v>27558</v>
      </c>
      <c r="AS150">
        <v>1143</v>
      </c>
      <c r="AT150">
        <v>216</v>
      </c>
      <c r="AU150">
        <v>216</v>
      </c>
      <c r="AV150">
        <v>736</v>
      </c>
      <c r="AW150">
        <v>1613</v>
      </c>
      <c r="AX150">
        <v>378</v>
      </c>
      <c r="AY150">
        <v>4768</v>
      </c>
      <c r="AZ150">
        <v>2619</v>
      </c>
      <c r="BA150">
        <v>352</v>
      </c>
      <c r="BB150">
        <v>929</v>
      </c>
      <c r="BC150">
        <v>575</v>
      </c>
      <c r="BD150" s="9">
        <v>148</v>
      </c>
    </row>
    <row r="151" spans="2:56" x14ac:dyDescent="0.35">
      <c r="B151" s="5" t="s">
        <v>74</v>
      </c>
      <c r="C151">
        <v>553</v>
      </c>
      <c r="D151">
        <v>1598</v>
      </c>
      <c r="E151">
        <v>1045</v>
      </c>
      <c r="F151">
        <v>818</v>
      </c>
      <c r="G151">
        <v>954</v>
      </c>
      <c r="H151">
        <v>1479</v>
      </c>
      <c r="I151">
        <v>921</v>
      </c>
      <c r="J151">
        <v>537</v>
      </c>
      <c r="K151">
        <v>217</v>
      </c>
      <c r="L151">
        <v>1422</v>
      </c>
      <c r="M151">
        <v>1422</v>
      </c>
      <c r="N151">
        <v>400</v>
      </c>
      <c r="O151">
        <v>433</v>
      </c>
      <c r="P151">
        <v>119</v>
      </c>
      <c r="Q151">
        <v>501</v>
      </c>
      <c r="R151">
        <v>257</v>
      </c>
      <c r="S151">
        <v>5125</v>
      </c>
      <c r="T151">
        <v>892</v>
      </c>
      <c r="U151">
        <v>509</v>
      </c>
      <c r="V151">
        <v>604</v>
      </c>
      <c r="W151">
        <v>1689</v>
      </c>
      <c r="X151">
        <v>1689</v>
      </c>
      <c r="Y151">
        <v>1141</v>
      </c>
      <c r="Z151">
        <v>1038</v>
      </c>
      <c r="AA151">
        <v>5134</v>
      </c>
      <c r="AB151">
        <v>2207</v>
      </c>
      <c r="AC151">
        <v>2637</v>
      </c>
      <c r="AD151">
        <v>2589</v>
      </c>
      <c r="AE151">
        <v>1635</v>
      </c>
      <c r="AF151">
        <v>296</v>
      </c>
      <c r="AG151">
        <v>1635</v>
      </c>
      <c r="AH151">
        <v>2497</v>
      </c>
      <c r="AI151">
        <v>2515</v>
      </c>
      <c r="AJ151">
        <v>430</v>
      </c>
      <c r="AK151">
        <v>609</v>
      </c>
      <c r="AL151">
        <v>517</v>
      </c>
      <c r="AM151">
        <v>1087</v>
      </c>
      <c r="AN151">
        <v>185</v>
      </c>
      <c r="AO151">
        <v>185</v>
      </c>
      <c r="AP151">
        <v>851</v>
      </c>
      <c r="AQ151">
        <v>639</v>
      </c>
      <c r="AR151">
        <v>22028</v>
      </c>
      <c r="AS151">
        <v>921</v>
      </c>
      <c r="AT151">
        <v>168</v>
      </c>
      <c r="AU151">
        <v>168</v>
      </c>
      <c r="AV151">
        <v>529</v>
      </c>
      <c r="AW151">
        <v>1410</v>
      </c>
      <c r="AX151">
        <v>320</v>
      </c>
      <c r="AY151">
        <v>3758</v>
      </c>
      <c r="AZ151">
        <v>2069</v>
      </c>
      <c r="BA151">
        <v>288</v>
      </c>
      <c r="BB151">
        <v>692</v>
      </c>
      <c r="BC151">
        <v>509</v>
      </c>
      <c r="BD151" s="9">
        <v>149</v>
      </c>
    </row>
    <row r="152" spans="2:56" x14ac:dyDescent="0.35">
      <c r="B152" s="5" t="s">
        <v>75</v>
      </c>
      <c r="C152">
        <v>501</v>
      </c>
      <c r="D152">
        <v>1179</v>
      </c>
      <c r="E152">
        <v>678</v>
      </c>
      <c r="F152">
        <v>624</v>
      </c>
      <c r="G152">
        <v>676</v>
      </c>
      <c r="H152">
        <v>1081</v>
      </c>
      <c r="I152">
        <v>680</v>
      </c>
      <c r="J152">
        <v>386</v>
      </c>
      <c r="K152">
        <v>148</v>
      </c>
      <c r="L152">
        <v>1051</v>
      </c>
      <c r="M152">
        <v>1051</v>
      </c>
      <c r="N152">
        <v>397</v>
      </c>
      <c r="O152">
        <v>318</v>
      </c>
      <c r="P152">
        <v>78</v>
      </c>
      <c r="Q152">
        <v>390</v>
      </c>
      <c r="R152">
        <v>250</v>
      </c>
      <c r="S152">
        <v>3774</v>
      </c>
      <c r="T152">
        <v>707</v>
      </c>
      <c r="U152">
        <v>381</v>
      </c>
      <c r="V152">
        <v>419</v>
      </c>
      <c r="W152">
        <v>1223</v>
      </c>
      <c r="X152">
        <v>1223</v>
      </c>
      <c r="Y152">
        <v>805</v>
      </c>
      <c r="Z152">
        <v>937</v>
      </c>
      <c r="AA152">
        <v>4117</v>
      </c>
      <c r="AB152">
        <v>1687</v>
      </c>
      <c r="AC152">
        <v>2178</v>
      </c>
      <c r="AD152">
        <v>1879</v>
      </c>
      <c r="AE152">
        <v>1203</v>
      </c>
      <c r="AF152">
        <v>216</v>
      </c>
      <c r="AG152">
        <v>1203</v>
      </c>
      <c r="AH152">
        <v>1939</v>
      </c>
      <c r="AI152">
        <v>1871</v>
      </c>
      <c r="AJ152">
        <v>297</v>
      </c>
      <c r="AK152">
        <v>508</v>
      </c>
      <c r="AL152">
        <v>359</v>
      </c>
      <c r="AM152">
        <v>834</v>
      </c>
      <c r="AN152">
        <v>106</v>
      </c>
      <c r="AO152">
        <v>106</v>
      </c>
      <c r="AP152">
        <v>671</v>
      </c>
      <c r="AQ152">
        <v>454</v>
      </c>
      <c r="AR152">
        <v>16697</v>
      </c>
      <c r="AS152">
        <v>680</v>
      </c>
      <c r="AT152">
        <v>124</v>
      </c>
      <c r="AU152">
        <v>124</v>
      </c>
      <c r="AV152">
        <v>404</v>
      </c>
      <c r="AW152">
        <v>1105</v>
      </c>
      <c r="AX152">
        <v>238</v>
      </c>
      <c r="AY152">
        <v>2915</v>
      </c>
      <c r="AZ152">
        <v>1692</v>
      </c>
      <c r="BA152">
        <v>243</v>
      </c>
      <c r="BB152">
        <v>477</v>
      </c>
      <c r="BC152">
        <v>381</v>
      </c>
      <c r="BD152" s="9">
        <v>150</v>
      </c>
    </row>
    <row r="153" spans="2:56" x14ac:dyDescent="0.35">
      <c r="B153" s="5" t="s">
        <v>81</v>
      </c>
      <c r="C153">
        <v>331</v>
      </c>
      <c r="D153">
        <v>820</v>
      </c>
      <c r="E153">
        <v>489</v>
      </c>
      <c r="F153">
        <v>408</v>
      </c>
      <c r="G153">
        <v>407</v>
      </c>
      <c r="H153">
        <v>610</v>
      </c>
      <c r="I153">
        <v>397</v>
      </c>
      <c r="J153">
        <v>243</v>
      </c>
      <c r="K153">
        <v>108</v>
      </c>
      <c r="L153">
        <v>717</v>
      </c>
      <c r="M153">
        <v>717</v>
      </c>
      <c r="N153">
        <v>222</v>
      </c>
      <c r="O153">
        <v>144</v>
      </c>
      <c r="P153">
        <v>50</v>
      </c>
      <c r="Q153">
        <v>302</v>
      </c>
      <c r="R153">
        <v>154</v>
      </c>
      <c r="S153">
        <v>2406</v>
      </c>
      <c r="T153">
        <v>491</v>
      </c>
      <c r="U153">
        <v>245</v>
      </c>
      <c r="V153">
        <v>220</v>
      </c>
      <c r="W153">
        <v>815</v>
      </c>
      <c r="X153">
        <v>815</v>
      </c>
      <c r="Y153">
        <v>463</v>
      </c>
      <c r="Z153">
        <v>565</v>
      </c>
      <c r="AA153">
        <v>2472</v>
      </c>
      <c r="AB153">
        <v>1088</v>
      </c>
      <c r="AC153">
        <v>1337</v>
      </c>
      <c r="AD153">
        <v>1219</v>
      </c>
      <c r="AE153">
        <v>812</v>
      </c>
      <c r="AF153">
        <v>175</v>
      </c>
      <c r="AG153">
        <v>812</v>
      </c>
      <c r="AH153">
        <v>1135</v>
      </c>
      <c r="AI153">
        <v>1194</v>
      </c>
      <c r="AJ153">
        <v>155</v>
      </c>
      <c r="AK153">
        <v>268</v>
      </c>
      <c r="AL153">
        <v>227</v>
      </c>
      <c r="AM153">
        <v>441</v>
      </c>
      <c r="AN153">
        <v>78</v>
      </c>
      <c r="AO153">
        <v>78</v>
      </c>
      <c r="AP153">
        <v>458</v>
      </c>
      <c r="AQ153">
        <v>259</v>
      </c>
      <c r="AR153">
        <v>10459</v>
      </c>
      <c r="AS153">
        <v>397</v>
      </c>
      <c r="AT153">
        <v>73</v>
      </c>
      <c r="AU153">
        <v>73</v>
      </c>
      <c r="AV153">
        <v>239</v>
      </c>
      <c r="AW153">
        <v>694</v>
      </c>
      <c r="AX153">
        <v>135</v>
      </c>
      <c r="AY153">
        <v>1903</v>
      </c>
      <c r="AZ153">
        <v>1088</v>
      </c>
      <c r="BA153">
        <v>134</v>
      </c>
      <c r="BB153">
        <v>246</v>
      </c>
      <c r="BC153">
        <v>245</v>
      </c>
      <c r="BD153" s="9">
        <v>151</v>
      </c>
    </row>
    <row r="154" spans="2:56" x14ac:dyDescent="0.35">
      <c r="B154" s="5" t="s">
        <v>82</v>
      </c>
      <c r="C154">
        <v>190</v>
      </c>
      <c r="D154">
        <v>459</v>
      </c>
      <c r="E154">
        <v>269</v>
      </c>
      <c r="F154">
        <v>274</v>
      </c>
      <c r="G154">
        <v>271</v>
      </c>
      <c r="H154">
        <v>363</v>
      </c>
      <c r="I154">
        <v>232</v>
      </c>
      <c r="J154">
        <v>142</v>
      </c>
      <c r="K154">
        <v>45</v>
      </c>
      <c r="L154">
        <v>413</v>
      </c>
      <c r="M154">
        <v>413</v>
      </c>
      <c r="N154">
        <v>132</v>
      </c>
      <c r="O154">
        <v>97</v>
      </c>
      <c r="P154">
        <v>47</v>
      </c>
      <c r="Q154">
        <v>172</v>
      </c>
      <c r="R154">
        <v>82</v>
      </c>
      <c r="S154">
        <v>1406</v>
      </c>
      <c r="T154">
        <v>290</v>
      </c>
      <c r="U154">
        <v>172</v>
      </c>
      <c r="V154">
        <v>104</v>
      </c>
      <c r="W154">
        <v>451</v>
      </c>
      <c r="X154">
        <v>451</v>
      </c>
      <c r="Y154">
        <v>246</v>
      </c>
      <c r="Z154">
        <v>383</v>
      </c>
      <c r="AA154">
        <v>1563</v>
      </c>
      <c r="AB154">
        <v>629</v>
      </c>
      <c r="AC154">
        <v>981</v>
      </c>
      <c r="AD154">
        <v>666</v>
      </c>
      <c r="AE154">
        <v>395</v>
      </c>
      <c r="AF154">
        <v>153</v>
      </c>
      <c r="AG154">
        <v>395</v>
      </c>
      <c r="AH154">
        <v>582</v>
      </c>
      <c r="AI154">
        <v>723</v>
      </c>
      <c r="AJ154">
        <v>109</v>
      </c>
      <c r="AK154">
        <v>170</v>
      </c>
      <c r="AL154">
        <v>149</v>
      </c>
      <c r="AM154">
        <v>199</v>
      </c>
      <c r="AN154">
        <v>67</v>
      </c>
      <c r="AO154">
        <v>67</v>
      </c>
      <c r="AP154">
        <v>288</v>
      </c>
      <c r="AQ154">
        <v>243</v>
      </c>
      <c r="AR154">
        <v>6278</v>
      </c>
      <c r="AS154">
        <v>232</v>
      </c>
      <c r="AT154">
        <v>59</v>
      </c>
      <c r="AU154">
        <v>59</v>
      </c>
      <c r="AV154">
        <v>117</v>
      </c>
      <c r="AW154">
        <v>383</v>
      </c>
      <c r="AX154">
        <v>97</v>
      </c>
      <c r="AY154">
        <v>1145</v>
      </c>
      <c r="AZ154">
        <v>694</v>
      </c>
      <c r="BA154">
        <v>73</v>
      </c>
      <c r="BB154">
        <v>152</v>
      </c>
      <c r="BC154">
        <v>172</v>
      </c>
      <c r="BD154" s="9">
        <v>152</v>
      </c>
    </row>
    <row r="155" spans="2:56" x14ac:dyDescent="0.35">
      <c r="B155" s="5" t="s">
        <v>76</v>
      </c>
      <c r="BD155" s="9">
        <v>153</v>
      </c>
    </row>
    <row r="156" spans="2:56" x14ac:dyDescent="0.35">
      <c r="B156" s="5" t="s">
        <v>46</v>
      </c>
      <c r="BD156" s="9">
        <v>154</v>
      </c>
    </row>
    <row r="157" spans="2:56" x14ac:dyDescent="0.35">
      <c r="B157" s="5" t="s">
        <v>77</v>
      </c>
      <c r="BD157" s="9">
        <v>155</v>
      </c>
    </row>
    <row r="158" spans="2:56" x14ac:dyDescent="0.35">
      <c r="B158" s="5" t="s">
        <v>47</v>
      </c>
      <c r="C158">
        <v>619</v>
      </c>
      <c r="D158">
        <v>1851</v>
      </c>
      <c r="E158">
        <v>1232</v>
      </c>
      <c r="F158">
        <v>925</v>
      </c>
      <c r="G158">
        <v>815</v>
      </c>
      <c r="H158">
        <v>1444</v>
      </c>
      <c r="I158">
        <v>794</v>
      </c>
      <c r="J158">
        <v>512</v>
      </c>
      <c r="K158">
        <v>217</v>
      </c>
      <c r="L158">
        <v>1208</v>
      </c>
      <c r="M158">
        <v>1208</v>
      </c>
      <c r="N158">
        <v>389</v>
      </c>
      <c r="O158">
        <v>465</v>
      </c>
      <c r="P158">
        <v>160</v>
      </c>
      <c r="Q158">
        <v>516</v>
      </c>
      <c r="R158">
        <v>246</v>
      </c>
      <c r="S158">
        <v>5571</v>
      </c>
      <c r="T158">
        <v>1311</v>
      </c>
      <c r="U158">
        <v>381</v>
      </c>
      <c r="V158">
        <v>626</v>
      </c>
      <c r="W158">
        <v>1656</v>
      </c>
      <c r="X158">
        <v>1656</v>
      </c>
      <c r="Y158">
        <v>1138</v>
      </c>
      <c r="Z158">
        <v>2054</v>
      </c>
      <c r="AA158">
        <v>6634</v>
      </c>
      <c r="AB158">
        <v>2408</v>
      </c>
      <c r="AC158">
        <v>3768</v>
      </c>
      <c r="AD158">
        <v>2505</v>
      </c>
      <c r="AE158">
        <v>1690</v>
      </c>
      <c r="AF158">
        <v>260</v>
      </c>
      <c r="AG158">
        <v>1690</v>
      </c>
      <c r="AH158">
        <v>2866</v>
      </c>
      <c r="AI158">
        <v>3121</v>
      </c>
      <c r="AJ158">
        <v>412</v>
      </c>
      <c r="AK158">
        <v>557</v>
      </c>
      <c r="AL158">
        <v>383</v>
      </c>
      <c r="AM158">
        <v>1487</v>
      </c>
      <c r="AN158">
        <v>150</v>
      </c>
      <c r="AO158">
        <v>150</v>
      </c>
      <c r="AP158">
        <v>807</v>
      </c>
      <c r="AQ158">
        <v>785</v>
      </c>
      <c r="AR158">
        <v>23727</v>
      </c>
      <c r="AS158">
        <v>794</v>
      </c>
      <c r="AT158">
        <v>167</v>
      </c>
      <c r="AU158">
        <v>167</v>
      </c>
      <c r="AV158">
        <v>596</v>
      </c>
      <c r="AW158">
        <v>1379</v>
      </c>
      <c r="AX158">
        <v>295</v>
      </c>
      <c r="AY158">
        <v>3777</v>
      </c>
      <c r="AZ158">
        <v>2121</v>
      </c>
      <c r="BA158">
        <v>263</v>
      </c>
      <c r="BB158">
        <v>882</v>
      </c>
      <c r="BC158">
        <v>381</v>
      </c>
      <c r="BD158" s="9">
        <v>156</v>
      </c>
    </row>
    <row r="159" spans="2:56" x14ac:dyDescent="0.35">
      <c r="B159" s="5" t="s">
        <v>48</v>
      </c>
      <c r="C159">
        <v>2020</v>
      </c>
      <c r="D159">
        <v>3535</v>
      </c>
      <c r="E159">
        <v>1515</v>
      </c>
      <c r="F159">
        <v>983</v>
      </c>
      <c r="G159">
        <v>822</v>
      </c>
      <c r="H159">
        <v>1804</v>
      </c>
      <c r="I159">
        <v>938</v>
      </c>
      <c r="J159">
        <v>931</v>
      </c>
      <c r="K159">
        <v>293</v>
      </c>
      <c r="L159">
        <v>1382</v>
      </c>
      <c r="M159">
        <v>1382</v>
      </c>
      <c r="N159">
        <v>762</v>
      </c>
      <c r="O159">
        <v>629</v>
      </c>
      <c r="P159">
        <v>221</v>
      </c>
      <c r="Q159">
        <v>635</v>
      </c>
      <c r="R159">
        <v>326</v>
      </c>
      <c r="S159">
        <v>9367</v>
      </c>
      <c r="T159">
        <v>3675</v>
      </c>
      <c r="U159">
        <v>447</v>
      </c>
      <c r="V159">
        <v>830</v>
      </c>
      <c r="W159">
        <v>2293</v>
      </c>
      <c r="X159">
        <v>2293</v>
      </c>
      <c r="Y159">
        <v>1761</v>
      </c>
      <c r="Z159">
        <v>4734</v>
      </c>
      <c r="AA159">
        <v>10454</v>
      </c>
      <c r="AB159">
        <v>4210</v>
      </c>
      <c r="AC159">
        <v>6922</v>
      </c>
      <c r="AD159">
        <v>2598</v>
      </c>
      <c r="AE159">
        <v>1776</v>
      </c>
      <c r="AF159">
        <v>386</v>
      </c>
      <c r="AG159">
        <v>1776</v>
      </c>
      <c r="AH159">
        <v>3532</v>
      </c>
      <c r="AI159">
        <v>6136</v>
      </c>
      <c r="AJ159">
        <v>599</v>
      </c>
      <c r="AK159">
        <v>675</v>
      </c>
      <c r="AL159">
        <v>528</v>
      </c>
      <c r="AM159">
        <v>1746</v>
      </c>
      <c r="AN159">
        <v>180</v>
      </c>
      <c r="AO159">
        <v>180</v>
      </c>
      <c r="AP159">
        <v>1070</v>
      </c>
      <c r="AQ159">
        <v>864</v>
      </c>
      <c r="AR159">
        <v>35247</v>
      </c>
      <c r="AS159">
        <v>938</v>
      </c>
      <c r="AT159">
        <v>229</v>
      </c>
      <c r="AU159">
        <v>229</v>
      </c>
      <c r="AV159">
        <v>647</v>
      </c>
      <c r="AW159">
        <v>1786</v>
      </c>
      <c r="AX159">
        <v>638</v>
      </c>
      <c r="AY159">
        <v>5108</v>
      </c>
      <c r="AZ159">
        <v>2815</v>
      </c>
      <c r="BA159">
        <v>391</v>
      </c>
      <c r="BB159">
        <v>1227</v>
      </c>
      <c r="BC159">
        <v>447</v>
      </c>
      <c r="BD159" s="9">
        <v>157</v>
      </c>
    </row>
    <row r="160" spans="2:56" x14ac:dyDescent="0.35">
      <c r="B160" s="5" t="s">
        <v>49</v>
      </c>
      <c r="C160">
        <v>2507</v>
      </c>
      <c r="D160">
        <v>3861</v>
      </c>
      <c r="E160">
        <v>1354</v>
      </c>
      <c r="F160">
        <v>874</v>
      </c>
      <c r="G160">
        <v>741</v>
      </c>
      <c r="H160">
        <v>1601</v>
      </c>
      <c r="I160">
        <v>868</v>
      </c>
      <c r="J160">
        <v>783</v>
      </c>
      <c r="K160">
        <v>228</v>
      </c>
      <c r="L160">
        <v>1315</v>
      </c>
      <c r="M160">
        <v>1315</v>
      </c>
      <c r="N160">
        <v>898</v>
      </c>
      <c r="O160">
        <v>628</v>
      </c>
      <c r="P160">
        <v>208</v>
      </c>
      <c r="Q160">
        <v>597</v>
      </c>
      <c r="R160">
        <v>252</v>
      </c>
      <c r="S160">
        <v>10586</v>
      </c>
      <c r="T160">
        <v>5065</v>
      </c>
      <c r="U160">
        <v>411</v>
      </c>
      <c r="V160">
        <v>773</v>
      </c>
      <c r="W160">
        <v>2284</v>
      </c>
      <c r="X160">
        <v>2284</v>
      </c>
      <c r="Y160">
        <v>1556</v>
      </c>
      <c r="Z160">
        <v>4871</v>
      </c>
      <c r="AA160">
        <v>10361</v>
      </c>
      <c r="AB160">
        <v>4548</v>
      </c>
      <c r="AC160">
        <v>7046</v>
      </c>
      <c r="AD160">
        <v>2522</v>
      </c>
      <c r="AE160">
        <v>1781</v>
      </c>
      <c r="AF160">
        <v>364</v>
      </c>
      <c r="AG160">
        <v>1781</v>
      </c>
      <c r="AH160">
        <v>3315</v>
      </c>
      <c r="AI160">
        <v>7434</v>
      </c>
      <c r="AJ160">
        <v>568</v>
      </c>
      <c r="AK160">
        <v>687</v>
      </c>
      <c r="AL160">
        <v>422</v>
      </c>
      <c r="AM160">
        <v>1654</v>
      </c>
      <c r="AN160">
        <v>203</v>
      </c>
      <c r="AO160">
        <v>203</v>
      </c>
      <c r="AP160">
        <v>863</v>
      </c>
      <c r="AQ160">
        <v>916</v>
      </c>
      <c r="AR160">
        <v>35940</v>
      </c>
      <c r="AS160">
        <v>868</v>
      </c>
      <c r="AT160">
        <v>202</v>
      </c>
      <c r="AU160">
        <v>202</v>
      </c>
      <c r="AV160">
        <v>551</v>
      </c>
      <c r="AW160">
        <v>1661</v>
      </c>
      <c r="AX160">
        <v>555</v>
      </c>
      <c r="AY160">
        <v>4919</v>
      </c>
      <c r="AZ160">
        <v>2635</v>
      </c>
      <c r="BA160">
        <v>435</v>
      </c>
      <c r="BB160">
        <v>1204</v>
      </c>
      <c r="BC160">
        <v>411</v>
      </c>
      <c r="BD160" s="9">
        <v>158</v>
      </c>
    </row>
    <row r="161" spans="1:56" x14ac:dyDescent="0.35">
      <c r="B161" s="5" t="s">
        <v>50</v>
      </c>
      <c r="C161">
        <v>1901</v>
      </c>
      <c r="D161">
        <v>3336</v>
      </c>
      <c r="E161">
        <v>1435</v>
      </c>
      <c r="F161">
        <v>977</v>
      </c>
      <c r="G161">
        <v>702</v>
      </c>
      <c r="H161">
        <v>1491</v>
      </c>
      <c r="I161">
        <v>885</v>
      </c>
      <c r="J161">
        <v>655</v>
      </c>
      <c r="K161">
        <v>220</v>
      </c>
      <c r="L161">
        <v>1233</v>
      </c>
      <c r="M161">
        <v>1233</v>
      </c>
      <c r="N161">
        <v>736</v>
      </c>
      <c r="O161">
        <v>532</v>
      </c>
      <c r="P161">
        <v>179</v>
      </c>
      <c r="Q161">
        <v>525</v>
      </c>
      <c r="R161">
        <v>254</v>
      </c>
      <c r="S161">
        <v>9969</v>
      </c>
      <c r="T161">
        <v>4483</v>
      </c>
      <c r="U161">
        <v>449</v>
      </c>
      <c r="V161">
        <v>775</v>
      </c>
      <c r="W161">
        <v>2265</v>
      </c>
      <c r="X161">
        <v>2265</v>
      </c>
      <c r="Y161">
        <v>1430</v>
      </c>
      <c r="Z161">
        <v>4492</v>
      </c>
      <c r="AA161">
        <v>10217</v>
      </c>
      <c r="AB161">
        <v>4128</v>
      </c>
      <c r="AC161">
        <v>6576</v>
      </c>
      <c r="AD161">
        <v>2653</v>
      </c>
      <c r="AE161">
        <v>1951</v>
      </c>
      <c r="AF161">
        <v>323</v>
      </c>
      <c r="AG161">
        <v>1951</v>
      </c>
      <c r="AH161">
        <v>3641</v>
      </c>
      <c r="AI161">
        <v>6819</v>
      </c>
      <c r="AJ161">
        <v>567</v>
      </c>
      <c r="AK161">
        <v>792</v>
      </c>
      <c r="AL161">
        <v>394</v>
      </c>
      <c r="AM161">
        <v>1927</v>
      </c>
      <c r="AN161">
        <v>175</v>
      </c>
      <c r="AO161">
        <v>175</v>
      </c>
      <c r="AP161">
        <v>963</v>
      </c>
      <c r="AQ161">
        <v>950</v>
      </c>
      <c r="AR161">
        <v>34643</v>
      </c>
      <c r="AS161">
        <v>885</v>
      </c>
      <c r="AT161">
        <v>222</v>
      </c>
      <c r="AU161">
        <v>222</v>
      </c>
      <c r="AV161">
        <v>565</v>
      </c>
      <c r="AW161">
        <v>1714</v>
      </c>
      <c r="AX161">
        <v>435</v>
      </c>
      <c r="AY161">
        <v>4941</v>
      </c>
      <c r="AZ161">
        <v>2676</v>
      </c>
      <c r="BA161">
        <v>378</v>
      </c>
      <c r="BB161">
        <v>1244</v>
      </c>
      <c r="BC161">
        <v>449</v>
      </c>
      <c r="BD161" s="9">
        <v>159</v>
      </c>
    </row>
    <row r="162" spans="1:56" x14ac:dyDescent="0.35">
      <c r="B162" s="5" t="s">
        <v>51</v>
      </c>
      <c r="C162">
        <v>1378</v>
      </c>
      <c r="D162">
        <v>2828</v>
      </c>
      <c r="E162">
        <v>1450</v>
      </c>
      <c r="F162">
        <v>967</v>
      </c>
      <c r="G162">
        <v>788</v>
      </c>
      <c r="H162">
        <v>1594</v>
      </c>
      <c r="I162">
        <v>835</v>
      </c>
      <c r="J162">
        <v>642</v>
      </c>
      <c r="K162">
        <v>222</v>
      </c>
      <c r="L162">
        <v>1144</v>
      </c>
      <c r="M162">
        <v>1144</v>
      </c>
      <c r="N162">
        <v>528</v>
      </c>
      <c r="O162">
        <v>598</v>
      </c>
      <c r="P162">
        <v>158</v>
      </c>
      <c r="Q162">
        <v>540</v>
      </c>
      <c r="R162">
        <v>263</v>
      </c>
      <c r="S162">
        <v>8852</v>
      </c>
      <c r="T162">
        <v>3418</v>
      </c>
      <c r="U162">
        <v>495</v>
      </c>
      <c r="V162">
        <v>936</v>
      </c>
      <c r="W162">
        <v>2232</v>
      </c>
      <c r="X162">
        <v>2232</v>
      </c>
      <c r="Y162">
        <v>1578</v>
      </c>
      <c r="Z162">
        <v>3444</v>
      </c>
      <c r="AA162">
        <v>9199</v>
      </c>
      <c r="AB162">
        <v>3551</v>
      </c>
      <c r="AC162">
        <v>5375</v>
      </c>
      <c r="AD162">
        <v>2770</v>
      </c>
      <c r="AE162">
        <v>1982</v>
      </c>
      <c r="AF162">
        <v>347</v>
      </c>
      <c r="AG162">
        <v>1982</v>
      </c>
      <c r="AH162">
        <v>3824</v>
      </c>
      <c r="AI162">
        <v>5785</v>
      </c>
      <c r="AJ162">
        <v>586</v>
      </c>
      <c r="AK162">
        <v>723</v>
      </c>
      <c r="AL162">
        <v>417</v>
      </c>
      <c r="AM162">
        <v>2112</v>
      </c>
      <c r="AN162">
        <v>162</v>
      </c>
      <c r="AO162">
        <v>162</v>
      </c>
      <c r="AP162">
        <v>942</v>
      </c>
      <c r="AQ162">
        <v>831</v>
      </c>
      <c r="AR162">
        <v>32007</v>
      </c>
      <c r="AS162">
        <v>835</v>
      </c>
      <c r="AT162">
        <v>225</v>
      </c>
      <c r="AU162">
        <v>225</v>
      </c>
      <c r="AV162">
        <v>579</v>
      </c>
      <c r="AW162">
        <v>1712</v>
      </c>
      <c r="AX162">
        <v>420</v>
      </c>
      <c r="AY162">
        <v>4669</v>
      </c>
      <c r="AZ162">
        <v>2437</v>
      </c>
      <c r="BA162">
        <v>332</v>
      </c>
      <c r="BB162">
        <v>1241</v>
      </c>
      <c r="BC162">
        <v>495</v>
      </c>
      <c r="BD162" s="9">
        <v>160</v>
      </c>
    </row>
    <row r="163" spans="1:56" x14ac:dyDescent="0.35">
      <c r="B163" s="5" t="s">
        <v>52</v>
      </c>
      <c r="C163">
        <v>1063</v>
      </c>
      <c r="D163">
        <v>2661</v>
      </c>
      <c r="E163">
        <v>1598</v>
      </c>
      <c r="F163">
        <v>1136</v>
      </c>
      <c r="G163">
        <v>943</v>
      </c>
      <c r="H163">
        <v>1780</v>
      </c>
      <c r="I163">
        <v>1098</v>
      </c>
      <c r="J163">
        <v>717</v>
      </c>
      <c r="K163">
        <v>292</v>
      </c>
      <c r="L163">
        <v>1367</v>
      </c>
      <c r="M163">
        <v>1367</v>
      </c>
      <c r="N163">
        <v>478</v>
      </c>
      <c r="O163">
        <v>609</v>
      </c>
      <c r="P163">
        <v>188</v>
      </c>
      <c r="Q163">
        <v>701</v>
      </c>
      <c r="R163">
        <v>265</v>
      </c>
      <c r="S163">
        <v>8689</v>
      </c>
      <c r="T163">
        <v>2555</v>
      </c>
      <c r="U163">
        <v>562</v>
      </c>
      <c r="V163">
        <v>954</v>
      </c>
      <c r="W163">
        <v>2385</v>
      </c>
      <c r="X163">
        <v>2385</v>
      </c>
      <c r="Y163">
        <v>1671</v>
      </c>
      <c r="Z163">
        <v>2499</v>
      </c>
      <c r="AA163">
        <v>8483</v>
      </c>
      <c r="AB163">
        <v>3466</v>
      </c>
      <c r="AC163">
        <v>4552</v>
      </c>
      <c r="AD163">
        <v>2890</v>
      </c>
      <c r="AE163">
        <v>1947</v>
      </c>
      <c r="AF163">
        <v>349</v>
      </c>
      <c r="AG163">
        <v>1947</v>
      </c>
      <c r="AH163">
        <v>3931</v>
      </c>
      <c r="AI163">
        <v>5206</v>
      </c>
      <c r="AJ163">
        <v>640</v>
      </c>
      <c r="AK163">
        <v>805</v>
      </c>
      <c r="AL163">
        <v>515</v>
      </c>
      <c r="AM163">
        <v>2101</v>
      </c>
      <c r="AN163">
        <v>166</v>
      </c>
      <c r="AO163">
        <v>166</v>
      </c>
      <c r="AP163">
        <v>923</v>
      </c>
      <c r="AQ163">
        <v>847</v>
      </c>
      <c r="AR163">
        <v>31831</v>
      </c>
      <c r="AS163">
        <v>1098</v>
      </c>
      <c r="AT163">
        <v>220</v>
      </c>
      <c r="AU163">
        <v>220</v>
      </c>
      <c r="AV163">
        <v>656</v>
      </c>
      <c r="AW163">
        <v>1830</v>
      </c>
      <c r="AX163">
        <v>425</v>
      </c>
      <c r="AY163">
        <v>4922</v>
      </c>
      <c r="AZ163">
        <v>2537</v>
      </c>
      <c r="BA163">
        <v>404</v>
      </c>
      <c r="BB163">
        <v>1310</v>
      </c>
      <c r="BC163">
        <v>562</v>
      </c>
      <c r="BD163" s="9">
        <v>161</v>
      </c>
    </row>
    <row r="164" spans="1:56" x14ac:dyDescent="0.35">
      <c r="B164" s="5" t="s">
        <v>53</v>
      </c>
      <c r="C164">
        <v>1045</v>
      </c>
      <c r="D164">
        <v>3055</v>
      </c>
      <c r="E164">
        <v>2010</v>
      </c>
      <c r="F164">
        <v>1368</v>
      </c>
      <c r="G164">
        <v>1251</v>
      </c>
      <c r="H164">
        <v>2296</v>
      </c>
      <c r="I164">
        <v>1359</v>
      </c>
      <c r="J164">
        <v>882</v>
      </c>
      <c r="K164">
        <v>370</v>
      </c>
      <c r="L164">
        <v>1886</v>
      </c>
      <c r="M164">
        <v>1886</v>
      </c>
      <c r="N164">
        <v>501</v>
      </c>
      <c r="O164">
        <v>798</v>
      </c>
      <c r="P164">
        <v>236</v>
      </c>
      <c r="Q164">
        <v>802</v>
      </c>
      <c r="R164">
        <v>305</v>
      </c>
      <c r="S164">
        <v>9492</v>
      </c>
      <c r="T164">
        <v>2240</v>
      </c>
      <c r="U164">
        <v>755</v>
      </c>
      <c r="V164">
        <v>1160</v>
      </c>
      <c r="W164">
        <v>2847</v>
      </c>
      <c r="X164">
        <v>2847</v>
      </c>
      <c r="Y164">
        <v>2042</v>
      </c>
      <c r="Z164">
        <v>2602</v>
      </c>
      <c r="AA164">
        <v>9794</v>
      </c>
      <c r="AB164">
        <v>4032</v>
      </c>
      <c r="AC164">
        <v>5135</v>
      </c>
      <c r="AD164">
        <v>3799</v>
      </c>
      <c r="AE164">
        <v>2548</v>
      </c>
      <c r="AF164">
        <v>402</v>
      </c>
      <c r="AG164">
        <v>2548</v>
      </c>
      <c r="AH164">
        <v>4659</v>
      </c>
      <c r="AI164">
        <v>5286</v>
      </c>
      <c r="AJ164">
        <v>743</v>
      </c>
      <c r="AK164">
        <v>977</v>
      </c>
      <c r="AL164">
        <v>674</v>
      </c>
      <c r="AM164">
        <v>2351</v>
      </c>
      <c r="AN164">
        <v>216</v>
      </c>
      <c r="AO164">
        <v>216</v>
      </c>
      <c r="AP164">
        <v>1207</v>
      </c>
      <c r="AQ164">
        <v>1096</v>
      </c>
      <c r="AR164">
        <v>37651</v>
      </c>
      <c r="AS164">
        <v>1359</v>
      </c>
      <c r="AT164">
        <v>263</v>
      </c>
      <c r="AU164">
        <v>263</v>
      </c>
      <c r="AV164">
        <v>824</v>
      </c>
      <c r="AW164">
        <v>2308</v>
      </c>
      <c r="AX164">
        <v>512</v>
      </c>
      <c r="AY164">
        <v>5923</v>
      </c>
      <c r="AZ164">
        <v>3076</v>
      </c>
      <c r="BA164">
        <v>494</v>
      </c>
      <c r="BB164">
        <v>1501</v>
      </c>
      <c r="BC164">
        <v>755</v>
      </c>
      <c r="BD164" s="9">
        <v>162</v>
      </c>
    </row>
    <row r="165" spans="1:56" x14ac:dyDescent="0.35">
      <c r="B165" s="5" t="s">
        <v>54</v>
      </c>
      <c r="C165">
        <v>1068</v>
      </c>
      <c r="D165">
        <v>3059</v>
      </c>
      <c r="E165">
        <v>1991</v>
      </c>
      <c r="F165">
        <v>1592</v>
      </c>
      <c r="G165">
        <v>1399</v>
      </c>
      <c r="H165">
        <v>2568</v>
      </c>
      <c r="I165">
        <v>1561</v>
      </c>
      <c r="J165">
        <v>946</v>
      </c>
      <c r="K165">
        <v>380</v>
      </c>
      <c r="L165">
        <v>2194</v>
      </c>
      <c r="M165">
        <v>2194</v>
      </c>
      <c r="N165">
        <v>642</v>
      </c>
      <c r="O165">
        <v>905</v>
      </c>
      <c r="P165">
        <v>242</v>
      </c>
      <c r="Q165">
        <v>819</v>
      </c>
      <c r="R165">
        <v>388</v>
      </c>
      <c r="S165">
        <v>9822</v>
      </c>
      <c r="T165">
        <v>2201</v>
      </c>
      <c r="U165">
        <v>720</v>
      </c>
      <c r="V165">
        <v>1203</v>
      </c>
      <c r="W165">
        <v>2967</v>
      </c>
      <c r="X165">
        <v>2967</v>
      </c>
      <c r="Y165">
        <v>2149</v>
      </c>
      <c r="Z165">
        <v>2611</v>
      </c>
      <c r="AA165">
        <v>10234</v>
      </c>
      <c r="AB165">
        <v>4060</v>
      </c>
      <c r="AC165">
        <v>5533</v>
      </c>
      <c r="AD165">
        <v>4402</v>
      </c>
      <c r="AE165">
        <v>3003</v>
      </c>
      <c r="AF165">
        <v>479</v>
      </c>
      <c r="AG165">
        <v>3003</v>
      </c>
      <c r="AH165">
        <v>4701</v>
      </c>
      <c r="AI165">
        <v>5294</v>
      </c>
      <c r="AJ165">
        <v>749</v>
      </c>
      <c r="AK165">
        <v>1001</v>
      </c>
      <c r="AL165">
        <v>756</v>
      </c>
      <c r="AM165">
        <v>2320</v>
      </c>
      <c r="AN165">
        <v>284</v>
      </c>
      <c r="AO165">
        <v>284</v>
      </c>
      <c r="AP165">
        <v>1419</v>
      </c>
      <c r="AQ165">
        <v>1267</v>
      </c>
      <c r="AR165">
        <v>40386</v>
      </c>
      <c r="AS165">
        <v>1561</v>
      </c>
      <c r="AT165">
        <v>300</v>
      </c>
      <c r="AU165">
        <v>300</v>
      </c>
      <c r="AV165">
        <v>907</v>
      </c>
      <c r="AW165">
        <v>2381</v>
      </c>
      <c r="AX165">
        <v>566</v>
      </c>
      <c r="AY165">
        <v>6620</v>
      </c>
      <c r="AZ165">
        <v>3653</v>
      </c>
      <c r="BA165">
        <v>546</v>
      </c>
      <c r="BB165">
        <v>1525</v>
      </c>
      <c r="BC165">
        <v>720</v>
      </c>
      <c r="BD165" s="9">
        <v>163</v>
      </c>
    </row>
    <row r="166" spans="1:56" x14ac:dyDescent="0.35">
      <c r="B166" s="5" t="s">
        <v>55</v>
      </c>
      <c r="C166">
        <v>947</v>
      </c>
      <c r="D166">
        <v>2791</v>
      </c>
      <c r="E166">
        <v>1844</v>
      </c>
      <c r="F166">
        <v>1476</v>
      </c>
      <c r="G166">
        <v>1413</v>
      </c>
      <c r="H166">
        <v>2249</v>
      </c>
      <c r="I166">
        <v>1530</v>
      </c>
      <c r="J166">
        <v>888</v>
      </c>
      <c r="K166">
        <v>376</v>
      </c>
      <c r="L166">
        <v>2106</v>
      </c>
      <c r="M166">
        <v>2106</v>
      </c>
      <c r="N166">
        <v>596</v>
      </c>
      <c r="O166">
        <v>713</v>
      </c>
      <c r="P166">
        <v>231</v>
      </c>
      <c r="Q166">
        <v>839</v>
      </c>
      <c r="R166">
        <v>380</v>
      </c>
      <c r="S166">
        <v>9193</v>
      </c>
      <c r="T166">
        <v>1854</v>
      </c>
      <c r="U166">
        <v>709</v>
      </c>
      <c r="V166">
        <v>1022</v>
      </c>
      <c r="W166">
        <v>2906</v>
      </c>
      <c r="X166">
        <v>2906</v>
      </c>
      <c r="Y166">
        <v>1910</v>
      </c>
      <c r="Z166">
        <v>2317</v>
      </c>
      <c r="AA166">
        <v>9276</v>
      </c>
      <c r="AB166">
        <v>3753</v>
      </c>
      <c r="AC166">
        <v>5061</v>
      </c>
      <c r="AD166">
        <v>4380</v>
      </c>
      <c r="AE166">
        <v>2967</v>
      </c>
      <c r="AF166">
        <v>511</v>
      </c>
      <c r="AG166">
        <v>2967</v>
      </c>
      <c r="AH166">
        <v>4215</v>
      </c>
      <c r="AI166">
        <v>4757</v>
      </c>
      <c r="AJ166">
        <v>692</v>
      </c>
      <c r="AK166">
        <v>962</v>
      </c>
      <c r="AL166">
        <v>722</v>
      </c>
      <c r="AM166">
        <v>1919</v>
      </c>
      <c r="AN166">
        <v>303</v>
      </c>
      <c r="AO166">
        <v>303</v>
      </c>
      <c r="AP166">
        <v>1324</v>
      </c>
      <c r="AQ166">
        <v>1096</v>
      </c>
      <c r="AR166">
        <v>37545</v>
      </c>
      <c r="AS166">
        <v>1530</v>
      </c>
      <c r="AT166">
        <v>270</v>
      </c>
      <c r="AU166">
        <v>270</v>
      </c>
      <c r="AV166">
        <v>814</v>
      </c>
      <c r="AW166">
        <v>2296</v>
      </c>
      <c r="AX166">
        <v>512</v>
      </c>
      <c r="AY166">
        <v>6302</v>
      </c>
      <c r="AZ166">
        <v>3396</v>
      </c>
      <c r="BA166">
        <v>526</v>
      </c>
      <c r="BB166">
        <v>1372</v>
      </c>
      <c r="BC166">
        <v>709</v>
      </c>
      <c r="BD166" s="9">
        <v>164</v>
      </c>
    </row>
    <row r="167" spans="1:56" x14ac:dyDescent="0.35">
      <c r="B167" s="5" t="s">
        <v>56</v>
      </c>
      <c r="C167">
        <v>850</v>
      </c>
      <c r="D167">
        <v>2574</v>
      </c>
      <c r="E167">
        <v>1724</v>
      </c>
      <c r="F167">
        <v>1256</v>
      </c>
      <c r="G167">
        <v>1370</v>
      </c>
      <c r="H167">
        <v>2167</v>
      </c>
      <c r="I167">
        <v>1350</v>
      </c>
      <c r="J167">
        <v>778</v>
      </c>
      <c r="K167">
        <v>308</v>
      </c>
      <c r="L167">
        <v>2038</v>
      </c>
      <c r="M167">
        <v>2038</v>
      </c>
      <c r="N167">
        <v>500</v>
      </c>
      <c r="O167">
        <v>680</v>
      </c>
      <c r="P167">
        <v>204</v>
      </c>
      <c r="Q167">
        <v>739</v>
      </c>
      <c r="R167">
        <v>296</v>
      </c>
      <c r="S167">
        <v>7823</v>
      </c>
      <c r="T167">
        <v>1524</v>
      </c>
      <c r="U167">
        <v>683</v>
      </c>
      <c r="V167">
        <v>847</v>
      </c>
      <c r="W167">
        <v>2431</v>
      </c>
      <c r="X167">
        <v>2431</v>
      </c>
      <c r="Y167">
        <v>1625</v>
      </c>
      <c r="Z167">
        <v>1935</v>
      </c>
      <c r="AA167">
        <v>7810</v>
      </c>
      <c r="AB167">
        <v>3410</v>
      </c>
      <c r="AC167">
        <v>4163</v>
      </c>
      <c r="AD167">
        <v>4178</v>
      </c>
      <c r="AE167">
        <v>2808</v>
      </c>
      <c r="AF167">
        <v>383</v>
      </c>
      <c r="AG167">
        <v>2808</v>
      </c>
      <c r="AH167">
        <v>3647</v>
      </c>
      <c r="AI167">
        <v>4042</v>
      </c>
      <c r="AJ167">
        <v>658</v>
      </c>
      <c r="AK167">
        <v>836</v>
      </c>
      <c r="AL167">
        <v>641</v>
      </c>
      <c r="AM167">
        <v>1637</v>
      </c>
      <c r="AN167">
        <v>242</v>
      </c>
      <c r="AO167">
        <v>242</v>
      </c>
      <c r="AP167">
        <v>1249</v>
      </c>
      <c r="AQ167">
        <v>882</v>
      </c>
      <c r="AR167">
        <v>33247</v>
      </c>
      <c r="AS167">
        <v>1350</v>
      </c>
      <c r="AT167">
        <v>266</v>
      </c>
      <c r="AU167">
        <v>266</v>
      </c>
      <c r="AV167">
        <v>846</v>
      </c>
      <c r="AW167">
        <v>2010</v>
      </c>
      <c r="AX167">
        <v>470</v>
      </c>
      <c r="AY167">
        <v>5436</v>
      </c>
      <c r="AZ167">
        <v>3005</v>
      </c>
      <c r="BA167">
        <v>463</v>
      </c>
      <c r="BB167">
        <v>1121</v>
      </c>
      <c r="BC167">
        <v>683</v>
      </c>
      <c r="BD167" s="9">
        <v>165</v>
      </c>
    </row>
    <row r="168" spans="1:56" x14ac:dyDescent="0.35">
      <c r="B168" s="5" t="s">
        <v>57</v>
      </c>
      <c r="C168">
        <v>802</v>
      </c>
      <c r="D168">
        <v>2600</v>
      </c>
      <c r="E168">
        <v>1798</v>
      </c>
      <c r="F168">
        <v>1465</v>
      </c>
      <c r="G168">
        <v>1569</v>
      </c>
      <c r="H168">
        <v>2320</v>
      </c>
      <c r="I168">
        <v>1462</v>
      </c>
      <c r="J168">
        <v>797</v>
      </c>
      <c r="K168">
        <v>326</v>
      </c>
      <c r="L168">
        <v>2190</v>
      </c>
      <c r="M168">
        <v>2190</v>
      </c>
      <c r="N168">
        <v>503</v>
      </c>
      <c r="O168">
        <v>709</v>
      </c>
      <c r="P168">
        <v>222</v>
      </c>
      <c r="Q168">
        <v>691</v>
      </c>
      <c r="R168">
        <v>261</v>
      </c>
      <c r="S168">
        <v>7857</v>
      </c>
      <c r="T168">
        <v>1374</v>
      </c>
      <c r="U168">
        <v>743</v>
      </c>
      <c r="V168">
        <v>911</v>
      </c>
      <c r="W168">
        <v>2594</v>
      </c>
      <c r="X168">
        <v>2594</v>
      </c>
      <c r="Y168">
        <v>1708</v>
      </c>
      <c r="Z168">
        <v>1535</v>
      </c>
      <c r="AA168">
        <v>7064</v>
      </c>
      <c r="AB168">
        <v>3469</v>
      </c>
      <c r="AC168">
        <v>3692</v>
      </c>
      <c r="AD168">
        <v>4333</v>
      </c>
      <c r="AE168">
        <v>2764</v>
      </c>
      <c r="AF168">
        <v>358</v>
      </c>
      <c r="AG168">
        <v>2764</v>
      </c>
      <c r="AH168">
        <v>3372</v>
      </c>
      <c r="AI168">
        <v>3801</v>
      </c>
      <c r="AJ168">
        <v>662</v>
      </c>
      <c r="AK168">
        <v>869</v>
      </c>
      <c r="AL168">
        <v>763</v>
      </c>
      <c r="AM168">
        <v>1649</v>
      </c>
      <c r="AN168">
        <v>234</v>
      </c>
      <c r="AO168">
        <v>234</v>
      </c>
      <c r="AP168">
        <v>1208</v>
      </c>
      <c r="AQ168">
        <v>918</v>
      </c>
      <c r="AR168">
        <v>33371</v>
      </c>
      <c r="AS168">
        <v>1462</v>
      </c>
      <c r="AT168">
        <v>277</v>
      </c>
      <c r="AU168">
        <v>277</v>
      </c>
      <c r="AV168">
        <v>848</v>
      </c>
      <c r="AW168">
        <v>1723</v>
      </c>
      <c r="AX168">
        <v>471</v>
      </c>
      <c r="AY168">
        <v>5770</v>
      </c>
      <c r="AZ168">
        <v>3176</v>
      </c>
      <c r="BA168">
        <v>398</v>
      </c>
      <c r="BB168">
        <v>1074</v>
      </c>
      <c r="BC168">
        <v>743</v>
      </c>
      <c r="BD168" s="9">
        <v>166</v>
      </c>
    </row>
    <row r="169" spans="1:56" x14ac:dyDescent="0.35">
      <c r="B169" s="5" t="s">
        <v>58</v>
      </c>
      <c r="C169">
        <v>496</v>
      </c>
      <c r="D169">
        <v>1770</v>
      </c>
      <c r="E169">
        <v>1274</v>
      </c>
      <c r="F169">
        <v>957</v>
      </c>
      <c r="G169">
        <v>1133</v>
      </c>
      <c r="H169">
        <v>1761</v>
      </c>
      <c r="I169">
        <v>1079</v>
      </c>
      <c r="J169">
        <v>571</v>
      </c>
      <c r="K169">
        <v>249</v>
      </c>
      <c r="L169">
        <v>1755</v>
      </c>
      <c r="M169">
        <v>1755</v>
      </c>
      <c r="N169">
        <v>354</v>
      </c>
      <c r="O169">
        <v>545</v>
      </c>
      <c r="P169">
        <v>123</v>
      </c>
      <c r="Q169">
        <v>526</v>
      </c>
      <c r="R169">
        <v>217</v>
      </c>
      <c r="S169">
        <v>5596</v>
      </c>
      <c r="T169">
        <v>815</v>
      </c>
      <c r="U169">
        <v>536</v>
      </c>
      <c r="V169">
        <v>687</v>
      </c>
      <c r="W169">
        <v>1900</v>
      </c>
      <c r="X169">
        <v>1900</v>
      </c>
      <c r="Y169">
        <v>1258</v>
      </c>
      <c r="Z169">
        <v>1089</v>
      </c>
      <c r="AA169">
        <v>5184</v>
      </c>
      <c r="AB169">
        <v>2408</v>
      </c>
      <c r="AC169">
        <v>2713</v>
      </c>
      <c r="AD169">
        <v>3255</v>
      </c>
      <c r="AE169">
        <v>2122</v>
      </c>
      <c r="AF169">
        <v>301</v>
      </c>
      <c r="AG169">
        <v>2122</v>
      </c>
      <c r="AH169">
        <v>2471</v>
      </c>
      <c r="AI169">
        <v>2617</v>
      </c>
      <c r="AJ169">
        <v>470</v>
      </c>
      <c r="AK169">
        <v>638</v>
      </c>
      <c r="AL169">
        <v>574</v>
      </c>
      <c r="AM169">
        <v>1160</v>
      </c>
      <c r="AN169">
        <v>195</v>
      </c>
      <c r="AO169">
        <v>195</v>
      </c>
      <c r="AP169">
        <v>970</v>
      </c>
      <c r="AQ169">
        <v>679</v>
      </c>
      <c r="AR169">
        <v>24436</v>
      </c>
      <c r="AS169">
        <v>1079</v>
      </c>
      <c r="AT169">
        <v>207</v>
      </c>
      <c r="AU169">
        <v>207</v>
      </c>
      <c r="AV169">
        <v>642</v>
      </c>
      <c r="AW169">
        <v>1311</v>
      </c>
      <c r="AX169">
        <v>322</v>
      </c>
      <c r="AY169">
        <v>4181</v>
      </c>
      <c r="AZ169">
        <v>2281</v>
      </c>
      <c r="BA169">
        <v>304</v>
      </c>
      <c r="BB169">
        <v>806</v>
      </c>
      <c r="BC169">
        <v>536</v>
      </c>
      <c r="BD169" s="9">
        <v>167</v>
      </c>
    </row>
    <row r="170" spans="1:56" x14ac:dyDescent="0.35">
      <c r="B170" s="5" t="s">
        <v>59</v>
      </c>
      <c r="C170">
        <v>449</v>
      </c>
      <c r="D170">
        <v>1329</v>
      </c>
      <c r="E170">
        <v>880</v>
      </c>
      <c r="F170">
        <v>715</v>
      </c>
      <c r="G170">
        <v>851</v>
      </c>
      <c r="H170">
        <v>1302</v>
      </c>
      <c r="I170">
        <v>799</v>
      </c>
      <c r="J170">
        <v>400</v>
      </c>
      <c r="K170">
        <v>165</v>
      </c>
      <c r="L170">
        <v>1317</v>
      </c>
      <c r="M170">
        <v>1317</v>
      </c>
      <c r="N170">
        <v>308</v>
      </c>
      <c r="O170">
        <v>407</v>
      </c>
      <c r="P170">
        <v>68</v>
      </c>
      <c r="Q170">
        <v>349</v>
      </c>
      <c r="R170">
        <v>172</v>
      </c>
      <c r="S170">
        <v>4159</v>
      </c>
      <c r="T170">
        <v>651</v>
      </c>
      <c r="U170">
        <v>413</v>
      </c>
      <c r="V170">
        <v>488</v>
      </c>
      <c r="W170">
        <v>1438</v>
      </c>
      <c r="X170">
        <v>1438</v>
      </c>
      <c r="Y170">
        <v>888</v>
      </c>
      <c r="Z170">
        <v>776</v>
      </c>
      <c r="AA170">
        <v>3820</v>
      </c>
      <c r="AB170">
        <v>1893</v>
      </c>
      <c r="AC170">
        <v>1896</v>
      </c>
      <c r="AD170">
        <v>2293</v>
      </c>
      <c r="AE170">
        <v>1442</v>
      </c>
      <c r="AF170">
        <v>214</v>
      </c>
      <c r="AG170">
        <v>1442</v>
      </c>
      <c r="AH170">
        <v>1924</v>
      </c>
      <c r="AI170">
        <v>1922</v>
      </c>
      <c r="AJ170">
        <v>344</v>
      </c>
      <c r="AK170">
        <v>564</v>
      </c>
      <c r="AL170">
        <v>429</v>
      </c>
      <c r="AM170">
        <v>846</v>
      </c>
      <c r="AN170">
        <v>140</v>
      </c>
      <c r="AO170">
        <v>140</v>
      </c>
      <c r="AP170">
        <v>742</v>
      </c>
      <c r="AQ170">
        <v>479</v>
      </c>
      <c r="AR170">
        <v>18146</v>
      </c>
      <c r="AS170">
        <v>799</v>
      </c>
      <c r="AT170">
        <v>156</v>
      </c>
      <c r="AU170">
        <v>156</v>
      </c>
      <c r="AV170">
        <v>466</v>
      </c>
      <c r="AW170">
        <v>1078</v>
      </c>
      <c r="AX170">
        <v>235</v>
      </c>
      <c r="AY170">
        <v>3203</v>
      </c>
      <c r="AZ170">
        <v>1765</v>
      </c>
      <c r="BA170">
        <v>187</v>
      </c>
      <c r="BB170">
        <v>578</v>
      </c>
      <c r="BC170">
        <v>413</v>
      </c>
      <c r="BD170" s="9">
        <v>168</v>
      </c>
    </row>
    <row r="171" spans="1:56" x14ac:dyDescent="0.35">
      <c r="B171" s="5" t="s">
        <v>60</v>
      </c>
      <c r="C171">
        <v>317</v>
      </c>
      <c r="D171">
        <v>916</v>
      </c>
      <c r="E171">
        <v>599</v>
      </c>
      <c r="F171">
        <v>470</v>
      </c>
      <c r="G171">
        <v>508</v>
      </c>
      <c r="H171">
        <v>803</v>
      </c>
      <c r="I171">
        <v>522</v>
      </c>
      <c r="J171">
        <v>283</v>
      </c>
      <c r="K171">
        <v>105</v>
      </c>
      <c r="L171">
        <v>892</v>
      </c>
      <c r="M171">
        <v>892</v>
      </c>
      <c r="N171">
        <v>210</v>
      </c>
      <c r="O171">
        <v>259</v>
      </c>
      <c r="P171">
        <v>69</v>
      </c>
      <c r="Q171">
        <v>274</v>
      </c>
      <c r="R171">
        <v>129</v>
      </c>
      <c r="S171">
        <v>2829</v>
      </c>
      <c r="T171">
        <v>545</v>
      </c>
      <c r="U171">
        <v>245</v>
      </c>
      <c r="V171">
        <v>290</v>
      </c>
      <c r="W171">
        <v>910</v>
      </c>
      <c r="X171">
        <v>910</v>
      </c>
      <c r="Y171">
        <v>573</v>
      </c>
      <c r="Z171">
        <v>535</v>
      </c>
      <c r="AA171">
        <v>2594</v>
      </c>
      <c r="AB171">
        <v>1232</v>
      </c>
      <c r="AC171">
        <v>1373</v>
      </c>
      <c r="AD171">
        <v>1521</v>
      </c>
      <c r="AE171">
        <v>1013</v>
      </c>
      <c r="AF171">
        <v>141</v>
      </c>
      <c r="AG171">
        <v>1013</v>
      </c>
      <c r="AH171">
        <v>1221</v>
      </c>
      <c r="AI171">
        <v>1397</v>
      </c>
      <c r="AJ171">
        <v>223</v>
      </c>
      <c r="AK171">
        <v>316</v>
      </c>
      <c r="AL171">
        <v>274</v>
      </c>
      <c r="AM171">
        <v>511</v>
      </c>
      <c r="AN171">
        <v>105</v>
      </c>
      <c r="AO171">
        <v>105</v>
      </c>
      <c r="AP171">
        <v>529</v>
      </c>
      <c r="AQ171">
        <v>335</v>
      </c>
      <c r="AR171">
        <v>12096</v>
      </c>
      <c r="AS171">
        <v>522</v>
      </c>
      <c r="AT171">
        <v>93</v>
      </c>
      <c r="AU171">
        <v>93</v>
      </c>
      <c r="AV171">
        <v>270</v>
      </c>
      <c r="AW171">
        <v>710</v>
      </c>
      <c r="AX171">
        <v>178</v>
      </c>
      <c r="AY171">
        <v>2119</v>
      </c>
      <c r="AZ171">
        <v>1209</v>
      </c>
      <c r="BA171">
        <v>164</v>
      </c>
      <c r="BB171">
        <v>355</v>
      </c>
      <c r="BC171">
        <v>245</v>
      </c>
      <c r="BD171" s="9">
        <v>169</v>
      </c>
    </row>
    <row r="172" spans="1:56" x14ac:dyDescent="0.35">
      <c r="B172" s="5" t="s">
        <v>80</v>
      </c>
      <c r="C172">
        <v>158</v>
      </c>
      <c r="D172">
        <v>417</v>
      </c>
      <c r="E172">
        <v>259</v>
      </c>
      <c r="F172">
        <v>267</v>
      </c>
      <c r="G172">
        <v>245</v>
      </c>
      <c r="H172">
        <v>374</v>
      </c>
      <c r="I172">
        <v>259</v>
      </c>
      <c r="J172">
        <v>124</v>
      </c>
      <c r="K172">
        <v>56</v>
      </c>
      <c r="L172">
        <v>413</v>
      </c>
      <c r="M172">
        <v>413</v>
      </c>
      <c r="N172">
        <v>144</v>
      </c>
      <c r="O172">
        <v>106</v>
      </c>
      <c r="P172">
        <v>20</v>
      </c>
      <c r="Q172">
        <v>140</v>
      </c>
      <c r="R172">
        <v>71</v>
      </c>
      <c r="S172">
        <v>1413</v>
      </c>
      <c r="T172">
        <v>248</v>
      </c>
      <c r="U172">
        <v>149</v>
      </c>
      <c r="V172">
        <v>125</v>
      </c>
      <c r="W172">
        <v>467</v>
      </c>
      <c r="X172">
        <v>467</v>
      </c>
      <c r="Y172">
        <v>249</v>
      </c>
      <c r="Z172">
        <v>237</v>
      </c>
      <c r="AA172">
        <v>1267</v>
      </c>
      <c r="AB172">
        <v>607</v>
      </c>
      <c r="AC172">
        <v>694</v>
      </c>
      <c r="AD172">
        <v>740</v>
      </c>
      <c r="AE172">
        <v>495</v>
      </c>
      <c r="AF172">
        <v>89</v>
      </c>
      <c r="AG172">
        <v>495</v>
      </c>
      <c r="AH172">
        <v>573</v>
      </c>
      <c r="AI172">
        <v>687</v>
      </c>
      <c r="AJ172">
        <v>121</v>
      </c>
      <c r="AK172">
        <v>190</v>
      </c>
      <c r="AL172">
        <v>117</v>
      </c>
      <c r="AM172">
        <v>244</v>
      </c>
      <c r="AN172">
        <v>53</v>
      </c>
      <c r="AO172">
        <v>53</v>
      </c>
      <c r="AP172">
        <v>286</v>
      </c>
      <c r="AQ172">
        <v>208</v>
      </c>
      <c r="AR172">
        <v>6019</v>
      </c>
      <c r="AS172">
        <v>259</v>
      </c>
      <c r="AT172">
        <v>57</v>
      </c>
      <c r="AU172">
        <v>57</v>
      </c>
      <c r="AV172">
        <v>151</v>
      </c>
      <c r="AW172">
        <v>329</v>
      </c>
      <c r="AX172">
        <v>68</v>
      </c>
      <c r="AY172">
        <v>1164</v>
      </c>
      <c r="AZ172">
        <v>697</v>
      </c>
      <c r="BA172">
        <v>69</v>
      </c>
      <c r="BB172">
        <v>178</v>
      </c>
      <c r="BC172">
        <v>149</v>
      </c>
      <c r="BD172" s="9">
        <v>170</v>
      </c>
    </row>
    <row r="173" spans="1:56" x14ac:dyDescent="0.35">
      <c r="B173" s="5" t="s">
        <v>79</v>
      </c>
      <c r="C173">
        <v>63</v>
      </c>
      <c r="D173">
        <v>186</v>
      </c>
      <c r="E173">
        <v>123</v>
      </c>
      <c r="F173">
        <v>117</v>
      </c>
      <c r="G173">
        <v>101</v>
      </c>
      <c r="H173">
        <v>149</v>
      </c>
      <c r="I173">
        <v>93</v>
      </c>
      <c r="J173">
        <v>56</v>
      </c>
      <c r="K173">
        <v>27</v>
      </c>
      <c r="L173">
        <v>200</v>
      </c>
      <c r="M173">
        <v>200</v>
      </c>
      <c r="N173">
        <v>52</v>
      </c>
      <c r="O173">
        <v>35</v>
      </c>
      <c r="P173">
        <v>12</v>
      </c>
      <c r="Q173">
        <v>59</v>
      </c>
      <c r="R173">
        <v>35</v>
      </c>
      <c r="S173">
        <v>573</v>
      </c>
      <c r="T173">
        <v>105</v>
      </c>
      <c r="U173">
        <v>60</v>
      </c>
      <c r="V173">
        <v>64</v>
      </c>
      <c r="W173">
        <v>197</v>
      </c>
      <c r="X173">
        <v>197</v>
      </c>
      <c r="Y173">
        <v>120</v>
      </c>
      <c r="Z173">
        <v>120</v>
      </c>
      <c r="AA173">
        <v>600</v>
      </c>
      <c r="AB173">
        <v>260</v>
      </c>
      <c r="AC173">
        <v>362</v>
      </c>
      <c r="AD173">
        <v>288</v>
      </c>
      <c r="AE173">
        <v>187</v>
      </c>
      <c r="AF173">
        <v>38</v>
      </c>
      <c r="AG173">
        <v>187</v>
      </c>
      <c r="AH173">
        <v>238</v>
      </c>
      <c r="AI173">
        <v>283</v>
      </c>
      <c r="AJ173">
        <v>38</v>
      </c>
      <c r="AK173">
        <v>74</v>
      </c>
      <c r="AL173">
        <v>59</v>
      </c>
      <c r="AM173">
        <v>90</v>
      </c>
      <c r="AN173">
        <v>21</v>
      </c>
      <c r="AO173">
        <v>21</v>
      </c>
      <c r="AP173">
        <v>133</v>
      </c>
      <c r="AQ173">
        <v>133</v>
      </c>
      <c r="AR173">
        <v>2593</v>
      </c>
      <c r="AS173">
        <v>93</v>
      </c>
      <c r="AT173">
        <v>20</v>
      </c>
      <c r="AU173">
        <v>20</v>
      </c>
      <c r="AV173">
        <v>55</v>
      </c>
      <c r="AW173">
        <v>148</v>
      </c>
      <c r="AX173">
        <v>29</v>
      </c>
      <c r="AY173">
        <v>499</v>
      </c>
      <c r="AZ173">
        <v>302</v>
      </c>
      <c r="BA173">
        <v>24</v>
      </c>
      <c r="BB173">
        <v>81</v>
      </c>
      <c r="BC173">
        <v>60</v>
      </c>
      <c r="BD173" s="9">
        <v>171</v>
      </c>
    </row>
    <row r="174" spans="1:56" x14ac:dyDescent="0.35">
      <c r="A174" s="2" t="s">
        <v>136</v>
      </c>
      <c r="B174" s="7" t="s">
        <v>83</v>
      </c>
      <c r="BD174" s="9">
        <v>172</v>
      </c>
    </row>
    <row r="175" spans="1:56" x14ac:dyDescent="0.35">
      <c r="A175" s="3"/>
      <c r="B175" s="5" t="s">
        <v>61</v>
      </c>
      <c r="BD175" s="9">
        <v>173</v>
      </c>
    </row>
    <row r="176" spans="1:56" x14ac:dyDescent="0.35">
      <c r="A176" s="3"/>
      <c r="B176" s="5" t="s">
        <v>78</v>
      </c>
      <c r="BD176" s="9">
        <v>174</v>
      </c>
    </row>
    <row r="177" spans="1:56" x14ac:dyDescent="0.35">
      <c r="A177" s="3"/>
      <c r="B177" s="5" t="s">
        <v>62</v>
      </c>
      <c r="C177">
        <v>1082</v>
      </c>
      <c r="D177">
        <v>2976</v>
      </c>
      <c r="E177">
        <v>1894</v>
      </c>
      <c r="F177">
        <v>569</v>
      </c>
      <c r="G177">
        <v>433</v>
      </c>
      <c r="H177">
        <v>1093</v>
      </c>
      <c r="I177">
        <v>875</v>
      </c>
      <c r="J177">
        <v>880</v>
      </c>
      <c r="K177">
        <v>179</v>
      </c>
      <c r="L177">
        <v>481</v>
      </c>
      <c r="M177">
        <v>481</v>
      </c>
      <c r="N177">
        <v>911</v>
      </c>
      <c r="O177">
        <v>337</v>
      </c>
      <c r="P177">
        <v>362</v>
      </c>
      <c r="Q177">
        <v>874</v>
      </c>
      <c r="R177">
        <v>347</v>
      </c>
      <c r="S177">
        <v>5276</v>
      </c>
      <c r="T177">
        <v>1328</v>
      </c>
      <c r="U177">
        <v>29</v>
      </c>
      <c r="V177">
        <v>605</v>
      </c>
      <c r="W177">
        <v>1236</v>
      </c>
      <c r="X177">
        <v>1236</v>
      </c>
      <c r="Y177">
        <v>1485</v>
      </c>
      <c r="Z177">
        <v>1386</v>
      </c>
      <c r="AA177">
        <v>5855</v>
      </c>
      <c r="AB177">
        <v>3751</v>
      </c>
      <c r="AC177">
        <v>3282</v>
      </c>
      <c r="AD177">
        <v>1946</v>
      </c>
      <c r="AE177">
        <v>1513</v>
      </c>
      <c r="AF177">
        <v>325</v>
      </c>
      <c r="AG177">
        <v>1513</v>
      </c>
      <c r="AH177">
        <v>2573</v>
      </c>
      <c r="AI177">
        <v>3165</v>
      </c>
      <c r="AJ177">
        <v>287</v>
      </c>
      <c r="AK177">
        <v>775</v>
      </c>
      <c r="AL177">
        <v>461</v>
      </c>
      <c r="AM177">
        <v>1132</v>
      </c>
      <c r="AN177">
        <v>197</v>
      </c>
      <c r="AO177">
        <v>197</v>
      </c>
      <c r="AP177">
        <v>1452</v>
      </c>
      <c r="AQ177">
        <v>647</v>
      </c>
      <c r="AR177">
        <v>23408</v>
      </c>
      <c r="AS177">
        <v>875</v>
      </c>
      <c r="AT177">
        <v>363</v>
      </c>
      <c r="AU177">
        <v>363</v>
      </c>
      <c r="AV177">
        <v>295</v>
      </c>
      <c r="AW177">
        <v>1441</v>
      </c>
      <c r="AX177">
        <v>701</v>
      </c>
      <c r="AY177">
        <v>4168</v>
      </c>
      <c r="AZ177">
        <v>2932</v>
      </c>
      <c r="BA177">
        <v>215</v>
      </c>
      <c r="BB177">
        <v>676</v>
      </c>
      <c r="BC177">
        <v>29</v>
      </c>
      <c r="BD177" s="9">
        <v>175</v>
      </c>
    </row>
    <row r="178" spans="1:56" x14ac:dyDescent="0.35">
      <c r="A178" s="3"/>
      <c r="B178" s="5" t="s">
        <v>63</v>
      </c>
      <c r="C178">
        <v>2572</v>
      </c>
      <c r="D178">
        <v>4756</v>
      </c>
      <c r="E178">
        <v>2184</v>
      </c>
      <c r="F178">
        <v>634</v>
      </c>
      <c r="G178">
        <v>461</v>
      </c>
      <c r="H178">
        <v>1319</v>
      </c>
      <c r="I178">
        <v>840</v>
      </c>
      <c r="J178">
        <v>1254</v>
      </c>
      <c r="K178">
        <v>191</v>
      </c>
      <c r="L178">
        <v>624</v>
      </c>
      <c r="M178">
        <v>624</v>
      </c>
      <c r="N178">
        <v>1990</v>
      </c>
      <c r="O178">
        <v>445</v>
      </c>
      <c r="P178">
        <v>550</v>
      </c>
      <c r="Q178">
        <v>1110</v>
      </c>
      <c r="R178">
        <v>357</v>
      </c>
      <c r="S178">
        <v>8161</v>
      </c>
      <c r="T178">
        <v>3456</v>
      </c>
      <c r="U178">
        <v>50</v>
      </c>
      <c r="V178">
        <v>805</v>
      </c>
      <c r="W178">
        <v>1598</v>
      </c>
      <c r="X178">
        <v>1598</v>
      </c>
      <c r="Y178">
        <v>2059</v>
      </c>
      <c r="Z178">
        <v>4937</v>
      </c>
      <c r="AA178">
        <v>10228</v>
      </c>
      <c r="AB178">
        <v>5560</v>
      </c>
      <c r="AC178">
        <v>7331</v>
      </c>
      <c r="AD178">
        <v>2129</v>
      </c>
      <c r="AE178">
        <v>1668</v>
      </c>
      <c r="AF178">
        <v>397</v>
      </c>
      <c r="AG178">
        <v>1668</v>
      </c>
      <c r="AH178">
        <v>2897</v>
      </c>
      <c r="AI178">
        <v>5723</v>
      </c>
      <c r="AJ178">
        <v>332</v>
      </c>
      <c r="AK178">
        <v>804</v>
      </c>
      <c r="AL178">
        <v>535</v>
      </c>
      <c r="AM178">
        <v>1272</v>
      </c>
      <c r="AN178">
        <v>233</v>
      </c>
      <c r="AO178">
        <v>233</v>
      </c>
      <c r="AP178">
        <v>1483</v>
      </c>
      <c r="AQ178">
        <v>814</v>
      </c>
      <c r="AR178">
        <v>34833</v>
      </c>
      <c r="AS178">
        <v>840</v>
      </c>
      <c r="AT178">
        <v>363</v>
      </c>
      <c r="AU178">
        <v>363</v>
      </c>
      <c r="AV178">
        <v>339</v>
      </c>
      <c r="AW178">
        <v>1625</v>
      </c>
      <c r="AX178">
        <v>1063</v>
      </c>
      <c r="AY178">
        <v>5705</v>
      </c>
      <c r="AZ178">
        <v>4107</v>
      </c>
      <c r="BA178">
        <v>276</v>
      </c>
      <c r="BB178">
        <v>825</v>
      </c>
      <c r="BC178">
        <v>50</v>
      </c>
      <c r="BD178" s="9">
        <v>176</v>
      </c>
    </row>
    <row r="179" spans="1:56" x14ac:dyDescent="0.35">
      <c r="A179" s="3"/>
      <c r="B179" s="5" t="s">
        <v>64</v>
      </c>
      <c r="C179">
        <v>2096</v>
      </c>
      <c r="D179">
        <v>4458</v>
      </c>
      <c r="E179">
        <v>2362</v>
      </c>
      <c r="F179">
        <v>631</v>
      </c>
      <c r="G179">
        <v>406</v>
      </c>
      <c r="H179">
        <v>1203</v>
      </c>
      <c r="I179">
        <v>792</v>
      </c>
      <c r="J179">
        <v>987</v>
      </c>
      <c r="K179">
        <v>175</v>
      </c>
      <c r="L179">
        <v>607</v>
      </c>
      <c r="M179">
        <v>607</v>
      </c>
      <c r="N179">
        <v>998</v>
      </c>
      <c r="O179">
        <v>412</v>
      </c>
      <c r="P179">
        <v>436</v>
      </c>
      <c r="Q179">
        <v>777</v>
      </c>
      <c r="R179">
        <v>382</v>
      </c>
      <c r="S179">
        <v>9342</v>
      </c>
      <c r="T179">
        <v>4806</v>
      </c>
      <c r="U179">
        <v>41</v>
      </c>
      <c r="V179">
        <v>776</v>
      </c>
      <c r="W179">
        <v>1580</v>
      </c>
      <c r="X179">
        <v>1580</v>
      </c>
      <c r="Y179">
        <v>1763</v>
      </c>
      <c r="Z179">
        <v>4096</v>
      </c>
      <c r="AA179">
        <v>9115</v>
      </c>
      <c r="AB179">
        <v>5351</v>
      </c>
      <c r="AC179">
        <v>6268</v>
      </c>
      <c r="AD179">
        <v>2277</v>
      </c>
      <c r="AE179">
        <v>1871</v>
      </c>
      <c r="AF179">
        <v>319</v>
      </c>
      <c r="AG179">
        <v>1871</v>
      </c>
      <c r="AH179">
        <v>2847</v>
      </c>
      <c r="AI179">
        <v>6970</v>
      </c>
      <c r="AJ179">
        <v>385</v>
      </c>
      <c r="AK179">
        <v>893</v>
      </c>
      <c r="AL179">
        <v>498</v>
      </c>
      <c r="AM179">
        <v>1234</v>
      </c>
      <c r="AN179">
        <v>257</v>
      </c>
      <c r="AO179">
        <v>257</v>
      </c>
      <c r="AP179">
        <v>1387</v>
      </c>
      <c r="AQ179">
        <v>750</v>
      </c>
      <c r="AR179">
        <v>33433</v>
      </c>
      <c r="AS179">
        <v>792</v>
      </c>
      <c r="AT179">
        <v>461</v>
      </c>
      <c r="AU179">
        <v>461</v>
      </c>
      <c r="AV179">
        <v>293</v>
      </c>
      <c r="AW179">
        <v>1613</v>
      </c>
      <c r="AX179">
        <v>812</v>
      </c>
      <c r="AY179">
        <v>4596</v>
      </c>
      <c r="AZ179">
        <v>3016</v>
      </c>
      <c r="BA179">
        <v>285</v>
      </c>
      <c r="BB179">
        <v>1002</v>
      </c>
      <c r="BC179">
        <v>41</v>
      </c>
      <c r="BD179" s="9">
        <v>177</v>
      </c>
    </row>
    <row r="180" spans="1:56" x14ac:dyDescent="0.35">
      <c r="A180" s="3"/>
      <c r="B180" s="5" t="s">
        <v>65</v>
      </c>
      <c r="C180">
        <v>1659</v>
      </c>
      <c r="D180">
        <v>4533</v>
      </c>
      <c r="E180">
        <v>2874</v>
      </c>
      <c r="F180">
        <v>707</v>
      </c>
      <c r="G180">
        <v>426</v>
      </c>
      <c r="H180">
        <v>1307</v>
      </c>
      <c r="I180">
        <v>920</v>
      </c>
      <c r="J180">
        <v>894</v>
      </c>
      <c r="K180">
        <v>235</v>
      </c>
      <c r="L180">
        <v>624</v>
      </c>
      <c r="M180">
        <v>624</v>
      </c>
      <c r="N180">
        <v>781</v>
      </c>
      <c r="O180">
        <v>461</v>
      </c>
      <c r="P180">
        <v>467</v>
      </c>
      <c r="Q180">
        <v>863</v>
      </c>
      <c r="R180">
        <v>341</v>
      </c>
      <c r="S180">
        <v>9182</v>
      </c>
      <c r="T180">
        <v>4054</v>
      </c>
      <c r="U180">
        <v>61</v>
      </c>
      <c r="V180">
        <v>882</v>
      </c>
      <c r="W180">
        <v>1666</v>
      </c>
      <c r="X180">
        <v>1666</v>
      </c>
      <c r="Y180">
        <v>1776</v>
      </c>
      <c r="Z180">
        <v>3266</v>
      </c>
      <c r="AA180">
        <v>8788</v>
      </c>
      <c r="AB180">
        <v>5547</v>
      </c>
      <c r="AC180">
        <v>5502</v>
      </c>
      <c r="AD180">
        <v>2667</v>
      </c>
      <c r="AE180">
        <v>2241</v>
      </c>
      <c r="AF180">
        <v>285</v>
      </c>
      <c r="AG180">
        <v>2241</v>
      </c>
      <c r="AH180">
        <v>3286</v>
      </c>
      <c r="AI180">
        <v>6596</v>
      </c>
      <c r="AJ180">
        <v>481</v>
      </c>
      <c r="AK180">
        <v>1014</v>
      </c>
      <c r="AL180">
        <v>469</v>
      </c>
      <c r="AM180">
        <v>1365</v>
      </c>
      <c r="AN180">
        <v>290</v>
      </c>
      <c r="AO180">
        <v>290</v>
      </c>
      <c r="AP180">
        <v>1671</v>
      </c>
      <c r="AQ180">
        <v>859</v>
      </c>
      <c r="AR180">
        <v>33838</v>
      </c>
      <c r="AS180">
        <v>920</v>
      </c>
      <c r="AT180">
        <v>437</v>
      </c>
      <c r="AU180">
        <v>437</v>
      </c>
      <c r="AV180">
        <v>377</v>
      </c>
      <c r="AW180">
        <v>1921</v>
      </c>
      <c r="AX180">
        <v>659</v>
      </c>
      <c r="AY180">
        <v>4825</v>
      </c>
      <c r="AZ180">
        <v>3159</v>
      </c>
      <c r="BA180">
        <v>284</v>
      </c>
      <c r="BB180">
        <v>1198</v>
      </c>
      <c r="BC180">
        <v>61</v>
      </c>
      <c r="BD180" s="9">
        <v>178</v>
      </c>
    </row>
    <row r="181" spans="1:56" x14ac:dyDescent="0.35">
      <c r="A181" s="3"/>
      <c r="B181" s="5" t="s">
        <v>66</v>
      </c>
      <c r="C181">
        <v>1289</v>
      </c>
      <c r="D181">
        <v>4279</v>
      </c>
      <c r="E181">
        <v>2990</v>
      </c>
      <c r="F181">
        <v>763</v>
      </c>
      <c r="G181">
        <v>521</v>
      </c>
      <c r="H181">
        <v>1435</v>
      </c>
      <c r="I181">
        <v>946</v>
      </c>
      <c r="J181">
        <v>980</v>
      </c>
      <c r="K181">
        <v>244</v>
      </c>
      <c r="L181">
        <v>605</v>
      </c>
      <c r="M181">
        <v>605</v>
      </c>
      <c r="N181">
        <v>660</v>
      </c>
      <c r="O181">
        <v>543</v>
      </c>
      <c r="P181">
        <v>502</v>
      </c>
      <c r="Q181">
        <v>958</v>
      </c>
      <c r="R181">
        <v>404</v>
      </c>
      <c r="S181">
        <v>8414</v>
      </c>
      <c r="T181">
        <v>3028</v>
      </c>
      <c r="U181">
        <v>46</v>
      </c>
      <c r="V181">
        <v>941</v>
      </c>
      <c r="W181">
        <v>1788</v>
      </c>
      <c r="X181">
        <v>1788</v>
      </c>
      <c r="Y181">
        <v>1921</v>
      </c>
      <c r="Z181">
        <v>2401</v>
      </c>
      <c r="AA181">
        <v>8648</v>
      </c>
      <c r="AB181">
        <v>5267</v>
      </c>
      <c r="AC181">
        <v>4827</v>
      </c>
      <c r="AD181">
        <v>2670</v>
      </c>
      <c r="AE181">
        <v>2149</v>
      </c>
      <c r="AF181">
        <v>403</v>
      </c>
      <c r="AG181">
        <v>2149</v>
      </c>
      <c r="AH181">
        <v>3821</v>
      </c>
      <c r="AI181">
        <v>5680</v>
      </c>
      <c r="AJ181">
        <v>492</v>
      </c>
      <c r="AK181">
        <v>988</v>
      </c>
      <c r="AL181">
        <v>512</v>
      </c>
      <c r="AM181">
        <v>1524</v>
      </c>
      <c r="AN181">
        <v>315</v>
      </c>
      <c r="AO181">
        <v>315</v>
      </c>
      <c r="AP181">
        <v>1580</v>
      </c>
      <c r="AQ181">
        <v>853</v>
      </c>
      <c r="AR181">
        <v>32800</v>
      </c>
      <c r="AS181">
        <v>946</v>
      </c>
      <c r="AT181">
        <v>476</v>
      </c>
      <c r="AU181">
        <v>476</v>
      </c>
      <c r="AV181">
        <v>380</v>
      </c>
      <c r="AW181">
        <v>2297</v>
      </c>
      <c r="AX181">
        <v>736</v>
      </c>
      <c r="AY181">
        <v>4791</v>
      </c>
      <c r="AZ181">
        <v>3003</v>
      </c>
      <c r="BA181">
        <v>264</v>
      </c>
      <c r="BB181">
        <v>1202</v>
      </c>
      <c r="BC181">
        <v>46</v>
      </c>
      <c r="BD181" s="9">
        <v>179</v>
      </c>
    </row>
    <row r="182" spans="1:56" x14ac:dyDescent="0.35">
      <c r="A182" s="3"/>
      <c r="B182" s="5" t="s">
        <v>67</v>
      </c>
      <c r="C182">
        <v>1032</v>
      </c>
      <c r="D182">
        <v>4278</v>
      </c>
      <c r="E182">
        <v>3246</v>
      </c>
      <c r="F182">
        <v>824</v>
      </c>
      <c r="G182">
        <v>642</v>
      </c>
      <c r="H182">
        <v>1765</v>
      </c>
      <c r="I182">
        <v>1248</v>
      </c>
      <c r="J182">
        <v>1195</v>
      </c>
      <c r="K182">
        <v>324</v>
      </c>
      <c r="L182">
        <v>749</v>
      </c>
      <c r="M182">
        <v>749</v>
      </c>
      <c r="N182">
        <v>647</v>
      </c>
      <c r="O182">
        <v>559</v>
      </c>
      <c r="P182">
        <v>597</v>
      </c>
      <c r="Q182">
        <v>1156</v>
      </c>
      <c r="R182">
        <v>463</v>
      </c>
      <c r="S182">
        <v>8792</v>
      </c>
      <c r="T182">
        <v>2583</v>
      </c>
      <c r="U182">
        <v>52</v>
      </c>
      <c r="V182">
        <v>1157</v>
      </c>
      <c r="W182">
        <v>2062</v>
      </c>
      <c r="X182">
        <v>2062</v>
      </c>
      <c r="Y182">
        <v>2352</v>
      </c>
      <c r="Z182">
        <v>2023</v>
      </c>
      <c r="AA182">
        <v>9050</v>
      </c>
      <c r="AB182">
        <v>5535</v>
      </c>
      <c r="AC182">
        <v>4898</v>
      </c>
      <c r="AD182">
        <v>3193</v>
      </c>
      <c r="AE182">
        <v>2551</v>
      </c>
      <c r="AF182">
        <v>466</v>
      </c>
      <c r="AG182">
        <v>2551</v>
      </c>
      <c r="AH182">
        <v>4152</v>
      </c>
      <c r="AI182">
        <v>5482</v>
      </c>
      <c r="AJ182">
        <v>472</v>
      </c>
      <c r="AK182">
        <v>1257</v>
      </c>
      <c r="AL182">
        <v>661</v>
      </c>
      <c r="AM182">
        <v>1717</v>
      </c>
      <c r="AN182">
        <v>338</v>
      </c>
      <c r="AO182">
        <v>338</v>
      </c>
      <c r="AP182">
        <v>1999</v>
      </c>
      <c r="AQ182">
        <v>1017</v>
      </c>
      <c r="AR182">
        <v>35805</v>
      </c>
      <c r="AS182">
        <v>1248</v>
      </c>
      <c r="AT182">
        <v>509</v>
      </c>
      <c r="AU182">
        <v>509</v>
      </c>
      <c r="AV182">
        <v>545</v>
      </c>
      <c r="AW182">
        <v>2435</v>
      </c>
      <c r="AX182">
        <v>871</v>
      </c>
      <c r="AY182">
        <v>5532</v>
      </c>
      <c r="AZ182">
        <v>3470</v>
      </c>
      <c r="BA182">
        <v>332</v>
      </c>
      <c r="BB182">
        <v>1271</v>
      </c>
      <c r="BC182">
        <v>52</v>
      </c>
      <c r="BD182" s="9">
        <v>180</v>
      </c>
    </row>
    <row r="183" spans="1:56" x14ac:dyDescent="0.35">
      <c r="A183" s="3"/>
      <c r="B183" s="5" t="s">
        <v>68</v>
      </c>
      <c r="C183">
        <v>1060</v>
      </c>
      <c r="D183">
        <v>4916</v>
      </c>
      <c r="E183">
        <v>3856</v>
      </c>
      <c r="F183">
        <v>1089</v>
      </c>
      <c r="G183">
        <v>851</v>
      </c>
      <c r="H183">
        <v>2127</v>
      </c>
      <c r="I183">
        <v>1657</v>
      </c>
      <c r="J183">
        <v>1405</v>
      </c>
      <c r="K183">
        <v>401</v>
      </c>
      <c r="L183">
        <v>1025</v>
      </c>
      <c r="M183">
        <v>1025</v>
      </c>
      <c r="N183">
        <v>749</v>
      </c>
      <c r="O183">
        <v>671</v>
      </c>
      <c r="P183">
        <v>762</v>
      </c>
      <c r="Q183">
        <v>1391</v>
      </c>
      <c r="R183">
        <v>564</v>
      </c>
      <c r="S183">
        <v>9998</v>
      </c>
      <c r="T183">
        <v>2440</v>
      </c>
      <c r="U183">
        <v>52</v>
      </c>
      <c r="V183">
        <v>1304</v>
      </c>
      <c r="W183">
        <v>2558</v>
      </c>
      <c r="X183">
        <v>2558</v>
      </c>
      <c r="Y183">
        <v>2709</v>
      </c>
      <c r="Z183">
        <v>2256</v>
      </c>
      <c r="AA183">
        <v>10779</v>
      </c>
      <c r="AB183">
        <v>6352</v>
      </c>
      <c r="AC183">
        <v>5996</v>
      </c>
      <c r="AD183">
        <v>3821</v>
      </c>
      <c r="AE183">
        <v>2970</v>
      </c>
      <c r="AF183">
        <v>619</v>
      </c>
      <c r="AG183">
        <v>2970</v>
      </c>
      <c r="AH183">
        <v>4783</v>
      </c>
      <c r="AI183">
        <v>5783</v>
      </c>
      <c r="AJ183">
        <v>552</v>
      </c>
      <c r="AK183">
        <v>1436</v>
      </c>
      <c r="AL183">
        <v>848</v>
      </c>
      <c r="AM183">
        <v>2076</v>
      </c>
      <c r="AN183">
        <v>395</v>
      </c>
      <c r="AO183">
        <v>395</v>
      </c>
      <c r="AP183">
        <v>2547</v>
      </c>
      <c r="AQ183">
        <v>1313</v>
      </c>
      <c r="AR183">
        <v>42189</v>
      </c>
      <c r="AS183">
        <v>1657</v>
      </c>
      <c r="AT183">
        <v>546</v>
      </c>
      <c r="AU183">
        <v>546</v>
      </c>
      <c r="AV183">
        <v>608</v>
      </c>
      <c r="AW183">
        <v>2707</v>
      </c>
      <c r="AX183">
        <v>1004</v>
      </c>
      <c r="AY183">
        <v>6943</v>
      </c>
      <c r="AZ183">
        <v>4385</v>
      </c>
      <c r="BA183">
        <v>482</v>
      </c>
      <c r="BB183">
        <v>1400</v>
      </c>
      <c r="BC183">
        <v>52</v>
      </c>
      <c r="BD183" s="9">
        <v>181</v>
      </c>
    </row>
    <row r="184" spans="1:56" x14ac:dyDescent="0.35">
      <c r="A184" s="3"/>
      <c r="B184" s="5" t="s">
        <v>69</v>
      </c>
      <c r="C184">
        <v>1120</v>
      </c>
      <c r="D184">
        <v>5059</v>
      </c>
      <c r="E184">
        <v>3939</v>
      </c>
      <c r="F184">
        <v>1238</v>
      </c>
      <c r="G184">
        <v>908</v>
      </c>
      <c r="H184">
        <v>2293</v>
      </c>
      <c r="I184">
        <v>1803</v>
      </c>
      <c r="J184">
        <v>1481</v>
      </c>
      <c r="K184">
        <v>361</v>
      </c>
      <c r="L184">
        <v>1135</v>
      </c>
      <c r="M184">
        <v>1135</v>
      </c>
      <c r="N184">
        <v>834</v>
      </c>
      <c r="O184">
        <v>692</v>
      </c>
      <c r="P184">
        <v>853</v>
      </c>
      <c r="Q184">
        <v>1356</v>
      </c>
      <c r="R184">
        <v>566</v>
      </c>
      <c r="S184">
        <v>10326</v>
      </c>
      <c r="T184">
        <v>2652</v>
      </c>
      <c r="U184">
        <v>66</v>
      </c>
      <c r="V184">
        <v>1218</v>
      </c>
      <c r="W184">
        <v>2674</v>
      </c>
      <c r="X184">
        <v>2674</v>
      </c>
      <c r="Y184">
        <v>2699</v>
      </c>
      <c r="Z184">
        <v>2381</v>
      </c>
      <c r="AA184">
        <v>11241</v>
      </c>
      <c r="AB184">
        <v>6550</v>
      </c>
      <c r="AC184">
        <v>6431</v>
      </c>
      <c r="AD184">
        <v>4130</v>
      </c>
      <c r="AE184">
        <v>3222</v>
      </c>
      <c r="AF184">
        <v>690</v>
      </c>
      <c r="AG184">
        <v>3222</v>
      </c>
      <c r="AH184">
        <v>4810</v>
      </c>
      <c r="AI184">
        <v>5849</v>
      </c>
      <c r="AJ184">
        <v>539</v>
      </c>
      <c r="AK184">
        <v>1491</v>
      </c>
      <c r="AL184">
        <v>986</v>
      </c>
      <c r="AM184">
        <v>2063</v>
      </c>
      <c r="AN184">
        <v>411</v>
      </c>
      <c r="AO184">
        <v>411</v>
      </c>
      <c r="AP184">
        <v>2584</v>
      </c>
      <c r="AQ184">
        <v>1401</v>
      </c>
      <c r="AR184">
        <v>44075</v>
      </c>
      <c r="AS184">
        <v>1803</v>
      </c>
      <c r="AT184">
        <v>568</v>
      </c>
      <c r="AU184">
        <v>568</v>
      </c>
      <c r="AV184">
        <v>615</v>
      </c>
      <c r="AW184">
        <v>2747</v>
      </c>
      <c r="AX184">
        <v>1120</v>
      </c>
      <c r="AY184">
        <v>7330</v>
      </c>
      <c r="AZ184">
        <v>4656</v>
      </c>
      <c r="BA184">
        <v>540</v>
      </c>
      <c r="BB184">
        <v>1302</v>
      </c>
      <c r="BC184">
        <v>66</v>
      </c>
      <c r="BD184" s="9">
        <v>182</v>
      </c>
    </row>
    <row r="185" spans="1:56" x14ac:dyDescent="0.35">
      <c r="A185" s="3"/>
      <c r="B185" s="5" t="s">
        <v>70</v>
      </c>
      <c r="C185">
        <v>1037</v>
      </c>
      <c r="D185">
        <v>4423</v>
      </c>
      <c r="E185">
        <v>3386</v>
      </c>
      <c r="F185">
        <v>1097</v>
      </c>
      <c r="G185">
        <v>848</v>
      </c>
      <c r="H185">
        <v>2195</v>
      </c>
      <c r="I185">
        <v>1691</v>
      </c>
      <c r="J185">
        <v>1228</v>
      </c>
      <c r="K185">
        <v>322</v>
      </c>
      <c r="L185">
        <v>1139</v>
      </c>
      <c r="M185">
        <v>1139</v>
      </c>
      <c r="N185">
        <v>841</v>
      </c>
      <c r="O185">
        <v>660</v>
      </c>
      <c r="P185">
        <v>914</v>
      </c>
      <c r="Q185">
        <v>1271</v>
      </c>
      <c r="R185">
        <v>522</v>
      </c>
      <c r="S185">
        <v>9310</v>
      </c>
      <c r="T185">
        <v>2379</v>
      </c>
      <c r="U185">
        <v>58</v>
      </c>
      <c r="V185">
        <v>1067</v>
      </c>
      <c r="W185">
        <v>2469</v>
      </c>
      <c r="X185">
        <v>2469</v>
      </c>
      <c r="Y185">
        <v>2295</v>
      </c>
      <c r="Z185">
        <v>2093</v>
      </c>
      <c r="AA185">
        <v>10126</v>
      </c>
      <c r="AB185">
        <v>5775</v>
      </c>
      <c r="AC185">
        <v>5988</v>
      </c>
      <c r="AD185">
        <v>3761</v>
      </c>
      <c r="AE185">
        <v>2913</v>
      </c>
      <c r="AF185">
        <v>591</v>
      </c>
      <c r="AG185">
        <v>2913</v>
      </c>
      <c r="AH185">
        <v>4138</v>
      </c>
      <c r="AI185">
        <v>5150</v>
      </c>
      <c r="AJ185">
        <v>462</v>
      </c>
      <c r="AK185">
        <v>1352</v>
      </c>
      <c r="AL185">
        <v>889</v>
      </c>
      <c r="AM185">
        <v>1694</v>
      </c>
      <c r="AN185">
        <v>399</v>
      </c>
      <c r="AO185">
        <v>399</v>
      </c>
      <c r="AP185">
        <v>2318</v>
      </c>
      <c r="AQ185">
        <v>1309</v>
      </c>
      <c r="AR185">
        <v>39814</v>
      </c>
      <c r="AS185">
        <v>1691</v>
      </c>
      <c r="AT185">
        <v>500</v>
      </c>
      <c r="AU185">
        <v>500</v>
      </c>
      <c r="AV185">
        <v>646</v>
      </c>
      <c r="AW185">
        <v>2444</v>
      </c>
      <c r="AX185">
        <v>906</v>
      </c>
      <c r="AY185">
        <v>6725</v>
      </c>
      <c r="AZ185">
        <v>4256</v>
      </c>
      <c r="BA185">
        <v>559</v>
      </c>
      <c r="BB185">
        <v>1038</v>
      </c>
      <c r="BC185">
        <v>58</v>
      </c>
      <c r="BD185" s="9">
        <v>183</v>
      </c>
    </row>
    <row r="186" spans="1:56" x14ac:dyDescent="0.35">
      <c r="A186" s="3"/>
      <c r="B186" s="5" t="s">
        <v>71</v>
      </c>
      <c r="C186">
        <v>959</v>
      </c>
      <c r="D186">
        <v>3995</v>
      </c>
      <c r="E186">
        <v>3036</v>
      </c>
      <c r="F186">
        <v>1106</v>
      </c>
      <c r="G186">
        <v>803</v>
      </c>
      <c r="H186">
        <v>2041</v>
      </c>
      <c r="I186">
        <v>1524</v>
      </c>
      <c r="J186">
        <v>1023</v>
      </c>
      <c r="K186">
        <v>264</v>
      </c>
      <c r="L186">
        <v>1097</v>
      </c>
      <c r="M186">
        <v>1097</v>
      </c>
      <c r="N186">
        <v>601</v>
      </c>
      <c r="O186">
        <v>589</v>
      </c>
      <c r="P186">
        <v>730</v>
      </c>
      <c r="Q186">
        <v>1062</v>
      </c>
      <c r="R186">
        <v>466</v>
      </c>
      <c r="S186">
        <v>8119</v>
      </c>
      <c r="T186">
        <v>1996</v>
      </c>
      <c r="U186">
        <v>38</v>
      </c>
      <c r="V186">
        <v>888</v>
      </c>
      <c r="W186">
        <v>2250</v>
      </c>
      <c r="X186">
        <v>2250</v>
      </c>
      <c r="Y186">
        <v>1911</v>
      </c>
      <c r="Z186">
        <v>1635</v>
      </c>
      <c r="AA186">
        <v>8356</v>
      </c>
      <c r="AB186">
        <v>5199</v>
      </c>
      <c r="AC186">
        <v>4848</v>
      </c>
      <c r="AD186">
        <v>3583</v>
      </c>
      <c r="AE186">
        <v>2780</v>
      </c>
      <c r="AF186">
        <v>464</v>
      </c>
      <c r="AG186">
        <v>2780</v>
      </c>
      <c r="AH186">
        <v>3508</v>
      </c>
      <c r="AI186">
        <v>4345</v>
      </c>
      <c r="AJ186">
        <v>422</v>
      </c>
      <c r="AK186">
        <v>1204</v>
      </c>
      <c r="AL186">
        <v>891</v>
      </c>
      <c r="AM186">
        <v>1445</v>
      </c>
      <c r="AN186">
        <v>369</v>
      </c>
      <c r="AO186">
        <v>369</v>
      </c>
      <c r="AP186">
        <v>2190</v>
      </c>
      <c r="AQ186">
        <v>1135</v>
      </c>
      <c r="AR186">
        <v>35061</v>
      </c>
      <c r="AS186">
        <v>1524</v>
      </c>
      <c r="AT186">
        <v>451</v>
      </c>
      <c r="AU186">
        <v>451</v>
      </c>
      <c r="AV186">
        <v>561</v>
      </c>
      <c r="AW186">
        <v>2063</v>
      </c>
      <c r="AX186">
        <v>759</v>
      </c>
      <c r="AY186">
        <v>6147</v>
      </c>
      <c r="AZ186">
        <v>3897</v>
      </c>
      <c r="BA186">
        <v>418</v>
      </c>
      <c r="BB186">
        <v>865</v>
      </c>
      <c r="BC186">
        <v>38</v>
      </c>
      <c r="BD186" s="9">
        <v>184</v>
      </c>
    </row>
    <row r="187" spans="1:56" x14ac:dyDescent="0.35">
      <c r="A187" s="3"/>
      <c r="B187" s="5" t="s">
        <v>72</v>
      </c>
      <c r="C187">
        <v>988</v>
      </c>
      <c r="D187">
        <v>3965</v>
      </c>
      <c r="E187">
        <v>2977</v>
      </c>
      <c r="F187">
        <v>1187</v>
      </c>
      <c r="G187">
        <v>921</v>
      </c>
      <c r="H187">
        <v>2080</v>
      </c>
      <c r="I187">
        <v>1655</v>
      </c>
      <c r="J187">
        <v>1061</v>
      </c>
      <c r="K187">
        <v>293</v>
      </c>
      <c r="L187">
        <v>1044</v>
      </c>
      <c r="M187">
        <v>1044</v>
      </c>
      <c r="N187">
        <v>664</v>
      </c>
      <c r="O187">
        <v>582</v>
      </c>
      <c r="P187">
        <v>714</v>
      </c>
      <c r="Q187">
        <v>1063</v>
      </c>
      <c r="R187">
        <v>425</v>
      </c>
      <c r="S187">
        <v>8269</v>
      </c>
      <c r="T187">
        <v>1919</v>
      </c>
      <c r="U187">
        <v>59</v>
      </c>
      <c r="V187">
        <v>987</v>
      </c>
      <c r="W187">
        <v>2316</v>
      </c>
      <c r="X187">
        <v>2316</v>
      </c>
      <c r="Y187">
        <v>2048</v>
      </c>
      <c r="Z187">
        <v>1431</v>
      </c>
      <c r="AA187">
        <v>7576</v>
      </c>
      <c r="AB187">
        <v>5290</v>
      </c>
      <c r="AC187">
        <v>4498</v>
      </c>
      <c r="AD187">
        <v>3646</v>
      </c>
      <c r="AE187">
        <v>2725</v>
      </c>
      <c r="AF187">
        <v>434</v>
      </c>
      <c r="AG187">
        <v>2725</v>
      </c>
      <c r="AH187">
        <v>3078</v>
      </c>
      <c r="AI187">
        <v>4298</v>
      </c>
      <c r="AJ187">
        <v>459</v>
      </c>
      <c r="AK187">
        <v>1325</v>
      </c>
      <c r="AL187">
        <v>914</v>
      </c>
      <c r="AM187">
        <v>1206</v>
      </c>
      <c r="AN187">
        <v>382</v>
      </c>
      <c r="AO187">
        <v>382</v>
      </c>
      <c r="AP187">
        <v>2219</v>
      </c>
      <c r="AQ187">
        <v>1057</v>
      </c>
      <c r="AR187">
        <v>34888</v>
      </c>
      <c r="AS187">
        <v>1655</v>
      </c>
      <c r="AT187">
        <v>424</v>
      </c>
      <c r="AU187">
        <v>424</v>
      </c>
      <c r="AV187">
        <v>584</v>
      </c>
      <c r="AW187">
        <v>1872</v>
      </c>
      <c r="AX187">
        <v>768</v>
      </c>
      <c r="AY187">
        <v>6386</v>
      </c>
      <c r="AZ187">
        <v>4070</v>
      </c>
      <c r="BA187">
        <v>437</v>
      </c>
      <c r="BB187">
        <v>857</v>
      </c>
      <c r="BC187">
        <v>59</v>
      </c>
      <c r="BD187" s="9">
        <v>185</v>
      </c>
    </row>
    <row r="188" spans="1:56" x14ac:dyDescent="0.35">
      <c r="A188" s="3"/>
      <c r="B188" s="5" t="s">
        <v>73</v>
      </c>
      <c r="C188">
        <v>696</v>
      </c>
      <c r="D188">
        <v>2869</v>
      </c>
      <c r="E188">
        <v>2173</v>
      </c>
      <c r="F188">
        <v>943</v>
      </c>
      <c r="G188">
        <v>729</v>
      </c>
      <c r="H188">
        <v>1752</v>
      </c>
      <c r="I188">
        <v>1324</v>
      </c>
      <c r="J188">
        <v>844</v>
      </c>
      <c r="K188">
        <v>227</v>
      </c>
      <c r="L188">
        <v>900</v>
      </c>
      <c r="M188">
        <v>900</v>
      </c>
      <c r="N188">
        <v>466</v>
      </c>
      <c r="O188">
        <v>431</v>
      </c>
      <c r="P188">
        <v>507</v>
      </c>
      <c r="Q188">
        <v>761</v>
      </c>
      <c r="R188">
        <v>332</v>
      </c>
      <c r="S188">
        <v>6267</v>
      </c>
      <c r="T188">
        <v>1445</v>
      </c>
      <c r="U188">
        <v>46</v>
      </c>
      <c r="V188">
        <v>739</v>
      </c>
      <c r="W188">
        <v>1793</v>
      </c>
      <c r="X188">
        <v>1793</v>
      </c>
      <c r="Y188">
        <v>1583</v>
      </c>
      <c r="Z188">
        <v>1025</v>
      </c>
      <c r="AA188">
        <v>5385</v>
      </c>
      <c r="AB188">
        <v>3866</v>
      </c>
      <c r="AC188">
        <v>3323</v>
      </c>
      <c r="AD188">
        <v>2793</v>
      </c>
      <c r="AE188">
        <v>2064</v>
      </c>
      <c r="AF188">
        <v>363</v>
      </c>
      <c r="AG188">
        <v>2064</v>
      </c>
      <c r="AH188">
        <v>2062</v>
      </c>
      <c r="AI188">
        <v>3150</v>
      </c>
      <c r="AJ188">
        <v>354</v>
      </c>
      <c r="AK188">
        <v>997</v>
      </c>
      <c r="AL188">
        <v>745</v>
      </c>
      <c r="AM188">
        <v>790</v>
      </c>
      <c r="AN188">
        <v>289</v>
      </c>
      <c r="AO188">
        <v>289</v>
      </c>
      <c r="AP188">
        <v>1688</v>
      </c>
      <c r="AQ188">
        <v>760</v>
      </c>
      <c r="AR188">
        <v>26320</v>
      </c>
      <c r="AS188">
        <v>1324</v>
      </c>
      <c r="AT188">
        <v>342</v>
      </c>
      <c r="AU188">
        <v>342</v>
      </c>
      <c r="AV188">
        <v>576</v>
      </c>
      <c r="AW188">
        <v>1272</v>
      </c>
      <c r="AX188">
        <v>617</v>
      </c>
      <c r="AY188">
        <v>4890</v>
      </c>
      <c r="AZ188">
        <v>3097</v>
      </c>
      <c r="BA188">
        <v>336</v>
      </c>
      <c r="BB188">
        <v>590</v>
      </c>
      <c r="BC188">
        <v>46</v>
      </c>
      <c r="BD188" s="9">
        <v>186</v>
      </c>
    </row>
    <row r="189" spans="1:56" x14ac:dyDescent="0.35">
      <c r="A189" s="3"/>
      <c r="B189" s="5" t="s">
        <v>74</v>
      </c>
      <c r="C189">
        <v>592</v>
      </c>
      <c r="D189">
        <v>2298</v>
      </c>
      <c r="E189">
        <v>1706</v>
      </c>
      <c r="F189">
        <v>734</v>
      </c>
      <c r="G189">
        <v>561</v>
      </c>
      <c r="H189">
        <v>1235</v>
      </c>
      <c r="I189">
        <v>1068</v>
      </c>
      <c r="J189">
        <v>619</v>
      </c>
      <c r="K189">
        <v>149</v>
      </c>
      <c r="L189">
        <v>709</v>
      </c>
      <c r="M189">
        <v>709</v>
      </c>
      <c r="N189">
        <v>407</v>
      </c>
      <c r="O189">
        <v>305</v>
      </c>
      <c r="P189">
        <v>480</v>
      </c>
      <c r="Q189">
        <v>570</v>
      </c>
      <c r="R189">
        <v>302</v>
      </c>
      <c r="S189">
        <v>4862</v>
      </c>
      <c r="T189">
        <v>1182</v>
      </c>
      <c r="U189">
        <v>38</v>
      </c>
      <c r="V189">
        <v>582</v>
      </c>
      <c r="W189">
        <v>1309</v>
      </c>
      <c r="X189">
        <v>1309</v>
      </c>
      <c r="Y189">
        <v>1201</v>
      </c>
      <c r="Z189">
        <v>920</v>
      </c>
      <c r="AA189">
        <v>4486</v>
      </c>
      <c r="AB189">
        <v>3022</v>
      </c>
      <c r="AC189">
        <v>2785</v>
      </c>
      <c r="AD189">
        <v>2157</v>
      </c>
      <c r="AE189">
        <v>1596</v>
      </c>
      <c r="AF189">
        <v>242</v>
      </c>
      <c r="AG189">
        <v>1596</v>
      </c>
      <c r="AH189">
        <v>1701</v>
      </c>
      <c r="AI189">
        <v>2485</v>
      </c>
      <c r="AJ189">
        <v>263</v>
      </c>
      <c r="AK189">
        <v>724</v>
      </c>
      <c r="AL189">
        <v>512</v>
      </c>
      <c r="AM189">
        <v>677</v>
      </c>
      <c r="AN189">
        <v>227</v>
      </c>
      <c r="AO189">
        <v>227</v>
      </c>
      <c r="AP189">
        <v>1389</v>
      </c>
      <c r="AQ189">
        <v>570</v>
      </c>
      <c r="AR189">
        <v>20708</v>
      </c>
      <c r="AS189">
        <v>1068</v>
      </c>
      <c r="AT189">
        <v>241</v>
      </c>
      <c r="AU189">
        <v>241</v>
      </c>
      <c r="AV189">
        <v>418</v>
      </c>
      <c r="AW189">
        <v>1024</v>
      </c>
      <c r="AX189">
        <v>470</v>
      </c>
      <c r="AY189">
        <v>3839</v>
      </c>
      <c r="AZ189">
        <v>2530</v>
      </c>
      <c r="BA189">
        <v>271</v>
      </c>
      <c r="BB189">
        <v>470</v>
      </c>
      <c r="BC189">
        <v>38</v>
      </c>
      <c r="BD189" s="9">
        <v>187</v>
      </c>
    </row>
    <row r="190" spans="1:56" x14ac:dyDescent="0.35">
      <c r="A190" s="3"/>
      <c r="B190" s="5" t="s">
        <v>75</v>
      </c>
      <c r="C190">
        <v>457</v>
      </c>
      <c r="D190">
        <v>1728</v>
      </c>
      <c r="E190">
        <v>1271</v>
      </c>
      <c r="F190">
        <v>591</v>
      </c>
      <c r="G190">
        <v>383</v>
      </c>
      <c r="H190">
        <v>941</v>
      </c>
      <c r="I190">
        <v>729</v>
      </c>
      <c r="J190">
        <v>486</v>
      </c>
      <c r="K190">
        <v>110</v>
      </c>
      <c r="L190">
        <v>561</v>
      </c>
      <c r="M190">
        <v>561</v>
      </c>
      <c r="N190">
        <v>405</v>
      </c>
      <c r="O190">
        <v>191</v>
      </c>
      <c r="P190">
        <v>337</v>
      </c>
      <c r="Q190">
        <v>443</v>
      </c>
      <c r="R190">
        <v>257</v>
      </c>
      <c r="S190">
        <v>3631</v>
      </c>
      <c r="T190">
        <v>1013</v>
      </c>
      <c r="U190">
        <v>19</v>
      </c>
      <c r="V190">
        <v>423</v>
      </c>
      <c r="W190">
        <v>976</v>
      </c>
      <c r="X190">
        <v>976</v>
      </c>
      <c r="Y190">
        <v>909</v>
      </c>
      <c r="Z190">
        <v>691</v>
      </c>
      <c r="AA190">
        <v>3303</v>
      </c>
      <c r="AB190">
        <v>2317</v>
      </c>
      <c r="AC190">
        <v>2127</v>
      </c>
      <c r="AD190">
        <v>1636</v>
      </c>
      <c r="AE190">
        <v>1253</v>
      </c>
      <c r="AF190">
        <v>226</v>
      </c>
      <c r="AG190">
        <v>1253</v>
      </c>
      <c r="AH190">
        <v>1176</v>
      </c>
      <c r="AI190">
        <v>1926</v>
      </c>
      <c r="AJ190">
        <v>178</v>
      </c>
      <c r="AK190">
        <v>589</v>
      </c>
      <c r="AL190">
        <v>381</v>
      </c>
      <c r="AM190">
        <v>429</v>
      </c>
      <c r="AN190">
        <v>134</v>
      </c>
      <c r="AO190">
        <v>134</v>
      </c>
      <c r="AP190">
        <v>1015</v>
      </c>
      <c r="AQ190">
        <v>439</v>
      </c>
      <c r="AR190">
        <v>15634</v>
      </c>
      <c r="AS190">
        <v>729</v>
      </c>
      <c r="AT190">
        <v>172</v>
      </c>
      <c r="AU190">
        <v>172</v>
      </c>
      <c r="AV190">
        <v>369</v>
      </c>
      <c r="AW190">
        <v>747</v>
      </c>
      <c r="AX190">
        <v>376</v>
      </c>
      <c r="AY190">
        <v>2987</v>
      </c>
      <c r="AZ190">
        <v>2011</v>
      </c>
      <c r="BA190">
        <v>177</v>
      </c>
      <c r="BB190">
        <v>292</v>
      </c>
      <c r="BC190">
        <v>19</v>
      </c>
      <c r="BD190" s="9">
        <v>188</v>
      </c>
    </row>
    <row r="191" spans="1:56" x14ac:dyDescent="0.35">
      <c r="A191" s="3"/>
      <c r="B191" s="5" t="s">
        <v>81</v>
      </c>
      <c r="C191">
        <v>280</v>
      </c>
      <c r="D191">
        <v>1087</v>
      </c>
      <c r="E191">
        <v>807</v>
      </c>
      <c r="F191">
        <v>349</v>
      </c>
      <c r="G191">
        <v>250</v>
      </c>
      <c r="H191">
        <v>552</v>
      </c>
      <c r="I191">
        <v>474</v>
      </c>
      <c r="J191">
        <v>299</v>
      </c>
      <c r="K191">
        <v>69</v>
      </c>
      <c r="L191">
        <v>328</v>
      </c>
      <c r="M191">
        <v>328</v>
      </c>
      <c r="N191">
        <v>324</v>
      </c>
      <c r="O191">
        <v>116</v>
      </c>
      <c r="P191">
        <v>258</v>
      </c>
      <c r="Q191">
        <v>253</v>
      </c>
      <c r="R191">
        <v>169</v>
      </c>
      <c r="S191">
        <v>2389</v>
      </c>
      <c r="T191">
        <v>835</v>
      </c>
      <c r="U191">
        <v>22</v>
      </c>
      <c r="V191">
        <v>254</v>
      </c>
      <c r="W191">
        <v>592</v>
      </c>
      <c r="X191">
        <v>592</v>
      </c>
      <c r="Y191">
        <v>553</v>
      </c>
      <c r="Z191">
        <v>445</v>
      </c>
      <c r="AA191">
        <v>2100</v>
      </c>
      <c r="AB191">
        <v>1464</v>
      </c>
      <c r="AC191">
        <v>1421</v>
      </c>
      <c r="AD191">
        <v>1002</v>
      </c>
      <c r="AE191">
        <v>752</v>
      </c>
      <c r="AF191">
        <v>144</v>
      </c>
      <c r="AG191">
        <v>752</v>
      </c>
      <c r="AH191">
        <v>679</v>
      </c>
      <c r="AI191">
        <v>1323</v>
      </c>
      <c r="AJ191">
        <v>96</v>
      </c>
      <c r="AK191">
        <v>377</v>
      </c>
      <c r="AL191">
        <v>226</v>
      </c>
      <c r="AM191">
        <v>178</v>
      </c>
      <c r="AN191">
        <v>98</v>
      </c>
      <c r="AO191">
        <v>98</v>
      </c>
      <c r="AP191">
        <v>696</v>
      </c>
      <c r="AQ191">
        <v>294</v>
      </c>
      <c r="AR191">
        <v>9988</v>
      </c>
      <c r="AS191">
        <v>474</v>
      </c>
      <c r="AT191">
        <v>111</v>
      </c>
      <c r="AU191">
        <v>111</v>
      </c>
      <c r="AV191">
        <v>210</v>
      </c>
      <c r="AW191">
        <v>501</v>
      </c>
      <c r="AX191">
        <v>230</v>
      </c>
      <c r="AY191">
        <v>1961</v>
      </c>
      <c r="AZ191">
        <v>1369</v>
      </c>
      <c r="BA191">
        <v>111</v>
      </c>
      <c r="BB191">
        <v>139</v>
      </c>
      <c r="BC191">
        <v>22</v>
      </c>
      <c r="BD191" s="9">
        <v>189</v>
      </c>
    </row>
    <row r="192" spans="1:56" x14ac:dyDescent="0.35">
      <c r="A192" s="3"/>
      <c r="B192" s="5" t="s">
        <v>82</v>
      </c>
      <c r="C192">
        <v>129</v>
      </c>
      <c r="D192">
        <v>593</v>
      </c>
      <c r="E192">
        <v>464</v>
      </c>
      <c r="F192">
        <v>283</v>
      </c>
      <c r="G192">
        <v>160</v>
      </c>
      <c r="H192">
        <v>342</v>
      </c>
      <c r="I192">
        <v>279</v>
      </c>
      <c r="J192">
        <v>217</v>
      </c>
      <c r="K192">
        <v>45</v>
      </c>
      <c r="L192">
        <v>171</v>
      </c>
      <c r="M192">
        <v>171</v>
      </c>
      <c r="N192">
        <v>187</v>
      </c>
      <c r="O192">
        <v>71</v>
      </c>
      <c r="P192">
        <v>129</v>
      </c>
      <c r="Q192">
        <v>129</v>
      </c>
      <c r="R192">
        <v>168</v>
      </c>
      <c r="S192">
        <v>1420</v>
      </c>
      <c r="T192">
        <v>493</v>
      </c>
      <c r="U192">
        <v>11</v>
      </c>
      <c r="V192">
        <v>173</v>
      </c>
      <c r="W192">
        <v>407</v>
      </c>
      <c r="X192">
        <v>407</v>
      </c>
      <c r="Y192">
        <v>390</v>
      </c>
      <c r="Z192">
        <v>274</v>
      </c>
      <c r="AA192">
        <v>1185</v>
      </c>
      <c r="AB192">
        <v>790</v>
      </c>
      <c r="AC192">
        <v>862</v>
      </c>
      <c r="AD192">
        <v>652</v>
      </c>
      <c r="AE192">
        <v>492</v>
      </c>
      <c r="AF192">
        <v>75</v>
      </c>
      <c r="AG192">
        <v>492</v>
      </c>
      <c r="AH192">
        <v>323</v>
      </c>
      <c r="AI192">
        <v>734</v>
      </c>
      <c r="AJ192">
        <v>71</v>
      </c>
      <c r="AK192">
        <v>197</v>
      </c>
      <c r="AL192">
        <v>150</v>
      </c>
      <c r="AM192">
        <v>79</v>
      </c>
      <c r="AN192">
        <v>48</v>
      </c>
      <c r="AO192">
        <v>48</v>
      </c>
      <c r="AP192">
        <v>454</v>
      </c>
      <c r="AQ192">
        <v>161</v>
      </c>
      <c r="AR192">
        <v>5998</v>
      </c>
      <c r="AS192">
        <v>279</v>
      </c>
      <c r="AT192">
        <v>65</v>
      </c>
      <c r="AU192">
        <v>65</v>
      </c>
      <c r="AV192">
        <v>121</v>
      </c>
      <c r="AW192">
        <v>244</v>
      </c>
      <c r="AX192">
        <v>172</v>
      </c>
      <c r="AY192">
        <v>1331</v>
      </c>
      <c r="AZ192">
        <v>924</v>
      </c>
      <c r="BA192">
        <v>55</v>
      </c>
      <c r="BB192">
        <v>41</v>
      </c>
      <c r="BC192">
        <v>11</v>
      </c>
      <c r="BD192" s="9">
        <v>190</v>
      </c>
    </row>
    <row r="193" spans="1:56" x14ac:dyDescent="0.35">
      <c r="A193" s="3"/>
      <c r="B193" s="5" t="s">
        <v>76</v>
      </c>
      <c r="BD193" s="9">
        <v>191</v>
      </c>
    </row>
    <row r="194" spans="1:56" x14ac:dyDescent="0.35">
      <c r="A194" s="3"/>
      <c r="B194" s="5" t="s">
        <v>46</v>
      </c>
      <c r="BD194" s="9">
        <v>192</v>
      </c>
    </row>
    <row r="195" spans="1:56" x14ac:dyDescent="0.35">
      <c r="A195" s="3"/>
      <c r="B195" s="5" t="s">
        <v>77</v>
      </c>
      <c r="BD195" s="9">
        <v>193</v>
      </c>
    </row>
    <row r="196" spans="1:56" x14ac:dyDescent="0.35">
      <c r="A196" s="3"/>
      <c r="B196" s="5" t="s">
        <v>47</v>
      </c>
      <c r="C196">
        <v>864</v>
      </c>
      <c r="D196">
        <v>3036</v>
      </c>
      <c r="E196">
        <v>2172</v>
      </c>
      <c r="F196">
        <v>703</v>
      </c>
      <c r="G196">
        <v>506</v>
      </c>
      <c r="H196">
        <v>1224</v>
      </c>
      <c r="I196">
        <v>850</v>
      </c>
      <c r="J196">
        <v>887</v>
      </c>
      <c r="K196">
        <v>230</v>
      </c>
      <c r="L196">
        <v>530</v>
      </c>
      <c r="M196">
        <v>530</v>
      </c>
      <c r="N196">
        <v>764</v>
      </c>
      <c r="O196">
        <v>360</v>
      </c>
      <c r="P196">
        <v>450</v>
      </c>
      <c r="Q196">
        <v>741</v>
      </c>
      <c r="R196">
        <v>351</v>
      </c>
      <c r="S196">
        <v>5165</v>
      </c>
      <c r="T196">
        <v>1255</v>
      </c>
      <c r="U196">
        <v>35</v>
      </c>
      <c r="V196">
        <v>817</v>
      </c>
      <c r="W196">
        <v>1393</v>
      </c>
      <c r="X196">
        <v>1393</v>
      </c>
      <c r="Y196">
        <v>1704</v>
      </c>
      <c r="Z196">
        <v>1295</v>
      </c>
      <c r="AA196">
        <v>6138</v>
      </c>
      <c r="AB196">
        <v>3869</v>
      </c>
      <c r="AC196">
        <v>3424</v>
      </c>
      <c r="AD196">
        <v>2351</v>
      </c>
      <c r="AE196">
        <v>1845</v>
      </c>
      <c r="AF196">
        <v>396</v>
      </c>
      <c r="AG196">
        <v>1845</v>
      </c>
      <c r="AH196">
        <v>2714</v>
      </c>
      <c r="AI196">
        <v>2922</v>
      </c>
      <c r="AJ196">
        <v>275</v>
      </c>
      <c r="AK196">
        <v>833</v>
      </c>
      <c r="AL196">
        <v>516</v>
      </c>
      <c r="AM196">
        <v>1150</v>
      </c>
      <c r="AN196">
        <v>247</v>
      </c>
      <c r="AO196">
        <v>247</v>
      </c>
      <c r="AP196">
        <v>1628</v>
      </c>
      <c r="AQ196">
        <v>709</v>
      </c>
      <c r="AR196">
        <v>24732</v>
      </c>
      <c r="AS196">
        <v>850</v>
      </c>
      <c r="AT196">
        <v>374</v>
      </c>
      <c r="AU196">
        <v>374</v>
      </c>
      <c r="AV196">
        <v>348</v>
      </c>
      <c r="AW196">
        <v>1564</v>
      </c>
      <c r="AX196">
        <v>657</v>
      </c>
      <c r="AY196">
        <v>4488</v>
      </c>
      <c r="AZ196">
        <v>3095</v>
      </c>
      <c r="BA196">
        <v>223</v>
      </c>
      <c r="BB196">
        <v>651</v>
      </c>
      <c r="BC196">
        <v>35</v>
      </c>
      <c r="BD196" s="9">
        <v>194</v>
      </c>
    </row>
    <row r="197" spans="1:56" x14ac:dyDescent="0.35">
      <c r="A197" s="3"/>
      <c r="B197" s="5" t="s">
        <v>48</v>
      </c>
      <c r="C197">
        <v>2141</v>
      </c>
      <c r="D197">
        <v>4587</v>
      </c>
      <c r="E197">
        <v>2446</v>
      </c>
      <c r="F197">
        <v>841</v>
      </c>
      <c r="G197">
        <v>566</v>
      </c>
      <c r="H197">
        <v>1330</v>
      </c>
      <c r="I197">
        <v>880</v>
      </c>
      <c r="J197">
        <v>1289</v>
      </c>
      <c r="K197">
        <v>301</v>
      </c>
      <c r="L197">
        <v>642</v>
      </c>
      <c r="M197">
        <v>642</v>
      </c>
      <c r="N197">
        <v>1669</v>
      </c>
      <c r="O197">
        <v>402</v>
      </c>
      <c r="P197">
        <v>597</v>
      </c>
      <c r="Q197">
        <v>931</v>
      </c>
      <c r="R197">
        <v>359</v>
      </c>
      <c r="S197">
        <v>7703</v>
      </c>
      <c r="T197">
        <v>2963</v>
      </c>
      <c r="U197">
        <v>47</v>
      </c>
      <c r="V197">
        <v>956</v>
      </c>
      <c r="W197">
        <v>1822</v>
      </c>
      <c r="X197">
        <v>1822</v>
      </c>
      <c r="Y197">
        <v>2245</v>
      </c>
      <c r="Z197">
        <v>4227</v>
      </c>
      <c r="AA197">
        <v>10081</v>
      </c>
      <c r="AB197">
        <v>5633</v>
      </c>
      <c r="AC197">
        <v>6841</v>
      </c>
      <c r="AD197">
        <v>2612</v>
      </c>
      <c r="AE197">
        <v>2046</v>
      </c>
      <c r="AF197">
        <v>415</v>
      </c>
      <c r="AG197">
        <v>2046</v>
      </c>
      <c r="AH197">
        <v>3240</v>
      </c>
      <c r="AI197">
        <v>5001</v>
      </c>
      <c r="AJ197">
        <v>299</v>
      </c>
      <c r="AK197">
        <v>1046</v>
      </c>
      <c r="AL197">
        <v>586</v>
      </c>
      <c r="AM197">
        <v>1511</v>
      </c>
      <c r="AN197">
        <v>259</v>
      </c>
      <c r="AO197">
        <v>259</v>
      </c>
      <c r="AP197">
        <v>1717</v>
      </c>
      <c r="AQ197">
        <v>915</v>
      </c>
      <c r="AR197">
        <v>35228</v>
      </c>
      <c r="AS197">
        <v>880</v>
      </c>
      <c r="AT197">
        <v>449</v>
      </c>
      <c r="AU197">
        <v>449</v>
      </c>
      <c r="AV197">
        <v>342</v>
      </c>
      <c r="AW197">
        <v>1729</v>
      </c>
      <c r="AX197">
        <v>988</v>
      </c>
      <c r="AY197">
        <v>6049</v>
      </c>
      <c r="AZ197">
        <v>4227</v>
      </c>
      <c r="BA197">
        <v>328</v>
      </c>
      <c r="BB197">
        <v>808</v>
      </c>
      <c r="BC197">
        <v>47</v>
      </c>
      <c r="BD197" s="9">
        <v>195</v>
      </c>
    </row>
    <row r="198" spans="1:56" x14ac:dyDescent="0.35">
      <c r="A198" s="3"/>
      <c r="B198" s="5" t="s">
        <v>49</v>
      </c>
      <c r="C198">
        <v>2425</v>
      </c>
      <c r="D198">
        <v>4870</v>
      </c>
      <c r="E198">
        <v>2445</v>
      </c>
      <c r="F198">
        <v>698</v>
      </c>
      <c r="G198">
        <v>460</v>
      </c>
      <c r="H198">
        <v>1183</v>
      </c>
      <c r="I198">
        <v>705</v>
      </c>
      <c r="J198">
        <v>923</v>
      </c>
      <c r="K198">
        <v>250</v>
      </c>
      <c r="L198">
        <v>607</v>
      </c>
      <c r="M198">
        <v>607</v>
      </c>
      <c r="N198">
        <v>1097</v>
      </c>
      <c r="O198">
        <v>396</v>
      </c>
      <c r="P198">
        <v>471</v>
      </c>
      <c r="Q198">
        <v>656</v>
      </c>
      <c r="R198">
        <v>379</v>
      </c>
      <c r="S198">
        <v>8535</v>
      </c>
      <c r="T198">
        <v>4394</v>
      </c>
      <c r="U198">
        <v>25</v>
      </c>
      <c r="V198">
        <v>783</v>
      </c>
      <c r="W198">
        <v>1592</v>
      </c>
      <c r="X198">
        <v>1592</v>
      </c>
      <c r="Y198">
        <v>1706</v>
      </c>
      <c r="Z198">
        <v>4060</v>
      </c>
      <c r="AA198">
        <v>9419</v>
      </c>
      <c r="AB198">
        <v>5814</v>
      </c>
      <c r="AC198">
        <v>6535</v>
      </c>
      <c r="AD198">
        <v>2476</v>
      </c>
      <c r="AE198">
        <v>2016</v>
      </c>
      <c r="AF198">
        <v>329</v>
      </c>
      <c r="AG198">
        <v>2016</v>
      </c>
      <c r="AH198">
        <v>2884</v>
      </c>
      <c r="AI198">
        <v>6238</v>
      </c>
      <c r="AJ198">
        <v>329</v>
      </c>
      <c r="AK198">
        <v>944</v>
      </c>
      <c r="AL198">
        <v>447</v>
      </c>
      <c r="AM198">
        <v>1294</v>
      </c>
      <c r="AN198">
        <v>253</v>
      </c>
      <c r="AO198">
        <v>253</v>
      </c>
      <c r="AP198">
        <v>1446</v>
      </c>
      <c r="AQ198">
        <v>969</v>
      </c>
      <c r="AR198">
        <v>33718</v>
      </c>
      <c r="AS198">
        <v>705</v>
      </c>
      <c r="AT198">
        <v>459</v>
      </c>
      <c r="AU198">
        <v>459</v>
      </c>
      <c r="AV198">
        <v>340</v>
      </c>
      <c r="AW198">
        <v>1590</v>
      </c>
      <c r="AX198">
        <v>673</v>
      </c>
      <c r="AY198">
        <v>4833</v>
      </c>
      <c r="AZ198">
        <v>3241</v>
      </c>
      <c r="BA198">
        <v>327</v>
      </c>
      <c r="BB198">
        <v>859</v>
      </c>
      <c r="BC198">
        <v>25</v>
      </c>
      <c r="BD198" s="9">
        <v>196</v>
      </c>
    </row>
    <row r="199" spans="1:56" x14ac:dyDescent="0.35">
      <c r="A199" s="3"/>
      <c r="B199" s="5" t="s">
        <v>50</v>
      </c>
      <c r="C199">
        <v>1793</v>
      </c>
      <c r="D199">
        <v>4435</v>
      </c>
      <c r="E199">
        <v>2642</v>
      </c>
      <c r="F199">
        <v>681</v>
      </c>
      <c r="G199">
        <v>400</v>
      </c>
      <c r="H199">
        <v>1120</v>
      </c>
      <c r="I199">
        <v>711</v>
      </c>
      <c r="J199">
        <v>862</v>
      </c>
      <c r="K199">
        <v>311</v>
      </c>
      <c r="L199">
        <v>641</v>
      </c>
      <c r="M199">
        <v>641</v>
      </c>
      <c r="N199">
        <v>696</v>
      </c>
      <c r="O199">
        <v>421</v>
      </c>
      <c r="P199">
        <v>426</v>
      </c>
      <c r="Q199">
        <v>691</v>
      </c>
      <c r="R199">
        <v>297</v>
      </c>
      <c r="S199">
        <v>8655</v>
      </c>
      <c r="T199">
        <v>4162</v>
      </c>
      <c r="U199">
        <v>23</v>
      </c>
      <c r="V199">
        <v>811</v>
      </c>
      <c r="W199">
        <v>1593</v>
      </c>
      <c r="X199">
        <v>1593</v>
      </c>
      <c r="Y199">
        <v>1673</v>
      </c>
      <c r="Z199">
        <v>3364</v>
      </c>
      <c r="AA199">
        <v>8697</v>
      </c>
      <c r="AB199">
        <v>5396</v>
      </c>
      <c r="AC199">
        <v>5455</v>
      </c>
      <c r="AD199">
        <v>2509</v>
      </c>
      <c r="AE199">
        <v>2109</v>
      </c>
      <c r="AF199">
        <v>350</v>
      </c>
      <c r="AG199">
        <v>2109</v>
      </c>
      <c r="AH199">
        <v>3242</v>
      </c>
      <c r="AI199">
        <v>6351</v>
      </c>
      <c r="AJ199">
        <v>386</v>
      </c>
      <c r="AK199">
        <v>961</v>
      </c>
      <c r="AL199">
        <v>379</v>
      </c>
      <c r="AM199">
        <v>1407</v>
      </c>
      <c r="AN199">
        <v>253</v>
      </c>
      <c r="AO199">
        <v>253</v>
      </c>
      <c r="AP199">
        <v>1593</v>
      </c>
      <c r="AQ199">
        <v>763</v>
      </c>
      <c r="AR199">
        <v>32346</v>
      </c>
      <c r="AS199">
        <v>711</v>
      </c>
      <c r="AT199">
        <v>409</v>
      </c>
      <c r="AU199">
        <v>409</v>
      </c>
      <c r="AV199">
        <v>320</v>
      </c>
      <c r="AW199">
        <v>1835</v>
      </c>
      <c r="AX199">
        <v>551</v>
      </c>
      <c r="AY199">
        <v>4563</v>
      </c>
      <c r="AZ199">
        <v>2970</v>
      </c>
      <c r="BA199">
        <v>255</v>
      </c>
      <c r="BB199">
        <v>1112</v>
      </c>
      <c r="BC199">
        <v>23</v>
      </c>
      <c r="BD199" s="9">
        <v>197</v>
      </c>
    </row>
    <row r="200" spans="1:56" x14ac:dyDescent="0.35">
      <c r="A200" s="3"/>
      <c r="B200" s="5" t="s">
        <v>51</v>
      </c>
      <c r="C200">
        <v>1410</v>
      </c>
      <c r="D200">
        <v>4392</v>
      </c>
      <c r="E200">
        <v>2982</v>
      </c>
      <c r="F200">
        <v>650</v>
      </c>
      <c r="G200">
        <v>500</v>
      </c>
      <c r="H200">
        <v>1313</v>
      </c>
      <c r="I200">
        <v>843</v>
      </c>
      <c r="J200">
        <v>1016</v>
      </c>
      <c r="K200">
        <v>315</v>
      </c>
      <c r="L200">
        <v>547</v>
      </c>
      <c r="M200">
        <v>547</v>
      </c>
      <c r="N200">
        <v>567</v>
      </c>
      <c r="O200">
        <v>468</v>
      </c>
      <c r="P200">
        <v>424</v>
      </c>
      <c r="Q200">
        <v>839</v>
      </c>
      <c r="R200">
        <v>355</v>
      </c>
      <c r="S200">
        <v>8327</v>
      </c>
      <c r="T200">
        <v>3277</v>
      </c>
      <c r="U200">
        <v>50</v>
      </c>
      <c r="V200">
        <v>937</v>
      </c>
      <c r="W200">
        <v>1744</v>
      </c>
      <c r="X200">
        <v>1744</v>
      </c>
      <c r="Y200">
        <v>1953</v>
      </c>
      <c r="Z200">
        <v>2491</v>
      </c>
      <c r="AA200">
        <v>8318</v>
      </c>
      <c r="AB200">
        <v>5349</v>
      </c>
      <c r="AC200">
        <v>4664</v>
      </c>
      <c r="AD200">
        <v>2650</v>
      </c>
      <c r="AE200">
        <v>2150</v>
      </c>
      <c r="AF200">
        <v>338</v>
      </c>
      <c r="AG200">
        <v>2150</v>
      </c>
      <c r="AH200">
        <v>3654</v>
      </c>
      <c r="AI200">
        <v>5740</v>
      </c>
      <c r="AJ200">
        <v>473</v>
      </c>
      <c r="AK200">
        <v>957</v>
      </c>
      <c r="AL200">
        <v>472</v>
      </c>
      <c r="AM200">
        <v>1527</v>
      </c>
      <c r="AN200">
        <v>241</v>
      </c>
      <c r="AO200">
        <v>241</v>
      </c>
      <c r="AP200">
        <v>1602</v>
      </c>
      <c r="AQ200">
        <v>833</v>
      </c>
      <c r="AR200">
        <v>32021</v>
      </c>
      <c r="AS200">
        <v>843</v>
      </c>
      <c r="AT200">
        <v>454</v>
      </c>
      <c r="AU200">
        <v>454</v>
      </c>
      <c r="AV200">
        <v>373</v>
      </c>
      <c r="AW200">
        <v>2127</v>
      </c>
      <c r="AX200">
        <v>701</v>
      </c>
      <c r="AY200">
        <v>4563</v>
      </c>
      <c r="AZ200">
        <v>2819</v>
      </c>
      <c r="BA200">
        <v>223</v>
      </c>
      <c r="BB200">
        <v>1151</v>
      </c>
      <c r="BC200">
        <v>50</v>
      </c>
      <c r="BD200" s="9">
        <v>198</v>
      </c>
    </row>
    <row r="201" spans="1:56" x14ac:dyDescent="0.35">
      <c r="A201" s="3"/>
      <c r="B201" s="5" t="s">
        <v>52</v>
      </c>
      <c r="C201">
        <v>1182</v>
      </c>
      <c r="D201">
        <v>4472</v>
      </c>
      <c r="E201">
        <v>3290</v>
      </c>
      <c r="F201">
        <v>768</v>
      </c>
      <c r="G201">
        <v>626</v>
      </c>
      <c r="H201">
        <v>1567</v>
      </c>
      <c r="I201">
        <v>1096</v>
      </c>
      <c r="J201">
        <v>1129</v>
      </c>
      <c r="K201">
        <v>340</v>
      </c>
      <c r="L201">
        <v>713</v>
      </c>
      <c r="M201">
        <v>713</v>
      </c>
      <c r="N201">
        <v>578</v>
      </c>
      <c r="O201">
        <v>556</v>
      </c>
      <c r="P201">
        <v>506</v>
      </c>
      <c r="Q201">
        <v>1115</v>
      </c>
      <c r="R201">
        <v>431</v>
      </c>
      <c r="S201">
        <v>8523</v>
      </c>
      <c r="T201">
        <v>2736</v>
      </c>
      <c r="U201">
        <v>55</v>
      </c>
      <c r="V201">
        <v>1029</v>
      </c>
      <c r="W201">
        <v>1858</v>
      </c>
      <c r="X201">
        <v>1858</v>
      </c>
      <c r="Y201">
        <v>2158</v>
      </c>
      <c r="Z201">
        <v>2165</v>
      </c>
      <c r="AA201">
        <v>8703</v>
      </c>
      <c r="AB201">
        <v>5637</v>
      </c>
      <c r="AC201">
        <v>4733</v>
      </c>
      <c r="AD201">
        <v>2996</v>
      </c>
      <c r="AE201">
        <v>2370</v>
      </c>
      <c r="AF201">
        <v>409</v>
      </c>
      <c r="AG201">
        <v>2370</v>
      </c>
      <c r="AH201">
        <v>3970</v>
      </c>
      <c r="AI201">
        <v>5569</v>
      </c>
      <c r="AJ201">
        <v>453</v>
      </c>
      <c r="AK201">
        <v>1165</v>
      </c>
      <c r="AL201">
        <v>599</v>
      </c>
      <c r="AM201">
        <v>1714</v>
      </c>
      <c r="AN201">
        <v>308</v>
      </c>
      <c r="AO201">
        <v>308</v>
      </c>
      <c r="AP201">
        <v>1791</v>
      </c>
      <c r="AQ201">
        <v>917</v>
      </c>
      <c r="AR201">
        <v>34348</v>
      </c>
      <c r="AS201">
        <v>1096</v>
      </c>
      <c r="AT201">
        <v>551</v>
      </c>
      <c r="AU201">
        <v>551</v>
      </c>
      <c r="AV201">
        <v>412</v>
      </c>
      <c r="AW201">
        <v>2256</v>
      </c>
      <c r="AX201">
        <v>789</v>
      </c>
      <c r="AY201">
        <v>4995</v>
      </c>
      <c r="AZ201">
        <v>3137</v>
      </c>
      <c r="BA201">
        <v>305</v>
      </c>
      <c r="BB201">
        <v>1265</v>
      </c>
      <c r="BC201">
        <v>55</v>
      </c>
      <c r="BD201" s="9">
        <v>199</v>
      </c>
    </row>
    <row r="202" spans="1:56" x14ac:dyDescent="0.35">
      <c r="A202" s="3"/>
      <c r="B202" s="5" t="s">
        <v>53</v>
      </c>
      <c r="C202">
        <v>1108</v>
      </c>
      <c r="D202">
        <v>4649</v>
      </c>
      <c r="E202">
        <v>3541</v>
      </c>
      <c r="F202">
        <v>985</v>
      </c>
      <c r="G202">
        <v>767</v>
      </c>
      <c r="H202">
        <v>1992</v>
      </c>
      <c r="I202">
        <v>1507</v>
      </c>
      <c r="J202">
        <v>1411</v>
      </c>
      <c r="K202">
        <v>427</v>
      </c>
      <c r="L202">
        <v>944</v>
      </c>
      <c r="M202">
        <v>944</v>
      </c>
      <c r="N202">
        <v>692</v>
      </c>
      <c r="O202">
        <v>628</v>
      </c>
      <c r="P202">
        <v>668</v>
      </c>
      <c r="Q202">
        <v>1232</v>
      </c>
      <c r="R202">
        <v>447</v>
      </c>
      <c r="S202">
        <v>9571</v>
      </c>
      <c r="T202">
        <v>2552</v>
      </c>
      <c r="U202">
        <v>72</v>
      </c>
      <c r="V202">
        <v>1240</v>
      </c>
      <c r="W202">
        <v>2496</v>
      </c>
      <c r="X202">
        <v>2496</v>
      </c>
      <c r="Y202">
        <v>2651</v>
      </c>
      <c r="Z202">
        <v>2237</v>
      </c>
      <c r="AA202">
        <v>10048</v>
      </c>
      <c r="AB202">
        <v>6126</v>
      </c>
      <c r="AC202">
        <v>5484</v>
      </c>
      <c r="AD202">
        <v>3583</v>
      </c>
      <c r="AE202">
        <v>2816</v>
      </c>
      <c r="AF202">
        <v>566</v>
      </c>
      <c r="AG202">
        <v>2816</v>
      </c>
      <c r="AH202">
        <v>4564</v>
      </c>
      <c r="AI202">
        <v>5568</v>
      </c>
      <c r="AJ202">
        <v>471</v>
      </c>
      <c r="AK202">
        <v>1477</v>
      </c>
      <c r="AL202">
        <v>782</v>
      </c>
      <c r="AM202">
        <v>1991</v>
      </c>
      <c r="AN202">
        <v>406</v>
      </c>
      <c r="AO202">
        <v>406</v>
      </c>
      <c r="AP202">
        <v>2238</v>
      </c>
      <c r="AQ202">
        <v>1135</v>
      </c>
      <c r="AR202">
        <v>39846</v>
      </c>
      <c r="AS202">
        <v>1507</v>
      </c>
      <c r="AT202">
        <v>538</v>
      </c>
      <c r="AU202">
        <v>538</v>
      </c>
      <c r="AV202">
        <v>582</v>
      </c>
      <c r="AW202">
        <v>2573</v>
      </c>
      <c r="AX202">
        <v>984</v>
      </c>
      <c r="AY202">
        <v>6411</v>
      </c>
      <c r="AZ202">
        <v>3915</v>
      </c>
      <c r="BA202">
        <v>431</v>
      </c>
      <c r="BB202">
        <v>1313</v>
      </c>
      <c r="BC202">
        <v>72</v>
      </c>
      <c r="BD202" s="9">
        <v>200</v>
      </c>
    </row>
    <row r="203" spans="1:56" x14ac:dyDescent="0.35">
      <c r="A203" s="3"/>
      <c r="B203" s="5" t="s">
        <v>54</v>
      </c>
      <c r="C203">
        <v>1144</v>
      </c>
      <c r="D203">
        <v>4977</v>
      </c>
      <c r="E203">
        <v>3833</v>
      </c>
      <c r="F203">
        <v>1168</v>
      </c>
      <c r="G203">
        <v>865</v>
      </c>
      <c r="H203">
        <v>2145</v>
      </c>
      <c r="I203">
        <v>1729</v>
      </c>
      <c r="J203">
        <v>1457</v>
      </c>
      <c r="K203">
        <v>400</v>
      </c>
      <c r="L203">
        <v>1119</v>
      </c>
      <c r="M203">
        <v>1119</v>
      </c>
      <c r="N203">
        <v>765</v>
      </c>
      <c r="O203">
        <v>662</v>
      </c>
      <c r="P203">
        <v>716</v>
      </c>
      <c r="Q203">
        <v>1335</v>
      </c>
      <c r="R203">
        <v>559</v>
      </c>
      <c r="S203">
        <v>9927</v>
      </c>
      <c r="T203">
        <v>2528</v>
      </c>
      <c r="U203">
        <v>56</v>
      </c>
      <c r="V203">
        <v>1183</v>
      </c>
      <c r="W203">
        <v>2559</v>
      </c>
      <c r="X203">
        <v>2559</v>
      </c>
      <c r="Y203">
        <v>2640</v>
      </c>
      <c r="Z203">
        <v>2180</v>
      </c>
      <c r="AA203">
        <v>10501</v>
      </c>
      <c r="AB203">
        <v>6471</v>
      </c>
      <c r="AC203">
        <v>5827</v>
      </c>
      <c r="AD203">
        <v>3900</v>
      </c>
      <c r="AE203">
        <v>3035</v>
      </c>
      <c r="AF203">
        <v>645</v>
      </c>
      <c r="AG203">
        <v>3035</v>
      </c>
      <c r="AH203">
        <v>4674</v>
      </c>
      <c r="AI203">
        <v>5639</v>
      </c>
      <c r="AJ203">
        <v>485</v>
      </c>
      <c r="AK203">
        <v>1494</v>
      </c>
      <c r="AL203">
        <v>887</v>
      </c>
      <c r="AM203">
        <v>2030</v>
      </c>
      <c r="AN203">
        <v>442</v>
      </c>
      <c r="AO203">
        <v>442</v>
      </c>
      <c r="AP203">
        <v>2532</v>
      </c>
      <c r="AQ203">
        <v>1256</v>
      </c>
      <c r="AR203">
        <v>42258</v>
      </c>
      <c r="AS203">
        <v>1729</v>
      </c>
      <c r="AT203">
        <v>592</v>
      </c>
      <c r="AU203">
        <v>592</v>
      </c>
      <c r="AV203">
        <v>596</v>
      </c>
      <c r="AW203">
        <v>2644</v>
      </c>
      <c r="AX203">
        <v>1057</v>
      </c>
      <c r="AY203">
        <v>7024</v>
      </c>
      <c r="AZ203">
        <v>4465</v>
      </c>
      <c r="BA203">
        <v>471</v>
      </c>
      <c r="BB203">
        <v>1291</v>
      </c>
      <c r="BC203">
        <v>56</v>
      </c>
      <c r="BD203" s="9">
        <v>201</v>
      </c>
    </row>
    <row r="204" spans="1:56" x14ac:dyDescent="0.35">
      <c r="A204" s="3"/>
      <c r="B204" s="5" t="s">
        <v>55</v>
      </c>
      <c r="C204">
        <v>1038</v>
      </c>
      <c r="D204">
        <v>4504</v>
      </c>
      <c r="E204">
        <v>3466</v>
      </c>
      <c r="F204">
        <v>1025</v>
      </c>
      <c r="G204">
        <v>803</v>
      </c>
      <c r="H204">
        <v>2055</v>
      </c>
      <c r="I204">
        <v>1594</v>
      </c>
      <c r="J204">
        <v>1286</v>
      </c>
      <c r="K204">
        <v>335</v>
      </c>
      <c r="L204">
        <v>1032</v>
      </c>
      <c r="M204">
        <v>1032</v>
      </c>
      <c r="N204">
        <v>828</v>
      </c>
      <c r="O204">
        <v>629</v>
      </c>
      <c r="P204">
        <v>765</v>
      </c>
      <c r="Q204">
        <v>1249</v>
      </c>
      <c r="R204">
        <v>420</v>
      </c>
      <c r="S204">
        <v>9120</v>
      </c>
      <c r="T204">
        <v>2326</v>
      </c>
      <c r="U204">
        <v>52</v>
      </c>
      <c r="V204">
        <v>1095</v>
      </c>
      <c r="W204">
        <v>2389</v>
      </c>
      <c r="X204">
        <v>2389</v>
      </c>
      <c r="Y204">
        <v>2381</v>
      </c>
      <c r="Z204">
        <v>1892</v>
      </c>
      <c r="AA204">
        <v>9235</v>
      </c>
      <c r="AB204">
        <v>5816</v>
      </c>
      <c r="AC204">
        <v>5354</v>
      </c>
      <c r="AD204">
        <v>3697</v>
      </c>
      <c r="AE204">
        <v>2894</v>
      </c>
      <c r="AF204">
        <v>566</v>
      </c>
      <c r="AG204">
        <v>2894</v>
      </c>
      <c r="AH204">
        <v>3881</v>
      </c>
      <c r="AI204">
        <v>5137</v>
      </c>
      <c r="AJ204">
        <v>464</v>
      </c>
      <c r="AK204">
        <v>1312</v>
      </c>
      <c r="AL204">
        <v>830</v>
      </c>
      <c r="AM204">
        <v>1589</v>
      </c>
      <c r="AN204">
        <v>390</v>
      </c>
      <c r="AO204">
        <v>390</v>
      </c>
      <c r="AP204">
        <v>2322</v>
      </c>
      <c r="AQ204">
        <v>1225</v>
      </c>
      <c r="AR204">
        <v>38483</v>
      </c>
      <c r="AS204">
        <v>1594</v>
      </c>
      <c r="AT204">
        <v>530</v>
      </c>
      <c r="AU204">
        <v>530</v>
      </c>
      <c r="AV204">
        <v>596</v>
      </c>
      <c r="AW204">
        <v>2292</v>
      </c>
      <c r="AX204">
        <v>951</v>
      </c>
      <c r="AY204">
        <v>6564</v>
      </c>
      <c r="AZ204">
        <v>4175</v>
      </c>
      <c r="BA204">
        <v>486</v>
      </c>
      <c r="BB204">
        <v>1098</v>
      </c>
      <c r="BC204">
        <v>52</v>
      </c>
      <c r="BD204" s="9">
        <v>202</v>
      </c>
    </row>
    <row r="205" spans="1:56" x14ac:dyDescent="0.35">
      <c r="A205" s="3"/>
      <c r="B205" s="5" t="s">
        <v>56</v>
      </c>
      <c r="C205">
        <v>999</v>
      </c>
      <c r="D205">
        <v>4067</v>
      </c>
      <c r="E205">
        <v>3068</v>
      </c>
      <c r="F205">
        <v>1028</v>
      </c>
      <c r="G205">
        <v>788</v>
      </c>
      <c r="H205">
        <v>1873</v>
      </c>
      <c r="I205">
        <v>1526</v>
      </c>
      <c r="J205">
        <v>1018</v>
      </c>
      <c r="K205">
        <v>257</v>
      </c>
      <c r="L205">
        <v>1046</v>
      </c>
      <c r="M205">
        <v>1046</v>
      </c>
      <c r="N205">
        <v>623</v>
      </c>
      <c r="O205">
        <v>584</v>
      </c>
      <c r="P205">
        <v>688</v>
      </c>
      <c r="Q205">
        <v>957</v>
      </c>
      <c r="R205">
        <v>435</v>
      </c>
      <c r="S205">
        <v>7736</v>
      </c>
      <c r="T205">
        <v>2022</v>
      </c>
      <c r="U205">
        <v>45</v>
      </c>
      <c r="V205">
        <v>849</v>
      </c>
      <c r="W205">
        <v>2043</v>
      </c>
      <c r="X205">
        <v>2043</v>
      </c>
      <c r="Y205">
        <v>1867</v>
      </c>
      <c r="Z205">
        <v>1603</v>
      </c>
      <c r="AA205">
        <v>7844</v>
      </c>
      <c r="AB205">
        <v>5335</v>
      </c>
      <c r="AC205">
        <v>4598</v>
      </c>
      <c r="AD205">
        <v>3435</v>
      </c>
      <c r="AE205">
        <v>2647</v>
      </c>
      <c r="AF205">
        <v>474</v>
      </c>
      <c r="AG205">
        <v>2647</v>
      </c>
      <c r="AH205">
        <v>3246</v>
      </c>
      <c r="AI205">
        <v>4167</v>
      </c>
      <c r="AJ205">
        <v>392</v>
      </c>
      <c r="AK205">
        <v>1268</v>
      </c>
      <c r="AL205">
        <v>767</v>
      </c>
      <c r="AM205">
        <v>1323</v>
      </c>
      <c r="AN205">
        <v>361</v>
      </c>
      <c r="AO205">
        <v>361</v>
      </c>
      <c r="AP205">
        <v>2142</v>
      </c>
      <c r="AQ205">
        <v>1002</v>
      </c>
      <c r="AR205">
        <v>33820</v>
      </c>
      <c r="AS205">
        <v>1526</v>
      </c>
      <c r="AT205">
        <v>485</v>
      </c>
      <c r="AU205">
        <v>485</v>
      </c>
      <c r="AV205">
        <v>522</v>
      </c>
      <c r="AW205">
        <v>1923</v>
      </c>
      <c r="AX205">
        <v>761</v>
      </c>
      <c r="AY205">
        <v>5836</v>
      </c>
      <c r="AZ205">
        <v>3793</v>
      </c>
      <c r="BA205">
        <v>396</v>
      </c>
      <c r="BB205">
        <v>796</v>
      </c>
      <c r="BC205">
        <v>45</v>
      </c>
      <c r="BD205" s="9">
        <v>203</v>
      </c>
    </row>
    <row r="206" spans="1:56" x14ac:dyDescent="0.35">
      <c r="A206" s="3"/>
      <c r="B206" s="5" t="s">
        <v>57</v>
      </c>
      <c r="C206">
        <v>920</v>
      </c>
      <c r="D206">
        <v>4039</v>
      </c>
      <c r="E206">
        <v>3119</v>
      </c>
      <c r="F206">
        <v>1056</v>
      </c>
      <c r="G206">
        <v>822</v>
      </c>
      <c r="H206">
        <v>1882</v>
      </c>
      <c r="I206">
        <v>1618</v>
      </c>
      <c r="J206">
        <v>974</v>
      </c>
      <c r="K206">
        <v>265</v>
      </c>
      <c r="L206">
        <v>1053</v>
      </c>
      <c r="M206">
        <v>1053</v>
      </c>
      <c r="N206">
        <v>585</v>
      </c>
      <c r="O206">
        <v>538</v>
      </c>
      <c r="P206">
        <v>687</v>
      </c>
      <c r="Q206">
        <v>936</v>
      </c>
      <c r="R206">
        <v>388</v>
      </c>
      <c r="S206">
        <v>7692</v>
      </c>
      <c r="T206">
        <v>1704</v>
      </c>
      <c r="U206">
        <v>52</v>
      </c>
      <c r="V206">
        <v>891</v>
      </c>
      <c r="W206">
        <v>2202</v>
      </c>
      <c r="X206">
        <v>2202</v>
      </c>
      <c r="Y206">
        <v>1865</v>
      </c>
      <c r="Z206">
        <v>1386</v>
      </c>
      <c r="AA206">
        <v>7242</v>
      </c>
      <c r="AB206">
        <v>5241</v>
      </c>
      <c r="AC206">
        <v>4231</v>
      </c>
      <c r="AD206">
        <v>3458</v>
      </c>
      <c r="AE206">
        <v>2636</v>
      </c>
      <c r="AF206">
        <v>403</v>
      </c>
      <c r="AG206">
        <v>2636</v>
      </c>
      <c r="AH206">
        <v>3011</v>
      </c>
      <c r="AI206">
        <v>3872</v>
      </c>
      <c r="AJ206">
        <v>430</v>
      </c>
      <c r="AK206">
        <v>1202</v>
      </c>
      <c r="AL206">
        <v>837</v>
      </c>
      <c r="AM206">
        <v>1159</v>
      </c>
      <c r="AN206">
        <v>352</v>
      </c>
      <c r="AO206">
        <v>352</v>
      </c>
      <c r="AP206">
        <v>2162</v>
      </c>
      <c r="AQ206">
        <v>944</v>
      </c>
      <c r="AR206">
        <v>33114</v>
      </c>
      <c r="AS206">
        <v>1618</v>
      </c>
      <c r="AT206">
        <v>474</v>
      </c>
      <c r="AU206">
        <v>474</v>
      </c>
      <c r="AV206">
        <v>507</v>
      </c>
      <c r="AW206">
        <v>1852</v>
      </c>
      <c r="AX206">
        <v>709</v>
      </c>
      <c r="AY206">
        <v>6005</v>
      </c>
      <c r="AZ206">
        <v>3803</v>
      </c>
      <c r="BA206">
        <v>423</v>
      </c>
      <c r="BB206">
        <v>802</v>
      </c>
      <c r="BC206">
        <v>52</v>
      </c>
      <c r="BD206" s="9">
        <v>204</v>
      </c>
    </row>
    <row r="207" spans="1:56" x14ac:dyDescent="0.35">
      <c r="A207" s="3"/>
      <c r="B207" s="5" t="s">
        <v>58</v>
      </c>
      <c r="C207">
        <v>663</v>
      </c>
      <c r="D207">
        <v>2714</v>
      </c>
      <c r="E207">
        <v>2051</v>
      </c>
      <c r="F207">
        <v>866</v>
      </c>
      <c r="G207">
        <v>675</v>
      </c>
      <c r="H207">
        <v>1555</v>
      </c>
      <c r="I207">
        <v>1242</v>
      </c>
      <c r="J207">
        <v>803</v>
      </c>
      <c r="K207">
        <v>207</v>
      </c>
      <c r="L207">
        <v>826</v>
      </c>
      <c r="M207">
        <v>826</v>
      </c>
      <c r="N207">
        <v>410</v>
      </c>
      <c r="O207">
        <v>439</v>
      </c>
      <c r="P207">
        <v>479</v>
      </c>
      <c r="Q207">
        <v>744</v>
      </c>
      <c r="R207">
        <v>277</v>
      </c>
      <c r="S207">
        <v>5750</v>
      </c>
      <c r="T207">
        <v>1199</v>
      </c>
      <c r="U207">
        <v>42</v>
      </c>
      <c r="V207">
        <v>643</v>
      </c>
      <c r="W207">
        <v>1652</v>
      </c>
      <c r="X207">
        <v>1652</v>
      </c>
      <c r="Y207">
        <v>1446</v>
      </c>
      <c r="Z207">
        <v>896</v>
      </c>
      <c r="AA207">
        <v>4974</v>
      </c>
      <c r="AB207">
        <v>3647</v>
      </c>
      <c r="AC207">
        <v>2962</v>
      </c>
      <c r="AD207">
        <v>2680</v>
      </c>
      <c r="AE207">
        <v>2005</v>
      </c>
      <c r="AF207">
        <v>307</v>
      </c>
      <c r="AG207">
        <v>2005</v>
      </c>
      <c r="AH207">
        <v>2012</v>
      </c>
      <c r="AI207">
        <v>2856</v>
      </c>
      <c r="AJ207">
        <v>353</v>
      </c>
      <c r="AK207">
        <v>933</v>
      </c>
      <c r="AL207">
        <v>678</v>
      </c>
      <c r="AM207">
        <v>793</v>
      </c>
      <c r="AN207">
        <v>277</v>
      </c>
      <c r="AO207">
        <v>277</v>
      </c>
      <c r="AP207">
        <v>1580</v>
      </c>
      <c r="AQ207">
        <v>720</v>
      </c>
      <c r="AR207">
        <v>24360</v>
      </c>
      <c r="AS207">
        <v>1242</v>
      </c>
      <c r="AT207">
        <v>307</v>
      </c>
      <c r="AU207">
        <v>307</v>
      </c>
      <c r="AV207">
        <v>438</v>
      </c>
      <c r="AW207">
        <v>1219</v>
      </c>
      <c r="AX207">
        <v>596</v>
      </c>
      <c r="AY207">
        <v>4508</v>
      </c>
      <c r="AZ207">
        <v>2856</v>
      </c>
      <c r="BA207">
        <v>283</v>
      </c>
      <c r="BB207">
        <v>560</v>
      </c>
      <c r="BC207">
        <v>42</v>
      </c>
      <c r="BD207" s="9">
        <v>205</v>
      </c>
    </row>
    <row r="208" spans="1:56" x14ac:dyDescent="0.35">
      <c r="A208" s="3"/>
      <c r="B208" s="5" t="s">
        <v>59</v>
      </c>
      <c r="C208">
        <v>448</v>
      </c>
      <c r="D208">
        <v>1947</v>
      </c>
      <c r="E208">
        <v>1499</v>
      </c>
      <c r="F208">
        <v>681</v>
      </c>
      <c r="G208">
        <v>453</v>
      </c>
      <c r="H208">
        <v>1024</v>
      </c>
      <c r="I208">
        <v>911</v>
      </c>
      <c r="J208">
        <v>527</v>
      </c>
      <c r="K208">
        <v>128</v>
      </c>
      <c r="L208">
        <v>609</v>
      </c>
      <c r="M208">
        <v>609</v>
      </c>
      <c r="N208">
        <v>317</v>
      </c>
      <c r="O208">
        <v>253</v>
      </c>
      <c r="P208">
        <v>373</v>
      </c>
      <c r="Q208">
        <v>491</v>
      </c>
      <c r="R208">
        <v>207</v>
      </c>
      <c r="S208">
        <v>4096</v>
      </c>
      <c r="T208">
        <v>953</v>
      </c>
      <c r="U208">
        <v>22</v>
      </c>
      <c r="V208">
        <v>475</v>
      </c>
      <c r="W208">
        <v>1142</v>
      </c>
      <c r="X208">
        <v>1142</v>
      </c>
      <c r="Y208">
        <v>1002</v>
      </c>
      <c r="Z208">
        <v>699</v>
      </c>
      <c r="AA208">
        <v>3473</v>
      </c>
      <c r="AB208">
        <v>2624</v>
      </c>
      <c r="AC208">
        <v>2183</v>
      </c>
      <c r="AD208">
        <v>1770</v>
      </c>
      <c r="AE208">
        <v>1317</v>
      </c>
      <c r="AF208">
        <v>221</v>
      </c>
      <c r="AG208">
        <v>1317</v>
      </c>
      <c r="AH208">
        <v>1290</v>
      </c>
      <c r="AI208">
        <v>2043</v>
      </c>
      <c r="AJ208">
        <v>207</v>
      </c>
      <c r="AK208">
        <v>677</v>
      </c>
      <c r="AL208">
        <v>461</v>
      </c>
      <c r="AM208">
        <v>506</v>
      </c>
      <c r="AN208">
        <v>224</v>
      </c>
      <c r="AO208">
        <v>224</v>
      </c>
      <c r="AP208">
        <v>1216</v>
      </c>
      <c r="AQ208">
        <v>494</v>
      </c>
      <c r="AR208">
        <v>17285</v>
      </c>
      <c r="AS208">
        <v>911</v>
      </c>
      <c r="AT208">
        <v>227</v>
      </c>
      <c r="AU208">
        <v>227</v>
      </c>
      <c r="AV208">
        <v>310</v>
      </c>
      <c r="AW208">
        <v>784</v>
      </c>
      <c r="AX208">
        <v>399</v>
      </c>
      <c r="AY208">
        <v>3356</v>
      </c>
      <c r="AZ208">
        <v>2214</v>
      </c>
      <c r="BA208">
        <v>189</v>
      </c>
      <c r="BB208">
        <v>392</v>
      </c>
      <c r="BC208">
        <v>22</v>
      </c>
      <c r="BD208" s="9">
        <v>206</v>
      </c>
    </row>
    <row r="209" spans="1:56" x14ac:dyDescent="0.35">
      <c r="A209" s="3"/>
      <c r="B209" s="5" t="s">
        <v>60</v>
      </c>
      <c r="C209">
        <v>305</v>
      </c>
      <c r="D209">
        <v>1272</v>
      </c>
      <c r="E209">
        <v>967</v>
      </c>
      <c r="F209">
        <v>409</v>
      </c>
      <c r="G209">
        <v>307</v>
      </c>
      <c r="H209">
        <v>702</v>
      </c>
      <c r="I209">
        <v>594</v>
      </c>
      <c r="J209">
        <v>362</v>
      </c>
      <c r="K209">
        <v>92</v>
      </c>
      <c r="L209">
        <v>456</v>
      </c>
      <c r="M209">
        <v>456</v>
      </c>
      <c r="N209">
        <v>278</v>
      </c>
      <c r="O209">
        <v>156</v>
      </c>
      <c r="P209">
        <v>270</v>
      </c>
      <c r="Q209">
        <v>327</v>
      </c>
      <c r="R209">
        <v>157</v>
      </c>
      <c r="S209">
        <v>2720</v>
      </c>
      <c r="T209">
        <v>696</v>
      </c>
      <c r="U209">
        <v>21</v>
      </c>
      <c r="V209">
        <v>341</v>
      </c>
      <c r="W209">
        <v>720</v>
      </c>
      <c r="X209">
        <v>720</v>
      </c>
      <c r="Y209">
        <v>703</v>
      </c>
      <c r="Z209">
        <v>501</v>
      </c>
      <c r="AA209">
        <v>2361</v>
      </c>
      <c r="AB209">
        <v>1719</v>
      </c>
      <c r="AC209">
        <v>1523</v>
      </c>
      <c r="AD209">
        <v>1230</v>
      </c>
      <c r="AE209">
        <v>923</v>
      </c>
      <c r="AF209">
        <v>133</v>
      </c>
      <c r="AG209">
        <v>923</v>
      </c>
      <c r="AH209">
        <v>838</v>
      </c>
      <c r="AI209">
        <v>1406</v>
      </c>
      <c r="AJ209">
        <v>158</v>
      </c>
      <c r="AK209">
        <v>447</v>
      </c>
      <c r="AL209">
        <v>309</v>
      </c>
      <c r="AM209">
        <v>302</v>
      </c>
      <c r="AN209">
        <v>126</v>
      </c>
      <c r="AO209">
        <v>126</v>
      </c>
      <c r="AP209">
        <v>855</v>
      </c>
      <c r="AQ209">
        <v>307</v>
      </c>
      <c r="AR209">
        <v>11713</v>
      </c>
      <c r="AS209">
        <v>594</v>
      </c>
      <c r="AT209">
        <v>133</v>
      </c>
      <c r="AU209">
        <v>133</v>
      </c>
      <c r="AV209">
        <v>237</v>
      </c>
      <c r="AW209">
        <v>536</v>
      </c>
      <c r="AX209">
        <v>270</v>
      </c>
      <c r="AY209">
        <v>2262</v>
      </c>
      <c r="AZ209">
        <v>1542</v>
      </c>
      <c r="BA209">
        <v>155</v>
      </c>
      <c r="BB209">
        <v>225</v>
      </c>
      <c r="BC209">
        <v>21</v>
      </c>
      <c r="BD209" s="9">
        <v>207</v>
      </c>
    </row>
    <row r="210" spans="1:56" x14ac:dyDescent="0.35">
      <c r="A210" s="3"/>
      <c r="B210" s="5" t="s">
        <v>80</v>
      </c>
      <c r="C210">
        <v>141</v>
      </c>
      <c r="D210">
        <v>684</v>
      </c>
      <c r="E210">
        <v>543</v>
      </c>
      <c r="F210">
        <v>250</v>
      </c>
      <c r="G210">
        <v>140</v>
      </c>
      <c r="H210">
        <v>324</v>
      </c>
      <c r="I210">
        <v>344</v>
      </c>
      <c r="J210">
        <v>200</v>
      </c>
      <c r="K210">
        <v>42</v>
      </c>
      <c r="L210">
        <v>229</v>
      </c>
      <c r="M210">
        <v>229</v>
      </c>
      <c r="N210">
        <v>152</v>
      </c>
      <c r="O210">
        <v>63</v>
      </c>
      <c r="P210">
        <v>144</v>
      </c>
      <c r="Q210">
        <v>197</v>
      </c>
      <c r="R210">
        <v>76</v>
      </c>
      <c r="S210">
        <v>1510</v>
      </c>
      <c r="T210">
        <v>429</v>
      </c>
      <c r="U210">
        <v>12</v>
      </c>
      <c r="V210">
        <v>171</v>
      </c>
      <c r="W210">
        <v>360</v>
      </c>
      <c r="X210">
        <v>360</v>
      </c>
      <c r="Y210">
        <v>371</v>
      </c>
      <c r="Z210">
        <v>256</v>
      </c>
      <c r="AA210">
        <v>1204</v>
      </c>
      <c r="AB210">
        <v>898</v>
      </c>
      <c r="AC210">
        <v>792</v>
      </c>
      <c r="AD210">
        <v>639</v>
      </c>
      <c r="AE210">
        <v>499</v>
      </c>
      <c r="AF210">
        <v>77</v>
      </c>
      <c r="AG210">
        <v>499</v>
      </c>
      <c r="AH210">
        <v>412</v>
      </c>
      <c r="AI210">
        <v>806</v>
      </c>
      <c r="AJ210">
        <v>70</v>
      </c>
      <c r="AK210">
        <v>214</v>
      </c>
      <c r="AL210">
        <v>153</v>
      </c>
      <c r="AM210">
        <v>129</v>
      </c>
      <c r="AN210">
        <v>68</v>
      </c>
      <c r="AO210">
        <v>68</v>
      </c>
      <c r="AP210">
        <v>466</v>
      </c>
      <c r="AQ210">
        <v>180</v>
      </c>
      <c r="AR210">
        <v>6184</v>
      </c>
      <c r="AS210">
        <v>344</v>
      </c>
      <c r="AT210">
        <v>61</v>
      </c>
      <c r="AU210">
        <v>61</v>
      </c>
      <c r="AV210">
        <v>108</v>
      </c>
      <c r="AW210">
        <v>283</v>
      </c>
      <c r="AX210">
        <v>158</v>
      </c>
      <c r="AY210">
        <v>1228</v>
      </c>
      <c r="AZ210">
        <v>868</v>
      </c>
      <c r="BA210">
        <v>59</v>
      </c>
      <c r="BB210">
        <v>110</v>
      </c>
      <c r="BC210">
        <v>12</v>
      </c>
      <c r="BD210" s="9">
        <v>208</v>
      </c>
    </row>
    <row r="211" spans="1:56" x14ac:dyDescent="0.35">
      <c r="A211" s="4"/>
      <c r="B211" s="8" t="s">
        <v>79</v>
      </c>
      <c r="C211">
        <v>41</v>
      </c>
      <c r="D211">
        <v>270</v>
      </c>
      <c r="E211">
        <v>229</v>
      </c>
      <c r="F211">
        <v>95</v>
      </c>
      <c r="G211">
        <v>70</v>
      </c>
      <c r="H211">
        <v>140</v>
      </c>
      <c r="I211">
        <v>123</v>
      </c>
      <c r="J211">
        <v>76</v>
      </c>
      <c r="K211">
        <v>16</v>
      </c>
      <c r="L211">
        <v>86</v>
      </c>
      <c r="M211">
        <v>86</v>
      </c>
      <c r="N211">
        <v>83</v>
      </c>
      <c r="O211">
        <v>33</v>
      </c>
      <c r="P211">
        <v>62</v>
      </c>
      <c r="Q211">
        <v>62</v>
      </c>
      <c r="R211">
        <v>49</v>
      </c>
      <c r="S211">
        <v>596</v>
      </c>
      <c r="T211">
        <v>211</v>
      </c>
      <c r="U211">
        <v>2</v>
      </c>
      <c r="V211">
        <v>70</v>
      </c>
      <c r="W211">
        <v>159</v>
      </c>
      <c r="X211">
        <v>159</v>
      </c>
      <c r="Y211">
        <v>146</v>
      </c>
      <c r="Z211">
        <v>104</v>
      </c>
      <c r="AA211">
        <v>498</v>
      </c>
      <c r="AB211">
        <v>368</v>
      </c>
      <c r="AC211">
        <v>345</v>
      </c>
      <c r="AD211">
        <v>278</v>
      </c>
      <c r="AE211">
        <v>208</v>
      </c>
      <c r="AF211">
        <v>29</v>
      </c>
      <c r="AG211">
        <v>208</v>
      </c>
      <c r="AH211">
        <v>153</v>
      </c>
      <c r="AI211">
        <v>314</v>
      </c>
      <c r="AJ211">
        <v>18</v>
      </c>
      <c r="AK211">
        <v>98</v>
      </c>
      <c r="AL211">
        <v>50</v>
      </c>
      <c r="AM211">
        <v>54</v>
      </c>
      <c r="AN211">
        <v>33</v>
      </c>
      <c r="AO211">
        <v>33</v>
      </c>
      <c r="AP211">
        <v>194</v>
      </c>
      <c r="AQ211">
        <v>76</v>
      </c>
      <c r="AR211">
        <v>2544</v>
      </c>
      <c r="AS211">
        <v>123</v>
      </c>
      <c r="AT211">
        <v>25</v>
      </c>
      <c r="AU211">
        <v>25</v>
      </c>
      <c r="AV211">
        <v>57</v>
      </c>
      <c r="AW211">
        <v>99</v>
      </c>
      <c r="AX211">
        <v>60</v>
      </c>
      <c r="AY211">
        <v>531</v>
      </c>
      <c r="AZ211">
        <v>372</v>
      </c>
      <c r="BA211">
        <v>25</v>
      </c>
      <c r="BB211">
        <v>23</v>
      </c>
      <c r="BC211">
        <v>2</v>
      </c>
      <c r="BD211" s="9">
        <v>209</v>
      </c>
    </row>
    <row r="212" spans="1:56" x14ac:dyDescent="0.35">
      <c r="A212" s="2" t="s">
        <v>137</v>
      </c>
      <c r="B212" s="7" t="s">
        <v>83</v>
      </c>
      <c r="BD212" s="9">
        <v>210</v>
      </c>
    </row>
    <row r="213" spans="1:56" x14ac:dyDescent="0.35">
      <c r="A213" s="3"/>
      <c r="B213" s="5" t="s">
        <v>61</v>
      </c>
      <c r="BD213" s="9">
        <v>211</v>
      </c>
    </row>
    <row r="214" spans="1:56" x14ac:dyDescent="0.35">
      <c r="A214" s="3"/>
      <c r="B214" s="5" t="s">
        <v>78</v>
      </c>
      <c r="BD214" s="9">
        <v>212</v>
      </c>
    </row>
    <row r="215" spans="1:56" x14ac:dyDescent="0.35">
      <c r="A215" s="3"/>
      <c r="B215" s="5" t="s">
        <v>62</v>
      </c>
      <c r="C215">
        <v>2038</v>
      </c>
      <c r="D215">
        <v>3913</v>
      </c>
      <c r="E215">
        <v>1875</v>
      </c>
      <c r="F215">
        <v>459</v>
      </c>
      <c r="G215">
        <v>134</v>
      </c>
      <c r="H215">
        <v>1062</v>
      </c>
      <c r="I215">
        <v>210</v>
      </c>
      <c r="J215">
        <v>1237</v>
      </c>
      <c r="K215">
        <v>163</v>
      </c>
      <c r="L215">
        <v>259</v>
      </c>
      <c r="M215">
        <v>259</v>
      </c>
      <c r="N215">
        <v>632</v>
      </c>
      <c r="O215">
        <v>318</v>
      </c>
      <c r="P215">
        <v>1321</v>
      </c>
      <c r="Q215">
        <v>357</v>
      </c>
      <c r="R215">
        <v>1309</v>
      </c>
      <c r="S215">
        <v>8569</v>
      </c>
      <c r="T215">
        <v>4607</v>
      </c>
      <c r="U215">
        <v>0</v>
      </c>
      <c r="V215">
        <v>677</v>
      </c>
      <c r="W215">
        <v>2298</v>
      </c>
      <c r="X215">
        <v>2298</v>
      </c>
      <c r="Y215">
        <v>1914</v>
      </c>
      <c r="Z215">
        <v>1490</v>
      </c>
      <c r="AA215">
        <v>6939</v>
      </c>
      <c r="AB215">
        <v>4329</v>
      </c>
      <c r="AC215">
        <v>5165</v>
      </c>
      <c r="AD215">
        <v>575</v>
      </c>
      <c r="AE215">
        <v>441</v>
      </c>
      <c r="AF215">
        <v>195</v>
      </c>
      <c r="AG215">
        <v>441</v>
      </c>
      <c r="AH215">
        <v>1774</v>
      </c>
      <c r="AI215">
        <v>6061</v>
      </c>
      <c r="AJ215">
        <v>283</v>
      </c>
      <c r="AK215">
        <v>416</v>
      </c>
      <c r="AL215">
        <v>256</v>
      </c>
      <c r="AM215">
        <v>787</v>
      </c>
      <c r="AN215">
        <v>26</v>
      </c>
      <c r="AO215">
        <v>26</v>
      </c>
      <c r="AP215">
        <v>504</v>
      </c>
      <c r="AQ215">
        <v>748</v>
      </c>
      <c r="AR215">
        <v>25268</v>
      </c>
      <c r="AS215">
        <v>210</v>
      </c>
      <c r="AT215">
        <v>0</v>
      </c>
      <c r="AU215">
        <v>0</v>
      </c>
      <c r="AV215">
        <v>488</v>
      </c>
      <c r="AW215">
        <v>987</v>
      </c>
      <c r="AX215">
        <v>1074</v>
      </c>
      <c r="AY215">
        <v>3893</v>
      </c>
      <c r="AZ215">
        <v>1595</v>
      </c>
      <c r="BA215">
        <v>102</v>
      </c>
      <c r="BB215">
        <v>814</v>
      </c>
      <c r="BC215">
        <v>0</v>
      </c>
      <c r="BD215" s="9">
        <v>213</v>
      </c>
    </row>
    <row r="216" spans="1:56" x14ac:dyDescent="0.35">
      <c r="A216" s="3"/>
      <c r="B216" s="5" t="s">
        <v>63</v>
      </c>
      <c r="C216">
        <v>3592</v>
      </c>
      <c r="D216">
        <v>5647</v>
      </c>
      <c r="E216">
        <v>2055</v>
      </c>
      <c r="F216">
        <v>424</v>
      </c>
      <c r="G216">
        <v>184</v>
      </c>
      <c r="H216">
        <v>1035</v>
      </c>
      <c r="I216">
        <v>203</v>
      </c>
      <c r="J216">
        <v>1289</v>
      </c>
      <c r="K216">
        <v>146</v>
      </c>
      <c r="L216">
        <v>308</v>
      </c>
      <c r="M216">
        <v>308</v>
      </c>
      <c r="N216">
        <v>776</v>
      </c>
      <c r="O216">
        <v>318</v>
      </c>
      <c r="P216">
        <v>1390</v>
      </c>
      <c r="Q216">
        <v>358</v>
      </c>
      <c r="R216">
        <v>1374</v>
      </c>
      <c r="S216">
        <v>16115</v>
      </c>
      <c r="T216">
        <v>10278</v>
      </c>
      <c r="U216">
        <v>0</v>
      </c>
      <c r="V216">
        <v>801</v>
      </c>
      <c r="W216">
        <v>4167</v>
      </c>
      <c r="X216">
        <v>4167</v>
      </c>
      <c r="Y216">
        <v>2090</v>
      </c>
      <c r="Z216">
        <v>3864</v>
      </c>
      <c r="AA216">
        <v>9888</v>
      </c>
      <c r="AB216">
        <v>6082</v>
      </c>
      <c r="AC216">
        <v>7874</v>
      </c>
      <c r="AD216">
        <v>676</v>
      </c>
      <c r="AE216">
        <v>492</v>
      </c>
      <c r="AF216">
        <v>245</v>
      </c>
      <c r="AG216">
        <v>492</v>
      </c>
      <c r="AH216">
        <v>2014</v>
      </c>
      <c r="AI216">
        <v>11745</v>
      </c>
      <c r="AJ216">
        <v>349</v>
      </c>
      <c r="AK216">
        <v>435</v>
      </c>
      <c r="AL216">
        <v>249</v>
      </c>
      <c r="AM216">
        <v>859</v>
      </c>
      <c r="AN216">
        <v>44</v>
      </c>
      <c r="AO216">
        <v>44</v>
      </c>
      <c r="AP216">
        <v>575</v>
      </c>
      <c r="AQ216">
        <v>883</v>
      </c>
      <c r="AR216">
        <v>38013</v>
      </c>
      <c r="AS216">
        <v>203</v>
      </c>
      <c r="AT216">
        <v>0</v>
      </c>
      <c r="AU216">
        <v>0</v>
      </c>
      <c r="AV216">
        <v>468</v>
      </c>
      <c r="AW216">
        <v>1155</v>
      </c>
      <c r="AX216">
        <v>1143</v>
      </c>
      <c r="AY216">
        <v>5942</v>
      </c>
      <c r="AZ216">
        <v>1775</v>
      </c>
      <c r="BA216">
        <v>118</v>
      </c>
      <c r="BB216">
        <v>760</v>
      </c>
      <c r="BC216">
        <v>0</v>
      </c>
      <c r="BD216" s="9">
        <v>214</v>
      </c>
    </row>
    <row r="217" spans="1:56" x14ac:dyDescent="0.35">
      <c r="A217" s="3"/>
      <c r="B217" s="5" t="s">
        <v>64</v>
      </c>
      <c r="C217">
        <v>4021</v>
      </c>
      <c r="D217">
        <v>6104</v>
      </c>
      <c r="E217">
        <v>2083</v>
      </c>
      <c r="F217">
        <v>402</v>
      </c>
      <c r="G217">
        <v>146</v>
      </c>
      <c r="H217">
        <v>869</v>
      </c>
      <c r="I217">
        <v>158</v>
      </c>
      <c r="J217">
        <v>797</v>
      </c>
      <c r="K217">
        <v>106</v>
      </c>
      <c r="L217">
        <v>354</v>
      </c>
      <c r="M217">
        <v>354</v>
      </c>
      <c r="N217">
        <v>639</v>
      </c>
      <c r="O217">
        <v>341</v>
      </c>
      <c r="P217">
        <v>1057</v>
      </c>
      <c r="Q217">
        <v>364</v>
      </c>
      <c r="R217">
        <v>1126</v>
      </c>
      <c r="S217">
        <v>12373</v>
      </c>
      <c r="T217">
        <v>8825</v>
      </c>
      <c r="U217">
        <v>0</v>
      </c>
      <c r="V217">
        <v>770</v>
      </c>
      <c r="W217">
        <v>1932</v>
      </c>
      <c r="X217">
        <v>1932</v>
      </c>
      <c r="Y217">
        <v>1567</v>
      </c>
      <c r="Z217">
        <v>3427</v>
      </c>
      <c r="AA217">
        <v>8261</v>
      </c>
      <c r="AB217">
        <v>6570</v>
      </c>
      <c r="AC217">
        <v>6581</v>
      </c>
      <c r="AD217">
        <v>750</v>
      </c>
      <c r="AE217">
        <v>604</v>
      </c>
      <c r="AF217">
        <v>171</v>
      </c>
      <c r="AG217">
        <v>604</v>
      </c>
      <c r="AH217">
        <v>1680</v>
      </c>
      <c r="AI217">
        <v>10283</v>
      </c>
      <c r="AJ217">
        <v>349</v>
      </c>
      <c r="AK217">
        <v>466</v>
      </c>
      <c r="AL217">
        <v>182</v>
      </c>
      <c r="AM217">
        <v>735</v>
      </c>
      <c r="AN217">
        <v>54</v>
      </c>
      <c r="AO217">
        <v>54</v>
      </c>
      <c r="AP217">
        <v>532</v>
      </c>
      <c r="AQ217">
        <v>732</v>
      </c>
      <c r="AR217">
        <v>32371</v>
      </c>
      <c r="AS217">
        <v>158</v>
      </c>
      <c r="AT217">
        <v>0</v>
      </c>
      <c r="AU217">
        <v>0</v>
      </c>
      <c r="AV217">
        <v>346</v>
      </c>
      <c r="AW217">
        <v>945</v>
      </c>
      <c r="AX217">
        <v>691</v>
      </c>
      <c r="AY217">
        <v>3505</v>
      </c>
      <c r="AZ217">
        <v>1573</v>
      </c>
      <c r="BA217">
        <v>68</v>
      </c>
      <c r="BB217">
        <v>745</v>
      </c>
      <c r="BC217">
        <v>0</v>
      </c>
      <c r="BD217" s="9">
        <v>215</v>
      </c>
    </row>
    <row r="218" spans="1:56" x14ac:dyDescent="0.35">
      <c r="A218" s="3"/>
      <c r="B218" s="5" t="s">
        <v>65</v>
      </c>
      <c r="C218">
        <v>3440</v>
      </c>
      <c r="D218">
        <v>6402</v>
      </c>
      <c r="E218">
        <v>2962</v>
      </c>
      <c r="F218">
        <v>492</v>
      </c>
      <c r="G218">
        <v>112</v>
      </c>
      <c r="H218">
        <v>1021</v>
      </c>
      <c r="I218">
        <v>279</v>
      </c>
      <c r="J218">
        <v>679</v>
      </c>
      <c r="K218">
        <v>141</v>
      </c>
      <c r="L218">
        <v>354</v>
      </c>
      <c r="M218">
        <v>354</v>
      </c>
      <c r="N218">
        <v>619</v>
      </c>
      <c r="O218">
        <v>394</v>
      </c>
      <c r="P218">
        <v>1128</v>
      </c>
      <c r="Q218">
        <v>422</v>
      </c>
      <c r="R218">
        <v>1114</v>
      </c>
      <c r="S218">
        <v>11249</v>
      </c>
      <c r="T218">
        <v>7206</v>
      </c>
      <c r="U218">
        <v>0</v>
      </c>
      <c r="V218">
        <v>1035</v>
      </c>
      <c r="W218">
        <v>2038</v>
      </c>
      <c r="X218">
        <v>2038</v>
      </c>
      <c r="Y218">
        <v>1714</v>
      </c>
      <c r="Z218">
        <v>2563</v>
      </c>
      <c r="AA218">
        <v>7796</v>
      </c>
      <c r="AB218">
        <v>6912</v>
      </c>
      <c r="AC218">
        <v>5816</v>
      </c>
      <c r="AD218">
        <v>770</v>
      </c>
      <c r="AE218">
        <v>658</v>
      </c>
      <c r="AF218">
        <v>179</v>
      </c>
      <c r="AG218">
        <v>658</v>
      </c>
      <c r="AH218">
        <v>1980</v>
      </c>
      <c r="AI218">
        <v>8932</v>
      </c>
      <c r="AJ218">
        <v>426</v>
      </c>
      <c r="AK218">
        <v>510</v>
      </c>
      <c r="AL218">
        <v>263</v>
      </c>
      <c r="AM218">
        <v>864</v>
      </c>
      <c r="AN218">
        <v>39</v>
      </c>
      <c r="AO218">
        <v>39</v>
      </c>
      <c r="AP218">
        <v>667</v>
      </c>
      <c r="AQ218">
        <v>750</v>
      </c>
      <c r="AR218">
        <v>31633</v>
      </c>
      <c r="AS218">
        <v>279</v>
      </c>
      <c r="AT218">
        <v>0</v>
      </c>
      <c r="AU218">
        <v>0</v>
      </c>
      <c r="AV218">
        <v>364</v>
      </c>
      <c r="AW218">
        <v>1116</v>
      </c>
      <c r="AX218">
        <v>538</v>
      </c>
      <c r="AY218">
        <v>3816</v>
      </c>
      <c r="AZ218">
        <v>1778</v>
      </c>
      <c r="BA218">
        <v>82</v>
      </c>
      <c r="BB218">
        <v>878</v>
      </c>
      <c r="BC218">
        <v>0</v>
      </c>
      <c r="BD218" s="9">
        <v>216</v>
      </c>
    </row>
    <row r="219" spans="1:56" x14ac:dyDescent="0.35">
      <c r="A219" s="3"/>
      <c r="B219" s="5" t="s">
        <v>66</v>
      </c>
      <c r="C219">
        <v>3070</v>
      </c>
      <c r="D219">
        <v>6292</v>
      </c>
      <c r="E219">
        <v>3222</v>
      </c>
      <c r="F219">
        <v>575</v>
      </c>
      <c r="G219">
        <v>168</v>
      </c>
      <c r="H219">
        <v>1233</v>
      </c>
      <c r="I219">
        <v>311</v>
      </c>
      <c r="J219">
        <v>828</v>
      </c>
      <c r="K219">
        <v>194</v>
      </c>
      <c r="L219">
        <v>348</v>
      </c>
      <c r="M219">
        <v>348</v>
      </c>
      <c r="N219">
        <v>572</v>
      </c>
      <c r="O219">
        <v>404</v>
      </c>
      <c r="P219">
        <v>1618</v>
      </c>
      <c r="Q219">
        <v>550</v>
      </c>
      <c r="R219">
        <v>1719</v>
      </c>
      <c r="S219">
        <v>11648</v>
      </c>
      <c r="T219">
        <v>6969</v>
      </c>
      <c r="U219">
        <v>0</v>
      </c>
      <c r="V219">
        <v>1079</v>
      </c>
      <c r="W219">
        <v>2293</v>
      </c>
      <c r="X219">
        <v>2293</v>
      </c>
      <c r="Y219">
        <v>1907</v>
      </c>
      <c r="Z219">
        <v>2021</v>
      </c>
      <c r="AA219">
        <v>9082</v>
      </c>
      <c r="AB219">
        <v>6699</v>
      </c>
      <c r="AC219">
        <v>6649</v>
      </c>
      <c r="AD219">
        <v>866</v>
      </c>
      <c r="AE219">
        <v>698</v>
      </c>
      <c r="AF219">
        <v>232</v>
      </c>
      <c r="AG219">
        <v>698</v>
      </c>
      <c r="AH219">
        <v>2433</v>
      </c>
      <c r="AI219">
        <v>9044</v>
      </c>
      <c r="AJ219">
        <v>477</v>
      </c>
      <c r="AK219">
        <v>407</v>
      </c>
      <c r="AL219">
        <v>316</v>
      </c>
      <c r="AM219">
        <v>1036</v>
      </c>
      <c r="AN219">
        <v>59</v>
      </c>
      <c r="AO219">
        <v>59</v>
      </c>
      <c r="AP219">
        <v>687</v>
      </c>
      <c r="AQ219">
        <v>934</v>
      </c>
      <c r="AR219">
        <v>33676</v>
      </c>
      <c r="AS219">
        <v>311</v>
      </c>
      <c r="AT219">
        <v>0</v>
      </c>
      <c r="AU219">
        <v>0</v>
      </c>
      <c r="AV219">
        <v>513</v>
      </c>
      <c r="AW219">
        <v>1397</v>
      </c>
      <c r="AX219">
        <v>634</v>
      </c>
      <c r="AY219">
        <v>4127</v>
      </c>
      <c r="AZ219">
        <v>1834</v>
      </c>
      <c r="BA219">
        <v>125</v>
      </c>
      <c r="BB219">
        <v>1048</v>
      </c>
      <c r="BC219">
        <v>0</v>
      </c>
      <c r="BD219" s="9">
        <v>217</v>
      </c>
    </row>
    <row r="220" spans="1:56" x14ac:dyDescent="0.35">
      <c r="A220" s="3"/>
      <c r="B220" s="5" t="s">
        <v>67</v>
      </c>
      <c r="C220">
        <v>2829</v>
      </c>
      <c r="D220">
        <v>6257</v>
      </c>
      <c r="E220">
        <v>3428</v>
      </c>
      <c r="F220">
        <v>709</v>
      </c>
      <c r="G220">
        <v>194</v>
      </c>
      <c r="H220">
        <v>1572</v>
      </c>
      <c r="I220">
        <v>481</v>
      </c>
      <c r="J220">
        <v>1053</v>
      </c>
      <c r="K220">
        <v>250</v>
      </c>
      <c r="L220">
        <v>376</v>
      </c>
      <c r="M220">
        <v>376</v>
      </c>
      <c r="N220">
        <v>672</v>
      </c>
      <c r="O220">
        <v>528</v>
      </c>
      <c r="P220">
        <v>1879</v>
      </c>
      <c r="Q220">
        <v>639</v>
      </c>
      <c r="R220">
        <v>1941</v>
      </c>
      <c r="S220">
        <v>12203</v>
      </c>
      <c r="T220">
        <v>6642</v>
      </c>
      <c r="U220">
        <v>0</v>
      </c>
      <c r="V220">
        <v>1314</v>
      </c>
      <c r="W220">
        <v>2634</v>
      </c>
      <c r="X220">
        <v>2634</v>
      </c>
      <c r="Y220">
        <v>2367</v>
      </c>
      <c r="Z220">
        <v>1882</v>
      </c>
      <c r="AA220">
        <v>9910</v>
      </c>
      <c r="AB220">
        <v>6794</v>
      </c>
      <c r="AC220">
        <v>7193</v>
      </c>
      <c r="AD220">
        <v>1000</v>
      </c>
      <c r="AE220">
        <v>806</v>
      </c>
      <c r="AF220">
        <v>303</v>
      </c>
      <c r="AG220">
        <v>806</v>
      </c>
      <c r="AH220">
        <v>2717</v>
      </c>
      <c r="AI220">
        <v>9088</v>
      </c>
      <c r="AJ220">
        <v>494</v>
      </c>
      <c r="AK220">
        <v>537</v>
      </c>
      <c r="AL220">
        <v>405</v>
      </c>
      <c r="AM220">
        <v>1115</v>
      </c>
      <c r="AN220">
        <v>43</v>
      </c>
      <c r="AO220">
        <v>43</v>
      </c>
      <c r="AP220">
        <v>862</v>
      </c>
      <c r="AQ220">
        <v>1065</v>
      </c>
      <c r="AR220">
        <v>36508</v>
      </c>
      <c r="AS220">
        <v>481</v>
      </c>
      <c r="AT220">
        <v>0</v>
      </c>
      <c r="AU220">
        <v>0</v>
      </c>
      <c r="AV220">
        <v>639</v>
      </c>
      <c r="AW220">
        <v>1602</v>
      </c>
      <c r="AX220">
        <v>803</v>
      </c>
      <c r="AY220">
        <v>4877</v>
      </c>
      <c r="AZ220">
        <v>2243</v>
      </c>
      <c r="BA220">
        <v>123</v>
      </c>
      <c r="BB220">
        <v>1313</v>
      </c>
      <c r="BC220">
        <v>0</v>
      </c>
      <c r="BD220" s="9">
        <v>218</v>
      </c>
    </row>
    <row r="221" spans="1:56" x14ac:dyDescent="0.35">
      <c r="A221" s="3"/>
      <c r="B221" s="5" t="s">
        <v>68</v>
      </c>
      <c r="C221">
        <v>3012</v>
      </c>
      <c r="D221">
        <v>6692</v>
      </c>
      <c r="E221">
        <v>3680</v>
      </c>
      <c r="F221">
        <v>815</v>
      </c>
      <c r="G221">
        <v>264</v>
      </c>
      <c r="H221">
        <v>1996</v>
      </c>
      <c r="I221">
        <v>493</v>
      </c>
      <c r="J221">
        <v>1369</v>
      </c>
      <c r="K221">
        <v>295</v>
      </c>
      <c r="L221">
        <v>502</v>
      </c>
      <c r="M221">
        <v>502</v>
      </c>
      <c r="N221">
        <v>854</v>
      </c>
      <c r="O221">
        <v>605</v>
      </c>
      <c r="P221">
        <v>2263</v>
      </c>
      <c r="Q221">
        <v>781</v>
      </c>
      <c r="R221">
        <v>2276</v>
      </c>
      <c r="S221">
        <v>13387</v>
      </c>
      <c r="T221">
        <v>7082</v>
      </c>
      <c r="U221">
        <v>0</v>
      </c>
      <c r="V221">
        <v>1415</v>
      </c>
      <c r="W221">
        <v>2891</v>
      </c>
      <c r="X221">
        <v>2891</v>
      </c>
      <c r="Y221">
        <v>2784</v>
      </c>
      <c r="Z221">
        <v>2125</v>
      </c>
      <c r="AA221">
        <v>11893</v>
      </c>
      <c r="AB221">
        <v>7308</v>
      </c>
      <c r="AC221">
        <v>8616</v>
      </c>
      <c r="AD221">
        <v>1146</v>
      </c>
      <c r="AE221">
        <v>882</v>
      </c>
      <c r="AF221">
        <v>394</v>
      </c>
      <c r="AG221">
        <v>882</v>
      </c>
      <c r="AH221">
        <v>3277</v>
      </c>
      <c r="AI221">
        <v>10003</v>
      </c>
      <c r="AJ221">
        <v>562</v>
      </c>
      <c r="AK221">
        <v>616</v>
      </c>
      <c r="AL221">
        <v>537</v>
      </c>
      <c r="AM221">
        <v>1435</v>
      </c>
      <c r="AN221">
        <v>75</v>
      </c>
      <c r="AO221">
        <v>75</v>
      </c>
      <c r="AP221">
        <v>1025</v>
      </c>
      <c r="AQ221">
        <v>1377</v>
      </c>
      <c r="AR221">
        <v>41785</v>
      </c>
      <c r="AS221">
        <v>493</v>
      </c>
      <c r="AT221">
        <v>0</v>
      </c>
      <c r="AU221">
        <v>0</v>
      </c>
      <c r="AV221">
        <v>854</v>
      </c>
      <c r="AW221">
        <v>1842</v>
      </c>
      <c r="AX221">
        <v>1074</v>
      </c>
      <c r="AY221">
        <v>5585</v>
      </c>
      <c r="AZ221">
        <v>2694</v>
      </c>
      <c r="BA221">
        <v>181</v>
      </c>
      <c r="BB221">
        <v>1578</v>
      </c>
      <c r="BC221">
        <v>0</v>
      </c>
      <c r="BD221" s="9">
        <v>219</v>
      </c>
    </row>
    <row r="222" spans="1:56" x14ac:dyDescent="0.35">
      <c r="A222" s="3"/>
      <c r="B222" s="5" t="s">
        <v>69</v>
      </c>
      <c r="C222">
        <v>3209</v>
      </c>
      <c r="D222">
        <v>6762</v>
      </c>
      <c r="E222">
        <v>3553</v>
      </c>
      <c r="F222">
        <v>836</v>
      </c>
      <c r="G222">
        <v>276</v>
      </c>
      <c r="H222">
        <v>2055</v>
      </c>
      <c r="I222">
        <v>444</v>
      </c>
      <c r="J222">
        <v>1343</v>
      </c>
      <c r="K222">
        <v>314</v>
      </c>
      <c r="L222">
        <v>604</v>
      </c>
      <c r="M222">
        <v>604</v>
      </c>
      <c r="N222">
        <v>909</v>
      </c>
      <c r="O222">
        <v>578</v>
      </c>
      <c r="P222">
        <v>2470</v>
      </c>
      <c r="Q222">
        <v>734</v>
      </c>
      <c r="R222">
        <v>2279</v>
      </c>
      <c r="S222">
        <v>13203</v>
      </c>
      <c r="T222">
        <v>7211</v>
      </c>
      <c r="U222">
        <v>0</v>
      </c>
      <c r="V222">
        <v>1302</v>
      </c>
      <c r="W222">
        <v>2803</v>
      </c>
      <c r="X222">
        <v>2803</v>
      </c>
      <c r="Y222">
        <v>2645</v>
      </c>
      <c r="Z222">
        <v>2159</v>
      </c>
      <c r="AA222">
        <v>12434</v>
      </c>
      <c r="AB222">
        <v>7340</v>
      </c>
      <c r="AC222">
        <v>9001</v>
      </c>
      <c r="AD222">
        <v>1205</v>
      </c>
      <c r="AE222">
        <v>929</v>
      </c>
      <c r="AF222">
        <v>399</v>
      </c>
      <c r="AG222">
        <v>929</v>
      </c>
      <c r="AH222">
        <v>3433</v>
      </c>
      <c r="AI222">
        <v>9956</v>
      </c>
      <c r="AJ222">
        <v>530</v>
      </c>
      <c r="AK222">
        <v>578</v>
      </c>
      <c r="AL222">
        <v>519</v>
      </c>
      <c r="AM222">
        <v>1412</v>
      </c>
      <c r="AN222">
        <v>67</v>
      </c>
      <c r="AO222">
        <v>67</v>
      </c>
      <c r="AP222">
        <v>1130</v>
      </c>
      <c r="AQ222">
        <v>1489</v>
      </c>
      <c r="AR222">
        <v>42428</v>
      </c>
      <c r="AS222">
        <v>444</v>
      </c>
      <c r="AT222">
        <v>0</v>
      </c>
      <c r="AU222">
        <v>0</v>
      </c>
      <c r="AV222">
        <v>958</v>
      </c>
      <c r="AW222">
        <v>2021</v>
      </c>
      <c r="AX222">
        <v>1029</v>
      </c>
      <c r="AY222">
        <v>5678</v>
      </c>
      <c r="AZ222">
        <v>2875</v>
      </c>
      <c r="BA222">
        <v>205</v>
      </c>
      <c r="BB222">
        <v>1481</v>
      </c>
      <c r="BC222">
        <v>0</v>
      </c>
      <c r="BD222" s="9">
        <v>220</v>
      </c>
    </row>
    <row r="223" spans="1:56" x14ac:dyDescent="0.35">
      <c r="A223" s="3"/>
      <c r="B223" s="5" t="s">
        <v>70</v>
      </c>
      <c r="C223">
        <v>2966</v>
      </c>
      <c r="D223">
        <v>5963</v>
      </c>
      <c r="E223">
        <v>2997</v>
      </c>
      <c r="F223">
        <v>778</v>
      </c>
      <c r="G223">
        <v>298</v>
      </c>
      <c r="H223">
        <v>2136</v>
      </c>
      <c r="I223">
        <v>392</v>
      </c>
      <c r="J223">
        <v>1171</v>
      </c>
      <c r="K223">
        <v>266</v>
      </c>
      <c r="L223">
        <v>535</v>
      </c>
      <c r="M223">
        <v>535</v>
      </c>
      <c r="N223">
        <v>901</v>
      </c>
      <c r="O223">
        <v>560</v>
      </c>
      <c r="P223">
        <v>2227</v>
      </c>
      <c r="Q223">
        <v>618</v>
      </c>
      <c r="R223">
        <v>2036</v>
      </c>
      <c r="S223">
        <v>11974</v>
      </c>
      <c r="T223">
        <v>6741</v>
      </c>
      <c r="U223">
        <v>0</v>
      </c>
      <c r="V223">
        <v>1070</v>
      </c>
      <c r="W223">
        <v>2593</v>
      </c>
      <c r="X223">
        <v>2593</v>
      </c>
      <c r="Y223">
        <v>2241</v>
      </c>
      <c r="Z223">
        <v>1943</v>
      </c>
      <c r="AA223">
        <v>11077</v>
      </c>
      <c r="AB223">
        <v>6463</v>
      </c>
      <c r="AC223">
        <v>8061</v>
      </c>
      <c r="AD223">
        <v>1107</v>
      </c>
      <c r="AE223">
        <v>809</v>
      </c>
      <c r="AF223">
        <v>348</v>
      </c>
      <c r="AG223">
        <v>809</v>
      </c>
      <c r="AH223">
        <v>3016</v>
      </c>
      <c r="AI223">
        <v>8989</v>
      </c>
      <c r="AJ223">
        <v>498</v>
      </c>
      <c r="AK223">
        <v>500</v>
      </c>
      <c r="AL223">
        <v>534</v>
      </c>
      <c r="AM223">
        <v>1233</v>
      </c>
      <c r="AN223">
        <v>53</v>
      </c>
      <c r="AO223">
        <v>53</v>
      </c>
      <c r="AP223">
        <v>1049</v>
      </c>
      <c r="AQ223">
        <v>1337</v>
      </c>
      <c r="AR223">
        <v>38314</v>
      </c>
      <c r="AS223">
        <v>392</v>
      </c>
      <c r="AT223">
        <v>0</v>
      </c>
      <c r="AU223">
        <v>0</v>
      </c>
      <c r="AV223">
        <v>1042</v>
      </c>
      <c r="AW223">
        <v>1783</v>
      </c>
      <c r="AX223">
        <v>905</v>
      </c>
      <c r="AY223">
        <v>5321</v>
      </c>
      <c r="AZ223">
        <v>2728</v>
      </c>
      <c r="BA223">
        <v>170</v>
      </c>
      <c r="BB223">
        <v>1132</v>
      </c>
      <c r="BC223">
        <v>0</v>
      </c>
      <c r="BD223" s="9">
        <v>221</v>
      </c>
    </row>
    <row r="224" spans="1:56" x14ac:dyDescent="0.35">
      <c r="A224" s="3"/>
      <c r="B224" s="5" t="s">
        <v>71</v>
      </c>
      <c r="C224">
        <v>2338</v>
      </c>
      <c r="D224">
        <v>5110</v>
      </c>
      <c r="E224">
        <v>2772</v>
      </c>
      <c r="F224">
        <v>726</v>
      </c>
      <c r="G224">
        <v>219</v>
      </c>
      <c r="H224">
        <v>1993</v>
      </c>
      <c r="I224">
        <v>363</v>
      </c>
      <c r="J224">
        <v>1106</v>
      </c>
      <c r="K224">
        <v>309</v>
      </c>
      <c r="L224">
        <v>515</v>
      </c>
      <c r="M224">
        <v>515</v>
      </c>
      <c r="N224">
        <v>672</v>
      </c>
      <c r="O224">
        <v>502</v>
      </c>
      <c r="P224">
        <v>1995</v>
      </c>
      <c r="Q224">
        <v>540</v>
      </c>
      <c r="R224">
        <v>1767</v>
      </c>
      <c r="S224">
        <v>10432</v>
      </c>
      <c r="T224">
        <v>5738</v>
      </c>
      <c r="U224">
        <v>0</v>
      </c>
      <c r="V224">
        <v>892</v>
      </c>
      <c r="W224">
        <v>2404</v>
      </c>
      <c r="X224">
        <v>2404</v>
      </c>
      <c r="Y224">
        <v>1998</v>
      </c>
      <c r="Z224">
        <v>1707</v>
      </c>
      <c r="AA224">
        <v>9653</v>
      </c>
      <c r="AB224">
        <v>5615</v>
      </c>
      <c r="AC224">
        <v>7121</v>
      </c>
      <c r="AD224">
        <v>997</v>
      </c>
      <c r="AE224">
        <v>778</v>
      </c>
      <c r="AF224">
        <v>400</v>
      </c>
      <c r="AG224">
        <v>778</v>
      </c>
      <c r="AH224">
        <v>2532</v>
      </c>
      <c r="AI224">
        <v>7665</v>
      </c>
      <c r="AJ224">
        <v>430</v>
      </c>
      <c r="AK224">
        <v>505</v>
      </c>
      <c r="AL224">
        <v>472</v>
      </c>
      <c r="AM224">
        <v>968</v>
      </c>
      <c r="AN224">
        <v>56</v>
      </c>
      <c r="AO224">
        <v>56</v>
      </c>
      <c r="AP224">
        <v>987</v>
      </c>
      <c r="AQ224">
        <v>1118</v>
      </c>
      <c r="AR224">
        <v>33644</v>
      </c>
      <c r="AS224">
        <v>363</v>
      </c>
      <c r="AT224">
        <v>0</v>
      </c>
      <c r="AU224">
        <v>0</v>
      </c>
      <c r="AV224">
        <v>1019</v>
      </c>
      <c r="AW224">
        <v>1564</v>
      </c>
      <c r="AX224">
        <v>797</v>
      </c>
      <c r="AY224">
        <v>4789</v>
      </c>
      <c r="AZ224">
        <v>2385</v>
      </c>
      <c r="BA224">
        <v>134</v>
      </c>
      <c r="BB224">
        <v>957</v>
      </c>
      <c r="BC224">
        <v>0</v>
      </c>
      <c r="BD224" s="9">
        <v>222</v>
      </c>
    </row>
    <row r="225" spans="1:56" x14ac:dyDescent="0.35">
      <c r="A225" s="3"/>
      <c r="B225" s="5" t="s">
        <v>72</v>
      </c>
      <c r="C225">
        <v>2257</v>
      </c>
      <c r="D225">
        <v>4775</v>
      </c>
      <c r="E225">
        <v>2518</v>
      </c>
      <c r="F225">
        <v>888</v>
      </c>
      <c r="G225">
        <v>253</v>
      </c>
      <c r="H225">
        <v>2156</v>
      </c>
      <c r="I225">
        <v>400</v>
      </c>
      <c r="J225">
        <v>1180</v>
      </c>
      <c r="K225">
        <v>304</v>
      </c>
      <c r="L225">
        <v>487</v>
      </c>
      <c r="M225">
        <v>487</v>
      </c>
      <c r="N225">
        <v>769</v>
      </c>
      <c r="O225">
        <v>510</v>
      </c>
      <c r="P225">
        <v>2027</v>
      </c>
      <c r="Q225">
        <v>588</v>
      </c>
      <c r="R225">
        <v>1704</v>
      </c>
      <c r="S225">
        <v>10838</v>
      </c>
      <c r="T225">
        <v>5936</v>
      </c>
      <c r="U225">
        <v>0</v>
      </c>
      <c r="V225">
        <v>865</v>
      </c>
      <c r="W225">
        <v>2683</v>
      </c>
      <c r="X225">
        <v>2683</v>
      </c>
      <c r="Y225">
        <v>2045</v>
      </c>
      <c r="Z225">
        <v>1418</v>
      </c>
      <c r="AA225">
        <v>9049</v>
      </c>
      <c r="AB225">
        <v>5295</v>
      </c>
      <c r="AC225">
        <v>6755</v>
      </c>
      <c r="AD225">
        <v>1022</v>
      </c>
      <c r="AE225">
        <v>769</v>
      </c>
      <c r="AF225">
        <v>405</v>
      </c>
      <c r="AG225">
        <v>769</v>
      </c>
      <c r="AH225">
        <v>2294</v>
      </c>
      <c r="AI225">
        <v>7755</v>
      </c>
      <c r="AJ225">
        <v>415</v>
      </c>
      <c r="AK225">
        <v>520</v>
      </c>
      <c r="AL225">
        <v>528</v>
      </c>
      <c r="AM225">
        <v>868</v>
      </c>
      <c r="AN225">
        <v>51</v>
      </c>
      <c r="AO225">
        <v>51</v>
      </c>
      <c r="AP225">
        <v>1166</v>
      </c>
      <c r="AQ225">
        <v>1106</v>
      </c>
      <c r="AR225">
        <v>33766</v>
      </c>
      <c r="AS225">
        <v>400</v>
      </c>
      <c r="AT225">
        <v>0</v>
      </c>
      <c r="AU225">
        <v>0</v>
      </c>
      <c r="AV225">
        <v>1118</v>
      </c>
      <c r="AW225">
        <v>1426</v>
      </c>
      <c r="AX225">
        <v>876</v>
      </c>
      <c r="AY225">
        <v>5506</v>
      </c>
      <c r="AZ225">
        <v>2823</v>
      </c>
      <c r="BA225">
        <v>95</v>
      </c>
      <c r="BB225">
        <v>816</v>
      </c>
      <c r="BC225">
        <v>0</v>
      </c>
      <c r="BD225" s="9">
        <v>223</v>
      </c>
    </row>
    <row r="226" spans="1:56" x14ac:dyDescent="0.35">
      <c r="A226" s="3"/>
      <c r="B226" s="5" t="s">
        <v>73</v>
      </c>
      <c r="C226">
        <v>1737</v>
      </c>
      <c r="D226">
        <v>3551</v>
      </c>
      <c r="E226">
        <v>1814</v>
      </c>
      <c r="F226">
        <v>639</v>
      </c>
      <c r="G226">
        <v>208</v>
      </c>
      <c r="H226">
        <v>1661</v>
      </c>
      <c r="I226">
        <v>303</v>
      </c>
      <c r="J226">
        <v>909</v>
      </c>
      <c r="K226">
        <v>208</v>
      </c>
      <c r="L226">
        <v>469</v>
      </c>
      <c r="M226">
        <v>469</v>
      </c>
      <c r="N226">
        <v>618</v>
      </c>
      <c r="O226">
        <v>350</v>
      </c>
      <c r="P226">
        <v>1696</v>
      </c>
      <c r="Q226">
        <v>496</v>
      </c>
      <c r="R226">
        <v>1467</v>
      </c>
      <c r="S226">
        <v>8114</v>
      </c>
      <c r="T226">
        <v>4419</v>
      </c>
      <c r="U226">
        <v>0</v>
      </c>
      <c r="V226">
        <v>612</v>
      </c>
      <c r="W226">
        <v>2020</v>
      </c>
      <c r="X226">
        <v>2020</v>
      </c>
      <c r="Y226">
        <v>1521</v>
      </c>
      <c r="Z226">
        <v>849</v>
      </c>
      <c r="AA226">
        <v>6886</v>
      </c>
      <c r="AB226">
        <v>4003</v>
      </c>
      <c r="AC226">
        <v>5212</v>
      </c>
      <c r="AD226">
        <v>821</v>
      </c>
      <c r="AE226">
        <v>613</v>
      </c>
      <c r="AF226">
        <v>322</v>
      </c>
      <c r="AG226">
        <v>613</v>
      </c>
      <c r="AH226">
        <v>1674</v>
      </c>
      <c r="AI226">
        <v>5791</v>
      </c>
      <c r="AJ226">
        <v>298</v>
      </c>
      <c r="AK226">
        <v>452</v>
      </c>
      <c r="AL226">
        <v>411</v>
      </c>
      <c r="AM226">
        <v>577</v>
      </c>
      <c r="AN226">
        <v>45</v>
      </c>
      <c r="AO226">
        <v>45</v>
      </c>
      <c r="AP226">
        <v>945</v>
      </c>
      <c r="AQ226">
        <v>831</v>
      </c>
      <c r="AR226">
        <v>25722</v>
      </c>
      <c r="AS226">
        <v>303</v>
      </c>
      <c r="AT226">
        <v>0</v>
      </c>
      <c r="AU226">
        <v>0</v>
      </c>
      <c r="AV226">
        <v>900</v>
      </c>
      <c r="AW226">
        <v>1097</v>
      </c>
      <c r="AX226">
        <v>701</v>
      </c>
      <c r="AY226">
        <v>4222</v>
      </c>
      <c r="AZ226">
        <v>2202</v>
      </c>
      <c r="BA226">
        <v>47</v>
      </c>
      <c r="BB226">
        <v>578</v>
      </c>
      <c r="BC226">
        <v>0</v>
      </c>
      <c r="BD226" s="9">
        <v>224</v>
      </c>
    </row>
    <row r="227" spans="1:56" x14ac:dyDescent="0.35">
      <c r="A227" s="3"/>
      <c r="B227" s="5" t="s">
        <v>74</v>
      </c>
      <c r="C227">
        <v>1503</v>
      </c>
      <c r="D227">
        <v>2860</v>
      </c>
      <c r="E227">
        <v>1357</v>
      </c>
      <c r="F227">
        <v>497</v>
      </c>
      <c r="G227">
        <v>146</v>
      </c>
      <c r="H227">
        <v>1248</v>
      </c>
      <c r="I227">
        <v>265</v>
      </c>
      <c r="J227">
        <v>748</v>
      </c>
      <c r="K227">
        <v>164</v>
      </c>
      <c r="L227">
        <v>359</v>
      </c>
      <c r="M227">
        <v>359</v>
      </c>
      <c r="N227">
        <v>503</v>
      </c>
      <c r="O227">
        <v>242</v>
      </c>
      <c r="P227">
        <v>1532</v>
      </c>
      <c r="Q227">
        <v>389</v>
      </c>
      <c r="R227">
        <v>1122</v>
      </c>
      <c r="S227">
        <v>6433</v>
      </c>
      <c r="T227">
        <v>3743</v>
      </c>
      <c r="U227">
        <v>0</v>
      </c>
      <c r="V227">
        <v>453</v>
      </c>
      <c r="W227">
        <v>1429</v>
      </c>
      <c r="X227">
        <v>1429</v>
      </c>
      <c r="Y227">
        <v>1201</v>
      </c>
      <c r="Z227">
        <v>742</v>
      </c>
      <c r="AA227">
        <v>5457</v>
      </c>
      <c r="AB227">
        <v>3182</v>
      </c>
      <c r="AC227">
        <v>4221</v>
      </c>
      <c r="AD227">
        <v>606</v>
      </c>
      <c r="AE227">
        <v>460</v>
      </c>
      <c r="AF227">
        <v>255</v>
      </c>
      <c r="AG227">
        <v>460</v>
      </c>
      <c r="AH227">
        <v>1236</v>
      </c>
      <c r="AI227">
        <v>4739</v>
      </c>
      <c r="AJ227">
        <v>229</v>
      </c>
      <c r="AK227">
        <v>322</v>
      </c>
      <c r="AL227">
        <v>298</v>
      </c>
      <c r="AM227">
        <v>432</v>
      </c>
      <c r="AN227">
        <v>23</v>
      </c>
      <c r="AO227">
        <v>23</v>
      </c>
      <c r="AP227">
        <v>781</v>
      </c>
      <c r="AQ227">
        <v>537</v>
      </c>
      <c r="AR227">
        <v>20290</v>
      </c>
      <c r="AS227">
        <v>265</v>
      </c>
      <c r="AT227">
        <v>0</v>
      </c>
      <c r="AU227">
        <v>0</v>
      </c>
      <c r="AV227">
        <v>708</v>
      </c>
      <c r="AW227">
        <v>804</v>
      </c>
      <c r="AX227">
        <v>584</v>
      </c>
      <c r="AY227">
        <v>3210</v>
      </c>
      <c r="AZ227">
        <v>1781</v>
      </c>
      <c r="BA227">
        <v>33</v>
      </c>
      <c r="BB227">
        <v>378</v>
      </c>
      <c r="BC227">
        <v>0</v>
      </c>
      <c r="BD227" s="9">
        <v>225</v>
      </c>
    </row>
    <row r="228" spans="1:56" x14ac:dyDescent="0.35">
      <c r="A228" s="3"/>
      <c r="B228" s="5" t="s">
        <v>75</v>
      </c>
      <c r="C228">
        <v>1173</v>
      </c>
      <c r="D228">
        <v>2191</v>
      </c>
      <c r="E228">
        <v>1018</v>
      </c>
      <c r="F228">
        <v>392</v>
      </c>
      <c r="G228">
        <v>122</v>
      </c>
      <c r="H228">
        <v>932</v>
      </c>
      <c r="I228">
        <v>159</v>
      </c>
      <c r="J228">
        <v>514</v>
      </c>
      <c r="K228">
        <v>103</v>
      </c>
      <c r="L228">
        <v>290</v>
      </c>
      <c r="M228">
        <v>290</v>
      </c>
      <c r="N228">
        <v>404</v>
      </c>
      <c r="O228">
        <v>194</v>
      </c>
      <c r="P228">
        <v>1130</v>
      </c>
      <c r="Q228">
        <v>277</v>
      </c>
      <c r="R228">
        <v>933</v>
      </c>
      <c r="S228">
        <v>5039</v>
      </c>
      <c r="T228">
        <v>3157</v>
      </c>
      <c r="U228">
        <v>0</v>
      </c>
      <c r="V228">
        <v>298</v>
      </c>
      <c r="W228">
        <v>1053</v>
      </c>
      <c r="X228">
        <v>1053</v>
      </c>
      <c r="Y228">
        <v>812</v>
      </c>
      <c r="Z228">
        <v>631</v>
      </c>
      <c r="AA228">
        <v>4169</v>
      </c>
      <c r="AB228">
        <v>2456</v>
      </c>
      <c r="AC228">
        <v>3283</v>
      </c>
      <c r="AD228">
        <v>517</v>
      </c>
      <c r="AE228">
        <v>395</v>
      </c>
      <c r="AF228">
        <v>186</v>
      </c>
      <c r="AG228">
        <v>395</v>
      </c>
      <c r="AH228">
        <v>886</v>
      </c>
      <c r="AI228">
        <v>3827</v>
      </c>
      <c r="AJ228">
        <v>154</v>
      </c>
      <c r="AK228">
        <v>265</v>
      </c>
      <c r="AL228">
        <v>234</v>
      </c>
      <c r="AM228">
        <v>275</v>
      </c>
      <c r="AN228">
        <v>27</v>
      </c>
      <c r="AO228">
        <v>27</v>
      </c>
      <c r="AP228">
        <v>602</v>
      </c>
      <c r="AQ228">
        <v>381</v>
      </c>
      <c r="AR228">
        <v>15640</v>
      </c>
      <c r="AS228">
        <v>159</v>
      </c>
      <c r="AT228">
        <v>0</v>
      </c>
      <c r="AU228">
        <v>0</v>
      </c>
      <c r="AV228">
        <v>504</v>
      </c>
      <c r="AW228">
        <v>611</v>
      </c>
      <c r="AX228">
        <v>411</v>
      </c>
      <c r="AY228">
        <v>2451</v>
      </c>
      <c r="AZ228">
        <v>1398</v>
      </c>
      <c r="BA228">
        <v>22</v>
      </c>
      <c r="BB228">
        <v>239</v>
      </c>
      <c r="BC228">
        <v>0</v>
      </c>
      <c r="BD228" s="9">
        <v>226</v>
      </c>
    </row>
    <row r="229" spans="1:56" x14ac:dyDescent="0.35">
      <c r="A229" s="3"/>
      <c r="B229" s="5" t="s">
        <v>81</v>
      </c>
      <c r="C229">
        <v>860</v>
      </c>
      <c r="D229">
        <v>1506</v>
      </c>
      <c r="E229">
        <v>646</v>
      </c>
      <c r="F229">
        <v>253</v>
      </c>
      <c r="G229">
        <v>70</v>
      </c>
      <c r="H229">
        <v>553</v>
      </c>
      <c r="I229">
        <v>84</v>
      </c>
      <c r="J229">
        <v>288</v>
      </c>
      <c r="K229">
        <v>45</v>
      </c>
      <c r="L229">
        <v>156</v>
      </c>
      <c r="M229">
        <v>156</v>
      </c>
      <c r="N229">
        <v>263</v>
      </c>
      <c r="O229">
        <v>118</v>
      </c>
      <c r="P229">
        <v>659</v>
      </c>
      <c r="Q229">
        <v>182</v>
      </c>
      <c r="R229">
        <v>648</v>
      </c>
      <c r="S229">
        <v>3357</v>
      </c>
      <c r="T229">
        <v>2204</v>
      </c>
      <c r="U229">
        <v>0</v>
      </c>
      <c r="V229">
        <v>161</v>
      </c>
      <c r="W229">
        <v>652</v>
      </c>
      <c r="X229">
        <v>652</v>
      </c>
      <c r="Y229">
        <v>449</v>
      </c>
      <c r="Z229">
        <v>423</v>
      </c>
      <c r="AA229">
        <v>2555</v>
      </c>
      <c r="AB229">
        <v>1666</v>
      </c>
      <c r="AC229">
        <v>2092</v>
      </c>
      <c r="AD229">
        <v>310</v>
      </c>
      <c r="AE229">
        <v>240</v>
      </c>
      <c r="AF229">
        <v>132</v>
      </c>
      <c r="AG229">
        <v>240</v>
      </c>
      <c r="AH229">
        <v>463</v>
      </c>
      <c r="AI229">
        <v>2621</v>
      </c>
      <c r="AJ229">
        <v>63</v>
      </c>
      <c r="AK229">
        <v>160</v>
      </c>
      <c r="AL229">
        <v>133</v>
      </c>
      <c r="AM229">
        <v>123</v>
      </c>
      <c r="AN229">
        <v>14</v>
      </c>
      <c r="AO229">
        <v>14</v>
      </c>
      <c r="AP229">
        <v>388</v>
      </c>
      <c r="AQ229">
        <v>220</v>
      </c>
      <c r="AR229">
        <v>9964</v>
      </c>
      <c r="AS229">
        <v>84</v>
      </c>
      <c r="AT229">
        <v>0</v>
      </c>
      <c r="AU229">
        <v>0</v>
      </c>
      <c r="AV229">
        <v>302</v>
      </c>
      <c r="AW229">
        <v>340</v>
      </c>
      <c r="AX229">
        <v>243</v>
      </c>
      <c r="AY229">
        <v>1556</v>
      </c>
      <c r="AZ229">
        <v>904</v>
      </c>
      <c r="BA229">
        <v>10</v>
      </c>
      <c r="BB229">
        <v>172</v>
      </c>
      <c r="BC229">
        <v>0</v>
      </c>
      <c r="BD229" s="9">
        <v>227</v>
      </c>
    </row>
    <row r="230" spans="1:56" x14ac:dyDescent="0.35">
      <c r="A230" s="3"/>
      <c r="B230" s="5" t="s">
        <v>82</v>
      </c>
      <c r="C230">
        <v>524</v>
      </c>
      <c r="D230">
        <v>939</v>
      </c>
      <c r="E230">
        <v>415</v>
      </c>
      <c r="F230">
        <v>129</v>
      </c>
      <c r="G230">
        <v>44</v>
      </c>
      <c r="H230">
        <v>360</v>
      </c>
      <c r="I230">
        <v>69</v>
      </c>
      <c r="J230">
        <v>162</v>
      </c>
      <c r="K230">
        <v>18</v>
      </c>
      <c r="L230">
        <v>91</v>
      </c>
      <c r="M230">
        <v>91</v>
      </c>
      <c r="N230">
        <v>117</v>
      </c>
      <c r="O230">
        <v>53</v>
      </c>
      <c r="P230">
        <v>390</v>
      </c>
      <c r="Q230">
        <v>114</v>
      </c>
      <c r="R230">
        <v>356</v>
      </c>
      <c r="S230">
        <v>2136</v>
      </c>
      <c r="T230">
        <v>1368</v>
      </c>
      <c r="U230">
        <v>0</v>
      </c>
      <c r="V230">
        <v>123</v>
      </c>
      <c r="W230">
        <v>432</v>
      </c>
      <c r="X230">
        <v>432</v>
      </c>
      <c r="Y230">
        <v>285</v>
      </c>
      <c r="Z230">
        <v>276</v>
      </c>
      <c r="AA230">
        <v>1452</v>
      </c>
      <c r="AB230">
        <v>1042</v>
      </c>
      <c r="AC230">
        <v>1218</v>
      </c>
      <c r="AD230">
        <v>174</v>
      </c>
      <c r="AE230">
        <v>130</v>
      </c>
      <c r="AF230">
        <v>90</v>
      </c>
      <c r="AG230">
        <v>130</v>
      </c>
      <c r="AH230">
        <v>234</v>
      </c>
      <c r="AI230">
        <v>1635</v>
      </c>
      <c r="AJ230">
        <v>46</v>
      </c>
      <c r="AK230">
        <v>103</v>
      </c>
      <c r="AL230">
        <v>73</v>
      </c>
      <c r="AM230">
        <v>66</v>
      </c>
      <c r="AN230">
        <v>7</v>
      </c>
      <c r="AO230">
        <v>7</v>
      </c>
      <c r="AP230">
        <v>264</v>
      </c>
      <c r="AQ230">
        <v>99</v>
      </c>
      <c r="AR230">
        <v>6057</v>
      </c>
      <c r="AS230">
        <v>69</v>
      </c>
      <c r="AT230">
        <v>0</v>
      </c>
      <c r="AU230">
        <v>0</v>
      </c>
      <c r="AV230">
        <v>234</v>
      </c>
      <c r="AW230">
        <v>168</v>
      </c>
      <c r="AX230">
        <v>144</v>
      </c>
      <c r="AY230">
        <v>942</v>
      </c>
      <c r="AZ230">
        <v>510</v>
      </c>
      <c r="BA230">
        <v>7</v>
      </c>
      <c r="BB230">
        <v>107</v>
      </c>
      <c r="BC230">
        <v>0</v>
      </c>
      <c r="BD230" s="9">
        <v>228</v>
      </c>
    </row>
    <row r="231" spans="1:56" x14ac:dyDescent="0.35">
      <c r="A231" s="3"/>
      <c r="B231" s="5" t="s">
        <v>76</v>
      </c>
      <c r="BD231" s="9">
        <v>229</v>
      </c>
    </row>
    <row r="232" spans="1:56" x14ac:dyDescent="0.35">
      <c r="A232" s="3"/>
      <c r="B232" s="5" t="s">
        <v>46</v>
      </c>
      <c r="BD232" s="9">
        <v>230</v>
      </c>
    </row>
    <row r="233" spans="1:56" x14ac:dyDescent="0.35">
      <c r="A233" s="3"/>
      <c r="B233" s="5" t="s">
        <v>77</v>
      </c>
      <c r="BD233" s="9">
        <v>231</v>
      </c>
    </row>
    <row r="234" spans="1:56" x14ac:dyDescent="0.35">
      <c r="A234" s="3"/>
      <c r="B234" s="5" t="s">
        <v>47</v>
      </c>
      <c r="C234">
        <v>1833</v>
      </c>
      <c r="D234">
        <v>4038</v>
      </c>
      <c r="E234">
        <v>2205</v>
      </c>
      <c r="F234">
        <v>503</v>
      </c>
      <c r="G234">
        <v>336</v>
      </c>
      <c r="H234">
        <v>1155</v>
      </c>
      <c r="I234">
        <v>292</v>
      </c>
      <c r="J234">
        <v>1196</v>
      </c>
      <c r="K234">
        <v>157</v>
      </c>
      <c r="L234">
        <v>285</v>
      </c>
      <c r="M234">
        <v>285</v>
      </c>
      <c r="N234">
        <v>636</v>
      </c>
      <c r="O234">
        <v>336</v>
      </c>
      <c r="P234">
        <v>1458</v>
      </c>
      <c r="Q234">
        <v>356</v>
      </c>
      <c r="R234">
        <v>1497</v>
      </c>
      <c r="S234">
        <v>8997</v>
      </c>
      <c r="T234">
        <v>4948</v>
      </c>
      <c r="U234">
        <v>0</v>
      </c>
      <c r="V234">
        <v>708</v>
      </c>
      <c r="W234">
        <v>2180</v>
      </c>
      <c r="X234">
        <v>2180</v>
      </c>
      <c r="Y234">
        <v>1904</v>
      </c>
      <c r="Z234">
        <v>1316</v>
      </c>
      <c r="AA234">
        <v>7345</v>
      </c>
      <c r="AB234">
        <v>4642</v>
      </c>
      <c r="AC234">
        <v>5415</v>
      </c>
      <c r="AD234">
        <v>834</v>
      </c>
      <c r="AE234">
        <v>498</v>
      </c>
      <c r="AF234">
        <v>205</v>
      </c>
      <c r="AG234">
        <v>498</v>
      </c>
      <c r="AH234">
        <v>1930</v>
      </c>
      <c r="AI234">
        <v>6525</v>
      </c>
      <c r="AJ234">
        <v>350</v>
      </c>
      <c r="AK234">
        <v>604</v>
      </c>
      <c r="AL234">
        <v>313</v>
      </c>
      <c r="AM234">
        <v>823</v>
      </c>
      <c r="AN234">
        <v>30</v>
      </c>
      <c r="AO234">
        <v>30</v>
      </c>
      <c r="AP234">
        <v>576</v>
      </c>
      <c r="AQ234">
        <v>831</v>
      </c>
      <c r="AR234">
        <v>26907</v>
      </c>
      <c r="AS234">
        <v>292</v>
      </c>
      <c r="AT234">
        <v>0</v>
      </c>
      <c r="AU234">
        <v>0</v>
      </c>
      <c r="AV234">
        <v>506</v>
      </c>
      <c r="AW234">
        <v>1107</v>
      </c>
      <c r="AX234">
        <v>1039</v>
      </c>
      <c r="AY234">
        <v>3895</v>
      </c>
      <c r="AZ234">
        <v>1715</v>
      </c>
      <c r="BA234">
        <v>108</v>
      </c>
      <c r="BB234">
        <v>871</v>
      </c>
      <c r="BC234">
        <v>0</v>
      </c>
      <c r="BD234" s="9">
        <v>232</v>
      </c>
    </row>
    <row r="235" spans="1:56" x14ac:dyDescent="0.35">
      <c r="A235" s="3"/>
      <c r="B235" s="5" t="s">
        <v>48</v>
      </c>
      <c r="C235">
        <v>3051</v>
      </c>
      <c r="D235">
        <v>5432</v>
      </c>
      <c r="E235">
        <v>2381</v>
      </c>
      <c r="F235">
        <v>525</v>
      </c>
      <c r="G235">
        <v>890</v>
      </c>
      <c r="H235">
        <v>1262</v>
      </c>
      <c r="I235">
        <v>240</v>
      </c>
      <c r="J235">
        <v>1355</v>
      </c>
      <c r="K235">
        <v>164</v>
      </c>
      <c r="L235">
        <v>313</v>
      </c>
      <c r="M235">
        <v>313</v>
      </c>
      <c r="N235">
        <v>807</v>
      </c>
      <c r="O235">
        <v>381</v>
      </c>
      <c r="P235">
        <v>1732</v>
      </c>
      <c r="Q235">
        <v>452</v>
      </c>
      <c r="R235">
        <v>1641</v>
      </c>
      <c r="S235">
        <v>14630</v>
      </c>
      <c r="T235">
        <v>9034</v>
      </c>
      <c r="U235">
        <v>0</v>
      </c>
      <c r="V235">
        <v>832</v>
      </c>
      <c r="W235">
        <v>3576</v>
      </c>
      <c r="X235">
        <v>3576</v>
      </c>
      <c r="Y235">
        <v>2187</v>
      </c>
      <c r="Z235">
        <v>3142</v>
      </c>
      <c r="AA235">
        <v>10042</v>
      </c>
      <c r="AB235">
        <v>6219</v>
      </c>
      <c r="AC235">
        <v>7802</v>
      </c>
      <c r="AD235">
        <v>1372</v>
      </c>
      <c r="AE235">
        <v>482</v>
      </c>
      <c r="AF235">
        <v>187</v>
      </c>
      <c r="AG235">
        <v>482</v>
      </c>
      <c r="AH235">
        <v>2240</v>
      </c>
      <c r="AI235">
        <v>10814</v>
      </c>
      <c r="AJ235">
        <v>393</v>
      </c>
      <c r="AK235">
        <v>787</v>
      </c>
      <c r="AL235">
        <v>330</v>
      </c>
      <c r="AM235">
        <v>925</v>
      </c>
      <c r="AN235">
        <v>47</v>
      </c>
      <c r="AO235">
        <v>47</v>
      </c>
      <c r="AP235">
        <v>665</v>
      </c>
      <c r="AQ235">
        <v>963</v>
      </c>
      <c r="AR235">
        <v>38069</v>
      </c>
      <c r="AS235">
        <v>240</v>
      </c>
      <c r="AT235">
        <v>0</v>
      </c>
      <c r="AU235">
        <v>0</v>
      </c>
      <c r="AV235">
        <v>551</v>
      </c>
      <c r="AW235">
        <v>1315</v>
      </c>
      <c r="AX235">
        <v>1191</v>
      </c>
      <c r="AY235">
        <v>5573</v>
      </c>
      <c r="AZ235">
        <v>1997</v>
      </c>
      <c r="BA235">
        <v>137</v>
      </c>
      <c r="BB235">
        <v>935</v>
      </c>
      <c r="BC235">
        <v>0</v>
      </c>
      <c r="BD235" s="9">
        <v>233</v>
      </c>
    </row>
    <row r="236" spans="1:56" x14ac:dyDescent="0.35">
      <c r="A236" s="3"/>
      <c r="B236" s="5" t="s">
        <v>49</v>
      </c>
      <c r="C236">
        <v>4459</v>
      </c>
      <c r="D236">
        <v>6747</v>
      </c>
      <c r="E236">
        <v>2288</v>
      </c>
      <c r="F236">
        <v>411</v>
      </c>
      <c r="G236">
        <v>696</v>
      </c>
      <c r="H236">
        <v>881</v>
      </c>
      <c r="I236">
        <v>166</v>
      </c>
      <c r="J236">
        <v>708</v>
      </c>
      <c r="K236">
        <v>115</v>
      </c>
      <c r="L236">
        <v>261</v>
      </c>
      <c r="M236">
        <v>261</v>
      </c>
      <c r="N236">
        <v>750</v>
      </c>
      <c r="O236">
        <v>306</v>
      </c>
      <c r="P236">
        <v>1401</v>
      </c>
      <c r="Q236">
        <v>343</v>
      </c>
      <c r="R236">
        <v>1150</v>
      </c>
      <c r="S236">
        <v>12554</v>
      </c>
      <c r="T236">
        <v>8854</v>
      </c>
      <c r="U236">
        <v>0</v>
      </c>
      <c r="V236">
        <v>817</v>
      </c>
      <c r="W236">
        <v>1992</v>
      </c>
      <c r="X236">
        <v>1992</v>
      </c>
      <c r="Y236">
        <v>1525</v>
      </c>
      <c r="Z236">
        <v>3333</v>
      </c>
      <c r="AA236">
        <v>8671</v>
      </c>
      <c r="AB236">
        <v>7461</v>
      </c>
      <c r="AC236">
        <v>6928</v>
      </c>
      <c r="AD236">
        <v>1187</v>
      </c>
      <c r="AE236">
        <v>491</v>
      </c>
      <c r="AF236">
        <v>198</v>
      </c>
      <c r="AG236">
        <v>491</v>
      </c>
      <c r="AH236">
        <v>1743</v>
      </c>
      <c r="AI236">
        <v>10396</v>
      </c>
      <c r="AJ236">
        <v>376</v>
      </c>
      <c r="AK236">
        <v>714</v>
      </c>
      <c r="AL236">
        <v>212</v>
      </c>
      <c r="AM236">
        <v>779</v>
      </c>
      <c r="AN236">
        <v>45</v>
      </c>
      <c r="AO236">
        <v>45</v>
      </c>
      <c r="AP236">
        <v>534</v>
      </c>
      <c r="AQ236">
        <v>754</v>
      </c>
      <c r="AR236">
        <v>34280</v>
      </c>
      <c r="AS236">
        <v>166</v>
      </c>
      <c r="AT236">
        <v>0</v>
      </c>
      <c r="AU236">
        <v>0</v>
      </c>
      <c r="AV236">
        <v>363</v>
      </c>
      <c r="AW236">
        <v>964</v>
      </c>
      <c r="AX236">
        <v>593</v>
      </c>
      <c r="AY236">
        <v>3687</v>
      </c>
      <c r="AZ236">
        <v>1695</v>
      </c>
      <c r="BA236">
        <v>92</v>
      </c>
      <c r="BB236">
        <v>823</v>
      </c>
      <c r="BC236">
        <v>0</v>
      </c>
      <c r="BD236" s="9">
        <v>234</v>
      </c>
    </row>
    <row r="237" spans="1:56" x14ac:dyDescent="0.35">
      <c r="A237" s="3"/>
      <c r="B237" s="5" t="s">
        <v>50</v>
      </c>
      <c r="C237">
        <v>3859</v>
      </c>
      <c r="D237">
        <v>6532</v>
      </c>
      <c r="E237">
        <v>2673</v>
      </c>
      <c r="F237">
        <v>463</v>
      </c>
      <c r="G237">
        <v>328</v>
      </c>
      <c r="H237">
        <v>796</v>
      </c>
      <c r="I237">
        <v>185</v>
      </c>
      <c r="J237">
        <v>585</v>
      </c>
      <c r="K237">
        <v>118</v>
      </c>
      <c r="L237">
        <v>302</v>
      </c>
      <c r="M237">
        <v>302</v>
      </c>
      <c r="N237">
        <v>517</v>
      </c>
      <c r="O237">
        <v>328</v>
      </c>
      <c r="P237">
        <v>1183</v>
      </c>
      <c r="Q237">
        <v>373</v>
      </c>
      <c r="R237">
        <v>937</v>
      </c>
      <c r="S237">
        <v>10672</v>
      </c>
      <c r="T237">
        <v>7034</v>
      </c>
      <c r="U237">
        <v>0</v>
      </c>
      <c r="V237">
        <v>972</v>
      </c>
      <c r="W237">
        <v>1945</v>
      </c>
      <c r="X237">
        <v>1945</v>
      </c>
      <c r="Y237">
        <v>1557</v>
      </c>
      <c r="Z237">
        <v>2602</v>
      </c>
      <c r="AA237">
        <v>7297</v>
      </c>
      <c r="AB237">
        <v>7089</v>
      </c>
      <c r="AC237">
        <v>5667</v>
      </c>
      <c r="AD237">
        <v>862</v>
      </c>
      <c r="AE237">
        <v>534</v>
      </c>
      <c r="AF237">
        <v>189</v>
      </c>
      <c r="AG237">
        <v>534</v>
      </c>
      <c r="AH237">
        <v>1630</v>
      </c>
      <c r="AI237">
        <v>8542</v>
      </c>
      <c r="AJ237">
        <v>382</v>
      </c>
      <c r="AK237">
        <v>557</v>
      </c>
      <c r="AL237">
        <v>197</v>
      </c>
      <c r="AM237">
        <v>690</v>
      </c>
      <c r="AN237">
        <v>41</v>
      </c>
      <c r="AO237">
        <v>41</v>
      </c>
      <c r="AP237">
        <v>568</v>
      </c>
      <c r="AQ237">
        <v>672</v>
      </c>
      <c r="AR237">
        <v>30164</v>
      </c>
      <c r="AS237">
        <v>185</v>
      </c>
      <c r="AT237">
        <v>0</v>
      </c>
      <c r="AU237">
        <v>0</v>
      </c>
      <c r="AV237">
        <v>271</v>
      </c>
      <c r="AW237">
        <v>940</v>
      </c>
      <c r="AX237">
        <v>467</v>
      </c>
      <c r="AY237">
        <v>3493</v>
      </c>
      <c r="AZ237">
        <v>1548</v>
      </c>
      <c r="BA237">
        <v>84</v>
      </c>
      <c r="BB237">
        <v>753</v>
      </c>
      <c r="BC237">
        <v>0</v>
      </c>
      <c r="BD237" s="9">
        <v>235</v>
      </c>
    </row>
    <row r="238" spans="1:56" x14ac:dyDescent="0.35">
      <c r="A238" s="3"/>
      <c r="B238" s="5" t="s">
        <v>51</v>
      </c>
      <c r="C238">
        <v>3262</v>
      </c>
      <c r="D238">
        <v>6354</v>
      </c>
      <c r="E238">
        <v>3092</v>
      </c>
      <c r="F238">
        <v>503</v>
      </c>
      <c r="G238">
        <v>296</v>
      </c>
      <c r="H238">
        <v>1088</v>
      </c>
      <c r="I238">
        <v>270</v>
      </c>
      <c r="J238">
        <v>723</v>
      </c>
      <c r="K238">
        <v>150</v>
      </c>
      <c r="L238">
        <v>323</v>
      </c>
      <c r="M238">
        <v>323</v>
      </c>
      <c r="N238">
        <v>563</v>
      </c>
      <c r="O238">
        <v>384</v>
      </c>
      <c r="P238">
        <v>1406</v>
      </c>
      <c r="Q238">
        <v>450</v>
      </c>
      <c r="R238">
        <v>1414</v>
      </c>
      <c r="S238">
        <v>10842</v>
      </c>
      <c r="T238">
        <v>6629</v>
      </c>
      <c r="U238">
        <v>0</v>
      </c>
      <c r="V238">
        <v>1065</v>
      </c>
      <c r="W238">
        <v>2116</v>
      </c>
      <c r="X238">
        <v>2116</v>
      </c>
      <c r="Y238">
        <v>1788</v>
      </c>
      <c r="Z238">
        <v>2207</v>
      </c>
      <c r="AA238">
        <v>8261</v>
      </c>
      <c r="AB238">
        <v>6825</v>
      </c>
      <c r="AC238">
        <v>6103</v>
      </c>
      <c r="AD238">
        <v>1003</v>
      </c>
      <c r="AE238">
        <v>707</v>
      </c>
      <c r="AF238">
        <v>187</v>
      </c>
      <c r="AG238">
        <v>707</v>
      </c>
      <c r="AH238">
        <v>2158</v>
      </c>
      <c r="AI238">
        <v>8456</v>
      </c>
      <c r="AJ238">
        <v>431</v>
      </c>
      <c r="AK238">
        <v>471</v>
      </c>
      <c r="AL238">
        <v>281</v>
      </c>
      <c r="AM238">
        <v>916</v>
      </c>
      <c r="AN238">
        <v>61</v>
      </c>
      <c r="AO238">
        <v>61</v>
      </c>
      <c r="AP238">
        <v>658</v>
      </c>
      <c r="AQ238">
        <v>802</v>
      </c>
      <c r="AR238">
        <v>31915</v>
      </c>
      <c r="AS238">
        <v>270</v>
      </c>
      <c r="AT238">
        <v>0</v>
      </c>
      <c r="AU238">
        <v>0</v>
      </c>
      <c r="AV238">
        <v>423</v>
      </c>
      <c r="AW238">
        <v>1242</v>
      </c>
      <c r="AX238">
        <v>573</v>
      </c>
      <c r="AY238">
        <v>3840</v>
      </c>
      <c r="AZ238">
        <v>1724</v>
      </c>
      <c r="BA238">
        <v>87</v>
      </c>
      <c r="BB238">
        <v>946</v>
      </c>
      <c r="BC238">
        <v>0</v>
      </c>
      <c r="BD238" s="9">
        <v>236</v>
      </c>
    </row>
    <row r="239" spans="1:56" x14ac:dyDescent="0.35">
      <c r="A239" s="3"/>
      <c r="B239" s="5" t="s">
        <v>52</v>
      </c>
      <c r="C239">
        <v>2959</v>
      </c>
      <c r="D239">
        <v>6397</v>
      </c>
      <c r="E239">
        <v>3438</v>
      </c>
      <c r="F239">
        <v>654</v>
      </c>
      <c r="G239">
        <v>343</v>
      </c>
      <c r="H239">
        <v>1420</v>
      </c>
      <c r="I239">
        <v>375</v>
      </c>
      <c r="J239">
        <v>1012</v>
      </c>
      <c r="K239">
        <v>212</v>
      </c>
      <c r="L239">
        <v>351</v>
      </c>
      <c r="M239">
        <v>351</v>
      </c>
      <c r="N239">
        <v>566</v>
      </c>
      <c r="O239">
        <v>482</v>
      </c>
      <c r="P239">
        <v>1735</v>
      </c>
      <c r="Q239">
        <v>611</v>
      </c>
      <c r="R239">
        <v>1726</v>
      </c>
      <c r="S239">
        <v>11821</v>
      </c>
      <c r="T239">
        <v>6553</v>
      </c>
      <c r="U239">
        <v>0</v>
      </c>
      <c r="V239">
        <v>1215</v>
      </c>
      <c r="W239">
        <v>2580</v>
      </c>
      <c r="X239">
        <v>2580</v>
      </c>
      <c r="Y239">
        <v>2227</v>
      </c>
      <c r="Z239">
        <v>1994</v>
      </c>
      <c r="AA239">
        <v>9301</v>
      </c>
      <c r="AB239">
        <v>6974</v>
      </c>
      <c r="AC239">
        <v>6734</v>
      </c>
      <c r="AD239">
        <v>1037</v>
      </c>
      <c r="AE239">
        <v>694</v>
      </c>
      <c r="AF239">
        <v>245</v>
      </c>
      <c r="AG239">
        <v>694</v>
      </c>
      <c r="AH239">
        <v>2567</v>
      </c>
      <c r="AI239">
        <v>8866</v>
      </c>
      <c r="AJ239">
        <v>474</v>
      </c>
      <c r="AK239">
        <v>577</v>
      </c>
      <c r="AL239">
        <v>352</v>
      </c>
      <c r="AM239">
        <v>1075</v>
      </c>
      <c r="AN239">
        <v>46</v>
      </c>
      <c r="AO239">
        <v>46</v>
      </c>
      <c r="AP239">
        <v>716</v>
      </c>
      <c r="AQ239">
        <v>940</v>
      </c>
      <c r="AR239">
        <v>35113</v>
      </c>
      <c r="AS239">
        <v>375</v>
      </c>
      <c r="AT239">
        <v>0</v>
      </c>
      <c r="AU239">
        <v>0</v>
      </c>
      <c r="AV239">
        <v>586</v>
      </c>
      <c r="AW239">
        <v>1492</v>
      </c>
      <c r="AX239">
        <v>800</v>
      </c>
      <c r="AY239">
        <v>4516</v>
      </c>
      <c r="AZ239">
        <v>1936</v>
      </c>
      <c r="BA239">
        <v>94</v>
      </c>
      <c r="BB239">
        <v>1228</v>
      </c>
      <c r="BC239">
        <v>0</v>
      </c>
      <c r="BD239" s="9">
        <v>237</v>
      </c>
    </row>
    <row r="240" spans="1:56" x14ac:dyDescent="0.35">
      <c r="A240" s="3"/>
      <c r="B240" s="5" t="s">
        <v>53</v>
      </c>
      <c r="C240">
        <v>2985</v>
      </c>
      <c r="D240">
        <v>6569</v>
      </c>
      <c r="E240">
        <v>3584</v>
      </c>
      <c r="F240">
        <v>722</v>
      </c>
      <c r="G240">
        <v>290</v>
      </c>
      <c r="H240">
        <v>1753</v>
      </c>
      <c r="I240">
        <v>501</v>
      </c>
      <c r="J240">
        <v>1297</v>
      </c>
      <c r="K240">
        <v>301</v>
      </c>
      <c r="L240">
        <v>474</v>
      </c>
      <c r="M240">
        <v>474</v>
      </c>
      <c r="N240">
        <v>783</v>
      </c>
      <c r="O240">
        <v>581</v>
      </c>
      <c r="P240">
        <v>2049</v>
      </c>
      <c r="Q240">
        <v>677</v>
      </c>
      <c r="R240">
        <v>1989</v>
      </c>
      <c r="S240">
        <v>12932</v>
      </c>
      <c r="T240">
        <v>6865</v>
      </c>
      <c r="U240">
        <v>0</v>
      </c>
      <c r="V240">
        <v>1318</v>
      </c>
      <c r="W240">
        <v>2835</v>
      </c>
      <c r="X240">
        <v>2835</v>
      </c>
      <c r="Y240">
        <v>2615</v>
      </c>
      <c r="Z240">
        <v>2065</v>
      </c>
      <c r="AA240">
        <v>10760</v>
      </c>
      <c r="AB240">
        <v>7236</v>
      </c>
      <c r="AC240">
        <v>7764</v>
      </c>
      <c r="AD240">
        <v>1145</v>
      </c>
      <c r="AE240">
        <v>855</v>
      </c>
      <c r="AF240">
        <v>289</v>
      </c>
      <c r="AG240">
        <v>855</v>
      </c>
      <c r="AH240">
        <v>2996</v>
      </c>
      <c r="AI240">
        <v>9596</v>
      </c>
      <c r="AJ240">
        <v>580</v>
      </c>
      <c r="AK240">
        <v>667</v>
      </c>
      <c r="AL240">
        <v>473</v>
      </c>
      <c r="AM240">
        <v>1245</v>
      </c>
      <c r="AN240">
        <v>68</v>
      </c>
      <c r="AO240">
        <v>68</v>
      </c>
      <c r="AP240">
        <v>871</v>
      </c>
      <c r="AQ240">
        <v>1207</v>
      </c>
      <c r="AR240">
        <v>39359</v>
      </c>
      <c r="AS240">
        <v>501</v>
      </c>
      <c r="AT240">
        <v>0</v>
      </c>
      <c r="AU240">
        <v>0</v>
      </c>
      <c r="AV240">
        <v>699</v>
      </c>
      <c r="AW240">
        <v>1751</v>
      </c>
      <c r="AX240">
        <v>996</v>
      </c>
      <c r="AY240">
        <v>5211</v>
      </c>
      <c r="AZ240">
        <v>2376</v>
      </c>
      <c r="BA240">
        <v>165</v>
      </c>
      <c r="BB240">
        <v>1474</v>
      </c>
      <c r="BC240">
        <v>0</v>
      </c>
      <c r="BD240" s="9">
        <v>238</v>
      </c>
    </row>
    <row r="241" spans="1:56" x14ac:dyDescent="0.35">
      <c r="A241" s="3"/>
      <c r="B241" s="5" t="s">
        <v>54</v>
      </c>
      <c r="C241">
        <v>3049</v>
      </c>
      <c r="D241">
        <v>6537</v>
      </c>
      <c r="E241">
        <v>3488</v>
      </c>
      <c r="F241">
        <v>851</v>
      </c>
      <c r="G241">
        <v>318</v>
      </c>
      <c r="H241">
        <v>1910</v>
      </c>
      <c r="I241">
        <v>414</v>
      </c>
      <c r="J241">
        <v>1250</v>
      </c>
      <c r="K241">
        <v>289</v>
      </c>
      <c r="L241">
        <v>552</v>
      </c>
      <c r="M241">
        <v>552</v>
      </c>
      <c r="N241">
        <v>773</v>
      </c>
      <c r="O241">
        <v>531</v>
      </c>
      <c r="P241">
        <v>2287</v>
      </c>
      <c r="Q241">
        <v>781</v>
      </c>
      <c r="R241">
        <v>1943</v>
      </c>
      <c r="S241">
        <v>12608</v>
      </c>
      <c r="T241">
        <v>6804</v>
      </c>
      <c r="U241">
        <v>0</v>
      </c>
      <c r="V241">
        <v>1280</v>
      </c>
      <c r="W241">
        <v>2656</v>
      </c>
      <c r="X241">
        <v>2656</v>
      </c>
      <c r="Y241">
        <v>2530</v>
      </c>
      <c r="Z241">
        <v>2031</v>
      </c>
      <c r="AA241">
        <v>11368</v>
      </c>
      <c r="AB241">
        <v>7129</v>
      </c>
      <c r="AC241">
        <v>8236</v>
      </c>
      <c r="AD241">
        <v>1170</v>
      </c>
      <c r="AE241">
        <v>852</v>
      </c>
      <c r="AF241">
        <v>428</v>
      </c>
      <c r="AG241">
        <v>852</v>
      </c>
      <c r="AH241">
        <v>3132</v>
      </c>
      <c r="AI241">
        <v>9538</v>
      </c>
      <c r="AJ241">
        <v>535</v>
      </c>
      <c r="AK241">
        <v>592</v>
      </c>
      <c r="AL241">
        <v>525</v>
      </c>
      <c r="AM241">
        <v>1345</v>
      </c>
      <c r="AN241">
        <v>63</v>
      </c>
      <c r="AO241">
        <v>63</v>
      </c>
      <c r="AP241">
        <v>1090</v>
      </c>
      <c r="AQ241">
        <v>1371</v>
      </c>
      <c r="AR241">
        <v>40044</v>
      </c>
      <c r="AS241">
        <v>414</v>
      </c>
      <c r="AT241">
        <v>0</v>
      </c>
      <c r="AU241">
        <v>0</v>
      </c>
      <c r="AV241">
        <v>854</v>
      </c>
      <c r="AW241">
        <v>1787</v>
      </c>
      <c r="AX241">
        <v>961</v>
      </c>
      <c r="AY241">
        <v>5370</v>
      </c>
      <c r="AZ241">
        <v>2714</v>
      </c>
      <c r="BA241">
        <v>176</v>
      </c>
      <c r="BB241">
        <v>1418</v>
      </c>
      <c r="BC241">
        <v>0</v>
      </c>
      <c r="BD241" s="9">
        <v>239</v>
      </c>
    </row>
    <row r="242" spans="1:56" x14ac:dyDescent="0.35">
      <c r="A242" s="3"/>
      <c r="B242" s="5" t="s">
        <v>55</v>
      </c>
      <c r="C242">
        <v>2865</v>
      </c>
      <c r="D242">
        <v>5865</v>
      </c>
      <c r="E242">
        <v>3000</v>
      </c>
      <c r="F242">
        <v>736</v>
      </c>
      <c r="G242">
        <v>275</v>
      </c>
      <c r="H242">
        <v>1940</v>
      </c>
      <c r="I242">
        <v>349</v>
      </c>
      <c r="J242">
        <v>1065</v>
      </c>
      <c r="K242">
        <v>241</v>
      </c>
      <c r="L242">
        <v>495</v>
      </c>
      <c r="M242">
        <v>495</v>
      </c>
      <c r="N242">
        <v>815</v>
      </c>
      <c r="O242">
        <v>541</v>
      </c>
      <c r="P242">
        <v>2085</v>
      </c>
      <c r="Q242">
        <v>594</v>
      </c>
      <c r="R242">
        <v>1958</v>
      </c>
      <c r="S242">
        <v>11446</v>
      </c>
      <c r="T242">
        <v>6275</v>
      </c>
      <c r="U242">
        <v>0</v>
      </c>
      <c r="V242">
        <v>1060</v>
      </c>
      <c r="W242">
        <v>2549</v>
      </c>
      <c r="X242">
        <v>2549</v>
      </c>
      <c r="Y242">
        <v>2125</v>
      </c>
      <c r="Z242">
        <v>1782</v>
      </c>
      <c r="AA242">
        <v>10493</v>
      </c>
      <c r="AB242">
        <v>6358</v>
      </c>
      <c r="AC242">
        <v>7647</v>
      </c>
      <c r="AD242">
        <v>1047</v>
      </c>
      <c r="AE242">
        <v>772</v>
      </c>
      <c r="AF242">
        <v>382</v>
      </c>
      <c r="AG242">
        <v>772</v>
      </c>
      <c r="AH242">
        <v>2846</v>
      </c>
      <c r="AI242">
        <v>8548</v>
      </c>
      <c r="AJ242">
        <v>468</v>
      </c>
      <c r="AK242">
        <v>493</v>
      </c>
      <c r="AL242">
        <v>464</v>
      </c>
      <c r="AM242">
        <v>1166</v>
      </c>
      <c r="AN242">
        <v>73</v>
      </c>
      <c r="AO242">
        <v>73</v>
      </c>
      <c r="AP242">
        <v>894</v>
      </c>
      <c r="AQ242">
        <v>1299</v>
      </c>
      <c r="AR242">
        <v>36422</v>
      </c>
      <c r="AS242">
        <v>349</v>
      </c>
      <c r="AT242">
        <v>0</v>
      </c>
      <c r="AU242">
        <v>0</v>
      </c>
      <c r="AV242">
        <v>935</v>
      </c>
      <c r="AW242">
        <v>1680</v>
      </c>
      <c r="AX242">
        <v>824</v>
      </c>
      <c r="AY242">
        <v>4994</v>
      </c>
      <c r="AZ242">
        <v>2445</v>
      </c>
      <c r="BA242">
        <v>141</v>
      </c>
      <c r="BB242">
        <v>1211</v>
      </c>
      <c r="BC242">
        <v>0</v>
      </c>
      <c r="BD242" s="9">
        <v>240</v>
      </c>
    </row>
    <row r="243" spans="1:56" x14ac:dyDescent="0.35">
      <c r="A243" s="3"/>
      <c r="B243" s="5" t="s">
        <v>56</v>
      </c>
      <c r="C243">
        <v>2539</v>
      </c>
      <c r="D243">
        <v>5286</v>
      </c>
      <c r="E243">
        <v>2747</v>
      </c>
      <c r="F243">
        <v>683</v>
      </c>
      <c r="G243">
        <v>227</v>
      </c>
      <c r="H243">
        <v>1821</v>
      </c>
      <c r="I243">
        <v>368</v>
      </c>
      <c r="J243">
        <v>1012</v>
      </c>
      <c r="K243">
        <v>269</v>
      </c>
      <c r="L243">
        <v>471</v>
      </c>
      <c r="M243">
        <v>471</v>
      </c>
      <c r="N243">
        <v>663</v>
      </c>
      <c r="O243">
        <v>469</v>
      </c>
      <c r="P243">
        <v>1843</v>
      </c>
      <c r="Q243">
        <v>502</v>
      </c>
      <c r="R243">
        <v>1657</v>
      </c>
      <c r="S243">
        <v>9755</v>
      </c>
      <c r="T243">
        <v>5398</v>
      </c>
      <c r="U243">
        <v>0</v>
      </c>
      <c r="V243">
        <v>863</v>
      </c>
      <c r="W243">
        <v>2194</v>
      </c>
      <c r="X243">
        <v>2194</v>
      </c>
      <c r="Y243">
        <v>1875</v>
      </c>
      <c r="Z243">
        <v>1586</v>
      </c>
      <c r="AA243">
        <v>9088</v>
      </c>
      <c r="AB243">
        <v>5754</v>
      </c>
      <c r="AC243">
        <v>6602</v>
      </c>
      <c r="AD243">
        <v>940</v>
      </c>
      <c r="AE243">
        <v>713</v>
      </c>
      <c r="AF243">
        <v>317</v>
      </c>
      <c r="AG243">
        <v>713</v>
      </c>
      <c r="AH243">
        <v>2486</v>
      </c>
      <c r="AI243">
        <v>7193</v>
      </c>
      <c r="AJ243">
        <v>394</v>
      </c>
      <c r="AK243">
        <v>468</v>
      </c>
      <c r="AL243">
        <v>474</v>
      </c>
      <c r="AM243">
        <v>967</v>
      </c>
      <c r="AN243">
        <v>54</v>
      </c>
      <c r="AO243">
        <v>54</v>
      </c>
      <c r="AP243">
        <v>897</v>
      </c>
      <c r="AQ243">
        <v>1060</v>
      </c>
      <c r="AR243">
        <v>32001</v>
      </c>
      <c r="AS243">
        <v>368</v>
      </c>
      <c r="AT243">
        <v>0</v>
      </c>
      <c r="AU243">
        <v>0</v>
      </c>
      <c r="AV243">
        <v>878</v>
      </c>
      <c r="AW243">
        <v>1519</v>
      </c>
      <c r="AX243">
        <v>743</v>
      </c>
      <c r="AY243">
        <v>4437</v>
      </c>
      <c r="AZ243">
        <v>2243</v>
      </c>
      <c r="BA243">
        <v>139</v>
      </c>
      <c r="BB243">
        <v>899</v>
      </c>
      <c r="BC243">
        <v>0</v>
      </c>
      <c r="BD243" s="9">
        <v>241</v>
      </c>
    </row>
    <row r="244" spans="1:56" x14ac:dyDescent="0.35">
      <c r="A244" s="3"/>
      <c r="B244" s="5" t="s">
        <v>57</v>
      </c>
      <c r="C244">
        <v>2245</v>
      </c>
      <c r="D244">
        <v>4804</v>
      </c>
      <c r="E244">
        <v>2559</v>
      </c>
      <c r="F244">
        <v>815</v>
      </c>
      <c r="G244">
        <v>242</v>
      </c>
      <c r="H244">
        <v>2024</v>
      </c>
      <c r="I244">
        <v>403</v>
      </c>
      <c r="J244">
        <v>1120</v>
      </c>
      <c r="K244">
        <v>305</v>
      </c>
      <c r="L244">
        <v>512</v>
      </c>
      <c r="M244">
        <v>512</v>
      </c>
      <c r="N244">
        <v>657</v>
      </c>
      <c r="O244">
        <v>492</v>
      </c>
      <c r="P244">
        <v>1842</v>
      </c>
      <c r="Q244">
        <v>508</v>
      </c>
      <c r="R244">
        <v>1491</v>
      </c>
      <c r="S244">
        <v>9962</v>
      </c>
      <c r="T244">
        <v>5381</v>
      </c>
      <c r="U244">
        <v>0</v>
      </c>
      <c r="V244">
        <v>838</v>
      </c>
      <c r="W244">
        <v>2421</v>
      </c>
      <c r="X244">
        <v>2421</v>
      </c>
      <c r="Y244">
        <v>1958</v>
      </c>
      <c r="Z244">
        <v>1408</v>
      </c>
      <c r="AA244">
        <v>8382</v>
      </c>
      <c r="AB244">
        <v>5273</v>
      </c>
      <c r="AC244">
        <v>6226</v>
      </c>
      <c r="AD244">
        <v>989</v>
      </c>
      <c r="AE244">
        <v>747</v>
      </c>
      <c r="AF244">
        <v>351</v>
      </c>
      <c r="AG244">
        <v>747</v>
      </c>
      <c r="AH244">
        <v>2156</v>
      </c>
      <c r="AI244">
        <v>7138</v>
      </c>
      <c r="AJ244">
        <v>426</v>
      </c>
      <c r="AK244">
        <v>469</v>
      </c>
      <c r="AL244">
        <v>505</v>
      </c>
      <c r="AM244">
        <v>842</v>
      </c>
      <c r="AN244">
        <v>63</v>
      </c>
      <c r="AO244">
        <v>63</v>
      </c>
      <c r="AP244">
        <v>1053</v>
      </c>
      <c r="AQ244">
        <v>1037</v>
      </c>
      <c r="AR244">
        <v>31688</v>
      </c>
      <c r="AS244">
        <v>403</v>
      </c>
      <c r="AT244">
        <v>0</v>
      </c>
      <c r="AU244">
        <v>0</v>
      </c>
      <c r="AV244">
        <v>1027</v>
      </c>
      <c r="AW244">
        <v>1314</v>
      </c>
      <c r="AX244">
        <v>815</v>
      </c>
      <c r="AY244">
        <v>4946</v>
      </c>
      <c r="AZ244">
        <v>2525</v>
      </c>
      <c r="BA244">
        <v>97</v>
      </c>
      <c r="BB244">
        <v>823</v>
      </c>
      <c r="BC244">
        <v>0</v>
      </c>
      <c r="BD244" s="9">
        <v>242</v>
      </c>
    </row>
    <row r="245" spans="1:56" x14ac:dyDescent="0.35">
      <c r="A245" s="3"/>
      <c r="B245" s="5" t="s">
        <v>58</v>
      </c>
      <c r="C245">
        <v>1467</v>
      </c>
      <c r="D245">
        <v>3173</v>
      </c>
      <c r="E245">
        <v>1706</v>
      </c>
      <c r="F245">
        <v>604</v>
      </c>
      <c r="G245">
        <v>202</v>
      </c>
      <c r="H245">
        <v>1531</v>
      </c>
      <c r="I245">
        <v>260</v>
      </c>
      <c r="J245">
        <v>762</v>
      </c>
      <c r="K245">
        <v>197</v>
      </c>
      <c r="L245">
        <v>365</v>
      </c>
      <c r="M245">
        <v>365</v>
      </c>
      <c r="N245">
        <v>513</v>
      </c>
      <c r="O245">
        <v>320</v>
      </c>
      <c r="P245">
        <v>1463</v>
      </c>
      <c r="Q245">
        <v>425</v>
      </c>
      <c r="R245">
        <v>1142</v>
      </c>
      <c r="S245">
        <v>7147</v>
      </c>
      <c r="T245">
        <v>3753</v>
      </c>
      <c r="U245">
        <v>0</v>
      </c>
      <c r="V245">
        <v>550</v>
      </c>
      <c r="W245">
        <v>1899</v>
      </c>
      <c r="X245">
        <v>1899</v>
      </c>
      <c r="Y245">
        <v>1312</v>
      </c>
      <c r="Z245">
        <v>842</v>
      </c>
      <c r="AA245">
        <v>6066</v>
      </c>
      <c r="AB245">
        <v>3547</v>
      </c>
      <c r="AC245">
        <v>4552</v>
      </c>
      <c r="AD245">
        <v>731</v>
      </c>
      <c r="AE245">
        <v>529</v>
      </c>
      <c r="AF245">
        <v>297</v>
      </c>
      <c r="AG245">
        <v>529</v>
      </c>
      <c r="AH245">
        <v>1514</v>
      </c>
      <c r="AI245">
        <v>4988</v>
      </c>
      <c r="AJ245">
        <v>284</v>
      </c>
      <c r="AK245">
        <v>374</v>
      </c>
      <c r="AL245">
        <v>386</v>
      </c>
      <c r="AM245">
        <v>505</v>
      </c>
      <c r="AN245">
        <v>41</v>
      </c>
      <c r="AO245">
        <v>41</v>
      </c>
      <c r="AP245">
        <v>806</v>
      </c>
      <c r="AQ245">
        <v>759</v>
      </c>
      <c r="AR245">
        <v>22663</v>
      </c>
      <c r="AS245">
        <v>260</v>
      </c>
      <c r="AT245">
        <v>0</v>
      </c>
      <c r="AU245">
        <v>0</v>
      </c>
      <c r="AV245">
        <v>825</v>
      </c>
      <c r="AW245">
        <v>1009</v>
      </c>
      <c r="AX245">
        <v>565</v>
      </c>
      <c r="AY245">
        <v>3822</v>
      </c>
      <c r="AZ245">
        <v>1923</v>
      </c>
      <c r="BA245">
        <v>49</v>
      </c>
      <c r="BB245">
        <v>526</v>
      </c>
      <c r="BC245">
        <v>0</v>
      </c>
      <c r="BD245" s="9">
        <v>243</v>
      </c>
    </row>
    <row r="246" spans="1:56" x14ac:dyDescent="0.35">
      <c r="A246" s="3"/>
      <c r="B246" s="5" t="s">
        <v>59</v>
      </c>
      <c r="C246">
        <v>1112</v>
      </c>
      <c r="D246">
        <v>2328</v>
      </c>
      <c r="E246">
        <v>1216</v>
      </c>
      <c r="F246">
        <v>397</v>
      </c>
      <c r="G246">
        <v>126</v>
      </c>
      <c r="H246">
        <v>1065</v>
      </c>
      <c r="I246">
        <v>177</v>
      </c>
      <c r="J246">
        <v>612</v>
      </c>
      <c r="K246">
        <v>121</v>
      </c>
      <c r="L246">
        <v>311</v>
      </c>
      <c r="M246">
        <v>311</v>
      </c>
      <c r="N246">
        <v>422</v>
      </c>
      <c r="O246">
        <v>216</v>
      </c>
      <c r="P246">
        <v>1223</v>
      </c>
      <c r="Q246">
        <v>326</v>
      </c>
      <c r="R246">
        <v>941</v>
      </c>
      <c r="S246">
        <v>5059</v>
      </c>
      <c r="T246">
        <v>2802</v>
      </c>
      <c r="U246">
        <v>0</v>
      </c>
      <c r="V246">
        <v>370</v>
      </c>
      <c r="W246">
        <v>1204</v>
      </c>
      <c r="X246">
        <v>1204</v>
      </c>
      <c r="Y246">
        <v>982</v>
      </c>
      <c r="Z246">
        <v>584</v>
      </c>
      <c r="AA246">
        <v>4497</v>
      </c>
      <c r="AB246">
        <v>2617</v>
      </c>
      <c r="AC246">
        <v>3464</v>
      </c>
      <c r="AD246">
        <v>487</v>
      </c>
      <c r="AE246">
        <v>361</v>
      </c>
      <c r="AF246">
        <v>200</v>
      </c>
      <c r="AG246">
        <v>361</v>
      </c>
      <c r="AH246">
        <v>1033</v>
      </c>
      <c r="AI246">
        <v>3678</v>
      </c>
      <c r="AJ246">
        <v>182</v>
      </c>
      <c r="AK246">
        <v>289</v>
      </c>
      <c r="AL246">
        <v>251</v>
      </c>
      <c r="AM246">
        <v>360</v>
      </c>
      <c r="AN246">
        <v>22</v>
      </c>
      <c r="AO246">
        <v>22</v>
      </c>
      <c r="AP246">
        <v>616</v>
      </c>
      <c r="AQ246">
        <v>484</v>
      </c>
      <c r="AR246">
        <v>16475</v>
      </c>
      <c r="AS246">
        <v>177</v>
      </c>
      <c r="AT246">
        <v>0</v>
      </c>
      <c r="AU246">
        <v>0</v>
      </c>
      <c r="AV246">
        <v>598</v>
      </c>
      <c r="AW246">
        <v>673</v>
      </c>
      <c r="AX246">
        <v>491</v>
      </c>
      <c r="AY246">
        <v>2639</v>
      </c>
      <c r="AZ246">
        <v>1435</v>
      </c>
      <c r="BA246">
        <v>32</v>
      </c>
      <c r="BB246">
        <v>368</v>
      </c>
      <c r="BC246">
        <v>0</v>
      </c>
      <c r="BD246" s="9">
        <v>244</v>
      </c>
    </row>
    <row r="247" spans="1:56" x14ac:dyDescent="0.35">
      <c r="A247" s="3"/>
      <c r="B247" s="5" t="s">
        <v>60</v>
      </c>
      <c r="C247">
        <v>823</v>
      </c>
      <c r="D247">
        <v>1612</v>
      </c>
      <c r="E247">
        <v>789</v>
      </c>
      <c r="F247">
        <v>330</v>
      </c>
      <c r="G247">
        <v>76</v>
      </c>
      <c r="H247">
        <v>764</v>
      </c>
      <c r="I247">
        <v>130</v>
      </c>
      <c r="J247">
        <v>426</v>
      </c>
      <c r="K247">
        <v>81</v>
      </c>
      <c r="L247">
        <v>203</v>
      </c>
      <c r="M247">
        <v>203</v>
      </c>
      <c r="N247">
        <v>327</v>
      </c>
      <c r="O247">
        <v>135</v>
      </c>
      <c r="P247">
        <v>911</v>
      </c>
      <c r="Q247">
        <v>224</v>
      </c>
      <c r="R247">
        <v>686</v>
      </c>
      <c r="S247">
        <v>3734</v>
      </c>
      <c r="T247">
        <v>2207</v>
      </c>
      <c r="U247">
        <v>0</v>
      </c>
      <c r="V247">
        <v>271</v>
      </c>
      <c r="W247">
        <v>872</v>
      </c>
      <c r="X247">
        <v>872</v>
      </c>
      <c r="Y247">
        <v>697</v>
      </c>
      <c r="Z247">
        <v>388</v>
      </c>
      <c r="AA247">
        <v>3122</v>
      </c>
      <c r="AB247">
        <v>1806</v>
      </c>
      <c r="AC247">
        <v>2438</v>
      </c>
      <c r="AD247">
        <v>345</v>
      </c>
      <c r="AE247">
        <v>269</v>
      </c>
      <c r="AF247">
        <v>141</v>
      </c>
      <c r="AG247">
        <v>269</v>
      </c>
      <c r="AH247">
        <v>684</v>
      </c>
      <c r="AI247">
        <v>2732</v>
      </c>
      <c r="AJ247">
        <v>113</v>
      </c>
      <c r="AK247">
        <v>194</v>
      </c>
      <c r="AL247">
        <v>190</v>
      </c>
      <c r="AM247">
        <v>196</v>
      </c>
      <c r="AN247">
        <v>16</v>
      </c>
      <c r="AO247">
        <v>16</v>
      </c>
      <c r="AP247">
        <v>479</v>
      </c>
      <c r="AQ247">
        <v>291</v>
      </c>
      <c r="AR247">
        <v>11823</v>
      </c>
      <c r="AS247">
        <v>130</v>
      </c>
      <c r="AT247">
        <v>0</v>
      </c>
      <c r="AU247">
        <v>0</v>
      </c>
      <c r="AV247">
        <v>439</v>
      </c>
      <c r="AW247">
        <v>488</v>
      </c>
      <c r="AX247">
        <v>345</v>
      </c>
      <c r="AY247">
        <v>2008</v>
      </c>
      <c r="AZ247">
        <v>1136</v>
      </c>
      <c r="BA247">
        <v>21</v>
      </c>
      <c r="BB247">
        <v>188</v>
      </c>
      <c r="BC247">
        <v>0</v>
      </c>
      <c r="BD247" s="9">
        <v>245</v>
      </c>
    </row>
    <row r="248" spans="1:56" x14ac:dyDescent="0.35">
      <c r="A248" s="3"/>
      <c r="B248" s="5" t="s">
        <v>80</v>
      </c>
      <c r="C248">
        <v>454</v>
      </c>
      <c r="D248">
        <v>876</v>
      </c>
      <c r="E248">
        <v>422</v>
      </c>
      <c r="F248">
        <v>144</v>
      </c>
      <c r="G248">
        <v>52</v>
      </c>
      <c r="H248">
        <v>393</v>
      </c>
      <c r="I248">
        <v>80</v>
      </c>
      <c r="J248">
        <v>177</v>
      </c>
      <c r="K248">
        <v>34</v>
      </c>
      <c r="L248">
        <v>105</v>
      </c>
      <c r="M248">
        <v>105</v>
      </c>
      <c r="N248">
        <v>187</v>
      </c>
      <c r="O248">
        <v>75</v>
      </c>
      <c r="P248">
        <v>447</v>
      </c>
      <c r="Q248">
        <v>101</v>
      </c>
      <c r="R248">
        <v>358</v>
      </c>
      <c r="S248">
        <v>1976</v>
      </c>
      <c r="T248">
        <v>1228</v>
      </c>
      <c r="U248">
        <v>0</v>
      </c>
      <c r="V248">
        <v>110</v>
      </c>
      <c r="W248">
        <v>426</v>
      </c>
      <c r="X248">
        <v>426</v>
      </c>
      <c r="Y248">
        <v>287</v>
      </c>
      <c r="Z248">
        <v>190</v>
      </c>
      <c r="AA248">
        <v>1512</v>
      </c>
      <c r="AB248">
        <v>995</v>
      </c>
      <c r="AC248">
        <v>1210</v>
      </c>
      <c r="AD248">
        <v>193</v>
      </c>
      <c r="AE248">
        <v>141</v>
      </c>
      <c r="AF248">
        <v>67</v>
      </c>
      <c r="AG248">
        <v>141</v>
      </c>
      <c r="AH248">
        <v>302</v>
      </c>
      <c r="AI248">
        <v>1470</v>
      </c>
      <c r="AJ248">
        <v>56</v>
      </c>
      <c r="AK248">
        <v>119</v>
      </c>
      <c r="AL248">
        <v>91</v>
      </c>
      <c r="AM248">
        <v>87</v>
      </c>
      <c r="AN248">
        <v>10</v>
      </c>
      <c r="AO248">
        <v>10</v>
      </c>
      <c r="AP248">
        <v>265</v>
      </c>
      <c r="AQ248">
        <v>142</v>
      </c>
      <c r="AR248">
        <v>6067</v>
      </c>
      <c r="AS248">
        <v>80</v>
      </c>
      <c r="AT248">
        <v>0</v>
      </c>
      <c r="AU248">
        <v>0</v>
      </c>
      <c r="AV248">
        <v>227</v>
      </c>
      <c r="AW248">
        <v>215</v>
      </c>
      <c r="AX248">
        <v>143</v>
      </c>
      <c r="AY248">
        <v>1022</v>
      </c>
      <c r="AZ248">
        <v>596</v>
      </c>
      <c r="BA248">
        <v>6</v>
      </c>
      <c r="BB248">
        <v>85</v>
      </c>
      <c r="BC248">
        <v>0</v>
      </c>
      <c r="BD248" s="9">
        <v>246</v>
      </c>
    </row>
    <row r="249" spans="1:56" x14ac:dyDescent="0.35">
      <c r="A249" s="4"/>
      <c r="B249" s="8" t="s">
        <v>79</v>
      </c>
      <c r="C249">
        <v>222</v>
      </c>
      <c r="D249">
        <v>413</v>
      </c>
      <c r="E249">
        <v>191</v>
      </c>
      <c r="F249">
        <v>52</v>
      </c>
      <c r="G249">
        <v>14</v>
      </c>
      <c r="H249">
        <v>191</v>
      </c>
      <c r="I249">
        <v>23</v>
      </c>
      <c r="J249">
        <v>72</v>
      </c>
      <c r="K249">
        <v>9</v>
      </c>
      <c r="L249">
        <v>44</v>
      </c>
      <c r="M249">
        <v>44</v>
      </c>
      <c r="N249">
        <v>61</v>
      </c>
      <c r="O249">
        <v>30</v>
      </c>
      <c r="P249">
        <v>190</v>
      </c>
      <c r="Q249">
        <v>63</v>
      </c>
      <c r="R249">
        <v>149</v>
      </c>
      <c r="S249">
        <v>932</v>
      </c>
      <c r="T249">
        <v>594</v>
      </c>
      <c r="U249">
        <v>0</v>
      </c>
      <c r="V249">
        <v>50</v>
      </c>
      <c r="W249">
        <v>182</v>
      </c>
      <c r="X249">
        <v>182</v>
      </c>
      <c r="Y249">
        <v>122</v>
      </c>
      <c r="Z249">
        <v>100</v>
      </c>
      <c r="AA249">
        <v>634</v>
      </c>
      <c r="AB249">
        <v>460</v>
      </c>
      <c r="AC249">
        <v>521</v>
      </c>
      <c r="AD249">
        <v>70</v>
      </c>
      <c r="AE249">
        <v>56</v>
      </c>
      <c r="AF249">
        <v>42</v>
      </c>
      <c r="AG249">
        <v>56</v>
      </c>
      <c r="AH249">
        <v>113</v>
      </c>
      <c r="AI249">
        <v>727</v>
      </c>
      <c r="AJ249">
        <v>24</v>
      </c>
      <c r="AK249">
        <v>47</v>
      </c>
      <c r="AL249">
        <v>42</v>
      </c>
      <c r="AM249">
        <v>40</v>
      </c>
      <c r="AN249">
        <v>4</v>
      </c>
      <c r="AO249">
        <v>4</v>
      </c>
      <c r="AP249">
        <v>108</v>
      </c>
      <c r="AQ249">
        <v>38</v>
      </c>
      <c r="AR249">
        <v>2678</v>
      </c>
      <c r="AS249">
        <v>23</v>
      </c>
      <c r="AT249">
        <v>0</v>
      </c>
      <c r="AU249">
        <v>0</v>
      </c>
      <c r="AV249">
        <v>119</v>
      </c>
      <c r="AW249">
        <v>73</v>
      </c>
      <c r="AX249">
        <v>63</v>
      </c>
      <c r="AY249">
        <v>403</v>
      </c>
      <c r="AZ249">
        <v>221</v>
      </c>
      <c r="BA249">
        <v>2</v>
      </c>
      <c r="BB249">
        <v>46</v>
      </c>
      <c r="BC249">
        <v>0</v>
      </c>
      <c r="BD249" s="9">
        <v>247</v>
      </c>
    </row>
    <row r="250" spans="1:56" x14ac:dyDescent="0.35">
      <c r="BD250" s="9"/>
    </row>
    <row r="251" spans="1:56" x14ac:dyDescent="0.35">
      <c r="BD251" s="9"/>
    </row>
  </sheetData>
  <sortState columnSort="1" ref="C1:BC251">
    <sortCondition ref="C3:BC3"/>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D257"/>
  <sheetViews>
    <sheetView zoomScale="80" zoomScaleNormal="80" workbookViewId="0">
      <pane xSplit="4790" ySplit="2080" topLeftCell="AS231" activePane="bottomRight"/>
      <selection activeCell="I20" sqref="I20"/>
      <selection pane="topRight" activeCell="BC1" sqref="C1:BC1048576"/>
      <selection pane="bottomLeft" activeCell="I20" sqref="I20"/>
      <selection pane="bottomRight" activeCell="AV236" sqref="AV236"/>
    </sheetView>
  </sheetViews>
  <sheetFormatPr defaultRowHeight="15.5" x14ac:dyDescent="0.35"/>
  <cols>
    <col min="1" max="1" width="21.53515625" customWidth="1"/>
    <col min="2" max="2" width="19.84375" style="5" customWidth="1"/>
    <col min="3" max="48" width="13.3828125" bestFit="1" customWidth="1"/>
    <col min="49" max="55" width="13.69140625" customWidth="1"/>
  </cols>
  <sheetData>
    <row r="1" spans="1:56" ht="20" x14ac:dyDescent="0.4">
      <c r="A1" s="45" t="s">
        <v>165</v>
      </c>
      <c r="B1" s="46"/>
    </row>
    <row r="2" spans="1:56" x14ac:dyDescent="0.35">
      <c r="A2" t="s">
        <v>442</v>
      </c>
    </row>
    <row r="3" spans="1:56" s="9" customFormat="1" ht="62" x14ac:dyDescent="0.35">
      <c r="A3" s="9" t="s">
        <v>131</v>
      </c>
      <c r="B3" s="11" t="s">
        <v>132</v>
      </c>
      <c r="C3" s="9" t="s">
        <v>99</v>
      </c>
      <c r="D3" s="9" t="s">
        <v>495</v>
      </c>
      <c r="E3" s="9" t="s">
        <v>100</v>
      </c>
      <c r="F3" s="9" t="s">
        <v>101</v>
      </c>
      <c r="G3" s="9" t="s">
        <v>102</v>
      </c>
      <c r="H3" s="9" t="s">
        <v>85</v>
      </c>
      <c r="I3" s="9" t="s">
        <v>86</v>
      </c>
      <c r="J3" s="9" t="s">
        <v>499</v>
      </c>
      <c r="K3" s="9" t="s">
        <v>103</v>
      </c>
      <c r="L3" s="9" t="s">
        <v>87</v>
      </c>
      <c r="M3" s="9" t="s">
        <v>104</v>
      </c>
      <c r="N3" s="9" t="s">
        <v>105</v>
      </c>
      <c r="O3" s="9" t="s">
        <v>106</v>
      </c>
      <c r="P3" s="9" t="s">
        <v>107</v>
      </c>
      <c r="Q3" s="9" t="s">
        <v>108</v>
      </c>
      <c r="R3" s="9" t="s">
        <v>109</v>
      </c>
      <c r="S3" s="9" t="s">
        <v>506</v>
      </c>
      <c r="T3" s="9" t="s">
        <v>110</v>
      </c>
      <c r="U3" s="9" t="s">
        <v>111</v>
      </c>
      <c r="V3" s="9" t="s">
        <v>112</v>
      </c>
      <c r="W3" s="9" t="s">
        <v>88</v>
      </c>
      <c r="X3" s="9" t="s">
        <v>113</v>
      </c>
      <c r="Y3" s="9" t="s">
        <v>89</v>
      </c>
      <c r="Z3" s="9" t="s">
        <v>114</v>
      </c>
      <c r="AA3" s="9" t="s">
        <v>512</v>
      </c>
      <c r="AB3" s="9" t="s">
        <v>90</v>
      </c>
      <c r="AC3" s="9" t="s">
        <v>91</v>
      </c>
      <c r="AD3" s="9" t="s">
        <v>92</v>
      </c>
      <c r="AE3" s="9" t="s">
        <v>115</v>
      </c>
      <c r="AF3" s="9" t="s">
        <v>116</v>
      </c>
      <c r="AG3" s="9" t="s">
        <v>515</v>
      </c>
      <c r="AH3" s="9" t="s">
        <v>93</v>
      </c>
      <c r="AI3" s="9" t="s">
        <v>94</v>
      </c>
      <c r="AJ3" s="9" t="s">
        <v>117</v>
      </c>
      <c r="AK3" s="9" t="s">
        <v>118</v>
      </c>
      <c r="AL3" s="9" t="s">
        <v>119</v>
      </c>
      <c r="AM3" s="9" t="s">
        <v>120</v>
      </c>
      <c r="AN3" s="9" t="s">
        <v>95</v>
      </c>
      <c r="AO3" s="9" t="s">
        <v>121</v>
      </c>
      <c r="AP3" s="9" t="s">
        <v>122</v>
      </c>
      <c r="AQ3" s="9" t="s">
        <v>123</v>
      </c>
      <c r="AR3" s="9" t="s">
        <v>84</v>
      </c>
      <c r="AS3" s="9" t="s">
        <v>124</v>
      </c>
      <c r="AT3" s="9" t="s">
        <v>96</v>
      </c>
      <c r="AU3" s="9" t="s">
        <v>125</v>
      </c>
      <c r="AV3" s="9" t="s">
        <v>126</v>
      </c>
      <c r="AW3" s="9" t="s">
        <v>127</v>
      </c>
      <c r="AX3" s="9" t="s">
        <v>128</v>
      </c>
      <c r="AY3" s="9" t="s">
        <v>518</v>
      </c>
      <c r="AZ3" s="9" t="s">
        <v>97</v>
      </c>
      <c r="BA3" s="9" t="s">
        <v>129</v>
      </c>
      <c r="BB3" s="9" t="s">
        <v>130</v>
      </c>
      <c r="BC3" s="9" t="s">
        <v>98</v>
      </c>
      <c r="BD3" s="9">
        <v>1</v>
      </c>
    </row>
    <row r="4" spans="1:56" s="72" customFormat="1" x14ac:dyDescent="0.35">
      <c r="B4" s="84"/>
      <c r="C4" s="72" t="s">
        <v>34</v>
      </c>
      <c r="D4" s="72" t="s">
        <v>210</v>
      </c>
      <c r="E4" s="72" t="s">
        <v>35</v>
      </c>
      <c r="F4" s="72" t="s">
        <v>41</v>
      </c>
      <c r="G4" s="72" t="s">
        <v>36</v>
      </c>
      <c r="H4" s="72" t="s">
        <v>0</v>
      </c>
      <c r="I4" s="72" t="s">
        <v>1</v>
      </c>
      <c r="J4" s="72" t="s">
        <v>212</v>
      </c>
      <c r="K4" s="72" t="s">
        <v>14</v>
      </c>
      <c r="L4" s="72" t="s">
        <v>2</v>
      </c>
      <c r="M4" s="72" t="s">
        <v>15</v>
      </c>
      <c r="N4" s="72" t="s">
        <v>42</v>
      </c>
      <c r="O4" s="72" t="s">
        <v>16</v>
      </c>
      <c r="P4" s="72" t="s">
        <v>44</v>
      </c>
      <c r="Q4" s="72" t="s">
        <v>17</v>
      </c>
      <c r="R4" s="72" t="s">
        <v>18</v>
      </c>
      <c r="S4" s="72" t="s">
        <v>208</v>
      </c>
      <c r="T4" s="72" t="s">
        <v>37</v>
      </c>
      <c r="U4" s="72" t="s">
        <v>19</v>
      </c>
      <c r="V4" s="72" t="s">
        <v>20</v>
      </c>
      <c r="W4" s="72" t="s">
        <v>3</v>
      </c>
      <c r="X4" s="72" t="s">
        <v>21</v>
      </c>
      <c r="Y4" s="72" t="s">
        <v>4</v>
      </c>
      <c r="Z4" s="72" t="s">
        <v>45</v>
      </c>
      <c r="AA4" s="72" t="s">
        <v>209</v>
      </c>
      <c r="AB4" s="72" t="s">
        <v>5</v>
      </c>
      <c r="AC4" s="72" t="s">
        <v>6</v>
      </c>
      <c r="AD4" s="72" t="s">
        <v>7</v>
      </c>
      <c r="AE4" s="72" t="s">
        <v>22</v>
      </c>
      <c r="AF4" s="72" t="s">
        <v>23</v>
      </c>
      <c r="AG4" s="72" t="s">
        <v>211</v>
      </c>
      <c r="AH4" s="72" t="s">
        <v>8</v>
      </c>
      <c r="AI4" s="72" t="s">
        <v>9</v>
      </c>
      <c r="AJ4" s="72" t="s">
        <v>24</v>
      </c>
      <c r="AK4" s="72" t="s">
        <v>25</v>
      </c>
      <c r="AL4" s="72" t="s">
        <v>26</v>
      </c>
      <c r="AM4" s="72" t="s">
        <v>43</v>
      </c>
      <c r="AN4" s="72" t="s">
        <v>10</v>
      </c>
      <c r="AO4" s="72" t="s">
        <v>27</v>
      </c>
      <c r="AP4" s="72" t="s">
        <v>28</v>
      </c>
      <c r="AQ4" s="72" t="s">
        <v>38</v>
      </c>
      <c r="AR4" s="72" t="s">
        <v>138</v>
      </c>
      <c r="AS4" s="72" t="s">
        <v>29</v>
      </c>
      <c r="AT4" s="72" t="s">
        <v>11</v>
      </c>
      <c r="AU4" s="72" t="s">
        <v>30</v>
      </c>
      <c r="AV4" s="72" t="s">
        <v>31</v>
      </c>
      <c r="AW4" s="72" t="s">
        <v>32</v>
      </c>
      <c r="AX4" s="72" t="s">
        <v>33</v>
      </c>
      <c r="AY4" s="72" t="s">
        <v>213</v>
      </c>
      <c r="AZ4" s="72" t="s">
        <v>12</v>
      </c>
      <c r="BA4" s="72" t="s">
        <v>39</v>
      </c>
      <c r="BB4" s="72" t="s">
        <v>40</v>
      </c>
      <c r="BC4" s="72" t="s">
        <v>13</v>
      </c>
      <c r="BD4" s="118">
        <v>2</v>
      </c>
    </row>
    <row r="5" spans="1:56" s="79" customFormat="1" x14ac:dyDescent="0.35">
      <c r="A5" s="79" t="s">
        <v>142</v>
      </c>
      <c r="B5" s="86" t="s">
        <v>340</v>
      </c>
      <c r="C5" s="79">
        <f t="shared" ref="C5:AH5" si="0">SUM(C7:C11)</f>
        <v>42661.595029868331</v>
      </c>
      <c r="D5" s="79">
        <f t="shared" si="0"/>
        <v>99888.9151282901</v>
      </c>
      <c r="E5" s="79">
        <f t="shared" si="0"/>
        <v>56908.352307738824</v>
      </c>
      <c r="F5" s="79">
        <f t="shared" si="0"/>
        <v>31225.358421291101</v>
      </c>
      <c r="G5" s="79">
        <f t="shared" si="0"/>
        <v>21247.190080129942</v>
      </c>
      <c r="H5" s="79">
        <f t="shared" si="0"/>
        <v>110294.89688969878</v>
      </c>
      <c r="I5" s="79">
        <f t="shared" si="0"/>
        <v>26954.411818632831</v>
      </c>
      <c r="J5" s="79">
        <f t="shared" si="0"/>
        <v>37155.448918390175</v>
      </c>
      <c r="K5" s="79">
        <f t="shared" si="0"/>
        <v>14082.069738680013</v>
      </c>
      <c r="L5" s="79">
        <f t="shared" si="0"/>
        <v>42248.632818974271</v>
      </c>
      <c r="M5" s="79">
        <f t="shared" si="0"/>
        <v>42248.632818974271</v>
      </c>
      <c r="N5" s="79">
        <f t="shared" si="0"/>
        <v>31526.786741364129</v>
      </c>
      <c r="O5" s="79">
        <f t="shared" si="0"/>
        <v>36952.804204611042</v>
      </c>
      <c r="P5" s="79">
        <f t="shared" si="0"/>
        <v>16011.363502148153</v>
      </c>
      <c r="Q5" s="79">
        <f t="shared" si="0"/>
        <v>26991.804547035434</v>
      </c>
      <c r="R5" s="79">
        <f t="shared" si="0"/>
        <v>13236.56462593556</v>
      </c>
      <c r="S5" s="79">
        <f t="shared" si="0"/>
        <v>287441.672150723</v>
      </c>
      <c r="T5" s="79">
        <f t="shared" si="0"/>
        <v>69633.695388118635</v>
      </c>
      <c r="U5" s="79">
        <f t="shared" si="0"/>
        <v>8809.8908203852588</v>
      </c>
      <c r="V5" s="79">
        <f t="shared" si="0"/>
        <v>41250.61743207465</v>
      </c>
      <c r="W5" s="79">
        <f t="shared" si="0"/>
        <v>99019.348973874265</v>
      </c>
      <c r="X5" s="79">
        <f t="shared" si="0"/>
        <v>99019.348973874206</v>
      </c>
      <c r="Y5" s="79">
        <f t="shared" si="0"/>
        <v>78742.558564096049</v>
      </c>
      <c r="Z5" s="79">
        <f t="shared" si="0"/>
        <v>135392.48217814625</v>
      </c>
      <c r="AA5" s="79">
        <f t="shared" si="0"/>
        <v>434271.61098043888</v>
      </c>
      <c r="AB5" s="79">
        <f t="shared" si="0"/>
        <v>125526.86609749353</v>
      </c>
      <c r="AC5" s="79">
        <f t="shared" si="0"/>
        <v>250882.62321785808</v>
      </c>
      <c r="AD5" s="79">
        <f t="shared" si="0"/>
        <v>76118.81230915249</v>
      </c>
      <c r="AE5" s="79">
        <f t="shared" si="0"/>
        <v>58170.094399744099</v>
      </c>
      <c r="AF5" s="79">
        <f t="shared" si="0"/>
        <v>19889.160257295265</v>
      </c>
      <c r="AG5" s="79">
        <f t="shared" si="0"/>
        <v>58170.094399744099</v>
      </c>
      <c r="AH5" s="79">
        <f t="shared" si="0"/>
        <v>183901.81926704885</v>
      </c>
      <c r="AI5" s="79">
        <f t="shared" ref="AI5:BC5" si="1">SUM(AI7:AI11)</f>
        <v>162781.35791981718</v>
      </c>
      <c r="AJ5" s="79">
        <f t="shared" si="1"/>
        <v>23644.37642723207</v>
      </c>
      <c r="AK5" s="79">
        <f t="shared" si="1"/>
        <v>25715.689959488482</v>
      </c>
      <c r="AL5" s="79">
        <f t="shared" si="1"/>
        <v>44666.424372577436</v>
      </c>
      <c r="AM5" s="79">
        <f t="shared" si="1"/>
        <v>99841.978242980927</v>
      </c>
      <c r="AN5" s="79">
        <f t="shared" si="1"/>
        <v>6277.2758249011285</v>
      </c>
      <c r="AO5" s="79">
        <f t="shared" si="1"/>
        <v>6277.2758249011276</v>
      </c>
      <c r="AP5" s="79">
        <f t="shared" si="1"/>
        <v>32466.194545328457</v>
      </c>
      <c r="AQ5" s="79">
        <f t="shared" si="1"/>
        <v>39760.17258198245</v>
      </c>
      <c r="AR5" s="79">
        <f t="shared" si="1"/>
        <v>1273874.7409360702</v>
      </c>
      <c r="AS5" s="79">
        <f t="shared" si="1"/>
        <v>31560.706838417871</v>
      </c>
      <c r="AT5" s="79">
        <f t="shared" si="1"/>
        <v>7079.5976206521918</v>
      </c>
      <c r="AU5" s="79">
        <f t="shared" si="1"/>
        <v>7079.5976206521891</v>
      </c>
      <c r="AV5" s="79">
        <f t="shared" si="1"/>
        <v>28743.105594018249</v>
      </c>
      <c r="AW5" s="79">
        <f t="shared" si="1"/>
        <v>84495.758298480854</v>
      </c>
      <c r="AX5" s="79">
        <f t="shared" si="1"/>
        <v>23172.012895991778</v>
      </c>
      <c r="AY5" s="79">
        <f t="shared" si="1"/>
        <v>198216.77288633597</v>
      </c>
      <c r="AZ5" s="79">
        <f t="shared" si="1"/>
        <v>99133.900944613939</v>
      </c>
      <c r="BA5" s="79">
        <f t="shared" si="1"/>
        <v>23078.523593438098</v>
      </c>
      <c r="BB5" s="79">
        <f t="shared" si="1"/>
        <v>44324.895103399889</v>
      </c>
      <c r="BC5" s="79">
        <f t="shared" si="1"/>
        <v>8809.8908203852588</v>
      </c>
      <c r="BD5" s="118">
        <v>3</v>
      </c>
    </row>
    <row r="6" spans="1:56" s="80" customFormat="1" x14ac:dyDescent="0.35">
      <c r="A6" s="119" t="s">
        <v>163</v>
      </c>
      <c r="B6" s="86" t="s">
        <v>340</v>
      </c>
      <c r="C6" s="80">
        <f t="shared" ref="C6:AH6" si="2">SUM(C7:C8)</f>
        <v>15257.000499907756</v>
      </c>
      <c r="D6" s="80">
        <f t="shared" si="2"/>
        <v>23210.421293861291</v>
      </c>
      <c r="E6" s="80">
        <f t="shared" si="2"/>
        <v>6908.9902986436246</v>
      </c>
      <c r="F6" s="80">
        <f t="shared" si="2"/>
        <v>8369.9361609863954</v>
      </c>
      <c r="G6" s="80">
        <f t="shared" si="2"/>
        <v>5723.9877077508627</v>
      </c>
      <c r="H6" s="80">
        <f t="shared" si="2"/>
        <v>65203.477606445129</v>
      </c>
      <c r="I6" s="80">
        <f t="shared" si="2"/>
        <v>6511.2733778424736</v>
      </c>
      <c r="J6" s="80">
        <f t="shared" si="2"/>
        <v>15354.016334122671</v>
      </c>
      <c r="K6" s="80">
        <f t="shared" si="2"/>
        <v>7685.6959156913035</v>
      </c>
      <c r="L6" s="80">
        <f t="shared" si="2"/>
        <v>16249.267446149493</v>
      </c>
      <c r="M6" s="80">
        <f t="shared" si="2"/>
        <v>16249.267446149497</v>
      </c>
      <c r="N6" s="80">
        <f t="shared" si="2"/>
        <v>19275.275648031879</v>
      </c>
      <c r="O6" s="80">
        <f t="shared" si="2"/>
        <v>23002.366638628449</v>
      </c>
      <c r="P6" s="80">
        <f t="shared" si="2"/>
        <v>4440.3340991850437</v>
      </c>
      <c r="Q6" s="80">
        <f t="shared" si="2"/>
        <v>9488.7612852046332</v>
      </c>
      <c r="R6" s="80">
        <f t="shared" si="2"/>
        <v>2719.5855212500983</v>
      </c>
      <c r="S6" s="80">
        <f t="shared" si="2"/>
        <v>113897.58152590858</v>
      </c>
      <c r="T6" s="80">
        <f t="shared" si="2"/>
        <v>24162.723104358101</v>
      </c>
      <c r="U6" s="80">
        <f t="shared" si="2"/>
        <v>2199.2141433959841</v>
      </c>
      <c r="V6" s="80">
        <f t="shared" si="2"/>
        <v>20237.856158406124</v>
      </c>
      <c r="W6" s="80">
        <f t="shared" si="2"/>
        <v>44783.293619447984</v>
      </c>
      <c r="X6" s="80">
        <f t="shared" si="2"/>
        <v>44783.293619447963</v>
      </c>
      <c r="Y6" s="80">
        <f t="shared" si="2"/>
        <v>35772.746684216283</v>
      </c>
      <c r="Z6" s="80">
        <f t="shared" si="2"/>
        <v>94760.646866801108</v>
      </c>
      <c r="AA6" s="80">
        <f t="shared" si="2"/>
        <v>256676.07045320782</v>
      </c>
      <c r="AB6" s="80">
        <f t="shared" si="2"/>
        <v>28175.298543302284</v>
      </c>
      <c r="AC6" s="80">
        <f t="shared" si="2"/>
        <v>149945.9453698631</v>
      </c>
      <c r="AD6" s="80">
        <f t="shared" si="2"/>
        <v>21436.213234237366</v>
      </c>
      <c r="AE6" s="80">
        <f t="shared" si="2"/>
        <v>16637.496809346991</v>
      </c>
      <c r="AF6" s="80">
        <f t="shared" si="2"/>
        <v>11782.453391461491</v>
      </c>
      <c r="AG6" s="80">
        <f t="shared" si="2"/>
        <v>16637.496809346991</v>
      </c>
      <c r="AH6" s="80">
        <f t="shared" si="2"/>
        <v>106648.42206399961</v>
      </c>
      <c r="AI6" s="80">
        <f t="shared" ref="AI6:BC6" si="3">SUM(AI7:AI8)</f>
        <v>64039.07127351495</v>
      </c>
      <c r="AJ6" s="80">
        <f t="shared" si="3"/>
        <v>11891.109545565534</v>
      </c>
      <c r="AK6" s="80">
        <f t="shared" si="3"/>
        <v>4813.9737644986772</v>
      </c>
      <c r="AL6" s="80">
        <f t="shared" si="3"/>
        <v>28721.985057440255</v>
      </c>
      <c r="AM6" s="80">
        <f t="shared" si="3"/>
        <v>63720.14218789724</v>
      </c>
      <c r="AN6" s="80">
        <f t="shared" si="3"/>
        <v>1037.4915145933842</v>
      </c>
      <c r="AO6" s="80">
        <f t="shared" si="3"/>
        <v>1037.4915145933842</v>
      </c>
      <c r="AP6" s="80">
        <f t="shared" si="3"/>
        <v>6207.4025452076785</v>
      </c>
      <c r="AQ6" s="80">
        <f t="shared" si="3"/>
        <v>20519.282821222172</v>
      </c>
      <c r="AR6" s="80">
        <f t="shared" si="3"/>
        <v>573913.14219587436</v>
      </c>
      <c r="AS6" s="80">
        <f t="shared" si="3"/>
        <v>7623.1521925647248</v>
      </c>
      <c r="AT6" s="80">
        <f t="shared" si="3"/>
        <v>273.20063882776992</v>
      </c>
      <c r="AU6" s="80">
        <f t="shared" si="3"/>
        <v>273.20063882776975</v>
      </c>
      <c r="AV6" s="80">
        <f t="shared" si="3"/>
        <v>14208.250786831626</v>
      </c>
      <c r="AW6" s="80">
        <f t="shared" si="3"/>
        <v>43679.080515168309</v>
      </c>
      <c r="AX6" s="80">
        <f t="shared" si="3"/>
        <v>7684.493291046394</v>
      </c>
      <c r="AY6" s="80">
        <f t="shared" si="3"/>
        <v>80412.480537440424</v>
      </c>
      <c r="AZ6" s="80">
        <f t="shared" si="3"/>
        <v>36074.547290957016</v>
      </c>
      <c r="BA6" s="80">
        <f t="shared" si="3"/>
        <v>16307.127777661331</v>
      </c>
      <c r="BB6" s="80">
        <f t="shared" si="3"/>
        <v>21314.023403356365</v>
      </c>
      <c r="BC6" s="80">
        <f t="shared" si="3"/>
        <v>2199.2141433959837</v>
      </c>
      <c r="BD6" s="118">
        <v>4</v>
      </c>
    </row>
    <row r="7" spans="1:56" s="72" customFormat="1" x14ac:dyDescent="0.35">
      <c r="A7" s="72" t="s">
        <v>133</v>
      </c>
      <c r="B7" s="84" t="s">
        <v>340</v>
      </c>
      <c r="C7" s="72">
        <f t="shared" ref="C7:AH7" si="4">SUM(C12,C17)</f>
        <v>4317.155619639223</v>
      </c>
      <c r="D7" s="72">
        <f t="shared" si="4"/>
        <v>6065.1700418502824</v>
      </c>
      <c r="E7" s="72">
        <f t="shared" si="4"/>
        <v>1414.8059737476956</v>
      </c>
      <c r="F7" s="72">
        <f t="shared" si="4"/>
        <v>2410.3433460583788</v>
      </c>
      <c r="G7" s="72">
        <f t="shared" si="4"/>
        <v>1708.7250713525636</v>
      </c>
      <c r="H7" s="72">
        <f t="shared" si="4"/>
        <v>35753.196212786854</v>
      </c>
      <c r="I7" s="72">
        <f t="shared" si="4"/>
        <v>1605.2482182272784</v>
      </c>
      <c r="J7" s="72">
        <f t="shared" si="4"/>
        <v>7171.044308900875</v>
      </c>
      <c r="K7" s="72">
        <f t="shared" si="4"/>
        <v>3632.6389739948172</v>
      </c>
      <c r="L7" s="72">
        <f t="shared" si="4"/>
        <v>3522.7945138018758</v>
      </c>
      <c r="M7" s="72">
        <f t="shared" si="4"/>
        <v>3522.7945138018763</v>
      </c>
      <c r="N7" s="72">
        <f t="shared" si="4"/>
        <v>12316.444714035404</v>
      </c>
      <c r="O7" s="72">
        <f t="shared" si="4"/>
        <v>12355.347896133346</v>
      </c>
      <c r="P7" s="72">
        <f t="shared" si="4"/>
        <v>969.19891829292305</v>
      </c>
      <c r="Q7" s="72">
        <f t="shared" si="4"/>
        <v>1060.9826515359853</v>
      </c>
      <c r="R7" s="72">
        <f t="shared" si="4"/>
        <v>1143.0219797657194</v>
      </c>
      <c r="S7" s="72">
        <f t="shared" si="4"/>
        <v>45797.396580476889</v>
      </c>
      <c r="T7" s="72">
        <f t="shared" si="4"/>
        <v>11507.108326954884</v>
      </c>
      <c r="U7" s="72">
        <f t="shared" si="4"/>
        <v>0</v>
      </c>
      <c r="V7" s="72">
        <f t="shared" si="4"/>
        <v>6769.2377148520882</v>
      </c>
      <c r="W7" s="72">
        <f t="shared" si="4"/>
        <v>21790.34327451478</v>
      </c>
      <c r="X7" s="72">
        <f t="shared" si="4"/>
        <v>21790.343274514766</v>
      </c>
      <c r="Y7" s="72">
        <f t="shared" si="4"/>
        <v>13981.154640119301</v>
      </c>
      <c r="Z7" s="72">
        <f t="shared" si="4"/>
        <v>68847.917721579521</v>
      </c>
      <c r="AA7" s="72">
        <f t="shared" si="4"/>
        <v>154188.62668620722</v>
      </c>
      <c r="AB7" s="72">
        <f t="shared" si="4"/>
        <v>6496.6251787514102</v>
      </c>
      <c r="AC7" s="72">
        <f t="shared" si="4"/>
        <v>100201.8003123426</v>
      </c>
      <c r="AD7" s="72">
        <f t="shared" si="4"/>
        <v>5808.9366146564116</v>
      </c>
      <c r="AE7" s="72">
        <f t="shared" si="4"/>
        <v>4330.1501556324374</v>
      </c>
      <c r="AF7" s="72">
        <f t="shared" si="4"/>
        <v>8990.4766898827402</v>
      </c>
      <c r="AG7" s="72">
        <f t="shared" si="4"/>
        <v>4330.1501556324374</v>
      </c>
      <c r="AH7" s="72">
        <f t="shared" si="4"/>
        <v>51383.214938424921</v>
      </c>
      <c r="AI7" s="72">
        <f t="shared" ref="AI7:BC7" si="5">SUM(AI12,AI17)</f>
        <v>23828.166702987641</v>
      </c>
      <c r="AJ7" s="72">
        <f t="shared" si="5"/>
        <v>2548.4529901731103</v>
      </c>
      <c r="AK7" s="72">
        <f t="shared" si="5"/>
        <v>241.00820002127085</v>
      </c>
      <c r="AL7" s="72">
        <f t="shared" si="5"/>
        <v>19121.498888737558</v>
      </c>
      <c r="AM7" s="72">
        <f t="shared" si="5"/>
        <v>33313.751418631226</v>
      </c>
      <c r="AN7" s="72">
        <f t="shared" si="5"/>
        <v>0</v>
      </c>
      <c r="AO7" s="72">
        <f t="shared" si="5"/>
        <v>0</v>
      </c>
      <c r="AP7" s="72">
        <f t="shared" si="5"/>
        <v>1945.7658617795205</v>
      </c>
      <c r="AQ7" s="72">
        <f t="shared" si="5"/>
        <v>12217.492451166163</v>
      </c>
      <c r="AR7" s="72">
        <f t="shared" si="5"/>
        <v>281914.83087886649</v>
      </c>
      <c r="AS7" s="72">
        <f t="shared" si="5"/>
        <v>1889.7456957438044</v>
      </c>
      <c r="AT7" s="72">
        <f t="shared" si="5"/>
        <v>0</v>
      </c>
      <c r="AU7" s="72">
        <f t="shared" si="5"/>
        <v>0</v>
      </c>
      <c r="AV7" s="72">
        <f t="shared" si="5"/>
        <v>5342.2445027750327</v>
      </c>
      <c r="AW7" s="72">
        <f t="shared" si="5"/>
        <v>18650.512887841214</v>
      </c>
      <c r="AX7" s="72">
        <f t="shared" si="5"/>
        <v>3535.6721496809923</v>
      </c>
      <c r="AY7" s="72">
        <f t="shared" si="5"/>
        <v>39819.940778061668</v>
      </c>
      <c r="AZ7" s="72">
        <f t="shared" si="5"/>
        <v>18215.794430815011</v>
      </c>
      <c r="BA7" s="72">
        <f t="shared" si="5"/>
        <v>9035.7154293611638</v>
      </c>
      <c r="BB7" s="72">
        <f t="shared" si="5"/>
        <v>7929.7289836912787</v>
      </c>
      <c r="BC7" s="72">
        <f t="shared" si="5"/>
        <v>0</v>
      </c>
      <c r="BD7" s="118">
        <v>5</v>
      </c>
    </row>
    <row r="8" spans="1:56" s="72" customFormat="1" x14ac:dyDescent="0.35">
      <c r="A8" s="72" t="s">
        <v>134</v>
      </c>
      <c r="B8" s="84"/>
      <c r="C8" s="72">
        <f t="shared" ref="C8:AH8" si="6">SUM(C13,C18)</f>
        <v>10939.844880268533</v>
      </c>
      <c r="D8" s="72">
        <f t="shared" si="6"/>
        <v>17145.25125201101</v>
      </c>
      <c r="E8" s="72">
        <f t="shared" si="6"/>
        <v>5494.1843248959285</v>
      </c>
      <c r="F8" s="72">
        <f t="shared" si="6"/>
        <v>5959.5928149280171</v>
      </c>
      <c r="G8" s="72">
        <f t="shared" si="6"/>
        <v>4015.2626363982986</v>
      </c>
      <c r="H8" s="72">
        <f t="shared" si="6"/>
        <v>29450.281393658275</v>
      </c>
      <c r="I8" s="72">
        <f t="shared" si="6"/>
        <v>4906.0251596151957</v>
      </c>
      <c r="J8" s="72">
        <f t="shared" si="6"/>
        <v>8182.9720252217958</v>
      </c>
      <c r="K8" s="72">
        <f t="shared" si="6"/>
        <v>4053.0569416964868</v>
      </c>
      <c r="L8" s="72">
        <f t="shared" si="6"/>
        <v>12726.472932347619</v>
      </c>
      <c r="M8" s="72">
        <f t="shared" si="6"/>
        <v>12726.47293234762</v>
      </c>
      <c r="N8" s="72">
        <f t="shared" si="6"/>
        <v>6958.8309339964735</v>
      </c>
      <c r="O8" s="72">
        <f t="shared" si="6"/>
        <v>10647.018742495104</v>
      </c>
      <c r="P8" s="72">
        <f t="shared" si="6"/>
        <v>3471.1351808921204</v>
      </c>
      <c r="Q8" s="72">
        <f t="shared" si="6"/>
        <v>8427.7786336686477</v>
      </c>
      <c r="R8" s="72">
        <f t="shared" si="6"/>
        <v>1576.5635414843787</v>
      </c>
      <c r="S8" s="72">
        <f t="shared" si="6"/>
        <v>68100.184945431698</v>
      </c>
      <c r="T8" s="72">
        <f t="shared" si="6"/>
        <v>12655.614777403218</v>
      </c>
      <c r="U8" s="72">
        <f t="shared" si="6"/>
        <v>2199.2141433959841</v>
      </c>
      <c r="V8" s="72">
        <f t="shared" si="6"/>
        <v>13468.618443554038</v>
      </c>
      <c r="W8" s="72">
        <f t="shared" si="6"/>
        <v>22992.950344933208</v>
      </c>
      <c r="X8" s="72">
        <f t="shared" si="6"/>
        <v>22992.950344933197</v>
      </c>
      <c r="Y8" s="72">
        <f t="shared" si="6"/>
        <v>21791.592044096982</v>
      </c>
      <c r="Z8" s="72">
        <f t="shared" si="6"/>
        <v>25912.729145221587</v>
      </c>
      <c r="AA8" s="72">
        <f t="shared" si="6"/>
        <v>102487.44376700062</v>
      </c>
      <c r="AB8" s="72">
        <f t="shared" si="6"/>
        <v>21678.673364550872</v>
      </c>
      <c r="AC8" s="72">
        <f t="shared" si="6"/>
        <v>49744.145057520487</v>
      </c>
      <c r="AD8" s="72">
        <f t="shared" si="6"/>
        <v>15627.276619580953</v>
      </c>
      <c r="AE8" s="72">
        <f t="shared" si="6"/>
        <v>12307.346653714552</v>
      </c>
      <c r="AF8" s="72">
        <f t="shared" si="6"/>
        <v>2791.9767015787502</v>
      </c>
      <c r="AG8" s="72">
        <f t="shared" si="6"/>
        <v>12307.346653714554</v>
      </c>
      <c r="AH8" s="72">
        <f t="shared" si="6"/>
        <v>55265.207125574685</v>
      </c>
      <c r="AI8" s="72">
        <f t="shared" ref="AI8:BC8" si="7">SUM(AI13,AI18)</f>
        <v>40210.904570527309</v>
      </c>
      <c r="AJ8" s="72">
        <f t="shared" si="7"/>
        <v>9342.6565553924229</v>
      </c>
      <c r="AK8" s="72">
        <f t="shared" si="7"/>
        <v>4572.9655644774066</v>
      </c>
      <c r="AL8" s="72">
        <f t="shared" si="7"/>
        <v>9600.4861687026969</v>
      </c>
      <c r="AM8" s="72">
        <f t="shared" si="7"/>
        <v>30406.390769266014</v>
      </c>
      <c r="AN8" s="72">
        <f t="shared" si="7"/>
        <v>1037.4915145933842</v>
      </c>
      <c r="AO8" s="72">
        <f t="shared" si="7"/>
        <v>1037.4915145933842</v>
      </c>
      <c r="AP8" s="72">
        <f t="shared" si="7"/>
        <v>4261.636683428158</v>
      </c>
      <c r="AQ8" s="72">
        <f t="shared" si="7"/>
        <v>8301.7903700560091</v>
      </c>
      <c r="AR8" s="72">
        <f t="shared" si="7"/>
        <v>291998.31131700787</v>
      </c>
      <c r="AS8" s="72">
        <f t="shared" si="7"/>
        <v>5733.4064968209204</v>
      </c>
      <c r="AT8" s="72">
        <f t="shared" si="7"/>
        <v>273.20063882776992</v>
      </c>
      <c r="AU8" s="72">
        <f t="shared" si="7"/>
        <v>273.20063882776975</v>
      </c>
      <c r="AV8" s="72">
        <f t="shared" si="7"/>
        <v>8866.0062840565934</v>
      </c>
      <c r="AW8" s="72">
        <f t="shared" si="7"/>
        <v>25028.567627327095</v>
      </c>
      <c r="AX8" s="72">
        <f t="shared" si="7"/>
        <v>4148.8211413654017</v>
      </c>
      <c r="AY8" s="72">
        <f t="shared" si="7"/>
        <v>40592.539759378764</v>
      </c>
      <c r="AZ8" s="72">
        <f t="shared" si="7"/>
        <v>17858.752860142005</v>
      </c>
      <c r="BA8" s="72">
        <f t="shared" si="7"/>
        <v>7271.4123483001677</v>
      </c>
      <c r="BB8" s="72">
        <f t="shared" si="7"/>
        <v>13384.294419665086</v>
      </c>
      <c r="BC8" s="72">
        <f t="shared" si="7"/>
        <v>2199.2141433959837</v>
      </c>
      <c r="BD8" s="118">
        <v>6</v>
      </c>
    </row>
    <row r="9" spans="1:56" s="72" customFormat="1" x14ac:dyDescent="0.35">
      <c r="A9" s="72" t="s">
        <v>135</v>
      </c>
      <c r="B9" s="84"/>
      <c r="C9" s="72">
        <f t="shared" ref="C9:AH9" si="8">SUM(C14,C19)</f>
        <v>7653.7933109277737</v>
      </c>
      <c r="D9" s="72">
        <f t="shared" si="8"/>
        <v>21429.82599115941</v>
      </c>
      <c r="E9" s="72">
        <f t="shared" si="8"/>
        <v>13981.04548933866</v>
      </c>
      <c r="F9" s="72">
        <f t="shared" si="8"/>
        <v>11480.384276182522</v>
      </c>
      <c r="G9" s="72">
        <f t="shared" si="8"/>
        <v>9563.6913643444623</v>
      </c>
      <c r="H9" s="72">
        <f t="shared" si="8"/>
        <v>20343.658902832525</v>
      </c>
      <c r="I9" s="72">
        <f t="shared" si="8"/>
        <v>9873.3155441795898</v>
      </c>
      <c r="J9" s="72">
        <f t="shared" si="8"/>
        <v>7301.3448160579255</v>
      </c>
      <c r="K9" s="72">
        <f t="shared" si="8"/>
        <v>2850.2527910798281</v>
      </c>
      <c r="L9" s="72">
        <f t="shared" si="8"/>
        <v>16628.289169285541</v>
      </c>
      <c r="M9" s="72">
        <f t="shared" si="8"/>
        <v>16628.289169285545</v>
      </c>
      <c r="N9" s="72">
        <f t="shared" si="8"/>
        <v>4325.2415072802178</v>
      </c>
      <c r="O9" s="72">
        <f t="shared" si="8"/>
        <v>6689.3406323345516</v>
      </c>
      <c r="P9" s="72">
        <f t="shared" si="8"/>
        <v>1228.0562411250246</v>
      </c>
      <c r="Q9" s="72">
        <f t="shared" si="8"/>
        <v>6491.9868618516066</v>
      </c>
      <c r="R9" s="72">
        <f t="shared" si="8"/>
        <v>1874.2847869906525</v>
      </c>
      <c r="S9" s="72">
        <f t="shared" si="8"/>
        <v>66241.488419757938</v>
      </c>
      <c r="T9" s="72">
        <f t="shared" si="8"/>
        <v>12271.868997568778</v>
      </c>
      <c r="U9" s="72">
        <f t="shared" si="8"/>
        <v>6204.1979475591252</v>
      </c>
      <c r="V9" s="72">
        <f t="shared" si="8"/>
        <v>8353.6771152475776</v>
      </c>
      <c r="W9" s="72">
        <f t="shared" si="8"/>
        <v>23747.346888770684</v>
      </c>
      <c r="X9" s="72">
        <f t="shared" si="8"/>
        <v>23747.346888770677</v>
      </c>
      <c r="Y9" s="72">
        <f t="shared" si="8"/>
        <v>15722.303113050792</v>
      </c>
      <c r="Z9" s="72">
        <f t="shared" si="8"/>
        <v>19327.793654677647</v>
      </c>
      <c r="AA9" s="72">
        <f t="shared" si="8"/>
        <v>72054.503602112003</v>
      </c>
      <c r="AB9" s="72">
        <f t="shared" si="8"/>
        <v>29182.949836201558</v>
      </c>
      <c r="AC9" s="72">
        <f t="shared" si="8"/>
        <v>37028.565975263773</v>
      </c>
      <c r="AD9" s="72">
        <f t="shared" si="8"/>
        <v>28933.220542247211</v>
      </c>
      <c r="AE9" s="72">
        <f t="shared" si="8"/>
        <v>20500.007767151852</v>
      </c>
      <c r="AF9" s="72">
        <f t="shared" si="8"/>
        <v>3291.1944263035339</v>
      </c>
      <c r="AG9" s="72">
        <f t="shared" si="8"/>
        <v>20500.007767151856</v>
      </c>
      <c r="AH9" s="72">
        <f t="shared" si="8"/>
        <v>36268.973344632221</v>
      </c>
      <c r="AI9" s="72">
        <f t="shared" ref="AI9:BC9" si="9">SUM(AI14,AI19)</f>
        <v>33611.687913305555</v>
      </c>
      <c r="AJ9" s="72">
        <f t="shared" si="9"/>
        <v>5986.3750481020206</v>
      </c>
      <c r="AK9" s="72">
        <f t="shared" si="9"/>
        <v>8160.5489307446678</v>
      </c>
      <c r="AL9" s="72">
        <f t="shared" si="9"/>
        <v>6800.4329614797807</v>
      </c>
      <c r="AM9" s="72">
        <f t="shared" si="9"/>
        <v>18637.613411820959</v>
      </c>
      <c r="AN9" s="72">
        <f t="shared" si="9"/>
        <v>2196.6697827244247</v>
      </c>
      <c r="AO9" s="72">
        <f t="shared" si="9"/>
        <v>2196.6697827244243</v>
      </c>
      <c r="AP9" s="72">
        <f t="shared" si="9"/>
        <v>8952.1169775696417</v>
      </c>
      <c r="AQ9" s="72">
        <f t="shared" si="9"/>
        <v>7595.656839713216</v>
      </c>
      <c r="AR9" s="72">
        <f t="shared" si="9"/>
        <v>284211.86662221351</v>
      </c>
      <c r="AS9" s="72">
        <f t="shared" si="9"/>
        <v>11600.078241273244</v>
      </c>
      <c r="AT9" s="72">
        <f t="shared" si="9"/>
        <v>2641.6219398525845</v>
      </c>
      <c r="AU9" s="72">
        <f t="shared" si="9"/>
        <v>2641.6219398525836</v>
      </c>
      <c r="AV9" s="72">
        <f t="shared" si="9"/>
        <v>6520.2624260444209</v>
      </c>
      <c r="AW9" s="72">
        <f t="shared" si="9"/>
        <v>17608.595039365831</v>
      </c>
      <c r="AX9" s="72">
        <f t="shared" si="9"/>
        <v>4459.2247478471327</v>
      </c>
      <c r="AY9" s="72">
        <f t="shared" si="9"/>
        <v>48878.268104360293</v>
      </c>
      <c r="AZ9" s="72">
        <f t="shared" si="9"/>
        <v>25053.101954429643</v>
      </c>
      <c r="BA9" s="72">
        <f t="shared" si="9"/>
        <v>3581.8545199260834</v>
      </c>
      <c r="BB9" s="72">
        <f t="shared" si="9"/>
        <v>10602.54827319395</v>
      </c>
      <c r="BC9" s="72">
        <f t="shared" si="9"/>
        <v>6204.1979475591252</v>
      </c>
      <c r="BD9" s="118">
        <v>7</v>
      </c>
    </row>
    <row r="10" spans="1:56" s="72" customFormat="1" x14ac:dyDescent="0.35">
      <c r="A10" s="72" t="s">
        <v>136</v>
      </c>
      <c r="B10" s="84"/>
      <c r="C10" s="72">
        <f t="shared" ref="C10:AH10" si="10">SUM(C15,C20)</f>
        <v>6687.9856809224348</v>
      </c>
      <c r="D10" s="72">
        <f t="shared" si="10"/>
        <v>26652.980622891846</v>
      </c>
      <c r="E10" s="72">
        <f t="shared" si="10"/>
        <v>20730.830176784912</v>
      </c>
      <c r="F10" s="72">
        <f t="shared" si="10"/>
        <v>7246.3495878775884</v>
      </c>
      <c r="G10" s="72">
        <f t="shared" si="10"/>
        <v>4613.7996724407058</v>
      </c>
      <c r="H10" s="72">
        <f t="shared" si="10"/>
        <v>14110.49999267203</v>
      </c>
      <c r="I10" s="72">
        <f t="shared" si="10"/>
        <v>8767.8468958596059</v>
      </c>
      <c r="J10" s="72">
        <f t="shared" si="10"/>
        <v>8220.27723567461</v>
      </c>
      <c r="K10" s="72">
        <f t="shared" si="10"/>
        <v>2160.2384584910046</v>
      </c>
      <c r="L10" s="72">
        <f t="shared" si="10"/>
        <v>6703.6535712647237</v>
      </c>
      <c r="M10" s="72">
        <f t="shared" si="10"/>
        <v>6703.6535712647255</v>
      </c>
      <c r="N10" s="72">
        <f t="shared" si="10"/>
        <v>4449.4078879332128</v>
      </c>
      <c r="O10" s="72">
        <f t="shared" si="10"/>
        <v>4319.2930028007559</v>
      </c>
      <c r="P10" s="72">
        <f t="shared" si="10"/>
        <v>3077.1459221416053</v>
      </c>
      <c r="Q10" s="72">
        <f t="shared" si="10"/>
        <v>7667.4752482649073</v>
      </c>
      <c r="R10" s="72">
        <f t="shared" si="10"/>
        <v>2086.9471425266192</v>
      </c>
      <c r="S10" s="72">
        <f t="shared" si="10"/>
        <v>51627.006265038624</v>
      </c>
      <c r="T10" s="72">
        <f t="shared" si="10"/>
        <v>10697.794821367024</v>
      </c>
      <c r="U10" s="72">
        <f t="shared" si="10"/>
        <v>406.47872943014875</v>
      </c>
      <c r="V10" s="72">
        <f t="shared" si="10"/>
        <v>7031.0341232407172</v>
      </c>
      <c r="W10" s="72">
        <f t="shared" si="10"/>
        <v>15689.255285508838</v>
      </c>
      <c r="X10" s="72">
        <f t="shared" si="10"/>
        <v>15689.255285508832</v>
      </c>
      <c r="Y10" s="72">
        <f t="shared" si="10"/>
        <v>15301.99183067101</v>
      </c>
      <c r="Z10" s="72">
        <f t="shared" si="10"/>
        <v>12310.477130840718</v>
      </c>
      <c r="AA10" s="72">
        <f t="shared" si="10"/>
        <v>56021.543287176362</v>
      </c>
      <c r="AB10" s="72">
        <f t="shared" si="10"/>
        <v>35629.762148580121</v>
      </c>
      <c r="AC10" s="72">
        <f t="shared" si="10"/>
        <v>30223.269324591791</v>
      </c>
      <c r="AD10" s="72">
        <f t="shared" si="10"/>
        <v>20688.646914194305</v>
      </c>
      <c r="AE10" s="72">
        <f t="shared" si="10"/>
        <v>17088.568407587052</v>
      </c>
      <c r="AF10" s="72">
        <f t="shared" si="10"/>
        <v>3083.2886249870771</v>
      </c>
      <c r="AG10" s="72">
        <f t="shared" si="10"/>
        <v>17088.568407587056</v>
      </c>
      <c r="AH10" s="72">
        <f t="shared" si="10"/>
        <v>26425.219747454787</v>
      </c>
      <c r="AI10" s="72">
        <f t="shared" ref="AI10:BC10" si="11">SUM(AI15,AI20)</f>
        <v>27360.927042248331</v>
      </c>
      <c r="AJ10" s="72">
        <f t="shared" si="11"/>
        <v>3217.1052727293263</v>
      </c>
      <c r="AK10" s="72">
        <f t="shared" si="11"/>
        <v>9398.3170893292881</v>
      </c>
      <c r="AL10" s="72">
        <f t="shared" si="11"/>
        <v>6262.5346739094748</v>
      </c>
      <c r="AM10" s="72">
        <f t="shared" si="11"/>
        <v>11401.657278944298</v>
      </c>
      <c r="AN10" s="72">
        <f t="shared" si="11"/>
        <v>2698.9614002753851</v>
      </c>
      <c r="AO10" s="72">
        <f t="shared" si="11"/>
        <v>2698.9614002753842</v>
      </c>
      <c r="AP10" s="72">
        <f t="shared" si="11"/>
        <v>12728.393132474575</v>
      </c>
      <c r="AQ10" s="72">
        <f t="shared" si="11"/>
        <v>6398.190961801095</v>
      </c>
      <c r="AR10" s="72">
        <f t="shared" si="11"/>
        <v>232524.95491163159</v>
      </c>
      <c r="AS10" s="72">
        <f t="shared" si="11"/>
        <v>10234.006109089889</v>
      </c>
      <c r="AT10" s="72">
        <f t="shared" si="11"/>
        <v>4164.7750419718377</v>
      </c>
      <c r="AU10" s="72">
        <f t="shared" si="11"/>
        <v>4164.7750419718359</v>
      </c>
      <c r="AV10" s="72">
        <f t="shared" si="11"/>
        <v>3571.2572770383467</v>
      </c>
      <c r="AW10" s="72">
        <f t="shared" si="11"/>
        <v>14845.321171234789</v>
      </c>
      <c r="AX10" s="72">
        <f t="shared" si="11"/>
        <v>6104.4007537030448</v>
      </c>
      <c r="AY10" s="72">
        <f t="shared" si="11"/>
        <v>41600.929709765463</v>
      </c>
      <c r="AZ10" s="72">
        <f t="shared" si="11"/>
        <v>25370.912354219159</v>
      </c>
      <c r="BA10" s="72">
        <f t="shared" si="11"/>
        <v>2572.0463976991614</v>
      </c>
      <c r="BB10" s="72">
        <f t="shared" si="11"/>
        <v>6873.2546135123466</v>
      </c>
      <c r="BC10" s="72">
        <f t="shared" si="11"/>
        <v>406.47872943014863</v>
      </c>
      <c r="BD10" s="118">
        <v>8</v>
      </c>
    </row>
    <row r="11" spans="1:56" s="72" customFormat="1" x14ac:dyDescent="0.35">
      <c r="A11" s="72" t="s">
        <v>137</v>
      </c>
      <c r="B11" s="88"/>
      <c r="C11" s="72">
        <f t="shared" ref="C11:AH11" si="12">SUM(C16,C21)</f>
        <v>13062.815538110362</v>
      </c>
      <c r="D11" s="72">
        <f t="shared" si="12"/>
        <v>28595.687220377549</v>
      </c>
      <c r="E11" s="72">
        <f t="shared" si="12"/>
        <v>15287.486342971624</v>
      </c>
      <c r="F11" s="72">
        <f t="shared" si="12"/>
        <v>4128.6883962445927</v>
      </c>
      <c r="G11" s="72">
        <f t="shared" si="12"/>
        <v>1345.7113355939118</v>
      </c>
      <c r="H11" s="72">
        <f t="shared" si="12"/>
        <v>10637.260387749087</v>
      </c>
      <c r="I11" s="72">
        <f t="shared" si="12"/>
        <v>1801.9760007511613</v>
      </c>
      <c r="J11" s="72">
        <f t="shared" si="12"/>
        <v>6279.8105325349716</v>
      </c>
      <c r="K11" s="72">
        <f t="shared" si="12"/>
        <v>1385.8825734178774</v>
      </c>
      <c r="L11" s="72">
        <f t="shared" si="12"/>
        <v>2667.4226322745089</v>
      </c>
      <c r="M11" s="72">
        <f t="shared" si="12"/>
        <v>2667.4226322745089</v>
      </c>
      <c r="N11" s="72">
        <f t="shared" si="12"/>
        <v>3476.8616981188216</v>
      </c>
      <c r="O11" s="72">
        <f t="shared" si="12"/>
        <v>2941.8039308472844</v>
      </c>
      <c r="P11" s="72">
        <f t="shared" si="12"/>
        <v>7265.8272396964785</v>
      </c>
      <c r="Q11" s="72">
        <f t="shared" si="12"/>
        <v>3343.5811517142874</v>
      </c>
      <c r="R11" s="72">
        <f t="shared" si="12"/>
        <v>6555.7471751681896</v>
      </c>
      <c r="S11" s="72">
        <f t="shared" si="12"/>
        <v>55675.595940017825</v>
      </c>
      <c r="T11" s="72">
        <f t="shared" si="12"/>
        <v>22501.308464824731</v>
      </c>
      <c r="U11" s="72">
        <f t="shared" si="12"/>
        <v>0</v>
      </c>
      <c r="V11" s="72">
        <f t="shared" si="12"/>
        <v>5628.0500351802311</v>
      </c>
      <c r="W11" s="72">
        <f t="shared" si="12"/>
        <v>14799.453180146749</v>
      </c>
      <c r="X11" s="72">
        <f t="shared" si="12"/>
        <v>14799.453180146742</v>
      </c>
      <c r="Y11" s="72">
        <f t="shared" si="12"/>
        <v>11945.516936157983</v>
      </c>
      <c r="Z11" s="72">
        <f t="shared" si="12"/>
        <v>8993.5645258267614</v>
      </c>
      <c r="AA11" s="72">
        <f t="shared" si="12"/>
        <v>49519.493637942694</v>
      </c>
      <c r="AB11" s="72">
        <f t="shared" si="12"/>
        <v>32538.855569409578</v>
      </c>
      <c r="AC11" s="72">
        <f t="shared" si="12"/>
        <v>33684.842548139422</v>
      </c>
      <c r="AD11" s="72">
        <f t="shared" si="12"/>
        <v>5060.7316184736101</v>
      </c>
      <c r="AE11" s="72">
        <f t="shared" si="12"/>
        <v>3944.0214156582024</v>
      </c>
      <c r="AF11" s="72">
        <f t="shared" si="12"/>
        <v>1732.2238145431666</v>
      </c>
      <c r="AG11" s="72">
        <f t="shared" si="12"/>
        <v>3944.0214156582024</v>
      </c>
      <c r="AH11" s="72">
        <f t="shared" si="12"/>
        <v>14559.204110962222</v>
      </c>
      <c r="AI11" s="72">
        <f t="shared" ref="AI11:BC11" si="13">SUM(AI16,AI21)</f>
        <v>37769.671690748335</v>
      </c>
      <c r="AJ11" s="72">
        <f t="shared" si="13"/>
        <v>2549.7865608351872</v>
      </c>
      <c r="AK11" s="72">
        <f t="shared" si="13"/>
        <v>3342.8501749158513</v>
      </c>
      <c r="AL11" s="72">
        <f t="shared" si="13"/>
        <v>2881.4716797479286</v>
      </c>
      <c r="AM11" s="72">
        <f t="shared" si="13"/>
        <v>6082.5653643184396</v>
      </c>
      <c r="AN11" s="72">
        <f t="shared" si="13"/>
        <v>344.15312730793443</v>
      </c>
      <c r="AO11" s="72">
        <f t="shared" si="13"/>
        <v>344.15312730793437</v>
      </c>
      <c r="AP11" s="72">
        <f t="shared" si="13"/>
        <v>4578.2818900765615</v>
      </c>
      <c r="AQ11" s="72">
        <f t="shared" si="13"/>
        <v>5247.0419592459648</v>
      </c>
      <c r="AR11" s="72">
        <f t="shared" si="13"/>
        <v>183224.77720635076</v>
      </c>
      <c r="AS11" s="72">
        <f t="shared" si="13"/>
        <v>2103.4702954900117</v>
      </c>
      <c r="AT11" s="72">
        <f t="shared" si="13"/>
        <v>0</v>
      </c>
      <c r="AU11" s="72">
        <f t="shared" si="13"/>
        <v>0</v>
      </c>
      <c r="AV11" s="72">
        <f t="shared" si="13"/>
        <v>4443.3351041038559</v>
      </c>
      <c r="AW11" s="72">
        <f t="shared" si="13"/>
        <v>8362.7615727119337</v>
      </c>
      <c r="AX11" s="72">
        <f t="shared" si="13"/>
        <v>4923.8941033952051</v>
      </c>
      <c r="AY11" s="72">
        <f t="shared" si="13"/>
        <v>27325.094534769778</v>
      </c>
      <c r="AZ11" s="72">
        <f t="shared" si="13"/>
        <v>12635.339345008117</v>
      </c>
      <c r="BA11" s="72">
        <f t="shared" si="13"/>
        <v>617.49489815151833</v>
      </c>
      <c r="BB11" s="72">
        <f t="shared" si="13"/>
        <v>5535.0688133372241</v>
      </c>
      <c r="BC11" s="72">
        <f t="shared" si="13"/>
        <v>0</v>
      </c>
      <c r="BD11" s="118">
        <v>9</v>
      </c>
    </row>
    <row r="12" spans="1:56" s="74" customFormat="1" x14ac:dyDescent="0.35">
      <c r="A12" s="74" t="s">
        <v>133</v>
      </c>
      <c r="B12" s="84" t="s">
        <v>341</v>
      </c>
      <c r="C12" s="74">
        <f t="shared" ref="C12:AH12" si="14">SUM(C60:C78)</f>
        <v>2327.4047073141273</v>
      </c>
      <c r="D12" s="74">
        <f t="shared" si="14"/>
        <v>3264.9066734856442</v>
      </c>
      <c r="E12" s="74">
        <f t="shared" si="14"/>
        <v>753.44898296859219</v>
      </c>
      <c r="F12" s="74">
        <f t="shared" si="14"/>
        <v>1454.7201357691758</v>
      </c>
      <c r="G12" s="74">
        <f t="shared" si="14"/>
        <v>1062.716277171523</v>
      </c>
      <c r="H12" s="74">
        <f t="shared" si="14"/>
        <v>20978.036278754866</v>
      </c>
      <c r="I12" s="74">
        <f t="shared" si="14"/>
        <v>893.66039949489004</v>
      </c>
      <c r="J12" s="74">
        <f t="shared" si="14"/>
        <v>4328.4036642370393</v>
      </c>
      <c r="K12" s="74">
        <f t="shared" si="14"/>
        <v>2164.7759046059045</v>
      </c>
      <c r="L12" s="74">
        <f t="shared" si="14"/>
        <v>1948.0709223305614</v>
      </c>
      <c r="M12" s="74">
        <f t="shared" si="14"/>
        <v>1948.0709223305616</v>
      </c>
      <c r="N12" s="74">
        <f t="shared" si="14"/>
        <v>7056.536413036757</v>
      </c>
      <c r="O12" s="74">
        <f t="shared" si="14"/>
        <v>7137.5635312162003</v>
      </c>
      <c r="P12" s="74">
        <f t="shared" si="14"/>
        <v>545.45585729194033</v>
      </c>
      <c r="Q12" s="74">
        <f t="shared" si="14"/>
        <v>606.45577971591331</v>
      </c>
      <c r="R12" s="74">
        <f t="shared" si="14"/>
        <v>658.87486407933386</v>
      </c>
      <c r="S12" s="74">
        <f t="shared" si="14"/>
        <v>26288.195065748463</v>
      </c>
      <c r="T12" s="74">
        <f t="shared" si="14"/>
        <v>6247.5119247946386</v>
      </c>
      <c r="U12" s="74">
        <f t="shared" si="14"/>
        <v>0</v>
      </c>
      <c r="V12" s="74">
        <f t="shared" si="14"/>
        <v>3892.7210064118635</v>
      </c>
      <c r="W12" s="74">
        <f t="shared" si="14"/>
        <v>12450.850201683137</v>
      </c>
      <c r="X12" s="74">
        <f t="shared" si="14"/>
        <v>12450.850201683128</v>
      </c>
      <c r="Y12" s="74">
        <f t="shared" si="14"/>
        <v>8215.1155051468158</v>
      </c>
      <c r="Z12" s="74">
        <f t="shared" si="14"/>
        <v>43094.474720840815</v>
      </c>
      <c r="AA12" s="74">
        <f t="shared" si="14"/>
        <v>87462.556586925319</v>
      </c>
      <c r="AB12" s="74">
        <f t="shared" si="14"/>
        <v>3425.953198158636</v>
      </c>
      <c r="AC12" s="74">
        <f t="shared" si="14"/>
        <v>58119.368485847233</v>
      </c>
      <c r="AD12" s="74">
        <f t="shared" si="14"/>
        <v>3590.745238772583</v>
      </c>
      <c r="AE12" s="74">
        <f t="shared" si="14"/>
        <v>2568.3431449457721</v>
      </c>
      <c r="AF12" s="74">
        <f t="shared" si="14"/>
        <v>4642.0719404239726</v>
      </c>
      <c r="AG12" s="74">
        <f t="shared" si="14"/>
        <v>2568.3431449457726</v>
      </c>
      <c r="AH12" s="74">
        <f t="shared" si="14"/>
        <v>28166.690872314946</v>
      </c>
      <c r="AI12" s="74">
        <f t="shared" ref="AI12:BC12" si="15">SUM(AI60:AI78)</f>
        <v>13694.451500786014</v>
      </c>
      <c r="AJ12" s="74">
        <f t="shared" si="15"/>
        <v>1441.3280975101759</v>
      </c>
      <c r="AK12" s="74">
        <f t="shared" si="15"/>
        <v>125.1977056385613</v>
      </c>
      <c r="AL12" s="74">
        <f t="shared" si="15"/>
        <v>12185.427056790173</v>
      </c>
      <c r="AM12" s="74">
        <f t="shared" si="15"/>
        <v>18795.687935718077</v>
      </c>
      <c r="AN12" s="74">
        <f t="shared" si="15"/>
        <v>0</v>
      </c>
      <c r="AO12" s="74">
        <f t="shared" si="15"/>
        <v>0</v>
      </c>
      <c r="AP12" s="74">
        <f t="shared" si="15"/>
        <v>1038.4852322346615</v>
      </c>
      <c r="AQ12" s="74">
        <f t="shared" si="15"/>
        <v>5726.8814266862291</v>
      </c>
      <c r="AR12" s="74">
        <f t="shared" si="15"/>
        <v>162246.59532561467</v>
      </c>
      <c r="AS12" s="74">
        <f t="shared" si="15"/>
        <v>1128.6087032667351</v>
      </c>
      <c r="AT12" s="74">
        <f t="shared" si="15"/>
        <v>0</v>
      </c>
      <c r="AU12" s="74">
        <f t="shared" si="15"/>
        <v>0</v>
      </c>
      <c r="AV12" s="74">
        <f t="shared" si="15"/>
        <v>2742.7966649557743</v>
      </c>
      <c r="AW12" s="74">
        <f t="shared" si="15"/>
        <v>9821.2494904295618</v>
      </c>
      <c r="AX12" s="74">
        <f t="shared" si="15"/>
        <v>2088.4525676393059</v>
      </c>
      <c r="AY12" s="74">
        <f t="shared" si="15"/>
        <v>23037.359721249173</v>
      </c>
      <c r="AZ12" s="74">
        <f t="shared" si="15"/>
        <v>10709.101625799525</v>
      </c>
      <c r="BA12" s="74">
        <f t="shared" si="15"/>
        <v>4640.4037071368148</v>
      </c>
      <c r="BB12" s="74">
        <f t="shared" si="15"/>
        <v>4937.0140852403511</v>
      </c>
      <c r="BC12" s="74">
        <f t="shared" si="15"/>
        <v>0</v>
      </c>
      <c r="BD12" s="118">
        <v>10</v>
      </c>
    </row>
    <row r="13" spans="1:56" s="75" customFormat="1" x14ac:dyDescent="0.35">
      <c r="A13" s="75" t="s">
        <v>134</v>
      </c>
      <c r="B13" s="84"/>
      <c r="C13" s="120">
        <f t="shared" ref="C13:AH13" si="16">SUM(C98:C116)</f>
        <v>5644.3168742099824</v>
      </c>
      <c r="D13" s="120">
        <f t="shared" si="16"/>
        <v>8857.3184436199062</v>
      </c>
      <c r="E13" s="120">
        <f t="shared" si="16"/>
        <v>2838.8497372471684</v>
      </c>
      <c r="F13" s="120">
        <f t="shared" si="16"/>
        <v>3355.5722195436347</v>
      </c>
      <c r="G13" s="120">
        <f t="shared" si="16"/>
        <v>2325.4977634742149</v>
      </c>
      <c r="H13" s="120">
        <f t="shared" si="16"/>
        <v>15871.507502684795</v>
      </c>
      <c r="I13" s="120">
        <f t="shared" si="16"/>
        <v>2513.3562793408064</v>
      </c>
      <c r="J13" s="120">
        <f t="shared" si="16"/>
        <v>4522.7480546501338</v>
      </c>
      <c r="K13" s="120">
        <f t="shared" si="16"/>
        <v>2242.7964572976016</v>
      </c>
      <c r="L13" s="120">
        <f t="shared" si="16"/>
        <v>6451.5883527286105</v>
      </c>
      <c r="M13" s="120">
        <f t="shared" si="16"/>
        <v>6451.5883527286132</v>
      </c>
      <c r="N13" s="120">
        <f t="shared" si="16"/>
        <v>3687.3054667068345</v>
      </c>
      <c r="O13" s="120">
        <f t="shared" si="16"/>
        <v>5632.9179530890706</v>
      </c>
      <c r="P13" s="120">
        <f t="shared" si="16"/>
        <v>1822.646173331924</v>
      </c>
      <c r="Q13" s="120">
        <f t="shared" si="16"/>
        <v>4462.463856072859</v>
      </c>
      <c r="R13" s="120">
        <f t="shared" si="16"/>
        <v>821.8943196017284</v>
      </c>
      <c r="S13" s="120">
        <f t="shared" si="16"/>
        <v>36378.519523334027</v>
      </c>
      <c r="T13" s="120">
        <f t="shared" si="16"/>
        <v>6312.117559921775</v>
      </c>
      <c r="U13" s="120">
        <f t="shared" si="16"/>
        <v>1241.0023667808287</v>
      </c>
      <c r="V13" s="120">
        <f t="shared" si="16"/>
        <v>7250.219719728143</v>
      </c>
      <c r="W13" s="120">
        <f t="shared" si="16"/>
        <v>12212.659151230426</v>
      </c>
      <c r="X13" s="120">
        <f t="shared" si="16"/>
        <v>12212.659151230415</v>
      </c>
      <c r="Y13" s="120">
        <f t="shared" si="16"/>
        <v>11841.487692501878</v>
      </c>
      <c r="Z13" s="120">
        <f t="shared" si="16"/>
        <v>14958.274833813512</v>
      </c>
      <c r="AA13" s="120">
        <f t="shared" si="16"/>
        <v>53685.137734770142</v>
      </c>
      <c r="AB13" s="120">
        <f t="shared" si="16"/>
        <v>10957.758312702254</v>
      </c>
      <c r="AC13" s="120">
        <f t="shared" si="16"/>
        <v>26639.275896863801</v>
      </c>
      <c r="AD13" s="120">
        <f t="shared" si="16"/>
        <v>9063.3360076513</v>
      </c>
      <c r="AE13" s="120">
        <f t="shared" si="16"/>
        <v>6845.2857657239629</v>
      </c>
      <c r="AF13" s="120">
        <f t="shared" si="16"/>
        <v>1318.1807576232814</v>
      </c>
      <c r="AG13" s="120">
        <f t="shared" si="16"/>
        <v>6845.2857657239656</v>
      </c>
      <c r="AH13" s="120">
        <f t="shared" si="16"/>
        <v>27990.982889163737</v>
      </c>
      <c r="AI13" s="120">
        <f t="shared" ref="AI13:BC13" si="17">SUM(AI98:AI116)</f>
        <v>21559.767427705301</v>
      </c>
      <c r="AJ13" s="120">
        <f t="shared" si="17"/>
        <v>4932.3196271357219</v>
      </c>
      <c r="AK13" s="120">
        <f t="shared" si="17"/>
        <v>2099.7474142894198</v>
      </c>
      <c r="AL13" s="120">
        <f t="shared" si="17"/>
        <v>5685.3594038263354</v>
      </c>
      <c r="AM13" s="120">
        <f t="shared" si="17"/>
        <v>16035.979065834799</v>
      </c>
      <c r="AN13" s="120">
        <f t="shared" si="17"/>
        <v>540.720119568678</v>
      </c>
      <c r="AO13" s="120">
        <f t="shared" si="17"/>
        <v>540.72011956867789</v>
      </c>
      <c r="AP13" s="120">
        <f t="shared" si="17"/>
        <v>2065.9258886524372</v>
      </c>
      <c r="AQ13" s="120">
        <f t="shared" si="17"/>
        <v>3665.2741252297424</v>
      </c>
      <c r="AR13" s="120">
        <f t="shared" si="17"/>
        <v>155184.74925082104</v>
      </c>
      <c r="AS13" s="120">
        <f t="shared" si="17"/>
        <v>3174.1316644190765</v>
      </c>
      <c r="AT13" s="120">
        <f t="shared" si="17"/>
        <v>120.2742278232363</v>
      </c>
      <c r="AU13" s="120">
        <f t="shared" si="17"/>
        <v>120.2742278232363</v>
      </c>
      <c r="AV13" s="120">
        <f t="shared" si="17"/>
        <v>4187.96329310499</v>
      </c>
      <c r="AW13" s="120">
        <f t="shared" si="17"/>
        <v>11985.512631688824</v>
      </c>
      <c r="AX13" s="120">
        <f t="shared" si="17"/>
        <v>2200.6764249334792</v>
      </c>
      <c r="AY13" s="120">
        <f t="shared" si="17"/>
        <v>21726.391404822909</v>
      </c>
      <c r="AZ13" s="120">
        <f t="shared" si="17"/>
        <v>9663.5689896007189</v>
      </c>
      <c r="BA13" s="120">
        <f t="shared" si="17"/>
        <v>3321.4000371192328</v>
      </c>
      <c r="BB13" s="120">
        <f t="shared" si="17"/>
        <v>7784.8640736517682</v>
      </c>
      <c r="BC13" s="120">
        <f t="shared" si="17"/>
        <v>1241.0023667808284</v>
      </c>
      <c r="BD13" s="118">
        <v>11</v>
      </c>
    </row>
    <row r="14" spans="1:56" s="75" customFormat="1" x14ac:dyDescent="0.35">
      <c r="A14" s="75" t="s">
        <v>135</v>
      </c>
      <c r="B14" s="84"/>
      <c r="C14" s="75">
        <f t="shared" ref="C14:AH14" si="18">SUM(C136:C154)</f>
        <v>4051.9197919049507</v>
      </c>
      <c r="D14" s="75">
        <f t="shared" si="18"/>
        <v>11480.474358185356</v>
      </c>
      <c r="E14" s="75">
        <f t="shared" si="18"/>
        <v>7553.6479751228308</v>
      </c>
      <c r="F14" s="75">
        <f t="shared" si="18"/>
        <v>6707.3693160355551</v>
      </c>
      <c r="G14" s="75">
        <f t="shared" si="18"/>
        <v>5725.9877617210177</v>
      </c>
      <c r="H14" s="75">
        <f t="shared" si="18"/>
        <v>11467.516730471247</v>
      </c>
      <c r="I14" s="75">
        <f t="shared" si="18"/>
        <v>5377.1689370275562</v>
      </c>
      <c r="J14" s="75">
        <f t="shared" si="18"/>
        <v>4269.0068543850466</v>
      </c>
      <c r="K14" s="75">
        <f t="shared" si="18"/>
        <v>1658.6493977828236</v>
      </c>
      <c r="L14" s="75">
        <f t="shared" si="18"/>
        <v>8872.8139892766267</v>
      </c>
      <c r="M14" s="75">
        <f t="shared" si="18"/>
        <v>8872.8139892766285</v>
      </c>
      <c r="N14" s="75">
        <f t="shared" si="18"/>
        <v>2447.4360792665625</v>
      </c>
      <c r="O14" s="75">
        <f t="shared" si="18"/>
        <v>3653.7892851402944</v>
      </c>
      <c r="P14" s="75">
        <f t="shared" si="18"/>
        <v>682.28900396475819</v>
      </c>
      <c r="Q14" s="75">
        <f t="shared" si="18"/>
        <v>3562.154854733923</v>
      </c>
      <c r="R14" s="75">
        <f t="shared" si="18"/>
        <v>1048.4289768787635</v>
      </c>
      <c r="S14" s="75">
        <f t="shared" si="18"/>
        <v>37309.515009707655</v>
      </c>
      <c r="T14" s="75">
        <f t="shared" si="18"/>
        <v>6660.6366189265373</v>
      </c>
      <c r="U14" s="75">
        <f t="shared" si="18"/>
        <v>3719.1768939418621</v>
      </c>
      <c r="V14" s="75">
        <f t="shared" si="18"/>
        <v>4720.0627558089636</v>
      </c>
      <c r="W14" s="75">
        <f t="shared" si="18"/>
        <v>13302.438114011034</v>
      </c>
      <c r="X14" s="75">
        <f t="shared" si="18"/>
        <v>13302.438114011025</v>
      </c>
      <c r="Y14" s="75">
        <f t="shared" si="18"/>
        <v>9003.8421628920969</v>
      </c>
      <c r="Z14" s="75">
        <f t="shared" si="18"/>
        <v>11997.978242317618</v>
      </c>
      <c r="AA14" s="75">
        <f t="shared" si="18"/>
        <v>40299.03968309085</v>
      </c>
      <c r="AB14" s="75">
        <f t="shared" si="18"/>
        <v>15350.597306133273</v>
      </c>
      <c r="AC14" s="75">
        <f t="shared" si="18"/>
        <v>21205.394159455067</v>
      </c>
      <c r="AD14" s="75">
        <f t="shared" si="18"/>
        <v>17245.783650493839</v>
      </c>
      <c r="AE14" s="75">
        <f t="shared" si="18"/>
        <v>11703.50073179784</v>
      </c>
      <c r="AF14" s="75">
        <f t="shared" si="18"/>
        <v>1643.109639954065</v>
      </c>
      <c r="AG14" s="75">
        <f t="shared" si="18"/>
        <v>11703.500731797843</v>
      </c>
      <c r="AH14" s="75">
        <f t="shared" si="18"/>
        <v>19580.095971631374</v>
      </c>
      <c r="AI14" s="75">
        <f t="shared" ref="AI14:BC14" si="19">SUM(AI136:AI154)</f>
        <v>19026.675634415311</v>
      </c>
      <c r="AJ14" s="75">
        <f t="shared" si="19"/>
        <v>3294.5740580082734</v>
      </c>
      <c r="AK14" s="75">
        <f t="shared" si="19"/>
        <v>3935.8400191155101</v>
      </c>
      <c r="AL14" s="75">
        <f t="shared" si="19"/>
        <v>4172.8176686021034</v>
      </c>
      <c r="AM14" s="75">
        <f t="shared" si="19"/>
        <v>10417.360408749168</v>
      </c>
      <c r="AN14" s="75">
        <f t="shared" si="19"/>
        <v>1235.7431224829877</v>
      </c>
      <c r="AO14" s="75">
        <f t="shared" si="19"/>
        <v>1235.7431224829872</v>
      </c>
      <c r="AP14" s="75">
        <f t="shared" si="19"/>
        <v>4757.9031413392095</v>
      </c>
      <c r="AQ14" s="75">
        <f t="shared" si="19"/>
        <v>3544.4591654231126</v>
      </c>
      <c r="AR14" s="75">
        <f t="shared" si="19"/>
        <v>158803.60377926088</v>
      </c>
      <c r="AS14" s="75">
        <f t="shared" si="19"/>
        <v>6790.8566438604275</v>
      </c>
      <c r="AT14" s="75">
        <f t="shared" si="19"/>
        <v>1317.0568509531079</v>
      </c>
      <c r="AU14" s="75">
        <f t="shared" si="19"/>
        <v>1317.0568509531079</v>
      </c>
      <c r="AV14" s="75">
        <f t="shared" si="19"/>
        <v>3298.9239163528237</v>
      </c>
      <c r="AW14" s="75">
        <f t="shared" si="19"/>
        <v>9057.8463233520633</v>
      </c>
      <c r="AX14" s="75">
        <f t="shared" si="19"/>
        <v>2518.2120303643751</v>
      </c>
      <c r="AY14" s="75">
        <f t="shared" si="19"/>
        <v>27597.262511107972</v>
      </c>
      <c r="AZ14" s="75">
        <f t="shared" si="19"/>
        <v>14324.332641817002</v>
      </c>
      <c r="BA14" s="75">
        <f t="shared" si="19"/>
        <v>1740.184044441326</v>
      </c>
      <c r="BB14" s="75">
        <f t="shared" si="19"/>
        <v>6361.2224972848771</v>
      </c>
      <c r="BC14" s="75">
        <f t="shared" si="19"/>
        <v>3719.1768939418616</v>
      </c>
      <c r="BD14" s="118">
        <v>12</v>
      </c>
    </row>
    <row r="15" spans="1:56" s="75" customFormat="1" x14ac:dyDescent="0.35">
      <c r="A15" s="75" t="s">
        <v>136</v>
      </c>
      <c r="B15" s="84"/>
      <c r="C15" s="75">
        <f t="shared" ref="C15:AH15" si="20">SUM(C174:C192)</f>
        <v>3204.1197848138786</v>
      </c>
      <c r="D15" s="75">
        <f t="shared" si="20"/>
        <v>12857.134863368563</v>
      </c>
      <c r="E15" s="75">
        <f t="shared" si="20"/>
        <v>10042.377967614688</v>
      </c>
      <c r="F15" s="75">
        <f t="shared" si="20"/>
        <v>3979.1547787615905</v>
      </c>
      <c r="G15" s="75">
        <f t="shared" si="20"/>
        <v>2575.9669514334623</v>
      </c>
      <c r="H15" s="75">
        <f t="shared" si="20"/>
        <v>7328.2845502606697</v>
      </c>
      <c r="I15" s="75">
        <f t="shared" si="20"/>
        <v>4427.0777926630763</v>
      </c>
      <c r="J15" s="75">
        <f t="shared" si="20"/>
        <v>4276.9618707607378</v>
      </c>
      <c r="K15" s="75">
        <f t="shared" si="20"/>
        <v>1074.0281860237676</v>
      </c>
      <c r="L15" s="75">
        <f t="shared" si="20"/>
        <v>3285.9050552019398</v>
      </c>
      <c r="M15" s="75">
        <f t="shared" si="20"/>
        <v>3285.9050552019403</v>
      </c>
      <c r="N15" s="75">
        <f t="shared" si="20"/>
        <v>2307.8189738239043</v>
      </c>
      <c r="O15" s="75">
        <f t="shared" si="20"/>
        <v>2161.4462073593968</v>
      </c>
      <c r="P15" s="75">
        <f t="shared" si="20"/>
        <v>1540.7410457027495</v>
      </c>
      <c r="Q15" s="75">
        <f t="shared" si="20"/>
        <v>3811.7152417171906</v>
      </c>
      <c r="R15" s="75">
        <f t="shared" si="20"/>
        <v>1065.1727254966627</v>
      </c>
      <c r="S15" s="75">
        <f t="shared" si="20"/>
        <v>26228.209199904686</v>
      </c>
      <c r="T15" s="75">
        <f t="shared" si="20"/>
        <v>5098.2340805736885</v>
      </c>
      <c r="U15" s="75">
        <f t="shared" si="20"/>
        <v>229.81765567230471</v>
      </c>
      <c r="V15" s="75">
        <f t="shared" si="20"/>
        <v>3592.0466745972881</v>
      </c>
      <c r="W15" s="75">
        <f t="shared" si="20"/>
        <v>7920.99285651625</v>
      </c>
      <c r="X15" s="75">
        <f t="shared" si="20"/>
        <v>7920.9928565162445</v>
      </c>
      <c r="Y15" s="75">
        <f t="shared" si="20"/>
        <v>7857.0917459292932</v>
      </c>
      <c r="Z15" s="75">
        <f t="shared" si="20"/>
        <v>6812.6871034264677</v>
      </c>
      <c r="AA15" s="75">
        <f t="shared" si="20"/>
        <v>27717.296769081608</v>
      </c>
      <c r="AB15" s="75">
        <f t="shared" si="20"/>
        <v>16785.253431634697</v>
      </c>
      <c r="AC15" s="75">
        <f t="shared" si="20"/>
        <v>15490.733051846315</v>
      </c>
      <c r="AD15" s="75">
        <f t="shared" si="20"/>
        <v>11414.631841743043</v>
      </c>
      <c r="AE15" s="75">
        <f t="shared" si="20"/>
        <v>8979.6140496438693</v>
      </c>
      <c r="AF15" s="75">
        <f t="shared" si="20"/>
        <v>1352.8135810796703</v>
      </c>
      <c r="AG15" s="75">
        <f t="shared" si="20"/>
        <v>8979.6140496438729</v>
      </c>
      <c r="AH15" s="75">
        <f t="shared" si="20"/>
        <v>12393.973463679535</v>
      </c>
      <c r="AI15" s="75">
        <f t="shared" ref="AI15:BC15" si="21">SUM(AI174:AI192)</f>
        <v>13866.295901532038</v>
      </c>
      <c r="AJ15" s="75">
        <f t="shared" si="21"/>
        <v>1597.2469440891841</v>
      </c>
      <c r="AK15" s="75">
        <f t="shared" si="21"/>
        <v>3978.144597976448</v>
      </c>
      <c r="AL15" s="75">
        <f t="shared" si="21"/>
        <v>3559.0882937869023</v>
      </c>
      <c r="AM15" s="75">
        <f t="shared" si="21"/>
        <v>5481.3083874090162</v>
      </c>
      <c r="AN15" s="75">
        <f t="shared" si="21"/>
        <v>1397.7667999314922</v>
      </c>
      <c r="AO15" s="75">
        <f t="shared" si="21"/>
        <v>1397.7667999314915</v>
      </c>
      <c r="AP15" s="75">
        <f t="shared" si="21"/>
        <v>6112.9899126070031</v>
      </c>
      <c r="AQ15" s="75">
        <f t="shared" si="21"/>
        <v>2611.3101984014938</v>
      </c>
      <c r="AR15" s="75">
        <f t="shared" si="21"/>
        <v>117136.29100601716</v>
      </c>
      <c r="AS15" s="75">
        <f t="shared" si="21"/>
        <v>5590.9812381330676</v>
      </c>
      <c r="AT15" s="75">
        <f t="shared" si="21"/>
        <v>1883.5915372976972</v>
      </c>
      <c r="AU15" s="75">
        <f t="shared" si="21"/>
        <v>1883.5915372976972</v>
      </c>
      <c r="AV15" s="75">
        <f t="shared" si="21"/>
        <v>1661.4544675960976</v>
      </c>
      <c r="AW15" s="75">
        <f t="shared" si="21"/>
        <v>6670.6993492964366</v>
      </c>
      <c r="AX15" s="75">
        <f t="shared" si="21"/>
        <v>3088.4094926224661</v>
      </c>
      <c r="AY15" s="75">
        <f t="shared" si="21"/>
        <v>21429.100846610396</v>
      </c>
      <c r="AZ15" s="75">
        <f t="shared" si="21"/>
        <v>13355.800658755101</v>
      </c>
      <c r="BA15" s="75">
        <f t="shared" si="21"/>
        <v>1127.9140262380204</v>
      </c>
      <c r="BB15" s="75">
        <f t="shared" si="21"/>
        <v>3742.2261296094798</v>
      </c>
      <c r="BC15" s="75">
        <f t="shared" si="21"/>
        <v>229.81765567230462</v>
      </c>
      <c r="BD15" s="118">
        <v>13</v>
      </c>
    </row>
    <row r="16" spans="1:56" s="80" customFormat="1" x14ac:dyDescent="0.35">
      <c r="A16" s="80" t="s">
        <v>137</v>
      </c>
      <c r="B16" s="88"/>
      <c r="C16" s="80">
        <f t="shared" ref="C16:AH16" si="22">SUM(C212:C230)</f>
        <v>6348.6714166133479</v>
      </c>
      <c r="D16" s="80">
        <f t="shared" si="22"/>
        <v>13888.492227942852</v>
      </c>
      <c r="E16" s="80">
        <f t="shared" si="22"/>
        <v>7420.7282976933002</v>
      </c>
      <c r="F16" s="80">
        <f t="shared" si="22"/>
        <v>2245.30607765896</v>
      </c>
      <c r="G16" s="80">
        <f t="shared" si="22"/>
        <v>619.27598097129624</v>
      </c>
      <c r="H16" s="80">
        <f t="shared" si="22"/>
        <v>5494.6821402320147</v>
      </c>
      <c r="I16" s="80">
        <f t="shared" si="22"/>
        <v>910.72582503775152</v>
      </c>
      <c r="J16" s="80">
        <f t="shared" si="22"/>
        <v>3393.1218905341052</v>
      </c>
      <c r="K16" s="80">
        <f t="shared" si="22"/>
        <v>735.68082611224588</v>
      </c>
      <c r="L16" s="80">
        <f t="shared" si="22"/>
        <v>1326.9828556717471</v>
      </c>
      <c r="M16" s="80">
        <f t="shared" si="22"/>
        <v>1326.9828556717471</v>
      </c>
      <c r="N16" s="80">
        <f t="shared" si="22"/>
        <v>1794.2399707263764</v>
      </c>
      <c r="O16" s="80">
        <f t="shared" si="22"/>
        <v>1479.3030722402086</v>
      </c>
      <c r="P16" s="80">
        <f t="shared" si="22"/>
        <v>3576.6793725147841</v>
      </c>
      <c r="Q16" s="80">
        <f t="shared" si="22"/>
        <v>1672.6236160004389</v>
      </c>
      <c r="R16" s="80">
        <f t="shared" si="22"/>
        <v>3304.3033961540059</v>
      </c>
      <c r="S16" s="80">
        <f t="shared" si="22"/>
        <v>28693.716863146528</v>
      </c>
      <c r="T16" s="80">
        <f t="shared" si="22"/>
        <v>11061.853940588428</v>
      </c>
      <c r="U16" s="80">
        <f t="shared" si="22"/>
        <v>0</v>
      </c>
      <c r="V16" s="80">
        <f t="shared" si="22"/>
        <v>2856.7425940675153</v>
      </c>
      <c r="W16" s="80">
        <f t="shared" si="22"/>
        <v>7569.9497560647669</v>
      </c>
      <c r="X16" s="80">
        <f t="shared" si="22"/>
        <v>7569.9497560647596</v>
      </c>
      <c r="Y16" s="80">
        <f t="shared" si="22"/>
        <v>6240.5747543194093</v>
      </c>
      <c r="Z16" s="80">
        <f t="shared" si="22"/>
        <v>5017.2417057679613</v>
      </c>
      <c r="AA16" s="80">
        <f t="shared" si="22"/>
        <v>24789.242641456396</v>
      </c>
      <c r="AB16" s="80">
        <f t="shared" si="22"/>
        <v>15368.509427112689</v>
      </c>
      <c r="AC16" s="80">
        <f t="shared" si="22"/>
        <v>17355.786655354019</v>
      </c>
      <c r="AD16" s="80">
        <f t="shared" si="22"/>
        <v>2712.3825977414604</v>
      </c>
      <c r="AE16" s="80">
        <f t="shared" si="22"/>
        <v>2126.4851441486867</v>
      </c>
      <c r="AF16" s="80">
        <f t="shared" si="22"/>
        <v>781.35057604888084</v>
      </c>
      <c r="AG16" s="80">
        <f t="shared" si="22"/>
        <v>2126.4851441486871</v>
      </c>
      <c r="AH16" s="80">
        <f t="shared" si="22"/>
        <v>6937.0224163338316</v>
      </c>
      <c r="AI16" s="80">
        <f t="shared" ref="AI16:BC16" si="23">SUM(AI212:AI230)</f>
        <v>19505.977728776234</v>
      </c>
      <c r="AJ16" s="80">
        <f t="shared" si="23"/>
        <v>1227.7401354561227</v>
      </c>
      <c r="AK16" s="80">
        <f t="shared" si="23"/>
        <v>1373.6641432832955</v>
      </c>
      <c r="AL16" s="80">
        <f t="shared" si="23"/>
        <v>1605.8438534765689</v>
      </c>
      <c r="AM16" s="80">
        <f t="shared" si="23"/>
        <v>2989.3255244057282</v>
      </c>
      <c r="AN16" s="80">
        <f t="shared" si="23"/>
        <v>172.55867093433056</v>
      </c>
      <c r="AO16" s="80">
        <f t="shared" si="23"/>
        <v>172.55867093433054</v>
      </c>
      <c r="AP16" s="80">
        <f t="shared" si="23"/>
        <v>2292.4895159192838</v>
      </c>
      <c r="AQ16" s="80">
        <f t="shared" si="23"/>
        <v>2112.2301671764071</v>
      </c>
      <c r="AR16" s="80">
        <f t="shared" si="23"/>
        <v>93149.648088020491</v>
      </c>
      <c r="AS16" s="80">
        <f t="shared" si="23"/>
        <v>1150.1607243739813</v>
      </c>
      <c r="AT16" s="80">
        <f t="shared" si="23"/>
        <v>0</v>
      </c>
      <c r="AU16" s="80">
        <f t="shared" si="23"/>
        <v>0</v>
      </c>
      <c r="AV16" s="80">
        <f t="shared" si="23"/>
        <v>2041.1846363298093</v>
      </c>
      <c r="AW16" s="80">
        <f t="shared" si="23"/>
        <v>3799.8626702604233</v>
      </c>
      <c r="AX16" s="80">
        <f t="shared" si="23"/>
        <v>2562.1852831250067</v>
      </c>
      <c r="AY16" s="80">
        <f t="shared" si="23"/>
        <v>14254.926193611089</v>
      </c>
      <c r="AZ16" s="80">
        <f t="shared" si="23"/>
        <v>6751.0607111506906</v>
      </c>
      <c r="BA16" s="80">
        <f t="shared" si="23"/>
        <v>260.40700690848814</v>
      </c>
      <c r="BB16" s="80">
        <f t="shared" si="23"/>
        <v>3012.4253706833015</v>
      </c>
      <c r="BC16" s="80">
        <f t="shared" si="23"/>
        <v>0</v>
      </c>
      <c r="BD16" s="118">
        <v>14</v>
      </c>
    </row>
    <row r="17" spans="1:56" s="72" customFormat="1" x14ac:dyDescent="0.35">
      <c r="A17" s="72" t="s">
        <v>133</v>
      </c>
      <c r="B17" s="84" t="s">
        <v>342</v>
      </c>
      <c r="C17" s="72">
        <f t="shared" ref="C17:AH17" si="24">SUM(C79:C97)</f>
        <v>1989.7509123250954</v>
      </c>
      <c r="D17" s="72">
        <f t="shared" si="24"/>
        <v>2800.2633683646382</v>
      </c>
      <c r="E17" s="72">
        <f t="shared" si="24"/>
        <v>661.35699077910328</v>
      </c>
      <c r="F17" s="72">
        <f t="shared" si="24"/>
        <v>955.62321028920303</v>
      </c>
      <c r="G17" s="72">
        <f t="shared" si="24"/>
        <v>646.00879418104068</v>
      </c>
      <c r="H17" s="72">
        <f t="shared" si="24"/>
        <v>14775.15993403199</v>
      </c>
      <c r="I17" s="72">
        <f t="shared" si="24"/>
        <v>711.5878187323882</v>
      </c>
      <c r="J17" s="72">
        <f t="shared" si="24"/>
        <v>2842.6406446638362</v>
      </c>
      <c r="K17" s="72">
        <f t="shared" si="24"/>
        <v>1467.8630693889127</v>
      </c>
      <c r="L17" s="72">
        <f t="shared" si="24"/>
        <v>1574.7235914713146</v>
      </c>
      <c r="M17" s="72">
        <f t="shared" si="24"/>
        <v>1574.7235914713146</v>
      </c>
      <c r="N17" s="72">
        <f t="shared" si="24"/>
        <v>5259.9083009986471</v>
      </c>
      <c r="O17" s="72">
        <f t="shared" si="24"/>
        <v>5217.7843649171446</v>
      </c>
      <c r="P17" s="72">
        <f t="shared" si="24"/>
        <v>423.74306100098278</v>
      </c>
      <c r="Q17" s="72">
        <f t="shared" si="24"/>
        <v>454.52687182007196</v>
      </c>
      <c r="R17" s="72">
        <f t="shared" si="24"/>
        <v>484.14711568638546</v>
      </c>
      <c r="S17" s="72">
        <f t="shared" si="24"/>
        <v>19509.201514728426</v>
      </c>
      <c r="T17" s="72">
        <f t="shared" si="24"/>
        <v>5259.596402160244</v>
      </c>
      <c r="U17" s="72">
        <f t="shared" si="24"/>
        <v>0</v>
      </c>
      <c r="V17" s="72">
        <f t="shared" si="24"/>
        <v>2876.5167084402246</v>
      </c>
      <c r="W17" s="72">
        <f t="shared" si="24"/>
        <v>9339.4930728316413</v>
      </c>
      <c r="X17" s="72">
        <f t="shared" si="24"/>
        <v>9339.4930728316376</v>
      </c>
      <c r="Y17" s="72">
        <f t="shared" si="24"/>
        <v>5766.039134972486</v>
      </c>
      <c r="Z17" s="72">
        <f t="shared" si="24"/>
        <v>25753.443000738705</v>
      </c>
      <c r="AA17" s="72">
        <f t="shared" si="24"/>
        <v>66726.070099281904</v>
      </c>
      <c r="AB17" s="72">
        <f t="shared" si="24"/>
        <v>3070.6719805927737</v>
      </c>
      <c r="AC17" s="72">
        <f t="shared" si="24"/>
        <v>42082.431826495369</v>
      </c>
      <c r="AD17" s="72">
        <f t="shared" si="24"/>
        <v>2218.1913758838286</v>
      </c>
      <c r="AE17" s="72">
        <f t="shared" si="24"/>
        <v>1761.8070106866651</v>
      </c>
      <c r="AF17" s="72">
        <f t="shared" si="24"/>
        <v>4348.4047494587676</v>
      </c>
      <c r="AG17" s="72">
        <f t="shared" si="24"/>
        <v>1761.8070106866646</v>
      </c>
      <c r="AH17" s="72">
        <f t="shared" si="24"/>
        <v>23216.524066109978</v>
      </c>
      <c r="AI17" s="72">
        <f t="shared" ref="AI17:BC17" si="25">SUM(AI79:AI97)</f>
        <v>10133.715202201625</v>
      </c>
      <c r="AJ17" s="72">
        <f t="shared" si="25"/>
        <v>1107.1248926629344</v>
      </c>
      <c r="AK17" s="72">
        <f t="shared" si="25"/>
        <v>115.81049438270956</v>
      </c>
      <c r="AL17" s="72">
        <f t="shared" si="25"/>
        <v>6936.0718319473863</v>
      </c>
      <c r="AM17" s="72">
        <f t="shared" si="25"/>
        <v>14518.063482913147</v>
      </c>
      <c r="AN17" s="72">
        <f t="shared" si="25"/>
        <v>0</v>
      </c>
      <c r="AO17" s="72">
        <f t="shared" si="25"/>
        <v>0</v>
      </c>
      <c r="AP17" s="72">
        <f t="shared" si="25"/>
        <v>907.28062954485904</v>
      </c>
      <c r="AQ17" s="72">
        <f t="shared" si="25"/>
        <v>6490.6110244799338</v>
      </c>
      <c r="AR17" s="72">
        <f t="shared" si="25"/>
        <v>119668.23555325184</v>
      </c>
      <c r="AS17" s="72">
        <f t="shared" si="25"/>
        <v>761.13699247706938</v>
      </c>
      <c r="AT17" s="72">
        <f t="shared" si="25"/>
        <v>0</v>
      </c>
      <c r="AU17" s="72">
        <f t="shared" si="25"/>
        <v>0</v>
      </c>
      <c r="AV17" s="72">
        <f t="shared" si="25"/>
        <v>2599.4478378192589</v>
      </c>
      <c r="AW17" s="72">
        <f t="shared" si="25"/>
        <v>8829.2633974116525</v>
      </c>
      <c r="AX17" s="72">
        <f t="shared" si="25"/>
        <v>1447.2195820416866</v>
      </c>
      <c r="AY17" s="72">
        <f t="shared" si="25"/>
        <v>16782.581056812494</v>
      </c>
      <c r="AZ17" s="72">
        <f t="shared" si="25"/>
        <v>7506.6928050154875</v>
      </c>
      <c r="BA17" s="72">
        <f t="shared" si="25"/>
        <v>4395.3117222243482</v>
      </c>
      <c r="BB17" s="72">
        <f t="shared" si="25"/>
        <v>2992.7148984509272</v>
      </c>
      <c r="BC17" s="72">
        <f t="shared" si="25"/>
        <v>0</v>
      </c>
      <c r="BD17" s="118">
        <v>15</v>
      </c>
    </row>
    <row r="18" spans="1:56" s="72" customFormat="1" x14ac:dyDescent="0.35">
      <c r="A18" s="72" t="s">
        <v>134</v>
      </c>
      <c r="B18" s="84"/>
      <c r="C18" s="72">
        <f t="shared" ref="C18:AH18" si="26">SUM(C117:C135)</f>
        <v>5295.5280060585501</v>
      </c>
      <c r="D18" s="72">
        <f t="shared" si="26"/>
        <v>8287.9328083911041</v>
      </c>
      <c r="E18" s="72">
        <f t="shared" si="26"/>
        <v>2655.3345876487606</v>
      </c>
      <c r="F18" s="72">
        <f t="shared" si="26"/>
        <v>2604.0205953843829</v>
      </c>
      <c r="G18" s="72">
        <f t="shared" si="26"/>
        <v>1689.7648729240836</v>
      </c>
      <c r="H18" s="72">
        <f t="shared" si="26"/>
        <v>13578.77389097348</v>
      </c>
      <c r="I18" s="72">
        <f t="shared" si="26"/>
        <v>2392.6688802743897</v>
      </c>
      <c r="J18" s="72">
        <f t="shared" si="26"/>
        <v>3660.223970571662</v>
      </c>
      <c r="K18" s="72">
        <f t="shared" si="26"/>
        <v>1810.2604843988852</v>
      </c>
      <c r="L18" s="72">
        <f t="shared" si="26"/>
        <v>6274.884579619008</v>
      </c>
      <c r="M18" s="72">
        <f t="shared" si="26"/>
        <v>6274.884579619008</v>
      </c>
      <c r="N18" s="72">
        <f t="shared" si="26"/>
        <v>3271.525467289639</v>
      </c>
      <c r="O18" s="72">
        <f t="shared" si="26"/>
        <v>5014.1007894060331</v>
      </c>
      <c r="P18" s="72">
        <f t="shared" si="26"/>
        <v>1648.4890075601963</v>
      </c>
      <c r="Q18" s="72">
        <f t="shared" si="26"/>
        <v>3965.3147775957877</v>
      </c>
      <c r="R18" s="72">
        <f t="shared" si="26"/>
        <v>754.66922188265039</v>
      </c>
      <c r="S18" s="72">
        <f t="shared" si="26"/>
        <v>31721.665422097667</v>
      </c>
      <c r="T18" s="72">
        <f t="shared" si="26"/>
        <v>6343.4972174814438</v>
      </c>
      <c r="U18" s="72">
        <f t="shared" si="26"/>
        <v>958.21177661515526</v>
      </c>
      <c r="V18" s="72">
        <f t="shared" si="26"/>
        <v>6218.398723825896</v>
      </c>
      <c r="W18" s="72">
        <f t="shared" si="26"/>
        <v>10780.291193702782</v>
      </c>
      <c r="X18" s="72">
        <f t="shared" si="26"/>
        <v>10780.29119370278</v>
      </c>
      <c r="Y18" s="72">
        <f t="shared" si="26"/>
        <v>9950.1043515951042</v>
      </c>
      <c r="Z18" s="72">
        <f t="shared" si="26"/>
        <v>10954.454311408075</v>
      </c>
      <c r="AA18" s="72">
        <f t="shared" si="26"/>
        <v>48802.306032230474</v>
      </c>
      <c r="AB18" s="72">
        <f t="shared" si="26"/>
        <v>10720.91505184862</v>
      </c>
      <c r="AC18" s="72">
        <f t="shared" si="26"/>
        <v>23104.869160656686</v>
      </c>
      <c r="AD18" s="72">
        <f t="shared" si="26"/>
        <v>6563.9406119296518</v>
      </c>
      <c r="AE18" s="72">
        <f t="shared" si="26"/>
        <v>5462.0608879905894</v>
      </c>
      <c r="AF18" s="72">
        <f t="shared" si="26"/>
        <v>1473.7959439554691</v>
      </c>
      <c r="AG18" s="72">
        <f t="shared" si="26"/>
        <v>5462.0608879905885</v>
      </c>
      <c r="AH18" s="72">
        <f t="shared" si="26"/>
        <v>27274.224236410948</v>
      </c>
      <c r="AI18" s="72">
        <f t="shared" ref="AI18:BC18" si="27">SUM(AI117:AI135)</f>
        <v>18651.137142822008</v>
      </c>
      <c r="AJ18" s="72">
        <f t="shared" si="27"/>
        <v>4410.3369282567019</v>
      </c>
      <c r="AK18" s="72">
        <f t="shared" si="27"/>
        <v>2473.2181501879868</v>
      </c>
      <c r="AL18" s="72">
        <f t="shared" si="27"/>
        <v>3915.1267648763619</v>
      </c>
      <c r="AM18" s="72">
        <f t="shared" si="27"/>
        <v>14370.411703431217</v>
      </c>
      <c r="AN18" s="72">
        <f t="shared" si="27"/>
        <v>496.77139502470618</v>
      </c>
      <c r="AO18" s="72">
        <f t="shared" si="27"/>
        <v>496.77139502470618</v>
      </c>
      <c r="AP18" s="72">
        <f t="shared" si="27"/>
        <v>2195.7107947757208</v>
      </c>
      <c r="AQ18" s="72">
        <f t="shared" si="27"/>
        <v>4636.5162448262663</v>
      </c>
      <c r="AR18" s="72">
        <f t="shared" si="27"/>
        <v>136813.56206618683</v>
      </c>
      <c r="AS18" s="72">
        <f t="shared" si="27"/>
        <v>2559.2748324018435</v>
      </c>
      <c r="AT18" s="72">
        <f t="shared" si="27"/>
        <v>152.92641100453361</v>
      </c>
      <c r="AU18" s="72">
        <f t="shared" si="27"/>
        <v>152.92641100453346</v>
      </c>
      <c r="AV18" s="72">
        <f t="shared" si="27"/>
        <v>4678.0429909516033</v>
      </c>
      <c r="AW18" s="72">
        <f t="shared" si="27"/>
        <v>13043.054995638271</v>
      </c>
      <c r="AX18" s="72">
        <f t="shared" si="27"/>
        <v>1948.1447164319222</v>
      </c>
      <c r="AY18" s="72">
        <f t="shared" si="27"/>
        <v>18866.148354555855</v>
      </c>
      <c r="AZ18" s="72">
        <f t="shared" si="27"/>
        <v>8195.1838705412865</v>
      </c>
      <c r="BA18" s="72">
        <f t="shared" si="27"/>
        <v>3950.0123111809344</v>
      </c>
      <c r="BB18" s="72">
        <f t="shared" si="27"/>
        <v>5599.4303460133187</v>
      </c>
      <c r="BC18" s="72">
        <f t="shared" si="27"/>
        <v>958.21177661515526</v>
      </c>
      <c r="BD18" s="118">
        <v>16</v>
      </c>
    </row>
    <row r="19" spans="1:56" s="72" customFormat="1" x14ac:dyDescent="0.35">
      <c r="A19" s="72" t="s">
        <v>135</v>
      </c>
      <c r="B19" s="84"/>
      <c r="C19" s="72">
        <f t="shared" ref="C19:AH19" si="28">SUM(C155:C173)</f>
        <v>3601.8735190228231</v>
      </c>
      <c r="D19" s="72">
        <f t="shared" si="28"/>
        <v>9949.3516329740542</v>
      </c>
      <c r="E19" s="72">
        <f t="shared" si="28"/>
        <v>6427.3975142158279</v>
      </c>
      <c r="F19" s="72">
        <f t="shared" si="28"/>
        <v>4773.0149601469657</v>
      </c>
      <c r="G19" s="72">
        <f t="shared" si="28"/>
        <v>3837.703602623445</v>
      </c>
      <c r="H19" s="72">
        <f t="shared" si="28"/>
        <v>8876.1421723612766</v>
      </c>
      <c r="I19" s="72">
        <f t="shared" si="28"/>
        <v>4496.1466071520335</v>
      </c>
      <c r="J19" s="72">
        <f t="shared" si="28"/>
        <v>3032.3379616728789</v>
      </c>
      <c r="K19" s="72">
        <f t="shared" si="28"/>
        <v>1191.6033932970047</v>
      </c>
      <c r="L19" s="72">
        <f t="shared" si="28"/>
        <v>7755.4751800089152</v>
      </c>
      <c r="M19" s="72">
        <f t="shared" si="28"/>
        <v>7755.4751800089171</v>
      </c>
      <c r="N19" s="72">
        <f t="shared" si="28"/>
        <v>1877.8054280136557</v>
      </c>
      <c r="O19" s="72">
        <f t="shared" si="28"/>
        <v>3035.5513471942577</v>
      </c>
      <c r="P19" s="72">
        <f t="shared" si="28"/>
        <v>545.7672371602664</v>
      </c>
      <c r="Q19" s="72">
        <f t="shared" si="28"/>
        <v>2929.8320071176836</v>
      </c>
      <c r="R19" s="72">
        <f t="shared" si="28"/>
        <v>825.85581011188901</v>
      </c>
      <c r="S19" s="72">
        <f t="shared" si="28"/>
        <v>28931.973410050283</v>
      </c>
      <c r="T19" s="72">
        <f t="shared" si="28"/>
        <v>5611.2323786422394</v>
      </c>
      <c r="U19" s="72">
        <f t="shared" si="28"/>
        <v>2485.0210536172631</v>
      </c>
      <c r="V19" s="72">
        <f t="shared" si="28"/>
        <v>3633.6143594386149</v>
      </c>
      <c r="W19" s="72">
        <f t="shared" si="28"/>
        <v>10444.908774759651</v>
      </c>
      <c r="X19" s="72">
        <f t="shared" si="28"/>
        <v>10444.90877475965</v>
      </c>
      <c r="Y19" s="72">
        <f t="shared" si="28"/>
        <v>6718.4609501586938</v>
      </c>
      <c r="Z19" s="72">
        <f t="shared" si="28"/>
        <v>7329.8154123600307</v>
      </c>
      <c r="AA19" s="72">
        <f t="shared" si="28"/>
        <v>31755.463919021146</v>
      </c>
      <c r="AB19" s="72">
        <f t="shared" si="28"/>
        <v>13832.352530068283</v>
      </c>
      <c r="AC19" s="72">
        <f t="shared" si="28"/>
        <v>15823.171815808702</v>
      </c>
      <c r="AD19" s="72">
        <f t="shared" si="28"/>
        <v>11687.436891753374</v>
      </c>
      <c r="AE19" s="72">
        <f t="shared" si="28"/>
        <v>8796.5070353540141</v>
      </c>
      <c r="AF19" s="72">
        <f t="shared" si="28"/>
        <v>1648.0847863494689</v>
      </c>
      <c r="AG19" s="72">
        <f t="shared" si="28"/>
        <v>8796.5070353540123</v>
      </c>
      <c r="AH19" s="72">
        <f t="shared" si="28"/>
        <v>16688.877373000851</v>
      </c>
      <c r="AI19" s="72">
        <f t="shared" ref="AI19:BC19" si="29">SUM(AI155:AI173)</f>
        <v>14585.012278890243</v>
      </c>
      <c r="AJ19" s="72">
        <f t="shared" si="29"/>
        <v>2691.8009900937473</v>
      </c>
      <c r="AK19" s="72">
        <f t="shared" si="29"/>
        <v>4224.7089116291581</v>
      </c>
      <c r="AL19" s="72">
        <f t="shared" si="29"/>
        <v>2627.6152928776773</v>
      </c>
      <c r="AM19" s="72">
        <f t="shared" si="29"/>
        <v>8220.2530030717935</v>
      </c>
      <c r="AN19" s="72">
        <f t="shared" si="29"/>
        <v>960.92666024143693</v>
      </c>
      <c r="AO19" s="72">
        <f t="shared" si="29"/>
        <v>960.92666024143693</v>
      </c>
      <c r="AP19" s="72">
        <f t="shared" si="29"/>
        <v>4194.2138362304322</v>
      </c>
      <c r="AQ19" s="72">
        <f t="shared" si="29"/>
        <v>4051.1976742901029</v>
      </c>
      <c r="AR19" s="72">
        <f t="shared" si="29"/>
        <v>125408.26284295265</v>
      </c>
      <c r="AS19" s="72">
        <f t="shared" si="29"/>
        <v>4809.2215974128176</v>
      </c>
      <c r="AT19" s="72">
        <f t="shared" si="29"/>
        <v>1324.5650888994765</v>
      </c>
      <c r="AU19" s="72">
        <f t="shared" si="29"/>
        <v>1324.5650888994755</v>
      </c>
      <c r="AV19" s="72">
        <f t="shared" si="29"/>
        <v>3221.3385096915977</v>
      </c>
      <c r="AW19" s="72">
        <f t="shared" si="29"/>
        <v>8550.748716013768</v>
      </c>
      <c r="AX19" s="72">
        <f t="shared" si="29"/>
        <v>1941.0127174827574</v>
      </c>
      <c r="AY19" s="72">
        <f t="shared" si="29"/>
        <v>21281.005593252321</v>
      </c>
      <c r="AZ19" s="72">
        <f t="shared" si="29"/>
        <v>10728.769312612641</v>
      </c>
      <c r="BA19" s="72">
        <f t="shared" si="29"/>
        <v>1841.6704754847576</v>
      </c>
      <c r="BB19" s="72">
        <f t="shared" si="29"/>
        <v>4241.3257759090729</v>
      </c>
      <c r="BC19" s="72">
        <f t="shared" si="29"/>
        <v>2485.0210536172631</v>
      </c>
      <c r="BD19" s="118">
        <v>17</v>
      </c>
    </row>
    <row r="20" spans="1:56" s="72" customFormat="1" x14ac:dyDescent="0.35">
      <c r="A20" s="72" t="s">
        <v>136</v>
      </c>
      <c r="B20" s="84"/>
      <c r="C20" s="72">
        <f t="shared" ref="C20:AH20" si="30">SUM(C193:C211)</f>
        <v>3483.8658961085557</v>
      </c>
      <c r="D20" s="72">
        <f t="shared" si="30"/>
        <v>13795.845759523285</v>
      </c>
      <c r="E20" s="72">
        <f t="shared" si="30"/>
        <v>10688.452209170222</v>
      </c>
      <c r="F20" s="72">
        <f t="shared" si="30"/>
        <v>3267.1948091159984</v>
      </c>
      <c r="G20" s="72">
        <f t="shared" si="30"/>
        <v>2037.8327210072434</v>
      </c>
      <c r="H20" s="72">
        <f t="shared" si="30"/>
        <v>6782.2154424113605</v>
      </c>
      <c r="I20" s="72">
        <f t="shared" si="30"/>
        <v>4340.7691031965305</v>
      </c>
      <c r="J20" s="72">
        <f t="shared" si="30"/>
        <v>3943.3153649138712</v>
      </c>
      <c r="K20" s="72">
        <f t="shared" si="30"/>
        <v>1086.210272467237</v>
      </c>
      <c r="L20" s="72">
        <f t="shared" si="30"/>
        <v>3417.7485160627843</v>
      </c>
      <c r="M20" s="72">
        <f t="shared" si="30"/>
        <v>3417.7485160627857</v>
      </c>
      <c r="N20" s="72">
        <f t="shared" si="30"/>
        <v>2141.5889141093085</v>
      </c>
      <c r="O20" s="72">
        <f t="shared" si="30"/>
        <v>2157.8467954413595</v>
      </c>
      <c r="P20" s="72">
        <f t="shared" si="30"/>
        <v>1536.4048764388558</v>
      </c>
      <c r="Q20" s="72">
        <f t="shared" si="30"/>
        <v>3855.7600065477172</v>
      </c>
      <c r="R20" s="72">
        <f t="shared" si="30"/>
        <v>1021.7744170299567</v>
      </c>
      <c r="S20" s="72">
        <f t="shared" si="30"/>
        <v>25398.797065133942</v>
      </c>
      <c r="T20" s="72">
        <f t="shared" si="30"/>
        <v>5599.5607407933358</v>
      </c>
      <c r="U20" s="72">
        <f t="shared" si="30"/>
        <v>176.66107375784404</v>
      </c>
      <c r="V20" s="72">
        <f t="shared" si="30"/>
        <v>3438.9874486434296</v>
      </c>
      <c r="W20" s="72">
        <f t="shared" si="30"/>
        <v>7768.262428992588</v>
      </c>
      <c r="X20" s="72">
        <f t="shared" si="30"/>
        <v>7768.262428992587</v>
      </c>
      <c r="Y20" s="72">
        <f t="shared" si="30"/>
        <v>7444.9000847417165</v>
      </c>
      <c r="Z20" s="72">
        <f t="shared" si="30"/>
        <v>5497.7900274142512</v>
      </c>
      <c r="AA20" s="72">
        <f t="shared" si="30"/>
        <v>28304.246518094751</v>
      </c>
      <c r="AB20" s="72">
        <f t="shared" si="30"/>
        <v>18844.508716945424</v>
      </c>
      <c r="AC20" s="72">
        <f t="shared" si="30"/>
        <v>14732.536272745474</v>
      </c>
      <c r="AD20" s="72">
        <f t="shared" si="30"/>
        <v>9274.0150724512623</v>
      </c>
      <c r="AE20" s="72">
        <f t="shared" si="30"/>
        <v>8108.9543579431847</v>
      </c>
      <c r="AF20" s="72">
        <f t="shared" si="30"/>
        <v>1730.4750439074066</v>
      </c>
      <c r="AG20" s="72">
        <f t="shared" si="30"/>
        <v>8108.9543579431838</v>
      </c>
      <c r="AH20" s="72">
        <f t="shared" si="30"/>
        <v>14031.246283775254</v>
      </c>
      <c r="AI20" s="72">
        <f t="shared" ref="AI20:BC20" si="31">SUM(AI193:AI211)</f>
        <v>13494.631140716294</v>
      </c>
      <c r="AJ20" s="72">
        <f t="shared" si="31"/>
        <v>1619.8583286401424</v>
      </c>
      <c r="AK20" s="72">
        <f t="shared" si="31"/>
        <v>5420.1724913528396</v>
      </c>
      <c r="AL20" s="72">
        <f t="shared" si="31"/>
        <v>2703.4463801225729</v>
      </c>
      <c r="AM20" s="72">
        <f t="shared" si="31"/>
        <v>5920.3488915352818</v>
      </c>
      <c r="AN20" s="72">
        <f t="shared" si="31"/>
        <v>1301.1946003438929</v>
      </c>
      <c r="AO20" s="72">
        <f t="shared" si="31"/>
        <v>1301.1946003438929</v>
      </c>
      <c r="AP20" s="72">
        <f t="shared" si="31"/>
        <v>6615.4032198675714</v>
      </c>
      <c r="AQ20" s="72">
        <f t="shared" si="31"/>
        <v>3786.8807633996012</v>
      </c>
      <c r="AR20" s="72">
        <f t="shared" si="31"/>
        <v>115388.66390561442</v>
      </c>
      <c r="AS20" s="72">
        <f t="shared" si="31"/>
        <v>4643.0248709568205</v>
      </c>
      <c r="AT20" s="72">
        <f t="shared" si="31"/>
        <v>2281.1835046741403</v>
      </c>
      <c r="AU20" s="72">
        <f t="shared" si="31"/>
        <v>2281.1835046741385</v>
      </c>
      <c r="AV20" s="72">
        <f t="shared" si="31"/>
        <v>1909.8028094422489</v>
      </c>
      <c r="AW20" s="72">
        <f t="shared" si="31"/>
        <v>8174.6218219383527</v>
      </c>
      <c r="AX20" s="72">
        <f t="shared" si="31"/>
        <v>3015.9912610805782</v>
      </c>
      <c r="AY20" s="72">
        <f t="shared" si="31"/>
        <v>20171.828863155068</v>
      </c>
      <c r="AZ20" s="72">
        <f t="shared" si="31"/>
        <v>12015.111695464057</v>
      </c>
      <c r="BA20" s="72">
        <f t="shared" si="31"/>
        <v>1444.1323714611412</v>
      </c>
      <c r="BB20" s="72">
        <f t="shared" si="31"/>
        <v>3131.0284839028664</v>
      </c>
      <c r="BC20" s="72">
        <f t="shared" si="31"/>
        <v>176.66107375784404</v>
      </c>
      <c r="BD20" s="118">
        <v>18</v>
      </c>
    </row>
    <row r="21" spans="1:56" s="80" customFormat="1" x14ac:dyDescent="0.35">
      <c r="A21" s="80" t="s">
        <v>137</v>
      </c>
      <c r="B21" s="88"/>
      <c r="C21" s="80">
        <f t="shared" ref="C21:AH21" si="32">SUM(C231:C249)</f>
        <v>6714.1441214970146</v>
      </c>
      <c r="D21" s="80">
        <f t="shared" si="32"/>
        <v>14707.194992434695</v>
      </c>
      <c r="E21" s="80">
        <f t="shared" si="32"/>
        <v>7866.7580452783232</v>
      </c>
      <c r="F21" s="80">
        <f t="shared" si="32"/>
        <v>1883.3823185856327</v>
      </c>
      <c r="G21" s="80">
        <f t="shared" si="32"/>
        <v>726.43535462261571</v>
      </c>
      <c r="H21" s="80">
        <f t="shared" si="32"/>
        <v>5142.5782475170718</v>
      </c>
      <c r="I21" s="80">
        <f t="shared" si="32"/>
        <v>891.25017571340993</v>
      </c>
      <c r="J21" s="80">
        <f t="shared" si="32"/>
        <v>2886.6886420008668</v>
      </c>
      <c r="K21" s="80">
        <f t="shared" si="32"/>
        <v>650.20174730563156</v>
      </c>
      <c r="L21" s="80">
        <f t="shared" si="32"/>
        <v>1340.4397766027616</v>
      </c>
      <c r="M21" s="80">
        <f t="shared" si="32"/>
        <v>1340.4397766027621</v>
      </c>
      <c r="N21" s="80">
        <f t="shared" si="32"/>
        <v>1682.6217273924449</v>
      </c>
      <c r="O21" s="80">
        <f t="shared" si="32"/>
        <v>1462.5008586070758</v>
      </c>
      <c r="P21" s="80">
        <f t="shared" si="32"/>
        <v>3689.147867181694</v>
      </c>
      <c r="Q21" s="80">
        <f t="shared" si="32"/>
        <v>1670.9575357138485</v>
      </c>
      <c r="R21" s="80">
        <f t="shared" si="32"/>
        <v>3251.4437790141837</v>
      </c>
      <c r="S21" s="80">
        <f t="shared" si="32"/>
        <v>26981.879076871297</v>
      </c>
      <c r="T21" s="80">
        <f t="shared" si="32"/>
        <v>11439.454524236302</v>
      </c>
      <c r="U21" s="80">
        <f t="shared" si="32"/>
        <v>0</v>
      </c>
      <c r="V21" s="80">
        <f t="shared" si="32"/>
        <v>2771.3074411127159</v>
      </c>
      <c r="W21" s="80">
        <f t="shared" si="32"/>
        <v>7229.5034240819814</v>
      </c>
      <c r="X21" s="80">
        <f t="shared" si="32"/>
        <v>7229.5034240819814</v>
      </c>
      <c r="Y21" s="80">
        <f t="shared" si="32"/>
        <v>5704.9421818385745</v>
      </c>
      <c r="Z21" s="80">
        <f t="shared" si="32"/>
        <v>3976.3228200588005</v>
      </c>
      <c r="AA21" s="80">
        <f t="shared" si="32"/>
        <v>24730.250996486302</v>
      </c>
      <c r="AB21" s="80">
        <f t="shared" si="32"/>
        <v>17170.34614229689</v>
      </c>
      <c r="AC21" s="80">
        <f t="shared" si="32"/>
        <v>16329.055892785404</v>
      </c>
      <c r="AD21" s="80">
        <f t="shared" si="32"/>
        <v>2348.3490207321502</v>
      </c>
      <c r="AE21" s="80">
        <f t="shared" si="32"/>
        <v>1817.5362715095155</v>
      </c>
      <c r="AF21" s="80">
        <f t="shared" si="32"/>
        <v>950.8732384942856</v>
      </c>
      <c r="AG21" s="80">
        <f t="shared" si="32"/>
        <v>1817.5362715095152</v>
      </c>
      <c r="AH21" s="80">
        <f t="shared" si="32"/>
        <v>7622.1816946283916</v>
      </c>
      <c r="AI21" s="80">
        <f t="shared" ref="AI21:BC21" si="33">SUM(AI231:AI249)</f>
        <v>18263.693961972098</v>
      </c>
      <c r="AJ21" s="80">
        <f t="shared" si="33"/>
        <v>1322.0464253790644</v>
      </c>
      <c r="AK21" s="80">
        <f t="shared" si="33"/>
        <v>1969.1860316325556</v>
      </c>
      <c r="AL21" s="80">
        <f t="shared" si="33"/>
        <v>1275.6278262713595</v>
      </c>
      <c r="AM21" s="80">
        <f t="shared" si="33"/>
        <v>3093.239839912711</v>
      </c>
      <c r="AN21" s="80">
        <f t="shared" si="33"/>
        <v>171.59445637360386</v>
      </c>
      <c r="AO21" s="80">
        <f t="shared" si="33"/>
        <v>171.59445637360386</v>
      </c>
      <c r="AP21" s="80">
        <f t="shared" si="33"/>
        <v>2285.7923741572781</v>
      </c>
      <c r="AQ21" s="80">
        <f t="shared" si="33"/>
        <v>3134.8117920695577</v>
      </c>
      <c r="AR21" s="80">
        <f t="shared" si="33"/>
        <v>90075.129118330282</v>
      </c>
      <c r="AS21" s="80">
        <f t="shared" si="33"/>
        <v>953.30957111603038</v>
      </c>
      <c r="AT21" s="80">
        <f t="shared" si="33"/>
        <v>0</v>
      </c>
      <c r="AU21" s="80">
        <f t="shared" si="33"/>
        <v>0</v>
      </c>
      <c r="AV21" s="80">
        <f t="shared" si="33"/>
        <v>2402.1504677740463</v>
      </c>
      <c r="AW21" s="80">
        <f t="shared" si="33"/>
        <v>4562.8989024515113</v>
      </c>
      <c r="AX21" s="80">
        <f t="shared" si="33"/>
        <v>2361.708820270198</v>
      </c>
      <c r="AY21" s="80">
        <f t="shared" si="33"/>
        <v>13070.168341158689</v>
      </c>
      <c r="AZ21" s="80">
        <f t="shared" si="33"/>
        <v>5884.278633857426</v>
      </c>
      <c r="BA21" s="80">
        <f t="shared" si="33"/>
        <v>357.08789124303024</v>
      </c>
      <c r="BB21" s="80">
        <f t="shared" si="33"/>
        <v>2522.6434426539231</v>
      </c>
      <c r="BC21" s="80">
        <f t="shared" si="33"/>
        <v>0</v>
      </c>
      <c r="BD21" s="118">
        <v>19</v>
      </c>
    </row>
    <row r="22" spans="1:56" s="75" customFormat="1" x14ac:dyDescent="0.35">
      <c r="A22" s="75" t="s">
        <v>142</v>
      </c>
      <c r="B22" s="84" t="s">
        <v>83</v>
      </c>
      <c r="C22" s="72">
        <f t="shared" ref="C22:AH22" si="34">SUM(C60,C98,C136,C174,C212)</f>
        <v>0</v>
      </c>
      <c r="D22" s="72">
        <f t="shared" si="34"/>
        <v>0</v>
      </c>
      <c r="E22" s="72">
        <f t="shared" si="34"/>
        <v>0</v>
      </c>
      <c r="F22" s="72">
        <f t="shared" si="34"/>
        <v>0</v>
      </c>
      <c r="G22" s="72">
        <f t="shared" si="34"/>
        <v>0</v>
      </c>
      <c r="H22" s="72">
        <f t="shared" si="34"/>
        <v>0</v>
      </c>
      <c r="I22" s="72">
        <f t="shared" si="34"/>
        <v>0</v>
      </c>
      <c r="J22" s="72">
        <f t="shared" si="34"/>
        <v>0</v>
      </c>
      <c r="K22" s="72">
        <f t="shared" si="34"/>
        <v>0</v>
      </c>
      <c r="L22" s="72">
        <f t="shared" si="34"/>
        <v>0</v>
      </c>
      <c r="M22" s="72">
        <f t="shared" si="34"/>
        <v>0</v>
      </c>
      <c r="N22" s="72">
        <f t="shared" si="34"/>
        <v>0</v>
      </c>
      <c r="O22" s="72">
        <f t="shared" si="34"/>
        <v>0</v>
      </c>
      <c r="P22" s="72">
        <f t="shared" si="34"/>
        <v>0</v>
      </c>
      <c r="Q22" s="72">
        <f t="shared" si="34"/>
        <v>0</v>
      </c>
      <c r="R22" s="72">
        <f t="shared" si="34"/>
        <v>0</v>
      </c>
      <c r="S22" s="72">
        <f t="shared" si="34"/>
        <v>0</v>
      </c>
      <c r="T22" s="72">
        <f t="shared" si="34"/>
        <v>0</v>
      </c>
      <c r="U22" s="72">
        <f t="shared" si="34"/>
        <v>0</v>
      </c>
      <c r="V22" s="72">
        <f t="shared" si="34"/>
        <v>0</v>
      </c>
      <c r="W22" s="72">
        <f t="shared" si="34"/>
        <v>0</v>
      </c>
      <c r="X22" s="72">
        <f t="shared" si="34"/>
        <v>0</v>
      </c>
      <c r="Y22" s="72">
        <f t="shared" si="34"/>
        <v>0</v>
      </c>
      <c r="Z22" s="72">
        <f t="shared" si="34"/>
        <v>0</v>
      </c>
      <c r="AA22" s="72">
        <f t="shared" si="34"/>
        <v>0</v>
      </c>
      <c r="AB22" s="72">
        <f t="shared" si="34"/>
        <v>0</v>
      </c>
      <c r="AC22" s="72">
        <f t="shared" si="34"/>
        <v>0</v>
      </c>
      <c r="AD22" s="72">
        <f t="shared" si="34"/>
        <v>0</v>
      </c>
      <c r="AE22" s="72">
        <f t="shared" si="34"/>
        <v>0</v>
      </c>
      <c r="AF22" s="72">
        <f t="shared" si="34"/>
        <v>0</v>
      </c>
      <c r="AG22" s="72">
        <f t="shared" si="34"/>
        <v>0</v>
      </c>
      <c r="AH22" s="72">
        <f t="shared" si="34"/>
        <v>0</v>
      </c>
      <c r="AI22" s="72">
        <f t="shared" ref="AI22:BC22" si="35">SUM(AI60,AI98,AI136,AI174,AI212)</f>
        <v>0</v>
      </c>
      <c r="AJ22" s="72">
        <f t="shared" si="35"/>
        <v>0</v>
      </c>
      <c r="AK22" s="72">
        <f t="shared" si="35"/>
        <v>0</v>
      </c>
      <c r="AL22" s="72">
        <f t="shared" si="35"/>
        <v>0</v>
      </c>
      <c r="AM22" s="72">
        <f t="shared" si="35"/>
        <v>0</v>
      </c>
      <c r="AN22" s="72">
        <f t="shared" si="35"/>
        <v>0</v>
      </c>
      <c r="AO22" s="72">
        <f t="shared" si="35"/>
        <v>0</v>
      </c>
      <c r="AP22" s="72">
        <f t="shared" si="35"/>
        <v>0</v>
      </c>
      <c r="AQ22" s="72">
        <f t="shared" si="35"/>
        <v>0</v>
      </c>
      <c r="AR22" s="72">
        <f t="shared" si="35"/>
        <v>0</v>
      </c>
      <c r="AS22" s="72">
        <f t="shared" si="35"/>
        <v>0</v>
      </c>
      <c r="AT22" s="72">
        <f t="shared" si="35"/>
        <v>0</v>
      </c>
      <c r="AU22" s="72">
        <f t="shared" si="35"/>
        <v>0</v>
      </c>
      <c r="AV22" s="72">
        <f t="shared" si="35"/>
        <v>0</v>
      </c>
      <c r="AW22" s="72">
        <f t="shared" si="35"/>
        <v>0</v>
      </c>
      <c r="AX22" s="72">
        <f t="shared" si="35"/>
        <v>0</v>
      </c>
      <c r="AY22" s="72">
        <f t="shared" si="35"/>
        <v>0</v>
      </c>
      <c r="AZ22" s="72">
        <f t="shared" si="35"/>
        <v>0</v>
      </c>
      <c r="BA22" s="72">
        <f t="shared" si="35"/>
        <v>0</v>
      </c>
      <c r="BB22" s="72">
        <f t="shared" si="35"/>
        <v>0</v>
      </c>
      <c r="BC22" s="72">
        <f t="shared" si="35"/>
        <v>0</v>
      </c>
      <c r="BD22" s="118">
        <v>20</v>
      </c>
    </row>
    <row r="23" spans="1:56" s="75" customFormat="1" x14ac:dyDescent="0.35">
      <c r="B23" s="84" t="s">
        <v>61</v>
      </c>
      <c r="C23" s="72">
        <f t="shared" ref="C23:AH23" si="36">SUM(C61,C99,C137,C175,C213)</f>
        <v>0</v>
      </c>
      <c r="D23" s="72">
        <f t="shared" si="36"/>
        <v>0</v>
      </c>
      <c r="E23" s="72">
        <f t="shared" si="36"/>
        <v>0</v>
      </c>
      <c r="F23" s="72">
        <f t="shared" si="36"/>
        <v>0</v>
      </c>
      <c r="G23" s="72">
        <f t="shared" si="36"/>
        <v>0</v>
      </c>
      <c r="H23" s="72">
        <f t="shared" si="36"/>
        <v>0</v>
      </c>
      <c r="I23" s="72">
        <f t="shared" si="36"/>
        <v>0</v>
      </c>
      <c r="J23" s="72">
        <f t="shared" si="36"/>
        <v>0</v>
      </c>
      <c r="K23" s="72">
        <f t="shared" si="36"/>
        <v>0</v>
      </c>
      <c r="L23" s="72">
        <f t="shared" si="36"/>
        <v>0</v>
      </c>
      <c r="M23" s="72">
        <f t="shared" si="36"/>
        <v>0</v>
      </c>
      <c r="N23" s="72">
        <f t="shared" si="36"/>
        <v>0</v>
      </c>
      <c r="O23" s="72">
        <f t="shared" si="36"/>
        <v>0</v>
      </c>
      <c r="P23" s="72">
        <f t="shared" si="36"/>
        <v>0</v>
      </c>
      <c r="Q23" s="72">
        <f t="shared" si="36"/>
        <v>0</v>
      </c>
      <c r="R23" s="72">
        <f t="shared" si="36"/>
        <v>0</v>
      </c>
      <c r="S23" s="72">
        <f t="shared" si="36"/>
        <v>0</v>
      </c>
      <c r="T23" s="72">
        <f t="shared" si="36"/>
        <v>0</v>
      </c>
      <c r="U23" s="72">
        <f t="shared" si="36"/>
        <v>0</v>
      </c>
      <c r="V23" s="72">
        <f t="shared" si="36"/>
        <v>0</v>
      </c>
      <c r="W23" s="72">
        <f t="shared" si="36"/>
        <v>0</v>
      </c>
      <c r="X23" s="72">
        <f t="shared" si="36"/>
        <v>0</v>
      </c>
      <c r="Y23" s="72">
        <f t="shared" si="36"/>
        <v>0</v>
      </c>
      <c r="Z23" s="72">
        <f t="shared" si="36"/>
        <v>0</v>
      </c>
      <c r="AA23" s="72">
        <f t="shared" si="36"/>
        <v>0</v>
      </c>
      <c r="AB23" s="72">
        <f t="shared" si="36"/>
        <v>0</v>
      </c>
      <c r="AC23" s="72">
        <f t="shared" si="36"/>
        <v>0</v>
      </c>
      <c r="AD23" s="72">
        <f t="shared" si="36"/>
        <v>0</v>
      </c>
      <c r="AE23" s="72">
        <f t="shared" si="36"/>
        <v>0</v>
      </c>
      <c r="AF23" s="72">
        <f t="shared" si="36"/>
        <v>0</v>
      </c>
      <c r="AG23" s="72">
        <f t="shared" si="36"/>
        <v>0</v>
      </c>
      <c r="AH23" s="72">
        <f t="shared" si="36"/>
        <v>0</v>
      </c>
      <c r="AI23" s="72">
        <f t="shared" ref="AI23:BC23" si="37">SUM(AI61,AI99,AI137,AI175,AI213)</f>
        <v>0</v>
      </c>
      <c r="AJ23" s="72">
        <f t="shared" si="37"/>
        <v>0</v>
      </c>
      <c r="AK23" s="72">
        <f t="shared" si="37"/>
        <v>0</v>
      </c>
      <c r="AL23" s="72">
        <f t="shared" si="37"/>
        <v>0</v>
      </c>
      <c r="AM23" s="72">
        <f t="shared" si="37"/>
        <v>0</v>
      </c>
      <c r="AN23" s="72">
        <f t="shared" si="37"/>
        <v>0</v>
      </c>
      <c r="AO23" s="72">
        <f t="shared" si="37"/>
        <v>0</v>
      </c>
      <c r="AP23" s="72">
        <f t="shared" si="37"/>
        <v>0</v>
      </c>
      <c r="AQ23" s="72">
        <f t="shared" si="37"/>
        <v>0</v>
      </c>
      <c r="AR23" s="72">
        <f t="shared" si="37"/>
        <v>0</v>
      </c>
      <c r="AS23" s="72">
        <f t="shared" si="37"/>
        <v>0</v>
      </c>
      <c r="AT23" s="72">
        <f t="shared" si="37"/>
        <v>0</v>
      </c>
      <c r="AU23" s="72">
        <f t="shared" si="37"/>
        <v>0</v>
      </c>
      <c r="AV23" s="72">
        <f t="shared" si="37"/>
        <v>0</v>
      </c>
      <c r="AW23" s="72">
        <f t="shared" si="37"/>
        <v>0</v>
      </c>
      <c r="AX23" s="72">
        <f t="shared" si="37"/>
        <v>0</v>
      </c>
      <c r="AY23" s="72">
        <f t="shared" si="37"/>
        <v>0</v>
      </c>
      <c r="AZ23" s="72">
        <f t="shared" si="37"/>
        <v>0</v>
      </c>
      <c r="BA23" s="72">
        <f t="shared" si="37"/>
        <v>0</v>
      </c>
      <c r="BB23" s="72">
        <f t="shared" si="37"/>
        <v>0</v>
      </c>
      <c r="BC23" s="72">
        <f t="shared" si="37"/>
        <v>0</v>
      </c>
      <c r="BD23" s="118">
        <v>21</v>
      </c>
    </row>
    <row r="24" spans="1:56" s="75" customFormat="1" x14ac:dyDescent="0.35">
      <c r="B24" s="84" t="s">
        <v>78</v>
      </c>
      <c r="C24" s="72">
        <f t="shared" ref="C24:AH24" si="38">SUM(C62,C100,C138,C176,C214)</f>
        <v>0</v>
      </c>
      <c r="D24" s="72">
        <f t="shared" si="38"/>
        <v>0</v>
      </c>
      <c r="E24" s="72">
        <f t="shared" si="38"/>
        <v>0</v>
      </c>
      <c r="F24" s="72">
        <f t="shared" si="38"/>
        <v>0</v>
      </c>
      <c r="G24" s="72">
        <f t="shared" si="38"/>
        <v>0</v>
      </c>
      <c r="H24" s="72">
        <f t="shared" si="38"/>
        <v>0</v>
      </c>
      <c r="I24" s="72">
        <f t="shared" si="38"/>
        <v>0</v>
      </c>
      <c r="J24" s="72">
        <f t="shared" si="38"/>
        <v>0</v>
      </c>
      <c r="K24" s="72">
        <f t="shared" si="38"/>
        <v>0</v>
      </c>
      <c r="L24" s="72">
        <f t="shared" si="38"/>
        <v>0</v>
      </c>
      <c r="M24" s="72">
        <f t="shared" si="38"/>
        <v>0</v>
      </c>
      <c r="N24" s="72">
        <f t="shared" si="38"/>
        <v>0</v>
      </c>
      <c r="O24" s="72">
        <f t="shared" si="38"/>
        <v>0</v>
      </c>
      <c r="P24" s="72">
        <f t="shared" si="38"/>
        <v>0</v>
      </c>
      <c r="Q24" s="72">
        <f t="shared" si="38"/>
        <v>0</v>
      </c>
      <c r="R24" s="72">
        <f t="shared" si="38"/>
        <v>0</v>
      </c>
      <c r="S24" s="72">
        <f t="shared" si="38"/>
        <v>0</v>
      </c>
      <c r="T24" s="72">
        <f t="shared" si="38"/>
        <v>0</v>
      </c>
      <c r="U24" s="72">
        <f t="shared" si="38"/>
        <v>0</v>
      </c>
      <c r="V24" s="72">
        <f t="shared" si="38"/>
        <v>0</v>
      </c>
      <c r="W24" s="72">
        <f t="shared" si="38"/>
        <v>0</v>
      </c>
      <c r="X24" s="72">
        <f t="shared" si="38"/>
        <v>0</v>
      </c>
      <c r="Y24" s="72">
        <f t="shared" si="38"/>
        <v>0</v>
      </c>
      <c r="Z24" s="72">
        <f t="shared" si="38"/>
        <v>0</v>
      </c>
      <c r="AA24" s="72">
        <f t="shared" si="38"/>
        <v>0</v>
      </c>
      <c r="AB24" s="72">
        <f t="shared" si="38"/>
        <v>0</v>
      </c>
      <c r="AC24" s="72">
        <f t="shared" si="38"/>
        <v>0</v>
      </c>
      <c r="AD24" s="72">
        <f t="shared" si="38"/>
        <v>0</v>
      </c>
      <c r="AE24" s="72">
        <f t="shared" si="38"/>
        <v>0</v>
      </c>
      <c r="AF24" s="72">
        <f t="shared" si="38"/>
        <v>0</v>
      </c>
      <c r="AG24" s="72">
        <f t="shared" si="38"/>
        <v>0</v>
      </c>
      <c r="AH24" s="72">
        <f t="shared" si="38"/>
        <v>0</v>
      </c>
      <c r="AI24" s="72">
        <f t="shared" ref="AI24:BC24" si="39">SUM(AI62,AI100,AI138,AI176,AI214)</f>
        <v>0</v>
      </c>
      <c r="AJ24" s="72">
        <f t="shared" si="39"/>
        <v>0</v>
      </c>
      <c r="AK24" s="72">
        <f t="shared" si="39"/>
        <v>0</v>
      </c>
      <c r="AL24" s="72">
        <f t="shared" si="39"/>
        <v>0</v>
      </c>
      <c r="AM24" s="72">
        <f t="shared" si="39"/>
        <v>0</v>
      </c>
      <c r="AN24" s="72">
        <f t="shared" si="39"/>
        <v>0</v>
      </c>
      <c r="AO24" s="72">
        <f t="shared" si="39"/>
        <v>0</v>
      </c>
      <c r="AP24" s="72">
        <f t="shared" si="39"/>
        <v>0</v>
      </c>
      <c r="AQ24" s="72">
        <f t="shared" si="39"/>
        <v>0</v>
      </c>
      <c r="AR24" s="72">
        <f t="shared" si="39"/>
        <v>0</v>
      </c>
      <c r="AS24" s="72">
        <f t="shared" si="39"/>
        <v>0</v>
      </c>
      <c r="AT24" s="72">
        <f t="shared" si="39"/>
        <v>0</v>
      </c>
      <c r="AU24" s="72">
        <f t="shared" si="39"/>
        <v>0</v>
      </c>
      <c r="AV24" s="72">
        <f t="shared" si="39"/>
        <v>0</v>
      </c>
      <c r="AW24" s="72">
        <f t="shared" si="39"/>
        <v>0</v>
      </c>
      <c r="AX24" s="72">
        <f t="shared" si="39"/>
        <v>0</v>
      </c>
      <c r="AY24" s="72">
        <f t="shared" si="39"/>
        <v>0</v>
      </c>
      <c r="AZ24" s="72">
        <f t="shared" si="39"/>
        <v>0</v>
      </c>
      <c r="BA24" s="72">
        <f t="shared" si="39"/>
        <v>0</v>
      </c>
      <c r="BB24" s="72">
        <f t="shared" si="39"/>
        <v>0</v>
      </c>
      <c r="BC24" s="72">
        <f t="shared" si="39"/>
        <v>0</v>
      </c>
      <c r="BD24" s="118">
        <v>22</v>
      </c>
    </row>
    <row r="25" spans="1:56" s="75" customFormat="1" x14ac:dyDescent="0.35">
      <c r="B25" s="84" t="s">
        <v>62</v>
      </c>
      <c r="C25" s="72">
        <f t="shared" ref="C25:AH25" si="40">SUM(C63,C101,C139,C177,C215)</f>
        <v>595.94338570984326</v>
      </c>
      <c r="D25" s="72">
        <f t="shared" si="40"/>
        <v>1342.9241981381481</v>
      </c>
      <c r="E25" s="72">
        <f t="shared" si="40"/>
        <v>738.81665979304705</v>
      </c>
      <c r="F25" s="72">
        <f t="shared" si="40"/>
        <v>474.173825712758</v>
      </c>
      <c r="G25" s="72">
        <f t="shared" si="40"/>
        <v>328.87909787855085</v>
      </c>
      <c r="H25" s="72">
        <f t="shared" si="40"/>
        <v>1636.8078914389853</v>
      </c>
      <c r="I25" s="72">
        <f t="shared" si="40"/>
        <v>366.42602980906082</v>
      </c>
      <c r="J25" s="72">
        <f t="shared" si="40"/>
        <v>652.91967672110036</v>
      </c>
      <c r="K25" s="72">
        <f t="shared" si="40"/>
        <v>209.15562779365163</v>
      </c>
      <c r="L25" s="72">
        <f t="shared" si="40"/>
        <v>551.21682539977985</v>
      </c>
      <c r="M25" s="72">
        <f t="shared" si="40"/>
        <v>551.21682539977996</v>
      </c>
      <c r="N25" s="72">
        <f t="shared" si="40"/>
        <v>571.99442159049954</v>
      </c>
      <c r="O25" s="72">
        <f t="shared" si="40"/>
        <v>536.52748011909364</v>
      </c>
      <c r="P25" s="72">
        <f t="shared" si="40"/>
        <v>199.74778500079969</v>
      </c>
      <c r="Q25" s="72">
        <f t="shared" si="40"/>
        <v>359.212402929213</v>
      </c>
      <c r="R25" s="72">
        <f t="shared" si="40"/>
        <v>204.45536171819731</v>
      </c>
      <c r="S25" s="72">
        <f t="shared" si="40"/>
        <v>4255.7112879212955</v>
      </c>
      <c r="T25" s="72">
        <f t="shared" si="40"/>
        <v>935.71093539428591</v>
      </c>
      <c r="U25" s="72">
        <f t="shared" si="40"/>
        <v>141.11814557691687</v>
      </c>
      <c r="V25" s="72">
        <f t="shared" si="40"/>
        <v>557.29657028445638</v>
      </c>
      <c r="W25" s="72">
        <f t="shared" si="40"/>
        <v>1536.6047045065602</v>
      </c>
      <c r="X25" s="72">
        <f t="shared" si="40"/>
        <v>1536.6047045065588</v>
      </c>
      <c r="Y25" s="72">
        <f t="shared" si="40"/>
        <v>1208.6070384303084</v>
      </c>
      <c r="Z25" s="72">
        <f t="shared" si="40"/>
        <v>2450.3487303385173</v>
      </c>
      <c r="AA25" s="72">
        <f t="shared" si="40"/>
        <v>6649.70007148267</v>
      </c>
      <c r="AB25" s="72">
        <f t="shared" si="40"/>
        <v>1649.8896393344808</v>
      </c>
      <c r="AC25" s="72">
        <f t="shared" si="40"/>
        <v>3961.383011322469</v>
      </c>
      <c r="AD25" s="72">
        <f t="shared" si="40"/>
        <v>1135.6074943947071</v>
      </c>
      <c r="AE25" s="72">
        <f t="shared" si="40"/>
        <v>819.59320027455158</v>
      </c>
      <c r="AF25" s="72">
        <f t="shared" si="40"/>
        <v>261.46843456821375</v>
      </c>
      <c r="AG25" s="72">
        <f t="shared" si="40"/>
        <v>819.59320027455169</v>
      </c>
      <c r="AH25" s="72">
        <f t="shared" si="40"/>
        <v>2683.2730696002131</v>
      </c>
      <c r="AI25" s="72">
        <f t="shared" ref="AI25:BC25" si="41">SUM(AI63,AI101,AI139,AI177,AI215)</f>
        <v>2376.7205833230591</v>
      </c>
      <c r="AJ25" s="72">
        <f t="shared" si="41"/>
        <v>346.17380172951999</v>
      </c>
      <c r="AK25" s="72">
        <f t="shared" si="41"/>
        <v>306.19304730935721</v>
      </c>
      <c r="AL25" s="72">
        <f t="shared" si="41"/>
        <v>755.27426733149355</v>
      </c>
      <c r="AM25" s="72">
        <f t="shared" si="41"/>
        <v>1603.7833118676676</v>
      </c>
      <c r="AN25" s="72">
        <f t="shared" si="41"/>
        <v>74.596809645814943</v>
      </c>
      <c r="AO25" s="72">
        <f t="shared" si="41"/>
        <v>74.596809645814901</v>
      </c>
      <c r="AP25" s="72">
        <f t="shared" si="41"/>
        <v>406.23650697227669</v>
      </c>
      <c r="AQ25" s="72">
        <f t="shared" si="41"/>
        <v>480.84061269417668</v>
      </c>
      <c r="AR25" s="72">
        <f t="shared" si="41"/>
        <v>18942.975990172217</v>
      </c>
      <c r="AS25" s="72">
        <f t="shared" si="41"/>
        <v>462.76147693209577</v>
      </c>
      <c r="AT25" s="72">
        <f t="shared" si="41"/>
        <v>96.880197351917502</v>
      </c>
      <c r="AU25" s="72">
        <f t="shared" si="41"/>
        <v>96.880197351917502</v>
      </c>
      <c r="AV25" s="72">
        <f t="shared" si="41"/>
        <v>356.07475833779017</v>
      </c>
      <c r="AW25" s="72">
        <f t="shared" si="41"/>
        <v>1092.9133524919346</v>
      </c>
      <c r="AX25" s="72">
        <f t="shared" si="41"/>
        <v>427.98853509788722</v>
      </c>
      <c r="AY25" s="72">
        <f t="shared" si="41"/>
        <v>3088.8234732833653</v>
      </c>
      <c r="AZ25" s="72">
        <f t="shared" si="41"/>
        <v>1558.9941659970998</v>
      </c>
      <c r="BA25" s="72">
        <f t="shared" si="41"/>
        <v>291.95135858120722</v>
      </c>
      <c r="BB25" s="72">
        <f t="shared" si="41"/>
        <v>761.82907414739554</v>
      </c>
      <c r="BC25" s="72">
        <f t="shared" si="41"/>
        <v>141.11814557691679</v>
      </c>
      <c r="BD25" s="118">
        <v>23</v>
      </c>
    </row>
    <row r="26" spans="1:56" s="75" customFormat="1" x14ac:dyDescent="0.35">
      <c r="B26" s="84" t="s">
        <v>63</v>
      </c>
      <c r="C26" s="72">
        <f t="shared" ref="C26:AH26" si="42">SUM(C64,C102,C140,C178,C216)</f>
        <v>1364.2337578343363</v>
      </c>
      <c r="D26" s="72">
        <f t="shared" si="42"/>
        <v>2340.6919773460136</v>
      </c>
      <c r="E26" s="72">
        <f t="shared" si="42"/>
        <v>901.38829106186461</v>
      </c>
      <c r="F26" s="72">
        <f t="shared" si="42"/>
        <v>590.29795190319851</v>
      </c>
      <c r="G26" s="72">
        <f t="shared" si="42"/>
        <v>341.68556565195684</v>
      </c>
      <c r="H26" s="72">
        <f t="shared" si="42"/>
        <v>2161.7956955342565</v>
      </c>
      <c r="I26" s="72">
        <f t="shared" si="42"/>
        <v>433.16171486906092</v>
      </c>
      <c r="J26" s="72">
        <f t="shared" si="42"/>
        <v>963.03648932779686</v>
      </c>
      <c r="K26" s="72">
        <f t="shared" si="42"/>
        <v>280.47526295027171</v>
      </c>
      <c r="L26" s="72">
        <f t="shared" si="42"/>
        <v>694.47562232218388</v>
      </c>
      <c r="M26" s="72">
        <f t="shared" si="42"/>
        <v>694.47562232218399</v>
      </c>
      <c r="N26" s="72">
        <f t="shared" si="42"/>
        <v>1052.7382104395517</v>
      </c>
      <c r="O26" s="72">
        <f t="shared" si="42"/>
        <v>732.04253153673744</v>
      </c>
      <c r="P26" s="72">
        <f t="shared" si="42"/>
        <v>250.59351721225289</v>
      </c>
      <c r="Q26" s="72">
        <f t="shared" si="42"/>
        <v>493.52617737409895</v>
      </c>
      <c r="R26" s="72">
        <f t="shared" si="42"/>
        <v>228.82972028474813</v>
      </c>
      <c r="S26" s="72">
        <f t="shared" si="42"/>
        <v>7130.1374803654871</v>
      </c>
      <c r="T26" s="72">
        <f t="shared" si="42"/>
        <v>2239.240866932686</v>
      </c>
      <c r="U26" s="72">
        <f t="shared" si="42"/>
        <v>150.45993905990426</v>
      </c>
      <c r="V26" s="72">
        <f t="shared" si="42"/>
        <v>769.52858143711251</v>
      </c>
      <c r="W26" s="72">
        <f t="shared" si="42"/>
        <v>2160.2985261802983</v>
      </c>
      <c r="X26" s="72">
        <f t="shared" si="42"/>
        <v>2160.2985261802964</v>
      </c>
      <c r="Y26" s="72">
        <f t="shared" si="42"/>
        <v>1728.9584852379426</v>
      </c>
      <c r="Z26" s="72">
        <f t="shared" si="42"/>
        <v>4945.3624962331687</v>
      </c>
      <c r="AA26" s="72">
        <f t="shared" si="42"/>
        <v>10503.820279005869</v>
      </c>
      <c r="AB26" s="72">
        <f t="shared" si="42"/>
        <v>2731.3940521142695</v>
      </c>
      <c r="AC26" s="72">
        <f t="shared" si="42"/>
        <v>6908.8340231305028</v>
      </c>
      <c r="AD26" s="72">
        <f t="shared" si="42"/>
        <v>1305.6499956403866</v>
      </c>
      <c r="AE26" s="72">
        <f t="shared" si="42"/>
        <v>979.33665845519636</v>
      </c>
      <c r="AF26" s="72">
        <f t="shared" si="42"/>
        <v>371.65177489524376</v>
      </c>
      <c r="AG26" s="72">
        <f t="shared" si="42"/>
        <v>979.33665845519658</v>
      </c>
      <c r="AH26" s="72">
        <f t="shared" si="42"/>
        <v>3466.7996330404089</v>
      </c>
      <c r="AI26" s="72">
        <f t="shared" ref="AI26:BC26" si="43">SUM(AI64,AI102,AI140,AI178,AI216)</f>
        <v>4453.3129355727979</v>
      </c>
      <c r="AJ26" s="72">
        <f t="shared" si="43"/>
        <v>424.07026743327424</v>
      </c>
      <c r="AK26" s="72">
        <f t="shared" si="43"/>
        <v>380.97789647021892</v>
      </c>
      <c r="AL26" s="72">
        <f t="shared" si="43"/>
        <v>1004.1748538707735</v>
      </c>
      <c r="AM26" s="72">
        <f t="shared" si="43"/>
        <v>2031.0184524186573</v>
      </c>
      <c r="AN26" s="72">
        <f t="shared" si="43"/>
        <v>101.8586341522219</v>
      </c>
      <c r="AO26" s="72">
        <f t="shared" si="43"/>
        <v>101.85863415222184</v>
      </c>
      <c r="AP26" s="72">
        <f t="shared" si="43"/>
        <v>518.39987211564198</v>
      </c>
      <c r="AQ26" s="72">
        <f t="shared" si="43"/>
        <v>708.15310887805299</v>
      </c>
      <c r="AR26" s="72">
        <f t="shared" si="43"/>
        <v>29133.20939711712</v>
      </c>
      <c r="AS26" s="72">
        <f t="shared" si="43"/>
        <v>547.042345839071</v>
      </c>
      <c r="AT26" s="72">
        <f t="shared" si="43"/>
        <v>106.19243673963354</v>
      </c>
      <c r="AU26" s="72">
        <f t="shared" si="43"/>
        <v>106.19243673963354</v>
      </c>
      <c r="AV26" s="72">
        <f t="shared" si="43"/>
        <v>448.22648760612361</v>
      </c>
      <c r="AW26" s="72">
        <f t="shared" si="43"/>
        <v>1446.6435088895319</v>
      </c>
      <c r="AX26" s="72">
        <f t="shared" si="43"/>
        <v>658.2339661509908</v>
      </c>
      <c r="AY26" s="72">
        <f t="shared" si="43"/>
        <v>4508.5501956657936</v>
      </c>
      <c r="AZ26" s="72">
        <f t="shared" si="43"/>
        <v>2352.1328384570616</v>
      </c>
      <c r="BA26" s="72">
        <f t="shared" si="43"/>
        <v>435.11351736097623</v>
      </c>
      <c r="BB26" s="72">
        <f t="shared" si="43"/>
        <v>950.27671312501639</v>
      </c>
      <c r="BC26" s="72">
        <f t="shared" si="43"/>
        <v>150.4599390599042</v>
      </c>
      <c r="BD26" s="118">
        <v>24</v>
      </c>
    </row>
    <row r="27" spans="1:56" s="75" customFormat="1" x14ac:dyDescent="0.35">
      <c r="B27" s="84" t="s">
        <v>64</v>
      </c>
      <c r="C27" s="72">
        <f t="shared" ref="C27:AH27" si="44">SUM(C65,C103,C141,C179,C217)</f>
        <v>2204.5946922601361</v>
      </c>
      <c r="D27" s="72">
        <f t="shared" si="44"/>
        <v>3709.3885632893443</v>
      </c>
      <c r="E27" s="72">
        <f t="shared" si="44"/>
        <v>1377.8582258976371</v>
      </c>
      <c r="F27" s="72">
        <f t="shared" si="44"/>
        <v>871.81721960794641</v>
      </c>
      <c r="G27" s="72">
        <f t="shared" si="44"/>
        <v>508.35472175154769</v>
      </c>
      <c r="H27" s="72">
        <f t="shared" si="44"/>
        <v>3345.4005676553361</v>
      </c>
      <c r="I27" s="72">
        <f t="shared" si="44"/>
        <v>578.22254108500351</v>
      </c>
      <c r="J27" s="72">
        <f t="shared" si="44"/>
        <v>1319.8445729498746</v>
      </c>
      <c r="K27" s="72">
        <f t="shared" si="44"/>
        <v>446.64038384878853</v>
      </c>
      <c r="L27" s="72">
        <f t="shared" si="44"/>
        <v>1081.1898018755096</v>
      </c>
      <c r="M27" s="72">
        <f t="shared" si="44"/>
        <v>1081.1898018755098</v>
      </c>
      <c r="N27" s="72">
        <f t="shared" si="44"/>
        <v>1631.0776715859897</v>
      </c>
      <c r="O27" s="72">
        <f t="shared" si="44"/>
        <v>1204.6552508089526</v>
      </c>
      <c r="P27" s="72">
        <f t="shared" si="44"/>
        <v>361.29112237234528</v>
      </c>
      <c r="Q27" s="72">
        <f t="shared" si="44"/>
        <v>750.61065672578218</v>
      </c>
      <c r="R27" s="72">
        <f t="shared" si="44"/>
        <v>305.35754759550605</v>
      </c>
      <c r="S27" s="72">
        <f t="shared" si="44"/>
        <v>11566.817099474474</v>
      </c>
      <c r="T27" s="72">
        <f t="shared" si="44"/>
        <v>3828.2678956523127</v>
      </c>
      <c r="U27" s="72">
        <f t="shared" si="44"/>
        <v>235.91660011612947</v>
      </c>
      <c r="V27" s="72">
        <f t="shared" si="44"/>
        <v>1307.6531897714833</v>
      </c>
      <c r="W27" s="72">
        <f t="shared" si="44"/>
        <v>3174.5364213902217</v>
      </c>
      <c r="X27" s="72">
        <f t="shared" si="44"/>
        <v>3174.5364213902189</v>
      </c>
      <c r="Y27" s="72">
        <f t="shared" si="44"/>
        <v>2628.5011057202096</v>
      </c>
      <c r="Z27" s="72">
        <f t="shared" si="44"/>
        <v>8448.6545526160535</v>
      </c>
      <c r="AA27" s="72">
        <f t="shared" si="44"/>
        <v>17200.834904659376</v>
      </c>
      <c r="AB27" s="72">
        <f t="shared" si="44"/>
        <v>4316.4288731246552</v>
      </c>
      <c r="AC27" s="72">
        <f t="shared" si="44"/>
        <v>11323.026864342703</v>
      </c>
      <c r="AD27" s="72">
        <f t="shared" si="44"/>
        <v>2074.5798772965868</v>
      </c>
      <c r="AE27" s="72">
        <f t="shared" si="44"/>
        <v>1591.2015656411295</v>
      </c>
      <c r="AF27" s="72">
        <f t="shared" si="44"/>
        <v>528.63920201709811</v>
      </c>
      <c r="AG27" s="72">
        <f t="shared" si="44"/>
        <v>1591.2015656411297</v>
      </c>
      <c r="AH27" s="72">
        <f t="shared" si="44"/>
        <v>5666.182444367756</v>
      </c>
      <c r="AI27" s="72">
        <f t="shared" ref="AI27:BC27" si="45">SUM(AI65,AI103,AI141,AI179,AI217)</f>
        <v>7582.3737232149224</v>
      </c>
      <c r="AJ27" s="72">
        <f t="shared" si="45"/>
        <v>765.48914398801458</v>
      </c>
      <c r="AK27" s="72">
        <f t="shared" si="45"/>
        <v>590.92644463091813</v>
      </c>
      <c r="AL27" s="72">
        <f t="shared" si="45"/>
        <v>1456.0104264604106</v>
      </c>
      <c r="AM27" s="72">
        <f t="shared" si="45"/>
        <v>3394.2042976878861</v>
      </c>
      <c r="AN27" s="72">
        <f t="shared" si="45"/>
        <v>167.0164298910104</v>
      </c>
      <c r="AO27" s="72">
        <f t="shared" si="45"/>
        <v>167.01642989101032</v>
      </c>
      <c r="AP27" s="72">
        <f t="shared" si="45"/>
        <v>793.05297918045233</v>
      </c>
      <c r="AQ27" s="72">
        <f t="shared" si="45"/>
        <v>1107.1842401350375</v>
      </c>
      <c r="AR27" s="72">
        <f t="shared" si="45"/>
        <v>46718.217418150802</v>
      </c>
      <c r="AS27" s="72">
        <f t="shared" si="45"/>
        <v>730.24047240136611</v>
      </c>
      <c r="AT27" s="72">
        <f t="shared" si="45"/>
        <v>178.37525500026246</v>
      </c>
      <c r="AU27" s="72">
        <f t="shared" si="45"/>
        <v>178.37525500026246</v>
      </c>
      <c r="AV27" s="72">
        <f t="shared" si="45"/>
        <v>702.70448322592654</v>
      </c>
      <c r="AW27" s="72">
        <f t="shared" si="45"/>
        <v>2301.5149477957225</v>
      </c>
      <c r="AX27" s="72">
        <f t="shared" si="45"/>
        <v>842.21568589856861</v>
      </c>
      <c r="AY27" s="72">
        <f t="shared" si="45"/>
        <v>6768.5521300696037</v>
      </c>
      <c r="AZ27" s="72">
        <f t="shared" si="45"/>
        <v>3594.8471719317909</v>
      </c>
      <c r="BA27" s="72">
        <f t="shared" si="45"/>
        <v>701.63174034717451</v>
      </c>
      <c r="BB27" s="72">
        <f t="shared" si="45"/>
        <v>1637.938883473443</v>
      </c>
      <c r="BC27" s="72">
        <f t="shared" si="45"/>
        <v>235.91660011612939</v>
      </c>
      <c r="BD27" s="118">
        <v>25</v>
      </c>
    </row>
    <row r="28" spans="1:56" s="75" customFormat="1" x14ac:dyDescent="0.35">
      <c r="B28" s="84" t="s">
        <v>65</v>
      </c>
      <c r="C28" s="72">
        <f t="shared" ref="C28:AH28" si="46">SUM(C66,C104,C142,C180,C218)</f>
        <v>1838.75240254294</v>
      </c>
      <c r="D28" s="72">
        <f t="shared" si="46"/>
        <v>3516.481992137903</v>
      </c>
      <c r="E28" s="72">
        <f t="shared" si="46"/>
        <v>1604.3439577306722</v>
      </c>
      <c r="F28" s="72">
        <f t="shared" si="46"/>
        <v>950.10030571134303</v>
      </c>
      <c r="G28" s="72">
        <f t="shared" si="46"/>
        <v>519.70915918869241</v>
      </c>
      <c r="H28" s="72">
        <f t="shared" si="46"/>
        <v>3222.7310286500151</v>
      </c>
      <c r="I28" s="72">
        <f t="shared" si="46"/>
        <v>636.12815908233551</v>
      </c>
      <c r="J28" s="72">
        <f t="shared" si="46"/>
        <v>1124.0584824887471</v>
      </c>
      <c r="K28" s="72">
        <f t="shared" si="46"/>
        <v>448.32481854040736</v>
      </c>
      <c r="L28" s="72">
        <f t="shared" si="46"/>
        <v>1051.6282252182546</v>
      </c>
      <c r="M28" s="72">
        <f t="shared" si="46"/>
        <v>1051.6282252182548</v>
      </c>
      <c r="N28" s="72">
        <f t="shared" si="46"/>
        <v>1251.2391930483182</v>
      </c>
      <c r="O28" s="72">
        <f t="shared" si="46"/>
        <v>1156.6764306506857</v>
      </c>
      <c r="P28" s="72">
        <f t="shared" si="46"/>
        <v>343.01455968002927</v>
      </c>
      <c r="Q28" s="72">
        <f t="shared" si="46"/>
        <v>784.71803798253472</v>
      </c>
      <c r="R28" s="72">
        <f t="shared" si="46"/>
        <v>299.63791067791061</v>
      </c>
      <c r="S28" s="72">
        <f t="shared" si="46"/>
        <v>10795.964418418671</v>
      </c>
      <c r="T28" s="72">
        <f t="shared" si="46"/>
        <v>3215.8775281133394</v>
      </c>
      <c r="U28" s="72">
        <f t="shared" si="46"/>
        <v>252.4218116866075</v>
      </c>
      <c r="V28" s="72">
        <f t="shared" si="46"/>
        <v>1436.3364623840803</v>
      </c>
      <c r="W28" s="72">
        <f t="shared" si="46"/>
        <v>3058.1349797588678</v>
      </c>
      <c r="X28" s="72">
        <f t="shared" si="46"/>
        <v>3058.1349797588659</v>
      </c>
      <c r="Y28" s="72">
        <f t="shared" si="46"/>
        <v>2568.83249549418</v>
      </c>
      <c r="Z28" s="72">
        <f t="shared" si="46"/>
        <v>6969.6723123869833</v>
      </c>
      <c r="AA28" s="72">
        <f t="shared" si="46"/>
        <v>16045.826145491277</v>
      </c>
      <c r="AB28" s="72">
        <f t="shared" si="46"/>
        <v>4190.9184220305315</v>
      </c>
      <c r="AC28" s="72">
        <f t="shared" si="46"/>
        <v>9874.7871042263578</v>
      </c>
      <c r="AD28" s="72">
        <f t="shared" si="46"/>
        <v>2237.2098548616291</v>
      </c>
      <c r="AE28" s="72">
        <f t="shared" si="46"/>
        <v>1744.8894791844107</v>
      </c>
      <c r="AF28" s="72">
        <f t="shared" si="46"/>
        <v>515.47333795508791</v>
      </c>
      <c r="AG28" s="72">
        <f t="shared" si="46"/>
        <v>1744.8894791844111</v>
      </c>
      <c r="AH28" s="72">
        <f t="shared" si="46"/>
        <v>6100.5703920592259</v>
      </c>
      <c r="AI28" s="72">
        <f t="shared" ref="AI28:BC28" si="47">SUM(AI66,AI104,AI142,AI180,AI218)</f>
        <v>6919.6646034574142</v>
      </c>
      <c r="AJ28" s="72">
        <f t="shared" si="47"/>
        <v>813.0322465404663</v>
      </c>
      <c r="AK28" s="72">
        <f t="shared" si="47"/>
        <v>664.90507116722392</v>
      </c>
      <c r="AL28" s="72">
        <f t="shared" si="47"/>
        <v>1387.3851387356178</v>
      </c>
      <c r="AM28" s="72">
        <f t="shared" si="47"/>
        <v>3608.4918610166878</v>
      </c>
      <c r="AN28" s="72">
        <f t="shared" si="47"/>
        <v>162.18092195301014</v>
      </c>
      <c r="AO28" s="72">
        <f t="shared" si="47"/>
        <v>162.18092195301006</v>
      </c>
      <c r="AP28" s="72">
        <f t="shared" si="47"/>
        <v>871.98989617424513</v>
      </c>
      <c r="AQ28" s="72">
        <f t="shared" si="47"/>
        <v>1061.6520631430658</v>
      </c>
      <c r="AR28" s="72">
        <f t="shared" si="47"/>
        <v>44268.229112281522</v>
      </c>
      <c r="AS28" s="72">
        <f t="shared" si="47"/>
        <v>803.36980036170337</v>
      </c>
      <c r="AT28" s="72">
        <f t="shared" si="47"/>
        <v>162.67358883746914</v>
      </c>
      <c r="AU28" s="72">
        <f t="shared" si="47"/>
        <v>162.67358883746914</v>
      </c>
      <c r="AV28" s="72">
        <f t="shared" si="47"/>
        <v>689.68990364675983</v>
      </c>
      <c r="AW28" s="72">
        <f t="shared" si="47"/>
        <v>2516.6339294385966</v>
      </c>
      <c r="AX28" s="72">
        <f t="shared" si="47"/>
        <v>651.90912734751294</v>
      </c>
      <c r="AY28" s="72">
        <f t="shared" si="47"/>
        <v>6366.2949178098143</v>
      </c>
      <c r="AZ28" s="72">
        <f t="shared" si="47"/>
        <v>3314.1996343102451</v>
      </c>
      <c r="BA28" s="72">
        <f t="shared" si="47"/>
        <v>720.24299527426956</v>
      </c>
      <c r="BB28" s="72">
        <f t="shared" si="47"/>
        <v>1785.450779332107</v>
      </c>
      <c r="BC28" s="72">
        <f t="shared" si="47"/>
        <v>252.42181168660744</v>
      </c>
      <c r="BD28" s="118">
        <v>26</v>
      </c>
    </row>
    <row r="29" spans="1:56" s="75" customFormat="1" x14ac:dyDescent="0.35">
      <c r="B29" s="84" t="s">
        <v>66</v>
      </c>
      <c r="C29" s="72">
        <f t="shared" ref="C29:AH29" si="48">SUM(C67,C105,C143,C181,C219)</f>
        <v>1848.9923681638938</v>
      </c>
      <c r="D29" s="72">
        <f t="shared" si="48"/>
        <v>4139.2153912029744</v>
      </c>
      <c r="E29" s="72">
        <f t="shared" si="48"/>
        <v>2262.7879816704094</v>
      </c>
      <c r="F29" s="72">
        <f t="shared" si="48"/>
        <v>1224.2099636465123</v>
      </c>
      <c r="G29" s="72">
        <f t="shared" si="48"/>
        <v>712.62311332160562</v>
      </c>
      <c r="H29" s="72">
        <f t="shared" si="48"/>
        <v>4082.9701824167423</v>
      </c>
      <c r="I29" s="72">
        <f t="shared" si="48"/>
        <v>819.18639500737902</v>
      </c>
      <c r="J29" s="72">
        <f t="shared" si="48"/>
        <v>1485.4643230255683</v>
      </c>
      <c r="K29" s="72">
        <f t="shared" si="48"/>
        <v>581.54283561217471</v>
      </c>
      <c r="L29" s="72">
        <f t="shared" si="48"/>
        <v>1290.5959358269859</v>
      </c>
      <c r="M29" s="72">
        <f t="shared" si="48"/>
        <v>1290.5959358269863</v>
      </c>
      <c r="N29" s="72">
        <f t="shared" si="48"/>
        <v>1292.970933876913</v>
      </c>
      <c r="O29" s="72">
        <f t="shared" si="48"/>
        <v>1433.6815039404121</v>
      </c>
      <c r="P29" s="72">
        <f t="shared" si="48"/>
        <v>561.60632679610637</v>
      </c>
      <c r="Q29" s="72">
        <f t="shared" si="48"/>
        <v>1057.5717542932814</v>
      </c>
      <c r="R29" s="72">
        <f t="shared" si="48"/>
        <v>519.52485168702538</v>
      </c>
      <c r="S29" s="72">
        <f t="shared" si="48"/>
        <v>12566.179914829638</v>
      </c>
      <c r="T29" s="72">
        <f t="shared" si="48"/>
        <v>3310.8597095050686</v>
      </c>
      <c r="U29" s="72">
        <f t="shared" si="48"/>
        <v>362.48812661595929</v>
      </c>
      <c r="V29" s="72">
        <f t="shared" si="48"/>
        <v>1795.0006674858655</v>
      </c>
      <c r="W29" s="72">
        <f t="shared" si="48"/>
        <v>3944.8199846549896</v>
      </c>
      <c r="X29" s="72">
        <f t="shared" si="48"/>
        <v>3944.819984654986</v>
      </c>
      <c r="Y29" s="72">
        <f t="shared" si="48"/>
        <v>3289.1913036383244</v>
      </c>
      <c r="Z29" s="72">
        <f t="shared" si="48"/>
        <v>7117.6682972474637</v>
      </c>
      <c r="AA29" s="72">
        <f t="shared" si="48"/>
        <v>18701.809408717592</v>
      </c>
      <c r="AB29" s="72">
        <f t="shared" si="48"/>
        <v>4914.4215391814123</v>
      </c>
      <c r="AC29" s="72">
        <f t="shared" si="48"/>
        <v>11132.683904120137</v>
      </c>
      <c r="AD29" s="72">
        <f t="shared" si="48"/>
        <v>2903.6231663362582</v>
      </c>
      <c r="AE29" s="72">
        <f t="shared" si="48"/>
        <v>2225.9396756167471</v>
      </c>
      <c r="AF29" s="72">
        <f t="shared" si="48"/>
        <v>649.87985531874028</v>
      </c>
      <c r="AG29" s="72">
        <f t="shared" si="48"/>
        <v>2225.9396756167475</v>
      </c>
      <c r="AH29" s="72">
        <f t="shared" si="48"/>
        <v>7556.4942982893035</v>
      </c>
      <c r="AI29" s="72">
        <f t="shared" ref="AI29:BC29" si="49">SUM(AI67,AI105,AI143,AI181,AI219)</f>
        <v>7695.8533624460806</v>
      </c>
      <c r="AJ29" s="72">
        <f t="shared" si="49"/>
        <v>1029.4257294445031</v>
      </c>
      <c r="AK29" s="72">
        <f t="shared" si="49"/>
        <v>762.90339206056603</v>
      </c>
      <c r="AL29" s="72">
        <f t="shared" si="49"/>
        <v>1765.9646289587258</v>
      </c>
      <c r="AM29" s="72">
        <f t="shared" si="49"/>
        <v>4427.0647827005887</v>
      </c>
      <c r="AN29" s="72">
        <f t="shared" si="49"/>
        <v>206.48540821122495</v>
      </c>
      <c r="AO29" s="72">
        <f t="shared" si="49"/>
        <v>206.48540821122486</v>
      </c>
      <c r="AP29" s="72">
        <f t="shared" si="49"/>
        <v>1042.1600907088864</v>
      </c>
      <c r="AQ29" s="72">
        <f t="shared" si="49"/>
        <v>1312.0499128690881</v>
      </c>
      <c r="AR29" s="72">
        <f t="shared" si="49"/>
        <v>52542.455386423222</v>
      </c>
      <c r="AS29" s="72">
        <f t="shared" si="49"/>
        <v>1034.5550675912164</v>
      </c>
      <c r="AT29" s="72">
        <f t="shared" si="49"/>
        <v>245.49035885304241</v>
      </c>
      <c r="AU29" s="72">
        <f t="shared" si="49"/>
        <v>245.49035885304241</v>
      </c>
      <c r="AV29" s="72">
        <f t="shared" si="49"/>
        <v>892.48775374753677</v>
      </c>
      <c r="AW29" s="72">
        <f t="shared" si="49"/>
        <v>3153.1225664629178</v>
      </c>
      <c r="AX29" s="72">
        <f t="shared" si="49"/>
        <v>872.02404041388104</v>
      </c>
      <c r="AY29" s="72">
        <f t="shared" si="49"/>
        <v>7723.6906291106807</v>
      </c>
      <c r="AZ29" s="72">
        <f t="shared" si="49"/>
        <v>3803.2701326660681</v>
      </c>
      <c r="BA29" s="72">
        <f t="shared" si="49"/>
        <v>815.11616186091999</v>
      </c>
      <c r="BB29" s="72">
        <f t="shared" si="49"/>
        <v>2151.9354379074775</v>
      </c>
      <c r="BC29" s="72">
        <f t="shared" si="49"/>
        <v>362.48812661595912</v>
      </c>
      <c r="BD29" s="118">
        <v>27</v>
      </c>
    </row>
    <row r="30" spans="1:56" s="75" customFormat="1" x14ac:dyDescent="0.35">
      <c r="B30" s="84" t="s">
        <v>67</v>
      </c>
      <c r="C30" s="72">
        <f t="shared" ref="C30:AH30" si="50">SUM(C68,C106,C144,C182,C220)</f>
        <v>1669.8100831753761</v>
      </c>
      <c r="D30" s="72">
        <f t="shared" si="50"/>
        <v>4076.909286663677</v>
      </c>
      <c r="E30" s="72">
        <f t="shared" si="50"/>
        <v>2408.3649803864637</v>
      </c>
      <c r="F30" s="72">
        <f t="shared" si="50"/>
        <v>1360.3740707347238</v>
      </c>
      <c r="G30" s="72">
        <f t="shared" si="50"/>
        <v>866.01326741161301</v>
      </c>
      <c r="H30" s="72">
        <f t="shared" si="50"/>
        <v>4688.3638221717083</v>
      </c>
      <c r="I30" s="72">
        <f t="shared" si="50"/>
        <v>1053.1346324920555</v>
      </c>
      <c r="J30" s="72">
        <f t="shared" si="50"/>
        <v>1656.2819960667207</v>
      </c>
      <c r="K30" s="72">
        <f t="shared" si="50"/>
        <v>659.54683727125644</v>
      </c>
      <c r="L30" s="72">
        <f t="shared" si="50"/>
        <v>1519.6123081686185</v>
      </c>
      <c r="M30" s="72">
        <f t="shared" si="50"/>
        <v>1519.6123081686189</v>
      </c>
      <c r="N30" s="72">
        <f t="shared" si="50"/>
        <v>1155.1917726525462</v>
      </c>
      <c r="O30" s="72">
        <f t="shared" si="50"/>
        <v>1611.2778750547304</v>
      </c>
      <c r="P30" s="72">
        <f t="shared" si="50"/>
        <v>618.68446154741287</v>
      </c>
      <c r="Q30" s="72">
        <f t="shared" si="50"/>
        <v>1127.6040550560638</v>
      </c>
      <c r="R30" s="72">
        <f t="shared" si="50"/>
        <v>561.26296557553758</v>
      </c>
      <c r="S30" s="72">
        <f t="shared" si="50"/>
        <v>12532.814873904461</v>
      </c>
      <c r="T30" s="72">
        <f t="shared" si="50"/>
        <v>2844.2739118672498</v>
      </c>
      <c r="U30" s="72">
        <f t="shared" si="50"/>
        <v>401.93300057991706</v>
      </c>
      <c r="V30" s="72">
        <f t="shared" si="50"/>
        <v>2004.5184180019737</v>
      </c>
      <c r="W30" s="72">
        <f t="shared" si="50"/>
        <v>4188.5149089607357</v>
      </c>
      <c r="X30" s="72">
        <f t="shared" si="50"/>
        <v>4188.5149089607321</v>
      </c>
      <c r="Y30" s="72">
        <f t="shared" si="50"/>
        <v>3670.6031775073097</v>
      </c>
      <c r="Z30" s="72">
        <f t="shared" si="50"/>
        <v>6269.2814164673791</v>
      </c>
      <c r="AA30" s="72">
        <f t="shared" si="50"/>
        <v>18525.838081843242</v>
      </c>
      <c r="AB30" s="72">
        <f t="shared" si="50"/>
        <v>4994.5542229412385</v>
      </c>
      <c r="AC30" s="72">
        <f t="shared" si="50"/>
        <v>10664.599889148656</v>
      </c>
      <c r="AD30" s="72">
        <f t="shared" si="50"/>
        <v>3285.0913519444548</v>
      </c>
      <c r="AE30" s="72">
        <f t="shared" si="50"/>
        <v>2457.6548409333172</v>
      </c>
      <c r="AF30" s="72">
        <f t="shared" si="50"/>
        <v>705.85918098213358</v>
      </c>
      <c r="AG30" s="72">
        <f t="shared" si="50"/>
        <v>2457.6548409333172</v>
      </c>
      <c r="AH30" s="72">
        <f t="shared" si="50"/>
        <v>7915.7745293541293</v>
      </c>
      <c r="AI30" s="72">
        <f t="shared" ref="AI30:BC30" si="51">SUM(AI68,AI106,AI144,AI182,AI220)</f>
        <v>7274.2268485195627</v>
      </c>
      <c r="AJ30" s="72">
        <f t="shared" si="51"/>
        <v>1023.1226236620309</v>
      </c>
      <c r="AK30" s="72">
        <f t="shared" si="51"/>
        <v>914.47265791102632</v>
      </c>
      <c r="AL30" s="72">
        <f t="shared" si="51"/>
        <v>2099.2109876715472</v>
      </c>
      <c r="AM30" s="72">
        <f t="shared" si="51"/>
        <v>4629.7763520851995</v>
      </c>
      <c r="AN30" s="72">
        <f t="shared" si="51"/>
        <v>248.72510101166208</v>
      </c>
      <c r="AO30" s="72">
        <f t="shared" si="51"/>
        <v>248.72510101166196</v>
      </c>
      <c r="AP30" s="72">
        <f t="shared" si="51"/>
        <v>1161.0121789661932</v>
      </c>
      <c r="AQ30" s="72">
        <f t="shared" si="51"/>
        <v>1391.0216135744281</v>
      </c>
      <c r="AR30" s="72">
        <f t="shared" si="51"/>
        <v>53999.462061147395</v>
      </c>
      <c r="AS30" s="72">
        <f t="shared" si="51"/>
        <v>1330.0096016495181</v>
      </c>
      <c r="AT30" s="72">
        <f t="shared" si="51"/>
        <v>249.1873889132109</v>
      </c>
      <c r="AU30" s="72">
        <f t="shared" si="51"/>
        <v>249.1873889132109</v>
      </c>
      <c r="AV30" s="72">
        <f t="shared" si="51"/>
        <v>1005.0590508684489</v>
      </c>
      <c r="AW30" s="72">
        <f t="shared" si="51"/>
        <v>3309.5906498451623</v>
      </c>
      <c r="AX30" s="72">
        <f t="shared" si="51"/>
        <v>961.59031880166094</v>
      </c>
      <c r="AY30" s="72">
        <f t="shared" si="51"/>
        <v>8059.8367223837804</v>
      </c>
      <c r="AZ30" s="72">
        <f t="shared" si="51"/>
        <v>3902.0225458285872</v>
      </c>
      <c r="BA30" s="72">
        <f t="shared" si="51"/>
        <v>845.98358145528766</v>
      </c>
      <c r="BB30" s="72">
        <f t="shared" si="51"/>
        <v>2376.9154269237179</v>
      </c>
      <c r="BC30" s="72">
        <f t="shared" si="51"/>
        <v>401.93300057991701</v>
      </c>
      <c r="BD30" s="118">
        <v>28</v>
      </c>
    </row>
    <row r="31" spans="1:56" s="75" customFormat="1" x14ac:dyDescent="0.35">
      <c r="B31" s="84" t="s">
        <v>68</v>
      </c>
      <c r="C31" s="72">
        <f t="shared" ref="C31:AH31" si="52">SUM(C69,C107,C145,C183,C221)</f>
        <v>1762.5876743186068</v>
      </c>
      <c r="D31" s="72">
        <f t="shared" si="52"/>
        <v>4811.9715344071519</v>
      </c>
      <c r="E31" s="72">
        <f t="shared" si="52"/>
        <v>3089.8074712173056</v>
      </c>
      <c r="F31" s="72">
        <f t="shared" si="52"/>
        <v>1640.1089946345294</v>
      </c>
      <c r="G31" s="72">
        <f t="shared" si="52"/>
        <v>1113.4615699076242</v>
      </c>
      <c r="H31" s="72">
        <f t="shared" si="52"/>
        <v>6055.1829906616367</v>
      </c>
      <c r="I31" s="72">
        <f t="shared" si="52"/>
        <v>1415.3395378100968</v>
      </c>
      <c r="J31" s="72">
        <f t="shared" si="52"/>
        <v>2139.2551390721746</v>
      </c>
      <c r="K31" s="72">
        <f t="shared" si="52"/>
        <v>833.07585514954258</v>
      </c>
      <c r="L31" s="72">
        <f t="shared" si="52"/>
        <v>2047.8717087054588</v>
      </c>
      <c r="M31" s="72">
        <f t="shared" si="52"/>
        <v>2047.8717087054592</v>
      </c>
      <c r="N31" s="72">
        <f t="shared" si="52"/>
        <v>1418.2491073967458</v>
      </c>
      <c r="O31" s="72">
        <f t="shared" si="52"/>
        <v>2105.4854177365605</v>
      </c>
      <c r="P31" s="72">
        <f t="shared" si="52"/>
        <v>822.14915994326657</v>
      </c>
      <c r="Q31" s="72">
        <f t="shared" si="52"/>
        <v>1505.8968142537904</v>
      </c>
      <c r="R31" s="72">
        <f t="shared" si="52"/>
        <v>713.21529746349188</v>
      </c>
      <c r="S31" s="72">
        <f t="shared" si="52"/>
        <v>14770.396912906615</v>
      </c>
      <c r="T31" s="72">
        <f t="shared" si="52"/>
        <v>2954.6888645101817</v>
      </c>
      <c r="U31" s="72">
        <f t="shared" si="52"/>
        <v>463.38000726901726</v>
      </c>
      <c r="V31" s="72">
        <f t="shared" si="52"/>
        <v>2282.7125869154993</v>
      </c>
      <c r="W31" s="72">
        <f t="shared" si="52"/>
        <v>5199.994618771063</v>
      </c>
      <c r="X31" s="72">
        <f t="shared" si="52"/>
        <v>5199.9946187710575</v>
      </c>
      <c r="Y31" s="72">
        <f t="shared" si="52"/>
        <v>4427.4298588291404</v>
      </c>
      <c r="Z31" s="72">
        <f t="shared" si="52"/>
        <v>7674.0300547993565</v>
      </c>
      <c r="AA31" s="72">
        <f t="shared" si="52"/>
        <v>23343.341097339504</v>
      </c>
      <c r="AB31" s="72">
        <f t="shared" si="52"/>
        <v>5950.848330291301</v>
      </c>
      <c r="AC31" s="72">
        <f t="shared" si="52"/>
        <v>13607.440299747417</v>
      </c>
      <c r="AD31" s="72">
        <f t="shared" si="52"/>
        <v>4216.7088014895617</v>
      </c>
      <c r="AE31" s="72">
        <f t="shared" si="52"/>
        <v>3152.7343536672515</v>
      </c>
      <c r="AF31" s="72">
        <f t="shared" si="52"/>
        <v>1005.1566799368157</v>
      </c>
      <c r="AG31" s="72">
        <f t="shared" si="52"/>
        <v>3152.7343536672524</v>
      </c>
      <c r="AH31" s="72">
        <f t="shared" si="52"/>
        <v>9773.3226624606159</v>
      </c>
      <c r="AI31" s="72">
        <f t="shared" ref="AI31:BC31" si="53">SUM(AI69,AI107,AI145,AI183,AI221)</f>
        <v>8220.0558277908494</v>
      </c>
      <c r="AJ31" s="72">
        <f t="shared" si="53"/>
        <v>1259.2458168372245</v>
      </c>
      <c r="AK31" s="72">
        <f t="shared" si="53"/>
        <v>1138.3704349203042</v>
      </c>
      <c r="AL31" s="72">
        <f t="shared" si="53"/>
        <v>2714.4908929765538</v>
      </c>
      <c r="AM31" s="72">
        <f t="shared" si="53"/>
        <v>5582.8292523359742</v>
      </c>
      <c r="AN31" s="72">
        <f t="shared" si="53"/>
        <v>328.85604474592731</v>
      </c>
      <c r="AO31" s="72">
        <f t="shared" si="53"/>
        <v>328.85604474592714</v>
      </c>
      <c r="AP31" s="72">
        <f t="shared" si="53"/>
        <v>1611.2600081470407</v>
      </c>
      <c r="AQ31" s="72">
        <f t="shared" si="53"/>
        <v>1846.6804593102938</v>
      </c>
      <c r="AR31" s="72">
        <f t="shared" si="53"/>
        <v>66802.634374528658</v>
      </c>
      <c r="AS31" s="72">
        <f t="shared" si="53"/>
        <v>1787.4401969169128</v>
      </c>
      <c r="AT31" s="72">
        <f t="shared" si="53"/>
        <v>349.81032749043578</v>
      </c>
      <c r="AU31" s="72">
        <f t="shared" si="53"/>
        <v>349.81032749043578</v>
      </c>
      <c r="AV31" s="72">
        <f t="shared" si="53"/>
        <v>1277.4104256571841</v>
      </c>
      <c r="AW31" s="72">
        <f t="shared" si="53"/>
        <v>4198.5759098127955</v>
      </c>
      <c r="AX31" s="72">
        <f t="shared" si="53"/>
        <v>1260.0759864001473</v>
      </c>
      <c r="AY31" s="72">
        <f t="shared" si="53"/>
        <v>10149.071337981866</v>
      </c>
      <c r="AZ31" s="72">
        <f t="shared" si="53"/>
        <v>4982.333412336222</v>
      </c>
      <c r="BA31" s="72">
        <f t="shared" si="53"/>
        <v>1141.3095527860432</v>
      </c>
      <c r="BB31" s="72">
        <f t="shared" si="53"/>
        <v>2814.034111557844</v>
      </c>
      <c r="BC31" s="72">
        <f t="shared" si="53"/>
        <v>463.38000726901703</v>
      </c>
      <c r="BD31" s="118">
        <v>29</v>
      </c>
    </row>
    <row r="32" spans="1:56" s="75" customFormat="1" x14ac:dyDescent="0.35">
      <c r="B32" s="84" t="s">
        <v>69</v>
      </c>
      <c r="C32" s="72">
        <f t="shared" ref="C32:AH32" si="54">SUM(C70,C108,C146,C184,C222)</f>
        <v>1875.885396489082</v>
      </c>
      <c r="D32" s="72">
        <f t="shared" si="54"/>
        <v>4945.054668937466</v>
      </c>
      <c r="E32" s="72">
        <f t="shared" si="54"/>
        <v>3098.6461736016745</v>
      </c>
      <c r="F32" s="72">
        <f t="shared" si="54"/>
        <v>1742.547664058427</v>
      </c>
      <c r="G32" s="72">
        <f t="shared" si="54"/>
        <v>1270.7166635990761</v>
      </c>
      <c r="H32" s="72">
        <f t="shared" si="54"/>
        <v>6340.2741974615974</v>
      </c>
      <c r="I32" s="72">
        <f t="shared" si="54"/>
        <v>1476.3170688052585</v>
      </c>
      <c r="J32" s="72">
        <f t="shared" si="54"/>
        <v>2166.7265032968671</v>
      </c>
      <c r="K32" s="72">
        <f t="shared" si="54"/>
        <v>827.82243700926085</v>
      </c>
      <c r="L32" s="72">
        <f t="shared" si="54"/>
        <v>2228.8248535695443</v>
      </c>
      <c r="M32" s="72">
        <f t="shared" si="54"/>
        <v>2228.8248535695448</v>
      </c>
      <c r="N32" s="72">
        <f t="shared" si="54"/>
        <v>1623.1366386670747</v>
      </c>
      <c r="O32" s="72">
        <f t="shared" si="54"/>
        <v>2119.3468385034853</v>
      </c>
      <c r="P32" s="72">
        <f t="shared" si="54"/>
        <v>858.92728957685995</v>
      </c>
      <c r="Q32" s="72">
        <f t="shared" si="54"/>
        <v>1441.4249413658415</v>
      </c>
      <c r="R32" s="72">
        <f t="shared" si="54"/>
        <v>723.67531715372843</v>
      </c>
      <c r="S32" s="72">
        <f t="shared" si="54"/>
        <v>14808.562942309733</v>
      </c>
      <c r="T32" s="72">
        <f t="shared" si="54"/>
        <v>2922.8216771588127</v>
      </c>
      <c r="U32" s="72">
        <f t="shared" si="54"/>
        <v>491.2148869928987</v>
      </c>
      <c r="V32" s="72">
        <f t="shared" si="54"/>
        <v>2273.2578834382457</v>
      </c>
      <c r="W32" s="72">
        <f t="shared" si="54"/>
        <v>5403.0905655148181</v>
      </c>
      <c r="X32" s="72">
        <f t="shared" si="54"/>
        <v>5403.0905655148154</v>
      </c>
      <c r="Y32" s="72">
        <f t="shared" si="54"/>
        <v>4444.6055455517826</v>
      </c>
      <c r="Z32" s="72">
        <f t="shared" si="54"/>
        <v>8006.5785481766361</v>
      </c>
      <c r="AA32" s="72">
        <f t="shared" si="54"/>
        <v>24022.816341528302</v>
      </c>
      <c r="AB32" s="72">
        <f t="shared" si="54"/>
        <v>6120.3335273575913</v>
      </c>
      <c r="AC32" s="72">
        <f t="shared" si="54"/>
        <v>14106.521612711267</v>
      </c>
      <c r="AD32" s="72">
        <f t="shared" si="54"/>
        <v>4586.5493288818343</v>
      </c>
      <c r="AE32" s="72">
        <f t="shared" si="54"/>
        <v>3368.7098625138901</v>
      </c>
      <c r="AF32" s="72">
        <f t="shared" si="54"/>
        <v>1060.1910943238793</v>
      </c>
      <c r="AG32" s="72">
        <f t="shared" si="54"/>
        <v>3368.7098625138906</v>
      </c>
      <c r="AH32" s="72">
        <f t="shared" si="54"/>
        <v>9935.7989226411628</v>
      </c>
      <c r="AI32" s="72">
        <f t="shared" ref="AI32:BC32" si="55">SUM(AI70,AI108,AI146,AI184,AI222)</f>
        <v>8048.2464729480489</v>
      </c>
      <c r="AJ32" s="72">
        <f t="shared" si="55"/>
        <v>1248.43898690164</v>
      </c>
      <c r="AK32" s="72">
        <f t="shared" si="55"/>
        <v>1175.0431793086871</v>
      </c>
      <c r="AL32" s="72">
        <f t="shared" si="55"/>
        <v>2867.7846423845995</v>
      </c>
      <c r="AM32" s="72">
        <f t="shared" si="55"/>
        <v>5617.3161939230386</v>
      </c>
      <c r="AN32" s="72">
        <f t="shared" si="55"/>
        <v>355.19353567369734</v>
      </c>
      <c r="AO32" s="72">
        <f t="shared" si="55"/>
        <v>355.19353567369723</v>
      </c>
      <c r="AP32" s="72">
        <f t="shared" si="55"/>
        <v>1682.9213030516232</v>
      </c>
      <c r="AQ32" s="72">
        <f t="shared" si="55"/>
        <v>1860.9065013234526</v>
      </c>
      <c r="AR32" s="72">
        <f t="shared" si="55"/>
        <v>68944.846638764851</v>
      </c>
      <c r="AS32" s="72">
        <f t="shared" si="55"/>
        <v>1864.4490609370198</v>
      </c>
      <c r="AT32" s="72">
        <f t="shared" si="55"/>
        <v>358.05425900240829</v>
      </c>
      <c r="AU32" s="72">
        <f t="shared" si="55"/>
        <v>358.05425900240829</v>
      </c>
      <c r="AV32" s="72">
        <f t="shared" si="55"/>
        <v>1385.6204752623125</v>
      </c>
      <c r="AW32" s="72">
        <f t="shared" si="55"/>
        <v>4317.4970965508837</v>
      </c>
      <c r="AX32" s="72">
        <f t="shared" si="55"/>
        <v>1291.605996938385</v>
      </c>
      <c r="AY32" s="72">
        <f t="shared" si="55"/>
        <v>10771.078020606288</v>
      </c>
      <c r="AZ32" s="72">
        <f t="shared" si="55"/>
        <v>5394.8718076356345</v>
      </c>
      <c r="BA32" s="72">
        <f t="shared" si="55"/>
        <v>1192.3750657242729</v>
      </c>
      <c r="BB32" s="72">
        <f t="shared" si="55"/>
        <v>2718.029425874859</v>
      </c>
      <c r="BC32" s="72">
        <f t="shared" si="55"/>
        <v>491.21488699289858</v>
      </c>
      <c r="BD32" s="118">
        <v>30</v>
      </c>
    </row>
    <row r="33" spans="2:56" s="75" customFormat="1" x14ac:dyDescent="0.35">
      <c r="B33" s="84" t="s">
        <v>70</v>
      </c>
      <c r="C33" s="72">
        <f t="shared" ref="C33:AH33" si="56">SUM(C71,C109,C147,C185,C223)</f>
        <v>1783.0084547257247</v>
      </c>
      <c r="D33" s="72">
        <f t="shared" si="56"/>
        <v>4492.4288784930377</v>
      </c>
      <c r="E33" s="72">
        <f t="shared" si="56"/>
        <v>2721.4666637485893</v>
      </c>
      <c r="F33" s="72">
        <f t="shared" si="56"/>
        <v>1697.0881919818896</v>
      </c>
      <c r="G33" s="72">
        <f t="shared" si="56"/>
        <v>1225.4666172629193</v>
      </c>
      <c r="H33" s="72">
        <f t="shared" si="56"/>
        <v>5951.0697167218968</v>
      </c>
      <c r="I33" s="72">
        <f t="shared" si="56"/>
        <v>1415.1674216603731</v>
      </c>
      <c r="J33" s="72">
        <f t="shared" si="56"/>
        <v>1933.7039380502915</v>
      </c>
      <c r="K33" s="72">
        <f t="shared" si="56"/>
        <v>755.59148581385864</v>
      </c>
      <c r="L33" s="72">
        <f t="shared" si="56"/>
        <v>2127.320337205435</v>
      </c>
      <c r="M33" s="72">
        <f t="shared" si="56"/>
        <v>2127.320337205435</v>
      </c>
      <c r="N33" s="72">
        <f t="shared" si="56"/>
        <v>1548.0660176303586</v>
      </c>
      <c r="O33" s="72">
        <f t="shared" si="56"/>
        <v>1917.7497050803179</v>
      </c>
      <c r="P33" s="72">
        <f t="shared" si="56"/>
        <v>869.75613578190928</v>
      </c>
      <c r="Q33" s="72">
        <f t="shared" si="56"/>
        <v>1397.6582806250967</v>
      </c>
      <c r="R33" s="72">
        <f t="shared" si="56"/>
        <v>671.21216261942038</v>
      </c>
      <c r="S33" s="72">
        <f t="shared" si="56"/>
        <v>13922.486960880102</v>
      </c>
      <c r="T33" s="72">
        <f t="shared" si="56"/>
        <v>2805.048341629024</v>
      </c>
      <c r="U33" s="72">
        <f t="shared" si="56"/>
        <v>465.51256639683373</v>
      </c>
      <c r="V33" s="72">
        <f t="shared" si="56"/>
        <v>2059.7253930433099</v>
      </c>
      <c r="W33" s="72">
        <f t="shared" si="56"/>
        <v>5013.2541310093548</v>
      </c>
      <c r="X33" s="72">
        <f t="shared" si="56"/>
        <v>5013.2541310093511</v>
      </c>
      <c r="Y33" s="72">
        <f t="shared" si="56"/>
        <v>3998.2808089717373</v>
      </c>
      <c r="Z33" s="72">
        <f t="shared" si="56"/>
        <v>7070.6584343210188</v>
      </c>
      <c r="AA33" s="72">
        <f t="shared" si="56"/>
        <v>22038.865972509677</v>
      </c>
      <c r="AB33" s="72">
        <f t="shared" si="56"/>
        <v>5563.4198203181186</v>
      </c>
      <c r="AC33" s="72">
        <f t="shared" si="56"/>
        <v>12857.158022564212</v>
      </c>
      <c r="AD33" s="72">
        <f t="shared" si="56"/>
        <v>4356.6986962391666</v>
      </c>
      <c r="AE33" s="72">
        <f t="shared" si="56"/>
        <v>3181.1654721628283</v>
      </c>
      <c r="AF33" s="72">
        <f t="shared" si="56"/>
        <v>999.30329066737465</v>
      </c>
      <c r="AG33" s="72">
        <f t="shared" si="56"/>
        <v>3181.1654721628288</v>
      </c>
      <c r="AH33" s="72">
        <f t="shared" si="56"/>
        <v>9215.1692003547487</v>
      </c>
      <c r="AI33" s="72">
        <f t="shared" ref="AI33:BC33" si="57">SUM(AI71,AI109,AI147,AI185,AI223)</f>
        <v>7592.1051802873571</v>
      </c>
      <c r="AJ33" s="72">
        <f t="shared" si="57"/>
        <v>1210.435340595018</v>
      </c>
      <c r="AK33" s="72">
        <f t="shared" si="57"/>
        <v>1070.9676036308163</v>
      </c>
      <c r="AL33" s="72">
        <f t="shared" si="57"/>
        <v>2634.6246397609757</v>
      </c>
      <c r="AM33" s="72">
        <f t="shared" si="57"/>
        <v>5056.4412870931928</v>
      </c>
      <c r="AN33" s="72">
        <f t="shared" si="57"/>
        <v>322.16454103248856</v>
      </c>
      <c r="AO33" s="72">
        <f t="shared" si="57"/>
        <v>322.16454103248844</v>
      </c>
      <c r="AP33" s="72">
        <f t="shared" si="57"/>
        <v>1529.7792031101374</v>
      </c>
      <c r="AQ33" s="72">
        <f t="shared" si="57"/>
        <v>1712.4536923659598</v>
      </c>
      <c r="AR33" s="72">
        <f t="shared" si="57"/>
        <v>63948.77466871588</v>
      </c>
      <c r="AS33" s="72">
        <f t="shared" si="57"/>
        <v>1787.2228304713808</v>
      </c>
      <c r="AT33" s="72">
        <f t="shared" si="57"/>
        <v>310.01644763038922</v>
      </c>
      <c r="AU33" s="72">
        <f t="shared" si="57"/>
        <v>310.01644763038922</v>
      </c>
      <c r="AV33" s="72">
        <f t="shared" si="57"/>
        <v>1391.7112310917296</v>
      </c>
      <c r="AW33" s="72">
        <f t="shared" si="57"/>
        <v>4133.6009342249854</v>
      </c>
      <c r="AX33" s="72">
        <f t="shared" si="57"/>
        <v>1136.5358179662107</v>
      </c>
      <c r="AY33" s="72">
        <f t="shared" si="57"/>
        <v>10079.036866631002</v>
      </c>
      <c r="AZ33" s="72">
        <f t="shared" si="57"/>
        <v>5087.8338706686209</v>
      </c>
      <c r="BA33" s="72">
        <f t="shared" si="57"/>
        <v>1110.6826331486795</v>
      </c>
      <c r="BB33" s="72">
        <f t="shared" si="57"/>
        <v>2399.4334625840593</v>
      </c>
      <c r="BC33" s="72">
        <f t="shared" si="57"/>
        <v>465.51256639683351</v>
      </c>
      <c r="BD33" s="118">
        <v>31</v>
      </c>
    </row>
    <row r="34" spans="2:56" s="75" customFormat="1" x14ac:dyDescent="0.35">
      <c r="B34" s="84" t="s">
        <v>71</v>
      </c>
      <c r="C34" s="72">
        <f t="shared" ref="C34:AH34" si="58">SUM(C72,C110,C148,C186,C224)</f>
        <v>1532.4995381439264</v>
      </c>
      <c r="D34" s="72">
        <f t="shared" si="58"/>
        <v>4019.6824600581926</v>
      </c>
      <c r="E34" s="72">
        <f t="shared" si="58"/>
        <v>2509.7139481256099</v>
      </c>
      <c r="F34" s="72">
        <f t="shared" si="58"/>
        <v>1534.4880789008996</v>
      </c>
      <c r="G34" s="72">
        <f t="shared" si="58"/>
        <v>1151.8910674308158</v>
      </c>
      <c r="H34" s="72">
        <f t="shared" si="58"/>
        <v>5397.4930270922678</v>
      </c>
      <c r="I34" s="72">
        <f t="shared" si="58"/>
        <v>1283.1883892540384</v>
      </c>
      <c r="J34" s="72">
        <f t="shared" si="58"/>
        <v>1662.4670328128177</v>
      </c>
      <c r="K34" s="72">
        <f t="shared" si="58"/>
        <v>660.35791858532218</v>
      </c>
      <c r="L34" s="72">
        <f t="shared" si="58"/>
        <v>2065.7217188822065</v>
      </c>
      <c r="M34" s="72">
        <f t="shared" si="58"/>
        <v>2065.7217188822069</v>
      </c>
      <c r="N34" s="72">
        <f t="shared" si="58"/>
        <v>1231.2070772732866</v>
      </c>
      <c r="O34" s="72">
        <f t="shared" si="58"/>
        <v>1688.6599235646715</v>
      </c>
      <c r="P34" s="72">
        <f t="shared" si="58"/>
        <v>724.34995924483428</v>
      </c>
      <c r="Q34" s="72">
        <f t="shared" si="58"/>
        <v>1178.8672347073218</v>
      </c>
      <c r="R34" s="72">
        <f t="shared" si="58"/>
        <v>586.28946126320079</v>
      </c>
      <c r="S34" s="72">
        <f t="shared" si="58"/>
        <v>11906.510735670699</v>
      </c>
      <c r="T34" s="72">
        <f t="shared" si="58"/>
        <v>2300.6760560163693</v>
      </c>
      <c r="U34" s="72">
        <f t="shared" si="58"/>
        <v>471.16704894787023</v>
      </c>
      <c r="V34" s="72">
        <f t="shared" si="58"/>
        <v>1816.8821364244545</v>
      </c>
      <c r="W34" s="72">
        <f t="shared" si="58"/>
        <v>4457.5014057974695</v>
      </c>
      <c r="X34" s="72">
        <f t="shared" si="58"/>
        <v>4457.5014057974668</v>
      </c>
      <c r="Y34" s="72">
        <f t="shared" si="58"/>
        <v>3484.6028681393859</v>
      </c>
      <c r="Z34" s="72">
        <f t="shared" si="58"/>
        <v>5491.1077199319743</v>
      </c>
      <c r="AA34" s="72">
        <f t="shared" si="58"/>
        <v>18245.505349598134</v>
      </c>
      <c r="AB34" s="72">
        <f t="shared" si="58"/>
        <v>5010.6907214141138</v>
      </c>
      <c r="AC34" s="72">
        <f t="shared" si="58"/>
        <v>10336.386095485494</v>
      </c>
      <c r="AD34" s="72">
        <f t="shared" si="58"/>
        <v>4060.2774059059284</v>
      </c>
      <c r="AE34" s="72">
        <f t="shared" si="58"/>
        <v>2954.7660365986194</v>
      </c>
      <c r="AF34" s="72">
        <f t="shared" si="58"/>
        <v>804.17479147847189</v>
      </c>
      <c r="AG34" s="72">
        <f t="shared" si="58"/>
        <v>2954.7660365986203</v>
      </c>
      <c r="AH34" s="72">
        <f t="shared" si="58"/>
        <v>7993.6181269741446</v>
      </c>
      <c r="AI34" s="72">
        <f t="shared" ref="AI34:BC34" si="59">SUM(AI72,AI110,AI148,AI186,AI224)</f>
        <v>6300.3235218186464</v>
      </c>
      <c r="AJ34" s="72">
        <f t="shared" si="59"/>
        <v>1010.4286021775057</v>
      </c>
      <c r="AK34" s="72">
        <f t="shared" si="59"/>
        <v>992.88661318225604</v>
      </c>
      <c r="AL34" s="72">
        <f t="shared" si="59"/>
        <v>2424.6065188822195</v>
      </c>
      <c r="AM34" s="72">
        <f t="shared" si="59"/>
        <v>4375.4039722425514</v>
      </c>
      <c r="AN34" s="72">
        <f t="shared" si="59"/>
        <v>299.49519830908076</v>
      </c>
      <c r="AO34" s="72">
        <f t="shared" si="59"/>
        <v>299.49519830908054</v>
      </c>
      <c r="AP34" s="72">
        <f t="shared" si="59"/>
        <v>1428.0073586577587</v>
      </c>
      <c r="AQ34" s="72">
        <f t="shared" si="59"/>
        <v>1404.3676859989641</v>
      </c>
      <c r="AR34" s="72">
        <f t="shared" si="59"/>
        <v>55409.401561091516</v>
      </c>
      <c r="AS34" s="72">
        <f t="shared" si="59"/>
        <v>1620.5457742801232</v>
      </c>
      <c r="AT34" s="72">
        <f t="shared" si="59"/>
        <v>299.16258248132226</v>
      </c>
      <c r="AU34" s="72">
        <f t="shared" si="59"/>
        <v>299.16258248132226</v>
      </c>
      <c r="AV34" s="72">
        <f t="shared" si="59"/>
        <v>1277.9384144203329</v>
      </c>
      <c r="AW34" s="72">
        <f t="shared" si="59"/>
        <v>3594.7199542431845</v>
      </c>
      <c r="AX34" s="72">
        <f t="shared" si="59"/>
        <v>966.77061676555093</v>
      </c>
      <c r="AY34" s="72">
        <f t="shared" si="59"/>
        <v>8892.3326149102977</v>
      </c>
      <c r="AZ34" s="72">
        <f t="shared" si="59"/>
        <v>4456.7967052176491</v>
      </c>
      <c r="BA34" s="72">
        <f t="shared" si="59"/>
        <v>939.84755521595889</v>
      </c>
      <c r="BB34" s="72">
        <f t="shared" si="59"/>
        <v>2015.1968820129566</v>
      </c>
      <c r="BC34" s="72">
        <f t="shared" si="59"/>
        <v>471.16704894787006</v>
      </c>
      <c r="BD34" s="118">
        <v>32</v>
      </c>
    </row>
    <row r="35" spans="2:56" s="75" customFormat="1" x14ac:dyDescent="0.35">
      <c r="B35" s="84" t="s">
        <v>72</v>
      </c>
      <c r="C35" s="72">
        <f t="shared" ref="C35:AH35" si="60">SUM(C73,C111,C149,C187,C225)</f>
        <v>1527.5440528764434</v>
      </c>
      <c r="D35" s="72">
        <f t="shared" si="60"/>
        <v>4126.2163252131541</v>
      </c>
      <c r="E35" s="72">
        <f t="shared" si="60"/>
        <v>2630.3178915543049</v>
      </c>
      <c r="F35" s="72">
        <f t="shared" si="60"/>
        <v>1796.2995273005022</v>
      </c>
      <c r="G35" s="72">
        <f t="shared" si="60"/>
        <v>1396.2797272469511</v>
      </c>
      <c r="H35" s="72">
        <f t="shared" si="60"/>
        <v>5780.9830468240671</v>
      </c>
      <c r="I35" s="72">
        <f t="shared" si="60"/>
        <v>1517.4715150740162</v>
      </c>
      <c r="J35" s="72">
        <f t="shared" si="60"/>
        <v>1817.1181431154828</v>
      </c>
      <c r="K35" s="72">
        <f t="shared" si="60"/>
        <v>755.09940449616693</v>
      </c>
      <c r="L35" s="72">
        <f t="shared" si="60"/>
        <v>2268.7878144762494</v>
      </c>
      <c r="M35" s="72">
        <f t="shared" si="60"/>
        <v>2268.7878144762499</v>
      </c>
      <c r="N35" s="72">
        <f t="shared" si="60"/>
        <v>1338.7998968397303</v>
      </c>
      <c r="O35" s="72">
        <f t="shared" si="60"/>
        <v>1810.9209131797484</v>
      </c>
      <c r="P35" s="72">
        <f t="shared" si="60"/>
        <v>723.29029068784962</v>
      </c>
      <c r="Q35" s="72">
        <f t="shared" si="60"/>
        <v>1261.8446620003579</v>
      </c>
      <c r="R35" s="72">
        <f t="shared" si="60"/>
        <v>577.39079249241627</v>
      </c>
      <c r="S35" s="72">
        <f t="shared" si="60"/>
        <v>12917.622276897921</v>
      </c>
      <c r="T35" s="72">
        <f t="shared" si="60"/>
        <v>2351.410498247973</v>
      </c>
      <c r="U35" s="72">
        <f t="shared" si="60"/>
        <v>548.22913145383257</v>
      </c>
      <c r="V35" s="72">
        <f t="shared" si="60"/>
        <v>1959.2922370163192</v>
      </c>
      <c r="W35" s="72">
        <f t="shared" si="60"/>
        <v>4970.285229064938</v>
      </c>
      <c r="X35" s="72">
        <f t="shared" si="60"/>
        <v>4970.2852290649334</v>
      </c>
      <c r="Y35" s="72">
        <f t="shared" si="60"/>
        <v>3781.5275335408583</v>
      </c>
      <c r="Z35" s="72">
        <f t="shared" si="60"/>
        <v>5041.9085541756604</v>
      </c>
      <c r="AA35" s="72">
        <f t="shared" si="60"/>
        <v>17858.431884925667</v>
      </c>
      <c r="AB35" s="72">
        <f t="shared" si="60"/>
        <v>5233.1291943583319</v>
      </c>
      <c r="AC35" s="72">
        <f t="shared" si="60"/>
        <v>10060.298924424402</v>
      </c>
      <c r="AD35" s="72">
        <f t="shared" si="60"/>
        <v>4534.3407481785252</v>
      </c>
      <c r="AE35" s="72">
        <f t="shared" si="60"/>
        <v>3188.103314459971</v>
      </c>
      <c r="AF35" s="72">
        <f t="shared" si="60"/>
        <v>853.43053621990146</v>
      </c>
      <c r="AG35" s="72">
        <f t="shared" si="60"/>
        <v>3188.1033144599714</v>
      </c>
      <c r="AH35" s="72">
        <f t="shared" si="60"/>
        <v>7891.3216142381143</v>
      </c>
      <c r="AI35" s="72">
        <f t="shared" ref="AI35:BC35" si="61">SUM(AI73,AI111,AI149,AI187,AI225)</f>
        <v>6622.9143364043284</v>
      </c>
      <c r="AJ35" s="72">
        <f t="shared" si="61"/>
        <v>1150.7036843734209</v>
      </c>
      <c r="AK35" s="72">
        <f t="shared" si="61"/>
        <v>1114.0442116562383</v>
      </c>
      <c r="AL35" s="72">
        <f t="shared" si="61"/>
        <v>2599.7673343564561</v>
      </c>
      <c r="AM35" s="72">
        <f t="shared" si="61"/>
        <v>4326.4314705054721</v>
      </c>
      <c r="AN35" s="72">
        <f t="shared" si="61"/>
        <v>341.86777767061812</v>
      </c>
      <c r="AO35" s="72">
        <f t="shared" si="61"/>
        <v>341.86777767061801</v>
      </c>
      <c r="AP35" s="72">
        <f t="shared" si="61"/>
        <v>1585.8776691581616</v>
      </c>
      <c r="AQ35" s="72">
        <f t="shared" si="61"/>
        <v>1487.8371859772778</v>
      </c>
      <c r="AR35" s="72">
        <f t="shared" si="61"/>
        <v>58180.259913328053</v>
      </c>
      <c r="AS35" s="72">
        <f t="shared" si="61"/>
        <v>1916.4232406850492</v>
      </c>
      <c r="AT35" s="72">
        <f t="shared" si="61"/>
        <v>307.15043037694022</v>
      </c>
      <c r="AU35" s="72">
        <f t="shared" si="61"/>
        <v>307.15043037694022</v>
      </c>
      <c r="AV35" s="72">
        <f t="shared" si="61"/>
        <v>1365.1327902716068</v>
      </c>
      <c r="AW35" s="72">
        <f t="shared" si="61"/>
        <v>3542.8043419377218</v>
      </c>
      <c r="AX35" s="72">
        <f t="shared" si="61"/>
        <v>1024.6515759681563</v>
      </c>
      <c r="AY35" s="72">
        <f t="shared" si="61"/>
        <v>9944.0484106968979</v>
      </c>
      <c r="AZ35" s="72">
        <f t="shared" si="61"/>
        <v>4997.2778027759996</v>
      </c>
      <c r="BA35" s="72">
        <f t="shared" si="61"/>
        <v>940.74860963434708</v>
      </c>
      <c r="BB35" s="72">
        <f t="shared" si="61"/>
        <v>2125.3104737239687</v>
      </c>
      <c r="BC35" s="72">
        <f t="shared" si="61"/>
        <v>548.22913145383245</v>
      </c>
      <c r="BD35" s="118">
        <v>33</v>
      </c>
    </row>
    <row r="36" spans="2:56" s="75" customFormat="1" x14ac:dyDescent="0.35">
      <c r="B36" s="84" t="s">
        <v>73</v>
      </c>
      <c r="C36" s="72">
        <f t="shared" ref="C36:AH36" si="62">SUM(C74,C112,C150,C188,C226)</f>
        <v>1113.4606277146877</v>
      </c>
      <c r="D36" s="72">
        <f t="shared" si="62"/>
        <v>3021.5030153223142</v>
      </c>
      <c r="E36" s="72">
        <f t="shared" si="62"/>
        <v>1932.1712511752301</v>
      </c>
      <c r="F36" s="72">
        <f t="shared" si="62"/>
        <v>1387.1818173649376</v>
      </c>
      <c r="G36" s="72">
        <f t="shared" si="62"/>
        <v>1077.3187390864962</v>
      </c>
      <c r="H36" s="72">
        <f t="shared" si="62"/>
        <v>4627.1798667638541</v>
      </c>
      <c r="I36" s="72">
        <f t="shared" si="62"/>
        <v>1180.1883209065491</v>
      </c>
      <c r="J36" s="72">
        <f t="shared" si="62"/>
        <v>1437.7775094561255</v>
      </c>
      <c r="K36" s="72">
        <f t="shared" si="62"/>
        <v>572.37705183662513</v>
      </c>
      <c r="L36" s="72">
        <f t="shared" si="62"/>
        <v>1911.3617142002154</v>
      </c>
      <c r="M36" s="72">
        <f t="shared" si="62"/>
        <v>1911.3617142002156</v>
      </c>
      <c r="N36" s="72">
        <f t="shared" si="62"/>
        <v>1005.6441500137307</v>
      </c>
      <c r="O36" s="72">
        <f t="shared" si="62"/>
        <v>1407.3625930529201</v>
      </c>
      <c r="P36" s="72">
        <f t="shared" si="62"/>
        <v>582.99199042886028</v>
      </c>
      <c r="Q36" s="72">
        <f t="shared" si="62"/>
        <v>989.71473620701749</v>
      </c>
      <c r="R36" s="72">
        <f t="shared" si="62"/>
        <v>458.67846078484592</v>
      </c>
      <c r="S36" s="72">
        <f t="shared" si="62"/>
        <v>9877.6631449587312</v>
      </c>
      <c r="T36" s="72">
        <f t="shared" si="62"/>
        <v>1752.3627007787973</v>
      </c>
      <c r="U36" s="72">
        <f t="shared" si="62"/>
        <v>435.3815144995836</v>
      </c>
      <c r="V36" s="72">
        <f t="shared" si="62"/>
        <v>1475.7695048196672</v>
      </c>
      <c r="W36" s="72">
        <f t="shared" si="62"/>
        <v>3828.7251129728611</v>
      </c>
      <c r="X36" s="72">
        <f t="shared" si="62"/>
        <v>3828.7251129728579</v>
      </c>
      <c r="Y36" s="72">
        <f t="shared" si="62"/>
        <v>2915.84500013157</v>
      </c>
      <c r="Z36" s="72">
        <f t="shared" si="62"/>
        <v>3948.6488024279101</v>
      </c>
      <c r="AA36" s="72">
        <f t="shared" si="62"/>
        <v>13970.240499389867</v>
      </c>
      <c r="AB36" s="72">
        <f t="shared" si="62"/>
        <v>3901.4301458323516</v>
      </c>
      <c r="AC36" s="72">
        <f t="shared" si="62"/>
        <v>7834.0238195573302</v>
      </c>
      <c r="AD36" s="72">
        <f t="shared" si="62"/>
        <v>3505.4195857353538</v>
      </c>
      <c r="AE36" s="72">
        <f t="shared" si="62"/>
        <v>2466.8214879856787</v>
      </c>
      <c r="AF36" s="72">
        <f t="shared" si="62"/>
        <v>669.21294232909668</v>
      </c>
      <c r="AG36" s="72">
        <f t="shared" si="62"/>
        <v>2466.8214879856796</v>
      </c>
      <c r="AH36" s="72">
        <f t="shared" si="62"/>
        <v>6215.7439977934637</v>
      </c>
      <c r="AI36" s="72">
        <f t="shared" ref="AI36:BC36" si="63">SUM(AI74,AI112,AI150,AI188,AI226)</f>
        <v>5025.5598734278265</v>
      </c>
      <c r="AJ36" s="72">
        <f t="shared" si="63"/>
        <v>856.12153214759633</v>
      </c>
      <c r="AK36" s="72">
        <f t="shared" si="63"/>
        <v>889.17573500845197</v>
      </c>
      <c r="AL36" s="72">
        <f t="shared" si="63"/>
        <v>2058.345080449028</v>
      </c>
      <c r="AM36" s="72">
        <f t="shared" si="63"/>
        <v>3439.8623141873063</v>
      </c>
      <c r="AN36" s="72">
        <f t="shared" si="63"/>
        <v>297.05149912278375</v>
      </c>
      <c r="AO36" s="72">
        <f t="shared" si="63"/>
        <v>297.05149912278358</v>
      </c>
      <c r="AP36" s="72">
        <f t="shared" si="63"/>
        <v>1281.2433043678141</v>
      </c>
      <c r="AQ36" s="72">
        <f t="shared" si="63"/>
        <v>1147.1864080362636</v>
      </c>
      <c r="AR36" s="72">
        <f t="shared" si="63"/>
        <v>45235.734863744619</v>
      </c>
      <c r="AS36" s="72">
        <f t="shared" si="63"/>
        <v>1490.4664134404243</v>
      </c>
      <c r="AT36" s="72">
        <f t="shared" si="63"/>
        <v>261.86920496378218</v>
      </c>
      <c r="AU36" s="72">
        <f t="shared" si="63"/>
        <v>261.86920496378218</v>
      </c>
      <c r="AV36" s="72">
        <f t="shared" si="63"/>
        <v>1139.1777747079984</v>
      </c>
      <c r="AW36" s="72">
        <f t="shared" si="63"/>
        <v>2763.5453193367684</v>
      </c>
      <c r="AX36" s="72">
        <f t="shared" si="63"/>
        <v>834.8860714217592</v>
      </c>
      <c r="AY36" s="72">
        <f t="shared" si="63"/>
        <v>7704.7673276526748</v>
      </c>
      <c r="AZ36" s="72">
        <f t="shared" si="63"/>
        <v>3892.6383108817054</v>
      </c>
      <c r="BA36" s="72">
        <f t="shared" si="63"/>
        <v>685.57239883352838</v>
      </c>
      <c r="BB36" s="72">
        <f t="shared" si="63"/>
        <v>1656.1646934771086</v>
      </c>
      <c r="BC36" s="72">
        <f t="shared" si="63"/>
        <v>435.38151449958355</v>
      </c>
      <c r="BD36" s="118">
        <v>34</v>
      </c>
    </row>
    <row r="37" spans="2:56" s="75" customFormat="1" x14ac:dyDescent="0.35">
      <c r="B37" s="84" t="s">
        <v>74</v>
      </c>
      <c r="C37" s="72">
        <f t="shared" ref="C37:AH37" si="64">SUM(C75,C113,C151,C189,C227)</f>
        <v>922.18895398803329</v>
      </c>
      <c r="D37" s="72">
        <f t="shared" si="64"/>
        <v>2264.3967472350587</v>
      </c>
      <c r="E37" s="72">
        <f t="shared" si="64"/>
        <v>1343.8933593256188</v>
      </c>
      <c r="F37" s="72">
        <f t="shared" si="64"/>
        <v>952.52112682208553</v>
      </c>
      <c r="G37" s="72">
        <f t="shared" si="64"/>
        <v>731.0447229316211</v>
      </c>
      <c r="H37" s="72">
        <f t="shared" si="64"/>
        <v>3195.6088488871524</v>
      </c>
      <c r="I37" s="72">
        <f t="shared" si="64"/>
        <v>802.31127857216347</v>
      </c>
      <c r="J37" s="72">
        <f t="shared" si="64"/>
        <v>1010.4920730797963</v>
      </c>
      <c r="K37" s="72">
        <f t="shared" si="64"/>
        <v>363.14885988585081</v>
      </c>
      <c r="L37" s="72">
        <f t="shared" si="64"/>
        <v>1201.1004171022876</v>
      </c>
      <c r="M37" s="72">
        <f t="shared" si="64"/>
        <v>1201.1004171022876</v>
      </c>
      <c r="N37" s="72">
        <f t="shared" si="64"/>
        <v>802.66332330153568</v>
      </c>
      <c r="O37" s="72">
        <f t="shared" si="64"/>
        <v>966.80914699522646</v>
      </c>
      <c r="P37" s="72">
        <f t="shared" si="64"/>
        <v>501.87784364665561</v>
      </c>
      <c r="Q37" s="72">
        <f t="shared" si="64"/>
        <v>705.94050900071136</v>
      </c>
      <c r="R37" s="72">
        <f t="shared" si="64"/>
        <v>380.03224591906553</v>
      </c>
      <c r="S37" s="72">
        <f t="shared" si="64"/>
        <v>7041.8673418448197</v>
      </c>
      <c r="T37" s="72">
        <f t="shared" si="64"/>
        <v>1428.5439275260464</v>
      </c>
      <c r="U37" s="72">
        <f t="shared" si="64"/>
        <v>299.19016998486785</v>
      </c>
      <c r="V37" s="72">
        <f t="shared" si="64"/>
        <v>1085.4404725569029</v>
      </c>
      <c r="W37" s="72">
        <f t="shared" si="64"/>
        <v>2605.8140591149668</v>
      </c>
      <c r="X37" s="72">
        <f t="shared" si="64"/>
        <v>2605.8140591149645</v>
      </c>
      <c r="Y37" s="72">
        <f t="shared" si="64"/>
        <v>2098.6814875151181</v>
      </c>
      <c r="Z37" s="72">
        <f t="shared" si="64"/>
        <v>3248.3229441582171</v>
      </c>
      <c r="AA37" s="72">
        <f t="shared" si="64"/>
        <v>10690.951784048215</v>
      </c>
      <c r="AB37" s="72">
        <f t="shared" si="64"/>
        <v>2852.4140924038998</v>
      </c>
      <c r="AC37" s="72">
        <f t="shared" si="64"/>
        <v>6278.0306794971284</v>
      </c>
      <c r="AD37" s="72">
        <f t="shared" si="64"/>
        <v>2334.7151753726162</v>
      </c>
      <c r="AE37" s="72">
        <f t="shared" si="64"/>
        <v>1629.2439983244476</v>
      </c>
      <c r="AF37" s="72">
        <f t="shared" si="64"/>
        <v>506.44960816357701</v>
      </c>
      <c r="AG37" s="72">
        <f t="shared" si="64"/>
        <v>1629.2439983244481</v>
      </c>
      <c r="AH37" s="72">
        <f t="shared" si="64"/>
        <v>4421.5716549211511</v>
      </c>
      <c r="AI37" s="72">
        <f t="shared" ref="AI37:BC37" si="65">SUM(AI75,AI113,AI151,AI189,AI227)</f>
        <v>3710.1786137525833</v>
      </c>
      <c r="AJ37" s="72">
        <f t="shared" si="65"/>
        <v>558.46121783944477</v>
      </c>
      <c r="AK37" s="72">
        <f t="shared" si="65"/>
        <v>590.80264309722918</v>
      </c>
      <c r="AL37" s="72">
        <f t="shared" si="65"/>
        <v>1429.1768104790806</v>
      </c>
      <c r="AM37" s="72">
        <f t="shared" si="65"/>
        <v>2416.9293633605698</v>
      </c>
      <c r="AN37" s="72">
        <f t="shared" si="65"/>
        <v>186.63071057469239</v>
      </c>
      <c r="AO37" s="72">
        <f t="shared" si="65"/>
        <v>186.63071057469227</v>
      </c>
      <c r="AP37" s="72">
        <f t="shared" si="65"/>
        <v>891.38863313466641</v>
      </c>
      <c r="AQ37" s="72">
        <f t="shared" si="65"/>
        <v>860.87213312244921</v>
      </c>
      <c r="AR37" s="72">
        <f t="shared" si="65"/>
        <v>32685.932173258669</v>
      </c>
      <c r="AS37" s="72">
        <f t="shared" si="65"/>
        <v>1013.2433889175405</v>
      </c>
      <c r="AT37" s="72">
        <f t="shared" si="65"/>
        <v>158.79556697823801</v>
      </c>
      <c r="AU37" s="72">
        <f t="shared" si="65"/>
        <v>158.79556697823801</v>
      </c>
      <c r="AV37" s="72">
        <f t="shared" si="65"/>
        <v>785.67302516631696</v>
      </c>
      <c r="AW37" s="72">
        <f t="shared" si="65"/>
        <v>1991.1305699405862</v>
      </c>
      <c r="AX37" s="72">
        <f t="shared" si="65"/>
        <v>624.41881575711125</v>
      </c>
      <c r="AY37" s="72">
        <f t="shared" si="65"/>
        <v>5417.4617216294628</v>
      </c>
      <c r="AZ37" s="72">
        <f t="shared" si="65"/>
        <v>2817.0392209161928</v>
      </c>
      <c r="BA37" s="72">
        <f t="shared" si="65"/>
        <v>513.16088674400112</v>
      </c>
      <c r="BB37" s="72">
        <f t="shared" si="65"/>
        <v>1075.5877644895056</v>
      </c>
      <c r="BC37" s="72">
        <f t="shared" si="65"/>
        <v>299.19016998486774</v>
      </c>
      <c r="BD37" s="118">
        <v>35</v>
      </c>
    </row>
    <row r="38" spans="2:56" s="75" customFormat="1" x14ac:dyDescent="0.35">
      <c r="B38" s="84" t="s">
        <v>75</v>
      </c>
      <c r="C38" s="72">
        <f t="shared" ref="C38:AH38" si="66">SUM(C76,C114,C152,C190,C228)</f>
        <v>760.22382717872017</v>
      </c>
      <c r="D38" s="72">
        <f t="shared" si="66"/>
        <v>1749.8328417574598</v>
      </c>
      <c r="E38" s="72">
        <f t="shared" si="66"/>
        <v>982.01605692871726</v>
      </c>
      <c r="F38" s="72">
        <f t="shared" si="66"/>
        <v>729.46675753735201</v>
      </c>
      <c r="G38" s="72">
        <f t="shared" si="66"/>
        <v>532.06494860512475</v>
      </c>
      <c r="H38" s="72">
        <f t="shared" si="66"/>
        <v>2396.9274074797477</v>
      </c>
      <c r="I38" s="72">
        <f t="shared" si="66"/>
        <v>576.19111165034303</v>
      </c>
      <c r="J38" s="72">
        <f t="shared" si="66"/>
        <v>729.71883144600577</v>
      </c>
      <c r="K38" s="72">
        <f t="shared" si="66"/>
        <v>244.51512983408696</v>
      </c>
      <c r="L38" s="72">
        <f t="shared" si="66"/>
        <v>941.71361032925347</v>
      </c>
      <c r="M38" s="72">
        <f t="shared" si="66"/>
        <v>941.71361032925392</v>
      </c>
      <c r="N38" s="72">
        <f t="shared" si="66"/>
        <v>687.4230222934209</v>
      </c>
      <c r="O38" s="72">
        <f t="shared" si="66"/>
        <v>713.35696208294507</v>
      </c>
      <c r="P38" s="72">
        <f t="shared" si="66"/>
        <v>378.14218260860093</v>
      </c>
      <c r="Q38" s="72">
        <f t="shared" si="66"/>
        <v>537.30622485025128</v>
      </c>
      <c r="R38" s="72">
        <f t="shared" si="66"/>
        <v>330.33794043841522</v>
      </c>
      <c r="S38" s="72">
        <f t="shared" si="66"/>
        <v>5348.2168877927725</v>
      </c>
      <c r="T38" s="72">
        <f t="shared" si="66"/>
        <v>1166.7941566560803</v>
      </c>
      <c r="U38" s="72">
        <f t="shared" si="66"/>
        <v>232.5896747422758</v>
      </c>
      <c r="V38" s="72">
        <f t="shared" si="66"/>
        <v>768.17564793938141</v>
      </c>
      <c r="W38" s="72">
        <f t="shared" si="66"/>
        <v>1941.8339686830909</v>
      </c>
      <c r="X38" s="72">
        <f t="shared" si="66"/>
        <v>1941.8339686830896</v>
      </c>
      <c r="Y38" s="72">
        <f t="shared" si="66"/>
        <v>1499.511416523545</v>
      </c>
      <c r="Z38" s="72">
        <f t="shared" si="66"/>
        <v>2666.9918369368752</v>
      </c>
      <c r="AA38" s="72">
        <f t="shared" si="66"/>
        <v>8378.1419676998539</v>
      </c>
      <c r="AB38" s="72">
        <f t="shared" si="66"/>
        <v>2223.1541084799883</v>
      </c>
      <c r="AC38" s="72">
        <f t="shared" si="66"/>
        <v>5035.7361349940575</v>
      </c>
      <c r="AD38" s="72">
        <f t="shared" si="66"/>
        <v>1747.692848090958</v>
      </c>
      <c r="AE38" s="72">
        <f t="shared" si="66"/>
        <v>1235.0133759828198</v>
      </c>
      <c r="AF38" s="72">
        <f t="shared" si="66"/>
        <v>401.12356507447123</v>
      </c>
      <c r="AG38" s="72">
        <f t="shared" si="66"/>
        <v>1235.0133759828202</v>
      </c>
      <c r="AH38" s="72">
        <f t="shared" si="66"/>
        <v>3327.805698956337</v>
      </c>
      <c r="AI38" s="72">
        <f t="shared" ref="AI38:BC38" si="67">SUM(AI76,AI114,AI152,AI190,AI228)</f>
        <v>2875.3392205920886</v>
      </c>
      <c r="AJ38" s="72">
        <f t="shared" si="67"/>
        <v>422.83531251600044</v>
      </c>
      <c r="AK38" s="72">
        <f t="shared" si="67"/>
        <v>476.57218053158931</v>
      </c>
      <c r="AL38" s="72">
        <f t="shared" si="67"/>
        <v>1056.0550193807421</v>
      </c>
      <c r="AM38" s="72">
        <f t="shared" si="67"/>
        <v>1771.8344217358303</v>
      </c>
      <c r="AN38" s="72">
        <f t="shared" si="67"/>
        <v>122.2920970573914</v>
      </c>
      <c r="AO38" s="72">
        <f t="shared" si="67"/>
        <v>122.29209705739135</v>
      </c>
      <c r="AP38" s="72">
        <f t="shared" si="67"/>
        <v>694.41560340541469</v>
      </c>
      <c r="AQ38" s="72">
        <f t="shared" si="67"/>
        <v>674.2856455719724</v>
      </c>
      <c r="AR38" s="72">
        <f t="shared" si="67"/>
        <v>25142.737457461219</v>
      </c>
      <c r="AS38" s="72">
        <f t="shared" si="67"/>
        <v>727.67496883723152</v>
      </c>
      <c r="AT38" s="72">
        <f t="shared" si="67"/>
        <v>118.1340321466044</v>
      </c>
      <c r="AU38" s="72">
        <f t="shared" si="67"/>
        <v>118.1340321466044</v>
      </c>
      <c r="AV38" s="72">
        <f t="shared" si="67"/>
        <v>608.57496365195459</v>
      </c>
      <c r="AW38" s="72">
        <f t="shared" si="67"/>
        <v>1538.3518408127875</v>
      </c>
      <c r="AX38" s="72">
        <f t="shared" si="67"/>
        <v>467.97909334932643</v>
      </c>
      <c r="AY38" s="72">
        <f t="shared" si="67"/>
        <v>4199.1357713221478</v>
      </c>
      <c r="AZ38" s="72">
        <f t="shared" si="67"/>
        <v>2255.8085175414703</v>
      </c>
      <c r="BA38" s="72">
        <f t="shared" si="67"/>
        <v>380.20719257233031</v>
      </c>
      <c r="BB38" s="72">
        <f t="shared" si="67"/>
        <v>743.16923452524179</v>
      </c>
      <c r="BC38" s="72">
        <f t="shared" si="67"/>
        <v>232.58967474227572</v>
      </c>
      <c r="BD38" s="118">
        <v>36</v>
      </c>
    </row>
    <row r="39" spans="2:56" s="75" customFormat="1" x14ac:dyDescent="0.35">
      <c r="B39" s="84" t="s">
        <v>81</v>
      </c>
      <c r="C39" s="72">
        <f t="shared" ref="C39:AH39" si="68">SUM(C77,C115,C153,C191,C229)</f>
        <v>502.85379552264556</v>
      </c>
      <c r="D39" s="72">
        <f t="shared" si="68"/>
        <v>1142.9923022549601</v>
      </c>
      <c r="E39" s="72">
        <f t="shared" si="68"/>
        <v>634.00597170706101</v>
      </c>
      <c r="F39" s="72">
        <f t="shared" si="68"/>
        <v>472.60867261512539</v>
      </c>
      <c r="G39" s="72">
        <f t="shared" si="68"/>
        <v>326.8129674985376</v>
      </c>
      <c r="H39" s="72">
        <f t="shared" si="68"/>
        <v>1396.8989680927057</v>
      </c>
      <c r="I39" s="72">
        <f t="shared" si="68"/>
        <v>354.16063682790241</v>
      </c>
      <c r="J39" s="72">
        <f t="shared" si="68"/>
        <v>426.50779084003591</v>
      </c>
      <c r="K39" s="72">
        <f t="shared" si="68"/>
        <v>153.5216078051925</v>
      </c>
      <c r="L39" s="72">
        <f t="shared" si="68"/>
        <v>578.53589040868656</v>
      </c>
      <c r="M39" s="72">
        <f t="shared" si="68"/>
        <v>578.53589040868656</v>
      </c>
      <c r="N39" s="72">
        <f t="shared" si="68"/>
        <v>439.78500996477823</v>
      </c>
      <c r="O39" s="72">
        <f t="shared" si="68"/>
        <v>418.21366413216072</v>
      </c>
      <c r="P39" s="72">
        <f t="shared" si="68"/>
        <v>233.70316623481102</v>
      </c>
      <c r="Q39" s="72">
        <f t="shared" si="68"/>
        <v>338.08458747637349</v>
      </c>
      <c r="R39" s="72">
        <f t="shared" si="68"/>
        <v>209.21771034181552</v>
      </c>
      <c r="S39" s="72">
        <f t="shared" si="68"/>
        <v>3421.9210077306993</v>
      </c>
      <c r="T39" s="72">
        <f t="shared" si="68"/>
        <v>829.07307833279742</v>
      </c>
      <c r="U39" s="72">
        <f t="shared" si="68"/>
        <v>138.2180502925271</v>
      </c>
      <c r="V39" s="72">
        <f t="shared" si="68"/>
        <v>450.7148807928242</v>
      </c>
      <c r="W39" s="72">
        <f t="shared" si="68"/>
        <v>1227.5758432578721</v>
      </c>
      <c r="X39" s="72">
        <f t="shared" si="68"/>
        <v>1227.5758432578712</v>
      </c>
      <c r="Y39" s="72">
        <f t="shared" si="68"/>
        <v>878.20839496138478</v>
      </c>
      <c r="Z39" s="72">
        <f t="shared" si="68"/>
        <v>1605.3411702646604</v>
      </c>
      <c r="AA39" s="72">
        <f t="shared" si="68"/>
        <v>5002.9352579621782</v>
      </c>
      <c r="AB39" s="72">
        <f t="shared" si="68"/>
        <v>1427.2447949236043</v>
      </c>
      <c r="AC39" s="72">
        <f t="shared" si="68"/>
        <v>3064.0604413258852</v>
      </c>
      <c r="AD39" s="72">
        <f t="shared" si="68"/>
        <v>1102.216462658994</v>
      </c>
      <c r="AE39" s="72">
        <f t="shared" si="68"/>
        <v>787.76876436616635</v>
      </c>
      <c r="AF39" s="72">
        <f t="shared" si="68"/>
        <v>256.76354972380199</v>
      </c>
      <c r="AG39" s="72">
        <f t="shared" si="68"/>
        <v>787.76876436616658</v>
      </c>
      <c r="AH39" s="72">
        <f t="shared" si="68"/>
        <v>1919.6352291510279</v>
      </c>
      <c r="AI39" s="72">
        <f t="shared" ref="AI39:BC39" si="69">SUM(AI77,AI115,AI153,AI191,AI229)</f>
        <v>1863.7889352938141</v>
      </c>
      <c r="AJ39" s="72">
        <f t="shared" si="69"/>
        <v>238.22651046170631</v>
      </c>
      <c r="AK39" s="72">
        <f t="shared" si="69"/>
        <v>284.92941441263218</v>
      </c>
      <c r="AL39" s="72">
        <f t="shared" si="69"/>
        <v>594.4343828140602</v>
      </c>
      <c r="AM39" s="72">
        <f t="shared" si="69"/>
        <v>975.6975813377195</v>
      </c>
      <c r="AN39" s="72">
        <f t="shared" si="69"/>
        <v>81.859498390525488</v>
      </c>
      <c r="AO39" s="72">
        <f t="shared" si="69"/>
        <v>81.859498390525431</v>
      </c>
      <c r="AP39" s="72">
        <f t="shared" si="69"/>
        <v>474.21240052701404</v>
      </c>
      <c r="AQ39" s="72">
        <f t="shared" si="69"/>
        <v>388.71886171166528</v>
      </c>
      <c r="AR39" s="72">
        <f t="shared" si="69"/>
        <v>15529.828463262771</v>
      </c>
      <c r="AS39" s="72">
        <f t="shared" si="69"/>
        <v>447.2714437211061</v>
      </c>
      <c r="AT39" s="72">
        <f t="shared" si="69"/>
        <v>71.562585496695533</v>
      </c>
      <c r="AU39" s="72">
        <f t="shared" si="69"/>
        <v>71.562585496695533</v>
      </c>
      <c r="AV39" s="72">
        <f t="shared" si="69"/>
        <v>366.40979137305436</v>
      </c>
      <c r="AW39" s="72">
        <f t="shared" si="69"/>
        <v>926.4560476200071</v>
      </c>
      <c r="AX39" s="72">
        <f t="shared" si="69"/>
        <v>263.31948862596118</v>
      </c>
      <c r="AY39" s="72">
        <f t="shared" si="69"/>
        <v>2714.0776436067986</v>
      </c>
      <c r="AZ39" s="72">
        <f t="shared" si="69"/>
        <v>1483.5348460505606</v>
      </c>
      <c r="BA39" s="72">
        <f t="shared" si="69"/>
        <v>243.56266173369275</v>
      </c>
      <c r="BB39" s="72">
        <f t="shared" si="69"/>
        <v>394.90738598157139</v>
      </c>
      <c r="BC39" s="72">
        <f t="shared" si="69"/>
        <v>138.21805029252707</v>
      </c>
      <c r="BD39" s="118">
        <v>37</v>
      </c>
    </row>
    <row r="40" spans="2:56" s="75" customFormat="1" x14ac:dyDescent="0.35">
      <c r="B40" s="84" t="s">
        <v>82</v>
      </c>
      <c r="C40" s="72">
        <f t="shared" ref="C40:AH40" si="70">SUM(C78,C116,C154,C192,C230)</f>
        <v>273.85356421189221</v>
      </c>
      <c r="D40" s="72">
        <f t="shared" si="70"/>
        <v>648.63638414547211</v>
      </c>
      <c r="E40" s="72">
        <f t="shared" si="70"/>
        <v>373.45407672237343</v>
      </c>
      <c r="F40" s="72">
        <f t="shared" si="70"/>
        <v>318.83835923668551</v>
      </c>
      <c r="G40" s="72">
        <f t="shared" si="70"/>
        <v>207.12278599838353</v>
      </c>
      <c r="H40" s="72">
        <f t="shared" si="70"/>
        <v>860.33994455162303</v>
      </c>
      <c r="I40" s="72">
        <f t="shared" si="70"/>
        <v>215.39448065844365</v>
      </c>
      <c r="J40" s="72">
        <f t="shared" si="70"/>
        <v>264.86983281765623</v>
      </c>
      <c r="K40" s="72">
        <f t="shared" si="70"/>
        <v>84.735255389887257</v>
      </c>
      <c r="L40" s="72">
        <f t="shared" si="70"/>
        <v>325.40439151881594</v>
      </c>
      <c r="M40" s="72">
        <f t="shared" si="70"/>
        <v>325.40439151881606</v>
      </c>
      <c r="N40" s="72">
        <f t="shared" si="70"/>
        <v>243.15045698595421</v>
      </c>
      <c r="O40" s="72">
        <f t="shared" si="70"/>
        <v>242.25381260652182</v>
      </c>
      <c r="P40" s="72">
        <f t="shared" si="70"/>
        <v>137.68566204356159</v>
      </c>
      <c r="Q40" s="72">
        <f t="shared" si="70"/>
        <v>185.43227339258922</v>
      </c>
      <c r="R40" s="72">
        <f t="shared" si="70"/>
        <v>129.55653619516994</v>
      </c>
      <c r="S40" s="72">
        <f t="shared" si="70"/>
        <v>2035.2823759352464</v>
      </c>
      <c r="T40" s="72">
        <f t="shared" si="70"/>
        <v>494.70397648404128</v>
      </c>
      <c r="U40" s="72">
        <f t="shared" si="70"/>
        <v>100.77624217985419</v>
      </c>
      <c r="V40" s="72">
        <f t="shared" si="70"/>
        <v>269.48811830219643</v>
      </c>
      <c r="W40" s="72">
        <f t="shared" si="70"/>
        <v>745.90561986750845</v>
      </c>
      <c r="X40" s="72">
        <f t="shared" si="70"/>
        <v>745.90561986750799</v>
      </c>
      <c r="Y40" s="72">
        <f t="shared" si="70"/>
        <v>534.7253405966992</v>
      </c>
      <c r="Z40" s="72">
        <f t="shared" si="70"/>
        <v>926.08073568449208</v>
      </c>
      <c r="AA40" s="72">
        <f t="shared" si="70"/>
        <v>2774.2143691229098</v>
      </c>
      <c r="AB40" s="72">
        <f t="shared" si="70"/>
        <v>807.80019163566021</v>
      </c>
      <c r="AC40" s="72">
        <f t="shared" si="70"/>
        <v>1765.5874227684201</v>
      </c>
      <c r="AD40" s="72">
        <f t="shared" si="70"/>
        <v>640.4985433752629</v>
      </c>
      <c r="AE40" s="72">
        <f t="shared" si="70"/>
        <v>440.28675009310973</v>
      </c>
      <c r="AF40" s="72">
        <f t="shared" si="70"/>
        <v>148.74865147596245</v>
      </c>
      <c r="AG40" s="72">
        <f t="shared" si="70"/>
        <v>440.28675009310984</v>
      </c>
      <c r="AH40" s="72">
        <f t="shared" si="70"/>
        <v>985.684138921628</v>
      </c>
      <c r="AI40" s="72">
        <f t="shared" ref="AI40:BC40" si="71">SUM(AI78,AI116,AI154,AI192,AI230)</f>
        <v>1092.5041543655261</v>
      </c>
      <c r="AJ40" s="72">
        <f t="shared" si="71"/>
        <v>136.99804555211179</v>
      </c>
      <c r="AK40" s="72">
        <f t="shared" si="71"/>
        <v>159.42335500572031</v>
      </c>
      <c r="AL40" s="72">
        <f t="shared" si="71"/>
        <v>361.23065196979803</v>
      </c>
      <c r="AM40" s="72">
        <f t="shared" si="71"/>
        <v>462.57640761844243</v>
      </c>
      <c r="AN40" s="72">
        <f t="shared" si="71"/>
        <v>50.514505475339092</v>
      </c>
      <c r="AO40" s="72">
        <f t="shared" si="71"/>
        <v>50.514505475339057</v>
      </c>
      <c r="AP40" s="72">
        <f t="shared" si="71"/>
        <v>295.83668307526875</v>
      </c>
      <c r="AQ40" s="72">
        <f t="shared" si="71"/>
        <v>215.94495820483843</v>
      </c>
      <c r="AR40" s="72">
        <f t="shared" si="71"/>
        <v>9036.1879702857441</v>
      </c>
      <c r="AS40" s="72">
        <f t="shared" si="71"/>
        <v>272.02289107152939</v>
      </c>
      <c r="AT40" s="72">
        <f t="shared" si="71"/>
        <v>47.567953811690025</v>
      </c>
      <c r="AU40" s="72">
        <f t="shared" si="71"/>
        <v>47.567953811690025</v>
      </c>
      <c r="AV40" s="72">
        <f t="shared" si="71"/>
        <v>240.43164930441796</v>
      </c>
      <c r="AW40" s="72">
        <f t="shared" si="71"/>
        <v>508.06949562372262</v>
      </c>
      <c r="AX40" s="72">
        <f t="shared" si="71"/>
        <v>173.73066178152249</v>
      </c>
      <c r="AY40" s="72">
        <f t="shared" si="71"/>
        <v>1658.28289404106</v>
      </c>
      <c r="AZ40" s="72">
        <f t="shared" si="71"/>
        <v>910.26364390813455</v>
      </c>
      <c r="BA40" s="72">
        <f t="shared" si="71"/>
        <v>132.80291057119297</v>
      </c>
      <c r="BB40" s="72">
        <f t="shared" si="71"/>
        <v>231.57240733350537</v>
      </c>
      <c r="BC40" s="72">
        <f t="shared" si="71"/>
        <v>100.77624217985415</v>
      </c>
      <c r="BD40" s="118">
        <v>38</v>
      </c>
    </row>
    <row r="41" spans="2:56" s="75" customFormat="1" x14ac:dyDescent="0.35">
      <c r="B41" s="84" t="s">
        <v>76</v>
      </c>
      <c r="C41" s="72">
        <f t="shared" ref="C41:AH41" si="72">SUM(C79,C117,C155,C193,C231)</f>
        <v>0</v>
      </c>
      <c r="D41" s="72">
        <f t="shared" si="72"/>
        <v>0</v>
      </c>
      <c r="E41" s="72">
        <f t="shared" si="72"/>
        <v>0</v>
      </c>
      <c r="F41" s="72">
        <f t="shared" si="72"/>
        <v>0</v>
      </c>
      <c r="G41" s="72">
        <f t="shared" si="72"/>
        <v>0</v>
      </c>
      <c r="H41" s="72">
        <f t="shared" si="72"/>
        <v>0</v>
      </c>
      <c r="I41" s="72">
        <f t="shared" si="72"/>
        <v>0</v>
      </c>
      <c r="J41" s="72">
        <f t="shared" si="72"/>
        <v>0</v>
      </c>
      <c r="K41" s="72">
        <f t="shared" si="72"/>
        <v>0</v>
      </c>
      <c r="L41" s="72">
        <f t="shared" si="72"/>
        <v>0</v>
      </c>
      <c r="M41" s="72">
        <f t="shared" si="72"/>
        <v>0</v>
      </c>
      <c r="N41" s="72">
        <f t="shared" si="72"/>
        <v>0</v>
      </c>
      <c r="O41" s="72">
        <f t="shared" si="72"/>
        <v>0</v>
      </c>
      <c r="P41" s="72">
        <f t="shared" si="72"/>
        <v>0</v>
      </c>
      <c r="Q41" s="72">
        <f t="shared" si="72"/>
        <v>0</v>
      </c>
      <c r="R41" s="72">
        <f t="shared" si="72"/>
        <v>0</v>
      </c>
      <c r="S41" s="72">
        <f t="shared" si="72"/>
        <v>0</v>
      </c>
      <c r="T41" s="72">
        <f t="shared" si="72"/>
        <v>0</v>
      </c>
      <c r="U41" s="72">
        <f t="shared" si="72"/>
        <v>0</v>
      </c>
      <c r="V41" s="72">
        <f t="shared" si="72"/>
        <v>0</v>
      </c>
      <c r="W41" s="72">
        <f t="shared" si="72"/>
        <v>0</v>
      </c>
      <c r="X41" s="72">
        <f t="shared" si="72"/>
        <v>0</v>
      </c>
      <c r="Y41" s="72">
        <f t="shared" si="72"/>
        <v>0</v>
      </c>
      <c r="Z41" s="72">
        <f t="shared" si="72"/>
        <v>0</v>
      </c>
      <c r="AA41" s="72">
        <f t="shared" si="72"/>
        <v>0</v>
      </c>
      <c r="AB41" s="72">
        <f t="shared" si="72"/>
        <v>0</v>
      </c>
      <c r="AC41" s="72">
        <f t="shared" si="72"/>
        <v>0</v>
      </c>
      <c r="AD41" s="72">
        <f t="shared" si="72"/>
        <v>0</v>
      </c>
      <c r="AE41" s="72">
        <f t="shared" si="72"/>
        <v>0</v>
      </c>
      <c r="AF41" s="72">
        <f t="shared" si="72"/>
        <v>0</v>
      </c>
      <c r="AG41" s="72">
        <f t="shared" si="72"/>
        <v>0</v>
      </c>
      <c r="AH41" s="72">
        <f t="shared" si="72"/>
        <v>0</v>
      </c>
      <c r="AI41" s="72">
        <f t="shared" ref="AI41:BC41" si="73">SUM(AI79,AI117,AI155,AI193,AI231)</f>
        <v>0</v>
      </c>
      <c r="AJ41" s="72">
        <f t="shared" si="73"/>
        <v>0</v>
      </c>
      <c r="AK41" s="72">
        <f t="shared" si="73"/>
        <v>0</v>
      </c>
      <c r="AL41" s="72">
        <f t="shared" si="73"/>
        <v>0</v>
      </c>
      <c r="AM41" s="72">
        <f t="shared" si="73"/>
        <v>0</v>
      </c>
      <c r="AN41" s="72">
        <f t="shared" si="73"/>
        <v>0</v>
      </c>
      <c r="AO41" s="72">
        <f t="shared" si="73"/>
        <v>0</v>
      </c>
      <c r="AP41" s="72">
        <f t="shared" si="73"/>
        <v>0</v>
      </c>
      <c r="AQ41" s="72">
        <f t="shared" si="73"/>
        <v>0</v>
      </c>
      <c r="AR41" s="72">
        <f t="shared" si="73"/>
        <v>0</v>
      </c>
      <c r="AS41" s="72">
        <f t="shared" si="73"/>
        <v>0</v>
      </c>
      <c r="AT41" s="72">
        <f t="shared" si="73"/>
        <v>0</v>
      </c>
      <c r="AU41" s="72">
        <f t="shared" si="73"/>
        <v>0</v>
      </c>
      <c r="AV41" s="72">
        <f t="shared" si="73"/>
        <v>0</v>
      </c>
      <c r="AW41" s="72">
        <f t="shared" si="73"/>
        <v>0</v>
      </c>
      <c r="AX41" s="72">
        <f t="shared" si="73"/>
        <v>0</v>
      </c>
      <c r="AY41" s="72">
        <f t="shared" si="73"/>
        <v>0</v>
      </c>
      <c r="AZ41" s="72">
        <f t="shared" si="73"/>
        <v>0</v>
      </c>
      <c r="BA41" s="72">
        <f t="shared" si="73"/>
        <v>0</v>
      </c>
      <c r="BB41" s="72">
        <f t="shared" si="73"/>
        <v>0</v>
      </c>
      <c r="BC41" s="72">
        <f t="shared" si="73"/>
        <v>0</v>
      </c>
      <c r="BD41" s="118">
        <v>39</v>
      </c>
    </row>
    <row r="42" spans="2:56" s="75" customFormat="1" x14ac:dyDescent="0.35">
      <c r="B42" s="84" t="s">
        <v>46</v>
      </c>
      <c r="C42" s="72">
        <f t="shared" ref="C42:AH42" si="74">SUM(C80,C118,C156,C194,C232)</f>
        <v>0</v>
      </c>
      <c r="D42" s="72">
        <f t="shared" si="74"/>
        <v>0</v>
      </c>
      <c r="E42" s="72">
        <f t="shared" si="74"/>
        <v>0</v>
      </c>
      <c r="F42" s="72">
        <f t="shared" si="74"/>
        <v>0</v>
      </c>
      <c r="G42" s="72">
        <f t="shared" si="74"/>
        <v>0</v>
      </c>
      <c r="H42" s="72">
        <f t="shared" si="74"/>
        <v>0</v>
      </c>
      <c r="I42" s="72">
        <f t="shared" si="74"/>
        <v>0</v>
      </c>
      <c r="J42" s="72">
        <f t="shared" si="74"/>
        <v>0</v>
      </c>
      <c r="K42" s="72">
        <f t="shared" si="74"/>
        <v>0</v>
      </c>
      <c r="L42" s="72">
        <f t="shared" si="74"/>
        <v>0</v>
      </c>
      <c r="M42" s="72">
        <f t="shared" si="74"/>
        <v>0</v>
      </c>
      <c r="N42" s="72">
        <f t="shared" si="74"/>
        <v>0</v>
      </c>
      <c r="O42" s="72">
        <f t="shared" si="74"/>
        <v>0</v>
      </c>
      <c r="P42" s="72">
        <f t="shared" si="74"/>
        <v>0</v>
      </c>
      <c r="Q42" s="72">
        <f t="shared" si="74"/>
        <v>0</v>
      </c>
      <c r="R42" s="72">
        <f t="shared" si="74"/>
        <v>0</v>
      </c>
      <c r="S42" s="72">
        <f t="shared" si="74"/>
        <v>0</v>
      </c>
      <c r="T42" s="72">
        <f t="shared" si="74"/>
        <v>0</v>
      </c>
      <c r="U42" s="72">
        <f t="shared" si="74"/>
        <v>0</v>
      </c>
      <c r="V42" s="72">
        <f t="shared" si="74"/>
        <v>0</v>
      </c>
      <c r="W42" s="72">
        <f t="shared" si="74"/>
        <v>0</v>
      </c>
      <c r="X42" s="72">
        <f t="shared" si="74"/>
        <v>0</v>
      </c>
      <c r="Y42" s="72">
        <f t="shared" si="74"/>
        <v>0</v>
      </c>
      <c r="Z42" s="72">
        <f t="shared" si="74"/>
        <v>0</v>
      </c>
      <c r="AA42" s="72">
        <f t="shared" si="74"/>
        <v>0</v>
      </c>
      <c r="AB42" s="72">
        <f t="shared" si="74"/>
        <v>0</v>
      </c>
      <c r="AC42" s="72">
        <f t="shared" si="74"/>
        <v>0</v>
      </c>
      <c r="AD42" s="72">
        <f t="shared" si="74"/>
        <v>0</v>
      </c>
      <c r="AE42" s="72">
        <f t="shared" si="74"/>
        <v>0</v>
      </c>
      <c r="AF42" s="72">
        <f t="shared" si="74"/>
        <v>0</v>
      </c>
      <c r="AG42" s="72">
        <f t="shared" si="74"/>
        <v>0</v>
      </c>
      <c r="AH42" s="72">
        <f t="shared" si="74"/>
        <v>0</v>
      </c>
      <c r="AI42" s="72">
        <f t="shared" ref="AI42:BC42" si="75">SUM(AI80,AI118,AI156,AI194,AI232)</f>
        <v>0</v>
      </c>
      <c r="AJ42" s="72">
        <f t="shared" si="75"/>
        <v>0</v>
      </c>
      <c r="AK42" s="72">
        <f t="shared" si="75"/>
        <v>0</v>
      </c>
      <c r="AL42" s="72">
        <f t="shared" si="75"/>
        <v>0</v>
      </c>
      <c r="AM42" s="72">
        <f t="shared" si="75"/>
        <v>0</v>
      </c>
      <c r="AN42" s="72">
        <f t="shared" si="75"/>
        <v>0</v>
      </c>
      <c r="AO42" s="72">
        <f t="shared" si="75"/>
        <v>0</v>
      </c>
      <c r="AP42" s="72">
        <f t="shared" si="75"/>
        <v>0</v>
      </c>
      <c r="AQ42" s="72">
        <f t="shared" si="75"/>
        <v>0</v>
      </c>
      <c r="AR42" s="72">
        <f t="shared" si="75"/>
        <v>0</v>
      </c>
      <c r="AS42" s="72">
        <f t="shared" si="75"/>
        <v>0</v>
      </c>
      <c r="AT42" s="72">
        <f t="shared" si="75"/>
        <v>0</v>
      </c>
      <c r="AU42" s="72">
        <f t="shared" si="75"/>
        <v>0</v>
      </c>
      <c r="AV42" s="72">
        <f t="shared" si="75"/>
        <v>0</v>
      </c>
      <c r="AW42" s="72">
        <f t="shared" si="75"/>
        <v>0</v>
      </c>
      <c r="AX42" s="72">
        <f t="shared" si="75"/>
        <v>0</v>
      </c>
      <c r="AY42" s="72">
        <f t="shared" si="75"/>
        <v>0</v>
      </c>
      <c r="AZ42" s="72">
        <f t="shared" si="75"/>
        <v>0</v>
      </c>
      <c r="BA42" s="72">
        <f t="shared" si="75"/>
        <v>0</v>
      </c>
      <c r="BB42" s="72">
        <f t="shared" si="75"/>
        <v>0</v>
      </c>
      <c r="BC42" s="72">
        <f t="shared" si="75"/>
        <v>0</v>
      </c>
      <c r="BD42" s="118">
        <v>40</v>
      </c>
    </row>
    <row r="43" spans="2:56" s="75" customFormat="1" x14ac:dyDescent="0.35">
      <c r="B43" s="84" t="s">
        <v>77</v>
      </c>
      <c r="C43" s="72">
        <f t="shared" ref="C43:AH43" si="76">SUM(C81,C119,C157,C195,C233)</f>
        <v>0</v>
      </c>
      <c r="D43" s="72">
        <f t="shared" si="76"/>
        <v>0</v>
      </c>
      <c r="E43" s="72">
        <f t="shared" si="76"/>
        <v>0</v>
      </c>
      <c r="F43" s="72">
        <f t="shared" si="76"/>
        <v>0</v>
      </c>
      <c r="G43" s="72">
        <f t="shared" si="76"/>
        <v>0</v>
      </c>
      <c r="H43" s="72">
        <f t="shared" si="76"/>
        <v>0</v>
      </c>
      <c r="I43" s="72">
        <f t="shared" si="76"/>
        <v>0</v>
      </c>
      <c r="J43" s="72">
        <f t="shared" si="76"/>
        <v>0</v>
      </c>
      <c r="K43" s="72">
        <f t="shared" si="76"/>
        <v>0</v>
      </c>
      <c r="L43" s="72">
        <f t="shared" si="76"/>
        <v>0</v>
      </c>
      <c r="M43" s="72">
        <f t="shared" si="76"/>
        <v>0</v>
      </c>
      <c r="N43" s="72">
        <f t="shared" si="76"/>
        <v>0</v>
      </c>
      <c r="O43" s="72">
        <f t="shared" si="76"/>
        <v>0</v>
      </c>
      <c r="P43" s="72">
        <f t="shared" si="76"/>
        <v>0</v>
      </c>
      <c r="Q43" s="72">
        <f t="shared" si="76"/>
        <v>0</v>
      </c>
      <c r="R43" s="72">
        <f t="shared" si="76"/>
        <v>0</v>
      </c>
      <c r="S43" s="72">
        <f t="shared" si="76"/>
        <v>0</v>
      </c>
      <c r="T43" s="72">
        <f t="shared" si="76"/>
        <v>0</v>
      </c>
      <c r="U43" s="72">
        <f t="shared" si="76"/>
        <v>0</v>
      </c>
      <c r="V43" s="72">
        <f t="shared" si="76"/>
        <v>0</v>
      </c>
      <c r="W43" s="72">
        <f t="shared" si="76"/>
        <v>0</v>
      </c>
      <c r="X43" s="72">
        <f t="shared" si="76"/>
        <v>0</v>
      </c>
      <c r="Y43" s="72">
        <f t="shared" si="76"/>
        <v>0</v>
      </c>
      <c r="Z43" s="72">
        <f t="shared" si="76"/>
        <v>0</v>
      </c>
      <c r="AA43" s="72">
        <f t="shared" si="76"/>
        <v>0</v>
      </c>
      <c r="AB43" s="72">
        <f t="shared" si="76"/>
        <v>0</v>
      </c>
      <c r="AC43" s="72">
        <f t="shared" si="76"/>
        <v>0</v>
      </c>
      <c r="AD43" s="72">
        <f t="shared" si="76"/>
        <v>0</v>
      </c>
      <c r="AE43" s="72">
        <f t="shared" si="76"/>
        <v>0</v>
      </c>
      <c r="AF43" s="72">
        <f t="shared" si="76"/>
        <v>0</v>
      </c>
      <c r="AG43" s="72">
        <f t="shared" si="76"/>
        <v>0</v>
      </c>
      <c r="AH43" s="72">
        <f t="shared" si="76"/>
        <v>0</v>
      </c>
      <c r="AI43" s="72">
        <f t="shared" ref="AI43:BC43" si="77">SUM(AI81,AI119,AI157,AI195,AI233)</f>
        <v>0</v>
      </c>
      <c r="AJ43" s="72">
        <f t="shared" si="77"/>
        <v>0</v>
      </c>
      <c r="AK43" s="72">
        <f t="shared" si="77"/>
        <v>0</v>
      </c>
      <c r="AL43" s="72">
        <f t="shared" si="77"/>
        <v>0</v>
      </c>
      <c r="AM43" s="72">
        <f t="shared" si="77"/>
        <v>0</v>
      </c>
      <c r="AN43" s="72">
        <f t="shared" si="77"/>
        <v>0</v>
      </c>
      <c r="AO43" s="72">
        <f t="shared" si="77"/>
        <v>0</v>
      </c>
      <c r="AP43" s="72">
        <f t="shared" si="77"/>
        <v>0</v>
      </c>
      <c r="AQ43" s="72">
        <f t="shared" si="77"/>
        <v>0</v>
      </c>
      <c r="AR43" s="72">
        <f t="shared" si="77"/>
        <v>0</v>
      </c>
      <c r="AS43" s="72">
        <f t="shared" si="77"/>
        <v>0</v>
      </c>
      <c r="AT43" s="72">
        <f t="shared" si="77"/>
        <v>0</v>
      </c>
      <c r="AU43" s="72">
        <f t="shared" si="77"/>
        <v>0</v>
      </c>
      <c r="AV43" s="72">
        <f t="shared" si="77"/>
        <v>0</v>
      </c>
      <c r="AW43" s="72">
        <f t="shared" si="77"/>
        <v>0</v>
      </c>
      <c r="AX43" s="72">
        <f t="shared" si="77"/>
        <v>0</v>
      </c>
      <c r="AY43" s="72">
        <f t="shared" si="77"/>
        <v>0</v>
      </c>
      <c r="AZ43" s="72">
        <f t="shared" si="77"/>
        <v>0</v>
      </c>
      <c r="BA43" s="72">
        <f t="shared" si="77"/>
        <v>0</v>
      </c>
      <c r="BB43" s="72">
        <f t="shared" si="77"/>
        <v>0</v>
      </c>
      <c r="BC43" s="72">
        <f t="shared" si="77"/>
        <v>0</v>
      </c>
      <c r="BD43" s="118">
        <v>41</v>
      </c>
    </row>
    <row r="44" spans="2:56" s="75" customFormat="1" x14ac:dyDescent="0.35">
      <c r="B44" s="84" t="s">
        <v>47</v>
      </c>
      <c r="C44" s="72">
        <f t="shared" ref="C44:AH44" si="78">SUM(C82,C120,C158,C196,C234)</f>
        <v>387.68106465918208</v>
      </c>
      <c r="D44" s="72">
        <f t="shared" si="78"/>
        <v>974.8127610088676</v>
      </c>
      <c r="E44" s="72">
        <f t="shared" si="78"/>
        <v>588.84550366085386</v>
      </c>
      <c r="F44" s="72">
        <f t="shared" si="78"/>
        <v>302.8548972722906</v>
      </c>
      <c r="G44" s="72">
        <f t="shared" si="78"/>
        <v>197.3161033185041</v>
      </c>
      <c r="H44" s="72">
        <f t="shared" si="78"/>
        <v>1178.0925850026701</v>
      </c>
      <c r="I44" s="72">
        <f t="shared" si="78"/>
        <v>261.07604992414173</v>
      </c>
      <c r="J44" s="72">
        <f t="shared" si="78"/>
        <v>421.888172424461</v>
      </c>
      <c r="K44" s="72">
        <f t="shared" si="78"/>
        <v>153.66263800180852</v>
      </c>
      <c r="L44" s="72">
        <f t="shared" si="78"/>
        <v>416.61206774512658</v>
      </c>
      <c r="M44" s="72">
        <f t="shared" si="78"/>
        <v>416.61206774512669</v>
      </c>
      <c r="N44" s="72">
        <f t="shared" si="78"/>
        <v>361.60283294506394</v>
      </c>
      <c r="O44" s="72">
        <f t="shared" si="78"/>
        <v>405.52083845176372</v>
      </c>
      <c r="P44" s="72">
        <f t="shared" si="78"/>
        <v>165.25225474851268</v>
      </c>
      <c r="Q44" s="72">
        <f t="shared" si="78"/>
        <v>284.32548750820428</v>
      </c>
      <c r="R44" s="72">
        <f t="shared" si="78"/>
        <v>149.84362303444581</v>
      </c>
      <c r="S44" s="72">
        <f t="shared" si="78"/>
        <v>2830.4117863952633</v>
      </c>
      <c r="T44" s="72">
        <f t="shared" si="78"/>
        <v>658.50355278045686</v>
      </c>
      <c r="U44" s="72">
        <f t="shared" si="78"/>
        <v>68.490631538131126</v>
      </c>
      <c r="V44" s="72">
        <f t="shared" si="78"/>
        <v>436.32342313183904</v>
      </c>
      <c r="W44" s="72">
        <f t="shared" si="78"/>
        <v>1039.8778607776762</v>
      </c>
      <c r="X44" s="72">
        <f t="shared" si="78"/>
        <v>1039.8778607776762</v>
      </c>
      <c r="Y44" s="72">
        <f t="shared" si="78"/>
        <v>865.21110435880348</v>
      </c>
      <c r="Z44" s="72">
        <f t="shared" si="78"/>
        <v>1362.2162576381031</v>
      </c>
      <c r="AA44" s="72">
        <f t="shared" si="78"/>
        <v>4957.2522286682033</v>
      </c>
      <c r="AB44" s="72">
        <f t="shared" si="78"/>
        <v>1280.7038054164905</v>
      </c>
      <c r="AC44" s="72">
        <f t="shared" si="78"/>
        <v>2756.6378099687763</v>
      </c>
      <c r="AD44" s="72">
        <f t="shared" si="78"/>
        <v>718.39718163511054</v>
      </c>
      <c r="AE44" s="72">
        <f t="shared" si="78"/>
        <v>583.92982316344967</v>
      </c>
      <c r="AF44" s="72">
        <f t="shared" si="78"/>
        <v>253.82278897792469</v>
      </c>
      <c r="AG44" s="72">
        <f t="shared" si="78"/>
        <v>583.92982316344956</v>
      </c>
      <c r="AH44" s="72">
        <f t="shared" si="78"/>
        <v>2220.8710989814062</v>
      </c>
      <c r="AI44" s="72">
        <f t="shared" ref="AI44:BC44" si="79">SUM(AI82,AI120,AI158,AI196,AI234)</f>
        <v>1566.3505748077946</v>
      </c>
      <c r="AJ44" s="72">
        <f t="shared" si="79"/>
        <v>247.72020990898994</v>
      </c>
      <c r="AK44" s="72">
        <f t="shared" si="79"/>
        <v>316.6385548944321</v>
      </c>
      <c r="AL44" s="72">
        <f t="shared" si="79"/>
        <v>452.03991798904076</v>
      </c>
      <c r="AM44" s="72">
        <f t="shared" si="79"/>
        <v>1226.7421620575005</v>
      </c>
      <c r="AN44" s="72">
        <f t="shared" si="79"/>
        <v>61.664383790159285</v>
      </c>
      <c r="AO44" s="72">
        <f t="shared" si="79"/>
        <v>61.664383790159285</v>
      </c>
      <c r="AP44" s="72">
        <f t="shared" si="79"/>
        <v>364.15949590548058</v>
      </c>
      <c r="AQ44" s="72">
        <f t="shared" si="79"/>
        <v>523.10692763466648</v>
      </c>
      <c r="AR44" s="72">
        <f t="shared" si="79"/>
        <v>13460.27096671093</v>
      </c>
      <c r="AS44" s="72">
        <f t="shared" si="79"/>
        <v>279.25525734974178</v>
      </c>
      <c r="AT44" s="72">
        <f t="shared" si="79"/>
        <v>86.160866264980811</v>
      </c>
      <c r="AU44" s="72">
        <f t="shared" si="79"/>
        <v>86.16086626498074</v>
      </c>
      <c r="AV44" s="72">
        <f t="shared" si="79"/>
        <v>320.04770768996423</v>
      </c>
      <c r="AW44" s="72">
        <f t="shared" si="79"/>
        <v>1005.7710771423596</v>
      </c>
      <c r="AX44" s="72">
        <f t="shared" si="79"/>
        <v>282.92247359560031</v>
      </c>
      <c r="AY44" s="72">
        <f t="shared" si="79"/>
        <v>2089.9512496241141</v>
      </c>
      <c r="AZ44" s="72">
        <f t="shared" si="79"/>
        <v>1041.430527178459</v>
      </c>
      <c r="BA44" s="72">
        <f t="shared" si="79"/>
        <v>296.78757191341208</v>
      </c>
      <c r="BB44" s="72">
        <f t="shared" si="79"/>
        <v>437.06634981866875</v>
      </c>
      <c r="BC44" s="72">
        <f t="shared" si="79"/>
        <v>68.490631538131126</v>
      </c>
      <c r="BD44" s="118">
        <v>42</v>
      </c>
    </row>
    <row r="45" spans="2:56" s="75" customFormat="1" x14ac:dyDescent="0.35">
      <c r="B45" s="84" t="s">
        <v>48</v>
      </c>
      <c r="C45" s="72">
        <f t="shared" ref="C45:AH45" si="80">SUM(C83,C121,C159,C197,C235)</f>
        <v>887.60703331223021</v>
      </c>
      <c r="D45" s="72">
        <f t="shared" si="80"/>
        <v>1635.7895357341808</v>
      </c>
      <c r="E45" s="72">
        <f t="shared" si="80"/>
        <v>709.36709594542583</v>
      </c>
      <c r="F45" s="72">
        <f t="shared" si="80"/>
        <v>369.72701309247424</v>
      </c>
      <c r="G45" s="72">
        <f t="shared" si="80"/>
        <v>252.89948003876205</v>
      </c>
      <c r="H45" s="72">
        <f t="shared" si="80"/>
        <v>1514.6769316825043</v>
      </c>
      <c r="I45" s="72">
        <f t="shared" si="80"/>
        <v>303.28459916539009</v>
      </c>
      <c r="J45" s="72">
        <f t="shared" si="80"/>
        <v>611.71023638416068</v>
      </c>
      <c r="K45" s="72">
        <f t="shared" si="80"/>
        <v>197.37031369803159</v>
      </c>
      <c r="L45" s="72">
        <f t="shared" si="80"/>
        <v>523.7297351615565</v>
      </c>
      <c r="M45" s="72">
        <f t="shared" si="80"/>
        <v>523.72973516155662</v>
      </c>
      <c r="N45" s="72">
        <f t="shared" si="80"/>
        <v>722.44944408096126</v>
      </c>
      <c r="O45" s="72">
        <f t="shared" si="80"/>
        <v>536.34013631996072</v>
      </c>
      <c r="P45" s="72">
        <f t="shared" si="80"/>
        <v>216.00499554181414</v>
      </c>
      <c r="Q45" s="72">
        <f t="shared" si="80"/>
        <v>370.1501126028644</v>
      </c>
      <c r="R45" s="72">
        <f t="shared" si="80"/>
        <v>173.83921111663233</v>
      </c>
      <c r="S45" s="72">
        <f t="shared" si="80"/>
        <v>4311.0648091922722</v>
      </c>
      <c r="T45" s="72">
        <f t="shared" si="80"/>
        <v>1311.1300331132372</v>
      </c>
      <c r="U45" s="72">
        <f t="shared" si="80"/>
        <v>79.92884515902152</v>
      </c>
      <c r="V45" s="72">
        <f t="shared" si="80"/>
        <v>549.90697903210287</v>
      </c>
      <c r="W45" s="72">
        <f t="shared" si="80"/>
        <v>1400.8165241462466</v>
      </c>
      <c r="X45" s="72">
        <f t="shared" si="80"/>
        <v>1400.8165241462466</v>
      </c>
      <c r="Y45" s="72">
        <f t="shared" si="80"/>
        <v>1171.4003079579329</v>
      </c>
      <c r="Z45" s="72">
        <f t="shared" si="80"/>
        <v>2578.8394743480894</v>
      </c>
      <c r="AA45" s="72">
        <f t="shared" si="80"/>
        <v>7504.6832068742151</v>
      </c>
      <c r="AB45" s="72">
        <f t="shared" si="80"/>
        <v>2051.4717794079743</v>
      </c>
      <c r="AC45" s="72">
        <f t="shared" si="80"/>
        <v>4538.2574302153062</v>
      </c>
      <c r="AD45" s="72">
        <f t="shared" si="80"/>
        <v>851.59956519932621</v>
      </c>
      <c r="AE45" s="72">
        <f t="shared" si="80"/>
        <v>670.91063061655802</v>
      </c>
      <c r="AF45" s="72">
        <f t="shared" si="80"/>
        <v>340.83194222038225</v>
      </c>
      <c r="AG45" s="72">
        <f t="shared" si="80"/>
        <v>670.9106306165578</v>
      </c>
      <c r="AH45" s="72">
        <f t="shared" si="80"/>
        <v>2872.428389027526</v>
      </c>
      <c r="AI45" s="72">
        <f t="shared" ref="AI45:BC45" si="81">SUM(AI83,AI121,AI159,AI197,AI235)</f>
        <v>2600.5423854702613</v>
      </c>
      <c r="AJ45" s="72">
        <f t="shared" si="81"/>
        <v>322.33662841886945</v>
      </c>
      <c r="AK45" s="72">
        <f t="shared" si="81"/>
        <v>403.95269280730997</v>
      </c>
      <c r="AL45" s="72">
        <f t="shared" si="81"/>
        <v>586.55037920049938</v>
      </c>
      <c r="AM45" s="72">
        <f t="shared" si="81"/>
        <v>1589.319225892998</v>
      </c>
      <c r="AN45" s="72">
        <f t="shared" si="81"/>
        <v>71.579577713099184</v>
      </c>
      <c r="AO45" s="72">
        <f t="shared" si="81"/>
        <v>71.579577713099184</v>
      </c>
      <c r="AP45" s="72">
        <f t="shared" si="81"/>
        <v>462.40374640609218</v>
      </c>
      <c r="AQ45" s="72">
        <f t="shared" si="81"/>
        <v>714.9217648876064</v>
      </c>
      <c r="AR45" s="72">
        <f t="shared" si="81"/>
        <v>19752.351840415758</v>
      </c>
      <c r="AS45" s="72">
        <f t="shared" si="81"/>
        <v>324.40286581152486</v>
      </c>
      <c r="AT45" s="72">
        <f t="shared" si="81"/>
        <v>113.85206187647225</v>
      </c>
      <c r="AU45" s="72">
        <f t="shared" si="81"/>
        <v>113.85206187647216</v>
      </c>
      <c r="AV45" s="72">
        <f t="shared" si="81"/>
        <v>391.64123238544437</v>
      </c>
      <c r="AW45" s="72">
        <f t="shared" si="81"/>
        <v>1298.1812401240334</v>
      </c>
      <c r="AX45" s="72">
        <f t="shared" si="81"/>
        <v>437.21266016170085</v>
      </c>
      <c r="AY45" s="72">
        <f t="shared" si="81"/>
        <v>3020.691671412731</v>
      </c>
      <c r="AZ45" s="72">
        <f t="shared" si="81"/>
        <v>1593.6457701202769</v>
      </c>
      <c r="BA45" s="72">
        <f t="shared" si="81"/>
        <v>424.11465771351567</v>
      </c>
      <c r="BB45" s="72">
        <f t="shared" si="81"/>
        <v>580.62622265252708</v>
      </c>
      <c r="BC45" s="72">
        <f t="shared" si="81"/>
        <v>79.92884515902152</v>
      </c>
      <c r="BD45" s="118">
        <v>43</v>
      </c>
    </row>
    <row r="46" spans="2:56" s="75" customFormat="1" x14ac:dyDescent="0.35">
      <c r="B46" s="84" t="s">
        <v>49</v>
      </c>
      <c r="C46" s="72">
        <f t="shared" ref="C46:AH46" si="82">SUM(C84,C122,C160,C198,C236)</f>
        <v>2396.84115191621</v>
      </c>
      <c r="D46" s="72">
        <f t="shared" si="82"/>
        <v>3932.6534959850974</v>
      </c>
      <c r="E46" s="72">
        <f t="shared" si="82"/>
        <v>1396.2557010091111</v>
      </c>
      <c r="F46" s="72">
        <f t="shared" si="82"/>
        <v>668.21331674772125</v>
      </c>
      <c r="G46" s="72">
        <f t="shared" si="82"/>
        <v>438.69098991863035</v>
      </c>
      <c r="H46" s="72">
        <f t="shared" si="82"/>
        <v>2676.8160824606553</v>
      </c>
      <c r="I46" s="72">
        <f t="shared" si="82"/>
        <v>507.0856708861694</v>
      </c>
      <c r="J46" s="72">
        <f t="shared" si="82"/>
        <v>993.16685532307474</v>
      </c>
      <c r="K46" s="72">
        <f t="shared" si="82"/>
        <v>316.95805450653017</v>
      </c>
      <c r="L46" s="72">
        <f t="shared" si="82"/>
        <v>936.80049857311678</v>
      </c>
      <c r="M46" s="72">
        <f t="shared" si="82"/>
        <v>936.8004985731169</v>
      </c>
      <c r="N46" s="72">
        <f t="shared" si="82"/>
        <v>1430.3002395623962</v>
      </c>
      <c r="O46" s="72">
        <f t="shared" si="82"/>
        <v>992.8562444754823</v>
      </c>
      <c r="P46" s="72">
        <f t="shared" si="82"/>
        <v>425.2504941691966</v>
      </c>
      <c r="Q46" s="72">
        <f t="shared" si="82"/>
        <v>638.04538896349493</v>
      </c>
      <c r="R46" s="72">
        <f t="shared" si="82"/>
        <v>325.7988180011082</v>
      </c>
      <c r="S46" s="72">
        <f t="shared" si="82"/>
        <v>9622.4818908985708</v>
      </c>
      <c r="T46" s="72">
        <f t="shared" si="82"/>
        <v>3642.5968624482703</v>
      </c>
      <c r="U46" s="72">
        <f t="shared" si="82"/>
        <v>151.38638799832356</v>
      </c>
      <c r="V46" s="72">
        <f t="shared" si="82"/>
        <v>1076.1654383411608</v>
      </c>
      <c r="W46" s="72">
        <f t="shared" si="82"/>
        <v>2578.1603249206291</v>
      </c>
      <c r="X46" s="72">
        <f t="shared" si="82"/>
        <v>2578.1603249206287</v>
      </c>
      <c r="Y46" s="72">
        <f t="shared" si="82"/>
        <v>2086.0265218151922</v>
      </c>
      <c r="Z46" s="72">
        <f t="shared" si="82"/>
        <v>5744.0996192861585</v>
      </c>
      <c r="AA46" s="72">
        <f t="shared" si="82"/>
        <v>15183.406279469329</v>
      </c>
      <c r="AB46" s="72">
        <f t="shared" si="82"/>
        <v>4781.8460534274973</v>
      </c>
      <c r="AC46" s="72">
        <f t="shared" si="82"/>
        <v>9611.9570976380055</v>
      </c>
      <c r="AD46" s="72">
        <f t="shared" si="82"/>
        <v>1548.5419644961698</v>
      </c>
      <c r="AE46" s="72">
        <f t="shared" si="82"/>
        <v>1243.712562767588</v>
      </c>
      <c r="AF46" s="72">
        <f t="shared" si="82"/>
        <v>597.14682090372241</v>
      </c>
      <c r="AG46" s="72">
        <f t="shared" si="82"/>
        <v>1243.7125627675875</v>
      </c>
      <c r="AH46" s="72">
        <f t="shared" si="82"/>
        <v>5234.3595049991864</v>
      </c>
      <c r="AI46" s="72">
        <f t="shared" ref="AI46:BC46" si="83">SUM(AI84,AI122,AI160,AI198,AI236)</f>
        <v>6351.7249166249594</v>
      </c>
      <c r="AJ46" s="72">
        <f t="shared" si="83"/>
        <v>647.54177775308131</v>
      </c>
      <c r="AK46" s="72">
        <f t="shared" si="83"/>
        <v>775.20838846527272</v>
      </c>
      <c r="AL46" s="72">
        <f t="shared" si="83"/>
        <v>942.32312630916249</v>
      </c>
      <c r="AM46" s="72">
        <f t="shared" si="83"/>
        <v>2885.2301049021621</v>
      </c>
      <c r="AN46" s="72">
        <f t="shared" si="83"/>
        <v>137.3743062089365</v>
      </c>
      <c r="AO46" s="72">
        <f t="shared" si="83"/>
        <v>137.3743062089365</v>
      </c>
      <c r="AP46" s="72">
        <f t="shared" si="83"/>
        <v>804.59046256720831</v>
      </c>
      <c r="AQ46" s="72">
        <f t="shared" si="83"/>
        <v>1447.0205781094821</v>
      </c>
      <c r="AR46" s="72">
        <f t="shared" si="83"/>
        <v>40348.312553006632</v>
      </c>
      <c r="AS46" s="72">
        <f t="shared" si="83"/>
        <v>542.39498246901178</v>
      </c>
      <c r="AT46" s="72">
        <f t="shared" si="83"/>
        <v>181.28205103393421</v>
      </c>
      <c r="AU46" s="72">
        <f t="shared" si="83"/>
        <v>181.28205103393407</v>
      </c>
      <c r="AV46" s="72">
        <f t="shared" si="83"/>
        <v>744.62556044842631</v>
      </c>
      <c r="AW46" s="72">
        <f t="shared" si="83"/>
        <v>2376.536086171358</v>
      </c>
      <c r="AX46" s="72">
        <f t="shared" si="83"/>
        <v>713.55930772765066</v>
      </c>
      <c r="AY46" s="72">
        <f t="shared" si="83"/>
        <v>5614.4419643441024</v>
      </c>
      <c r="AZ46" s="72">
        <f t="shared" si="83"/>
        <v>2984.1034800050647</v>
      </c>
      <c r="BA46" s="72">
        <f t="shared" si="83"/>
        <v>796.21077434668098</v>
      </c>
      <c r="BB46" s="72">
        <f t="shared" si="83"/>
        <v>1141.7504890602379</v>
      </c>
      <c r="BC46" s="72">
        <f t="shared" si="83"/>
        <v>151.38638799832356</v>
      </c>
      <c r="BD46" s="118">
        <v>44</v>
      </c>
    </row>
    <row r="47" spans="2:56" s="75" customFormat="1" x14ac:dyDescent="0.35">
      <c r="B47" s="84" t="s">
        <v>50</v>
      </c>
      <c r="C47" s="72">
        <f t="shared" ref="C47:AH47" si="84">SUM(C85,C123,C161,C199,C237)</f>
        <v>1927.9549778883138</v>
      </c>
      <c r="D47" s="72">
        <f t="shared" si="84"/>
        <v>3511.1531484810666</v>
      </c>
      <c r="E47" s="72">
        <f t="shared" si="84"/>
        <v>1495.882550011514</v>
      </c>
      <c r="F47" s="72">
        <f t="shared" si="84"/>
        <v>686.30198893021714</v>
      </c>
      <c r="G47" s="72">
        <f t="shared" si="84"/>
        <v>363.26881258746766</v>
      </c>
      <c r="H47" s="72">
        <f t="shared" si="84"/>
        <v>2457.5778750843783</v>
      </c>
      <c r="I47" s="72">
        <f t="shared" si="84"/>
        <v>494.98324425857766</v>
      </c>
      <c r="J47" s="72">
        <f t="shared" si="84"/>
        <v>839.29222912693695</v>
      </c>
      <c r="K47" s="72">
        <f t="shared" si="84"/>
        <v>323.92592957007179</v>
      </c>
      <c r="L47" s="72">
        <f t="shared" si="84"/>
        <v>891.5259213517229</v>
      </c>
      <c r="M47" s="72">
        <f t="shared" si="84"/>
        <v>891.52592135172313</v>
      </c>
      <c r="N47" s="72">
        <f t="shared" si="84"/>
        <v>1087.7259179167311</v>
      </c>
      <c r="O47" s="72">
        <f t="shared" si="84"/>
        <v>936.85058336542477</v>
      </c>
      <c r="P47" s="72">
        <f t="shared" si="84"/>
        <v>366.13025115780783</v>
      </c>
      <c r="Q47" s="72">
        <f t="shared" si="84"/>
        <v>627.83054109548948</v>
      </c>
      <c r="R47" s="72">
        <f t="shared" si="84"/>
        <v>278.30496968554189</v>
      </c>
      <c r="S47" s="72">
        <f t="shared" si="84"/>
        <v>8934.8245966280156</v>
      </c>
      <c r="T47" s="72">
        <f t="shared" si="84"/>
        <v>3160.1428021768593</v>
      </c>
      <c r="U47" s="72">
        <f t="shared" si="84"/>
        <v>150.29910649628982</v>
      </c>
      <c r="V47" s="72">
        <f t="shared" si="84"/>
        <v>1093.6549433906939</v>
      </c>
      <c r="W47" s="72">
        <f t="shared" si="84"/>
        <v>2506.7595851687311</v>
      </c>
      <c r="X47" s="72">
        <f t="shared" si="84"/>
        <v>2506.7595851687306</v>
      </c>
      <c r="Y47" s="72">
        <f t="shared" si="84"/>
        <v>1947.8692992353274</v>
      </c>
      <c r="Z47" s="72">
        <f t="shared" si="84"/>
        <v>5071.9309559246831</v>
      </c>
      <c r="AA47" s="72">
        <f t="shared" si="84"/>
        <v>14115.477967969102</v>
      </c>
      <c r="AB47" s="72">
        <f t="shared" si="84"/>
        <v>4318.6334441254094</v>
      </c>
      <c r="AC47" s="72">
        <f t="shared" si="84"/>
        <v>8626.9734998706845</v>
      </c>
      <c r="AD47" s="72">
        <f t="shared" si="84"/>
        <v>1517.9669256587786</v>
      </c>
      <c r="AE47" s="72">
        <f t="shared" si="84"/>
        <v>1293.9688141261208</v>
      </c>
      <c r="AF47" s="72">
        <f t="shared" si="84"/>
        <v>570.83649360430093</v>
      </c>
      <c r="AG47" s="72">
        <f t="shared" si="84"/>
        <v>1293.9688141261206</v>
      </c>
      <c r="AH47" s="72">
        <f t="shared" si="84"/>
        <v>5280.6239152816206</v>
      </c>
      <c r="AI47" s="72">
        <f t="shared" ref="AI47:BC47" si="85">SUM(AI85,AI123,AI161,AI199,AI237)</f>
        <v>5794.4688162382654</v>
      </c>
      <c r="AJ47" s="72">
        <f t="shared" si="85"/>
        <v>655.92512749515731</v>
      </c>
      <c r="AK47" s="72">
        <f t="shared" si="85"/>
        <v>756.45857368275949</v>
      </c>
      <c r="AL47" s="72">
        <f t="shared" si="85"/>
        <v>854.24959709771178</v>
      </c>
      <c r="AM47" s="72">
        <f t="shared" si="85"/>
        <v>2922.3434488974685</v>
      </c>
      <c r="AN47" s="72">
        <f t="shared" si="85"/>
        <v>118.95904585350992</v>
      </c>
      <c r="AO47" s="72">
        <f t="shared" si="85"/>
        <v>118.95904585350992</v>
      </c>
      <c r="AP47" s="72">
        <f t="shared" si="85"/>
        <v>821.65342924961863</v>
      </c>
      <c r="AQ47" s="72">
        <f t="shared" si="85"/>
        <v>1393.3789920019608</v>
      </c>
      <c r="AR47" s="72">
        <f t="shared" si="85"/>
        <v>37337.49168022885</v>
      </c>
      <c r="AS47" s="72">
        <f t="shared" si="85"/>
        <v>529.44984152855977</v>
      </c>
      <c r="AT47" s="72">
        <f t="shared" si="85"/>
        <v>167.42920270673164</v>
      </c>
      <c r="AU47" s="72">
        <f t="shared" si="85"/>
        <v>167.42920270673153</v>
      </c>
      <c r="AV47" s="72">
        <f t="shared" si="85"/>
        <v>670.35650662755882</v>
      </c>
      <c r="AW47" s="72">
        <f t="shared" si="85"/>
        <v>2385.9917574185815</v>
      </c>
      <c r="AX47" s="72">
        <f t="shared" si="85"/>
        <v>543.48318376720363</v>
      </c>
      <c r="AY47" s="72">
        <f t="shared" si="85"/>
        <v>5185.1257244902718</v>
      </c>
      <c r="AZ47" s="72">
        <f t="shared" si="85"/>
        <v>2647.0862099002966</v>
      </c>
      <c r="BA47" s="72">
        <f t="shared" si="85"/>
        <v>751.63562946614945</v>
      </c>
      <c r="BB47" s="72">
        <f t="shared" si="85"/>
        <v>1176.2216654971296</v>
      </c>
      <c r="BC47" s="72">
        <f t="shared" si="85"/>
        <v>150.29910649628982</v>
      </c>
      <c r="BD47" s="118">
        <v>45</v>
      </c>
    </row>
    <row r="48" spans="2:56" s="75" customFormat="1" x14ac:dyDescent="0.35">
      <c r="B48" s="84" t="s">
        <v>51</v>
      </c>
      <c r="C48" s="72">
        <f t="shared" ref="C48:AH48" si="86">SUM(C86,C124,C162,C200,C238)</f>
        <v>1860.8900651418628</v>
      </c>
      <c r="D48" s="72">
        <f t="shared" si="86"/>
        <v>4049.2879755214926</v>
      </c>
      <c r="E48" s="72">
        <f t="shared" si="86"/>
        <v>2151.4620245006527</v>
      </c>
      <c r="F48" s="72">
        <f t="shared" si="86"/>
        <v>826.95604343133857</v>
      </c>
      <c r="G48" s="72">
        <f t="shared" si="86"/>
        <v>487.19077989444878</v>
      </c>
      <c r="H48" s="72">
        <f t="shared" si="86"/>
        <v>3014.6995690332078</v>
      </c>
      <c r="I48" s="72">
        <f t="shared" si="86"/>
        <v>696.20691743600935</v>
      </c>
      <c r="J48" s="72">
        <f t="shared" si="86"/>
        <v>1088.4740698183348</v>
      </c>
      <c r="K48" s="72">
        <f t="shared" si="86"/>
        <v>432.71753751812128</v>
      </c>
      <c r="L48" s="72">
        <f t="shared" si="86"/>
        <v>1016.0018149112047</v>
      </c>
      <c r="M48" s="72">
        <f t="shared" si="86"/>
        <v>1016.0018149112047</v>
      </c>
      <c r="N48" s="72">
        <f t="shared" si="86"/>
        <v>1032.6802807788381</v>
      </c>
      <c r="O48" s="72">
        <f t="shared" si="86"/>
        <v>1111.0099293354876</v>
      </c>
      <c r="P48" s="72">
        <f t="shared" si="86"/>
        <v>438.19867098562736</v>
      </c>
      <c r="Q48" s="72">
        <f t="shared" si="86"/>
        <v>844.50577998361803</v>
      </c>
      <c r="R48" s="72">
        <f t="shared" si="86"/>
        <v>396.43766837429661</v>
      </c>
      <c r="S48" s="72">
        <f t="shared" si="86"/>
        <v>10292.805185688097</v>
      </c>
      <c r="T48" s="72">
        <f t="shared" si="86"/>
        <v>3233.1685874483137</v>
      </c>
      <c r="U48" s="72">
        <f t="shared" si="86"/>
        <v>196.37671389399571</v>
      </c>
      <c r="V48" s="72">
        <f t="shared" si="86"/>
        <v>1428.4086945642941</v>
      </c>
      <c r="W48" s="72">
        <f t="shared" si="86"/>
        <v>3126.4151406696046</v>
      </c>
      <c r="X48" s="72">
        <f t="shared" si="86"/>
        <v>3126.4151406696042</v>
      </c>
      <c r="Y48" s="72">
        <f t="shared" si="86"/>
        <v>2536.2796392873188</v>
      </c>
      <c r="Z48" s="72">
        <f t="shared" si="86"/>
        <v>5143.9182375249138</v>
      </c>
      <c r="AA48" s="72">
        <f t="shared" si="86"/>
        <v>16046.501555656881</v>
      </c>
      <c r="AB48" s="72">
        <f t="shared" si="86"/>
        <v>5042.8358202088384</v>
      </c>
      <c r="AC48" s="72">
        <f t="shared" si="86"/>
        <v>9237.16438072659</v>
      </c>
      <c r="AD48" s="72">
        <f t="shared" si="86"/>
        <v>2024.5800634334669</v>
      </c>
      <c r="AE48" s="72">
        <f t="shared" si="86"/>
        <v>1722.817215644254</v>
      </c>
      <c r="AF48" s="72">
        <f t="shared" si="86"/>
        <v>671.29660323960445</v>
      </c>
      <c r="AG48" s="72">
        <f t="shared" si="86"/>
        <v>1722.817215644254</v>
      </c>
      <c r="AH48" s="72">
        <f t="shared" si="86"/>
        <v>6767.6754817514966</v>
      </c>
      <c r="AI48" s="72">
        <f t="shared" ref="AI48:BC48" si="87">SUM(AI86,AI124,AI162,AI200,AI238)</f>
        <v>6392.5704828511471</v>
      </c>
      <c r="AJ48" s="72">
        <f t="shared" si="87"/>
        <v>812.80758007351722</v>
      </c>
      <c r="AK48" s="72">
        <f t="shared" si="87"/>
        <v>953.70461492379445</v>
      </c>
      <c r="AL48" s="72">
        <f t="shared" si="87"/>
        <v>1058.1123227703163</v>
      </c>
      <c r="AM48" s="72">
        <f t="shared" si="87"/>
        <v>3630.4801661049955</v>
      </c>
      <c r="AN48" s="72">
        <f t="shared" si="87"/>
        <v>168.11015903548196</v>
      </c>
      <c r="AO48" s="72">
        <f t="shared" si="87"/>
        <v>168.11015903548196</v>
      </c>
      <c r="AP48" s="72">
        <f t="shared" si="87"/>
        <v>1117.8107148401718</v>
      </c>
      <c r="AQ48" s="72">
        <f t="shared" si="87"/>
        <v>1587.8926684219964</v>
      </c>
      <c r="AR48" s="72">
        <f t="shared" si="87"/>
        <v>43691.505860524558</v>
      </c>
      <c r="AS48" s="72">
        <f t="shared" si="87"/>
        <v>744.68509062303383</v>
      </c>
      <c r="AT48" s="72">
        <f t="shared" si="87"/>
        <v>293.56652483346062</v>
      </c>
      <c r="AU48" s="72">
        <f t="shared" si="87"/>
        <v>293.56652483346039</v>
      </c>
      <c r="AV48" s="72">
        <f t="shared" si="87"/>
        <v>848.72431651383226</v>
      </c>
      <c r="AW48" s="72">
        <f t="shared" si="87"/>
        <v>3172.0936002505159</v>
      </c>
      <c r="AX48" s="72">
        <f t="shared" si="87"/>
        <v>691.44549675089422</v>
      </c>
      <c r="AY48" s="72">
        <f t="shared" si="87"/>
        <v>6159.7961563709177</v>
      </c>
      <c r="AZ48" s="72">
        <f t="shared" si="87"/>
        <v>3016.1830263304896</v>
      </c>
      <c r="BA48" s="72">
        <f t="shared" si="87"/>
        <v>840.61779193554389</v>
      </c>
      <c r="BB48" s="72">
        <f t="shared" si="87"/>
        <v>1450.2405339653851</v>
      </c>
      <c r="BC48" s="72">
        <f t="shared" si="87"/>
        <v>196.37671389399571</v>
      </c>
      <c r="BD48" s="118">
        <v>46</v>
      </c>
    </row>
    <row r="49" spans="1:56" s="75" customFormat="1" x14ac:dyDescent="0.35">
      <c r="B49" s="84" t="s">
        <v>52</v>
      </c>
      <c r="C49" s="72">
        <f t="shared" ref="C49:AH49" si="88">SUM(C87,C125,C163,C201,C239)</f>
        <v>1581.9033043430795</v>
      </c>
      <c r="D49" s="72">
        <f t="shared" si="88"/>
        <v>3919.6546284442311</v>
      </c>
      <c r="E49" s="72">
        <f t="shared" si="88"/>
        <v>2340.5860486555125</v>
      </c>
      <c r="F49" s="72">
        <f t="shared" si="88"/>
        <v>923.68101480730388</v>
      </c>
      <c r="G49" s="72">
        <f t="shared" si="88"/>
        <v>561.75934026738787</v>
      </c>
      <c r="H49" s="72">
        <f t="shared" si="88"/>
        <v>3453.3032739688542</v>
      </c>
      <c r="I49" s="72">
        <f t="shared" si="88"/>
        <v>866.73556042553525</v>
      </c>
      <c r="J49" s="72">
        <f t="shared" si="88"/>
        <v>1206.9916589799338</v>
      </c>
      <c r="K49" s="72">
        <f t="shared" si="88"/>
        <v>477.78756556682271</v>
      </c>
      <c r="L49" s="72">
        <f t="shared" si="88"/>
        <v>1221.9020192318731</v>
      </c>
      <c r="M49" s="72">
        <f t="shared" si="88"/>
        <v>1221.9020192318731</v>
      </c>
      <c r="N49" s="72">
        <f t="shared" si="88"/>
        <v>941.88364482772124</v>
      </c>
      <c r="O49" s="72">
        <f t="shared" si="88"/>
        <v>1269.8194513398532</v>
      </c>
      <c r="P49" s="72">
        <f t="shared" si="88"/>
        <v>516.73199865799029</v>
      </c>
      <c r="Q49" s="72">
        <f t="shared" si="88"/>
        <v>1045.4471695571553</v>
      </c>
      <c r="R49" s="72">
        <f t="shared" si="88"/>
        <v>469.70856091301198</v>
      </c>
      <c r="S49" s="72">
        <f t="shared" si="88"/>
        <v>10398.31518706291</v>
      </c>
      <c r="T49" s="72">
        <f t="shared" si="88"/>
        <v>2818.8460604168613</v>
      </c>
      <c r="U49" s="72">
        <f t="shared" si="88"/>
        <v>234.37423458072712</v>
      </c>
      <c r="V49" s="72">
        <f t="shared" si="88"/>
        <v>1537.2875152177135</v>
      </c>
      <c r="W49" s="72">
        <f t="shared" si="88"/>
        <v>3359.0318869265607</v>
      </c>
      <c r="X49" s="72">
        <f t="shared" si="88"/>
        <v>3359.0318869265602</v>
      </c>
      <c r="Y49" s="72">
        <f t="shared" si="88"/>
        <v>2765.5818273881878</v>
      </c>
      <c r="Z49" s="72">
        <f t="shared" si="88"/>
        <v>4351.9228820685312</v>
      </c>
      <c r="AA49" s="72">
        <f t="shared" si="88"/>
        <v>15637.231376011467</v>
      </c>
      <c r="AB49" s="72">
        <f t="shared" si="88"/>
        <v>4993.0110829017895</v>
      </c>
      <c r="AC49" s="72">
        <f t="shared" si="88"/>
        <v>8554.5900241296986</v>
      </c>
      <c r="AD49" s="72">
        <f t="shared" si="88"/>
        <v>2164.5489193608732</v>
      </c>
      <c r="AE49" s="72">
        <f t="shared" si="88"/>
        <v>1796.1055859326757</v>
      </c>
      <c r="AF49" s="72">
        <f t="shared" si="88"/>
        <v>700.94060539103646</v>
      </c>
      <c r="AG49" s="72">
        <f t="shared" si="88"/>
        <v>1796.1055859326755</v>
      </c>
      <c r="AH49" s="72">
        <f t="shared" si="88"/>
        <v>7194.6883850922404</v>
      </c>
      <c r="AI49" s="72">
        <f t="shared" ref="AI49:BC49" si="89">SUM(AI87,AI125,AI163,AI201,AI239)</f>
        <v>6171.4872894768487</v>
      </c>
      <c r="AJ49" s="72">
        <f t="shared" si="89"/>
        <v>839.82583400515296</v>
      </c>
      <c r="AK49" s="72">
        <f t="shared" si="89"/>
        <v>1068.8206728158937</v>
      </c>
      <c r="AL49" s="72">
        <f t="shared" si="89"/>
        <v>1232.0381667129629</v>
      </c>
      <c r="AM49" s="72">
        <f t="shared" si="89"/>
        <v>3841.7825343147083</v>
      </c>
      <c r="AN49" s="72">
        <f t="shared" si="89"/>
        <v>199.9781464711393</v>
      </c>
      <c r="AO49" s="72">
        <f t="shared" si="89"/>
        <v>199.9781464711393</v>
      </c>
      <c r="AP49" s="72">
        <f t="shared" si="89"/>
        <v>1111.915594471976</v>
      </c>
      <c r="AQ49" s="72">
        <f t="shared" si="89"/>
        <v>1591.7131103425709</v>
      </c>
      <c r="AR49" s="72">
        <f t="shared" si="89"/>
        <v>44363.07609605763</v>
      </c>
      <c r="AS49" s="72">
        <f t="shared" si="89"/>
        <v>927.08795790013221</v>
      </c>
      <c r="AT49" s="72">
        <f t="shared" si="89"/>
        <v>332.22044844273785</v>
      </c>
      <c r="AU49" s="72">
        <f t="shared" si="89"/>
        <v>332.22044844273756</v>
      </c>
      <c r="AV49" s="72">
        <f t="shared" si="89"/>
        <v>954.61603219299764</v>
      </c>
      <c r="AW49" s="72">
        <f t="shared" si="89"/>
        <v>3389.910652693603</v>
      </c>
      <c r="AX49" s="72">
        <f t="shared" si="89"/>
        <v>768.90478636480702</v>
      </c>
      <c r="AY49" s="72">
        <f t="shared" si="89"/>
        <v>6362.4889295854982</v>
      </c>
      <c r="AZ49" s="72">
        <f t="shared" si="89"/>
        <v>3003.1390654926258</v>
      </c>
      <c r="BA49" s="72">
        <f t="shared" si="89"/>
        <v>845.17273518529544</v>
      </c>
      <c r="BB49" s="72">
        <f t="shared" si="89"/>
        <v>1584.71506142924</v>
      </c>
      <c r="BC49" s="72">
        <f t="shared" si="89"/>
        <v>234.37423458072712</v>
      </c>
      <c r="BD49" s="118">
        <v>47</v>
      </c>
    </row>
    <row r="50" spans="1:56" s="75" customFormat="1" x14ac:dyDescent="0.35">
      <c r="B50" s="84" t="s">
        <v>53</v>
      </c>
      <c r="C50" s="72">
        <f t="shared" ref="C50:AH50" si="90">SUM(C88,C126,C164,C202,C240)</f>
        <v>2017.9269343374833</v>
      </c>
      <c r="D50" s="72">
        <f t="shared" si="90"/>
        <v>5145.6398969735546</v>
      </c>
      <c r="E50" s="72">
        <f t="shared" si="90"/>
        <v>3141.7688838530812</v>
      </c>
      <c r="F50" s="72">
        <f t="shared" si="90"/>
        <v>1361.2698869971523</v>
      </c>
      <c r="G50" s="72">
        <f t="shared" si="90"/>
        <v>864.16856550788441</v>
      </c>
      <c r="H50" s="72">
        <f t="shared" si="90"/>
        <v>5117.5881908444298</v>
      </c>
      <c r="I50" s="72">
        <f t="shared" si="90"/>
        <v>1344.6990349039884</v>
      </c>
      <c r="J50" s="72">
        <f t="shared" si="90"/>
        <v>1825.3165116834216</v>
      </c>
      <c r="K50" s="72">
        <f t="shared" si="90"/>
        <v>731.96919946325897</v>
      </c>
      <c r="L50" s="72">
        <f t="shared" si="90"/>
        <v>1966.6624540402174</v>
      </c>
      <c r="M50" s="72">
        <f t="shared" si="90"/>
        <v>1966.6624540402179</v>
      </c>
      <c r="N50" s="72">
        <f t="shared" si="90"/>
        <v>1368.2065821076303</v>
      </c>
      <c r="O50" s="72">
        <f t="shared" si="90"/>
        <v>1842.0945771677239</v>
      </c>
      <c r="P50" s="72">
        <f t="shared" si="90"/>
        <v>820.61188057354582</v>
      </c>
      <c r="Q50" s="72">
        <f t="shared" si="90"/>
        <v>1408.2917269570451</v>
      </c>
      <c r="R50" s="72">
        <f t="shared" si="90"/>
        <v>691.80391830830195</v>
      </c>
      <c r="S50" s="72">
        <f t="shared" si="90"/>
        <v>14167.277356054254</v>
      </c>
      <c r="T50" s="72">
        <f t="shared" si="90"/>
        <v>3429.472416501424</v>
      </c>
      <c r="U50" s="72">
        <f t="shared" si="90"/>
        <v>394.0119592930921</v>
      </c>
      <c r="V50" s="72">
        <f t="shared" si="90"/>
        <v>2224.8193657150659</v>
      </c>
      <c r="W50" s="72">
        <f t="shared" si="90"/>
        <v>4982.2688087014767</v>
      </c>
      <c r="X50" s="72">
        <f t="shared" si="90"/>
        <v>4982.2688087014758</v>
      </c>
      <c r="Y50" s="72">
        <f t="shared" si="90"/>
        <v>4081.9095180959803</v>
      </c>
      <c r="Z50" s="72">
        <f t="shared" si="90"/>
        <v>5458.5619897812967</v>
      </c>
      <c r="AA50" s="72">
        <f t="shared" si="90"/>
        <v>21602.238709636433</v>
      </c>
      <c r="AB50" s="72">
        <f t="shared" si="90"/>
        <v>6703.7057355623001</v>
      </c>
      <c r="AC50" s="72">
        <f t="shared" si="90"/>
        <v>11658.596928883066</v>
      </c>
      <c r="AD50" s="72">
        <f t="shared" si="90"/>
        <v>3197.2099772937481</v>
      </c>
      <c r="AE50" s="72">
        <f t="shared" si="90"/>
        <v>2614.4347121915207</v>
      </c>
      <c r="AF50" s="72">
        <f t="shared" si="90"/>
        <v>1040.7699099555209</v>
      </c>
      <c r="AG50" s="72">
        <f t="shared" si="90"/>
        <v>2614.4347121915198</v>
      </c>
      <c r="AH50" s="72">
        <f t="shared" si="90"/>
        <v>10152.813044444316</v>
      </c>
      <c r="AI50" s="72">
        <f t="shared" ref="AI50:BC50" si="91">SUM(AI88,AI126,AI164,AI202,AI240)</f>
        <v>7971.0410535044684</v>
      </c>
      <c r="AJ50" s="72">
        <f t="shared" si="91"/>
        <v>1210.8606170098542</v>
      </c>
      <c r="AK50" s="72">
        <f t="shared" si="91"/>
        <v>1597.5375258695926</v>
      </c>
      <c r="AL50" s="72">
        <f t="shared" si="91"/>
        <v>1815.2995092256115</v>
      </c>
      <c r="AM50" s="72">
        <f t="shared" si="91"/>
        <v>5321.2669339627892</v>
      </c>
      <c r="AN50" s="72">
        <f t="shared" si="91"/>
        <v>295.96482437652662</v>
      </c>
      <c r="AO50" s="72">
        <f t="shared" si="91"/>
        <v>295.96482437652662</v>
      </c>
      <c r="AP50" s="72">
        <f t="shared" si="91"/>
        <v>1623.6364676658288</v>
      </c>
      <c r="AQ50" s="72">
        <f t="shared" si="91"/>
        <v>2396.8999872493769</v>
      </c>
      <c r="AR50" s="72">
        <f t="shared" si="91"/>
        <v>62178.267536805426</v>
      </c>
      <c r="AS50" s="72">
        <f t="shared" si="91"/>
        <v>1438.3329116522643</v>
      </c>
      <c r="AT50" s="72">
        <f t="shared" si="91"/>
        <v>374.24894917591871</v>
      </c>
      <c r="AU50" s="72">
        <f t="shared" si="91"/>
        <v>374.24894917591843</v>
      </c>
      <c r="AV50" s="72">
        <f t="shared" si="91"/>
        <v>1463.5649374025738</v>
      </c>
      <c r="AW50" s="72">
        <f t="shared" si="91"/>
        <v>4883.228051416927</v>
      </c>
      <c r="AX50" s="72">
        <f t="shared" si="91"/>
        <v>1152.80722751338</v>
      </c>
      <c r="AY50" s="72">
        <f t="shared" si="91"/>
        <v>9367.0332484370956</v>
      </c>
      <c r="AZ50" s="72">
        <f t="shared" si="91"/>
        <v>4389.2728021835364</v>
      </c>
      <c r="BA50" s="72">
        <f t="shared" si="91"/>
        <v>1263.5747849654167</v>
      </c>
      <c r="BB50" s="72">
        <f t="shared" si="91"/>
        <v>2188.2921823408124</v>
      </c>
      <c r="BC50" s="72">
        <f t="shared" si="91"/>
        <v>394.0119592930921</v>
      </c>
      <c r="BD50" s="118">
        <v>48</v>
      </c>
    </row>
    <row r="51" spans="1:56" s="75" customFormat="1" x14ac:dyDescent="0.35">
      <c r="B51" s="84" t="s">
        <v>54</v>
      </c>
      <c r="C51" s="72">
        <f t="shared" ref="C51:AH51" si="92">SUM(C89,C127,C165,C203,C241)</f>
        <v>2007.9955083023988</v>
      </c>
      <c r="D51" s="72">
        <f t="shared" si="92"/>
        <v>5195.7299836867051</v>
      </c>
      <c r="E51" s="72">
        <f t="shared" si="92"/>
        <v>3207.1285678771942</v>
      </c>
      <c r="F51" s="72">
        <f t="shared" si="92"/>
        <v>1539.1364719544977</v>
      </c>
      <c r="G51" s="72">
        <f t="shared" si="92"/>
        <v>962.80001807979659</v>
      </c>
      <c r="H51" s="72">
        <f t="shared" si="92"/>
        <v>5526.261580775421</v>
      </c>
      <c r="I51" s="72">
        <f t="shared" si="92"/>
        <v>1490.3321361322705</v>
      </c>
      <c r="J51" s="72">
        <f t="shared" si="92"/>
        <v>1885.2909549720644</v>
      </c>
      <c r="K51" s="72">
        <f t="shared" si="92"/>
        <v>719.76692294949783</v>
      </c>
      <c r="L51" s="72">
        <f t="shared" si="92"/>
        <v>2285.8566161441418</v>
      </c>
      <c r="M51" s="72">
        <f t="shared" si="92"/>
        <v>2285.8566161441422</v>
      </c>
      <c r="N51" s="72">
        <f t="shared" si="92"/>
        <v>1419.43579935102</v>
      </c>
      <c r="O51" s="72">
        <f t="shared" si="92"/>
        <v>1940.2988095083181</v>
      </c>
      <c r="P51" s="72">
        <f t="shared" si="92"/>
        <v>926.53580214297085</v>
      </c>
      <c r="Q51" s="72">
        <f t="shared" si="92"/>
        <v>1536.0769306399668</v>
      </c>
      <c r="R51" s="72">
        <f t="shared" si="92"/>
        <v>762.62722892581041</v>
      </c>
      <c r="S51" s="72">
        <f t="shared" si="92"/>
        <v>14358.664410852707</v>
      </c>
      <c r="T51" s="72">
        <f t="shared" si="92"/>
        <v>3402.060463933502</v>
      </c>
      <c r="U51" s="72">
        <f t="shared" si="92"/>
        <v>386.0583940930677</v>
      </c>
      <c r="V51" s="72">
        <f t="shared" si="92"/>
        <v>2193.5953528136311</v>
      </c>
      <c r="W51" s="72">
        <f t="shared" si="92"/>
        <v>4969.8667811393898</v>
      </c>
      <c r="X51" s="72">
        <f t="shared" si="92"/>
        <v>4969.8667811393898</v>
      </c>
      <c r="Y51" s="72">
        <f t="shared" si="92"/>
        <v>4111.2427493626556</v>
      </c>
      <c r="Z51" s="72">
        <f t="shared" si="92"/>
        <v>5467.2444164891949</v>
      </c>
      <c r="AA51" s="72">
        <f t="shared" si="92"/>
        <v>22436.590874240708</v>
      </c>
      <c r="AB51" s="72">
        <f t="shared" si="92"/>
        <v>6739.1979747392288</v>
      </c>
      <c r="AC51" s="72">
        <f t="shared" si="92"/>
        <v>12326.735676070994</v>
      </c>
      <c r="AD51" s="72">
        <f t="shared" si="92"/>
        <v>3553.5831467698226</v>
      </c>
      <c r="AE51" s="72">
        <f t="shared" si="92"/>
        <v>2903.2632293579923</v>
      </c>
      <c r="AF51" s="72">
        <f t="shared" si="92"/>
        <v>1252.3018868673917</v>
      </c>
      <c r="AG51" s="72">
        <f t="shared" si="92"/>
        <v>2903.2632293579913</v>
      </c>
      <c r="AH51" s="72">
        <f t="shared" si="92"/>
        <v>10252.710139481644</v>
      </c>
      <c r="AI51" s="72">
        <f t="shared" ref="AI51:BC51" si="93">SUM(AI89,AI127,AI165,AI203,AI241)</f>
        <v>8028.2555332331831</v>
      </c>
      <c r="AJ51" s="72">
        <f t="shared" si="93"/>
        <v>1242.4866524869565</v>
      </c>
      <c r="AK51" s="72">
        <f t="shared" si="93"/>
        <v>1574.2485694089446</v>
      </c>
      <c r="AL51" s="72">
        <f t="shared" si="93"/>
        <v>1974.810633702062</v>
      </c>
      <c r="AM51" s="72">
        <f t="shared" si="93"/>
        <v>5382.9872975826529</v>
      </c>
      <c r="AN51" s="72">
        <f t="shared" si="93"/>
        <v>340.01297341053538</v>
      </c>
      <c r="AO51" s="72">
        <f t="shared" si="93"/>
        <v>340.01297341053538</v>
      </c>
      <c r="AP51" s="72">
        <f t="shared" si="93"/>
        <v>1848.6167947125268</v>
      </c>
      <c r="AQ51" s="72">
        <f t="shared" si="93"/>
        <v>2575.8521434333775</v>
      </c>
      <c r="AR51" s="72">
        <f t="shared" si="93"/>
        <v>64841.467539315403</v>
      </c>
      <c r="AS51" s="72">
        <f t="shared" si="93"/>
        <v>1594.1067146263849</v>
      </c>
      <c r="AT51" s="72">
        <f t="shared" si="93"/>
        <v>429.01866394249532</v>
      </c>
      <c r="AU51" s="72">
        <f t="shared" si="93"/>
        <v>429.01866394249498</v>
      </c>
      <c r="AV51" s="72">
        <f t="shared" si="93"/>
        <v>1612.706505806349</v>
      </c>
      <c r="AW51" s="72">
        <f t="shared" si="93"/>
        <v>4921.9635862175846</v>
      </c>
      <c r="AX51" s="72">
        <f t="shared" si="93"/>
        <v>1229.1659662692891</v>
      </c>
      <c r="AY51" s="72">
        <f t="shared" si="93"/>
        <v>9837.9158025509951</v>
      </c>
      <c r="AZ51" s="72">
        <f t="shared" si="93"/>
        <v>4837.4373599981618</v>
      </c>
      <c r="BA51" s="72">
        <f t="shared" si="93"/>
        <v>1444.5936358887939</v>
      </c>
      <c r="BB51" s="72">
        <f t="shared" si="93"/>
        <v>2160.1246801371904</v>
      </c>
      <c r="BC51" s="72">
        <f t="shared" si="93"/>
        <v>386.0583940930677</v>
      </c>
      <c r="BD51" s="118">
        <v>49</v>
      </c>
    </row>
    <row r="52" spans="1:56" s="75" customFormat="1" x14ac:dyDescent="0.35">
      <c r="B52" s="84" t="s">
        <v>55</v>
      </c>
      <c r="C52" s="72">
        <f t="shared" ref="C52:AH52" si="94">SUM(C90,C128,C166,C204,C242)</f>
        <v>2169.9268407032037</v>
      </c>
      <c r="D52" s="72">
        <f t="shared" si="94"/>
        <v>5625.530163409805</v>
      </c>
      <c r="E52" s="72">
        <f t="shared" si="94"/>
        <v>3477.335757413869</v>
      </c>
      <c r="F52" s="72">
        <f t="shared" si="94"/>
        <v>1554.8902487623589</v>
      </c>
      <c r="G52" s="72">
        <f t="shared" si="94"/>
        <v>1054.0506239774929</v>
      </c>
      <c r="H52" s="72">
        <f t="shared" si="94"/>
        <v>5601.1544356245959</v>
      </c>
      <c r="I52" s="72">
        <f t="shared" si="94"/>
        <v>1588.1664994382918</v>
      </c>
      <c r="J52" s="72">
        <f t="shared" si="94"/>
        <v>1920.3992485555862</v>
      </c>
      <c r="K52" s="72">
        <f t="shared" si="94"/>
        <v>708.20125278447495</v>
      </c>
      <c r="L52" s="72">
        <f t="shared" si="94"/>
        <v>2394.9827926465823</v>
      </c>
      <c r="M52" s="72">
        <f t="shared" si="94"/>
        <v>2394.9827926465828</v>
      </c>
      <c r="N52" s="72">
        <f t="shared" si="94"/>
        <v>1496.6844475574612</v>
      </c>
      <c r="O52" s="72">
        <f t="shared" si="94"/>
        <v>1884.7689741403181</v>
      </c>
      <c r="P52" s="72">
        <f t="shared" si="94"/>
        <v>1028.8944032473639</v>
      </c>
      <c r="Q52" s="72">
        <f t="shared" si="94"/>
        <v>1612.8987557332455</v>
      </c>
      <c r="R52" s="72">
        <f t="shared" si="94"/>
        <v>846.24775086567365</v>
      </c>
      <c r="S52" s="72">
        <f t="shared" si="94"/>
        <v>14783.618688881041</v>
      </c>
      <c r="T52" s="72">
        <f t="shared" si="94"/>
        <v>3455.6782617520776</v>
      </c>
      <c r="U52" s="72">
        <f t="shared" si="94"/>
        <v>420.15552304946425</v>
      </c>
      <c r="V52" s="72">
        <f t="shared" si="94"/>
        <v>2137.8080429347569</v>
      </c>
      <c r="W52" s="72">
        <f t="shared" si="94"/>
        <v>5274.8969559654115</v>
      </c>
      <c r="X52" s="72">
        <f t="shared" si="94"/>
        <v>5274.8969559654106</v>
      </c>
      <c r="Y52" s="72">
        <f t="shared" si="94"/>
        <v>4090.7390818752901</v>
      </c>
      <c r="Z52" s="72">
        <f t="shared" si="94"/>
        <v>4979.4112212267992</v>
      </c>
      <c r="AA52" s="72">
        <f t="shared" si="94"/>
        <v>21818.244252802568</v>
      </c>
      <c r="AB52" s="72">
        <f t="shared" si="94"/>
        <v>7259.7444713652922</v>
      </c>
      <c r="AC52" s="72">
        <f t="shared" si="94"/>
        <v>11965.551962913967</v>
      </c>
      <c r="AD52" s="72">
        <f t="shared" si="94"/>
        <v>3881.6709539813937</v>
      </c>
      <c r="AE52" s="72">
        <f t="shared" si="94"/>
        <v>3168.6658909332582</v>
      </c>
      <c r="AF52" s="72">
        <f t="shared" si="94"/>
        <v>1219.3853365777925</v>
      </c>
      <c r="AG52" s="72">
        <f t="shared" si="94"/>
        <v>3168.6658909332577</v>
      </c>
      <c r="AH52" s="72">
        <f t="shared" si="94"/>
        <v>9998.9396351379255</v>
      </c>
      <c r="AI52" s="72">
        <f t="shared" ref="AI52:BC52" si="95">SUM(AI90,AI128,AI166,AI204,AI242)</f>
        <v>8104.1780878508307</v>
      </c>
      <c r="AJ52" s="72">
        <f t="shared" si="95"/>
        <v>1265.037283241654</v>
      </c>
      <c r="AK52" s="72">
        <f t="shared" si="95"/>
        <v>1656.2804270471979</v>
      </c>
      <c r="AL52" s="72">
        <f t="shared" si="95"/>
        <v>1970.577373616665</v>
      </c>
      <c r="AM52" s="72">
        <f t="shared" si="95"/>
        <v>4943.7751853574937</v>
      </c>
      <c r="AN52" s="72">
        <f t="shared" si="95"/>
        <v>379.81094326472362</v>
      </c>
      <c r="AO52" s="72">
        <f t="shared" si="95"/>
        <v>379.81094326472362</v>
      </c>
      <c r="AP52" s="72">
        <f t="shared" si="95"/>
        <v>1921.7790608737632</v>
      </c>
      <c r="AQ52" s="72">
        <f t="shared" si="95"/>
        <v>2629.3851777764457</v>
      </c>
      <c r="AR52" s="72">
        <f t="shared" si="95"/>
        <v>65971.605644267707</v>
      </c>
      <c r="AS52" s="72">
        <f t="shared" si="95"/>
        <v>1698.753465297729</v>
      </c>
      <c r="AT52" s="72">
        <f t="shared" si="95"/>
        <v>448.11710548374708</v>
      </c>
      <c r="AU52" s="72">
        <f t="shared" si="95"/>
        <v>448.11710548374674</v>
      </c>
      <c r="AV52" s="72">
        <f t="shared" si="95"/>
        <v>1744.8007299257501</v>
      </c>
      <c r="AW52" s="72">
        <f t="shared" si="95"/>
        <v>5104.4687520764037</v>
      </c>
      <c r="AX52" s="72">
        <f t="shared" si="95"/>
        <v>1278.5598771285468</v>
      </c>
      <c r="AY52" s="72">
        <f t="shared" si="95"/>
        <v>10306.939912250991</v>
      </c>
      <c r="AZ52" s="72">
        <f t="shared" si="95"/>
        <v>5009.1279912683985</v>
      </c>
      <c r="BA52" s="72">
        <f t="shared" si="95"/>
        <v>1379.6599636636508</v>
      </c>
      <c r="BB52" s="72">
        <f t="shared" si="95"/>
        <v>2090.3706282446255</v>
      </c>
      <c r="BC52" s="72">
        <f t="shared" si="95"/>
        <v>420.15552304946425</v>
      </c>
      <c r="BD52" s="118">
        <v>50</v>
      </c>
    </row>
    <row r="53" spans="1:56" s="75" customFormat="1" x14ac:dyDescent="0.35">
      <c r="B53" s="84" t="s">
        <v>56</v>
      </c>
      <c r="C53" s="72">
        <f t="shared" ref="C53:AH53" si="96">SUM(C91,C129,C167,C205,C243)</f>
        <v>1922.1898791596968</v>
      </c>
      <c r="D53" s="72">
        <f t="shared" si="96"/>
        <v>5014.4715716171004</v>
      </c>
      <c r="E53" s="72">
        <f t="shared" si="96"/>
        <v>3113.7699742489349</v>
      </c>
      <c r="F53" s="72">
        <f t="shared" si="96"/>
        <v>1436.5883678065115</v>
      </c>
      <c r="G53" s="72">
        <f t="shared" si="96"/>
        <v>1006.8267870382714</v>
      </c>
      <c r="H53" s="72">
        <f t="shared" si="96"/>
        <v>5046.2271332472892</v>
      </c>
      <c r="I53" s="72">
        <f t="shared" si="96"/>
        <v>1477.3242589391657</v>
      </c>
      <c r="J53" s="72">
        <f t="shared" si="96"/>
        <v>1625.7262932324352</v>
      </c>
      <c r="K53" s="72">
        <f t="shared" si="96"/>
        <v>610.99183082087995</v>
      </c>
      <c r="L53" s="72">
        <f t="shared" si="96"/>
        <v>2270.5843030226738</v>
      </c>
      <c r="M53" s="72">
        <f t="shared" si="96"/>
        <v>2270.5843030226747</v>
      </c>
      <c r="N53" s="72">
        <f t="shared" si="96"/>
        <v>1207.0829034242402</v>
      </c>
      <c r="O53" s="72">
        <f t="shared" si="96"/>
        <v>1644.659608343708</v>
      </c>
      <c r="P53" s="72">
        <f t="shared" si="96"/>
        <v>897.28192796163705</v>
      </c>
      <c r="Q53" s="72">
        <f t="shared" si="96"/>
        <v>1306.0824302958997</v>
      </c>
      <c r="R53" s="72">
        <f t="shared" si="96"/>
        <v>732.4707283612064</v>
      </c>
      <c r="S53" s="72">
        <f t="shared" si="96"/>
        <v>12552.792273993047</v>
      </c>
      <c r="T53" s="72">
        <f t="shared" si="96"/>
        <v>2921.2504401994138</v>
      </c>
      <c r="U53" s="72">
        <f t="shared" si="96"/>
        <v>407.54447430139959</v>
      </c>
      <c r="V53" s="72">
        <f t="shared" si="96"/>
        <v>1746.4185132873122</v>
      </c>
      <c r="W53" s="72">
        <f t="shared" si="96"/>
        <v>4526.6514510831366</v>
      </c>
      <c r="X53" s="72">
        <f t="shared" si="96"/>
        <v>4526.6514510831357</v>
      </c>
      <c r="Y53" s="72">
        <f t="shared" si="96"/>
        <v>3399.4047236900396</v>
      </c>
      <c r="Z53" s="72">
        <f t="shared" si="96"/>
        <v>4087.1617469470784</v>
      </c>
      <c r="AA53" s="72">
        <f t="shared" si="96"/>
        <v>18290.011142152569</v>
      </c>
      <c r="AB53" s="72">
        <f t="shared" si="96"/>
        <v>6492.1788604877047</v>
      </c>
      <c r="AC53" s="72">
        <f t="shared" si="96"/>
        <v>9921.6949138608215</v>
      </c>
      <c r="AD53" s="72">
        <f t="shared" si="96"/>
        <v>3597.1784142961169</v>
      </c>
      <c r="AE53" s="72">
        <f t="shared" si="96"/>
        <v>2902.7796835808131</v>
      </c>
      <c r="AF53" s="72">
        <f t="shared" si="96"/>
        <v>993.90537490167992</v>
      </c>
      <c r="AG53" s="72">
        <f t="shared" si="96"/>
        <v>2902.7796835808122</v>
      </c>
      <c r="AH53" s="72">
        <f t="shared" si="96"/>
        <v>8528.1056969769943</v>
      </c>
      <c r="AI53" s="72">
        <f t="shared" ref="AI53:BC53" si="97">SUM(AI91,AI129,AI167,AI205,AI243)</f>
        <v>6736.2389909793437</v>
      </c>
      <c r="AJ53" s="72">
        <f t="shared" si="97"/>
        <v>1122.7759982743485</v>
      </c>
      <c r="AK53" s="72">
        <f t="shared" si="97"/>
        <v>1503.7810791109214</v>
      </c>
      <c r="AL53" s="72">
        <f t="shared" si="97"/>
        <v>1773.2600756033548</v>
      </c>
      <c r="AM53" s="72">
        <f t="shared" si="97"/>
        <v>4188.1030441377297</v>
      </c>
      <c r="AN53" s="72">
        <f t="shared" si="97"/>
        <v>332.76971096121707</v>
      </c>
      <c r="AO53" s="72">
        <f t="shared" si="97"/>
        <v>332.76971096121707</v>
      </c>
      <c r="AP53" s="72">
        <f t="shared" si="97"/>
        <v>1798.6578019707433</v>
      </c>
      <c r="AQ53" s="72">
        <f t="shared" si="97"/>
        <v>2104.557436684247</v>
      </c>
      <c r="AR53" s="72">
        <f t="shared" si="97"/>
        <v>57131.520300196062</v>
      </c>
      <c r="AS53" s="72">
        <f t="shared" si="97"/>
        <v>1580.1930749256546</v>
      </c>
      <c r="AT53" s="72">
        <f t="shared" si="97"/>
        <v>418.84805561186431</v>
      </c>
      <c r="AU53" s="72">
        <f t="shared" si="97"/>
        <v>418.84805561186403</v>
      </c>
      <c r="AV53" s="72">
        <f t="shared" si="97"/>
        <v>1625.4177150997339</v>
      </c>
      <c r="AW53" s="72">
        <f t="shared" si="97"/>
        <v>4381.9015477785424</v>
      </c>
      <c r="AX53" s="72">
        <f t="shared" si="97"/>
        <v>1070.2091543052793</v>
      </c>
      <c r="AY53" s="72">
        <f t="shared" si="97"/>
        <v>9019.4414604726007</v>
      </c>
      <c r="AZ53" s="72">
        <f t="shared" si="97"/>
        <v>4460.7256444679106</v>
      </c>
      <c r="BA53" s="72">
        <f t="shared" si="97"/>
        <v>1182.8457712090371</v>
      </c>
      <c r="BB53" s="72">
        <f t="shared" si="97"/>
        <v>1639.3057125747309</v>
      </c>
      <c r="BC53" s="72">
        <f t="shared" si="97"/>
        <v>407.54447430139959</v>
      </c>
      <c r="BD53" s="118">
        <v>51</v>
      </c>
    </row>
    <row r="54" spans="1:56" s="75" customFormat="1" x14ac:dyDescent="0.35">
      <c r="B54" s="84" t="s">
        <v>57</v>
      </c>
      <c r="C54" s="72">
        <f t="shared" ref="C54:AH54" si="98">SUM(C92,C130,C168,C206,C244)</f>
        <v>1629.4662262499669</v>
      </c>
      <c r="D54" s="72">
        <f t="shared" si="98"/>
        <v>4438.0462765453713</v>
      </c>
      <c r="E54" s="72">
        <f t="shared" si="98"/>
        <v>2840.2192591815638</v>
      </c>
      <c r="F54" s="72">
        <f t="shared" si="98"/>
        <v>1546.2699520829428</v>
      </c>
      <c r="G54" s="72">
        <f t="shared" si="98"/>
        <v>1095.7137356652645</v>
      </c>
      <c r="H54" s="72">
        <f t="shared" si="98"/>
        <v>5349.2735423060894</v>
      </c>
      <c r="I54" s="72">
        <f t="shared" si="98"/>
        <v>1528.6618342549973</v>
      </c>
      <c r="J54" s="72">
        <f t="shared" si="98"/>
        <v>1610.4925152486981</v>
      </c>
      <c r="K54" s="72">
        <f t="shared" si="98"/>
        <v>638.1635214146911</v>
      </c>
      <c r="L54" s="72">
        <f t="shared" si="98"/>
        <v>2477.2139499562359</v>
      </c>
      <c r="M54" s="72">
        <f t="shared" si="98"/>
        <v>2477.2139499562359</v>
      </c>
      <c r="N54" s="72">
        <f t="shared" si="98"/>
        <v>1231.5596962296286</v>
      </c>
      <c r="O54" s="72">
        <f t="shared" si="98"/>
        <v>1728.3181309597007</v>
      </c>
      <c r="P54" s="72">
        <f t="shared" si="98"/>
        <v>778.94916246696062</v>
      </c>
      <c r="Q54" s="72">
        <f t="shared" si="98"/>
        <v>1236.145539413475</v>
      </c>
      <c r="R54" s="72">
        <f t="shared" si="98"/>
        <v>577.27795111256887</v>
      </c>
      <c r="S54" s="72">
        <f t="shared" si="98"/>
        <v>12148.206429469461</v>
      </c>
      <c r="T54" s="72">
        <f t="shared" si="98"/>
        <v>2505.7707827323979</v>
      </c>
      <c r="U54" s="72">
        <f t="shared" si="98"/>
        <v>461.78572523613684</v>
      </c>
      <c r="V54" s="72">
        <f t="shared" si="98"/>
        <v>1844.753876385786</v>
      </c>
      <c r="W54" s="72">
        <f t="shared" si="98"/>
        <v>4727.0957655086731</v>
      </c>
      <c r="X54" s="72">
        <f t="shared" si="98"/>
        <v>4727.0957655086722</v>
      </c>
      <c r="Y54" s="72">
        <f t="shared" si="98"/>
        <v>3482.7579223486764</v>
      </c>
      <c r="Z54" s="72">
        <f t="shared" si="98"/>
        <v>3776.0538021399352</v>
      </c>
      <c r="AA54" s="72">
        <f t="shared" si="98"/>
        <v>17073.595176477418</v>
      </c>
      <c r="AB54" s="72">
        <f t="shared" si="98"/>
        <v>5794.4469065470539</v>
      </c>
      <c r="AC54" s="72">
        <f t="shared" si="98"/>
        <v>9102.1167812933782</v>
      </c>
      <c r="AD54" s="72">
        <f t="shared" si="98"/>
        <v>3631.991942743266</v>
      </c>
      <c r="AE54" s="72">
        <f t="shared" si="98"/>
        <v>2842.1843482340278</v>
      </c>
      <c r="AF54" s="72">
        <f t="shared" si="98"/>
        <v>1001.1718888956341</v>
      </c>
      <c r="AG54" s="72">
        <f t="shared" si="98"/>
        <v>2842.1843482340273</v>
      </c>
      <c r="AH54" s="72">
        <f t="shared" si="98"/>
        <v>8175.1844373874737</v>
      </c>
      <c r="AI54" s="72">
        <f t="shared" ref="AI54:BC54" si="99">SUM(AI92,AI130,AI168,AI206,AI244)</f>
        <v>6180.7051102060814</v>
      </c>
      <c r="AJ54" s="72">
        <f t="shared" si="99"/>
        <v>1120.3255436249992</v>
      </c>
      <c r="AK54" s="72">
        <f t="shared" si="99"/>
        <v>1394.2829933948026</v>
      </c>
      <c r="AL54" s="72">
        <f t="shared" si="99"/>
        <v>1916.5981669957566</v>
      </c>
      <c r="AM54" s="72">
        <f t="shared" si="99"/>
        <v>4160.0165115891987</v>
      </c>
      <c r="AN54" s="72">
        <f t="shared" si="99"/>
        <v>314.18979505197916</v>
      </c>
      <c r="AO54" s="72">
        <f t="shared" si="99"/>
        <v>314.18979505197916</v>
      </c>
      <c r="AP54" s="72">
        <f t="shared" si="99"/>
        <v>1666.0919739166716</v>
      </c>
      <c r="AQ54" s="72">
        <f t="shared" si="99"/>
        <v>1994.8431204413291</v>
      </c>
      <c r="AR54" s="72">
        <f t="shared" si="99"/>
        <v>55386.721595715717</v>
      </c>
      <c r="AS54" s="72">
        <f t="shared" si="99"/>
        <v>1635.1053804040773</v>
      </c>
      <c r="AT54" s="72">
        <f t="shared" si="99"/>
        <v>387.1589707664898</v>
      </c>
      <c r="AU54" s="72">
        <f t="shared" si="99"/>
        <v>387.15897076648946</v>
      </c>
      <c r="AV54" s="72">
        <f t="shared" si="99"/>
        <v>1700.1191421852766</v>
      </c>
      <c r="AW54" s="72">
        <f t="shared" si="99"/>
        <v>4056.1129471839831</v>
      </c>
      <c r="AX54" s="72">
        <f t="shared" si="99"/>
        <v>1025.2617809615367</v>
      </c>
      <c r="AY54" s="72">
        <f t="shared" si="99"/>
        <v>9203.4197211064547</v>
      </c>
      <c r="AZ54" s="72">
        <f t="shared" si="99"/>
        <v>4458.1429305245638</v>
      </c>
      <c r="BA54" s="72">
        <f t="shared" si="99"/>
        <v>1106.9790250737788</v>
      </c>
      <c r="BB54" s="72">
        <f t="shared" si="99"/>
        <v>1640.9796383665164</v>
      </c>
      <c r="BC54" s="72">
        <f t="shared" si="99"/>
        <v>461.78572523613684</v>
      </c>
      <c r="BD54" s="118">
        <v>52</v>
      </c>
    </row>
    <row r="55" spans="1:56" s="75" customFormat="1" x14ac:dyDescent="0.35">
      <c r="B55" s="84" t="s">
        <v>58</v>
      </c>
      <c r="C55" s="72">
        <f t="shared" ref="C55:AH55" si="100">SUM(C93,C131,C169,C207,C245)</f>
        <v>1058.9596535987901</v>
      </c>
      <c r="D55" s="72">
        <f t="shared" si="100"/>
        <v>2948.8349554271917</v>
      </c>
      <c r="E55" s="72">
        <f t="shared" si="100"/>
        <v>1915.0712072734082</v>
      </c>
      <c r="F55" s="72">
        <f t="shared" si="100"/>
        <v>1093.7954270804828</v>
      </c>
      <c r="G55" s="72">
        <f t="shared" si="100"/>
        <v>844.21504434035364</v>
      </c>
      <c r="H55" s="72">
        <f t="shared" si="100"/>
        <v>4049.4831775223979</v>
      </c>
      <c r="I55" s="72">
        <f t="shared" si="100"/>
        <v>1123.7385162621642</v>
      </c>
      <c r="J55" s="72">
        <f t="shared" si="100"/>
        <v>1158.1262092644001</v>
      </c>
      <c r="K55" s="72">
        <f t="shared" si="100"/>
        <v>463.84452619828954</v>
      </c>
      <c r="L55" s="72">
        <f t="shared" si="100"/>
        <v>1898.5481182225449</v>
      </c>
      <c r="M55" s="72">
        <f t="shared" si="100"/>
        <v>1898.5481182225451</v>
      </c>
      <c r="N55" s="72">
        <f t="shared" si="100"/>
        <v>876.49471995524618</v>
      </c>
      <c r="O55" s="72">
        <f t="shared" si="100"/>
        <v>1268.1282164364941</v>
      </c>
      <c r="P55" s="72">
        <f t="shared" si="100"/>
        <v>572.40846521054823</v>
      </c>
      <c r="Q55" s="72">
        <f t="shared" si="100"/>
        <v>940.51971907517702</v>
      </c>
      <c r="R55" s="72">
        <f t="shared" si="100"/>
        <v>427.0343885798556</v>
      </c>
      <c r="S55" s="72">
        <f t="shared" si="100"/>
        <v>8850.1091691734491</v>
      </c>
      <c r="T55" s="72">
        <f t="shared" si="100"/>
        <v>1715.222770832082</v>
      </c>
      <c r="U55" s="72">
        <f t="shared" si="100"/>
        <v>325.16378966677991</v>
      </c>
      <c r="V55" s="72">
        <f t="shared" si="100"/>
        <v>1290.6849747398667</v>
      </c>
      <c r="W55" s="72">
        <f t="shared" si="100"/>
        <v>3528.1428713916098</v>
      </c>
      <c r="X55" s="72">
        <f t="shared" si="100"/>
        <v>3528.1428713916093</v>
      </c>
      <c r="Y55" s="72">
        <f t="shared" si="100"/>
        <v>2468.4363759221114</v>
      </c>
      <c r="Z55" s="72">
        <f t="shared" si="100"/>
        <v>2674.0513684083962</v>
      </c>
      <c r="AA55" s="72">
        <f t="shared" si="100"/>
        <v>12516.688097823184</v>
      </c>
      <c r="AB55" s="72">
        <f t="shared" si="100"/>
        <v>3956.5954427309939</v>
      </c>
      <c r="AC55" s="72">
        <f t="shared" si="100"/>
        <v>6647.2520295301983</v>
      </c>
      <c r="AD55" s="72">
        <f t="shared" si="100"/>
        <v>2743.7839677201646</v>
      </c>
      <c r="AE55" s="72">
        <f t="shared" si="100"/>
        <v>2128.6801453228045</v>
      </c>
      <c r="AF55" s="72">
        <f t="shared" si="100"/>
        <v>757.64083455771913</v>
      </c>
      <c r="AG55" s="72">
        <f t="shared" si="100"/>
        <v>2128.680145322804</v>
      </c>
      <c r="AH55" s="72">
        <f t="shared" si="100"/>
        <v>6027.491618274239</v>
      </c>
      <c r="AI55" s="72">
        <f t="shared" ref="AI55:BC55" si="101">SUM(AI93,AI131,AI169,AI207,AI245)</f>
        <v>4432.2267250003379</v>
      </c>
      <c r="AJ55" s="72">
        <f t="shared" si="101"/>
        <v>836.61193116586401</v>
      </c>
      <c r="AK55" s="72">
        <f t="shared" si="101"/>
        <v>1065.4056182568202</v>
      </c>
      <c r="AL55" s="72">
        <f t="shared" si="101"/>
        <v>1444.5778752318615</v>
      </c>
      <c r="AM55" s="72">
        <f t="shared" si="101"/>
        <v>2995.4613004858288</v>
      </c>
      <c r="AN55" s="72">
        <f t="shared" si="101"/>
        <v>251.11542909582448</v>
      </c>
      <c r="AO55" s="72">
        <f t="shared" si="101"/>
        <v>251.11542909582448</v>
      </c>
      <c r="AP55" s="72">
        <f t="shared" si="101"/>
        <v>1252.4424536230006</v>
      </c>
      <c r="AQ55" s="72">
        <f t="shared" si="101"/>
        <v>1508.7034110873599</v>
      </c>
      <c r="AR55" s="72">
        <f t="shared" si="101"/>
        <v>40421.548699918509</v>
      </c>
      <c r="AS55" s="72">
        <f t="shared" si="101"/>
        <v>1201.9865041001974</v>
      </c>
      <c r="AT55" s="72">
        <f t="shared" si="101"/>
        <v>272.62948463258601</v>
      </c>
      <c r="AU55" s="72">
        <f t="shared" si="101"/>
        <v>272.62948463258579</v>
      </c>
      <c r="AV55" s="72">
        <f t="shared" si="101"/>
        <v>1332.1524412886374</v>
      </c>
      <c r="AW55" s="72">
        <f t="shared" si="101"/>
        <v>3061.8337137166891</v>
      </c>
      <c r="AX55" s="72">
        <f t="shared" si="101"/>
        <v>732.04313668349982</v>
      </c>
      <c r="AY55" s="72">
        <f t="shared" si="101"/>
        <v>6767.7282177305042</v>
      </c>
      <c r="AZ55" s="72">
        <f t="shared" si="101"/>
        <v>3233.2185777155128</v>
      </c>
      <c r="BA55" s="72">
        <f t="shared" si="101"/>
        <v>837.23180986636225</v>
      </c>
      <c r="BB55" s="72">
        <f t="shared" si="101"/>
        <v>1218.1368547911054</v>
      </c>
      <c r="BC55" s="72">
        <f t="shared" si="101"/>
        <v>325.16378966677991</v>
      </c>
      <c r="BD55" s="118">
        <v>53</v>
      </c>
    </row>
    <row r="56" spans="1:56" s="75" customFormat="1" x14ac:dyDescent="0.35">
      <c r="B56" s="84" t="s">
        <v>59</v>
      </c>
      <c r="C56" s="72">
        <f t="shared" ref="C56:AH56" si="102">SUM(C94,C132,C170,C208,C246)</f>
        <v>540.76699319681893</v>
      </c>
      <c r="D56" s="72">
        <f t="shared" si="102"/>
        <v>1420.3836198740164</v>
      </c>
      <c r="E56" s="72">
        <f t="shared" si="102"/>
        <v>886.3551997943182</v>
      </c>
      <c r="F56" s="72">
        <f t="shared" si="102"/>
        <v>531.60267975577051</v>
      </c>
      <c r="G56" s="72">
        <f t="shared" si="102"/>
        <v>390.09568752075836</v>
      </c>
      <c r="H56" s="72">
        <f t="shared" si="102"/>
        <v>1984.9098222578016</v>
      </c>
      <c r="I56" s="72">
        <f t="shared" si="102"/>
        <v>530.22532841693453</v>
      </c>
      <c r="J56" s="72">
        <f t="shared" si="102"/>
        <v>566.07898625062217</v>
      </c>
      <c r="K56" s="72">
        <f t="shared" si="102"/>
        <v>212.78422679695944</v>
      </c>
      <c r="L56" s="72">
        <f t="shared" si="102"/>
        <v>964.8619643964272</v>
      </c>
      <c r="M56" s="72">
        <f t="shared" si="102"/>
        <v>964.86196439642742</v>
      </c>
      <c r="N56" s="72">
        <f t="shared" si="102"/>
        <v>470.61533355662755</v>
      </c>
      <c r="O56" s="72">
        <f t="shared" si="102"/>
        <v>642.57577092561758</v>
      </c>
      <c r="P56" s="72">
        <f t="shared" si="102"/>
        <v>301.89307277694422</v>
      </c>
      <c r="Q56" s="72">
        <f t="shared" si="102"/>
        <v>464.56031642283949</v>
      </c>
      <c r="R56" s="72">
        <f t="shared" si="102"/>
        <v>223.64056347015327</v>
      </c>
      <c r="S56" s="72">
        <f t="shared" si="102"/>
        <v>4233.2823398194996</v>
      </c>
      <c r="T56" s="72">
        <f t="shared" si="102"/>
        <v>849.31416328313003</v>
      </c>
      <c r="U56" s="72">
        <f t="shared" si="102"/>
        <v>164.89325824361114</v>
      </c>
      <c r="V56" s="72">
        <f t="shared" si="102"/>
        <v>640.54189188221085</v>
      </c>
      <c r="W56" s="72">
        <f t="shared" si="102"/>
        <v>1642.1314300033164</v>
      </c>
      <c r="X56" s="72">
        <f t="shared" si="102"/>
        <v>1642.1314300033162</v>
      </c>
      <c r="Y56" s="72">
        <f t="shared" si="102"/>
        <v>1216.2561963310127</v>
      </c>
      <c r="Z56" s="72">
        <f t="shared" si="102"/>
        <v>1298.1756500085476</v>
      </c>
      <c r="AA56" s="72">
        <f t="shared" si="102"/>
        <v>6135.3247851422675</v>
      </c>
      <c r="AB56" s="72">
        <f t="shared" si="102"/>
        <v>1923.6765540147555</v>
      </c>
      <c r="AC56" s="72">
        <f t="shared" si="102"/>
        <v>3267.7010551878147</v>
      </c>
      <c r="AD56" s="72">
        <f t="shared" si="102"/>
        <v>1232.4044612909379</v>
      </c>
      <c r="AE56" s="72">
        <f t="shared" si="102"/>
        <v>943.90150359249412</v>
      </c>
      <c r="AF56" s="72">
        <f t="shared" si="102"/>
        <v>353.74283514054497</v>
      </c>
      <c r="AG56" s="72">
        <f t="shared" si="102"/>
        <v>943.90150359249401</v>
      </c>
      <c r="AH56" s="72">
        <f t="shared" si="102"/>
        <v>2941.8855046387266</v>
      </c>
      <c r="AI56" s="72">
        <f t="shared" ref="AI56:BC56" si="103">SUM(AI94,AI132,AI170,AI208,AI246)</f>
        <v>2159.648352789417</v>
      </c>
      <c r="AJ56" s="72">
        <f t="shared" si="103"/>
        <v>388.16186856006658</v>
      </c>
      <c r="AK56" s="72">
        <f t="shared" si="103"/>
        <v>536.51046994924184</v>
      </c>
      <c r="AL56" s="72">
        <f t="shared" si="103"/>
        <v>693.39928952033472</v>
      </c>
      <c r="AM56" s="72">
        <f t="shared" si="103"/>
        <v>1487.8648716445309</v>
      </c>
      <c r="AN56" s="72">
        <f t="shared" si="103"/>
        <v>126.55362199932924</v>
      </c>
      <c r="AO56" s="72">
        <f t="shared" si="103"/>
        <v>126.55362199932924</v>
      </c>
      <c r="AP56" s="72">
        <f t="shared" si="103"/>
        <v>622.02666632231512</v>
      </c>
      <c r="AQ56" s="72">
        <f t="shared" si="103"/>
        <v>758.00691054633967</v>
      </c>
      <c r="AR56" s="72">
        <f t="shared" si="103"/>
        <v>19641.758839559454</v>
      </c>
      <c r="AS56" s="72">
        <f t="shared" si="103"/>
        <v>567.14589708035305</v>
      </c>
      <c r="AT56" s="72">
        <f t="shared" si="103"/>
        <v>125.94709521734462</v>
      </c>
      <c r="AU56" s="72">
        <f t="shared" si="103"/>
        <v>125.94709521734453</v>
      </c>
      <c r="AV56" s="72">
        <f t="shared" si="103"/>
        <v>647.70131130805953</v>
      </c>
      <c r="AW56" s="72">
        <f t="shared" si="103"/>
        <v>1468.7058340739427</v>
      </c>
      <c r="AX56" s="72">
        <f t="shared" si="103"/>
        <v>372.60884322525459</v>
      </c>
      <c r="AY56" s="72">
        <f t="shared" si="103"/>
        <v>3287.9567668493173</v>
      </c>
      <c r="AZ56" s="72">
        <f t="shared" si="103"/>
        <v>1633.0582687049282</v>
      </c>
      <c r="BA56" s="72">
        <f t="shared" si="103"/>
        <v>384.42889984602232</v>
      </c>
      <c r="BB56" s="72">
        <f t="shared" si="103"/>
        <v>585.62537767691754</v>
      </c>
      <c r="BC56" s="72">
        <f t="shared" si="103"/>
        <v>164.89325824361114</v>
      </c>
      <c r="BD56" s="118">
        <v>54</v>
      </c>
    </row>
    <row r="57" spans="1:56" s="75" customFormat="1" x14ac:dyDescent="0.35">
      <c r="B57" s="84" t="s">
        <v>60</v>
      </c>
      <c r="C57" s="72">
        <f t="shared" ref="C57:AH57" si="104">SUM(C95,C133,C171,C209,C247)</f>
        <v>401.89225727824686</v>
      </c>
      <c r="D57" s="72">
        <f t="shared" si="104"/>
        <v>1001.8987790783824</v>
      </c>
      <c r="E57" s="72">
        <f t="shared" si="104"/>
        <v>601.163106334345</v>
      </c>
      <c r="F57" s="72">
        <f t="shared" si="104"/>
        <v>359.39724582814171</v>
      </c>
      <c r="G57" s="72">
        <f t="shared" si="104"/>
        <v>248.03605302163663</v>
      </c>
      <c r="H57" s="72">
        <f t="shared" si="104"/>
        <v>1293.031050306678</v>
      </c>
      <c r="I57" s="72">
        <f t="shared" si="104"/>
        <v>348.15360548716689</v>
      </c>
      <c r="J57" s="72">
        <f t="shared" si="104"/>
        <v>365.598193382028</v>
      </c>
      <c r="K57" s="72">
        <f t="shared" si="104"/>
        <v>126.07260542676259</v>
      </c>
      <c r="L57" s="72">
        <f t="shared" si="104"/>
        <v>645.64319191398965</v>
      </c>
      <c r="M57" s="72">
        <f t="shared" si="104"/>
        <v>645.64319191398977</v>
      </c>
      <c r="N57" s="72">
        <f t="shared" si="104"/>
        <v>329.18741704279836</v>
      </c>
      <c r="O57" s="72">
        <f t="shared" si="104"/>
        <v>409.20266838782334</v>
      </c>
      <c r="P57" s="72">
        <f t="shared" si="104"/>
        <v>223.92353060717909</v>
      </c>
      <c r="Q57" s="72">
        <f t="shared" si="104"/>
        <v>327.96096426945519</v>
      </c>
      <c r="R57" s="72">
        <f t="shared" si="104"/>
        <v>162.33859478631638</v>
      </c>
      <c r="S57" s="72">
        <f t="shared" si="104"/>
        <v>2917.2489802256814</v>
      </c>
      <c r="T57" s="72">
        <f t="shared" si="104"/>
        <v>644.33216436321345</v>
      </c>
      <c r="U57" s="72">
        <f t="shared" si="104"/>
        <v>100.56092071666927</v>
      </c>
      <c r="V57" s="72">
        <f t="shared" si="104"/>
        <v>447.35878923825004</v>
      </c>
      <c r="W57" s="72">
        <f t="shared" si="104"/>
        <v>1110.7375374054411</v>
      </c>
      <c r="X57" s="72">
        <f t="shared" si="104"/>
        <v>1110.7375374054411</v>
      </c>
      <c r="Y57" s="72">
        <f t="shared" si="104"/>
        <v>819.32872673814325</v>
      </c>
      <c r="Z57" s="72">
        <f t="shared" si="104"/>
        <v>897.2814502407789</v>
      </c>
      <c r="AA57" s="72">
        <f t="shared" si="104"/>
        <v>4156.0170307770968</v>
      </c>
      <c r="AB57" s="72">
        <f t="shared" si="104"/>
        <v>1327.4654265269335</v>
      </c>
      <c r="AC57" s="72">
        <f t="shared" si="104"/>
        <v>2256.9427024163006</v>
      </c>
      <c r="AD57" s="72">
        <f t="shared" si="104"/>
        <v>829.79774594752257</v>
      </c>
      <c r="AE57" s="72">
        <f t="shared" si="104"/>
        <v>651.92926131751926</v>
      </c>
      <c r="AF57" s="72">
        <f t="shared" si="104"/>
        <v>231.9476820322115</v>
      </c>
      <c r="AG57" s="72">
        <f t="shared" si="104"/>
        <v>651.92926131751915</v>
      </c>
      <c r="AH57" s="72">
        <f t="shared" si="104"/>
        <v>1934.5470827314409</v>
      </c>
      <c r="AI57" s="72">
        <f t="shared" ref="AI57:BC57" si="105">SUM(AI95,AI133,AI171,AI209,AI247)</f>
        <v>1518.3015074062109</v>
      </c>
      <c r="AJ57" s="72">
        <f t="shared" si="105"/>
        <v>251.5559964908671</v>
      </c>
      <c r="AK57" s="72">
        <f t="shared" si="105"/>
        <v>340.0204185843462</v>
      </c>
      <c r="AL57" s="72">
        <f t="shared" si="105"/>
        <v>452.51418832039627</v>
      </c>
      <c r="AM57" s="72">
        <f t="shared" si="105"/>
        <v>956.822028076886</v>
      </c>
      <c r="AN57" s="72">
        <f t="shared" si="105"/>
        <v>75.615600250861874</v>
      </c>
      <c r="AO57" s="72">
        <f t="shared" si="105"/>
        <v>75.615600250861874</v>
      </c>
      <c r="AP57" s="72">
        <f t="shared" si="105"/>
        <v>441.89996466343973</v>
      </c>
      <c r="AQ57" s="72">
        <f t="shared" si="105"/>
        <v>498.01382967160373</v>
      </c>
      <c r="AR57" s="72">
        <f t="shared" si="105"/>
        <v>13326.874768669155</v>
      </c>
      <c r="AS57" s="72">
        <f t="shared" si="105"/>
        <v>372.39618389281048</v>
      </c>
      <c r="AT57" s="72">
        <f t="shared" si="105"/>
        <v>74.962554338008985</v>
      </c>
      <c r="AU57" s="72">
        <f t="shared" si="105"/>
        <v>74.962554338008914</v>
      </c>
      <c r="AV57" s="72">
        <f t="shared" si="105"/>
        <v>430.14262489951398</v>
      </c>
      <c r="AW57" s="72">
        <f t="shared" si="105"/>
        <v>987.26595588476175</v>
      </c>
      <c r="AX57" s="72">
        <f t="shared" si="105"/>
        <v>252.69726809179338</v>
      </c>
      <c r="AY57" s="72">
        <f t="shared" si="105"/>
        <v>2259.2352915386255</v>
      </c>
      <c r="AZ57" s="72">
        <f t="shared" si="105"/>
        <v>1137.3570591689174</v>
      </c>
      <c r="BA57" s="72">
        <f t="shared" si="105"/>
        <v>266.78723289482798</v>
      </c>
      <c r="BB57" s="72">
        <f t="shared" si="105"/>
        <v>362.58207119800295</v>
      </c>
      <c r="BC57" s="72">
        <f t="shared" si="105"/>
        <v>100.56092071666927</v>
      </c>
      <c r="BD57" s="118">
        <v>55</v>
      </c>
    </row>
    <row r="58" spans="1:56" s="75" customFormat="1" x14ac:dyDescent="0.35">
      <c r="B58" s="84" t="s">
        <v>80</v>
      </c>
      <c r="C58" s="72">
        <f t="shared" ref="C58:AH58" si="106">SUM(C96,C134,C172,C210,C248)</f>
        <v>207.01743197190041</v>
      </c>
      <c r="D58" s="72">
        <f t="shared" si="106"/>
        <v>504.37851459605326</v>
      </c>
      <c r="E58" s="72">
        <f t="shared" si="106"/>
        <v>297.11748561988964</v>
      </c>
      <c r="F58" s="72">
        <f t="shared" si="106"/>
        <v>197.5535770080736</v>
      </c>
      <c r="G58" s="72">
        <f t="shared" si="106"/>
        <v>122.25280834139311</v>
      </c>
      <c r="H58" s="72">
        <f t="shared" si="106"/>
        <v>634.53898287122104</v>
      </c>
      <c r="I58" s="72">
        <f t="shared" si="106"/>
        <v>200.24011368180709</v>
      </c>
      <c r="J58" s="72">
        <f t="shared" si="106"/>
        <v>178.099024033989</v>
      </c>
      <c r="K58" s="72">
        <f t="shared" si="106"/>
        <v>65.307457321545627</v>
      </c>
      <c r="L58" s="72">
        <f t="shared" si="106"/>
        <v>314.09330735960276</v>
      </c>
      <c r="M58" s="72">
        <f t="shared" si="106"/>
        <v>314.09330735960282</v>
      </c>
      <c r="N58" s="72">
        <f t="shared" si="106"/>
        <v>181.34884551967815</v>
      </c>
      <c r="O58" s="72">
        <f t="shared" si="106"/>
        <v>199.13348219436335</v>
      </c>
      <c r="P58" s="72">
        <f t="shared" si="106"/>
        <v>113.15596752122769</v>
      </c>
      <c r="Q58" s="72">
        <f t="shared" si="106"/>
        <v>163.49975933433407</v>
      </c>
      <c r="R58" s="72">
        <f t="shared" si="106"/>
        <v>81.740599233445835</v>
      </c>
      <c r="S58" s="72">
        <f t="shared" si="106"/>
        <v>1494.9788420749157</v>
      </c>
      <c r="T58" s="72">
        <f t="shared" si="106"/>
        <v>340.75052946841953</v>
      </c>
      <c r="U58" s="72">
        <f t="shared" si="106"/>
        <v>59.253783773213804</v>
      </c>
      <c r="V58" s="72">
        <f t="shared" si="106"/>
        <v>204.21648870328627</v>
      </c>
      <c r="W58" s="72">
        <f t="shared" si="106"/>
        <v>549.27640579735385</v>
      </c>
      <c r="X58" s="72">
        <f t="shared" si="106"/>
        <v>549.27640579735373</v>
      </c>
      <c r="Y58" s="72">
        <f t="shared" si="106"/>
        <v>385.35885563223951</v>
      </c>
      <c r="Z58" s="72">
        <f t="shared" si="106"/>
        <v>432.03718880549883</v>
      </c>
      <c r="AA58" s="72">
        <f t="shared" si="106"/>
        <v>2001.415360523426</v>
      </c>
      <c r="AB58" s="72">
        <f t="shared" si="106"/>
        <v>677.52892144533109</v>
      </c>
      <c r="AC58" s="72">
        <f t="shared" si="106"/>
        <v>1107.3375943249948</v>
      </c>
      <c r="AD58" s="72">
        <f t="shared" si="106"/>
        <v>423.15113478115916</v>
      </c>
      <c r="AE58" s="72">
        <f t="shared" si="106"/>
        <v>337.19034111884201</v>
      </c>
      <c r="AF58" s="72">
        <f t="shared" si="106"/>
        <v>115.28208648907383</v>
      </c>
      <c r="AG58" s="72">
        <f t="shared" si="106"/>
        <v>337.19034111884196</v>
      </c>
      <c r="AH58" s="72">
        <f t="shared" si="106"/>
        <v>904.17300257772808</v>
      </c>
      <c r="AI58" s="72">
        <f t="shared" ref="AI58:BC58" si="107">SUM(AI96,AI134,AI172,AI210,AI248)</f>
        <v>774.03928107172237</v>
      </c>
      <c r="AJ58" s="72">
        <f t="shared" si="107"/>
        <v>135.43965246524152</v>
      </c>
      <c r="AK58" s="72">
        <f t="shared" si="107"/>
        <v>183.24795627022235</v>
      </c>
      <c r="AL58" s="72">
        <f t="shared" si="107"/>
        <v>208.14841214928819</v>
      </c>
      <c r="AM58" s="72">
        <f t="shared" si="107"/>
        <v>426.05555075714938</v>
      </c>
      <c r="AN58" s="72">
        <f t="shared" si="107"/>
        <v>38.958590716959421</v>
      </c>
      <c r="AO58" s="72">
        <f t="shared" si="107"/>
        <v>38.958590716959421</v>
      </c>
      <c r="AP58" s="72">
        <f t="shared" si="107"/>
        <v>239.97209960615496</v>
      </c>
      <c r="AQ58" s="72">
        <f t="shared" si="107"/>
        <v>258.33513189336088</v>
      </c>
      <c r="AR58" s="72">
        <f t="shared" si="107"/>
        <v>6675.1950154190818</v>
      </c>
      <c r="AS58" s="72">
        <f t="shared" si="107"/>
        <v>214.18320253505502</v>
      </c>
      <c r="AT58" s="72">
        <f t="shared" si="107"/>
        <v>38.747247040032363</v>
      </c>
      <c r="AU58" s="72">
        <f t="shared" si="107"/>
        <v>38.747247040032335</v>
      </c>
      <c r="AV58" s="72">
        <f t="shared" si="107"/>
        <v>226.84693802491543</v>
      </c>
      <c r="AW58" s="72">
        <f t="shared" si="107"/>
        <v>482.46312336882062</v>
      </c>
      <c r="AX58" s="72">
        <f t="shared" si="107"/>
        <v>118.96884824012051</v>
      </c>
      <c r="AY58" s="72">
        <f t="shared" si="107"/>
        <v>1182.0792276715404</v>
      </c>
      <c r="AZ58" s="72">
        <f t="shared" si="107"/>
        <v>622.6862776463181</v>
      </c>
      <c r="BA58" s="72">
        <f t="shared" si="107"/>
        <v>118.73153862591685</v>
      </c>
      <c r="BB58" s="72">
        <f t="shared" si="107"/>
        <v>164.91390379067323</v>
      </c>
      <c r="BC58" s="72">
        <f t="shared" si="107"/>
        <v>59.253783773213804</v>
      </c>
      <c r="BD58" s="118">
        <v>56</v>
      </c>
    </row>
    <row r="59" spans="1:56" s="75" customFormat="1" x14ac:dyDescent="0.35">
      <c r="B59" s="84" t="s">
        <v>79</v>
      </c>
      <c r="C59" s="75">
        <f t="shared" ref="C59:AH59" si="108">SUM(C97,C135,C173,C211,C249)</f>
        <v>86.14313295265616</v>
      </c>
      <c r="D59" s="75">
        <f t="shared" si="108"/>
        <v>222.32325530466784</v>
      </c>
      <c r="E59" s="75">
        <f t="shared" si="108"/>
        <v>136.97098171256317</v>
      </c>
      <c r="F59" s="75">
        <f t="shared" si="108"/>
        <v>84.997761964903475</v>
      </c>
      <c r="G59" s="75">
        <f t="shared" si="108"/>
        <v>48.460515840377525</v>
      </c>
      <c r="H59" s="75">
        <f t="shared" si="108"/>
        <v>257.23545430698715</v>
      </c>
      <c r="I59" s="75">
        <f t="shared" si="108"/>
        <v>71.509215456142158</v>
      </c>
      <c r="J59" s="75">
        <f t="shared" si="108"/>
        <v>68.555425142969284</v>
      </c>
      <c r="K59" s="75">
        <f t="shared" si="108"/>
        <v>26.615384819924433</v>
      </c>
      <c r="L59" s="75">
        <f t="shared" si="108"/>
        <v>138.2528890877696</v>
      </c>
      <c r="M59" s="75">
        <f t="shared" si="108"/>
        <v>138.2528890877696</v>
      </c>
      <c r="N59" s="75">
        <f t="shared" si="108"/>
        <v>76.191732947653136</v>
      </c>
      <c r="O59" s="75">
        <f t="shared" si="108"/>
        <v>76.20673421383097</v>
      </c>
      <c r="P59" s="75">
        <f t="shared" si="108"/>
        <v>52.32917157266931</v>
      </c>
      <c r="Q59" s="75">
        <f t="shared" si="108"/>
        <v>70.050576942844373</v>
      </c>
      <c r="R59" s="75">
        <f t="shared" si="108"/>
        <v>38.775768956695643</v>
      </c>
      <c r="S59" s="75">
        <f t="shared" si="108"/>
        <v>647.43454247244097</v>
      </c>
      <c r="T59" s="75">
        <f t="shared" si="108"/>
        <v>165.10137186390966</v>
      </c>
      <c r="U59" s="75">
        <f t="shared" si="108"/>
        <v>19.610155950338726</v>
      </c>
      <c r="V59" s="75">
        <f t="shared" si="108"/>
        <v>86.880392082911825</v>
      </c>
      <c r="W59" s="75">
        <f t="shared" si="108"/>
        <v>240.32956476338475</v>
      </c>
      <c r="X59" s="75">
        <f t="shared" si="108"/>
        <v>240.3295647633847</v>
      </c>
      <c r="Y59" s="75">
        <f t="shared" si="108"/>
        <v>156.64385326766421</v>
      </c>
      <c r="Z59" s="75">
        <f t="shared" si="108"/>
        <v>188.91931114186067</v>
      </c>
      <c r="AA59" s="75">
        <f t="shared" si="108"/>
        <v>843.65952088973756</v>
      </c>
      <c r="AB59" s="75">
        <f t="shared" si="108"/>
        <v>295.75214284439784</v>
      </c>
      <c r="AC59" s="75">
        <f t="shared" si="108"/>
        <v>492.55508146103932</v>
      </c>
      <c r="AD59" s="75">
        <f t="shared" si="108"/>
        <v>175.52660814240963</v>
      </c>
      <c r="AE59" s="75">
        <f t="shared" si="108"/>
        <v>142.39181558405011</v>
      </c>
      <c r="AF59" s="75">
        <f t="shared" si="108"/>
        <v>50.610672410858314</v>
      </c>
      <c r="AG59" s="75">
        <f t="shared" si="108"/>
        <v>142.39181558405005</v>
      </c>
      <c r="AH59" s="75">
        <f t="shared" si="108"/>
        <v>346.55671714146098</v>
      </c>
      <c r="AI59" s="75">
        <f t="shared" ref="AI59:BC59" si="109">SUM(AI97,AI135,AI173,AI211,AI249)</f>
        <v>346.41061909139768</v>
      </c>
      <c r="AJ59" s="75">
        <f t="shared" si="109"/>
        <v>51.754864057969613</v>
      </c>
      <c r="AK59" s="75">
        <f t="shared" si="109"/>
        <v>76.997523703698192</v>
      </c>
      <c r="AL59" s="75">
        <f t="shared" si="109"/>
        <v>83.389061650334398</v>
      </c>
      <c r="AM59" s="75">
        <f t="shared" si="109"/>
        <v>164.0665551000541</v>
      </c>
      <c r="AN59" s="75">
        <f t="shared" si="109"/>
        <v>17.830003783356972</v>
      </c>
      <c r="AO59" s="75">
        <f t="shared" si="109"/>
        <v>17.830003783356972</v>
      </c>
      <c r="AP59" s="75">
        <f t="shared" si="109"/>
        <v>100.74412778086734</v>
      </c>
      <c r="AQ59" s="75">
        <f t="shared" si="109"/>
        <v>117.38630888373646</v>
      </c>
      <c r="AR59" s="75">
        <f t="shared" si="109"/>
        <v>2825.8845495252026</v>
      </c>
      <c r="AS59" s="75">
        <f t="shared" si="109"/>
        <v>76.488534168053334</v>
      </c>
      <c r="AT59" s="75">
        <f t="shared" si="109"/>
        <v>14.485723211346242</v>
      </c>
      <c r="AU59" s="75">
        <f t="shared" si="109"/>
        <v>14.485723211346231</v>
      </c>
      <c r="AV59" s="75">
        <f t="shared" si="109"/>
        <v>97.318913879721208</v>
      </c>
      <c r="AW59" s="75">
        <f t="shared" si="109"/>
        <v>184.15990793545024</v>
      </c>
      <c r="AX59" s="75">
        <f t="shared" si="109"/>
        <v>44.227086520585445</v>
      </c>
      <c r="AY59" s="75">
        <f t="shared" si="109"/>
        <v>507.4868644986654</v>
      </c>
      <c r="AZ59" s="75">
        <f t="shared" si="109"/>
        <v>263.42132678543618</v>
      </c>
      <c r="BA59" s="75">
        <f t="shared" si="109"/>
        <v>48.842948999807071</v>
      </c>
      <c r="BB59" s="75">
        <f t="shared" si="109"/>
        <v>66.191575386345676</v>
      </c>
      <c r="BC59" s="75">
        <f t="shared" si="109"/>
        <v>19.610155950338726</v>
      </c>
      <c r="BD59" s="118">
        <v>57</v>
      </c>
    </row>
    <row r="60" spans="1:56" s="74" customFormat="1" x14ac:dyDescent="0.35">
      <c r="A60" s="74" t="s">
        <v>133</v>
      </c>
      <c r="B60" s="74" t="s">
        <v>83</v>
      </c>
      <c r="C60" s="174">
        <f>'Population 2016'!C60*'Prevalence Rates'!C60</f>
        <v>0</v>
      </c>
      <c r="D60" s="74">
        <f>'Population 2016'!D60*'Prevalence Rates'!D60</f>
        <v>0</v>
      </c>
      <c r="E60" s="74">
        <f>'Population 2016'!E60*'Prevalence Rates'!E60</f>
        <v>0</v>
      </c>
      <c r="F60" s="74">
        <f>'Population 2016'!F60*'Prevalence Rates'!F60</f>
        <v>0</v>
      </c>
      <c r="G60" s="74">
        <f>'Population 2016'!G60*'Prevalence Rates'!G60</f>
        <v>0</v>
      </c>
      <c r="H60" s="74">
        <f>'Population 2016'!H60*'Prevalence Rates'!H60</f>
        <v>0</v>
      </c>
      <c r="I60" s="74">
        <f>'Population 2016'!I60*'Prevalence Rates'!I60</f>
        <v>0</v>
      </c>
      <c r="J60" s="74">
        <f>'Population 2016'!J60*'Prevalence Rates'!J60</f>
        <v>0</v>
      </c>
      <c r="K60" s="74">
        <f>'Population 2016'!K60*'Prevalence Rates'!K60</f>
        <v>0</v>
      </c>
      <c r="L60" s="74">
        <f>'Population 2016'!L60*'Prevalence Rates'!L60</f>
        <v>0</v>
      </c>
      <c r="M60" s="74">
        <f>'Population 2016'!M60*'Prevalence Rates'!M60</f>
        <v>0</v>
      </c>
      <c r="N60" s="74">
        <f>'Population 2016'!N60*'Prevalence Rates'!N60</f>
        <v>0</v>
      </c>
      <c r="O60" s="74">
        <f>'Population 2016'!O60*'Prevalence Rates'!O60</f>
        <v>0</v>
      </c>
      <c r="P60" s="74">
        <f>'Population 2016'!P60*'Prevalence Rates'!P60</f>
        <v>0</v>
      </c>
      <c r="Q60" s="74">
        <f>'Population 2016'!Q60*'Prevalence Rates'!Q60</f>
        <v>0</v>
      </c>
      <c r="R60" s="74">
        <f>'Population 2016'!R60*'Prevalence Rates'!R60</f>
        <v>0</v>
      </c>
      <c r="S60" s="74">
        <f>'Population 2016'!S60*'Prevalence Rates'!S60</f>
        <v>0</v>
      </c>
      <c r="T60" s="74">
        <f>'Population 2016'!T60*'Prevalence Rates'!T60</f>
        <v>0</v>
      </c>
      <c r="U60" s="74">
        <f>'Population 2016'!U60*'Prevalence Rates'!U60</f>
        <v>0</v>
      </c>
      <c r="V60" s="74">
        <f>'Population 2016'!V60*'Prevalence Rates'!V60</f>
        <v>0</v>
      </c>
      <c r="W60" s="74">
        <f>'Population 2016'!W60*'Prevalence Rates'!W60</f>
        <v>0</v>
      </c>
      <c r="X60" s="74">
        <f>'Population 2016'!X60*'Prevalence Rates'!X60</f>
        <v>0</v>
      </c>
      <c r="Y60" s="74">
        <f>'Population 2016'!Y60*'Prevalence Rates'!Y60</f>
        <v>0</v>
      </c>
      <c r="Z60" s="74">
        <f>'Population 2016'!Z60*'Prevalence Rates'!Z60</f>
        <v>0</v>
      </c>
      <c r="AA60" s="74">
        <f>'Population 2016'!AA60*'Prevalence Rates'!AA60</f>
        <v>0</v>
      </c>
      <c r="AB60" s="74">
        <f>'Population 2016'!AB60*'Prevalence Rates'!AB60</f>
        <v>0</v>
      </c>
      <c r="AC60" s="74">
        <f>'Population 2016'!AC60*'Prevalence Rates'!AC60</f>
        <v>0</v>
      </c>
      <c r="AD60" s="74">
        <f>'Population 2016'!AD60*'Prevalence Rates'!AD60</f>
        <v>0</v>
      </c>
      <c r="AE60" s="74">
        <f>'Population 2016'!AE60*'Prevalence Rates'!AE60</f>
        <v>0</v>
      </c>
      <c r="AF60" s="74">
        <f>'Population 2016'!AF60*'Prevalence Rates'!AF60</f>
        <v>0</v>
      </c>
      <c r="AG60" s="74">
        <f>'Population 2016'!AG60*'Prevalence Rates'!AG60</f>
        <v>0</v>
      </c>
      <c r="AH60" s="74">
        <f>'Population 2016'!AH60*'Prevalence Rates'!AH60</f>
        <v>0</v>
      </c>
      <c r="AI60" s="74">
        <f>'Population 2016'!AI60*'Prevalence Rates'!AI60</f>
        <v>0</v>
      </c>
      <c r="AJ60" s="74">
        <f>'Population 2016'!AJ60*'Prevalence Rates'!AJ60</f>
        <v>0</v>
      </c>
      <c r="AK60" s="74">
        <f>'Population 2016'!AK60*'Prevalence Rates'!AK60</f>
        <v>0</v>
      </c>
      <c r="AL60" s="74">
        <f>'Population 2016'!AL60*'Prevalence Rates'!AL60</f>
        <v>0</v>
      </c>
      <c r="AM60" s="74">
        <f>'Population 2016'!AM60*'Prevalence Rates'!AM60</f>
        <v>0</v>
      </c>
      <c r="AN60" s="74">
        <f>'Population 2016'!AN60*'Prevalence Rates'!AN60</f>
        <v>0</v>
      </c>
      <c r="AO60" s="74">
        <f>'Population 2016'!AO60*'Prevalence Rates'!AO60</f>
        <v>0</v>
      </c>
      <c r="AP60" s="74">
        <f>'Population 2016'!AP60*'Prevalence Rates'!AP60</f>
        <v>0</v>
      </c>
      <c r="AQ60" s="74">
        <f>'Population 2016'!AQ60*'Prevalence Rates'!AQ60</f>
        <v>0</v>
      </c>
      <c r="AR60" s="74">
        <f>'Population 2016'!AR60*'Prevalence Rates'!AR60</f>
        <v>0</v>
      </c>
      <c r="AS60" s="74">
        <f>'Population 2016'!AS60*'Prevalence Rates'!AS60</f>
        <v>0</v>
      </c>
      <c r="AT60" s="74">
        <f>'Population 2016'!AT60*'Prevalence Rates'!AT60</f>
        <v>0</v>
      </c>
      <c r="AU60" s="74">
        <f>'Population 2016'!AU60*'Prevalence Rates'!AU60</f>
        <v>0</v>
      </c>
      <c r="AV60" s="74">
        <f>'Population 2016'!AV60*'Prevalence Rates'!AV60</f>
        <v>0</v>
      </c>
      <c r="AW60" s="74">
        <f>'Population 2016'!AW60*'Prevalence Rates'!AW60</f>
        <v>0</v>
      </c>
      <c r="AX60" s="74">
        <f>'Population 2016'!AX60*'Prevalence Rates'!AX60</f>
        <v>0</v>
      </c>
      <c r="AY60" s="74">
        <f>'Population 2016'!AY60*'Prevalence Rates'!AY60</f>
        <v>0</v>
      </c>
      <c r="AZ60" s="74">
        <f>'Population 2016'!AZ60*'Prevalence Rates'!AZ60</f>
        <v>0</v>
      </c>
      <c r="BA60" s="74">
        <f>'Population 2016'!BA60*'Prevalence Rates'!BA60</f>
        <v>0</v>
      </c>
      <c r="BB60" s="74">
        <f>'Population 2016'!BB60*'Prevalence Rates'!BB60</f>
        <v>0</v>
      </c>
      <c r="BC60" s="121">
        <f>'Population 2016'!BC60*'Prevalence Rates'!BC60</f>
        <v>0</v>
      </c>
      <c r="BD60" s="122">
        <v>58</v>
      </c>
    </row>
    <row r="61" spans="1:56" s="72" customFormat="1" x14ac:dyDescent="0.35">
      <c r="B61" s="75" t="s">
        <v>61</v>
      </c>
      <c r="C61" s="83">
        <f>'Population 2016'!C61*'Prevalence Rates'!C61</f>
        <v>0</v>
      </c>
      <c r="D61" s="75">
        <f>'Population 2016'!D61*'Prevalence Rates'!D61</f>
        <v>0</v>
      </c>
      <c r="E61" s="75">
        <f>'Population 2016'!E61*'Prevalence Rates'!E61</f>
        <v>0</v>
      </c>
      <c r="F61" s="75">
        <f>'Population 2016'!F61*'Prevalence Rates'!F61</f>
        <v>0</v>
      </c>
      <c r="G61" s="75">
        <f>'Population 2016'!G61*'Prevalence Rates'!G61</f>
        <v>0</v>
      </c>
      <c r="H61" s="75">
        <f>'Population 2016'!H61*'Prevalence Rates'!H61</f>
        <v>0</v>
      </c>
      <c r="I61" s="75">
        <f>'Population 2016'!I61*'Prevalence Rates'!I61</f>
        <v>0</v>
      </c>
      <c r="J61" s="75">
        <f>'Population 2016'!J61*'Prevalence Rates'!J61</f>
        <v>0</v>
      </c>
      <c r="K61" s="75">
        <f>'Population 2016'!K61*'Prevalence Rates'!K61</f>
        <v>0</v>
      </c>
      <c r="L61" s="75">
        <f>'Population 2016'!L61*'Prevalence Rates'!L61</f>
        <v>0</v>
      </c>
      <c r="M61" s="75">
        <f>'Population 2016'!M61*'Prevalence Rates'!M61</f>
        <v>0</v>
      </c>
      <c r="N61" s="75">
        <f>'Population 2016'!N61*'Prevalence Rates'!N61</f>
        <v>0</v>
      </c>
      <c r="O61" s="75">
        <f>'Population 2016'!O61*'Prevalence Rates'!O61</f>
        <v>0</v>
      </c>
      <c r="P61" s="75">
        <f>'Population 2016'!P61*'Prevalence Rates'!P61</f>
        <v>0</v>
      </c>
      <c r="Q61" s="75">
        <f>'Population 2016'!Q61*'Prevalence Rates'!Q61</f>
        <v>0</v>
      </c>
      <c r="R61" s="75">
        <f>'Population 2016'!R61*'Prevalence Rates'!R61</f>
        <v>0</v>
      </c>
      <c r="S61" s="75">
        <f>'Population 2016'!S61*'Prevalence Rates'!S61</f>
        <v>0</v>
      </c>
      <c r="T61" s="75">
        <f>'Population 2016'!T61*'Prevalence Rates'!T61</f>
        <v>0</v>
      </c>
      <c r="U61" s="75">
        <f>'Population 2016'!U61*'Prevalence Rates'!U61</f>
        <v>0</v>
      </c>
      <c r="V61" s="75">
        <f>'Population 2016'!V61*'Prevalence Rates'!V61</f>
        <v>0</v>
      </c>
      <c r="W61" s="75">
        <f>'Population 2016'!W61*'Prevalence Rates'!W61</f>
        <v>0</v>
      </c>
      <c r="X61" s="75">
        <f>'Population 2016'!X61*'Prevalence Rates'!X61</f>
        <v>0</v>
      </c>
      <c r="Y61" s="75">
        <f>'Population 2016'!Y61*'Prevalence Rates'!Y61</f>
        <v>0</v>
      </c>
      <c r="Z61" s="75">
        <f>'Population 2016'!Z61*'Prevalence Rates'!Z61</f>
        <v>0</v>
      </c>
      <c r="AA61" s="75">
        <f>'Population 2016'!AA61*'Prevalence Rates'!AA61</f>
        <v>0</v>
      </c>
      <c r="AB61" s="75">
        <f>'Population 2016'!AB61*'Prevalence Rates'!AB61</f>
        <v>0</v>
      </c>
      <c r="AC61" s="75">
        <f>'Population 2016'!AC61*'Prevalence Rates'!AC61</f>
        <v>0</v>
      </c>
      <c r="AD61" s="75">
        <f>'Population 2016'!AD61*'Prevalence Rates'!AD61</f>
        <v>0</v>
      </c>
      <c r="AE61" s="75">
        <f>'Population 2016'!AE61*'Prevalence Rates'!AE61</f>
        <v>0</v>
      </c>
      <c r="AF61" s="75">
        <f>'Population 2016'!AF61*'Prevalence Rates'!AF61</f>
        <v>0</v>
      </c>
      <c r="AG61" s="75">
        <f>'Population 2016'!AG61*'Prevalence Rates'!AG61</f>
        <v>0</v>
      </c>
      <c r="AH61" s="75">
        <f>'Population 2016'!AH61*'Prevalence Rates'!AH61</f>
        <v>0</v>
      </c>
      <c r="AI61" s="75">
        <f>'Population 2016'!AI61*'Prevalence Rates'!AI61</f>
        <v>0</v>
      </c>
      <c r="AJ61" s="75">
        <f>'Population 2016'!AJ61*'Prevalence Rates'!AJ61</f>
        <v>0</v>
      </c>
      <c r="AK61" s="75">
        <f>'Population 2016'!AK61*'Prevalence Rates'!AK61</f>
        <v>0</v>
      </c>
      <c r="AL61" s="75">
        <f>'Population 2016'!AL61*'Prevalence Rates'!AL61</f>
        <v>0</v>
      </c>
      <c r="AM61" s="75">
        <f>'Population 2016'!AM61*'Prevalence Rates'!AM61</f>
        <v>0</v>
      </c>
      <c r="AN61" s="75">
        <f>'Population 2016'!AN61*'Prevalence Rates'!AN61</f>
        <v>0</v>
      </c>
      <c r="AO61" s="75">
        <f>'Population 2016'!AO61*'Prevalence Rates'!AO61</f>
        <v>0</v>
      </c>
      <c r="AP61" s="75">
        <f>'Population 2016'!AP61*'Prevalence Rates'!AP61</f>
        <v>0</v>
      </c>
      <c r="AQ61" s="75">
        <f>'Population 2016'!AQ61*'Prevalence Rates'!AQ61</f>
        <v>0</v>
      </c>
      <c r="AR61" s="75">
        <f>'Population 2016'!AR61*'Prevalence Rates'!AR61</f>
        <v>0</v>
      </c>
      <c r="AS61" s="75">
        <f>'Population 2016'!AS61*'Prevalence Rates'!AS61</f>
        <v>0</v>
      </c>
      <c r="AT61" s="75">
        <f>'Population 2016'!AT61*'Prevalence Rates'!AT61</f>
        <v>0</v>
      </c>
      <c r="AU61" s="75">
        <f>'Population 2016'!AU61*'Prevalence Rates'!AU61</f>
        <v>0</v>
      </c>
      <c r="AV61" s="75">
        <f>'Population 2016'!AV61*'Prevalence Rates'!AV61</f>
        <v>0</v>
      </c>
      <c r="AW61" s="75">
        <f>'Population 2016'!AW61*'Prevalence Rates'!AW61</f>
        <v>0</v>
      </c>
      <c r="AX61" s="75">
        <f>'Population 2016'!AX61*'Prevalence Rates'!AX61</f>
        <v>0</v>
      </c>
      <c r="AY61" s="75">
        <f>'Population 2016'!AY61*'Prevalence Rates'!AY61</f>
        <v>0</v>
      </c>
      <c r="AZ61" s="75">
        <f>'Population 2016'!AZ61*'Prevalence Rates'!AZ61</f>
        <v>0</v>
      </c>
      <c r="BA61" s="75">
        <f>'Population 2016'!BA61*'Prevalence Rates'!BA61</f>
        <v>0</v>
      </c>
      <c r="BB61" s="75">
        <f>'Population 2016'!BB61*'Prevalence Rates'!BB61</f>
        <v>0</v>
      </c>
      <c r="BC61" s="84">
        <f>'Population 2016'!BC61*'Prevalence Rates'!BC61</f>
        <v>0</v>
      </c>
      <c r="BD61" s="118">
        <v>59</v>
      </c>
    </row>
    <row r="62" spans="1:56" s="72" customFormat="1" x14ac:dyDescent="0.35">
      <c r="B62" s="75" t="s">
        <v>78</v>
      </c>
      <c r="C62" s="83">
        <f>'Population 2016'!C62*'Prevalence Rates'!C62</f>
        <v>0</v>
      </c>
      <c r="D62" s="75">
        <f>'Population 2016'!D62*'Prevalence Rates'!D62</f>
        <v>0</v>
      </c>
      <c r="E62" s="75">
        <f>'Population 2016'!E62*'Prevalence Rates'!E62</f>
        <v>0</v>
      </c>
      <c r="F62" s="75">
        <f>'Population 2016'!F62*'Prevalence Rates'!F62</f>
        <v>0</v>
      </c>
      <c r="G62" s="75">
        <f>'Population 2016'!G62*'Prevalence Rates'!G62</f>
        <v>0</v>
      </c>
      <c r="H62" s="75">
        <f>'Population 2016'!H62*'Prevalence Rates'!H62</f>
        <v>0</v>
      </c>
      <c r="I62" s="75">
        <f>'Population 2016'!I62*'Prevalence Rates'!I62</f>
        <v>0</v>
      </c>
      <c r="J62" s="75">
        <f>'Population 2016'!J62*'Prevalence Rates'!J62</f>
        <v>0</v>
      </c>
      <c r="K62" s="75">
        <f>'Population 2016'!K62*'Prevalence Rates'!K62</f>
        <v>0</v>
      </c>
      <c r="L62" s="75">
        <f>'Population 2016'!L62*'Prevalence Rates'!L62</f>
        <v>0</v>
      </c>
      <c r="M62" s="75">
        <f>'Population 2016'!M62*'Prevalence Rates'!M62</f>
        <v>0</v>
      </c>
      <c r="N62" s="75">
        <f>'Population 2016'!N62*'Prevalence Rates'!N62</f>
        <v>0</v>
      </c>
      <c r="O62" s="75">
        <f>'Population 2016'!O62*'Prevalence Rates'!O62</f>
        <v>0</v>
      </c>
      <c r="P62" s="75">
        <f>'Population 2016'!P62*'Prevalence Rates'!P62</f>
        <v>0</v>
      </c>
      <c r="Q62" s="75">
        <f>'Population 2016'!Q62*'Prevalence Rates'!Q62</f>
        <v>0</v>
      </c>
      <c r="R62" s="75">
        <f>'Population 2016'!R62*'Prevalence Rates'!R62</f>
        <v>0</v>
      </c>
      <c r="S62" s="75">
        <f>'Population 2016'!S62*'Prevalence Rates'!S62</f>
        <v>0</v>
      </c>
      <c r="T62" s="75">
        <f>'Population 2016'!T62*'Prevalence Rates'!T62</f>
        <v>0</v>
      </c>
      <c r="U62" s="75">
        <f>'Population 2016'!U62*'Prevalence Rates'!U62</f>
        <v>0</v>
      </c>
      <c r="V62" s="75">
        <f>'Population 2016'!V62*'Prevalence Rates'!V62</f>
        <v>0</v>
      </c>
      <c r="W62" s="75">
        <f>'Population 2016'!W62*'Prevalence Rates'!W62</f>
        <v>0</v>
      </c>
      <c r="X62" s="75">
        <f>'Population 2016'!X62*'Prevalence Rates'!X62</f>
        <v>0</v>
      </c>
      <c r="Y62" s="75">
        <f>'Population 2016'!Y62*'Prevalence Rates'!Y62</f>
        <v>0</v>
      </c>
      <c r="Z62" s="75">
        <f>'Population 2016'!Z62*'Prevalence Rates'!Z62</f>
        <v>0</v>
      </c>
      <c r="AA62" s="75">
        <f>'Population 2016'!AA62*'Prevalence Rates'!AA62</f>
        <v>0</v>
      </c>
      <c r="AB62" s="75">
        <f>'Population 2016'!AB62*'Prevalence Rates'!AB62</f>
        <v>0</v>
      </c>
      <c r="AC62" s="75">
        <f>'Population 2016'!AC62*'Prevalence Rates'!AC62</f>
        <v>0</v>
      </c>
      <c r="AD62" s="75">
        <f>'Population 2016'!AD62*'Prevalence Rates'!AD62</f>
        <v>0</v>
      </c>
      <c r="AE62" s="75">
        <f>'Population 2016'!AE62*'Prevalence Rates'!AE62</f>
        <v>0</v>
      </c>
      <c r="AF62" s="75">
        <f>'Population 2016'!AF62*'Prevalence Rates'!AF62</f>
        <v>0</v>
      </c>
      <c r="AG62" s="75">
        <f>'Population 2016'!AG62*'Prevalence Rates'!AG62</f>
        <v>0</v>
      </c>
      <c r="AH62" s="75">
        <f>'Population 2016'!AH62*'Prevalence Rates'!AH62</f>
        <v>0</v>
      </c>
      <c r="AI62" s="75">
        <f>'Population 2016'!AI62*'Prevalence Rates'!AI62</f>
        <v>0</v>
      </c>
      <c r="AJ62" s="75">
        <f>'Population 2016'!AJ62*'Prevalence Rates'!AJ62</f>
        <v>0</v>
      </c>
      <c r="AK62" s="75">
        <f>'Population 2016'!AK62*'Prevalence Rates'!AK62</f>
        <v>0</v>
      </c>
      <c r="AL62" s="75">
        <f>'Population 2016'!AL62*'Prevalence Rates'!AL62</f>
        <v>0</v>
      </c>
      <c r="AM62" s="75">
        <f>'Population 2016'!AM62*'Prevalence Rates'!AM62</f>
        <v>0</v>
      </c>
      <c r="AN62" s="75">
        <f>'Population 2016'!AN62*'Prevalence Rates'!AN62</f>
        <v>0</v>
      </c>
      <c r="AO62" s="75">
        <f>'Population 2016'!AO62*'Prevalence Rates'!AO62</f>
        <v>0</v>
      </c>
      <c r="AP62" s="75">
        <f>'Population 2016'!AP62*'Prevalence Rates'!AP62</f>
        <v>0</v>
      </c>
      <c r="AQ62" s="75">
        <f>'Population 2016'!AQ62*'Prevalence Rates'!AQ62</f>
        <v>0</v>
      </c>
      <c r="AR62" s="75">
        <f>'Population 2016'!AR62*'Prevalence Rates'!AR62</f>
        <v>0</v>
      </c>
      <c r="AS62" s="75">
        <f>'Population 2016'!AS62*'Prevalence Rates'!AS62</f>
        <v>0</v>
      </c>
      <c r="AT62" s="75">
        <f>'Population 2016'!AT62*'Prevalence Rates'!AT62</f>
        <v>0</v>
      </c>
      <c r="AU62" s="75">
        <f>'Population 2016'!AU62*'Prevalence Rates'!AU62</f>
        <v>0</v>
      </c>
      <c r="AV62" s="75">
        <f>'Population 2016'!AV62*'Prevalence Rates'!AV62</f>
        <v>0</v>
      </c>
      <c r="AW62" s="75">
        <f>'Population 2016'!AW62*'Prevalence Rates'!AW62</f>
        <v>0</v>
      </c>
      <c r="AX62" s="75">
        <f>'Population 2016'!AX62*'Prevalence Rates'!AX62</f>
        <v>0</v>
      </c>
      <c r="AY62" s="75">
        <f>'Population 2016'!AY62*'Prevalence Rates'!AY62</f>
        <v>0</v>
      </c>
      <c r="AZ62" s="75">
        <f>'Population 2016'!AZ62*'Prevalence Rates'!AZ62</f>
        <v>0</v>
      </c>
      <c r="BA62" s="75">
        <f>'Population 2016'!BA62*'Prevalence Rates'!BA62</f>
        <v>0</v>
      </c>
      <c r="BB62" s="75">
        <f>'Population 2016'!BB62*'Prevalence Rates'!BB62</f>
        <v>0</v>
      </c>
      <c r="BC62" s="84">
        <f>'Population 2016'!BC62*'Prevalence Rates'!BC62</f>
        <v>0</v>
      </c>
      <c r="BD62" s="118">
        <v>60</v>
      </c>
    </row>
    <row r="63" spans="1:56" s="72" customFormat="1" x14ac:dyDescent="0.35">
      <c r="B63" s="75" t="s">
        <v>62</v>
      </c>
      <c r="C63" s="83">
        <f>'Population 2016'!C63*'Prevalence Rates'!C63</f>
        <v>67.02550788631018</v>
      </c>
      <c r="D63" s="75">
        <f>'Population 2016'!D63*'Prevalence Rates'!D63</f>
        <v>96.419513313998209</v>
      </c>
      <c r="E63" s="75">
        <f>'Population 2016'!E63*'Prevalence Rates'!E63</f>
        <v>24.277695377212154</v>
      </c>
      <c r="F63" s="75">
        <f>'Population 2016'!F63*'Prevalence Rates'!F63</f>
        <v>56.785949978701723</v>
      </c>
      <c r="G63" s="75">
        <f>'Population 2016'!G63*'Prevalence Rates'!G63</f>
        <v>32.854292709492483</v>
      </c>
      <c r="H63" s="75">
        <f>'Population 2016'!H63*'Prevalence Rates'!H63</f>
        <v>692.70735426539022</v>
      </c>
      <c r="I63" s="75">
        <f>'Population 2016'!I63*'Prevalence Rates'!I63</f>
        <v>34.229751344300595</v>
      </c>
      <c r="J63" s="75">
        <f>'Population 2016'!J63*'Prevalence Rates'!J63</f>
        <v>148.032291023792</v>
      </c>
      <c r="K63" s="75">
        <f>'Population 2016'!K63*'Prevalence Rates'!K63</f>
        <v>68.392117454050265</v>
      </c>
      <c r="L63" s="75">
        <f>'Population 2016'!L63*'Prevalence Rates'!L63</f>
        <v>71.652857075522093</v>
      </c>
      <c r="M63" s="75">
        <f>'Population 2016'!M63*'Prevalence Rates'!M63</f>
        <v>71.652857075522121</v>
      </c>
      <c r="N63" s="75">
        <f>'Population 2016'!N63*'Prevalence Rates'!N63</f>
        <v>243.06789805051122</v>
      </c>
      <c r="O63" s="75">
        <f>'Population 2016'!O63*'Prevalence Rates'!O63</f>
        <v>224.54018822104425</v>
      </c>
      <c r="P63" s="75">
        <f>'Population 2016'!P63*'Prevalence Rates'!P63</f>
        <v>16.768239755117854</v>
      </c>
      <c r="Q63" s="75">
        <f>'Population 2016'!Q63*'Prevalence Rates'!Q63</f>
        <v>19.379158365788406</v>
      </c>
      <c r="R63" s="75">
        <f>'Population 2016'!R63*'Prevalence Rates'!R63</f>
        <v>24.781380877032579</v>
      </c>
      <c r="S63" s="75">
        <f>'Population 2016'!S63*'Prevalence Rates'!S63</f>
        <v>902.14170001320667</v>
      </c>
      <c r="T63" s="75">
        <f>'Population 2016'!T63*'Prevalence Rates'!T63</f>
        <v>200.13942309325981</v>
      </c>
      <c r="U63" s="75">
        <f>'Population 2016'!U63*'Prevalence Rates'!U63</f>
        <v>0</v>
      </c>
      <c r="V63" s="75">
        <f>'Population 2016'!V63*'Prevalence Rates'!V63</f>
        <v>112.81472834480151</v>
      </c>
      <c r="W63" s="75">
        <f>'Population 2016'!W63*'Prevalence Rates'!W63</f>
        <v>443.20276346009354</v>
      </c>
      <c r="X63" s="75">
        <f>'Population 2016'!X63*'Prevalence Rates'!X63</f>
        <v>443.20276346009319</v>
      </c>
      <c r="Y63" s="75">
        <f>'Population 2016'!Y63*'Prevalence Rates'!Y63</f>
        <v>260.16401990894872</v>
      </c>
      <c r="Z63" s="75">
        <f>'Population 2016'!Z63*'Prevalence Rates'!Z63</f>
        <v>1275.3686012998267</v>
      </c>
      <c r="AA63" s="75">
        <f>'Population 2016'!AA63*'Prevalence Rates'!AA63</f>
        <v>2685.8742782208842</v>
      </c>
      <c r="AB63" s="75">
        <f>'Population 2016'!AB63*'Prevalence Rates'!AB63</f>
        <v>100.94387741628336</v>
      </c>
      <c r="AC63" s="75">
        <f>'Population 2016'!AC63*'Prevalence Rates'!AC63</f>
        <v>1732.1937349470654</v>
      </c>
      <c r="AD63" s="75">
        <f>'Population 2016'!AD63*'Prevalence Rates'!AD63</f>
        <v>123.54114176377654</v>
      </c>
      <c r="AE63" s="75">
        <f>'Population 2016'!AE63*'Prevalence Rates'!AE63</f>
        <v>92.133021671473202</v>
      </c>
      <c r="AF63" s="75">
        <f>'Population 2016'!AF63*'Prevalence Rates'!AF63</f>
        <v>128.72672143558984</v>
      </c>
      <c r="AG63" s="75">
        <f>'Population 2016'!AG63*'Prevalence Rates'!AG63</f>
        <v>92.13302167147323</v>
      </c>
      <c r="AH63" s="75">
        <f>'Population 2016'!AH63*'Prevalence Rates'!AH63</f>
        <v>927.25560445707424</v>
      </c>
      <c r="AI63" s="75">
        <f>'Population 2016'!AI63*'Prevalence Rates'!AI63</f>
        <v>454.86901793758017</v>
      </c>
      <c r="AJ63" s="75">
        <f>'Population 2016'!AJ63*'Prevalence Rates'!AJ63</f>
        <v>47.864186325140047</v>
      </c>
      <c r="AK63" s="75">
        <f>'Population 2016'!AK63*'Prevalence Rates'!AK63</f>
        <v>3.4522257964815015</v>
      </c>
      <c r="AL63" s="75">
        <f>'Population 2016'!AL63*'Prevalence Rates'!AL63</f>
        <v>407.66270655718091</v>
      </c>
      <c r="AM63" s="75">
        <f>'Population 2016'!AM63*'Prevalence Rates'!AM63</f>
        <v>637.38694480974937</v>
      </c>
      <c r="AN63" s="75">
        <f>'Population 2016'!AN63*'Prevalence Rates'!AN63</f>
        <v>0</v>
      </c>
      <c r="AO63" s="75">
        <f>'Population 2016'!AO63*'Prevalence Rates'!AO63</f>
        <v>0</v>
      </c>
      <c r="AP63" s="75">
        <f>'Population 2016'!AP63*'Prevalence Rates'!AP63</f>
        <v>35.033709580935714</v>
      </c>
      <c r="AQ63" s="75">
        <f>'Population 2016'!AQ63*'Prevalence Rates'!AQ63</f>
        <v>171.10581688951655</v>
      </c>
      <c r="AR63" s="75">
        <f>'Population 2016'!AR63*'Prevalence Rates'!AR63</f>
        <v>5194.7123648632678</v>
      </c>
      <c r="AS63" s="75">
        <f>'Population 2016'!AS63*'Prevalence Rates'!AS63</f>
        <v>43.228943902705367</v>
      </c>
      <c r="AT63" s="75">
        <f>'Population 2016'!AT63*'Prevalence Rates'!AT63</f>
        <v>0</v>
      </c>
      <c r="AU63" s="75">
        <f>'Population 2016'!AU63*'Prevalence Rates'!AU63</f>
        <v>0</v>
      </c>
      <c r="AV63" s="75">
        <f>'Population 2016'!AV63*'Prevalence Rates'!AV63</f>
        <v>95.582089984735973</v>
      </c>
      <c r="AW63" s="75">
        <f>'Population 2016'!AW63*'Prevalence Rates'!AW63</f>
        <v>307.62996140763187</v>
      </c>
      <c r="AX63" s="75">
        <f>'Population 2016'!AX63*'Prevalence Rates'!AX63</f>
        <v>76.855917405456978</v>
      </c>
      <c r="AY63" s="75">
        <f>'Population 2016'!AY63*'Prevalence Rates'!AY63</f>
        <v>812.46387139715512</v>
      </c>
      <c r="AZ63" s="75">
        <f>'Population 2016'!AZ63*'Prevalence Rates'!AZ63</f>
        <v>373.88259077727776</v>
      </c>
      <c r="BA63" s="75">
        <f>'Population 2016'!BA63*'Prevalence Rates'!BA63</f>
        <v>148.11671494117894</v>
      </c>
      <c r="BB63" s="75">
        <f>'Population 2016'!BB63*'Prevalence Rates'!BB63</f>
        <v>178.57536451927822</v>
      </c>
      <c r="BC63" s="84">
        <f>'Population 2016'!BC63*'Prevalence Rates'!BC63</f>
        <v>0</v>
      </c>
      <c r="BD63" s="118">
        <v>61</v>
      </c>
    </row>
    <row r="64" spans="1:56" s="72" customFormat="1" x14ac:dyDescent="0.35">
      <c r="B64" s="75" t="s">
        <v>63</v>
      </c>
      <c r="C64" s="83">
        <f>'Population 2016'!C64*'Prevalence Rates'!C64</f>
        <v>142.8172947332277</v>
      </c>
      <c r="D64" s="75">
        <f>'Population 2016'!D64*'Prevalence Rates'!D64</f>
        <v>197.67006696105688</v>
      </c>
      <c r="E64" s="75">
        <f>'Population 2016'!E64*'Prevalence Rates'!E64</f>
        <v>43.35302745930742</v>
      </c>
      <c r="F64" s="75">
        <f>'Population 2016'!F64*'Prevalence Rates'!F64</f>
        <v>81.853621590921392</v>
      </c>
      <c r="G64" s="75">
        <f>'Population 2016'!G64*'Prevalence Rates'!G64</f>
        <v>46.806115640920801</v>
      </c>
      <c r="H64" s="75">
        <f>'Population 2016'!H64*'Prevalence Rates'!H64</f>
        <v>1037.0161388393683</v>
      </c>
      <c r="I64" s="75">
        <f>'Population 2016'!I64*'Prevalence Rates'!I64</f>
        <v>43.951810897711418</v>
      </c>
      <c r="J64" s="75">
        <f>'Population 2016'!J64*'Prevalence Rates'!J64</f>
        <v>238.49646887166492</v>
      </c>
      <c r="K64" s="75">
        <f>'Population 2016'!K64*'Prevalence Rates'!K64</f>
        <v>110.32597049157013</v>
      </c>
      <c r="L64" s="75">
        <f>'Population 2016'!L64*'Prevalence Rates'!L64</f>
        <v>114.18963254575267</v>
      </c>
      <c r="M64" s="75">
        <f>'Population 2016'!M64*'Prevalence Rates'!M64</f>
        <v>114.1896325457527</v>
      </c>
      <c r="N64" s="75">
        <f>'Population 2016'!N64*'Prevalence Rates'!N64</f>
        <v>413.92976443232408</v>
      </c>
      <c r="O64" s="75">
        <f>'Population 2016'!O64*'Prevalence Rates'!O64</f>
        <v>351.77962821296933</v>
      </c>
      <c r="P64" s="75">
        <f>'Population 2016'!P64*'Prevalence Rates'!P64</f>
        <v>26.265295899609381</v>
      </c>
      <c r="Q64" s="75">
        <f>'Population 2016'!Q64*'Prevalence Rates'!Q64</f>
        <v>28.018060287886854</v>
      </c>
      <c r="R64" s="75">
        <f>'Population 2016'!R64*'Prevalence Rates'!R64</f>
        <v>33.981654017008744</v>
      </c>
      <c r="S64" s="75">
        <f>'Population 2016'!S64*'Prevalence Rates'!S64</f>
        <v>1252.8745454607895</v>
      </c>
      <c r="T64" s="75">
        <f>'Population 2016'!T64*'Prevalence Rates'!T64</f>
        <v>316.17770563137321</v>
      </c>
      <c r="U64" s="75">
        <f>'Population 2016'!U64*'Prevalence Rates'!U64</f>
        <v>0</v>
      </c>
      <c r="V64" s="75">
        <f>'Population 2016'!V64*'Prevalence Rates'!V64</f>
        <v>184.69246665731217</v>
      </c>
      <c r="W64" s="75">
        <f>'Population 2016'!W64*'Prevalence Rates'!W64</f>
        <v>544.73472512755075</v>
      </c>
      <c r="X64" s="75">
        <f>'Population 2016'!X64*'Prevalence Rates'!X64</f>
        <v>544.73472512755029</v>
      </c>
      <c r="Y64" s="75">
        <f>'Population 2016'!Y64*'Prevalence Rates'!Y64</f>
        <v>422.15753417809748</v>
      </c>
      <c r="Z64" s="75">
        <f>'Population 2016'!Z64*'Prevalence Rates'!Z64</f>
        <v>2171.4533022297096</v>
      </c>
      <c r="AA64" s="75">
        <f>'Population 2016'!AA64*'Prevalence Rates'!AA64</f>
        <v>4280.8214415658913</v>
      </c>
      <c r="AB64" s="75">
        <f>'Population 2016'!AB64*'Prevalence Rates'!AB64</f>
        <v>207.39378450981852</v>
      </c>
      <c r="AC64" s="75">
        <f>'Population 2016'!AC64*'Prevalence Rates'!AC64</f>
        <v>2933.8320907923307</v>
      </c>
      <c r="AD64" s="75">
        <f>'Population 2016'!AD64*'Prevalence Rates'!AD64</f>
        <v>182.49884511916716</v>
      </c>
      <c r="AE64" s="75">
        <f>'Population 2016'!AE64*'Prevalence Rates'!AE64</f>
        <v>137.8566056275393</v>
      </c>
      <c r="AF64" s="75">
        <f>'Population 2016'!AF64*'Prevalence Rates'!AF64</f>
        <v>211.98746422459783</v>
      </c>
      <c r="AG64" s="75">
        <f>'Population 2016'!AG64*'Prevalence Rates'!AG64</f>
        <v>137.85660562753935</v>
      </c>
      <c r="AH64" s="75">
        <f>'Population 2016'!AH64*'Prevalence Rates'!AH64</f>
        <v>1272.9450373655829</v>
      </c>
      <c r="AI64" s="75">
        <f>'Population 2016'!AI64*'Prevalence Rates'!AI64</f>
        <v>687.82861852209953</v>
      </c>
      <c r="AJ64" s="75">
        <f>'Population 2016'!AJ64*'Prevalence Rates'!AJ64</f>
        <v>76.115730448759294</v>
      </c>
      <c r="AK64" s="75">
        <f>'Population 2016'!AK64*'Prevalence Rates'!AK64</f>
        <v>7.5517439298032842</v>
      </c>
      <c r="AL64" s="75">
        <f>'Population 2016'!AL64*'Prevalence Rates'!AL64</f>
        <v>587.20327680257151</v>
      </c>
      <c r="AM64" s="75">
        <f>'Population 2016'!AM64*'Prevalence Rates'!AM64</f>
        <v>859.55608469026458</v>
      </c>
      <c r="AN64" s="75">
        <f>'Population 2016'!AN64*'Prevalence Rates'!AN64</f>
        <v>0</v>
      </c>
      <c r="AO64" s="75">
        <f>'Population 2016'!AO64*'Prevalence Rates'!AO64</f>
        <v>0</v>
      </c>
      <c r="AP64" s="75">
        <f>'Population 2016'!AP64*'Prevalence Rates'!AP64</f>
        <v>62.409777723415537</v>
      </c>
      <c r="AQ64" s="75">
        <f>'Population 2016'!AQ64*'Prevalence Rates'!AQ64</f>
        <v>314.89359226799172</v>
      </c>
      <c r="AR64" s="75">
        <f>'Population 2016'!AR64*'Prevalence Rates'!AR64</f>
        <v>8095.6779892144641</v>
      </c>
      <c r="AS64" s="75">
        <f>'Population 2016'!AS64*'Prevalence Rates'!AS64</f>
        <v>55.506987141343572</v>
      </c>
      <c r="AT64" s="75">
        <f>'Population 2016'!AT64*'Prevalence Rates'!AT64</f>
        <v>0</v>
      </c>
      <c r="AU64" s="75">
        <f>'Population 2016'!AU64*'Prevalence Rates'!AU64</f>
        <v>0</v>
      </c>
      <c r="AV64" s="75">
        <f>'Population 2016'!AV64*'Prevalence Rates'!AV64</f>
        <v>146.20736872920759</v>
      </c>
      <c r="AW64" s="75">
        <f>'Population 2016'!AW64*'Prevalence Rates'!AW64</f>
        <v>435.33339555897874</v>
      </c>
      <c r="AX64" s="75">
        <f>'Population 2016'!AX64*'Prevalence Rates'!AX64</f>
        <v>123.68999207440733</v>
      </c>
      <c r="AY64" s="75">
        <f>'Population 2016'!AY64*'Prevalence Rates'!AY64</f>
        <v>1171.8273644714766</v>
      </c>
      <c r="AZ64" s="75">
        <f>'Population 2016'!AZ64*'Prevalence Rates'!AZ64</f>
        <v>626.88246891142114</v>
      </c>
      <c r="BA64" s="75">
        <f>'Population 2016'!BA64*'Prevalence Rates'!BA64</f>
        <v>231.28287041125705</v>
      </c>
      <c r="BB64" s="75">
        <f>'Population 2016'!BB64*'Prevalence Rates'!BB64</f>
        <v>242.15713547468189</v>
      </c>
      <c r="BC64" s="84">
        <f>'Population 2016'!BC64*'Prevalence Rates'!BC64</f>
        <v>0</v>
      </c>
      <c r="BD64" s="118">
        <v>62</v>
      </c>
    </row>
    <row r="65" spans="2:56" s="72" customFormat="1" x14ac:dyDescent="0.35">
      <c r="B65" s="75" t="s">
        <v>64</v>
      </c>
      <c r="C65" s="83">
        <f>'Population 2016'!C65*'Prevalence Rates'!C65</f>
        <v>249.75652485035795</v>
      </c>
      <c r="D65" s="75">
        <f>'Population 2016'!D65*'Prevalence Rates'!D65</f>
        <v>338.82478548886888</v>
      </c>
      <c r="E65" s="75">
        <f>'Population 2016'!E65*'Prevalence Rates'!E65</f>
        <v>68.430627206621281</v>
      </c>
      <c r="F65" s="75">
        <f>'Population 2016'!F65*'Prevalence Rates'!F65</f>
        <v>101.44794118838099</v>
      </c>
      <c r="G65" s="75">
        <f>'Population 2016'!G65*'Prevalence Rates'!G65</f>
        <v>51.339524451941315</v>
      </c>
      <c r="H65" s="75">
        <f>'Population 2016'!H65*'Prevalence Rates'!H65</f>
        <v>1377.5629641595433</v>
      </c>
      <c r="I65" s="75">
        <f>'Population 2016'!I65*'Prevalence Rates'!I65</f>
        <v>54.806407498175197</v>
      </c>
      <c r="J65" s="75">
        <f>'Population 2016'!J65*'Prevalence Rates'!J65</f>
        <v>335.19080687485905</v>
      </c>
      <c r="K65" s="75">
        <f>'Population 2016'!K65*'Prevalence Rates'!K65</f>
        <v>141.70441596202386</v>
      </c>
      <c r="L65" s="75">
        <f>'Population 2016'!L65*'Prevalence Rates'!L65</f>
        <v>152.06792610011715</v>
      </c>
      <c r="M65" s="75">
        <f>'Population 2016'!M65*'Prevalence Rates'!M65</f>
        <v>152.06792610011718</v>
      </c>
      <c r="N65" s="75">
        <f>'Population 2016'!N65*'Prevalence Rates'!N65</f>
        <v>715.24847310092127</v>
      </c>
      <c r="O65" s="75">
        <f>'Population 2016'!O65*'Prevalence Rates'!O65</f>
        <v>479.96212969530649</v>
      </c>
      <c r="P65" s="75">
        <f>'Population 2016'!P65*'Prevalence Rates'!P65</f>
        <v>37.79152249366215</v>
      </c>
      <c r="Q65" s="75">
        <f>'Population 2016'!Q65*'Prevalence Rates'!Q65</f>
        <v>42.428874832944757</v>
      </c>
      <c r="R65" s="75">
        <f>'Population 2016'!R65*'Prevalence Rates'!R65</f>
        <v>43.302786190654544</v>
      </c>
      <c r="S65" s="75">
        <f>'Population 2016'!S65*'Prevalence Rates'!S65</f>
        <v>2135.0335272759926</v>
      </c>
      <c r="T65" s="75">
        <f>'Population 2016'!T65*'Prevalence Rates'!T65</f>
        <v>631.55222847517234</v>
      </c>
      <c r="U65" s="75">
        <f>'Population 2016'!U65*'Prevalence Rates'!U65</f>
        <v>0</v>
      </c>
      <c r="V65" s="75">
        <f>'Population 2016'!V65*'Prevalence Rates'!V65</f>
        <v>281.60245912989916</v>
      </c>
      <c r="W65" s="75">
        <f>'Population 2016'!W65*'Prevalence Rates'!W65</f>
        <v>886.47633094244816</v>
      </c>
      <c r="X65" s="75">
        <f>'Population 2016'!X65*'Prevalence Rates'!X65</f>
        <v>886.47633094244759</v>
      </c>
      <c r="Y65" s="75">
        <f>'Population 2016'!Y65*'Prevalence Rates'!Y65</f>
        <v>615.86143047886242</v>
      </c>
      <c r="Z65" s="75">
        <f>'Population 2016'!Z65*'Prevalence Rates'!Z65</f>
        <v>3979.4961377174222</v>
      </c>
      <c r="AA65" s="75">
        <f>'Population 2016'!AA65*'Prevalence Rates'!AA65</f>
        <v>6957.275378494588</v>
      </c>
      <c r="AB65" s="75">
        <f>'Population 2016'!AB65*'Prevalence Rates'!AB65</f>
        <v>349.47927472197711</v>
      </c>
      <c r="AC65" s="75">
        <f>'Population 2016'!AC65*'Prevalence Rates'!AC65</f>
        <v>4992.7624824186141</v>
      </c>
      <c r="AD65" s="75">
        <f>'Population 2016'!AD65*'Prevalence Rates'!AD65</f>
        <v>228.93846078278483</v>
      </c>
      <c r="AE65" s="75">
        <f>'Population 2016'!AE65*'Prevalence Rates'!AE65</f>
        <v>180.43108587889807</v>
      </c>
      <c r="AF65" s="75">
        <f>'Population 2016'!AF65*'Prevalence Rates'!AF65</f>
        <v>283.66818424841989</v>
      </c>
      <c r="AG65" s="75">
        <f>'Population 2016'!AG65*'Prevalence Rates'!AG65</f>
        <v>180.4310858788981</v>
      </c>
      <c r="AH65" s="75">
        <f>'Population 2016'!AH65*'Prevalence Rates'!AH65</f>
        <v>1802.7198999049463</v>
      </c>
      <c r="AI65" s="75">
        <f>'Population 2016'!AI65*'Prevalence Rates'!AI65</f>
        <v>1221.3605340728097</v>
      </c>
      <c r="AJ65" s="75">
        <f>'Population 2016'!AJ65*'Prevalence Rates'!AJ65</f>
        <v>104.36883809271812</v>
      </c>
      <c r="AK65" s="75">
        <f>'Population 2016'!AK65*'Prevalence Rates'!AK65</f>
        <v>6.5825046591803611</v>
      </c>
      <c r="AL65" s="75">
        <f>'Population 2016'!AL65*'Prevalence Rates'!AL65</f>
        <v>780.48466459034535</v>
      </c>
      <c r="AM65" s="75">
        <f>'Population 2016'!AM65*'Prevalence Rates'!AM65</f>
        <v>1238.3709899642574</v>
      </c>
      <c r="AN65" s="75">
        <f>'Population 2016'!AN65*'Prevalence Rates'!AN65</f>
        <v>0</v>
      </c>
      <c r="AO65" s="75">
        <f>'Population 2016'!AO65*'Prevalence Rates'!AO65</f>
        <v>0</v>
      </c>
      <c r="AP65" s="75">
        <f>'Population 2016'!AP65*'Prevalence Rates'!AP65</f>
        <v>101.82713782654757</v>
      </c>
      <c r="AQ65" s="75">
        <f>'Population 2016'!AQ65*'Prevalence Rates'!AQ65</f>
        <v>474.09858501599859</v>
      </c>
      <c r="AR65" s="75">
        <f>'Population 2016'!AR65*'Prevalence Rates'!AR65</f>
        <v>12880.362871456606</v>
      </c>
      <c r="AS65" s="75">
        <f>'Population 2016'!AS65*'Prevalence Rates'!AS65</f>
        <v>69.215317733878678</v>
      </c>
      <c r="AT65" s="75">
        <f>'Population 2016'!AT65*'Prevalence Rates'!AT65</f>
        <v>0</v>
      </c>
      <c r="AU65" s="75">
        <f>'Population 2016'!AU65*'Prevalence Rates'!AU65</f>
        <v>0</v>
      </c>
      <c r="AV65" s="75">
        <f>'Population 2016'!AV65*'Prevalence Rates'!AV65</f>
        <v>184.34076798172356</v>
      </c>
      <c r="AW65" s="75">
        <f>'Population 2016'!AW65*'Prevalence Rates'!AW65</f>
        <v>598.75292137388612</v>
      </c>
      <c r="AX65" s="75">
        <f>'Population 2016'!AX65*'Prevalence Rates'!AX65</f>
        <v>186.6848508001481</v>
      </c>
      <c r="AY65" s="75">
        <f>'Population 2016'!AY65*'Prevalence Rates'!AY65</f>
        <v>1928.58639837396</v>
      </c>
      <c r="AZ65" s="75">
        <f>'Population 2016'!AZ65*'Prevalence Rates'!AZ65</f>
        <v>1041.0333329682919</v>
      </c>
      <c r="BA65" s="75">
        <f>'Population 2016'!BA65*'Prevalence Rates'!BA65</f>
        <v>318.73921319710655</v>
      </c>
      <c r="BB65" s="75">
        <f>'Population 2016'!BB65*'Prevalence Rates'!BB65</f>
        <v>339.65299506663939</v>
      </c>
      <c r="BC65" s="84">
        <f>'Population 2016'!BC65*'Prevalence Rates'!BC65</f>
        <v>0</v>
      </c>
      <c r="BD65" s="118">
        <v>63</v>
      </c>
    </row>
    <row r="66" spans="2:56" s="72" customFormat="1" x14ac:dyDescent="0.35">
      <c r="B66" s="75" t="s">
        <v>65</v>
      </c>
      <c r="C66" s="83">
        <f>'Population 2016'!C66*'Prevalence Rates'!C66</f>
        <v>219.47566587238052</v>
      </c>
      <c r="D66" s="75">
        <f>'Population 2016'!D66*'Prevalence Rates'!D66</f>
        <v>304.64860539227692</v>
      </c>
      <c r="E66" s="75">
        <f>'Population 2016'!E66*'Prevalence Rates'!E66</f>
        <v>67.568056275445372</v>
      </c>
      <c r="F66" s="75">
        <f>'Population 2016'!F66*'Prevalence Rates'!F66</f>
        <v>112.64453670415548</v>
      </c>
      <c r="G66" s="75">
        <f>'Population 2016'!G66*'Prevalence Rates'!G66</f>
        <v>59.995607063024444</v>
      </c>
      <c r="H66" s="75">
        <f>'Population 2016'!H66*'Prevalence Rates'!H66</f>
        <v>1222.6167976272</v>
      </c>
      <c r="I66" s="75">
        <f>'Population 2016'!I66*'Prevalence Rates'!I66</f>
        <v>55.612384079030718</v>
      </c>
      <c r="J66" s="75">
        <f>'Population 2016'!J66*'Prevalence Rates'!J66</f>
        <v>293.20931528402366</v>
      </c>
      <c r="K66" s="75">
        <f>'Population 2016'!K66*'Prevalence Rates'!K66</f>
        <v>135.41379936557888</v>
      </c>
      <c r="L66" s="75">
        <f>'Population 2016'!L66*'Prevalence Rates'!L66</f>
        <v>129.74049250605233</v>
      </c>
      <c r="M66" s="75">
        <f>'Population 2016'!M66*'Prevalence Rates'!M66</f>
        <v>129.74049250605236</v>
      </c>
      <c r="N66" s="75">
        <f>'Population 2016'!N66*'Prevalence Rates'!N66</f>
        <v>573.37677453382116</v>
      </c>
      <c r="O66" s="75">
        <f>'Population 2016'!O66*'Prevalence Rates'!O66</f>
        <v>426.55692838826809</v>
      </c>
      <c r="P66" s="75">
        <f>'Population 2016'!P66*'Prevalence Rates'!P66</f>
        <v>32.477089642990911</v>
      </c>
      <c r="Q66" s="75">
        <f>'Population 2016'!Q66*'Prevalence Rates'!Q66</f>
        <v>38.402777221059488</v>
      </c>
      <c r="R66" s="75">
        <f>'Population 2016'!R66*'Prevalence Rates'!R66</f>
        <v>42.121801112727603</v>
      </c>
      <c r="S66" s="75">
        <f>'Population 2016'!S66*'Prevalence Rates'!S66</f>
        <v>2040.2905851706441</v>
      </c>
      <c r="T66" s="75">
        <f>'Population 2016'!T66*'Prevalence Rates'!T66</f>
        <v>621.84418695305544</v>
      </c>
      <c r="U66" s="75">
        <f>'Population 2016'!U66*'Prevalence Rates'!U66</f>
        <v>0</v>
      </c>
      <c r="V66" s="75">
        <f>'Population 2016'!V66*'Prevalence Rates'!V66</f>
        <v>275.91989829543934</v>
      </c>
      <c r="W66" s="75">
        <f>'Population 2016'!W66*'Prevalence Rates'!W66</f>
        <v>782.01483436656144</v>
      </c>
      <c r="X66" s="75">
        <f>'Population 2016'!X66*'Prevalence Rates'!X66</f>
        <v>782.01483436656088</v>
      </c>
      <c r="Y66" s="75">
        <f>'Population 2016'!Y66*'Prevalence Rates'!Y66</f>
        <v>569.00943288209692</v>
      </c>
      <c r="Z66" s="75">
        <f>'Population 2016'!Z66*'Prevalence Rates'!Z66</f>
        <v>3369.6009036721643</v>
      </c>
      <c r="AA66" s="75">
        <f>'Population 2016'!AA66*'Prevalence Rates'!AA66</f>
        <v>6328.4303035797775</v>
      </c>
      <c r="AB66" s="75">
        <f>'Population 2016'!AB66*'Prevalence Rates'!AB66</f>
        <v>317.56088895015569</v>
      </c>
      <c r="AC66" s="75">
        <f>'Population 2016'!AC66*'Prevalence Rates'!AC66</f>
        <v>4338.6729012800961</v>
      </c>
      <c r="AD66" s="75">
        <f>'Population 2016'!AD66*'Prevalence Rates'!AD66</f>
        <v>255.50367983059166</v>
      </c>
      <c r="AE66" s="75">
        <f>'Population 2016'!AE66*'Prevalence Rates'!AE66</f>
        <v>198.62581722803066</v>
      </c>
      <c r="AF66" s="75">
        <f>'Population 2016'!AF66*'Prevalence Rates'!AF66</f>
        <v>277.46371827623221</v>
      </c>
      <c r="AG66" s="75">
        <f>'Population 2016'!AG66*'Prevalence Rates'!AG66</f>
        <v>198.62581722803068</v>
      </c>
      <c r="AH66" s="75">
        <f>'Population 2016'!AH66*'Prevalence Rates'!AH66</f>
        <v>1880.0145180935594</v>
      </c>
      <c r="AI66" s="75">
        <f>'Population 2016'!AI66*'Prevalence Rates'!AI66</f>
        <v>1212.9506149910571</v>
      </c>
      <c r="AJ66" s="75">
        <f>'Population 2016'!AJ66*'Prevalence Rates'!AJ66</f>
        <v>91.671145624464586</v>
      </c>
      <c r="AK66" s="75">
        <f>'Population 2016'!AK66*'Prevalence Rates'!AK66</f>
        <v>9.4444632066500844</v>
      </c>
      <c r="AL66" s="75">
        <f>'Population 2016'!AL66*'Prevalence Rates'!AL66</f>
        <v>677.62078828279732</v>
      </c>
      <c r="AM66" s="75">
        <f>'Population 2016'!AM66*'Prevalence Rates'!AM66</f>
        <v>1252.0233724833579</v>
      </c>
      <c r="AN66" s="75">
        <f>'Population 2016'!AN66*'Prevalence Rates'!AN66</f>
        <v>0</v>
      </c>
      <c r="AO66" s="75">
        <f>'Population 2016'!AO66*'Prevalence Rates'!AO66</f>
        <v>0</v>
      </c>
      <c r="AP66" s="75">
        <f>'Population 2016'!AP66*'Prevalence Rates'!AP66</f>
        <v>91.415884333060163</v>
      </c>
      <c r="AQ66" s="75">
        <f>'Population 2016'!AQ66*'Prevalence Rates'!AQ66</f>
        <v>404.44840387634849</v>
      </c>
      <c r="AR66" s="75">
        <f>'Population 2016'!AR66*'Prevalence Rates'!AR66</f>
        <v>11770.395196411851</v>
      </c>
      <c r="AS66" s="75">
        <f>'Population 2016'!AS66*'Prevalence Rates'!AS66</f>
        <v>70.233190053494539</v>
      </c>
      <c r="AT66" s="75">
        <f>'Population 2016'!AT66*'Prevalence Rates'!AT66</f>
        <v>0</v>
      </c>
      <c r="AU66" s="75">
        <f>'Population 2016'!AU66*'Prevalence Rates'!AU66</f>
        <v>0</v>
      </c>
      <c r="AV66" s="75">
        <f>'Population 2016'!AV66*'Prevalence Rates'!AV66</f>
        <v>172.93290048355783</v>
      </c>
      <c r="AW66" s="75">
        <f>'Population 2016'!AW66*'Prevalence Rates'!AW66</f>
        <v>657.64665134508812</v>
      </c>
      <c r="AX66" s="75">
        <f>'Population 2016'!AX66*'Prevalence Rates'!AX66</f>
        <v>152.27876908271466</v>
      </c>
      <c r="AY66" s="75">
        <f>'Population 2016'!AY66*'Prevalence Rates'!AY66</f>
        <v>1654.9252025080664</v>
      </c>
      <c r="AZ66" s="75">
        <f>'Population 2016'!AZ66*'Prevalence Rates'!AZ66</f>
        <v>873.53813310336784</v>
      </c>
      <c r="BA66" s="75">
        <f>'Population 2016'!BA66*'Prevalence Rates'!BA66</f>
        <v>326.79311368371032</v>
      </c>
      <c r="BB66" s="75">
        <f>'Population 2016'!BB66*'Prevalence Rates'!BB66</f>
        <v>364.03158055153881</v>
      </c>
      <c r="BC66" s="84">
        <f>'Population 2016'!BC66*'Prevalence Rates'!BC66</f>
        <v>0</v>
      </c>
      <c r="BD66" s="118">
        <v>64</v>
      </c>
    </row>
    <row r="67" spans="2:56" s="72" customFormat="1" x14ac:dyDescent="0.35">
      <c r="B67" s="75" t="s">
        <v>66</v>
      </c>
      <c r="C67" s="83">
        <f>'Population 2016'!C67*'Prevalence Rates'!C67</f>
        <v>204.29991470598765</v>
      </c>
      <c r="D67" s="75">
        <f>'Population 2016'!D67*'Prevalence Rates'!D67</f>
        <v>284.94589456732444</v>
      </c>
      <c r="E67" s="75">
        <f>'Population 2016'!E67*'Prevalence Rates'!E67</f>
        <v>64.363108720195243</v>
      </c>
      <c r="F67" s="75">
        <f>'Population 2016'!F67*'Prevalence Rates'!F67</f>
        <v>131.59012980611914</v>
      </c>
      <c r="G67" s="75">
        <f>'Population 2016'!G67*'Prevalence Rates'!G67</f>
        <v>68.759334214268605</v>
      </c>
      <c r="H67" s="75">
        <f>'Population 2016'!H67*'Prevalence Rates'!H67</f>
        <v>1429.2578484772041</v>
      </c>
      <c r="I67" s="75">
        <f>'Population 2016'!I67*'Prevalence Rates'!I67</f>
        <v>67.133207667573245</v>
      </c>
      <c r="J67" s="75">
        <f>'Population 2016'!J67*'Prevalence Rates'!J67</f>
        <v>332.98916807874019</v>
      </c>
      <c r="K67" s="75">
        <f>'Population 2016'!K67*'Prevalence Rates'!K67</f>
        <v>181.83901416888475</v>
      </c>
      <c r="L67" s="75">
        <f>'Population 2016'!L67*'Prevalence Rates'!L67</f>
        <v>141.75855915108102</v>
      </c>
      <c r="M67" s="75">
        <f>'Population 2016'!M67*'Prevalence Rates'!M67</f>
        <v>141.75855915108104</v>
      </c>
      <c r="N67" s="75">
        <f>'Population 2016'!N67*'Prevalence Rates'!N67</f>
        <v>584.25565088640212</v>
      </c>
      <c r="O67" s="75">
        <f>'Population 2016'!O67*'Prevalence Rates'!O67</f>
        <v>487.87445492513115</v>
      </c>
      <c r="P67" s="75">
        <f>'Population 2016'!P67*'Prevalence Rates'!P67</f>
        <v>38.681660502290988</v>
      </c>
      <c r="Q67" s="75">
        <f>'Population 2016'!Q67*'Prevalence Rates'!Q67</f>
        <v>58.444540944336822</v>
      </c>
      <c r="R67" s="75">
        <f>'Population 2016'!R67*'Prevalence Rates'!R67</f>
        <v>55.076536476771942</v>
      </c>
      <c r="S67" s="75">
        <f>'Population 2016'!S67*'Prevalence Rates'!S67</f>
        <v>2278.5582564162987</v>
      </c>
      <c r="T67" s="75">
        <f>'Population 2016'!T67*'Prevalence Rates'!T67</f>
        <v>648.27749740323384</v>
      </c>
      <c r="U67" s="75">
        <f>'Population 2016'!U67*'Prevalence Rates'!U67</f>
        <v>0</v>
      </c>
      <c r="V67" s="75">
        <f>'Population 2016'!V67*'Prevalence Rates'!V67</f>
        <v>283.50170896433701</v>
      </c>
      <c r="W67" s="75">
        <f>'Population 2016'!W67*'Prevalence Rates'!W67</f>
        <v>924.90393447487043</v>
      </c>
      <c r="X67" s="75">
        <f>'Population 2016'!X67*'Prevalence Rates'!X67</f>
        <v>924.90393447486974</v>
      </c>
      <c r="Y67" s="75">
        <f>'Population 2016'!Y67*'Prevalence Rates'!Y67</f>
        <v>615.65326729716332</v>
      </c>
      <c r="Z67" s="75">
        <f>'Population 2016'!Z67*'Prevalence Rates'!Z67</f>
        <v>3635.2099632649056</v>
      </c>
      <c r="AA67" s="75">
        <f>'Population 2016'!AA67*'Prevalence Rates'!AA67</f>
        <v>7041.3420951431144</v>
      </c>
      <c r="AB67" s="75">
        <f>'Population 2016'!AB67*'Prevalence Rates'!AB67</f>
        <v>297.12306096098087</v>
      </c>
      <c r="AC67" s="75">
        <f>'Population 2016'!AC67*'Prevalence Rates'!AC67</f>
        <v>4754.1056656736082</v>
      </c>
      <c r="AD67" s="75">
        <f>'Population 2016'!AD67*'Prevalence Rates'!AD67</f>
        <v>271.54109952414552</v>
      </c>
      <c r="AE67" s="75">
        <f>'Population 2016'!AE67*'Prevalence Rates'!AE67</f>
        <v>206.01550249795457</v>
      </c>
      <c r="AF67" s="75">
        <f>'Population 2016'!AF67*'Prevalence Rates'!AF67</f>
        <v>320.73669421960102</v>
      </c>
      <c r="AG67" s="75">
        <f>'Population 2016'!AG67*'Prevalence Rates'!AG67</f>
        <v>206.0155024979546</v>
      </c>
      <c r="AH67" s="75">
        <f>'Population 2016'!AH67*'Prevalence Rates'!AH67</f>
        <v>2178.6626324741746</v>
      </c>
      <c r="AI67" s="75">
        <f>'Population 2016'!AI67*'Prevalence Rates'!AI67</f>
        <v>1311.5570937408934</v>
      </c>
      <c r="AJ67" s="75">
        <f>'Population 2016'!AJ67*'Prevalence Rates'!AJ67</f>
        <v>112.85842389251248</v>
      </c>
      <c r="AK67" s="75">
        <f>'Population 2016'!AK67*'Prevalence Rates'!AK67</f>
        <v>8.93942495044314</v>
      </c>
      <c r="AL67" s="75">
        <f>'Population 2016'!AL67*'Prevalence Rates'!AL67</f>
        <v>824.08354771331199</v>
      </c>
      <c r="AM67" s="75">
        <f>'Population 2016'!AM67*'Prevalence Rates'!AM67</f>
        <v>1458.2925653995514</v>
      </c>
      <c r="AN67" s="75">
        <f>'Population 2016'!AN67*'Prevalence Rates'!AN67</f>
        <v>0</v>
      </c>
      <c r="AO67" s="75">
        <f>'Population 2016'!AO67*'Prevalence Rates'!AO67</f>
        <v>0</v>
      </c>
      <c r="AP67" s="75">
        <f>'Population 2016'!AP67*'Prevalence Rates'!AP67</f>
        <v>97.824103596437666</v>
      </c>
      <c r="AQ67" s="75">
        <f>'Population 2016'!AQ67*'Prevalence Rates'!AQ67</f>
        <v>464.534658581229</v>
      </c>
      <c r="AR67" s="75">
        <f>'Population 2016'!AR67*'Prevalence Rates'!AR67</f>
        <v>13015.075692756463</v>
      </c>
      <c r="AS67" s="75">
        <f>'Population 2016'!AS67*'Prevalence Rates'!AS67</f>
        <v>84.782902425419039</v>
      </c>
      <c r="AT67" s="75">
        <f>'Population 2016'!AT67*'Prevalence Rates'!AT67</f>
        <v>0</v>
      </c>
      <c r="AU67" s="75">
        <f>'Population 2016'!AU67*'Prevalence Rates'!AU67</f>
        <v>0</v>
      </c>
      <c r="AV67" s="75">
        <f>'Population 2016'!AV67*'Prevalence Rates'!AV67</f>
        <v>189.63701433299445</v>
      </c>
      <c r="AW67" s="75">
        <f>'Population 2016'!AW67*'Prevalence Rates'!AW67</f>
        <v>755.90090749563956</v>
      </c>
      <c r="AX67" s="75">
        <f>'Population 2016'!AX67*'Prevalence Rates'!AX67</f>
        <v>145.94496821502889</v>
      </c>
      <c r="AY67" s="75">
        <f>'Population 2016'!AY67*'Prevalence Rates'!AY67</f>
        <v>1830.2015687260919</v>
      </c>
      <c r="AZ67" s="75">
        <f>'Population 2016'!AZ67*'Prevalence Rates'!AZ67</f>
        <v>910.36204184249027</v>
      </c>
      <c r="BA67" s="75">
        <f>'Population 2016'!BA67*'Prevalence Rates'!BA67</f>
        <v>352.25637964513606</v>
      </c>
      <c r="BB67" s="75">
        <f>'Population 2016'!BB67*'Prevalence Rates'!BB67</f>
        <v>406.03340402642402</v>
      </c>
      <c r="BC67" s="84">
        <f>'Population 2016'!BC67*'Prevalence Rates'!BC67</f>
        <v>0</v>
      </c>
      <c r="BD67" s="118">
        <v>65</v>
      </c>
    </row>
    <row r="68" spans="2:56" s="72" customFormat="1" x14ac:dyDescent="0.35">
      <c r="B68" s="75" t="s">
        <v>67</v>
      </c>
      <c r="C68" s="83">
        <f>'Population 2016'!C68*'Prevalence Rates'!C68</f>
        <v>208.39852410595344</v>
      </c>
      <c r="D68" s="75">
        <f>'Population 2016'!D68*'Prevalence Rates'!D68</f>
        <v>288.07334950769751</v>
      </c>
      <c r="E68" s="75">
        <f>'Population 2016'!E68*'Prevalence Rates'!E68</f>
        <v>62.866292238330232</v>
      </c>
      <c r="F68" s="75">
        <f>'Population 2016'!F68*'Prevalence Rates'!F68</f>
        <v>112.60229228375967</v>
      </c>
      <c r="G68" s="75">
        <f>'Population 2016'!G68*'Prevalence Rates'!G68</f>
        <v>80.801929472134859</v>
      </c>
      <c r="H68" s="75">
        <f>'Population 2016'!H68*'Prevalence Rates'!H68</f>
        <v>1622.5319879131459</v>
      </c>
      <c r="I68" s="75">
        <f>'Population 2016'!I68*'Prevalence Rates'!I68</f>
        <v>81.468944721586283</v>
      </c>
      <c r="J68" s="75">
        <f>'Population 2016'!J68*'Prevalence Rates'!J68</f>
        <v>332.98916807874019</v>
      </c>
      <c r="K68" s="75">
        <f>'Population 2016'!K68*'Prevalence Rates'!K68</f>
        <v>175.37554210127036</v>
      </c>
      <c r="L68" s="75">
        <f>'Population 2016'!L68*'Prevalence Rates'!L68</f>
        <v>143.32929110843369</v>
      </c>
      <c r="M68" s="75">
        <f>'Population 2016'!M68*'Prevalence Rates'!M68</f>
        <v>143.32929110843375</v>
      </c>
      <c r="N68" s="75">
        <f>'Population 2016'!N68*'Prevalence Rates'!N68</f>
        <v>482.93578900992389</v>
      </c>
      <c r="O68" s="75">
        <f>'Population 2016'!O68*'Prevalence Rates'!O68</f>
        <v>548.9144552217</v>
      </c>
      <c r="P68" s="75">
        <f>'Population 2016'!P68*'Prevalence Rates'!P68</f>
        <v>45.085908929822615</v>
      </c>
      <c r="Q68" s="75">
        <f>'Population 2016'!Q68*'Prevalence Rates'!Q68</f>
        <v>42.724974759308296</v>
      </c>
      <c r="R68" s="75">
        <f>'Population 2016'!R68*'Prevalence Rates'!R68</f>
        <v>51.490157357354235</v>
      </c>
      <c r="S68" s="75">
        <f>'Population 2016'!S68*'Prevalence Rates'!S68</f>
        <v>2103.0985634862577</v>
      </c>
      <c r="T68" s="75">
        <f>'Population 2016'!T68*'Prevalence Rates'!T68</f>
        <v>501.94412892489936</v>
      </c>
      <c r="U68" s="75">
        <f>'Population 2016'!U68*'Prevalence Rates'!U68</f>
        <v>0</v>
      </c>
      <c r="V68" s="75">
        <f>'Population 2016'!V68*'Prevalence Rates'!V68</f>
        <v>325.41065724602163</v>
      </c>
      <c r="W68" s="75">
        <f>'Population 2016'!W68*'Prevalence Rates'!W68</f>
        <v>951.67636857997752</v>
      </c>
      <c r="X68" s="75">
        <f>'Population 2016'!X68*'Prevalence Rates'!X68</f>
        <v>951.67636857997672</v>
      </c>
      <c r="Y68" s="75">
        <f>'Population 2016'!Y68*'Prevalence Rates'!Y68</f>
        <v>658.54714247770346</v>
      </c>
      <c r="Z68" s="75">
        <f>'Population 2016'!Z68*'Prevalence Rates'!Z68</f>
        <v>3254.7895203392159</v>
      </c>
      <c r="AA68" s="75">
        <f>'Population 2016'!AA68*'Prevalence Rates'!AA68</f>
        <v>6658.6879524450824</v>
      </c>
      <c r="AB68" s="75">
        <f>'Population 2016'!AB68*'Prevalence Rates'!AB68</f>
        <v>301.6996009994794</v>
      </c>
      <c r="AC68" s="75">
        <f>'Population 2016'!AC68*'Prevalence Rates'!AC68</f>
        <v>4352.8268015721987</v>
      </c>
      <c r="AD68" s="75">
        <f>'Population 2016'!AD68*'Prevalence Rates'!AD68</f>
        <v>285.13757804109127</v>
      </c>
      <c r="AE68" s="75">
        <f>'Population 2016'!AE68*'Prevalence Rates'!AE68</f>
        <v>207.59416535234502</v>
      </c>
      <c r="AF68" s="75">
        <f>'Population 2016'!AF68*'Prevalence Rates'!AF68</f>
        <v>322.67468028739319</v>
      </c>
      <c r="AG68" s="75">
        <f>'Population 2016'!AG68*'Prevalence Rates'!AG68</f>
        <v>207.59416535234504</v>
      </c>
      <c r="AH68" s="75">
        <f>'Population 2016'!AH68*'Prevalence Rates'!AH68</f>
        <v>2229.5622193623681</v>
      </c>
      <c r="AI68" s="75">
        <f>'Population 2016'!AI68*'Prevalence Rates'!AI68</f>
        <v>1119.8583578173912</v>
      </c>
      <c r="AJ68" s="75">
        <f>'Population 2016'!AJ68*'Prevalence Rates'!AJ68</f>
        <v>114.47068709097694</v>
      </c>
      <c r="AK68" s="75">
        <f>'Population 2016'!AK68*'Prevalence Rates'!AK68</f>
        <v>10.429329108850331</v>
      </c>
      <c r="AL68" s="75">
        <f>'Population 2016'!AL68*'Prevalence Rates'!AL68</f>
        <v>956.91623081501518</v>
      </c>
      <c r="AM68" s="75">
        <f>'Population 2016'!AM68*'Prevalence Rates'!AM68</f>
        <v>1501.6296401513955</v>
      </c>
      <c r="AN68" s="75">
        <f>'Population 2016'!AN68*'Prevalence Rates'!AN68</f>
        <v>0</v>
      </c>
      <c r="AO68" s="75">
        <f>'Population 2016'!AO68*'Prevalence Rates'!AO68</f>
        <v>0</v>
      </c>
      <c r="AP68" s="75">
        <f>'Population 2016'!AP68*'Prevalence Rates'!AP68</f>
        <v>80.308301263291739</v>
      </c>
      <c r="AQ68" s="75">
        <f>'Population 2016'!AQ68*'Prevalence Rates'!AQ68</f>
        <v>419.63434811653877</v>
      </c>
      <c r="AR68" s="75">
        <f>'Population 2016'!AR68*'Prevalence Rates'!AR68</f>
        <v>12504.323678442286</v>
      </c>
      <c r="AS68" s="75">
        <f>'Population 2016'!AS68*'Prevalence Rates'!AS68</f>
        <v>102.88758471418039</v>
      </c>
      <c r="AT68" s="75">
        <f>'Population 2016'!AT68*'Prevalence Rates'!AT68</f>
        <v>0</v>
      </c>
      <c r="AU68" s="75">
        <f>'Population 2016'!AU68*'Prevalence Rates'!AU68</f>
        <v>0</v>
      </c>
      <c r="AV68" s="75">
        <f>'Population 2016'!AV68*'Prevalence Rates'!AV68</f>
        <v>205.15890518587301</v>
      </c>
      <c r="AW68" s="75">
        <f>'Population 2016'!AW68*'Prevalence Rates'!AW68</f>
        <v>765.75572376912203</v>
      </c>
      <c r="AX68" s="75">
        <f>'Population 2016'!AX68*'Prevalence Rates'!AX68</f>
        <v>152.16421401964661</v>
      </c>
      <c r="AY68" s="75">
        <f>'Population 2016'!AY68*'Prevalence Rates'!AY68</f>
        <v>1695.2854372886266</v>
      </c>
      <c r="AZ68" s="75">
        <f>'Population 2016'!AZ68*'Prevalence Rates'!AZ68</f>
        <v>755.20873262348891</v>
      </c>
      <c r="BA68" s="75">
        <f>'Population 2016'!BA68*'Prevalence Rates'!BA68</f>
        <v>350.98584265813827</v>
      </c>
      <c r="BB68" s="75">
        <f>'Population 2016'!BB68*'Prevalence Rates'!BB68</f>
        <v>431.33009973662365</v>
      </c>
      <c r="BC68" s="84">
        <f>'Population 2016'!BC68*'Prevalence Rates'!BC68</f>
        <v>0</v>
      </c>
      <c r="BD68" s="118">
        <v>66</v>
      </c>
    </row>
    <row r="69" spans="2:56" s="72" customFormat="1" x14ac:dyDescent="0.35">
      <c r="B69" s="75" t="s">
        <v>68</v>
      </c>
      <c r="C69" s="83">
        <f>'Population 2016'!C69*'Prevalence Rates'!C69</f>
        <v>211.25857981505487</v>
      </c>
      <c r="D69" s="75">
        <f>'Population 2016'!D69*'Prevalence Rates'!D69</f>
        <v>309.67801500022819</v>
      </c>
      <c r="E69" s="75">
        <f>'Population 2016'!E69*'Prevalence Rates'!E69</f>
        <v>82.736923533892181</v>
      </c>
      <c r="F69" s="75">
        <f>'Population 2016'!F69*'Prevalence Rates'!F69</f>
        <v>151.43120086271409</v>
      </c>
      <c r="G69" s="75">
        <f>'Population 2016'!G69*'Prevalence Rates'!G69</f>
        <v>104.73480510948012</v>
      </c>
      <c r="H69" s="75">
        <f>'Population 2016'!H69*'Prevalence Rates'!H69</f>
        <v>2181.754296394648</v>
      </c>
      <c r="I69" s="75">
        <f>'Population 2016'!I69*'Prevalence Rates'!I69</f>
        <v>89.535808278894137</v>
      </c>
      <c r="J69" s="75">
        <f>'Population 2016'!J69*'Prevalence Rates'!J69</f>
        <v>476.57950847123203</v>
      </c>
      <c r="K69" s="75">
        <f>'Population 2016'!K69*'Prevalence Rates'!K69</f>
        <v>229.43060343800218</v>
      </c>
      <c r="L69" s="75">
        <f>'Population 2016'!L69*'Prevalence Rates'!L69</f>
        <v>202.88143029227291</v>
      </c>
      <c r="M69" s="75">
        <f>'Population 2016'!M69*'Prevalence Rates'!M69</f>
        <v>202.88143029227297</v>
      </c>
      <c r="N69" s="75">
        <f>'Population 2016'!N69*'Prevalence Rates'!N69</f>
        <v>619.22621808351869</v>
      </c>
      <c r="O69" s="75">
        <f>'Population 2016'!O69*'Prevalence Rates'!O69</f>
        <v>767.48116911634793</v>
      </c>
      <c r="P69" s="75">
        <f>'Population 2016'!P69*'Prevalence Rates'!P69</f>
        <v>60.974092944241832</v>
      </c>
      <c r="Q69" s="75">
        <f>'Population 2016'!Q69*'Prevalence Rates'!Q69</f>
        <v>69.56681363875613</v>
      </c>
      <c r="R69" s="75">
        <f>'Population 2016'!R69*'Prevalence Rates'!R69</f>
        <v>71.08827897764688</v>
      </c>
      <c r="S69" s="75">
        <f>'Population 2016'!S69*'Prevalence Rates'!S69</f>
        <v>2657.2520993360517</v>
      </c>
      <c r="T69" s="75">
        <f>'Population 2016'!T69*'Prevalence Rates'!T69</f>
        <v>603.54291697472252</v>
      </c>
      <c r="U69" s="75">
        <f>'Population 2016'!U69*'Prevalence Rates'!U69</f>
        <v>0</v>
      </c>
      <c r="V69" s="75">
        <f>'Population 2016'!V69*'Prevalence Rates'!V69</f>
        <v>365.69441285011379</v>
      </c>
      <c r="W69" s="75">
        <f>'Population 2016'!W69*'Prevalence Rates'!W69</f>
        <v>1302.4219230729695</v>
      </c>
      <c r="X69" s="75">
        <f>'Population 2016'!X69*'Prevalence Rates'!X69</f>
        <v>1302.4219230729684</v>
      </c>
      <c r="Y69" s="75">
        <f>'Population 2016'!Y69*'Prevalence Rates'!Y69</f>
        <v>840.13369773079035</v>
      </c>
      <c r="Z69" s="75">
        <f>'Population 2016'!Z69*'Prevalence Rates'!Z69</f>
        <v>4309.5517703731257</v>
      </c>
      <c r="AA69" s="75">
        <f>'Population 2016'!AA69*'Prevalence Rates'!AA69</f>
        <v>8929.9272971314676</v>
      </c>
      <c r="AB69" s="75">
        <f>'Population 2016'!AB69*'Prevalence Rates'!AB69</f>
        <v>324.84931031715348</v>
      </c>
      <c r="AC69" s="75">
        <f>'Population 2016'!AC69*'Prevalence Rates'!AC69</f>
        <v>5914.4713942193475</v>
      </c>
      <c r="AD69" s="75">
        <f>'Population 2016'!AD69*'Prevalence Rates'!AD69</f>
        <v>372.04957965668882</v>
      </c>
      <c r="AE69" s="75">
        <f>'Population 2016'!AE69*'Prevalence Rates'!AE69</f>
        <v>271.57761211573927</v>
      </c>
      <c r="AF69" s="75">
        <f>'Population 2016'!AF69*'Prevalence Rates'!AF69</f>
        <v>489.33935405507935</v>
      </c>
      <c r="AG69" s="75">
        <f>'Population 2016'!AG69*'Prevalence Rates'!AG69</f>
        <v>271.57761211573933</v>
      </c>
      <c r="AH69" s="75">
        <f>'Population 2016'!AH69*'Prevalence Rates'!AH69</f>
        <v>2898.9370295016556</v>
      </c>
      <c r="AI69" s="75">
        <f>'Population 2016'!AI69*'Prevalence Rates'!AI69</f>
        <v>1352.1732042108961</v>
      </c>
      <c r="AJ69" s="75">
        <f>'Population 2016'!AJ69*'Prevalence Rates'!AJ69</f>
        <v>141.861737616287</v>
      </c>
      <c r="AK69" s="75">
        <f>'Population 2016'!AK69*'Prevalence Rates'!AK69</f>
        <v>11.764977577456488</v>
      </c>
      <c r="AL69" s="75">
        <f>'Population 2016'!AL69*'Prevalence Rates'!AL69</f>
        <v>1246.9380448099671</v>
      </c>
      <c r="AM69" s="75">
        <f>'Population 2016'!AM69*'Prevalence Rates'!AM69</f>
        <v>1947.6622842255583</v>
      </c>
      <c r="AN69" s="75">
        <f>'Population 2016'!AN69*'Prevalence Rates'!AN69</f>
        <v>0</v>
      </c>
      <c r="AO69" s="75">
        <f>'Population 2016'!AO69*'Prevalence Rates'!AO69</f>
        <v>0</v>
      </c>
      <c r="AP69" s="75">
        <f>'Population 2016'!AP69*'Prevalence Rates'!AP69</f>
        <v>89.101865811732878</v>
      </c>
      <c r="AQ69" s="75">
        <f>'Population 2016'!AQ69*'Prevalence Rates'!AQ69</f>
        <v>597.93121141377662</v>
      </c>
      <c r="AR69" s="75">
        <f>'Population 2016'!AR69*'Prevalence Rates'!AR69</f>
        <v>16424.605622282572</v>
      </c>
      <c r="AS69" s="75">
        <f>'Population 2016'!AS69*'Prevalence Rates'!AS69</f>
        <v>113.07527169682928</v>
      </c>
      <c r="AT69" s="75">
        <f>'Population 2016'!AT69*'Prevalence Rates'!AT69</f>
        <v>0</v>
      </c>
      <c r="AU69" s="75">
        <f>'Population 2016'!AU69*'Prevalence Rates'!AU69</f>
        <v>0</v>
      </c>
      <c r="AV69" s="75">
        <f>'Population 2016'!AV69*'Prevalence Rates'!AV69</f>
        <v>279.39432782471937</v>
      </c>
      <c r="AW69" s="75">
        <f>'Population 2016'!AW69*'Prevalence Rates'!AW69</f>
        <v>999.69652328906852</v>
      </c>
      <c r="AX69" s="75">
        <f>'Population 2016'!AX69*'Prevalence Rates'!AX69</f>
        <v>238.53459287707111</v>
      </c>
      <c r="AY69" s="75">
        <f>'Population 2016'!AY69*'Prevalence Rates'!AY69</f>
        <v>2242.1493251350657</v>
      </c>
      <c r="AZ69" s="75">
        <f>'Population 2016'!AZ69*'Prevalence Rates'!AZ69</f>
        <v>958.25236098666062</v>
      </c>
      <c r="BA69" s="75">
        <f>'Population 2016'!BA69*'Prevalence Rates'!BA69</f>
        <v>492.67979356830898</v>
      </c>
      <c r="BB69" s="75">
        <f>'Population 2016'!BB69*'Prevalence Rates'!BB69</f>
        <v>502.5300819101883</v>
      </c>
      <c r="BC69" s="84">
        <f>'Population 2016'!BC69*'Prevalence Rates'!BC69</f>
        <v>0</v>
      </c>
      <c r="BD69" s="118">
        <v>67</v>
      </c>
    </row>
    <row r="70" spans="2:56" s="72" customFormat="1" x14ac:dyDescent="0.35">
      <c r="B70" s="75" t="s">
        <v>69</v>
      </c>
      <c r="C70" s="83">
        <f>'Population 2016'!C70*'Prevalence Rates'!C70</f>
        <v>222.99516758255791</v>
      </c>
      <c r="D70" s="75">
        <f>'Population 2016'!D70*'Prevalence Rates'!D70</f>
        <v>318.30195972175358</v>
      </c>
      <c r="E70" s="75">
        <f>'Population 2016'!E70*'Prevalence Rates'!E70</f>
        <v>78.093524764132923</v>
      </c>
      <c r="F70" s="75">
        <f>'Population 2016'!F70*'Prevalence Rates'!F70</f>
        <v>138.97797710755668</v>
      </c>
      <c r="G70" s="75">
        <f>'Population 2016'!G70*'Prevalence Rates'!G70</f>
        <v>102.1054794581961</v>
      </c>
      <c r="H70" s="75">
        <f>'Population 2016'!H70*'Prevalence Rates'!H70</f>
        <v>2222.0741909892099</v>
      </c>
      <c r="I70" s="75">
        <f>'Population 2016'!I70*'Prevalence Rates'!I70</f>
        <v>86.774792164567003</v>
      </c>
      <c r="J70" s="75">
        <f>'Population 2016'!J70*'Prevalence Rates'!J70</f>
        <v>439.21023947705191</v>
      </c>
      <c r="K70" s="75">
        <f>'Population 2016'!K70*'Prevalence Rates'!K70</f>
        <v>222.13937663382839</v>
      </c>
      <c r="L70" s="75">
        <f>'Population 2016'!L70*'Prevalence Rates'!L70</f>
        <v>209.52601862062247</v>
      </c>
      <c r="M70" s="75">
        <f>'Population 2016'!M70*'Prevalence Rates'!M70</f>
        <v>209.52601862062252</v>
      </c>
      <c r="N70" s="75">
        <f>'Population 2016'!N70*'Prevalence Rates'!N70</f>
        <v>701.56413050628169</v>
      </c>
      <c r="O70" s="75">
        <f>'Population 2016'!O70*'Prevalence Rates'!O70</f>
        <v>787.08284927059651</v>
      </c>
      <c r="P70" s="75">
        <f>'Population 2016'!P70*'Prevalence Rates'!P70</f>
        <v>61.263069688053406</v>
      </c>
      <c r="Q70" s="75">
        <f>'Population 2016'!Q70*'Prevalence Rates'!Q70</f>
        <v>56.835632057807295</v>
      </c>
      <c r="R70" s="75">
        <f>'Population 2016'!R70*'Prevalence Rates'!R70</f>
        <v>74.555999903385754</v>
      </c>
      <c r="S70" s="75">
        <f>'Population 2016'!S70*'Prevalence Rates'!S70</f>
        <v>2555.5596069714315</v>
      </c>
      <c r="T70" s="75">
        <f>'Population 2016'!T70*'Prevalence Rates'!T70</f>
        <v>542.38528348136299</v>
      </c>
      <c r="U70" s="75">
        <f>'Population 2016'!U70*'Prevalence Rates'!U70</f>
        <v>0</v>
      </c>
      <c r="V70" s="75">
        <f>'Population 2016'!V70*'Prevalence Rates'!V70</f>
        <v>389.3324547453683</v>
      </c>
      <c r="W70" s="75">
        <f>'Population 2016'!W70*'Prevalence Rates'!W70</f>
        <v>1305.2532750796499</v>
      </c>
      <c r="X70" s="75">
        <f>'Population 2016'!X70*'Prevalence Rates'!X70</f>
        <v>1305.2532750796488</v>
      </c>
      <c r="Y70" s="75">
        <f>'Population 2016'!Y70*'Prevalence Rates'!Y70</f>
        <v>827.79971910797804</v>
      </c>
      <c r="Z70" s="75">
        <f>'Population 2016'!Z70*'Prevalence Rates'!Z70</f>
        <v>4520.8204898705444</v>
      </c>
      <c r="AA70" s="75">
        <f>'Population 2016'!AA70*'Prevalence Rates'!AA70</f>
        <v>9140.6618421660187</v>
      </c>
      <c r="AB70" s="75">
        <f>'Population 2016'!AB70*'Prevalence Rates'!AB70</f>
        <v>333.18896253800949</v>
      </c>
      <c r="AC70" s="75">
        <f>'Population 2016'!AC70*'Prevalence Rates'!AC70</f>
        <v>6093.4780465095428</v>
      </c>
      <c r="AD70" s="75">
        <f>'Population 2016'!AD70*'Prevalence Rates'!AD70</f>
        <v>348.38564879513262</v>
      </c>
      <c r="AE70" s="75">
        <f>'Population 2016'!AE70*'Prevalence Rates'!AE70</f>
        <v>250.2075705066319</v>
      </c>
      <c r="AF70" s="75">
        <f>'Population 2016'!AF70*'Prevalence Rates'!AF70</f>
        <v>482.0520963625242</v>
      </c>
      <c r="AG70" s="75">
        <f>'Population 2016'!AG70*'Prevalence Rates'!AG70</f>
        <v>250.20757050663195</v>
      </c>
      <c r="AH70" s="75">
        <f>'Population 2016'!AH70*'Prevalence Rates'!AH70</f>
        <v>2920.6383672147058</v>
      </c>
      <c r="AI70" s="75">
        <f>'Population 2016'!AI70*'Prevalence Rates'!AI70</f>
        <v>1260.4526111780674</v>
      </c>
      <c r="AJ70" s="75">
        <f>'Population 2016'!AJ70*'Prevalence Rates'!AJ70</f>
        <v>144.1351628985993</v>
      </c>
      <c r="AK70" s="75">
        <f>'Population 2016'!AK70*'Prevalence Rates'!AK70</f>
        <v>11.344799806833041</v>
      </c>
      <c r="AL70" s="75">
        <f>'Population 2016'!AL70*'Prevalence Rates'!AL70</f>
        <v>1293.9479616736794</v>
      </c>
      <c r="AM70" s="75">
        <f>'Population 2016'!AM70*'Prevalence Rates'!AM70</f>
        <v>1976.0168054316532</v>
      </c>
      <c r="AN70" s="75">
        <f>'Population 2016'!AN70*'Prevalence Rates'!AN70</f>
        <v>0</v>
      </c>
      <c r="AO70" s="75">
        <f>'Population 2016'!AO70*'Prevalence Rates'!AO70</f>
        <v>0</v>
      </c>
      <c r="AP70" s="75">
        <f>'Population 2016'!AP70*'Prevalence Rates'!AP70</f>
        <v>96.558088892212623</v>
      </c>
      <c r="AQ70" s="75">
        <f>'Population 2016'!AQ70*'Prevalence Rates'!AQ70</f>
        <v>572.76522009694747</v>
      </c>
      <c r="AR70" s="75">
        <f>'Population 2016'!AR70*'Prevalence Rates'!AR70</f>
        <v>16637.052366944084</v>
      </c>
      <c r="AS70" s="75">
        <f>'Population 2016'!AS70*'Prevalence Rates'!AS70</f>
        <v>109.58836904538521</v>
      </c>
      <c r="AT70" s="75">
        <f>'Population 2016'!AT70*'Prevalence Rates'!AT70</f>
        <v>0</v>
      </c>
      <c r="AU70" s="75">
        <f>'Population 2016'!AU70*'Prevalence Rates'!AU70</f>
        <v>0</v>
      </c>
      <c r="AV70" s="75">
        <f>'Population 2016'!AV70*'Prevalence Rates'!AV70</f>
        <v>264.92977134333063</v>
      </c>
      <c r="AW70" s="75">
        <f>'Population 2016'!AW70*'Prevalence Rates'!AW70</f>
        <v>995.57915704817458</v>
      </c>
      <c r="AX70" s="75">
        <f>'Population 2016'!AX70*'Prevalence Rates'!AX70</f>
        <v>209.53626982142717</v>
      </c>
      <c r="AY70" s="75">
        <f>'Population 2016'!AY70*'Prevalence Rates'!AY70</f>
        <v>2341.80040625218</v>
      </c>
      <c r="AZ70" s="75">
        <f>'Population 2016'!AZ70*'Prevalence Rates'!AZ70</f>
        <v>1051.8898063068184</v>
      </c>
      <c r="BA70" s="75">
        <f>'Population 2016'!BA70*'Prevalence Rates'!BA70</f>
        <v>508.08723438535429</v>
      </c>
      <c r="BB70" s="75">
        <f>'Population 2016'!BB70*'Prevalence Rates'!BB70</f>
        <v>502.04641484386474</v>
      </c>
      <c r="BC70" s="84">
        <f>'Population 2016'!BC70*'Prevalence Rates'!BC70</f>
        <v>0</v>
      </c>
      <c r="BD70" s="118">
        <v>68</v>
      </c>
    </row>
    <row r="71" spans="2:56" s="72" customFormat="1" x14ac:dyDescent="0.35">
      <c r="B71" s="75" t="s">
        <v>70</v>
      </c>
      <c r="C71" s="83">
        <f>'Population 2016'!C71*'Prevalence Rates'!C71</f>
        <v>188.0082977038752</v>
      </c>
      <c r="D71" s="75">
        <f>'Population 2016'!D71*'Prevalence Rates'!D71</f>
        <v>268.12244088789748</v>
      </c>
      <c r="E71" s="75">
        <f>'Population 2016'!E71*'Prevalence Rates'!E71</f>
        <v>65.583148489853656</v>
      </c>
      <c r="F71" s="75">
        <f>'Population 2016'!F71*'Prevalence Rates'!F71</f>
        <v>126.55140520370627</v>
      </c>
      <c r="G71" s="75">
        <f>'Population 2016'!G71*'Prevalence Rates'!G71</f>
        <v>95.488227569188723</v>
      </c>
      <c r="H71" s="75">
        <f>'Population 2016'!H71*'Prevalence Rates'!H71</f>
        <v>1903.2509631634434</v>
      </c>
      <c r="I71" s="75">
        <f>'Population 2016'!I71*'Prevalence Rates'!I71</f>
        <v>75.154909095354952</v>
      </c>
      <c r="J71" s="75">
        <f>'Population 2016'!J71*'Prevalence Rates'!J71</f>
        <v>395.96991817930598</v>
      </c>
      <c r="K71" s="75">
        <f>'Population 2016'!K71*'Prevalence Rates'!K71</f>
        <v>199.01014349260447</v>
      </c>
      <c r="L71" s="75">
        <f>'Population 2016'!L71*'Prevalence Rates'!L71</f>
        <v>166.21104708140737</v>
      </c>
      <c r="M71" s="75">
        <f>'Population 2016'!M71*'Prevalence Rates'!M71</f>
        <v>166.2110470814074</v>
      </c>
      <c r="N71" s="75">
        <f>'Population 2016'!N71*'Prevalence Rates'!N71</f>
        <v>613.14602170846138</v>
      </c>
      <c r="O71" s="75">
        <f>'Population 2016'!O71*'Prevalence Rates'!O71</f>
        <v>622.72999672969138</v>
      </c>
      <c r="P71" s="75">
        <f>'Population 2016'!P71*'Prevalence Rates'!P71</f>
        <v>59.861913519696856</v>
      </c>
      <c r="Q71" s="75">
        <f>'Population 2016'!Q71*'Prevalence Rates'!Q71</f>
        <v>60.8671671271604</v>
      </c>
      <c r="R71" s="75">
        <f>'Population 2016'!R71*'Prevalence Rates'!R71</f>
        <v>55.061665737457012</v>
      </c>
      <c r="S71" s="75">
        <f>'Population 2016'!S71*'Prevalence Rates'!S71</f>
        <v>2315.5098943990333</v>
      </c>
      <c r="T71" s="75">
        <f>'Population 2016'!T71*'Prevalence Rates'!T71</f>
        <v>522.38384548410943</v>
      </c>
      <c r="U71" s="75">
        <f>'Population 2016'!U71*'Prevalence Rates'!U71</f>
        <v>0</v>
      </c>
      <c r="V71" s="75">
        <f>'Population 2016'!V71*'Prevalence Rates'!V71</f>
        <v>346.91408483216867</v>
      </c>
      <c r="W71" s="75">
        <f>'Population 2016'!W71*'Prevalence Rates'!W71</f>
        <v>1127.8488723195876</v>
      </c>
      <c r="X71" s="75">
        <f>'Population 2016'!X71*'Prevalence Rates'!X71</f>
        <v>1127.8488723195865</v>
      </c>
      <c r="Y71" s="75">
        <f>'Population 2016'!Y71*'Prevalence Rates'!Y71</f>
        <v>742.11808708852448</v>
      </c>
      <c r="Z71" s="75">
        <f>'Population 2016'!Z71*'Prevalence Rates'!Z71</f>
        <v>3825.1280730234294</v>
      </c>
      <c r="AA71" s="75">
        <f>'Population 2016'!AA71*'Prevalence Rates'!AA71</f>
        <v>7935.4866440401083</v>
      </c>
      <c r="AB71" s="75">
        <f>'Population 2016'!AB71*'Prevalence Rates'!AB71</f>
        <v>280.55549792925336</v>
      </c>
      <c r="AC71" s="75">
        <f>'Population 2016'!AC71*'Prevalence Rates'!AC71</f>
        <v>5237.3073957741126</v>
      </c>
      <c r="AD71" s="75">
        <f>'Population 2016'!AD71*'Prevalence Rates'!AD71</f>
        <v>316.43856580103346</v>
      </c>
      <c r="AE71" s="75">
        <f>'Population 2016'!AE71*'Prevalence Rates'!AE71</f>
        <v>224.47380753573805</v>
      </c>
      <c r="AF71" s="75">
        <f>'Population 2016'!AF71*'Prevalence Rates'!AF71</f>
        <v>449.66524654006236</v>
      </c>
      <c r="AG71" s="75">
        <f>'Population 2016'!AG71*'Prevalence Rates'!AG71</f>
        <v>224.4738075357381</v>
      </c>
      <c r="AH71" s="75">
        <f>'Population 2016'!AH71*'Prevalence Rates'!AH71</f>
        <v>2598.0546882256358</v>
      </c>
      <c r="AI71" s="75">
        <f>'Population 2016'!AI71*'Prevalence Rates'!AI71</f>
        <v>1186.1237988322264</v>
      </c>
      <c r="AJ71" s="75">
        <f>'Population 2016'!AJ71*'Prevalence Rates'!AJ71</f>
        <v>137.72862634612937</v>
      </c>
      <c r="AK71" s="75">
        <f>'Population 2016'!AK71*'Prevalence Rates'!AK71</f>
        <v>9.4430600100322195</v>
      </c>
      <c r="AL71" s="75">
        <f>'Population 2016'!AL71*'Prevalence Rates'!AL71</f>
        <v>1125.9754743539247</v>
      </c>
      <c r="AM71" s="75">
        <f>'Population 2016'!AM71*'Prevalence Rates'!AM71</f>
        <v>1705.8310526041055</v>
      </c>
      <c r="AN71" s="75">
        <f>'Population 2016'!AN71*'Prevalence Rates'!AN71</f>
        <v>0</v>
      </c>
      <c r="AO71" s="75">
        <f>'Population 2016'!AO71*'Prevalence Rates'!AO71</f>
        <v>0</v>
      </c>
      <c r="AP71" s="75">
        <f>'Population 2016'!AP71*'Prevalence Rates'!AP71</f>
        <v>84.878297443711361</v>
      </c>
      <c r="AQ71" s="75">
        <f>'Population 2016'!AQ71*'Prevalence Rates'!AQ71</f>
        <v>514.53111861465277</v>
      </c>
      <c r="AR71" s="75">
        <f>'Population 2016'!AR71*'Prevalence Rates'!AR71</f>
        <v>14546.708050146888</v>
      </c>
      <c r="AS71" s="75">
        <f>'Population 2016'!AS71*'Prevalence Rates'!AS71</f>
        <v>94.913553902779711</v>
      </c>
      <c r="AT71" s="75">
        <f>'Population 2016'!AT71*'Prevalence Rates'!AT71</f>
        <v>0</v>
      </c>
      <c r="AU71" s="75">
        <f>'Population 2016'!AU71*'Prevalence Rates'!AU71</f>
        <v>0</v>
      </c>
      <c r="AV71" s="75">
        <f>'Population 2016'!AV71*'Prevalence Rates'!AV71</f>
        <v>254.40724085122434</v>
      </c>
      <c r="AW71" s="75">
        <f>'Population 2016'!AW71*'Prevalence Rates'!AW71</f>
        <v>929.35859621880752</v>
      </c>
      <c r="AX71" s="75">
        <f>'Population 2016'!AX71*'Prevalence Rates'!AX71</f>
        <v>190.1193698084939</v>
      </c>
      <c r="AY71" s="75">
        <f>'Population 2016'!AY71*'Prevalence Rates'!AY71</f>
        <v>2039.4996985252742</v>
      </c>
      <c r="AZ71" s="75">
        <f>'Population 2016'!AZ71*'Prevalence Rates'!AZ71</f>
        <v>924.36461859388646</v>
      </c>
      <c r="BA71" s="75">
        <f>'Population 2016'!BA71*'Prevalence Rates'!BA71</f>
        <v>431.69495205397016</v>
      </c>
      <c r="BB71" s="75">
        <f>'Population 2016'!BB71*'Prevalence Rates'!BB71</f>
        <v>439.99530129942087</v>
      </c>
      <c r="BC71" s="84">
        <f>'Population 2016'!BC71*'Prevalence Rates'!BC71</f>
        <v>0</v>
      </c>
      <c r="BD71" s="118">
        <v>69</v>
      </c>
    </row>
    <row r="72" spans="2:56" s="72" customFormat="1" x14ac:dyDescent="0.35">
      <c r="B72" s="75" t="s">
        <v>71</v>
      </c>
      <c r="C72" s="83">
        <f>'Population 2016'!C72*'Prevalence Rates'!C72</f>
        <v>152.908781866368</v>
      </c>
      <c r="D72" s="75">
        <f>'Population 2016'!D72*'Prevalence Rates'!D72</f>
        <v>216.41311300237442</v>
      </c>
      <c r="E72" s="75">
        <f>'Population 2016'!E72*'Prevalence Rates'!E72</f>
        <v>51.559079001457278</v>
      </c>
      <c r="F72" s="75">
        <f>'Population 2016'!F72*'Prevalence Rates'!F72</f>
        <v>101.72786033682543</v>
      </c>
      <c r="G72" s="75">
        <f>'Population 2016'!G72*'Prevalence Rates'!G72</f>
        <v>85.639665981335185</v>
      </c>
      <c r="H72" s="75">
        <f>'Population 2016'!H72*'Prevalence Rates'!H72</f>
        <v>1723.2860113693023</v>
      </c>
      <c r="I72" s="75">
        <f>'Population 2016'!I72*'Prevalence Rates'!I72</f>
        <v>71.686220983261649</v>
      </c>
      <c r="J72" s="75">
        <f>'Population 2016'!J72*'Prevalence Rates'!J72</f>
        <v>303.02368588811561</v>
      </c>
      <c r="K72" s="75">
        <f>'Population 2016'!K72*'Prevalence Rates'!K72</f>
        <v>160.53801551432056</v>
      </c>
      <c r="L72" s="75">
        <f>'Population 2016'!L72*'Prevalence Rates'!L72</f>
        <v>149.33023761220196</v>
      </c>
      <c r="M72" s="75">
        <f>'Population 2016'!M72*'Prevalence Rates'!M72</f>
        <v>149.33023761220196</v>
      </c>
      <c r="N72" s="75">
        <f>'Population 2016'!N72*'Prevalence Rates'!N72</f>
        <v>488.60647625659294</v>
      </c>
      <c r="O72" s="75">
        <f>'Population 2016'!O72*'Prevalence Rates'!O72</f>
        <v>565.26989450778763</v>
      </c>
      <c r="P72" s="75">
        <f>'Population 2016'!P72*'Prevalence Rates'!P72</f>
        <v>46.025905206182017</v>
      </c>
      <c r="Q72" s="75">
        <f>'Population 2016'!Q72*'Prevalence Rates'!Q72</f>
        <v>43.095731469595322</v>
      </c>
      <c r="R72" s="75">
        <f>'Population 2016'!R72*'Prevalence Rates'!R72</f>
        <v>48.56721285560311</v>
      </c>
      <c r="S72" s="75">
        <f>'Population 2016'!S72*'Prevalence Rates'!S72</f>
        <v>1875.0223988680102</v>
      </c>
      <c r="T72" s="75">
        <f>'Population 2016'!T72*'Prevalence Rates'!T72</f>
        <v>390.71171768394612</v>
      </c>
      <c r="U72" s="75">
        <f>'Population 2016'!U72*'Prevalence Rates'!U72</f>
        <v>0</v>
      </c>
      <c r="V72" s="75">
        <f>'Population 2016'!V72*'Prevalence Rates'!V72</f>
        <v>293.92590216198101</v>
      </c>
      <c r="W72" s="75">
        <f>'Population 2016'!W72*'Prevalence Rates'!W72</f>
        <v>961.85312659798024</v>
      </c>
      <c r="X72" s="75">
        <f>'Population 2016'!X72*'Prevalence Rates'!X72</f>
        <v>961.85312659797944</v>
      </c>
      <c r="Y72" s="75">
        <f>'Population 2016'!Y72*'Prevalence Rates'!Y72</f>
        <v>597.03191515928756</v>
      </c>
      <c r="Z72" s="75">
        <f>'Population 2016'!Z72*'Prevalence Rates'!Z72</f>
        <v>2944.143057786137</v>
      </c>
      <c r="AA72" s="75">
        <f>'Population 2016'!AA72*'Prevalence Rates'!AA72</f>
        <v>6403.2733776466985</v>
      </c>
      <c r="AB72" s="75">
        <f>'Population 2016'!AB72*'Prevalence Rates'!AB72</f>
        <v>233.60222649157751</v>
      </c>
      <c r="AC72" s="75">
        <f>'Population 2016'!AC72*'Prevalence Rates'!AC72</f>
        <v>4099.0703971340363</v>
      </c>
      <c r="AD72" s="75">
        <f>'Population 2016'!AD72*'Prevalence Rates'!AD72</f>
        <v>291.60306266644631</v>
      </c>
      <c r="AE72" s="75">
        <f>'Population 2016'!AE72*'Prevalence Rates'!AE72</f>
        <v>209.24787097808141</v>
      </c>
      <c r="AF72" s="75">
        <f>'Population 2016'!AF72*'Prevalence Rates'!AF72</f>
        <v>370.98272913281471</v>
      </c>
      <c r="AG72" s="75">
        <f>'Population 2016'!AG72*'Prevalence Rates'!AG72</f>
        <v>209.24787097808147</v>
      </c>
      <c r="AH72" s="75">
        <f>'Population 2016'!AH72*'Prevalence Rates'!AH72</f>
        <v>2246.846819302089</v>
      </c>
      <c r="AI72" s="75">
        <f>'Population 2016'!AI72*'Prevalence Rates'!AI72</f>
        <v>914.49765716416641</v>
      </c>
      <c r="AJ72" s="75">
        <f>'Population 2016'!AJ72*'Prevalence Rates'!AJ72</f>
        <v>103.07432681387746</v>
      </c>
      <c r="AK72" s="75">
        <f>'Population 2016'!AK72*'Prevalence Rates'!AK72</f>
        <v>15.191009581356179</v>
      </c>
      <c r="AL72" s="75">
        <f>'Population 2016'!AL72*'Prevalence Rates'!AL72</f>
        <v>1011.7127923567645</v>
      </c>
      <c r="AM72" s="75">
        <f>'Population 2016'!AM72*'Prevalence Rates'!AM72</f>
        <v>1462.2091436631663</v>
      </c>
      <c r="AN72" s="75">
        <f>'Population 2016'!AN72*'Prevalence Rates'!AN72</f>
        <v>0</v>
      </c>
      <c r="AO72" s="75">
        <f>'Population 2016'!AO72*'Prevalence Rates'!AO72</f>
        <v>0</v>
      </c>
      <c r="AP72" s="75">
        <f>'Population 2016'!AP72*'Prevalence Rates'!AP72</f>
        <v>77.228322137625781</v>
      </c>
      <c r="AQ72" s="75">
        <f>'Population 2016'!AQ72*'Prevalence Rates'!AQ72</f>
        <v>391.89030752319894</v>
      </c>
      <c r="AR72" s="75">
        <f>'Population 2016'!AR72*'Prevalence Rates'!AR72</f>
        <v>11960.663013985895</v>
      </c>
      <c r="AS72" s="75">
        <f>'Population 2016'!AS72*'Prevalence Rates'!AS72</f>
        <v>90.532928338036029</v>
      </c>
      <c r="AT72" s="75">
        <f>'Population 2016'!AT72*'Prevalence Rates'!AT72</f>
        <v>0</v>
      </c>
      <c r="AU72" s="75">
        <f>'Population 2016'!AU72*'Prevalence Rates'!AU72</f>
        <v>0</v>
      </c>
      <c r="AV72" s="75">
        <f>'Population 2016'!AV72*'Prevalence Rates'!AV72</f>
        <v>234.32245867875926</v>
      </c>
      <c r="AW72" s="75">
        <f>'Population 2016'!AW72*'Prevalence Rates'!AW72</f>
        <v>814.69747071129234</v>
      </c>
      <c r="AX72" s="75">
        <f>'Population 2016'!AX72*'Prevalence Rates'!AX72</f>
        <v>137.56233248162658</v>
      </c>
      <c r="AY72" s="75">
        <f>'Population 2016'!AY72*'Prevalence Rates'!AY72</f>
        <v>1698.2552828215012</v>
      </c>
      <c r="AZ72" s="75">
        <f>'Population 2016'!AZ72*'Prevalence Rates'!AZ72</f>
        <v>748.64127990651946</v>
      </c>
      <c r="BA72" s="75">
        <f>'Population 2016'!BA72*'Prevalence Rates'!BA72</f>
        <v>368.6737911701789</v>
      </c>
      <c r="BB72" s="75">
        <f>'Population 2016'!BB72*'Prevalence Rates'!BB72</f>
        <v>369.10454383979345</v>
      </c>
      <c r="BC72" s="84">
        <f>'Population 2016'!BC72*'Prevalence Rates'!BC72</f>
        <v>0</v>
      </c>
      <c r="BD72" s="118">
        <v>70</v>
      </c>
    </row>
    <row r="73" spans="2:56" s="72" customFormat="1" x14ac:dyDescent="0.35">
      <c r="B73" s="75" t="s">
        <v>72</v>
      </c>
      <c r="C73" s="83">
        <f>'Population 2016'!C73*'Prevalence Rates'!C73</f>
        <v>146.61815450533524</v>
      </c>
      <c r="D73" s="75">
        <f>'Population 2016'!D73*'Prevalence Rates'!D73</f>
        <v>207.94202135668584</v>
      </c>
      <c r="E73" s="75">
        <f>'Population 2016'!E73*'Prevalence Rates'!E73</f>
        <v>49.903250324897932</v>
      </c>
      <c r="F73" s="75">
        <f>'Population 2016'!F73*'Prevalence Rates'!F73</f>
        <v>94.120248242478553</v>
      </c>
      <c r="G73" s="75">
        <f>'Population 2016'!G73*'Prevalence Rates'!G73</f>
        <v>99.626602645594119</v>
      </c>
      <c r="H73" s="75">
        <f>'Population 2016'!H73*'Prevalence Rates'!H73</f>
        <v>1704.0308206591496</v>
      </c>
      <c r="I73" s="75">
        <f>'Population 2016'!I73*'Prevalence Rates'!I73</f>
        <v>76.917982591741179</v>
      </c>
      <c r="J73" s="75">
        <f>'Population 2016'!J73*'Prevalence Rates'!J73</f>
        <v>335.41281662169206</v>
      </c>
      <c r="K73" s="75">
        <f>'Population 2016'!K73*'Prevalence Rates'!K73</f>
        <v>182.70564394118443</v>
      </c>
      <c r="L73" s="75">
        <f>'Population 2016'!L73*'Prevalence Rates'!L73</f>
        <v>133.38062824571529</v>
      </c>
      <c r="M73" s="75">
        <f>'Population 2016'!M73*'Prevalence Rates'!M73</f>
        <v>133.38062824571531</v>
      </c>
      <c r="N73" s="75">
        <f>'Population 2016'!N73*'Prevalence Rates'!N73</f>
        <v>504.11118617428627</v>
      </c>
      <c r="O73" s="75">
        <f>'Population 2016'!O73*'Prevalence Rates'!O73</f>
        <v>569.79839683417265</v>
      </c>
      <c r="P73" s="75">
        <f>'Population 2016'!P73*'Prevalence Rates'!P73</f>
        <v>42.921995289802709</v>
      </c>
      <c r="Q73" s="75">
        <f>'Population 2016'!Q73*'Prevalence Rates'!Q73</f>
        <v>46.860889445669592</v>
      </c>
      <c r="R73" s="75">
        <f>'Population 2016'!R73*'Prevalence Rates'!R73</f>
        <v>50.513640715209988</v>
      </c>
      <c r="S73" s="75">
        <f>'Population 2016'!S73*'Prevalence Rates'!S73</f>
        <v>1933.3834336468433</v>
      </c>
      <c r="T73" s="75">
        <f>'Population 2016'!T73*'Prevalence Rates'!T73</f>
        <v>390.92923656593234</v>
      </c>
      <c r="U73" s="75">
        <f>'Population 2016'!U73*'Prevalence Rates'!U73</f>
        <v>0</v>
      </c>
      <c r="V73" s="75">
        <f>'Population 2016'!V73*'Prevalence Rates'!V73</f>
        <v>306.28007512289741</v>
      </c>
      <c r="W73" s="75">
        <f>'Population 2016'!W73*'Prevalence Rates'!W73</f>
        <v>1000.3403209217793</v>
      </c>
      <c r="X73" s="75">
        <f>'Population 2016'!X73*'Prevalence Rates'!X73</f>
        <v>1000.3403209217785</v>
      </c>
      <c r="Y73" s="75">
        <f>'Population 2016'!Y73*'Prevalence Rates'!Y73</f>
        <v>641.3360188036944</v>
      </c>
      <c r="Z73" s="75">
        <f>'Population 2016'!Z73*'Prevalence Rates'!Z73</f>
        <v>2731.73648112008</v>
      </c>
      <c r="AA73" s="75">
        <f>'Population 2016'!AA73*'Prevalence Rates'!AA73</f>
        <v>6154.7685283137444</v>
      </c>
      <c r="AB73" s="75">
        <f>'Population 2016'!AB73*'Prevalence Rates'!AB73</f>
        <v>223.50308149266854</v>
      </c>
      <c r="AC73" s="75">
        <f>'Population 2016'!AC73*'Prevalence Rates'!AC73</f>
        <v>3890.8467427152491</v>
      </c>
      <c r="AD73" s="75">
        <f>'Population 2016'!AD73*'Prevalence Rates'!AD73</f>
        <v>278.95448740766352</v>
      </c>
      <c r="AE73" s="75">
        <f>'Population 2016'!AE73*'Prevalence Rates'!AE73</f>
        <v>182.18760564934072</v>
      </c>
      <c r="AF73" s="75">
        <f>'Population 2016'!AF73*'Prevalence Rates'!AF73</f>
        <v>384.72472404209952</v>
      </c>
      <c r="AG73" s="75">
        <f>'Population 2016'!AG73*'Prevalence Rates'!AG73</f>
        <v>182.18760564934075</v>
      </c>
      <c r="AH73" s="75">
        <f>'Population 2016'!AH73*'Prevalence Rates'!AH73</f>
        <v>2217.8602485472757</v>
      </c>
      <c r="AI73" s="75">
        <f>'Population 2016'!AI73*'Prevalence Rates'!AI73</f>
        <v>933.88730568618291</v>
      </c>
      <c r="AJ73" s="75">
        <f>'Population 2016'!AJ73*'Prevalence Rates'!AJ73</f>
        <v>119.90874652274277</v>
      </c>
      <c r="AK73" s="75">
        <f>'Population 2016'!AK73*'Prevalence Rates'!AK73</f>
        <v>13.585722060377714</v>
      </c>
      <c r="AL73" s="75">
        <f>'Population 2016'!AL73*'Prevalence Rates'!AL73</f>
        <v>1024.8019950523153</v>
      </c>
      <c r="AM73" s="75">
        <f>'Population 2016'!AM73*'Prevalence Rates'!AM73</f>
        <v>1433.4792388154719</v>
      </c>
      <c r="AN73" s="75">
        <f>'Population 2016'!AN73*'Prevalence Rates'!AN73</f>
        <v>0</v>
      </c>
      <c r="AO73" s="75">
        <f>'Population 2016'!AO73*'Prevalence Rates'!AO73</f>
        <v>0</v>
      </c>
      <c r="AP73" s="75">
        <f>'Population 2016'!AP73*'Prevalence Rates'!AP73</f>
        <v>68.558287364561522</v>
      </c>
      <c r="AQ73" s="75">
        <f>'Population 2016'!AQ73*'Prevalence Rates'!AQ73</f>
        <v>390.43381709348284</v>
      </c>
      <c r="AR73" s="75">
        <f>'Population 2016'!AR73*'Prevalence Rates'!AR73</f>
        <v>11754.185653537335</v>
      </c>
      <c r="AS73" s="75">
        <f>'Population 2016'!AS73*'Prevalence Rates'!AS73</f>
        <v>97.140149255606218</v>
      </c>
      <c r="AT73" s="75">
        <f>'Population 2016'!AT73*'Prevalence Rates'!AT73</f>
        <v>0</v>
      </c>
      <c r="AU73" s="75">
        <f>'Population 2016'!AU73*'Prevalence Rates'!AU73</f>
        <v>0</v>
      </c>
      <c r="AV73" s="75">
        <f>'Population 2016'!AV73*'Prevalence Rates'!AV73</f>
        <v>207.68970025388793</v>
      </c>
      <c r="AW73" s="75">
        <f>'Population 2016'!AW73*'Prevalence Rates'!AW73</f>
        <v>812.49634744384355</v>
      </c>
      <c r="AX73" s="75">
        <f>'Population 2016'!AX73*'Prevalence Rates'!AX73</f>
        <v>147.44683781827368</v>
      </c>
      <c r="AY73" s="75">
        <f>'Population 2016'!AY73*'Prevalence Rates'!AY73</f>
        <v>1736.4262203418532</v>
      </c>
      <c r="AZ73" s="75">
        <f>'Population 2016'!AZ73*'Prevalence Rates'!AZ73</f>
        <v>749.82739907702762</v>
      </c>
      <c r="BA73" s="75">
        <f>'Population 2016'!BA73*'Prevalence Rates'!BA73</f>
        <v>347.20049403199488</v>
      </c>
      <c r="BB73" s="75">
        <f>'Population 2016'!BB73*'Prevalence Rates'!BB73</f>
        <v>373.37011180659778</v>
      </c>
      <c r="BC73" s="84">
        <f>'Population 2016'!BC73*'Prevalence Rates'!BC73</f>
        <v>0</v>
      </c>
      <c r="BD73" s="118">
        <v>71</v>
      </c>
    </row>
    <row r="74" spans="2:56" s="72" customFormat="1" x14ac:dyDescent="0.35">
      <c r="B74" s="75" t="s">
        <v>73</v>
      </c>
      <c r="C74" s="83">
        <f>'Population 2016'!C74*'Prevalence Rates'!C74</f>
        <v>103.13580966429218</v>
      </c>
      <c r="D74" s="75">
        <f>'Population 2016'!D74*'Prevalence Rates'!D74</f>
        <v>145.3613749293404</v>
      </c>
      <c r="E74" s="75">
        <f>'Population 2016'!E74*'Prevalence Rates'!E74</f>
        <v>34.121880564032779</v>
      </c>
      <c r="F74" s="75">
        <f>'Population 2016'!F74*'Prevalence Rates'!F74</f>
        <v>81.034010518925385</v>
      </c>
      <c r="G74" s="75">
        <f>'Population 2016'!G74*'Prevalence Rates'!G74</f>
        <v>73.502293507416113</v>
      </c>
      <c r="H74" s="75">
        <f>'Population 2016'!H74*'Prevalence Rates'!H74</f>
        <v>1333.8517521806566</v>
      </c>
      <c r="I74" s="75">
        <f>'Population 2016'!I74*'Prevalence Rates'!I74</f>
        <v>59.382276715903814</v>
      </c>
      <c r="J74" s="75">
        <f>'Population 2016'!J74*'Prevalence Rates'!J74</f>
        <v>258.91515669042894</v>
      </c>
      <c r="K74" s="75">
        <f>'Population 2016'!K74*'Prevalence Rates'!K74</f>
        <v>137.02923295588835</v>
      </c>
      <c r="L74" s="75">
        <f>'Population 2016'!L74*'Prevalence Rates'!L74</f>
        <v>139.19924625643441</v>
      </c>
      <c r="M74" s="75">
        <f>'Population 2016'!M74*'Prevalence Rates'!M74</f>
        <v>139.19924625643446</v>
      </c>
      <c r="N74" s="75">
        <f>'Population 2016'!N74*'Prevalence Rates'!N74</f>
        <v>363.93256695928125</v>
      </c>
      <c r="O74" s="75">
        <f>'Population 2016'!O74*'Prevalence Rates'!O74</f>
        <v>440.29876119004251</v>
      </c>
      <c r="P74" s="75">
        <f>'Population 2016'!P74*'Prevalence Rates'!P74</f>
        <v>29.782608976597796</v>
      </c>
      <c r="Q74" s="75">
        <f>'Population 2016'!Q74*'Prevalence Rates'!Q74</f>
        <v>39.969582174247591</v>
      </c>
      <c r="R74" s="75">
        <f>'Population 2016'!R74*'Prevalence Rates'!R74</f>
        <v>36.206308951942418</v>
      </c>
      <c r="S74" s="75">
        <f>'Population 2016'!S74*'Prevalence Rates'!S74</f>
        <v>1490.4886336361126</v>
      </c>
      <c r="T74" s="75">
        <f>'Population 2016'!T74*'Prevalence Rates'!T74</f>
        <v>284.35977957843437</v>
      </c>
      <c r="U74" s="75">
        <f>'Population 2016'!U74*'Prevalence Rates'!U74</f>
        <v>0</v>
      </c>
      <c r="V74" s="75">
        <f>'Population 2016'!V74*'Prevalence Rates'!V74</f>
        <v>221.51448858276834</v>
      </c>
      <c r="W74" s="75">
        <f>'Population 2016'!W74*'Prevalence Rates'!W74</f>
        <v>792.92943455334546</v>
      </c>
      <c r="X74" s="75">
        <f>'Population 2016'!X74*'Prevalence Rates'!X74</f>
        <v>792.92943455334489</v>
      </c>
      <c r="Y74" s="75">
        <f>'Population 2016'!Y74*'Prevalence Rates'!Y74</f>
        <v>479.8037031558282</v>
      </c>
      <c r="Z74" s="75">
        <f>'Population 2016'!Z74*'Prevalence Rates'!Z74</f>
        <v>2249.7634389688569</v>
      </c>
      <c r="AA74" s="75">
        <f>'Population 2016'!AA74*'Prevalence Rates'!AA74</f>
        <v>4901.9041102777155</v>
      </c>
      <c r="AB74" s="75">
        <f>'Population 2016'!AB74*'Prevalence Rates'!AB74</f>
        <v>152.88092288816287</v>
      </c>
      <c r="AC74" s="75">
        <f>'Population 2016'!AC74*'Prevalence Rates'!AC74</f>
        <v>3105.6585210710577</v>
      </c>
      <c r="AD74" s="75">
        <f>'Population 2016'!AD74*'Prevalence Rates'!AD74</f>
        <v>213.86510701254204</v>
      </c>
      <c r="AE74" s="75">
        <f>'Population 2016'!AE74*'Prevalence Rates'!AE74</f>
        <v>142.60116294034819</v>
      </c>
      <c r="AF74" s="75">
        <f>'Population 2016'!AF74*'Prevalence Rates'!AF74</f>
        <v>290.10821296188936</v>
      </c>
      <c r="AG74" s="75">
        <f>'Population 2016'!AG74*'Prevalence Rates'!AG74</f>
        <v>142.60116294034819</v>
      </c>
      <c r="AH74" s="75">
        <f>'Population 2016'!AH74*'Prevalence Rates'!AH74</f>
        <v>1758.2995049759966</v>
      </c>
      <c r="AI74" s="75">
        <f>'Population 2016'!AI74*'Prevalence Rates'!AI74</f>
        <v>703.62348909333014</v>
      </c>
      <c r="AJ74" s="75">
        <f>'Population 2016'!AJ74*'Prevalence Rates'!AJ74</f>
        <v>90.965255982770387</v>
      </c>
      <c r="AK74" s="75">
        <f>'Population 2016'!AK74*'Prevalence Rates'!AK74</f>
        <v>5.9437534014152495</v>
      </c>
      <c r="AL74" s="75">
        <f>'Population 2016'!AL74*'Prevalence Rates'!AL74</f>
        <v>798.58556393126548</v>
      </c>
      <c r="AM74" s="75">
        <f>'Population 2016'!AM74*'Prevalence Rates'!AM74</f>
        <v>1175.1368398146133</v>
      </c>
      <c r="AN74" s="75">
        <f>'Population 2016'!AN74*'Prevalence Rates'!AN74</f>
        <v>0</v>
      </c>
      <c r="AO74" s="75">
        <f>'Population 2016'!AO74*'Prevalence Rates'!AO74</f>
        <v>0</v>
      </c>
      <c r="AP74" s="75">
        <f>'Population 2016'!AP74*'Prevalence Rates'!AP74</f>
        <v>56.880776879388947</v>
      </c>
      <c r="AQ74" s="75">
        <f>'Population 2016'!AQ74*'Prevalence Rates'!AQ74</f>
        <v>308.99955845815623</v>
      </c>
      <c r="AR74" s="75">
        <f>'Population 2016'!AR74*'Prevalence Rates'!AR74</f>
        <v>9224.0000233399751</v>
      </c>
      <c r="AS74" s="75">
        <f>'Population 2016'!AS74*'Prevalence Rates'!AS74</f>
        <v>74.994208492670083</v>
      </c>
      <c r="AT74" s="75">
        <f>'Population 2016'!AT74*'Prevalence Rates'!AT74</f>
        <v>0</v>
      </c>
      <c r="AU74" s="75">
        <f>'Population 2016'!AU74*'Prevalence Rates'!AU74</f>
        <v>0</v>
      </c>
      <c r="AV74" s="75">
        <f>'Population 2016'!AV74*'Prevalence Rates'!AV74</f>
        <v>169.2286446513161</v>
      </c>
      <c r="AW74" s="75">
        <f>'Population 2016'!AW74*'Prevalence Rates'!AW74</f>
        <v>611.55639054912956</v>
      </c>
      <c r="AX74" s="75">
        <f>'Population 2016'!AX74*'Prevalence Rates'!AX74</f>
        <v>117.67391864342996</v>
      </c>
      <c r="AY74" s="75">
        <f>'Population 2016'!AY74*'Prevalence Rates'!AY74</f>
        <v>1342.3663954303256</v>
      </c>
      <c r="AZ74" s="75">
        <f>'Population 2016'!AZ74*'Prevalence Rates'!AZ74</f>
        <v>561.4863188843309</v>
      </c>
      <c r="BA74" s="75">
        <f>'Population 2016'!BA74*'Prevalence Rates'!BA74</f>
        <v>247.27626425844892</v>
      </c>
      <c r="BB74" s="75">
        <f>'Population 2016'!BB74*'Prevalence Rates'!BB74</f>
        <v>294.68871389971002</v>
      </c>
      <c r="BC74" s="84">
        <f>'Population 2016'!BC74*'Prevalence Rates'!BC74</f>
        <v>0</v>
      </c>
      <c r="BD74" s="118">
        <v>72</v>
      </c>
    </row>
    <row r="75" spans="2:56" s="72" customFormat="1" x14ac:dyDescent="0.35">
      <c r="B75" s="75" t="s">
        <v>74</v>
      </c>
      <c r="C75" s="83">
        <f>'Population 2016'!C75*'Prevalence Rates'!C75</f>
        <v>79.014931508409987</v>
      </c>
      <c r="D75" s="75">
        <f>'Population 2016'!D75*'Prevalence Rates'!D75</f>
        <v>106.44241416990535</v>
      </c>
      <c r="E75" s="75">
        <f>'Population 2016'!E75*'Prevalence Rates'!E75</f>
        <v>20.840687431296452</v>
      </c>
      <c r="F75" s="75">
        <f>'Population 2016'!F75*'Prevalence Rates'!F75</f>
        <v>75.600532452384883</v>
      </c>
      <c r="G75" s="75">
        <f>'Population 2016'!G75*'Prevalence Rates'!G75</f>
        <v>57.693993796488378</v>
      </c>
      <c r="H75" s="75">
        <f>'Population 2016'!H75*'Prevalence Rates'!H75</f>
        <v>1041.2748351783234</v>
      </c>
      <c r="I75" s="75">
        <f>'Population 2016'!I75*'Prevalence Rates'!I75</f>
        <v>37.50414111340578</v>
      </c>
      <c r="J75" s="75">
        <f>'Population 2016'!J75*'Prevalence Rates'!J75</f>
        <v>182.80837016935834</v>
      </c>
      <c r="K75" s="75">
        <f>'Population 2016'!K75*'Prevalence Rates'!K75</f>
        <v>94.659441037156384</v>
      </c>
      <c r="L75" s="75">
        <f>'Population 2016'!L75*'Prevalence Rates'!L75</f>
        <v>76.544432502921381</v>
      </c>
      <c r="M75" s="75">
        <f>'Population 2016'!M75*'Prevalence Rates'!M75</f>
        <v>76.54443250292141</v>
      </c>
      <c r="N75" s="75">
        <f>'Population 2016'!N75*'Prevalence Rates'!N75</f>
        <v>288.39829015864302</v>
      </c>
      <c r="O75" s="75">
        <f>'Population 2016'!O75*'Prevalence Rates'!O75</f>
        <v>339.58469873044226</v>
      </c>
      <c r="P75" s="75">
        <f>'Population 2016'!P75*'Prevalence Rates'!P75</f>
        <v>22.721464900960967</v>
      </c>
      <c r="Q75" s="75">
        <f>'Population 2016'!Q75*'Prevalence Rates'!Q75</f>
        <v>31.177904891329348</v>
      </c>
      <c r="R75" s="75">
        <f>'Population 2016'!R75*'Prevalence Rates'!R75</f>
        <v>28.798135746566807</v>
      </c>
      <c r="S75" s="75">
        <f>'Population 2016'!S75*'Prevalence Rates'!S75</f>
        <v>1109.6382496599913</v>
      </c>
      <c r="T75" s="75">
        <f>'Population 2016'!T75*'Prevalence Rates'!T75</f>
        <v>227.92330012476873</v>
      </c>
      <c r="U75" s="75">
        <f>'Population 2016'!U75*'Prevalence Rates'!U75</f>
        <v>0</v>
      </c>
      <c r="V75" s="75">
        <f>'Population 2016'!V75*'Prevalence Rates'!V75</f>
        <v>215.26826853624792</v>
      </c>
      <c r="W75" s="75">
        <f>'Population 2016'!W75*'Prevalence Rates'!W75</f>
        <v>588.91179227156385</v>
      </c>
      <c r="X75" s="75">
        <f>'Population 2016'!X75*'Prevalence Rates'!X75</f>
        <v>588.9117922715634</v>
      </c>
      <c r="Y75" s="75">
        <f>'Population 2016'!Y75*'Prevalence Rates'!Y75</f>
        <v>399.01815317780461</v>
      </c>
      <c r="Z75" s="75">
        <f>'Population 2016'!Z75*'Prevalence Rates'!Z75</f>
        <v>1929.6825100587801</v>
      </c>
      <c r="AA75" s="75">
        <f>'Population 2016'!AA75*'Prevalence Rates'!AA75</f>
        <v>4028.5231924421705</v>
      </c>
      <c r="AB75" s="75">
        <f>'Population 2016'!AB75*'Prevalence Rates'!AB75</f>
        <v>111.46589418627134</v>
      </c>
      <c r="AC75" s="75">
        <f>'Population 2016'!AC75*'Prevalence Rates'!AC75</f>
        <v>2655.210124962327</v>
      </c>
      <c r="AD75" s="75">
        <f>'Population 2016'!AD75*'Prevalence Rates'!AD75</f>
        <v>163.86696849141492</v>
      </c>
      <c r="AE75" s="75">
        <f>'Population 2016'!AE75*'Prevalence Rates'!AE75</f>
        <v>107.86610275363115</v>
      </c>
      <c r="AF75" s="75">
        <f>'Population 2016'!AF75*'Prevalence Rates'!AF75</f>
        <v>250.17796303167057</v>
      </c>
      <c r="AG75" s="75">
        <f>'Population 2016'!AG75*'Prevalence Rates'!AG75</f>
        <v>107.86610275363118</v>
      </c>
      <c r="AH75" s="75">
        <f>'Population 2016'!AH75*'Prevalence Rates'!AH75</f>
        <v>1323.1403863468588</v>
      </c>
      <c r="AI75" s="75">
        <f>'Population 2016'!AI75*'Prevalence Rates'!AI75</f>
        <v>530.8823910989629</v>
      </c>
      <c r="AJ75" s="75">
        <f>'Population 2016'!AJ75*'Prevalence Rates'!AJ75</f>
        <v>54.041701811637537</v>
      </c>
      <c r="AK75" s="75">
        <f>'Population 2016'!AK75*'Prevalence Rates'!AK75</f>
        <v>3.8415638498938982</v>
      </c>
      <c r="AL75" s="75">
        <f>'Population 2016'!AL75*'Prevalence Rates'!AL75</f>
        <v>626.96794273393436</v>
      </c>
      <c r="AM75" s="75">
        <f>'Population 2016'!AM75*'Prevalence Rates'!AM75</f>
        <v>879.17163528899732</v>
      </c>
      <c r="AN75" s="75">
        <f>'Population 2016'!AN75*'Prevalence Rates'!AN75</f>
        <v>0</v>
      </c>
      <c r="AO75" s="75">
        <f>'Population 2016'!AO75*'Prevalence Rates'!AO75</f>
        <v>0</v>
      </c>
      <c r="AP75" s="75">
        <f>'Population 2016'!AP75*'Prevalence Rates'!AP75</f>
        <v>32.380793432032782</v>
      </c>
      <c r="AQ75" s="75">
        <f>'Population 2016'!AQ75*'Prevalence Rates'!AQ75</f>
        <v>279.01493051530889</v>
      </c>
      <c r="AR75" s="75">
        <f>'Population 2016'!AR75*'Prevalence Rates'!AR75</f>
        <v>7331.8514150801375</v>
      </c>
      <c r="AS75" s="75">
        <f>'Population 2016'!AS75*'Prevalence Rates'!AS75</f>
        <v>47.364189006313424</v>
      </c>
      <c r="AT75" s="75">
        <f>'Population 2016'!AT75*'Prevalence Rates'!AT75</f>
        <v>0</v>
      </c>
      <c r="AU75" s="75">
        <f>'Population 2016'!AU75*'Prevalence Rates'!AU75</f>
        <v>0</v>
      </c>
      <c r="AV75" s="75">
        <f>'Population 2016'!AV75*'Prevalence Rates'!AV75</f>
        <v>132.94128472073677</v>
      </c>
      <c r="AW75" s="75">
        <f>'Population 2016'!AW75*'Prevalence Rates'!AW75</f>
        <v>464.52558879672944</v>
      </c>
      <c r="AX75" s="75">
        <f>'Population 2016'!AX75*'Prevalence Rates'!AX75</f>
        <v>85.09602114811517</v>
      </c>
      <c r="AY75" s="75">
        <f>'Population 2016'!AY75*'Prevalence Rates'!AY75</f>
        <v>1020.8248674201831</v>
      </c>
      <c r="AZ75" s="75">
        <f>'Population 2016'!AZ75*'Prevalence Rates'!AZ75</f>
        <v>440.0514453068954</v>
      </c>
      <c r="BA75" s="75">
        <f>'Population 2016'!BA75*'Prevalence Rates'!BA75</f>
        <v>193.28094828655583</v>
      </c>
      <c r="BB75" s="75">
        <f>'Population 2016'!BB75*'Prevalence Rates'!BB75</f>
        <v>211.81514697958576</v>
      </c>
      <c r="BC75" s="84">
        <f>'Population 2016'!BC75*'Prevalence Rates'!BC75</f>
        <v>0</v>
      </c>
      <c r="BD75" s="118">
        <v>73</v>
      </c>
    </row>
    <row r="76" spans="2:56" s="72" customFormat="1" x14ac:dyDescent="0.35">
      <c r="B76" s="75" t="s">
        <v>75</v>
      </c>
      <c r="C76" s="83">
        <f>'Population 2016'!C76*'Prevalence Rates'!C76</f>
        <v>61.456057839874425</v>
      </c>
      <c r="D76" s="75">
        <f>'Population 2016'!D76*'Prevalence Rates'!D76</f>
        <v>85.655680089587136</v>
      </c>
      <c r="E76" s="75">
        <f>'Population 2016'!E76*'Prevalence Rates'!E76</f>
        <v>19.296932806755972</v>
      </c>
      <c r="F76" s="75">
        <f>'Population 2016'!F76*'Prevalence Rates'!F76</f>
        <v>44.176214746273097</v>
      </c>
      <c r="G76" s="75">
        <f>'Population 2016'!G76*'Prevalence Rates'!G76</f>
        <v>46.876369959646809</v>
      </c>
      <c r="H76" s="75">
        <f>'Population 2016'!H76*'Prevalence Rates'!H76</f>
        <v>760.93161032262105</v>
      </c>
      <c r="I76" s="75">
        <f>'Population 2016'!I76*'Prevalence Rates'!I76</f>
        <v>29.570572800954558</v>
      </c>
      <c r="J76" s="75">
        <f>'Population 2016'!J76*'Prevalence Rates'!J76</f>
        <v>137.99369689968555</v>
      </c>
      <c r="K76" s="75">
        <f>'Population 2016'!K76*'Prevalence Rates'!K76</f>
        <v>62.217472982168516</v>
      </c>
      <c r="L76" s="75">
        <f>'Population 2016'!L76*'Prevalence Rates'!L76</f>
        <v>61.154546602863121</v>
      </c>
      <c r="M76" s="75">
        <f>'Population 2016'!M76*'Prevalence Rates'!M76</f>
        <v>61.154546602863135</v>
      </c>
      <c r="N76" s="75">
        <f>'Population 2016'!N76*'Prevalence Rates'!N76</f>
        <v>230.64988402437362</v>
      </c>
      <c r="O76" s="75">
        <f>'Population 2016'!O76*'Prevalence Rates'!O76</f>
        <v>257.33075952509836</v>
      </c>
      <c r="P76" s="75">
        <f>'Population 2016'!P76*'Prevalence Rates'!P76</f>
        <v>14.795372493649001</v>
      </c>
      <c r="Q76" s="75">
        <f>'Population 2016'!Q76*'Prevalence Rates'!Q76</f>
        <v>17.459626739144436</v>
      </c>
      <c r="R76" s="75">
        <f>'Population 2016'!R76*'Prevalence Rates'!R76</f>
        <v>24.835089542910826</v>
      </c>
      <c r="S76" s="75">
        <f>'Population 2016'!S76*'Prevalence Rates'!S76</f>
        <v>842.113907607133</v>
      </c>
      <c r="T76" s="75">
        <f>'Population 2016'!T76*'Prevalence Rates'!T76</f>
        <v>180.53799864352783</v>
      </c>
      <c r="U76" s="75">
        <f>'Population 2016'!U76*'Prevalence Rates'!U76</f>
        <v>0</v>
      </c>
      <c r="V76" s="75">
        <f>'Population 2016'!V76*'Prevalence Rates'!V76</f>
        <v>153.82358558790943</v>
      </c>
      <c r="W76" s="75">
        <f>'Population 2016'!W76*'Prevalence Rates'!W76</f>
        <v>425.39708950898307</v>
      </c>
      <c r="X76" s="75">
        <f>'Population 2016'!X76*'Prevalence Rates'!X76</f>
        <v>425.39708950898273</v>
      </c>
      <c r="Y76" s="75">
        <f>'Population 2016'!Y76*'Prevalence Rates'!Y76</f>
        <v>292.32416874113079</v>
      </c>
      <c r="Z76" s="75">
        <f>'Population 2016'!Z76*'Prevalence Rates'!Z76</f>
        <v>1527.5238481384165</v>
      </c>
      <c r="AA76" s="75">
        <f>'Population 2016'!AA76*'Prevalence Rates'!AA76</f>
        <v>3157.6019435302969</v>
      </c>
      <c r="AB76" s="75">
        <f>'Population 2016'!AB76*'Prevalence Rates'!AB76</f>
        <v>90.40719105010281</v>
      </c>
      <c r="AC76" s="75">
        <f>'Population 2016'!AC76*'Prevalence Rates'!AC76</f>
        <v>2104.9057003249777</v>
      </c>
      <c r="AD76" s="75">
        <f>'Population 2016'!AD76*'Prevalence Rates'!AD76</f>
        <v>126.60626416451616</v>
      </c>
      <c r="AE76" s="75">
        <f>'Population 2016'!AE76*'Prevalence Rates'!AE76</f>
        <v>81.001337539519241</v>
      </c>
      <c r="AF76" s="75">
        <f>'Population 2016'!AF76*'Prevalence Rates'!AF76</f>
        <v>199.20961636876032</v>
      </c>
      <c r="AG76" s="75">
        <f>'Population 2016'!AG76*'Prevalence Rates'!AG76</f>
        <v>81.00133753951927</v>
      </c>
      <c r="AH76" s="75">
        <f>'Population 2016'!AH76*'Prevalence Rates'!AH76</f>
        <v>1008.9927157365455</v>
      </c>
      <c r="AI76" s="75">
        <f>'Population 2016'!AI76*'Prevalence Rates'!AI76</f>
        <v>417.99731401230616</v>
      </c>
      <c r="AJ76" s="75">
        <f>'Population 2016'!AJ76*'Prevalence Rates'!AJ76</f>
        <v>56.535934202943885</v>
      </c>
      <c r="AK76" s="75">
        <f>'Population 2016'!AK76*'Prevalence Rates'!AK76</f>
        <v>3.8415638498938982</v>
      </c>
      <c r="AL76" s="75">
        <f>'Population 2016'!AL76*'Prevalence Rates'!AL76</f>
        <v>441.08027505103695</v>
      </c>
      <c r="AM76" s="75">
        <f>'Population 2016'!AM76*'Prevalence Rates'!AM76</f>
        <v>661.94875031164463</v>
      </c>
      <c r="AN76" s="75">
        <f>'Population 2016'!AN76*'Prevalence Rates'!AN76</f>
        <v>0</v>
      </c>
      <c r="AO76" s="75">
        <f>'Population 2016'!AO76*'Prevalence Rates'!AO76</f>
        <v>0</v>
      </c>
      <c r="AP76" s="75">
        <f>'Population 2016'!AP76*'Prevalence Rates'!AP76</f>
        <v>37.152699832542879</v>
      </c>
      <c r="AQ76" s="75">
        <f>'Population 2016'!AQ76*'Prevalence Rates'!AQ76</f>
        <v>229.21163916027984</v>
      </c>
      <c r="AR76" s="75">
        <f>'Population 2016'!AR76*'Prevalence Rates'!AR76</f>
        <v>5660.7501572381707</v>
      </c>
      <c r="AS76" s="75">
        <f>'Population 2016'!AS76*'Prevalence Rates'!AS76</f>
        <v>37.344841331900966</v>
      </c>
      <c r="AT76" s="75">
        <f>'Population 2016'!AT76*'Prevalence Rates'!AT76</f>
        <v>0</v>
      </c>
      <c r="AU76" s="75">
        <f>'Population 2016'!AU76*'Prevalence Rates'!AU76</f>
        <v>0</v>
      </c>
      <c r="AV76" s="75">
        <f>'Population 2016'!AV76*'Prevalence Rates'!AV76</f>
        <v>101.27202579511624</v>
      </c>
      <c r="AW76" s="75">
        <f>'Population 2016'!AW76*'Prevalence Rates'!AW76</f>
        <v>361.38133326163717</v>
      </c>
      <c r="AX76" s="75">
        <f>'Population 2016'!AX76*'Prevalence Rates'!AX76</f>
        <v>73.122711639837661</v>
      </c>
      <c r="AY76" s="75">
        <f>'Population 2016'!AY76*'Prevalence Rates'!AY76</f>
        <v>771.51997079261707</v>
      </c>
      <c r="AZ76" s="75">
        <f>'Population 2016'!AZ76*'Prevalence Rates'!AZ76</f>
        <v>350.8410159401339</v>
      </c>
      <c r="BA76" s="75">
        <f>'Population 2016'!BA76*'Prevalence Rates'!BA76</f>
        <v>146.76248276674067</v>
      </c>
      <c r="BB76" s="75">
        <f>'Population 2016'!BB76*'Prevalence Rates'!BB76</f>
        <v>157.42420109547501</v>
      </c>
      <c r="BC76" s="84">
        <f>'Population 2016'!BC76*'Prevalence Rates'!BC76</f>
        <v>0</v>
      </c>
      <c r="BD76" s="118">
        <v>74</v>
      </c>
    </row>
    <row r="77" spans="2:56" s="72" customFormat="1" x14ac:dyDescent="0.35">
      <c r="B77" s="75" t="s">
        <v>81</v>
      </c>
      <c r="C77" s="83">
        <f>'Population 2016'!C77*'Prevalence Rates'!C77</f>
        <v>47.148827443289903</v>
      </c>
      <c r="D77" s="75">
        <f>'Population 2016'!D77*'Prevalence Rates'!D77</f>
        <v>64.510554042366877</v>
      </c>
      <c r="E77" s="75">
        <f>'Population 2016'!E77*'Prevalence Rates'!E77</f>
        <v>13.507852964729182</v>
      </c>
      <c r="F77" s="75">
        <f>'Population 2016'!F77*'Prevalence Rates'!F77</f>
        <v>27.325493657488511</v>
      </c>
      <c r="G77" s="75">
        <f>'Population 2016'!G77*'Prevalence Rates'!G77</f>
        <v>34.456135184013895</v>
      </c>
      <c r="H77" s="75">
        <f>'Population 2016'!H77*'Prevalence Rates'!H77</f>
        <v>467.39040897208838</v>
      </c>
      <c r="I77" s="75">
        <f>'Population 2016'!I77*'Prevalence Rates'!I77</f>
        <v>21.276387747028277</v>
      </c>
      <c r="J77" s="75">
        <f>'Population 2016'!J77*'Prevalence Rates'!J77</f>
        <v>73.212089995010018</v>
      </c>
      <c r="K77" s="75">
        <f>'Population 2016'!K77*'Prevalence Rates'!K77</f>
        <v>39.108125874505923</v>
      </c>
      <c r="L77" s="75">
        <f>'Population 2016'!L77*'Prevalence Rates'!L77</f>
        <v>40.904696734365395</v>
      </c>
      <c r="M77" s="75">
        <f>'Population 2016'!M77*'Prevalence Rates'!M77</f>
        <v>40.904696734365409</v>
      </c>
      <c r="N77" s="75">
        <f>'Population 2016'!N77*'Prevalence Rates'!N77</f>
        <v>151.93330661516117</v>
      </c>
      <c r="O77" s="75">
        <f>'Population 2016'!O77*'Prevalence Rates'!O77</f>
        <v>175.0768203197544</v>
      </c>
      <c r="P77" s="75">
        <f>'Population 2016'!P77*'Prevalence Rates'!P77</f>
        <v>8.7187016480431616</v>
      </c>
      <c r="Q77" s="75">
        <f>'Population 2016'!Q77*'Prevalence Rates'!Q77</f>
        <v>8.7298133695722182</v>
      </c>
      <c r="R77" s="75">
        <f>'Population 2016'!R77*'Prevalence Rates'!R77</f>
        <v>11.624935530724215</v>
      </c>
      <c r="S77" s="75">
        <f>'Population 2016'!S77*'Prevalence Rates'!S77</f>
        <v>507.2631998445674</v>
      </c>
      <c r="T77" s="75">
        <f>'Population 2016'!T77*'Prevalence Rates'!T77</f>
        <v>120.59559226975809</v>
      </c>
      <c r="U77" s="75">
        <f>'Population 2016'!U77*'Prevalence Rates'!U77</f>
        <v>0</v>
      </c>
      <c r="V77" s="75">
        <f>'Population 2016'!V77*'Prevalence Rates'!V77</f>
        <v>91.955146205444493</v>
      </c>
      <c r="W77" s="75">
        <f>'Population 2016'!W77*'Prevalence Rates'!W77</f>
        <v>261.01951232549163</v>
      </c>
      <c r="X77" s="75">
        <f>'Population 2016'!X77*'Prevalence Rates'!X77</f>
        <v>261.01951232549146</v>
      </c>
      <c r="Y77" s="75">
        <f>'Population 2016'!Y77*'Prevalence Rates'!Y77</f>
        <v>165.67927664556669</v>
      </c>
      <c r="Z77" s="75">
        <f>'Population 2016'!Z77*'Prevalence Rates'!Z77</f>
        <v>890.3324973096228</v>
      </c>
      <c r="AA77" s="75">
        <f>'Population 2016'!AA77*'Prevalence Rates'!AA77</f>
        <v>1857.7417312048308</v>
      </c>
      <c r="AB77" s="75">
        <f>'Population 2016'!AB77*'Prevalence Rates'!AB77</f>
        <v>68.259244648270396</v>
      </c>
      <c r="AC77" s="75">
        <f>'Population 2016'!AC77*'Prevalence Rates'!AC77</f>
        <v>1248.2174552490792</v>
      </c>
      <c r="AD77" s="75">
        <f>'Population 2016'!AD77*'Prevalence Rates'!AD77</f>
        <v>83.335768817149884</v>
      </c>
      <c r="AE77" s="75">
        <f>'Population 2016'!AE77*'Prevalence Rates'!AE77</f>
        <v>49.659111456388686</v>
      </c>
      <c r="AF77" s="75">
        <f>'Population 2016'!AF77*'Prevalence Rates'!AF77</f>
        <v>120.25864800856601</v>
      </c>
      <c r="AG77" s="75">
        <f>'Population 2016'!AG77*'Prevalence Rates'!AG77</f>
        <v>49.6591114563887</v>
      </c>
      <c r="AH77" s="75">
        <f>'Population 2016'!AH77*'Prevalence Rates'!AH77</f>
        <v>581.99989502542246</v>
      </c>
      <c r="AI77" s="75">
        <f>'Population 2016'!AI77*'Prevalence Rates'!AI77</f>
        <v>245.12188167388325</v>
      </c>
      <c r="AJ77" s="75">
        <f>'Population 2016'!AJ77*'Prevalence Rates'!AJ77</f>
        <v>29.930788695676174</v>
      </c>
      <c r="AK77" s="75">
        <f>'Population 2016'!AK77*'Prevalence Rates'!AK77</f>
        <v>3.0732510799151185</v>
      </c>
      <c r="AL77" s="75">
        <f>'Population 2016'!AL77*'Prevalence Rates'!AL77</f>
        <v>243.37316029003622</v>
      </c>
      <c r="AM77" s="75">
        <f>'Population 2016'!AM77*'Prevalence Rates'!AM77</f>
        <v>399.58283779784625</v>
      </c>
      <c r="AN77" s="75">
        <f>'Population 2016'!AN77*'Prevalence Rates'!AN77</f>
        <v>0</v>
      </c>
      <c r="AO77" s="75">
        <f>'Population 2016'!AO77*'Prevalence Rates'!AO77</f>
        <v>0</v>
      </c>
      <c r="AP77" s="75">
        <f>'Population 2016'!AP77*'Prevalence Rates'!AP77</f>
        <v>17.724223773323207</v>
      </c>
      <c r="AQ77" s="75">
        <f>'Population 2016'!AQ77*'Prevalence Rates'!AQ77</f>
        <v>131.9350349931471</v>
      </c>
      <c r="AR77" s="75">
        <f>'Population 2016'!AR77*'Prevalence Rates'!AR77</f>
        <v>3397.7526491977083</v>
      </c>
      <c r="AS77" s="75">
        <f>'Population 2016'!AS77*'Prevalence Rates'!AS77</f>
        <v>26.870068763197036</v>
      </c>
      <c r="AT77" s="75">
        <f>'Population 2016'!AT77*'Prevalence Rates'!AT77</f>
        <v>0</v>
      </c>
      <c r="AU77" s="75">
        <f>'Population 2016'!AU77*'Prevalence Rates'!AU77</f>
        <v>0</v>
      </c>
      <c r="AV77" s="75">
        <f>'Population 2016'!AV77*'Prevalence Rates'!AV77</f>
        <v>67.16667002906334</v>
      </c>
      <c r="AW77" s="75">
        <f>'Population 2016'!AW77*'Prevalence Rates'!AW77</f>
        <v>193.48958885050158</v>
      </c>
      <c r="AX77" s="75">
        <f>'Population 2016'!AX77*'Prevalence Rates'!AX77</f>
        <v>32.926601147763158</v>
      </c>
      <c r="AY77" s="75">
        <f>'Population 2016'!AY77*'Prevalence Rates'!AY77</f>
        <v>479.97404516835383</v>
      </c>
      <c r="AZ77" s="75">
        <f>'Population 2016'!AZ77*'Prevalence Rates'!AZ77</f>
        <v>221.62590972729095</v>
      </c>
      <c r="BA77" s="75">
        <f>'Population 2016'!BA77*'Prevalence Rates'!BA77</f>
        <v>106.7959137990122</v>
      </c>
      <c r="BB77" s="75">
        <f>'Population 2016'!BB77*'Prevalence Rates'!BB77</f>
        <v>69.868044306418682</v>
      </c>
      <c r="BC77" s="84">
        <f>'Population 2016'!BC77*'Prevalence Rates'!BC77</f>
        <v>0</v>
      </c>
      <c r="BD77" s="118">
        <v>75</v>
      </c>
    </row>
    <row r="78" spans="2:56" s="72" customFormat="1" x14ac:dyDescent="0.35">
      <c r="B78" s="75" t="s">
        <v>82</v>
      </c>
      <c r="C78" s="83">
        <f>'Population 2016'!C78*'Prevalence Rates'!C78</f>
        <v>23.086667230852299</v>
      </c>
      <c r="D78" s="75">
        <f>'Population 2016'!D78*'Prevalence Rates'!D78</f>
        <v>31.896885054281402</v>
      </c>
      <c r="E78" s="75">
        <f>'Population 2016'!E78*'Prevalence Rates'!E78</f>
        <v>6.9468958104321503</v>
      </c>
      <c r="F78" s="75">
        <f>'Population 2016'!F78*'Prevalence Rates'!F78</f>
        <v>16.850721088784582</v>
      </c>
      <c r="G78" s="75">
        <f>'Population 2016'!G78*'Prevalence Rates'!G78</f>
        <v>22.035900408380979</v>
      </c>
      <c r="H78" s="75">
        <f>'Population 2016'!H78*'Prevalence Rates'!H78</f>
        <v>258.49829824356982</v>
      </c>
      <c r="I78" s="75">
        <f>'Population 2016'!I78*'Prevalence Rates'!I78</f>
        <v>8.6548017954013332</v>
      </c>
      <c r="J78" s="75">
        <f>'Population 2016'!J78*'Prevalence Rates'!J78</f>
        <v>44.370963633339407</v>
      </c>
      <c r="K78" s="75">
        <f>'Population 2016'!K78*'Prevalence Rates'!K78</f>
        <v>24.886989192867407</v>
      </c>
      <c r="L78" s="75">
        <f>'Population 2016'!L78*'Prevalence Rates'!L78</f>
        <v>16.199879894798176</v>
      </c>
      <c r="M78" s="75">
        <f>'Population 2016'!M78*'Prevalence Rates'!M78</f>
        <v>16.19987989479818</v>
      </c>
      <c r="N78" s="75">
        <f>'Population 2016'!N78*'Prevalence Rates'!N78</f>
        <v>82.1539825362523</v>
      </c>
      <c r="O78" s="75">
        <f>'Population 2016'!O78*'Prevalence Rates'!O78</f>
        <v>93.282400327848151</v>
      </c>
      <c r="P78" s="75">
        <f>'Population 2016'!P78*'Prevalence Rates'!P78</f>
        <v>1.321015401218661</v>
      </c>
      <c r="Q78" s="75">
        <f>'Population 2016'!Q78*'Prevalence Rates'!Q78</f>
        <v>2.494232391306348</v>
      </c>
      <c r="R78" s="75">
        <f>'Population 2016'!R78*'Prevalence Rates'!R78</f>
        <v>6.8692800863370369</v>
      </c>
      <c r="S78" s="75">
        <f>'Population 2016'!S78*'Prevalence Rates'!S78</f>
        <v>289.966463956094</v>
      </c>
      <c r="T78" s="75">
        <f>'Population 2016'!T78*'Prevalence Rates'!T78</f>
        <v>64.207083507081421</v>
      </c>
      <c r="U78" s="75">
        <f>'Population 2016'!U78*'Prevalence Rates'!U78</f>
        <v>0</v>
      </c>
      <c r="V78" s="75">
        <f>'Population 2016'!V78*'Prevalence Rates'!V78</f>
        <v>44.070669149153119</v>
      </c>
      <c r="W78" s="75">
        <f>'Population 2016'!W78*'Prevalence Rates'!W78</f>
        <v>151.86589808028606</v>
      </c>
      <c r="X78" s="75">
        <f>'Population 2016'!X78*'Prevalence Rates'!X78</f>
        <v>151.86589808028594</v>
      </c>
      <c r="Y78" s="75">
        <f>'Population 2016'!Y78*'Prevalence Rates'!Y78</f>
        <v>88.47793831333928</v>
      </c>
      <c r="Z78" s="75">
        <f>'Population 2016'!Z78*'Prevalence Rates'!Z78</f>
        <v>479.87412566857637</v>
      </c>
      <c r="AA78" s="75">
        <f>'Population 2016'!AA78*'Prevalence Rates'!AA78</f>
        <v>1000.2364707229219</v>
      </c>
      <c r="AB78" s="75">
        <f>'Population 2016'!AB78*'Prevalence Rates'!AB78</f>
        <v>33.040379058471309</v>
      </c>
      <c r="AC78" s="75">
        <f>'Population 2016'!AC78*'Prevalence Rates'!AC78</f>
        <v>665.80903120359051</v>
      </c>
      <c r="AD78" s="75">
        <f>'Population 2016'!AD78*'Prevalence Rates'!AD78</f>
        <v>48.478980898438152</v>
      </c>
      <c r="AE78" s="75">
        <f>'Population 2016'!AE78*'Prevalence Rates'!AE78</f>
        <v>26.864765214111912</v>
      </c>
      <c r="AF78" s="75">
        <f>'Population 2016'!AF78*'Prevalence Rates'!AF78</f>
        <v>60.295887228671603</v>
      </c>
      <c r="AG78" s="75">
        <f>'Population 2016'!AG78*'Prevalence Rates'!AG78</f>
        <v>26.86476521411192</v>
      </c>
      <c r="AH78" s="75">
        <f>'Population 2016'!AH78*'Prevalence Rates'!AH78</f>
        <v>320.76130578105671</v>
      </c>
      <c r="AI78" s="75">
        <f>'Population 2016'!AI78*'Prevalence Rates'!AI78</f>
        <v>141.26761075415902</v>
      </c>
      <c r="AJ78" s="75">
        <f>'Population 2016'!AJ78*'Prevalence Rates'!AJ78</f>
        <v>15.796805144940203</v>
      </c>
      <c r="AK78" s="75">
        <f>'Population 2016'!AK78*'Prevalence Rates'!AK78</f>
        <v>0.76831276997877962</v>
      </c>
      <c r="AL78" s="75">
        <f>'Population 2016'!AL78*'Prevalence Rates'!AL78</f>
        <v>138.07263177602496</v>
      </c>
      <c r="AM78" s="75">
        <f>'Population 2016'!AM78*'Prevalence Rates'!AM78</f>
        <v>207.38975026644368</v>
      </c>
      <c r="AN78" s="75">
        <f>'Population 2016'!AN78*'Prevalence Rates'!AN78</f>
        <v>0</v>
      </c>
      <c r="AO78" s="75">
        <f>'Population 2016'!AO78*'Prevalence Rates'!AO78</f>
        <v>0</v>
      </c>
      <c r="AP78" s="75">
        <f>'Population 2016'!AP78*'Prevalence Rates'!AP78</f>
        <v>9.2029623438408965</v>
      </c>
      <c r="AQ78" s="75">
        <f>'Population 2016'!AQ78*'Prevalence Rates'!AQ78</f>
        <v>61.453184069655713</v>
      </c>
      <c r="AR78" s="75">
        <f>'Population 2016'!AR78*'Prevalence Rates'!AR78</f>
        <v>1848.4785807169853</v>
      </c>
      <c r="AS78" s="75">
        <f>'Population 2016'!AS78*'Prevalence Rates'!AS78</f>
        <v>10.930197462995405</v>
      </c>
      <c r="AT78" s="75">
        <f>'Population 2016'!AT78*'Prevalence Rates'!AT78</f>
        <v>0</v>
      </c>
      <c r="AU78" s="75">
        <f>'Population 2016'!AU78*'Prevalence Rates'!AU78</f>
        <v>0</v>
      </c>
      <c r="AV78" s="75">
        <f>'Population 2016'!AV78*'Prevalence Rates'!AV78</f>
        <v>37.585494109527673</v>
      </c>
      <c r="AW78" s="75">
        <f>'Population 2016'!AW78*'Prevalence Rates'!AW78</f>
        <v>117.44893331003209</v>
      </c>
      <c r="AX78" s="75">
        <f>'Population 2016'!AX78*'Prevalence Rates'!AX78</f>
        <v>18.815200655864661</v>
      </c>
      <c r="AY78" s="75">
        <f>'Population 2016'!AY78*'Prevalence Rates'!AY78</f>
        <v>271.25366659643811</v>
      </c>
      <c r="AZ78" s="75">
        <f>'Population 2016'!AZ78*'Prevalence Rates'!AZ78</f>
        <v>121.21417084362665</v>
      </c>
      <c r="BA78" s="75">
        <f>'Population 2016'!BA78*'Prevalence Rates'!BA78</f>
        <v>69.777698279722699</v>
      </c>
      <c r="BB78" s="75">
        <f>'Population 2016'!BB78*'Prevalence Rates'!BB78</f>
        <v>54.390945884110749</v>
      </c>
      <c r="BC78" s="84">
        <f>'Population 2016'!BC78*'Prevalence Rates'!BC78</f>
        <v>0</v>
      </c>
      <c r="BD78" s="118">
        <v>76</v>
      </c>
    </row>
    <row r="79" spans="2:56" s="72" customFormat="1" x14ac:dyDescent="0.35">
      <c r="B79" s="75" t="s">
        <v>76</v>
      </c>
      <c r="C79" s="83">
        <f>'Population 2016'!C79*'Prevalence Rates'!C79</f>
        <v>0</v>
      </c>
      <c r="D79" s="75">
        <f>'Population 2016'!D79*'Prevalence Rates'!D79</f>
        <v>0</v>
      </c>
      <c r="E79" s="75">
        <f>'Population 2016'!E79*'Prevalence Rates'!E79</f>
        <v>0</v>
      </c>
      <c r="F79" s="75">
        <f>'Population 2016'!F79*'Prevalence Rates'!F79</f>
        <v>0</v>
      </c>
      <c r="G79" s="75">
        <f>'Population 2016'!G79*'Prevalence Rates'!G79</f>
        <v>0</v>
      </c>
      <c r="H79" s="75">
        <f>'Population 2016'!H79*'Prevalence Rates'!H79</f>
        <v>0</v>
      </c>
      <c r="I79" s="75">
        <f>'Population 2016'!I79*'Prevalence Rates'!I79</f>
        <v>0</v>
      </c>
      <c r="J79" s="75">
        <f>'Population 2016'!J79*'Prevalence Rates'!J79</f>
        <v>0</v>
      </c>
      <c r="K79" s="75">
        <f>'Population 2016'!K79*'Prevalence Rates'!K79</f>
        <v>0</v>
      </c>
      <c r="L79" s="75">
        <f>'Population 2016'!L79*'Prevalence Rates'!L79</f>
        <v>0</v>
      </c>
      <c r="M79" s="75">
        <f>'Population 2016'!M79*'Prevalence Rates'!M79</f>
        <v>0</v>
      </c>
      <c r="N79" s="75">
        <f>'Population 2016'!N79*'Prevalence Rates'!N79</f>
        <v>0</v>
      </c>
      <c r="O79" s="75">
        <f>'Population 2016'!O79*'Prevalence Rates'!O79</f>
        <v>0</v>
      </c>
      <c r="P79" s="75">
        <f>'Population 2016'!P79*'Prevalence Rates'!P79</f>
        <v>0</v>
      </c>
      <c r="Q79" s="75">
        <f>'Population 2016'!Q79*'Prevalence Rates'!Q79</f>
        <v>0</v>
      </c>
      <c r="R79" s="75">
        <f>'Population 2016'!R79*'Prevalence Rates'!R79</f>
        <v>0</v>
      </c>
      <c r="S79" s="75">
        <f>'Population 2016'!S79*'Prevalence Rates'!S79</f>
        <v>0</v>
      </c>
      <c r="T79" s="75">
        <f>'Population 2016'!T79*'Prevalence Rates'!T79</f>
        <v>0</v>
      </c>
      <c r="U79" s="75">
        <f>'Population 2016'!U79*'Prevalence Rates'!U79</f>
        <v>0</v>
      </c>
      <c r="V79" s="75">
        <f>'Population 2016'!V79*'Prevalence Rates'!V79</f>
        <v>0</v>
      </c>
      <c r="W79" s="75">
        <f>'Population 2016'!W79*'Prevalence Rates'!W79</f>
        <v>0</v>
      </c>
      <c r="X79" s="75">
        <f>'Population 2016'!X79*'Prevalence Rates'!X79</f>
        <v>0</v>
      </c>
      <c r="Y79" s="75">
        <f>'Population 2016'!Y79*'Prevalence Rates'!Y79</f>
        <v>0</v>
      </c>
      <c r="Z79" s="75">
        <f>'Population 2016'!Z79*'Prevalence Rates'!Z79</f>
        <v>0</v>
      </c>
      <c r="AA79" s="75">
        <f>'Population 2016'!AA79*'Prevalence Rates'!AA79</f>
        <v>0</v>
      </c>
      <c r="AB79" s="75">
        <f>'Population 2016'!AB79*'Prevalence Rates'!AB79</f>
        <v>0</v>
      </c>
      <c r="AC79" s="75">
        <f>'Population 2016'!AC79*'Prevalence Rates'!AC79</f>
        <v>0</v>
      </c>
      <c r="AD79" s="75">
        <f>'Population 2016'!AD79*'Prevalence Rates'!AD79</f>
        <v>0</v>
      </c>
      <c r="AE79" s="75">
        <f>'Population 2016'!AE79*'Prevalence Rates'!AE79</f>
        <v>0</v>
      </c>
      <c r="AF79" s="75">
        <f>'Population 2016'!AF79*'Prevalence Rates'!AF79</f>
        <v>0</v>
      </c>
      <c r="AG79" s="75">
        <f>'Population 2016'!AG79*'Prevalence Rates'!AG79</f>
        <v>0</v>
      </c>
      <c r="AH79" s="75">
        <f>'Population 2016'!AH79*'Prevalence Rates'!AH79</f>
        <v>0</v>
      </c>
      <c r="AI79" s="75">
        <f>'Population 2016'!AI79*'Prevalence Rates'!AI79</f>
        <v>0</v>
      </c>
      <c r="AJ79" s="75">
        <f>'Population 2016'!AJ79*'Prevalence Rates'!AJ79</f>
        <v>0</v>
      </c>
      <c r="AK79" s="75">
        <f>'Population 2016'!AK79*'Prevalence Rates'!AK79</f>
        <v>0</v>
      </c>
      <c r="AL79" s="75">
        <f>'Population 2016'!AL79*'Prevalence Rates'!AL79</f>
        <v>0</v>
      </c>
      <c r="AM79" s="75">
        <f>'Population 2016'!AM79*'Prevalence Rates'!AM79</f>
        <v>0</v>
      </c>
      <c r="AN79" s="75">
        <f>'Population 2016'!AN79*'Prevalence Rates'!AN79</f>
        <v>0</v>
      </c>
      <c r="AO79" s="75">
        <f>'Population 2016'!AO79*'Prevalence Rates'!AO79</f>
        <v>0</v>
      </c>
      <c r="AP79" s="75">
        <f>'Population 2016'!AP79*'Prevalence Rates'!AP79</f>
        <v>0</v>
      </c>
      <c r="AQ79" s="75">
        <f>'Population 2016'!AQ79*'Prevalence Rates'!AQ79</f>
        <v>0</v>
      </c>
      <c r="AR79" s="75">
        <f>'Population 2016'!AR79*'Prevalence Rates'!AR79</f>
        <v>0</v>
      </c>
      <c r="AS79" s="75">
        <f>'Population 2016'!AS79*'Prevalence Rates'!AS79</f>
        <v>0</v>
      </c>
      <c r="AT79" s="75">
        <f>'Population 2016'!AT79*'Prevalence Rates'!AT79</f>
        <v>0</v>
      </c>
      <c r="AU79" s="75">
        <f>'Population 2016'!AU79*'Prevalence Rates'!AU79</f>
        <v>0</v>
      </c>
      <c r="AV79" s="75">
        <f>'Population 2016'!AV79*'Prevalence Rates'!AV79</f>
        <v>0</v>
      </c>
      <c r="AW79" s="75">
        <f>'Population 2016'!AW79*'Prevalence Rates'!AW79</f>
        <v>0</v>
      </c>
      <c r="AX79" s="75">
        <f>'Population 2016'!AX79*'Prevalence Rates'!AX79</f>
        <v>0</v>
      </c>
      <c r="AY79" s="75">
        <f>'Population 2016'!AY79*'Prevalence Rates'!AY79</f>
        <v>0</v>
      </c>
      <c r="AZ79" s="75">
        <f>'Population 2016'!AZ79*'Prevalence Rates'!AZ79</f>
        <v>0</v>
      </c>
      <c r="BA79" s="75">
        <f>'Population 2016'!BA79*'Prevalence Rates'!BA79</f>
        <v>0</v>
      </c>
      <c r="BB79" s="75">
        <f>'Population 2016'!BB79*'Prevalence Rates'!BB79</f>
        <v>0</v>
      </c>
      <c r="BC79" s="84">
        <f>'Population 2016'!BC79*'Prevalence Rates'!BC79</f>
        <v>0</v>
      </c>
      <c r="BD79" s="118">
        <v>77</v>
      </c>
    </row>
    <row r="80" spans="2:56" s="72" customFormat="1" x14ac:dyDescent="0.35">
      <c r="B80" s="75" t="s">
        <v>46</v>
      </c>
      <c r="C80" s="83">
        <f>'Population 2016'!C80*'Prevalence Rates'!C80</f>
        <v>0</v>
      </c>
      <c r="D80" s="75">
        <f>'Population 2016'!D80*'Prevalence Rates'!D80</f>
        <v>0</v>
      </c>
      <c r="E80" s="75">
        <f>'Population 2016'!E80*'Prevalence Rates'!E80</f>
        <v>0</v>
      </c>
      <c r="F80" s="75">
        <f>'Population 2016'!F80*'Prevalence Rates'!F80</f>
        <v>0</v>
      </c>
      <c r="G80" s="75">
        <f>'Population 2016'!G80*'Prevalence Rates'!G80</f>
        <v>0</v>
      </c>
      <c r="H80" s="75">
        <f>'Population 2016'!H80*'Prevalence Rates'!H80</f>
        <v>0</v>
      </c>
      <c r="I80" s="75">
        <f>'Population 2016'!I80*'Prevalence Rates'!I80</f>
        <v>0</v>
      </c>
      <c r="J80" s="75">
        <f>'Population 2016'!J80*'Prevalence Rates'!J80</f>
        <v>0</v>
      </c>
      <c r="K80" s="75">
        <f>'Population 2016'!K80*'Prevalence Rates'!K80</f>
        <v>0</v>
      </c>
      <c r="L80" s="75">
        <f>'Population 2016'!L80*'Prevalence Rates'!L80</f>
        <v>0</v>
      </c>
      <c r="M80" s="75">
        <f>'Population 2016'!M80*'Prevalence Rates'!M80</f>
        <v>0</v>
      </c>
      <c r="N80" s="75">
        <f>'Population 2016'!N80*'Prevalence Rates'!N80</f>
        <v>0</v>
      </c>
      <c r="O80" s="75">
        <f>'Population 2016'!O80*'Prevalence Rates'!O80</f>
        <v>0</v>
      </c>
      <c r="P80" s="75">
        <f>'Population 2016'!P80*'Prevalence Rates'!P80</f>
        <v>0</v>
      </c>
      <c r="Q80" s="75">
        <f>'Population 2016'!Q80*'Prevalence Rates'!Q80</f>
        <v>0</v>
      </c>
      <c r="R80" s="75">
        <f>'Population 2016'!R80*'Prevalence Rates'!R80</f>
        <v>0</v>
      </c>
      <c r="S80" s="75">
        <f>'Population 2016'!S80*'Prevalence Rates'!S80</f>
        <v>0</v>
      </c>
      <c r="T80" s="75">
        <f>'Population 2016'!T80*'Prevalence Rates'!T80</f>
        <v>0</v>
      </c>
      <c r="U80" s="75">
        <f>'Population 2016'!U80*'Prevalence Rates'!U80</f>
        <v>0</v>
      </c>
      <c r="V80" s="75">
        <f>'Population 2016'!V80*'Prevalence Rates'!V80</f>
        <v>0</v>
      </c>
      <c r="W80" s="75">
        <f>'Population 2016'!W80*'Prevalence Rates'!W80</f>
        <v>0</v>
      </c>
      <c r="X80" s="75">
        <f>'Population 2016'!X80*'Prevalence Rates'!X80</f>
        <v>0</v>
      </c>
      <c r="Y80" s="75">
        <f>'Population 2016'!Y80*'Prevalence Rates'!Y80</f>
        <v>0</v>
      </c>
      <c r="Z80" s="75">
        <f>'Population 2016'!Z80*'Prevalence Rates'!Z80</f>
        <v>0</v>
      </c>
      <c r="AA80" s="75">
        <f>'Population 2016'!AA80*'Prevalence Rates'!AA80</f>
        <v>0</v>
      </c>
      <c r="AB80" s="75">
        <f>'Population 2016'!AB80*'Prevalence Rates'!AB80</f>
        <v>0</v>
      </c>
      <c r="AC80" s="75">
        <f>'Population 2016'!AC80*'Prevalence Rates'!AC80</f>
        <v>0</v>
      </c>
      <c r="AD80" s="75">
        <f>'Population 2016'!AD80*'Prevalence Rates'!AD80</f>
        <v>0</v>
      </c>
      <c r="AE80" s="75">
        <f>'Population 2016'!AE80*'Prevalence Rates'!AE80</f>
        <v>0</v>
      </c>
      <c r="AF80" s="75">
        <f>'Population 2016'!AF80*'Prevalence Rates'!AF80</f>
        <v>0</v>
      </c>
      <c r="AG80" s="75">
        <f>'Population 2016'!AG80*'Prevalence Rates'!AG80</f>
        <v>0</v>
      </c>
      <c r="AH80" s="75">
        <f>'Population 2016'!AH80*'Prevalence Rates'!AH80</f>
        <v>0</v>
      </c>
      <c r="AI80" s="75">
        <f>'Population 2016'!AI80*'Prevalence Rates'!AI80</f>
        <v>0</v>
      </c>
      <c r="AJ80" s="75">
        <f>'Population 2016'!AJ80*'Prevalence Rates'!AJ80</f>
        <v>0</v>
      </c>
      <c r="AK80" s="75">
        <f>'Population 2016'!AK80*'Prevalence Rates'!AK80</f>
        <v>0</v>
      </c>
      <c r="AL80" s="75">
        <f>'Population 2016'!AL80*'Prevalence Rates'!AL80</f>
        <v>0</v>
      </c>
      <c r="AM80" s="75">
        <f>'Population 2016'!AM80*'Prevalence Rates'!AM80</f>
        <v>0</v>
      </c>
      <c r="AN80" s="75">
        <f>'Population 2016'!AN80*'Prevalence Rates'!AN80</f>
        <v>0</v>
      </c>
      <c r="AO80" s="75">
        <f>'Population 2016'!AO80*'Prevalence Rates'!AO80</f>
        <v>0</v>
      </c>
      <c r="AP80" s="75">
        <f>'Population 2016'!AP80*'Prevalence Rates'!AP80</f>
        <v>0</v>
      </c>
      <c r="AQ80" s="75">
        <f>'Population 2016'!AQ80*'Prevalence Rates'!AQ80</f>
        <v>0</v>
      </c>
      <c r="AR80" s="75">
        <f>'Population 2016'!AR80*'Prevalence Rates'!AR80</f>
        <v>0</v>
      </c>
      <c r="AS80" s="75">
        <f>'Population 2016'!AS80*'Prevalence Rates'!AS80</f>
        <v>0</v>
      </c>
      <c r="AT80" s="75">
        <f>'Population 2016'!AT80*'Prevalence Rates'!AT80</f>
        <v>0</v>
      </c>
      <c r="AU80" s="75">
        <f>'Population 2016'!AU80*'Prevalence Rates'!AU80</f>
        <v>0</v>
      </c>
      <c r="AV80" s="75">
        <f>'Population 2016'!AV80*'Prevalence Rates'!AV80</f>
        <v>0</v>
      </c>
      <c r="AW80" s="75">
        <f>'Population 2016'!AW80*'Prevalence Rates'!AW80</f>
        <v>0</v>
      </c>
      <c r="AX80" s="75">
        <f>'Population 2016'!AX80*'Prevalence Rates'!AX80</f>
        <v>0</v>
      </c>
      <c r="AY80" s="75">
        <f>'Population 2016'!AY80*'Prevalence Rates'!AY80</f>
        <v>0</v>
      </c>
      <c r="AZ80" s="75">
        <f>'Population 2016'!AZ80*'Prevalence Rates'!AZ80</f>
        <v>0</v>
      </c>
      <c r="BA80" s="75">
        <f>'Population 2016'!BA80*'Prevalence Rates'!BA80</f>
        <v>0</v>
      </c>
      <c r="BB80" s="75">
        <f>'Population 2016'!BB80*'Prevalence Rates'!BB80</f>
        <v>0</v>
      </c>
      <c r="BC80" s="84">
        <f>'Population 2016'!BC80*'Prevalence Rates'!BC80</f>
        <v>0</v>
      </c>
      <c r="BD80" s="118">
        <v>78</v>
      </c>
    </row>
    <row r="81" spans="2:56" s="72" customFormat="1" x14ac:dyDescent="0.35">
      <c r="B81" s="75" t="s">
        <v>77</v>
      </c>
      <c r="C81" s="83">
        <f>'Population 2016'!C81*'Prevalence Rates'!C81</f>
        <v>0</v>
      </c>
      <c r="D81" s="75">
        <f>'Population 2016'!D81*'Prevalence Rates'!D81</f>
        <v>0</v>
      </c>
      <c r="E81" s="75">
        <f>'Population 2016'!E81*'Prevalence Rates'!E81</f>
        <v>0</v>
      </c>
      <c r="F81" s="75">
        <f>'Population 2016'!F81*'Prevalence Rates'!F81</f>
        <v>0</v>
      </c>
      <c r="G81" s="75">
        <f>'Population 2016'!G81*'Prevalence Rates'!G81</f>
        <v>0</v>
      </c>
      <c r="H81" s="75">
        <f>'Population 2016'!H81*'Prevalence Rates'!H81</f>
        <v>0</v>
      </c>
      <c r="I81" s="75">
        <f>'Population 2016'!I81*'Prevalence Rates'!I81</f>
        <v>0</v>
      </c>
      <c r="J81" s="75">
        <f>'Population 2016'!J81*'Prevalence Rates'!J81</f>
        <v>0</v>
      </c>
      <c r="K81" s="75">
        <f>'Population 2016'!K81*'Prevalence Rates'!K81</f>
        <v>0</v>
      </c>
      <c r="L81" s="75">
        <f>'Population 2016'!L81*'Prevalence Rates'!L81</f>
        <v>0</v>
      </c>
      <c r="M81" s="75">
        <f>'Population 2016'!M81*'Prevalence Rates'!M81</f>
        <v>0</v>
      </c>
      <c r="N81" s="75">
        <f>'Population 2016'!N81*'Prevalence Rates'!N81</f>
        <v>0</v>
      </c>
      <c r="O81" s="75">
        <f>'Population 2016'!O81*'Prevalence Rates'!O81</f>
        <v>0</v>
      </c>
      <c r="P81" s="75">
        <f>'Population 2016'!P81*'Prevalence Rates'!P81</f>
        <v>0</v>
      </c>
      <c r="Q81" s="75">
        <f>'Population 2016'!Q81*'Prevalence Rates'!Q81</f>
        <v>0</v>
      </c>
      <c r="R81" s="75">
        <f>'Population 2016'!R81*'Prevalence Rates'!R81</f>
        <v>0</v>
      </c>
      <c r="S81" s="75">
        <f>'Population 2016'!S81*'Prevalence Rates'!S81</f>
        <v>0</v>
      </c>
      <c r="T81" s="75">
        <f>'Population 2016'!T81*'Prevalence Rates'!T81</f>
        <v>0</v>
      </c>
      <c r="U81" s="75">
        <f>'Population 2016'!U81*'Prevalence Rates'!U81</f>
        <v>0</v>
      </c>
      <c r="V81" s="75">
        <f>'Population 2016'!V81*'Prevalence Rates'!V81</f>
        <v>0</v>
      </c>
      <c r="W81" s="75">
        <f>'Population 2016'!W81*'Prevalence Rates'!W81</f>
        <v>0</v>
      </c>
      <c r="X81" s="75">
        <f>'Population 2016'!X81*'Prevalence Rates'!X81</f>
        <v>0</v>
      </c>
      <c r="Y81" s="75">
        <f>'Population 2016'!Y81*'Prevalence Rates'!Y81</f>
        <v>0</v>
      </c>
      <c r="Z81" s="75">
        <f>'Population 2016'!Z81*'Prevalence Rates'!Z81</f>
        <v>0</v>
      </c>
      <c r="AA81" s="75">
        <f>'Population 2016'!AA81*'Prevalence Rates'!AA81</f>
        <v>0</v>
      </c>
      <c r="AB81" s="75">
        <f>'Population 2016'!AB81*'Prevalence Rates'!AB81</f>
        <v>0</v>
      </c>
      <c r="AC81" s="75">
        <f>'Population 2016'!AC81*'Prevalence Rates'!AC81</f>
        <v>0</v>
      </c>
      <c r="AD81" s="75">
        <f>'Population 2016'!AD81*'Prevalence Rates'!AD81</f>
        <v>0</v>
      </c>
      <c r="AE81" s="75">
        <f>'Population 2016'!AE81*'Prevalence Rates'!AE81</f>
        <v>0</v>
      </c>
      <c r="AF81" s="75">
        <f>'Population 2016'!AF81*'Prevalence Rates'!AF81</f>
        <v>0</v>
      </c>
      <c r="AG81" s="75">
        <f>'Population 2016'!AG81*'Prevalence Rates'!AG81</f>
        <v>0</v>
      </c>
      <c r="AH81" s="75">
        <f>'Population 2016'!AH81*'Prevalence Rates'!AH81</f>
        <v>0</v>
      </c>
      <c r="AI81" s="75">
        <f>'Population 2016'!AI81*'Prevalence Rates'!AI81</f>
        <v>0</v>
      </c>
      <c r="AJ81" s="75">
        <f>'Population 2016'!AJ81*'Prevalence Rates'!AJ81</f>
        <v>0</v>
      </c>
      <c r="AK81" s="75">
        <f>'Population 2016'!AK81*'Prevalence Rates'!AK81</f>
        <v>0</v>
      </c>
      <c r="AL81" s="75">
        <f>'Population 2016'!AL81*'Prevalence Rates'!AL81</f>
        <v>0</v>
      </c>
      <c r="AM81" s="75">
        <f>'Population 2016'!AM81*'Prevalence Rates'!AM81</f>
        <v>0</v>
      </c>
      <c r="AN81" s="75">
        <f>'Population 2016'!AN81*'Prevalence Rates'!AN81</f>
        <v>0</v>
      </c>
      <c r="AO81" s="75">
        <f>'Population 2016'!AO81*'Prevalence Rates'!AO81</f>
        <v>0</v>
      </c>
      <c r="AP81" s="75">
        <f>'Population 2016'!AP81*'Prevalence Rates'!AP81</f>
        <v>0</v>
      </c>
      <c r="AQ81" s="75">
        <f>'Population 2016'!AQ81*'Prevalence Rates'!AQ81</f>
        <v>0</v>
      </c>
      <c r="AR81" s="75">
        <f>'Population 2016'!AR81*'Prevalence Rates'!AR81</f>
        <v>0</v>
      </c>
      <c r="AS81" s="75">
        <f>'Population 2016'!AS81*'Prevalence Rates'!AS81</f>
        <v>0</v>
      </c>
      <c r="AT81" s="75">
        <f>'Population 2016'!AT81*'Prevalence Rates'!AT81</f>
        <v>0</v>
      </c>
      <c r="AU81" s="75">
        <f>'Population 2016'!AU81*'Prevalence Rates'!AU81</f>
        <v>0</v>
      </c>
      <c r="AV81" s="75">
        <f>'Population 2016'!AV81*'Prevalence Rates'!AV81</f>
        <v>0</v>
      </c>
      <c r="AW81" s="75">
        <f>'Population 2016'!AW81*'Prevalence Rates'!AW81</f>
        <v>0</v>
      </c>
      <c r="AX81" s="75">
        <f>'Population 2016'!AX81*'Prevalence Rates'!AX81</f>
        <v>0</v>
      </c>
      <c r="AY81" s="75">
        <f>'Population 2016'!AY81*'Prevalence Rates'!AY81</f>
        <v>0</v>
      </c>
      <c r="AZ81" s="75">
        <f>'Population 2016'!AZ81*'Prevalence Rates'!AZ81</f>
        <v>0</v>
      </c>
      <c r="BA81" s="75">
        <f>'Population 2016'!BA81*'Prevalence Rates'!BA81</f>
        <v>0</v>
      </c>
      <c r="BB81" s="75">
        <f>'Population 2016'!BB81*'Prevalence Rates'!BB81</f>
        <v>0</v>
      </c>
      <c r="BC81" s="84">
        <f>'Population 2016'!BC81*'Prevalence Rates'!BC81</f>
        <v>0</v>
      </c>
      <c r="BD81" s="118">
        <v>79</v>
      </c>
    </row>
    <row r="82" spans="2:56" s="72" customFormat="1" x14ac:dyDescent="0.35">
      <c r="B82" s="75" t="s">
        <v>47</v>
      </c>
      <c r="C82" s="83">
        <f>'Population 2016'!C82*'Prevalence Rates'!C82</f>
        <v>47.696473164737313</v>
      </c>
      <c r="D82" s="75">
        <f>'Population 2016'!D82*'Prevalence Rates'!D82</f>
        <v>64.686922006143121</v>
      </c>
      <c r="E82" s="75">
        <f>'Population 2016'!E82*'Prevalence Rates'!E82</f>
        <v>13.240194439313342</v>
      </c>
      <c r="F82" s="75">
        <f>'Population 2016'!F82*'Prevalence Rates'!F82</f>
        <v>35.61315739459161</v>
      </c>
      <c r="G82" s="75">
        <f>'Population 2016'!G82*'Prevalence Rates'!G82</f>
        <v>21.847477304247288</v>
      </c>
      <c r="H82" s="75">
        <f>'Population 2016'!H82*'Prevalence Rates'!H82</f>
        <v>456.63987338992496</v>
      </c>
      <c r="I82" s="75">
        <f>'Population 2016'!I82*'Prevalence Rates'!I82</f>
        <v>24.453012961682575</v>
      </c>
      <c r="J82" s="75">
        <f>'Population 2016'!J82*'Prevalence Rates'!J82</f>
        <v>104.76213542475439</v>
      </c>
      <c r="K82" s="75">
        <f>'Population 2016'!K82*'Prevalence Rates'!K82</f>
        <v>51.419925896659635</v>
      </c>
      <c r="L82" s="75">
        <f>'Population 2016'!L82*'Prevalence Rates'!L82</f>
        <v>47.753412122042661</v>
      </c>
      <c r="M82" s="75">
        <f>'Population 2016'!M82*'Prevalence Rates'!M82</f>
        <v>47.753412122042675</v>
      </c>
      <c r="N82" s="75">
        <f>'Population 2016'!N82*'Prevalence Rates'!N82</f>
        <v>150.6283071690786</v>
      </c>
      <c r="O82" s="75">
        <f>'Population 2016'!O82*'Prevalence Rates'!O82</f>
        <v>161.58878967452387</v>
      </c>
      <c r="P82" s="75">
        <f>'Population 2016'!P82*'Prevalence Rates'!P82</f>
        <v>14.508100903459763</v>
      </c>
      <c r="Q82" s="75">
        <f>'Population 2016'!Q82*'Prevalence Rates'!Q82</f>
        <v>14.379585001575634</v>
      </c>
      <c r="R82" s="75">
        <f>'Population 2016'!R82*'Prevalence Rates'!R82</f>
        <v>17.388385641646629</v>
      </c>
      <c r="S82" s="75">
        <f>'Population 2016'!S82*'Prevalence Rates'!S82</f>
        <v>588.21472701688492</v>
      </c>
      <c r="T82" s="75">
        <f>'Population 2016'!T82*'Prevalence Rates'!T82</f>
        <v>145.8343151010929</v>
      </c>
      <c r="U82" s="75">
        <f>'Population 2016'!U82*'Prevalence Rates'!U82</f>
        <v>0</v>
      </c>
      <c r="V82" s="75">
        <f>'Population 2016'!V82*'Prevalence Rates'!V82</f>
        <v>76.352209181226101</v>
      </c>
      <c r="W82" s="75">
        <f>'Population 2016'!W82*'Prevalence Rates'!W82</f>
        <v>287.23578562297467</v>
      </c>
      <c r="X82" s="75">
        <f>'Population 2016'!X82*'Prevalence Rates'!X82</f>
        <v>287.23578562297462</v>
      </c>
      <c r="Y82" s="75">
        <f>'Population 2016'!Y82*'Prevalence Rates'!Y82</f>
        <v>182.71100692578759</v>
      </c>
      <c r="Z82" s="75">
        <f>'Population 2016'!Z82*'Prevalence Rates'!Z82</f>
        <v>772.29116307710638</v>
      </c>
      <c r="AA82" s="75">
        <f>'Population 2016'!AA82*'Prevalence Rates'!AA82</f>
        <v>2016.209194739577</v>
      </c>
      <c r="AB82" s="75">
        <f>'Population 2016'!AB82*'Prevalence Rates'!AB82</f>
        <v>72.283101124372109</v>
      </c>
      <c r="AC82" s="75">
        <f>'Population 2016'!AC82*'Prevalence Rates'!AC82</f>
        <v>1255.4456149669361</v>
      </c>
      <c r="AD82" s="75">
        <f>'Population 2016'!AD82*'Prevalence Rates'!AD82</f>
        <v>72.170318285940482</v>
      </c>
      <c r="AE82" s="75">
        <f>'Population 2016'!AE82*'Prevalence Rates'!AE82</f>
        <v>56.392390471081946</v>
      </c>
      <c r="AF82" s="75">
        <f>'Population 2016'!AF82*'Prevalence Rates'!AF82</f>
        <v>126.69260006656825</v>
      </c>
      <c r="AG82" s="75">
        <f>'Population 2016'!AG82*'Prevalence Rates'!AG82</f>
        <v>56.392390471081939</v>
      </c>
      <c r="AH82" s="75">
        <f>'Population 2016'!AH82*'Prevalence Rates'!AH82</f>
        <v>723.14878082540258</v>
      </c>
      <c r="AI82" s="75">
        <f>'Population 2016'!AI82*'Prevalence Rates'!AI82</f>
        <v>298.83909097832895</v>
      </c>
      <c r="AJ82" s="75">
        <f>'Population 2016'!AJ82*'Prevalence Rates'!AJ82</f>
        <v>33.824705628706326</v>
      </c>
      <c r="AK82" s="75">
        <f>'Population 2016'!AK82*'Prevalence Rates'!AK82</f>
        <v>4.4364300865845854</v>
      </c>
      <c r="AL82" s="75">
        <f>'Population 2016'!AL82*'Prevalence Rates'!AL82</f>
        <v>222.9557565114055</v>
      </c>
      <c r="AM82" s="75">
        <f>'Population 2016'!AM82*'Prevalence Rates'!AM82</f>
        <v>473.88593619400302</v>
      </c>
      <c r="AN82" s="75">
        <f>'Population 2016'!AN82*'Prevalence Rates'!AN82</f>
        <v>0</v>
      </c>
      <c r="AO82" s="75">
        <f>'Population 2016'!AO82*'Prevalence Rates'!AO82</f>
        <v>0</v>
      </c>
      <c r="AP82" s="75">
        <f>'Population 2016'!AP82*'Prevalence Rates'!AP82</f>
        <v>23.835471459096908</v>
      </c>
      <c r="AQ82" s="75">
        <f>'Population 2016'!AQ82*'Prevalence Rates'!AQ82</f>
        <v>174.73360743570743</v>
      </c>
      <c r="AR82" s="75">
        <f>'Population 2016'!AR82*'Prevalence Rates'!AR82</f>
        <v>3611.1580025881749</v>
      </c>
      <c r="AS82" s="75">
        <f>'Population 2016'!AS82*'Prevalence Rates'!AS82</f>
        <v>26.15572140598637</v>
      </c>
      <c r="AT82" s="75">
        <f>'Population 2016'!AT82*'Prevalence Rates'!AT82</f>
        <v>0</v>
      </c>
      <c r="AU82" s="75">
        <f>'Population 2016'!AU82*'Prevalence Rates'!AU82</f>
        <v>0</v>
      </c>
      <c r="AV82" s="75">
        <f>'Population 2016'!AV82*'Prevalence Rates'!AV82</f>
        <v>71.291431955580819</v>
      </c>
      <c r="AW82" s="75">
        <f>'Population 2016'!AW82*'Prevalence Rates'!AW82</f>
        <v>253.4535213822702</v>
      </c>
      <c r="AX82" s="75">
        <f>'Population 2016'!AX82*'Prevalence Rates'!AX82</f>
        <v>56.176485289902637</v>
      </c>
      <c r="AY82" s="75">
        <f>'Population 2016'!AY82*'Prevalence Rates'!AY82</f>
        <v>505.09540405836901</v>
      </c>
      <c r="AZ82" s="75">
        <f>'Population 2016'!AZ82*'Prevalence Rates'!AZ82</f>
        <v>220.60095727914157</v>
      </c>
      <c r="BA82" s="75">
        <f>'Population 2016'!BA82*'Prevalence Rates'!BA82</f>
        <v>140.11906734352283</v>
      </c>
      <c r="BB82" s="75">
        <f>'Population 2016'!BB82*'Prevalence Rates'!BB82</f>
        <v>99.354758778395208</v>
      </c>
      <c r="BC82" s="84">
        <f>'Population 2016'!BC82*'Prevalence Rates'!BC82</f>
        <v>0</v>
      </c>
      <c r="BD82" s="118">
        <v>80</v>
      </c>
    </row>
    <row r="83" spans="2:56" s="72" customFormat="1" x14ac:dyDescent="0.35">
      <c r="B83" s="75" t="s">
        <v>48</v>
      </c>
      <c r="C83" s="83">
        <f>'Population 2016'!C83*'Prevalence Rates'!C83</f>
        <v>77.933759865989884</v>
      </c>
      <c r="D83" s="75">
        <f>'Population 2016'!D83*'Prevalence Rates'!D83</f>
        <v>117.71354047469822</v>
      </c>
      <c r="E83" s="75">
        <f>'Population 2016'!E83*'Prevalence Rates'!E83</f>
        <v>34.51376528000781</v>
      </c>
      <c r="F83" s="75">
        <f>'Population 2016'!F83*'Prevalence Rates'!F83</f>
        <v>50.242628689465342</v>
      </c>
      <c r="G83" s="75">
        <f>'Population 2016'!G83*'Prevalence Rates'!G83</f>
        <v>34.244079594859514</v>
      </c>
      <c r="H83" s="75">
        <f>'Population 2016'!H83*'Prevalence Rates'!H83</f>
        <v>640.06216474428732</v>
      </c>
      <c r="I83" s="75">
        <f>'Population 2016'!I83*'Prevalence Rates'!I83</f>
        <v>29.150201892175271</v>
      </c>
      <c r="J83" s="75">
        <f>'Population 2016'!J83*'Prevalence Rates'!J83</f>
        <v>133.8962739506587</v>
      </c>
      <c r="K83" s="75">
        <f>'Population 2016'!K83*'Prevalence Rates'!K83</f>
        <v>64.199732040566261</v>
      </c>
      <c r="L83" s="75">
        <f>'Population 2016'!L83*'Prevalence Rates'!L83</f>
        <v>71.305265039376636</v>
      </c>
      <c r="M83" s="75">
        <f>'Population 2016'!M83*'Prevalence Rates'!M83</f>
        <v>71.30526503937665</v>
      </c>
      <c r="N83" s="75">
        <f>'Population 2016'!N83*'Prevalence Rates'!N83</f>
        <v>248.64604419968313</v>
      </c>
      <c r="O83" s="75">
        <f>'Population 2016'!O83*'Prevalence Rates'!O83</f>
        <v>223.30195509277289</v>
      </c>
      <c r="P83" s="75">
        <f>'Population 2016'!P83*'Prevalence Rates'!P83</f>
        <v>18.028448916799263</v>
      </c>
      <c r="Q83" s="75">
        <f>'Population 2016'!Q83*'Prevalence Rates'!Q83</f>
        <v>19.445120627130688</v>
      </c>
      <c r="R83" s="75">
        <f>'Population 2016'!R83*'Prevalence Rates'!R83</f>
        <v>20.695379229935252</v>
      </c>
      <c r="S83" s="75">
        <f>'Population 2016'!S83*'Prevalence Rates'!S83</f>
        <v>804.75315534671518</v>
      </c>
      <c r="T83" s="75">
        <f>'Population 2016'!T83*'Prevalence Rates'!T83</f>
        <v>213.55351405210007</v>
      </c>
      <c r="U83" s="75">
        <f>'Population 2016'!U83*'Prevalence Rates'!U83</f>
        <v>0</v>
      </c>
      <c r="V83" s="75">
        <f>'Population 2016'!V83*'Prevalence Rates'!V83</f>
        <v>112.09477722423036</v>
      </c>
      <c r="W83" s="75">
        <f>'Population 2016'!W83*'Prevalence Rates'!W83</f>
        <v>370.15418786279076</v>
      </c>
      <c r="X83" s="75">
        <f>'Population 2016'!X83*'Prevalence Rates'!X83</f>
        <v>370.15418786279071</v>
      </c>
      <c r="Y83" s="75">
        <f>'Population 2016'!Y83*'Prevalence Rates'!Y83</f>
        <v>248.09588231394568</v>
      </c>
      <c r="Z83" s="75">
        <f>'Population 2016'!Z83*'Prevalence Rates'!Z83</f>
        <v>1205.3059670328005</v>
      </c>
      <c r="AA83" s="75">
        <f>'Population 2016'!AA83*'Prevalence Rates'!AA83</f>
        <v>3005.053403737435</v>
      </c>
      <c r="AB83" s="75">
        <f>'Population 2016'!AB83*'Prevalence Rates'!AB83</f>
        <v>128.89747276166153</v>
      </c>
      <c r="AC83" s="75">
        <f>'Population 2016'!AC83*'Prevalence Rates'!AC83</f>
        <v>1926.6345511878806</v>
      </c>
      <c r="AD83" s="75">
        <f>'Population 2016'!AD83*'Prevalence Rates'!AD83</f>
        <v>103.71414787690426</v>
      </c>
      <c r="AE83" s="75">
        <f>'Population 2016'!AE83*'Prevalence Rates'!AE83</f>
        <v>77.849007333249716</v>
      </c>
      <c r="AF83" s="75">
        <f>'Population 2016'!AF83*'Prevalence Rates'!AF83</f>
        <v>180.38145384154808</v>
      </c>
      <c r="AG83" s="75">
        <f>'Population 2016'!AG83*'Prevalence Rates'!AG83</f>
        <v>77.849007333249702</v>
      </c>
      <c r="AH83" s="75">
        <f>'Population 2016'!AH83*'Prevalence Rates'!AH83</f>
        <v>1003.4163049804598</v>
      </c>
      <c r="AI83" s="75">
        <f>'Population 2016'!AI83*'Prevalence Rates'!AI83</f>
        <v>429.25662475836589</v>
      </c>
      <c r="AJ83" s="75">
        <f>'Population 2016'!AJ83*'Prevalence Rates'!AJ83</f>
        <v>54.086848130926541</v>
      </c>
      <c r="AK83" s="75">
        <f>'Population 2016'!AK83*'Prevalence Rates'!AK83</f>
        <v>4.6293183512186982</v>
      </c>
      <c r="AL83" s="75">
        <f>'Population 2016'!AL83*'Prevalence Rates'!AL83</f>
        <v>304.65195342288399</v>
      </c>
      <c r="AM83" s="75">
        <f>'Population 2016'!AM83*'Prevalence Rates'!AM83</f>
        <v>650.42146627067007</v>
      </c>
      <c r="AN83" s="75">
        <f>'Population 2016'!AN83*'Prevalence Rates'!AN83</f>
        <v>0</v>
      </c>
      <c r="AO83" s="75">
        <f>'Population 2016'!AO83*'Prevalence Rates'!AO83</f>
        <v>0</v>
      </c>
      <c r="AP83" s="75">
        <f>'Population 2016'!AP83*'Prevalence Rates'!AP83</f>
        <v>43.071115092754063</v>
      </c>
      <c r="AQ83" s="75">
        <f>'Population 2016'!AQ83*'Prevalence Rates'!AQ83</f>
        <v>285.65999867298234</v>
      </c>
      <c r="AR83" s="75">
        <f>'Population 2016'!AR83*'Prevalence Rates'!AR83</f>
        <v>5294.4853715141899</v>
      </c>
      <c r="AS83" s="75">
        <f>'Population 2016'!AS83*'Prevalence Rates'!AS83</f>
        <v>31.179984274932902</v>
      </c>
      <c r="AT83" s="75">
        <f>'Population 2016'!AT83*'Prevalence Rates'!AT83</f>
        <v>0</v>
      </c>
      <c r="AU83" s="75">
        <f>'Population 2016'!AU83*'Prevalence Rates'!AU83</f>
        <v>0</v>
      </c>
      <c r="AV83" s="75">
        <f>'Population 2016'!AV83*'Prevalence Rates'!AV83</f>
        <v>110.98967712806203</v>
      </c>
      <c r="AW83" s="75">
        <f>'Population 2016'!AW83*'Prevalence Rates'!AW83</f>
        <v>358.77140152067949</v>
      </c>
      <c r="AX83" s="75">
        <f>'Population 2016'!AX83*'Prevalence Rates'!AX83</f>
        <v>73.412452367486395</v>
      </c>
      <c r="AY83" s="75">
        <f>'Population 2016'!AY83*'Prevalence Rates'!AY83</f>
        <v>732.21582037686346</v>
      </c>
      <c r="AZ83" s="75">
        <f>'Population 2016'!AZ83*'Prevalence Rates'!AZ83</f>
        <v>359.81785956711531</v>
      </c>
      <c r="BA83" s="75">
        <f>'Population 2016'!BA83*'Prevalence Rates'!BA83</f>
        <v>197.90356948995776</v>
      </c>
      <c r="BB83" s="75">
        <f>'Population 2016'!BB83*'Prevalence Rates'!BB83</f>
        <v>133.50795710846856</v>
      </c>
      <c r="BC83" s="84">
        <f>'Population 2016'!BC83*'Prevalence Rates'!BC83</f>
        <v>0</v>
      </c>
      <c r="BD83" s="118">
        <v>81</v>
      </c>
    </row>
    <row r="84" spans="2:56" s="72" customFormat="1" x14ac:dyDescent="0.35">
      <c r="B84" s="75" t="s">
        <v>49</v>
      </c>
      <c r="C84" s="83">
        <f>'Population 2016'!C84*'Prevalence Rates'!C84</f>
        <v>219.19620783900658</v>
      </c>
      <c r="D84" s="75">
        <f>'Population 2016'!D84*'Prevalence Rates'!D84</f>
        <v>301.67417023346673</v>
      </c>
      <c r="E84" s="75">
        <f>'Population 2016'!E84*'Prevalence Rates'!E84</f>
        <v>65.558300359659128</v>
      </c>
      <c r="F84" s="75">
        <f>'Population 2016'!F84*'Prevalence Rates'!F84</f>
        <v>77.748257692966476</v>
      </c>
      <c r="G84" s="75">
        <f>'Population 2016'!G84*'Prevalence Rates'!G84</f>
        <v>46.273398132087905</v>
      </c>
      <c r="H84" s="75">
        <f>'Population 2016'!H84*'Prevalence Rates'!H84</f>
        <v>1032.5633537720732</v>
      </c>
      <c r="I84" s="75">
        <f>'Population 2016'!I84*'Prevalence Rates'!I84</f>
        <v>36.574953234397505</v>
      </c>
      <c r="J84" s="75">
        <f>'Population 2016'!J84*'Prevalence Rates'!J84</f>
        <v>218.79055007110347</v>
      </c>
      <c r="K84" s="75">
        <f>'Population 2016'!K84*'Prevalence Rates'!K84</f>
        <v>87.166381966957857</v>
      </c>
      <c r="L84" s="75">
        <f>'Population 2016'!L84*'Prevalence Rates'!L84</f>
        <v>134.99147277285857</v>
      </c>
      <c r="M84" s="75">
        <f>'Population 2016'!M84*'Prevalence Rates'!M84</f>
        <v>134.99147277285857</v>
      </c>
      <c r="N84" s="75">
        <f>'Population 2016'!N84*'Prevalence Rates'!N84</f>
        <v>585.17682064154576</v>
      </c>
      <c r="O84" s="75">
        <f>'Population 2016'!O84*'Prevalence Rates'!O84</f>
        <v>369.26570957492862</v>
      </c>
      <c r="P84" s="75">
        <f>'Population 2016'!P84*'Prevalence Rates'!P84</f>
        <v>29.135793091101622</v>
      </c>
      <c r="Q84" s="75">
        <f>'Population 2016'!Q84*'Prevalence Rates'!Q84</f>
        <v>28.748855510569349</v>
      </c>
      <c r="R84" s="75">
        <f>'Population 2016'!R84*'Prevalence Rates'!R84</f>
        <v>35.034450588073113</v>
      </c>
      <c r="S84" s="75">
        <f>'Population 2016'!S84*'Prevalence Rates'!S84</f>
        <v>1603.3377492411807</v>
      </c>
      <c r="T84" s="75">
        <f>'Population 2016'!T84*'Prevalence Rates'!T84</f>
        <v>542.92826683427063</v>
      </c>
      <c r="U84" s="75">
        <f>'Population 2016'!U84*'Prevalence Rates'!U84</f>
        <v>0</v>
      </c>
      <c r="V84" s="75">
        <f>'Population 2016'!V84*'Prevalence Rates'!V84</f>
        <v>212.03560682304794</v>
      </c>
      <c r="W84" s="75">
        <f>'Population 2016'!W84*'Prevalence Rates'!W84</f>
        <v>658.53529471364845</v>
      </c>
      <c r="X84" s="75">
        <f>'Population 2016'!X84*'Prevalence Rates'!X84</f>
        <v>658.53529471364834</v>
      </c>
      <c r="Y84" s="75">
        <f>'Population 2016'!Y84*'Prevalence Rates'!Y84</f>
        <v>434.39313634184242</v>
      </c>
      <c r="Z84" s="75">
        <f>'Population 2016'!Z84*'Prevalence Rates'!Z84</f>
        <v>2574.9491092841181</v>
      </c>
      <c r="AA84" s="75">
        <f>'Population 2016'!AA84*'Prevalence Rates'!AA84</f>
        <v>5752.482624021628</v>
      </c>
      <c r="AB84" s="75">
        <f>'Population 2016'!AB84*'Prevalence Rates'!AB84</f>
        <v>324.21652367722965</v>
      </c>
      <c r="AC84" s="75">
        <f>'Population 2016'!AC84*'Prevalence Rates'!AC84</f>
        <v>3922.1365957761682</v>
      </c>
      <c r="AD84" s="75">
        <f>'Population 2016'!AD84*'Prevalence Rates'!AD84</f>
        <v>169.05214784256114</v>
      </c>
      <c r="AE84" s="75">
        <f>'Population 2016'!AE84*'Prevalence Rates'!AE84</f>
        <v>137.58736709127831</v>
      </c>
      <c r="AF84" s="75">
        <f>'Population 2016'!AF84*'Prevalence Rates'!AF84</f>
        <v>304.71366320884624</v>
      </c>
      <c r="AG84" s="75">
        <f>'Population 2016'!AG84*'Prevalence Rates'!AG84</f>
        <v>137.58736709127828</v>
      </c>
      <c r="AH84" s="75">
        <f>'Population 2016'!AH84*'Prevalence Rates'!AH84</f>
        <v>1606.8451499447874</v>
      </c>
      <c r="AI84" s="75">
        <f>'Population 2016'!AI84*'Prevalence Rates'!AI84</f>
        <v>931.45567558841287</v>
      </c>
      <c r="AJ84" s="75">
        <f>'Population 2016'!AJ84*'Prevalence Rates'!AJ84</f>
        <v>69.818649097096994</v>
      </c>
      <c r="AK84" s="75">
        <f>'Population 2016'!AK84*'Prevalence Rates'!AK84</f>
        <v>3.8784181698530311</v>
      </c>
      <c r="AL84" s="75">
        <f>'Population 2016'!AL84*'Prevalence Rates'!AL84</f>
        <v>465.4780697510559</v>
      </c>
      <c r="AM84" s="75">
        <f>'Population 2016'!AM84*'Prevalence Rates'!AM84</f>
        <v>1039.5210833762108</v>
      </c>
      <c r="AN84" s="75">
        <f>'Population 2016'!AN84*'Prevalence Rates'!AN84</f>
        <v>0</v>
      </c>
      <c r="AO84" s="75">
        <f>'Population 2016'!AO84*'Prevalence Rates'!AO84</f>
        <v>0</v>
      </c>
      <c r="AP84" s="75">
        <f>'Population 2016'!AP84*'Prevalence Rates'!AP84</f>
        <v>103.46630582365064</v>
      </c>
      <c r="AQ84" s="75">
        <f>'Population 2016'!AQ84*'Prevalence Rates'!AQ84</f>
        <v>565.82543277701382</v>
      </c>
      <c r="AR84" s="75">
        <f>'Population 2016'!AR84*'Prevalence Rates'!AR84</f>
        <v>10164.629358452685</v>
      </c>
      <c r="AS84" s="75">
        <f>'Population 2016'!AS84*'Prevalence Rates'!AS84</f>
        <v>39.121734762702879</v>
      </c>
      <c r="AT84" s="75">
        <f>'Population 2016'!AT84*'Prevalence Rates'!AT84</f>
        <v>0</v>
      </c>
      <c r="AU84" s="75">
        <f>'Population 2016'!AU84*'Prevalence Rates'!AU84</f>
        <v>0</v>
      </c>
      <c r="AV84" s="75">
        <f>'Population 2016'!AV84*'Prevalence Rates'!AV84</f>
        <v>196.78228418673166</v>
      </c>
      <c r="AW84" s="75">
        <f>'Population 2016'!AW84*'Prevalence Rates'!AW84</f>
        <v>576.56351069804293</v>
      </c>
      <c r="AX84" s="75">
        <f>'Population 2016'!AX84*'Prevalence Rates'!AX84</f>
        <v>138.78637711675185</v>
      </c>
      <c r="AY84" s="75">
        <f>'Population 2016'!AY84*'Prevalence Rates'!AY84</f>
        <v>1486.2975444107899</v>
      </c>
      <c r="AZ84" s="75">
        <f>'Population 2016'!AZ84*'Prevalence Rates'!AZ84</f>
        <v>810.72539163050681</v>
      </c>
      <c r="BA84" s="75">
        <f>'Population 2016'!BA84*'Prevalence Rates'!BA84</f>
        <v>327.40757237572416</v>
      </c>
      <c r="BB84" s="75">
        <f>'Population 2016'!BB84*'Prevalence Rates'!BB84</f>
        <v>229.58551390592109</v>
      </c>
      <c r="BC84" s="84">
        <f>'Population 2016'!BC84*'Prevalence Rates'!BC84</f>
        <v>0</v>
      </c>
      <c r="BD84" s="118">
        <v>82</v>
      </c>
    </row>
    <row r="85" spans="2:56" s="72" customFormat="1" x14ac:dyDescent="0.35">
      <c r="B85" s="75" t="s">
        <v>50</v>
      </c>
      <c r="C85" s="83">
        <f>'Population 2016'!C85*'Prevalence Rates'!C85</f>
        <v>183.79411237564673</v>
      </c>
      <c r="D85" s="75">
        <f>'Population 2016'!D85*'Prevalence Rates'!D85</f>
        <v>265.15694222525218</v>
      </c>
      <c r="E85" s="75">
        <f>'Population 2016'!E85*'Prevalence Rates'!E85</f>
        <v>68.051011399950355</v>
      </c>
      <c r="F85" s="75">
        <f>'Population 2016'!F85*'Prevalence Rates'!F85</f>
        <v>63.882326384666719</v>
      </c>
      <c r="G85" s="75">
        <f>'Population 2016'!G85*'Prevalence Rates'!G85</f>
        <v>36.196080316655426</v>
      </c>
      <c r="H85" s="75">
        <f>'Population 2016'!H85*'Prevalence Rates'!H85</f>
        <v>910.29713345518553</v>
      </c>
      <c r="I85" s="75">
        <f>'Population 2016'!I85*'Prevalence Rates'!I85</f>
        <v>40.27874596699472</v>
      </c>
      <c r="J85" s="75">
        <f>'Population 2016'!J85*'Prevalence Rates'!J85</f>
        <v>191.97922254793934</v>
      </c>
      <c r="K85" s="75">
        <f>'Population 2016'!K85*'Prevalence Rates'!K85</f>
        <v>91.449123277473134</v>
      </c>
      <c r="L85" s="75">
        <f>'Population 2016'!L85*'Prevalence Rates'!L85</f>
        <v>94.167438668163427</v>
      </c>
      <c r="M85" s="75">
        <f>'Population 2016'!M85*'Prevalence Rates'!M85</f>
        <v>94.167438668163442</v>
      </c>
      <c r="N85" s="75">
        <f>'Population 2016'!N85*'Prevalence Rates'!N85</f>
        <v>459.08899740938949</v>
      </c>
      <c r="O85" s="75">
        <f>'Population 2016'!O85*'Prevalence Rates'!O85</f>
        <v>321.45127292170071</v>
      </c>
      <c r="P85" s="75">
        <f>'Population 2016'!P85*'Prevalence Rates'!P85</f>
        <v>23.952124381641823</v>
      </c>
      <c r="Q85" s="75">
        <f>'Population 2016'!Q85*'Prevalence Rates'!Q85</f>
        <v>30.117848630120271</v>
      </c>
      <c r="R85" s="75">
        <f>'Population 2016'!R85*'Prevalence Rates'!R85</f>
        <v>32.889484225538027</v>
      </c>
      <c r="S85" s="75">
        <f>'Population 2016'!S85*'Prevalence Rates'!S85</f>
        <v>1451.9759970211212</v>
      </c>
      <c r="T85" s="75">
        <f>'Population 2016'!T85*'Prevalence Rates'!T85</f>
        <v>469.01839182894565</v>
      </c>
      <c r="U85" s="75">
        <f>'Population 2016'!U85*'Prevalence Rates'!U85</f>
        <v>0</v>
      </c>
      <c r="V85" s="75">
        <f>'Population 2016'!V85*'Prevalence Rates'!V85</f>
        <v>194.7057735730873</v>
      </c>
      <c r="W85" s="75">
        <f>'Population 2016'!W85*'Prevalence Rates'!W85</f>
        <v>616.98902868091523</v>
      </c>
      <c r="X85" s="75">
        <f>'Population 2016'!X85*'Prevalence Rates'!X85</f>
        <v>616.989028680915</v>
      </c>
      <c r="Y85" s="75">
        <f>'Population 2016'!Y85*'Prevalence Rates'!Y85</f>
        <v>389.8531211836335</v>
      </c>
      <c r="Z85" s="75">
        <f>'Population 2016'!Z85*'Prevalence Rates'!Z85</f>
        <v>2254.7225361369178</v>
      </c>
      <c r="AA85" s="75">
        <f>'Population 2016'!AA85*'Prevalence Rates'!AA85</f>
        <v>5225.0024977140465</v>
      </c>
      <c r="AB85" s="75">
        <f>'Population 2016'!AB85*'Prevalence Rates'!AB85</f>
        <v>284.58730764334371</v>
      </c>
      <c r="AC85" s="75">
        <f>'Population 2016'!AC85*'Prevalence Rates'!AC85</f>
        <v>3505.3732743642181</v>
      </c>
      <c r="AD85" s="75">
        <f>'Population 2016'!AD85*'Prevalence Rates'!AD85</f>
        <v>163.7049996139643</v>
      </c>
      <c r="AE85" s="75">
        <f>'Population 2016'!AE85*'Prevalence Rates'!AE85</f>
        <v>142.88805292561565</v>
      </c>
      <c r="AF85" s="75">
        <f>'Population 2016'!AF85*'Prevalence Rates'!AF85</f>
        <v>286.88613115792361</v>
      </c>
      <c r="AG85" s="75">
        <f>'Population 2016'!AG85*'Prevalence Rates'!AG85</f>
        <v>142.88805292561563</v>
      </c>
      <c r="AH85" s="75">
        <f>'Population 2016'!AH85*'Prevalence Rates'!AH85</f>
        <v>1536.1289541954659</v>
      </c>
      <c r="AI85" s="75">
        <f>'Population 2016'!AI85*'Prevalence Rates'!AI85</f>
        <v>822.29144354493008</v>
      </c>
      <c r="AJ85" s="75">
        <f>'Population 2016'!AJ85*'Prevalence Rates'!AJ85</f>
        <v>76.937413318761784</v>
      </c>
      <c r="AK85" s="75">
        <f>'Population 2016'!AK85*'Prevalence Rates'!AK85</f>
        <v>2.9088136273897733</v>
      </c>
      <c r="AL85" s="75">
        <f>'Population 2016'!AL85*'Prevalence Rates'!AL85</f>
        <v>422.66608559703377</v>
      </c>
      <c r="AM85" s="75">
        <f>'Population 2016'!AM85*'Prevalence Rates'!AM85</f>
        <v>980.1863600945245</v>
      </c>
      <c r="AN85" s="75">
        <f>'Population 2016'!AN85*'Prevalence Rates'!AN85</f>
        <v>0</v>
      </c>
      <c r="AO85" s="75">
        <f>'Population 2016'!AO85*'Prevalence Rates'!AO85</f>
        <v>0</v>
      </c>
      <c r="AP85" s="75">
        <f>'Population 2016'!AP85*'Prevalence Rates'!AP85</f>
        <v>72.403058251313098</v>
      </c>
      <c r="AQ85" s="75">
        <f>'Population 2016'!AQ85*'Prevalence Rates'!AQ85</f>
        <v>532.10618460280227</v>
      </c>
      <c r="AR85" s="75">
        <f>'Population 2016'!AR85*'Prevalence Rates'!AR85</f>
        <v>9068.4719107359797</v>
      </c>
      <c r="AS85" s="75">
        <f>'Population 2016'!AS85*'Prevalence Rates'!AS85</f>
        <v>43.083429422217094</v>
      </c>
      <c r="AT85" s="75">
        <f>'Population 2016'!AT85*'Prevalence Rates'!AT85</f>
        <v>0</v>
      </c>
      <c r="AU85" s="75">
        <f>'Population 2016'!AU85*'Prevalence Rates'!AU85</f>
        <v>0</v>
      </c>
      <c r="AV85" s="75">
        <f>'Population 2016'!AV85*'Prevalence Rates'!AV85</f>
        <v>164.90909731141596</v>
      </c>
      <c r="AW85" s="75">
        <f>'Population 2016'!AW85*'Prevalence Rates'!AW85</f>
        <v>564.70244499878561</v>
      </c>
      <c r="AX85" s="75">
        <f>'Population 2016'!AX85*'Prevalence Rates'!AX85</f>
        <v>105.89480797347541</v>
      </c>
      <c r="AY85" s="75">
        <f>'Population 2016'!AY85*'Prevalence Rates'!AY85</f>
        <v>1253.0345440364938</v>
      </c>
      <c r="AZ85" s="75">
        <f>'Population 2016'!AZ85*'Prevalence Rates'!AZ85</f>
        <v>629.99340628430514</v>
      </c>
      <c r="BA85" s="75">
        <f>'Population 2016'!BA85*'Prevalence Rates'!BA85</f>
        <v>320.13184854515254</v>
      </c>
      <c r="BB85" s="75">
        <f>'Population 2016'!BB85*'Prevalence Rates'!BB85</f>
        <v>200.40666534053801</v>
      </c>
      <c r="BC85" s="84">
        <f>'Population 2016'!BC85*'Prevalence Rates'!BC85</f>
        <v>0</v>
      </c>
      <c r="BD85" s="118">
        <v>83</v>
      </c>
    </row>
    <row r="86" spans="2:56" s="72" customFormat="1" x14ac:dyDescent="0.35">
      <c r="B86" s="75" t="s">
        <v>51</v>
      </c>
      <c r="C86" s="83">
        <f>'Population 2016'!C86*'Prevalence Rates'!C86</f>
        <v>237.50531584747776</v>
      </c>
      <c r="D86" s="75">
        <f>'Population 2016'!D86*'Prevalence Rates'!D86</f>
        <v>325.89617387559468</v>
      </c>
      <c r="E86" s="75">
        <f>'Population 2016'!E86*'Prevalence Rates'!E86</f>
        <v>69.98791764187834</v>
      </c>
      <c r="F86" s="75">
        <f>'Population 2016'!F86*'Prevalence Rates'!F86</f>
        <v>85.976898033867684</v>
      </c>
      <c r="G86" s="75">
        <f>'Population 2016'!G86*'Prevalence Rates'!G86</f>
        <v>41.842817855407816</v>
      </c>
      <c r="H86" s="75">
        <f>'Population 2016'!H86*'Prevalence Rates'!H86</f>
        <v>1103.3231056193474</v>
      </c>
      <c r="I86" s="75">
        <f>'Population 2016'!I86*'Prevalence Rates'!I86</f>
        <v>58.715003150734468</v>
      </c>
      <c r="J86" s="75">
        <f>'Population 2016'!J86*'Prevalence Rates'!J86</f>
        <v>225.40243932057911</v>
      </c>
      <c r="K86" s="75">
        <f>'Population 2016'!K86*'Prevalence Rates'!K86</f>
        <v>123.69788702602077</v>
      </c>
      <c r="L86" s="75">
        <f>'Population 2016'!L86*'Prevalence Rates'!L86</f>
        <v>110.00735244261057</v>
      </c>
      <c r="M86" s="75">
        <f>'Population 2016'!M86*'Prevalence Rates'!M86</f>
        <v>110.00735244261058</v>
      </c>
      <c r="N86" s="75">
        <f>'Population 2016'!N86*'Prevalence Rates'!N86</f>
        <v>448.16736172833555</v>
      </c>
      <c r="O86" s="75">
        <f>'Population 2016'!O86*'Prevalence Rates'!O86</f>
        <v>370.37365046868746</v>
      </c>
      <c r="P86" s="75">
        <f>'Population 2016'!P86*'Prevalence Rates'!P86</f>
        <v>32.97303607300919</v>
      </c>
      <c r="Q86" s="75">
        <f>'Population 2016'!Q86*'Prevalence Rates'!Q86</f>
        <v>31.93820482441302</v>
      </c>
      <c r="R86" s="75">
        <f>'Population 2016'!R86*'Prevalence Rates'!R86</f>
        <v>40.004051117989086</v>
      </c>
      <c r="S86" s="75">
        <f>'Population 2016'!S86*'Prevalence Rates'!S86</f>
        <v>1820.3601429384844</v>
      </c>
      <c r="T86" s="75">
        <f>'Population 2016'!T86*'Prevalence Rates'!T86</f>
        <v>578.53374492907164</v>
      </c>
      <c r="U86" s="75">
        <f>'Population 2016'!U86*'Prevalence Rates'!U86</f>
        <v>0</v>
      </c>
      <c r="V86" s="75">
        <f>'Population 2016'!V86*'Prevalence Rates'!V86</f>
        <v>249.23069316252864</v>
      </c>
      <c r="W86" s="75">
        <f>'Population 2016'!W86*'Prevalence Rates'!W86</f>
        <v>776.85874780042775</v>
      </c>
      <c r="X86" s="75">
        <f>'Population 2016'!X86*'Prevalence Rates'!X86</f>
        <v>776.85874780042764</v>
      </c>
      <c r="Y86" s="75">
        <f>'Population 2016'!Y86*'Prevalence Rates'!Y86</f>
        <v>478.44400728793022</v>
      </c>
      <c r="Z86" s="75">
        <f>'Population 2016'!Z86*'Prevalence Rates'!Z86</f>
        <v>2494.5332221621607</v>
      </c>
      <c r="AA86" s="75">
        <f>'Population 2016'!AA86*'Prevalence Rates'!AA86</f>
        <v>6069.6273151104142</v>
      </c>
      <c r="AB86" s="75">
        <f>'Population 2016'!AB86*'Prevalence Rates'!AB86</f>
        <v>355.77239539304355</v>
      </c>
      <c r="AC86" s="75">
        <f>'Population 2016'!AC86*'Prevalence Rates'!AC86</f>
        <v>3898.3614014801929</v>
      </c>
      <c r="AD86" s="75">
        <f>'Population 2016'!AD86*'Prevalence Rates'!AD86</f>
        <v>170.71869685006388</v>
      </c>
      <c r="AE86" s="75">
        <f>'Population 2016'!AE86*'Prevalence Rates'!AE86</f>
        <v>144.41988466458838</v>
      </c>
      <c r="AF86" s="75">
        <f>'Population 2016'!AF86*'Prevalence Rates'!AF86</f>
        <v>309.1431889062315</v>
      </c>
      <c r="AG86" s="75">
        <f>'Population 2016'!AG86*'Prevalence Rates'!AG86</f>
        <v>144.41988466458838</v>
      </c>
      <c r="AH86" s="75">
        <f>'Population 2016'!AH86*'Prevalence Rates'!AH86</f>
        <v>2017.4079914929162</v>
      </c>
      <c r="AI86" s="75">
        <f>'Population 2016'!AI86*'Prevalence Rates'!AI86</f>
        <v>1021.4544748135746</v>
      </c>
      <c r="AJ86" s="75">
        <f>'Population 2016'!AJ86*'Prevalence Rates'!AJ86</f>
        <v>88.387124979189522</v>
      </c>
      <c r="AK86" s="75">
        <f>'Population 2016'!AK86*'Prevalence Rates'!AK86</f>
        <v>11.397970382493323</v>
      </c>
      <c r="AL86" s="75">
        <f>'Population 2016'!AL86*'Prevalence Rates'!AL86</f>
        <v>511.89699859888884</v>
      </c>
      <c r="AM86" s="75">
        <f>'Population 2016'!AM86*'Prevalence Rates'!AM86</f>
        <v>1252.1791432099049</v>
      </c>
      <c r="AN86" s="75">
        <f>'Population 2016'!AN86*'Prevalence Rates'!AN86</f>
        <v>0</v>
      </c>
      <c r="AO86" s="75">
        <f>'Population 2016'!AO86*'Prevalence Rates'!AO86</f>
        <v>0</v>
      </c>
      <c r="AP86" s="75">
        <f>'Population 2016'!AP86*'Prevalence Rates'!AP86</f>
        <v>96.621960624174704</v>
      </c>
      <c r="AQ86" s="75">
        <f>'Population 2016'!AQ86*'Prevalence Rates'!AQ86</f>
        <v>598.65889095092291</v>
      </c>
      <c r="AR86" s="75">
        <f>'Population 2016'!AR86*'Prevalence Rates'!AR86</f>
        <v>10674.955157351003</v>
      </c>
      <c r="AS86" s="75">
        <f>'Population 2016'!AS86*'Prevalence Rates'!AS86</f>
        <v>62.803437235676782</v>
      </c>
      <c r="AT86" s="75">
        <f>'Population 2016'!AT86*'Prevalence Rates'!AT86</f>
        <v>0</v>
      </c>
      <c r="AU86" s="75">
        <f>'Population 2016'!AU86*'Prevalence Rates'!AU86</f>
        <v>0</v>
      </c>
      <c r="AV86" s="75">
        <f>'Population 2016'!AV86*'Prevalence Rates'!AV86</f>
        <v>218.79199222094198</v>
      </c>
      <c r="AW86" s="75">
        <f>'Population 2016'!AW86*'Prevalence Rates'!AW86</f>
        <v>776.54466153296414</v>
      </c>
      <c r="AX86" s="75">
        <f>'Population 2016'!AX86*'Prevalence Rates'!AX86</f>
        <v>106.99963264413559</v>
      </c>
      <c r="AY86" s="75">
        <f>'Population 2016'!AY86*'Prevalence Rates'!AY86</f>
        <v>1437.7463433806402</v>
      </c>
      <c r="AZ86" s="75">
        <f>'Population 2016'!AZ86*'Prevalence Rates'!AZ86</f>
        <v>663.21070169690768</v>
      </c>
      <c r="BA86" s="75">
        <f>'Population 2016'!BA86*'Prevalence Rates'!BA86</f>
        <v>362.86204151958282</v>
      </c>
      <c r="BB86" s="75">
        <f>'Population 2016'!BB86*'Prevalence Rates'!BB86</f>
        <v>265.07756450558531</v>
      </c>
      <c r="BC86" s="84">
        <f>'Population 2016'!BC86*'Prevalence Rates'!BC86</f>
        <v>0</v>
      </c>
      <c r="BD86" s="118">
        <v>84</v>
      </c>
    </row>
    <row r="87" spans="2:56" s="72" customFormat="1" x14ac:dyDescent="0.35">
      <c r="B87" s="75" t="s">
        <v>52</v>
      </c>
      <c r="C87" s="83">
        <f>'Population 2016'!C87*'Prevalence Rates'!C87</f>
        <v>194.08727384630447</v>
      </c>
      <c r="D87" s="75">
        <f>'Population 2016'!D87*'Prevalence Rates'!D87</f>
        <v>279.83534000740804</v>
      </c>
      <c r="E87" s="75">
        <f>'Population 2016'!E87*'Prevalence Rates'!E87</f>
        <v>71.678447053517914</v>
      </c>
      <c r="F87" s="75">
        <f>'Population 2016'!F87*'Prevalence Rates'!F87</f>
        <v>84.29766174414371</v>
      </c>
      <c r="G87" s="75">
        <f>'Population 2016'!G87*'Prevalence Rates'!G87</f>
        <v>46.585003879020704</v>
      </c>
      <c r="H87" s="75">
        <f>'Population 2016'!H87*'Prevalence Rates'!H87</f>
        <v>1204.7955120386971</v>
      </c>
      <c r="I87" s="75">
        <f>'Population 2016'!I87*'Prevalence Rates'!I87</f>
        <v>59.656955072938764</v>
      </c>
      <c r="J87" s="75">
        <f>'Population 2016'!J87*'Prevalence Rates'!J87</f>
        <v>217.16856025864016</v>
      </c>
      <c r="K87" s="75">
        <f>'Population 2016'!K87*'Prevalence Rates'!K87</f>
        <v>120.2808183236445</v>
      </c>
      <c r="L87" s="75">
        <f>'Population 2016'!L87*'Prevalence Rates'!L87</f>
        <v>125.88089658701411</v>
      </c>
      <c r="M87" s="75">
        <f>'Population 2016'!M87*'Prevalence Rates'!M87</f>
        <v>125.88089658701412</v>
      </c>
      <c r="N87" s="75">
        <f>'Population 2016'!N87*'Prevalence Rates'!N87</f>
        <v>378.88121382904296</v>
      </c>
      <c r="O87" s="75">
        <f>'Population 2016'!O87*'Prevalence Rates'!O87</f>
        <v>438.74431379360334</v>
      </c>
      <c r="P87" s="75">
        <f>'Population 2016'!P87*'Prevalence Rates'!P87</f>
        <v>32.97303607300919</v>
      </c>
      <c r="Q87" s="75">
        <f>'Population 2016'!Q87*'Prevalence Rates'!Q87</f>
        <v>49.392805135429441</v>
      </c>
      <c r="R87" s="75">
        <f>'Population 2016'!R87*'Prevalence Rates'!R87</f>
        <v>40.973846296607007</v>
      </c>
      <c r="S87" s="75">
        <f>'Population 2016'!S87*'Prevalence Rates'!S87</f>
        <v>1770.0755950214193</v>
      </c>
      <c r="T87" s="75">
        <f>'Population 2016'!T87*'Prevalence Rates'!T87</f>
        <v>523.33014331370214</v>
      </c>
      <c r="U87" s="75">
        <f>'Population 2016'!U87*'Prevalence Rates'!U87</f>
        <v>0</v>
      </c>
      <c r="V87" s="75">
        <f>'Population 2016'!V87*'Prevalence Rates'!V87</f>
        <v>260.63792322405908</v>
      </c>
      <c r="W87" s="75">
        <f>'Population 2016'!W87*'Prevalence Rates'!W87</f>
        <v>769.17432306947683</v>
      </c>
      <c r="X87" s="75">
        <f>'Population 2016'!X87*'Prevalence Rates'!X87</f>
        <v>769.17432306947671</v>
      </c>
      <c r="Y87" s="75">
        <f>'Population 2016'!Y87*'Prevalence Rates'!Y87</f>
        <v>481.56882301042037</v>
      </c>
      <c r="Z87" s="75">
        <f>'Population 2016'!Z87*'Prevalence Rates'!Z87</f>
        <v>2241.4646344065791</v>
      </c>
      <c r="AA87" s="75">
        <f>'Population 2016'!AA87*'Prevalence Rates'!AA87</f>
        <v>5688.287756606097</v>
      </c>
      <c r="AB87" s="75">
        <f>'Population 2016'!AB87*'Prevalence Rates'!AB87</f>
        <v>308.06731499095463</v>
      </c>
      <c r="AC87" s="75">
        <f>'Population 2016'!AC87*'Prevalence Rates'!AC87</f>
        <v>3538.5261261376954</v>
      </c>
      <c r="AD87" s="75">
        <f>'Population 2016'!AD87*'Prevalence Rates'!AD87</f>
        <v>195.26648332523646</v>
      </c>
      <c r="AE87" s="75">
        <f>'Population 2016'!AE87*'Prevalence Rates'!AE87</f>
        <v>166.61428252429786</v>
      </c>
      <c r="AF87" s="75">
        <f>'Population 2016'!AF87*'Prevalence Rates'!AF87</f>
        <v>317.69949858715006</v>
      </c>
      <c r="AG87" s="75">
        <f>'Population 2016'!AG87*'Prevalence Rates'!AG87</f>
        <v>166.61428252429783</v>
      </c>
      <c r="AH87" s="75">
        <f>'Population 2016'!AH87*'Prevalence Rates'!AH87</f>
        <v>2044.8131068440716</v>
      </c>
      <c r="AI87" s="75">
        <f>'Population 2016'!AI87*'Prevalence Rates'!AI87</f>
        <v>980.95037142679678</v>
      </c>
      <c r="AJ87" s="75">
        <f>'Population 2016'!AJ87*'Prevalence Rates'!AJ87</f>
        <v>99.156984745561346</v>
      </c>
      <c r="AK87" s="75">
        <f>'Population 2016'!AK87*'Prevalence Rates'!AK87</f>
        <v>13.151504287492294</v>
      </c>
      <c r="AL87" s="75">
        <f>'Population 2016'!AL87*'Prevalence Rates'!AL87</f>
        <v>551.47285036917867</v>
      </c>
      <c r="AM87" s="75">
        <f>'Population 2016'!AM87*'Prevalence Rates'!AM87</f>
        <v>1262.4364392790471</v>
      </c>
      <c r="AN87" s="75">
        <f>'Population 2016'!AN87*'Prevalence Rates'!AN87</f>
        <v>0</v>
      </c>
      <c r="AO87" s="75">
        <f>'Population 2016'!AO87*'Prevalence Rates'!AO87</f>
        <v>0</v>
      </c>
      <c r="AP87" s="75">
        <f>'Population 2016'!AP87*'Prevalence Rates'!AP87</f>
        <v>79.831915007514837</v>
      </c>
      <c r="AQ87" s="75">
        <f>'Population 2016'!AQ87*'Prevalence Rates'!AQ87</f>
        <v>523.54765121670766</v>
      </c>
      <c r="AR87" s="75">
        <f>'Population 2016'!AR87*'Prevalence Rates'!AR87</f>
        <v>10234.480564543741</v>
      </c>
      <c r="AS87" s="75">
        <f>'Population 2016'!AS87*'Prevalence Rates'!AS87</f>
        <v>63.810979009511172</v>
      </c>
      <c r="AT87" s="75">
        <f>'Population 2016'!AT87*'Prevalence Rates'!AT87</f>
        <v>0</v>
      </c>
      <c r="AU87" s="75">
        <f>'Population 2016'!AU87*'Prevalence Rates'!AU87</f>
        <v>0</v>
      </c>
      <c r="AV87" s="75">
        <f>'Population 2016'!AV87*'Prevalence Rates'!AV87</f>
        <v>213.5289546073798</v>
      </c>
      <c r="AW87" s="75">
        <f>'Population 2016'!AW87*'Prevalence Rates'!AW87</f>
        <v>793.80992939928581</v>
      </c>
      <c r="AX87" s="75">
        <f>'Population 2016'!AX87*'Prevalence Rates'!AX87</f>
        <v>101.9216839762783</v>
      </c>
      <c r="AY87" s="75">
        <f>'Population 2016'!AY87*'Prevalence Rates'!AY87</f>
        <v>1330.0091262812136</v>
      </c>
      <c r="AZ87" s="75">
        <f>'Population 2016'!AZ87*'Prevalence Rates'!AZ87</f>
        <v>569.7784395189766</v>
      </c>
      <c r="BA87" s="75">
        <f>'Population 2016'!BA87*'Prevalence Rates'!BA87</f>
        <v>333.25614273451225</v>
      </c>
      <c r="BB87" s="75">
        <f>'Population 2016'!BB87*'Prevalence Rates'!BB87</f>
        <v>272.13402744959973</v>
      </c>
      <c r="BC87" s="84">
        <f>'Population 2016'!BC87*'Prevalence Rates'!BC87</f>
        <v>0</v>
      </c>
      <c r="BD87" s="118">
        <v>85</v>
      </c>
    </row>
    <row r="88" spans="2:56" s="72" customFormat="1" x14ac:dyDescent="0.35">
      <c r="B88" s="75" t="s">
        <v>53</v>
      </c>
      <c r="C88" s="83">
        <f>'Population 2016'!C88*'Prevalence Rates'!C88</f>
        <v>196.23465797468481</v>
      </c>
      <c r="D88" s="75">
        <f>'Population 2016'!D88*'Prevalence Rates'!D88</f>
        <v>280.3139048809727</v>
      </c>
      <c r="E88" s="75">
        <f>'Population 2016'!E88*'Prevalence Rates'!E88</f>
        <v>69.666280358780455</v>
      </c>
      <c r="F88" s="75">
        <f>'Population 2016'!F88*'Prevalence Rates'!F88</f>
        <v>101.42141566643002</v>
      </c>
      <c r="G88" s="75">
        <f>'Population 2016'!G88*'Prevalence Rates'!G88</f>
        <v>61.735333007990349</v>
      </c>
      <c r="H88" s="75">
        <f>'Population 2016'!H88*'Prevalence Rates'!H88</f>
        <v>1487.6680653759354</v>
      </c>
      <c r="I88" s="75">
        <f>'Population 2016'!I88*'Prevalence Rates'!I88</f>
        <v>86.261323090015352</v>
      </c>
      <c r="J88" s="75">
        <f>'Population 2016'!J88*'Prevalence Rates'!J88</f>
        <v>291.73997217846482</v>
      </c>
      <c r="K88" s="75">
        <f>'Population 2016'!K88*'Prevalence Rates'!K88</f>
        <v>158.32545073170286</v>
      </c>
      <c r="L88" s="75">
        <f>'Population 2016'!L88*'Prevalence Rates'!L88</f>
        <v>163.3953054185946</v>
      </c>
      <c r="M88" s="75">
        <f>'Population 2016'!M88*'Prevalence Rates'!M88</f>
        <v>163.3953054185946</v>
      </c>
      <c r="N88" s="75">
        <f>'Population 2016'!N88*'Prevalence Rates'!N88</f>
        <v>518.23495657241608</v>
      </c>
      <c r="O88" s="75">
        <f>'Population 2016'!O88*'Prevalence Rates'!O88</f>
        <v>545.19241708225695</v>
      </c>
      <c r="P88" s="75">
        <f>'Population 2016'!P88*'Prevalence Rates'!P88</f>
        <v>48.898985628663709</v>
      </c>
      <c r="Q88" s="75">
        <f>'Population 2016'!Q88*'Prevalence Rates'!Q88</f>
        <v>38.058178305408184</v>
      </c>
      <c r="R88" s="75">
        <f>'Population 2016'!R88*'Prevalence Rates'!R88</f>
        <v>48.370347946191671</v>
      </c>
      <c r="S88" s="75">
        <f>'Population 2016'!S88*'Prevalence Rates'!S88</f>
        <v>2147.7292190916196</v>
      </c>
      <c r="T88" s="75">
        <f>'Population 2016'!T88*'Prevalence Rates'!T88</f>
        <v>554.88939729898925</v>
      </c>
      <c r="U88" s="75">
        <f>'Population 2016'!U88*'Prevalence Rates'!U88</f>
        <v>0</v>
      </c>
      <c r="V88" s="75">
        <f>'Population 2016'!V88*'Prevalence Rates'!V88</f>
        <v>320.70365762502735</v>
      </c>
      <c r="W88" s="75">
        <f>'Population 2016'!W88*'Prevalence Rates'!W88</f>
        <v>1051.1889288022007</v>
      </c>
      <c r="X88" s="75">
        <f>'Population 2016'!X88*'Prevalence Rates'!X88</f>
        <v>1051.1889288022007</v>
      </c>
      <c r="Y88" s="75">
        <f>'Population 2016'!Y88*'Prevalence Rates'!Y88</f>
        <v>617.36777270043888</v>
      </c>
      <c r="Z88" s="75">
        <f>'Population 2016'!Z88*'Prevalence Rates'!Z88</f>
        <v>2667.1880616935478</v>
      </c>
      <c r="AA88" s="75">
        <f>'Population 2016'!AA88*'Prevalence Rates'!AA88</f>
        <v>7100.7944910662482</v>
      </c>
      <c r="AB88" s="75">
        <f>'Population 2016'!AB88*'Prevalence Rates'!AB88</f>
        <v>312.78235904124898</v>
      </c>
      <c r="AC88" s="75">
        <f>'Population 2016'!AC88*'Prevalence Rates'!AC88</f>
        <v>4398.9123050286325</v>
      </c>
      <c r="AD88" s="75">
        <f>'Population 2016'!AD88*'Prevalence Rates'!AD88</f>
        <v>224.43682640343289</v>
      </c>
      <c r="AE88" s="75">
        <f>'Population 2016'!AE88*'Prevalence Rates'!AE88</f>
        <v>182.32528145860741</v>
      </c>
      <c r="AF88" s="75">
        <f>'Population 2016'!AF88*'Prevalence Rates'!AF88</f>
        <v>453.428229214</v>
      </c>
      <c r="AG88" s="75">
        <f>'Population 2016'!AG88*'Prevalence Rates'!AG88</f>
        <v>182.32528145860738</v>
      </c>
      <c r="AH88" s="75">
        <f>'Population 2016'!AH88*'Prevalence Rates'!AH88</f>
        <v>2577.1209145035482</v>
      </c>
      <c r="AI88" s="75">
        <f>'Population 2016'!AI88*'Prevalence Rates'!AI88</f>
        <v>1091.9543471823499</v>
      </c>
      <c r="AJ88" s="75">
        <f>'Population 2016'!AJ88*'Prevalence Rates'!AJ88</f>
        <v>125.10613932309712</v>
      </c>
      <c r="AK88" s="75">
        <f>'Population 2016'!AK88*'Prevalence Rates'!AK88</f>
        <v>18.639183141144876</v>
      </c>
      <c r="AL88" s="75">
        <f>'Population 2016'!AL88*'Prevalence Rates'!AL88</f>
        <v>695.17132056530318</v>
      </c>
      <c r="AM88" s="75">
        <f>'Population 2016'!AM88*'Prevalence Rates'!AM88</f>
        <v>1628.7819234773099</v>
      </c>
      <c r="AN88" s="75">
        <f>'Population 2016'!AN88*'Prevalence Rates'!AN88</f>
        <v>0</v>
      </c>
      <c r="AO88" s="75">
        <f>'Population 2016'!AO88*'Prevalence Rates'!AO88</f>
        <v>0</v>
      </c>
      <c r="AP88" s="75">
        <f>'Population 2016'!AP88*'Prevalence Rates'!AP88</f>
        <v>88.75998540976164</v>
      </c>
      <c r="AQ88" s="75">
        <f>'Population 2016'!AQ88*'Prevalence Rates'!AQ88</f>
        <v>734.95281425470603</v>
      </c>
      <c r="AR88" s="75">
        <f>'Population 2016'!AR88*'Prevalence Rates'!AR88</f>
        <v>12658.989961029118</v>
      </c>
      <c r="AS88" s="75">
        <f>'Population 2016'!AS88*'Prevalence Rates'!AS88</f>
        <v>92.267858295813596</v>
      </c>
      <c r="AT88" s="75">
        <f>'Population 2016'!AT88*'Prevalence Rates'!AT88</f>
        <v>0</v>
      </c>
      <c r="AU88" s="75">
        <f>'Population 2016'!AU88*'Prevalence Rates'!AU88</f>
        <v>0</v>
      </c>
      <c r="AV88" s="75">
        <f>'Population 2016'!AV88*'Prevalence Rates'!AV88</f>
        <v>245.90523867952078</v>
      </c>
      <c r="AW88" s="75">
        <f>'Population 2016'!AW88*'Prevalence Rates'!AW88</f>
        <v>962.95109554246744</v>
      </c>
      <c r="AX88" s="75">
        <f>'Population 2016'!AX88*'Prevalence Rates'!AX88</f>
        <v>140.37724540915818</v>
      </c>
      <c r="AY88" s="75">
        <f>'Population 2016'!AY88*'Prevalence Rates'!AY88</f>
        <v>1782.2777057075648</v>
      </c>
      <c r="AZ88" s="75">
        <f>'Population 2016'!AZ88*'Prevalence Rates'!AZ88</f>
        <v>745.82457899820076</v>
      </c>
      <c r="BA88" s="75">
        <f>'Population 2016'!BA88*'Prevalence Rates'!BA88</f>
        <v>435.73265756563029</v>
      </c>
      <c r="BB88" s="75">
        <f>'Population 2016'!BB88*'Prevalence Rates'!BB88</f>
        <v>343.17424143236394</v>
      </c>
      <c r="BC88" s="84">
        <f>'Population 2016'!BC88*'Prevalence Rates'!BC88</f>
        <v>0</v>
      </c>
      <c r="BD88" s="118">
        <v>86</v>
      </c>
    </row>
    <row r="89" spans="2:56" s="72" customFormat="1" x14ac:dyDescent="0.35">
      <c r="B89" s="75" t="s">
        <v>54</v>
      </c>
      <c r="C89" s="83">
        <f>'Population 2016'!C89*'Prevalence Rates'!C89</f>
        <v>192.78644513487404</v>
      </c>
      <c r="D89" s="75">
        <f>'Population 2016'!D89*'Prevalence Rates'!D89</f>
        <v>265.52433689338761</v>
      </c>
      <c r="E89" s="75">
        <f>'Population 2016'!E89*'Prevalence Rates'!E89</f>
        <v>57.870931303325563</v>
      </c>
      <c r="F89" s="75">
        <f>'Population 2016'!F89*'Prevalence Rates'!F89</f>
        <v>106.91355008879987</v>
      </c>
      <c r="G89" s="75">
        <f>'Population 2016'!G89*'Prevalence Rates'!G89</f>
        <v>79.982229463554006</v>
      </c>
      <c r="H89" s="75">
        <f>'Population 2016'!H89*'Prevalence Rates'!H89</f>
        <v>1601.5960304269227</v>
      </c>
      <c r="I89" s="75">
        <f>'Population 2016'!I89*'Prevalence Rates'!I89</f>
        <v>88.999777791285695</v>
      </c>
      <c r="J89" s="75">
        <f>'Population 2016'!J89*'Prevalence Rates'!J89</f>
        <v>322.0360462123823</v>
      </c>
      <c r="K89" s="75">
        <f>'Population 2016'!K89*'Prevalence Rates'!K89</f>
        <v>169.12883442868963</v>
      </c>
      <c r="L89" s="75">
        <f>'Population 2016'!L89*'Prevalence Rates'!L89</f>
        <v>175.87130164513752</v>
      </c>
      <c r="M89" s="75">
        <f>'Population 2016'!M89*'Prevalence Rates'!M89</f>
        <v>175.87130164513755</v>
      </c>
      <c r="N89" s="75">
        <f>'Population 2016'!N89*'Prevalence Rates'!N89</f>
        <v>530.66494630570276</v>
      </c>
      <c r="O89" s="75">
        <f>'Population 2016'!O89*'Prevalence Rates'!O89</f>
        <v>576.28542211897934</v>
      </c>
      <c r="P89" s="75">
        <f>'Population 2016'!P89*'Prevalence Rates'!P89</f>
        <v>49.956260993607792</v>
      </c>
      <c r="Q89" s="75">
        <f>'Population 2016'!Q89*'Prevalence Rates'!Q89</f>
        <v>57.897015932695432</v>
      </c>
      <c r="R89" s="75">
        <f>'Population 2016'!R89*'Prevalence Rates'!R89</f>
        <v>63.700840737880839</v>
      </c>
      <c r="S89" s="75">
        <f>'Population 2016'!S89*'Prevalence Rates'!S89</f>
        <v>2118.2105121081827</v>
      </c>
      <c r="T89" s="75">
        <f>'Population 2016'!T89*'Prevalence Rates'!T89</f>
        <v>575.35169611478716</v>
      </c>
      <c r="U89" s="75">
        <f>'Population 2016'!U89*'Prevalence Rates'!U89</f>
        <v>0</v>
      </c>
      <c r="V89" s="75">
        <f>'Population 2016'!V89*'Prevalence Rates'!V89</f>
        <v>323.34164305790063</v>
      </c>
      <c r="W89" s="75">
        <f>'Population 2016'!W89*'Prevalence Rates'!W89</f>
        <v>972.99802555922872</v>
      </c>
      <c r="X89" s="75">
        <f>'Population 2016'!X89*'Prevalence Rates'!X89</f>
        <v>972.99802555922861</v>
      </c>
      <c r="Y89" s="75">
        <f>'Population 2016'!Y89*'Prevalence Rates'!Y89</f>
        <v>650.67762187127801</v>
      </c>
      <c r="Z89" s="75">
        <f>'Population 2016'!Z89*'Prevalence Rates'!Z89</f>
        <v>2731.6577752388107</v>
      </c>
      <c r="AA89" s="75">
        <f>'Population 2016'!AA89*'Prevalence Rates'!AA89</f>
        <v>7324.571039163684</v>
      </c>
      <c r="AB89" s="75">
        <f>'Population 2016'!AB89*'Prevalence Rates'!AB89</f>
        <v>291.90578472584946</v>
      </c>
      <c r="AC89" s="75">
        <f>'Population 2016'!AC89*'Prevalence Rates'!AC89</f>
        <v>4632.7616138812318</v>
      </c>
      <c r="AD89" s="75">
        <f>'Population 2016'!AD89*'Prevalence Rates'!AD89</f>
        <v>247.85367685473958</v>
      </c>
      <c r="AE89" s="75">
        <f>'Population 2016'!AE89*'Prevalence Rates'!AE89</f>
        <v>188.11879507504915</v>
      </c>
      <c r="AF89" s="75">
        <f>'Population 2016'!AF89*'Prevalence Rates'!AF89</f>
        <v>521.15856398925757</v>
      </c>
      <c r="AG89" s="75">
        <f>'Population 2016'!AG89*'Prevalence Rates'!AG89</f>
        <v>188.11879507504912</v>
      </c>
      <c r="AH89" s="75">
        <f>'Population 2016'!AH89*'Prevalence Rates'!AH89</f>
        <v>2530.5978638773663</v>
      </c>
      <c r="AI89" s="75">
        <f>'Population 2016'!AI89*'Prevalence Rates'!AI89</f>
        <v>1120.3205956228126</v>
      </c>
      <c r="AJ89" s="75">
        <f>'Population 2016'!AJ89*'Prevalence Rates'!AJ89</f>
        <v>123.48664237393082</v>
      </c>
      <c r="AK89" s="75">
        <f>'Population 2016'!AK89*'Prevalence Rates'!AK89</f>
        <v>11.948194321246715</v>
      </c>
      <c r="AL89" s="75">
        <f>'Population 2016'!AL89*'Prevalence Rates'!AL89</f>
        <v>764.12392834759248</v>
      </c>
      <c r="AM89" s="75">
        <f>'Population 2016'!AM89*'Prevalence Rates'!AM89</f>
        <v>1627.9217270561442</v>
      </c>
      <c r="AN89" s="75">
        <f>'Population 2016'!AN89*'Prevalence Rates'!AN89</f>
        <v>0</v>
      </c>
      <c r="AO89" s="75">
        <f>'Population 2016'!AO89*'Prevalence Rates'!AO89</f>
        <v>0</v>
      </c>
      <c r="AP89" s="75">
        <f>'Population 2016'!AP89*'Prevalence Rates'!AP89</f>
        <v>102.57476913112532</v>
      </c>
      <c r="AQ89" s="75">
        <f>'Population 2016'!AQ89*'Prevalence Rates'!AQ89</f>
        <v>729.68288232679038</v>
      </c>
      <c r="AR89" s="75">
        <f>'Population 2016'!AR89*'Prevalence Rates'!AR89</f>
        <v>13027.348997745612</v>
      </c>
      <c r="AS89" s="75">
        <f>'Population 2016'!AS89*'Prevalence Rates'!AS89</f>
        <v>95.196996654410839</v>
      </c>
      <c r="AT89" s="75">
        <f>'Population 2016'!AT89*'Prevalence Rates'!AT89</f>
        <v>0</v>
      </c>
      <c r="AU89" s="75">
        <f>'Population 2016'!AU89*'Prevalence Rates'!AU89</f>
        <v>0</v>
      </c>
      <c r="AV89" s="75">
        <f>'Population 2016'!AV89*'Prevalence Rates'!AV89</f>
        <v>259.02018474242857</v>
      </c>
      <c r="AW89" s="75">
        <f>'Population 2016'!AW89*'Prevalence Rates'!AW89</f>
        <v>917.1777649236119</v>
      </c>
      <c r="AX89" s="75">
        <f>'Population 2016'!AX89*'Prevalence Rates'!AX89</f>
        <v>160.93954614514755</v>
      </c>
      <c r="AY89" s="75">
        <f>'Population 2016'!AY89*'Prevalence Rates'!AY89</f>
        <v>1744.3648118635249</v>
      </c>
      <c r="AZ89" s="75">
        <f>'Population 2016'!AZ89*'Prevalence Rates'!AZ89</f>
        <v>778.28175975090016</v>
      </c>
      <c r="BA89" s="75">
        <f>'Population 2016'!BA89*'Prevalence Rates'!BA89</f>
        <v>555.73500390374318</v>
      </c>
      <c r="BB89" s="75">
        <f>'Population 2016'!BB89*'Prevalence Rates'!BB89</f>
        <v>332.13647343307741</v>
      </c>
      <c r="BC89" s="84">
        <f>'Population 2016'!BC89*'Prevalence Rates'!BC89</f>
        <v>0</v>
      </c>
      <c r="BD89" s="118">
        <v>87</v>
      </c>
    </row>
    <row r="90" spans="2:56" s="72" customFormat="1" x14ac:dyDescent="0.35">
      <c r="B90" s="75" t="s">
        <v>55</v>
      </c>
      <c r="C90" s="83">
        <f>'Population 2016'!C90*'Prevalence Rates'!C90</f>
        <v>165.44999800064272</v>
      </c>
      <c r="D90" s="75">
        <f>'Population 2016'!D90*'Prevalence Rates'!D90</f>
        <v>240.319515251909</v>
      </c>
      <c r="E90" s="75">
        <f>'Population 2016'!E90*'Prevalence Rates'!E90</f>
        <v>63.003007038193097</v>
      </c>
      <c r="F90" s="75">
        <f>'Population 2016'!F90*'Prevalence Rates'!F90</f>
        <v>79.77502615396601</v>
      </c>
      <c r="G90" s="75">
        <f>'Population 2016'!G90*'Prevalence Rates'!G90</f>
        <v>60.834008178206524</v>
      </c>
      <c r="H90" s="75">
        <f>'Population 2016'!H90*'Prevalence Rates'!H90</f>
        <v>1464.9649065540045</v>
      </c>
      <c r="I90" s="75">
        <f>'Population 2016'!I90*'Prevalence Rates'!I90</f>
        <v>63.330201769969882</v>
      </c>
      <c r="J90" s="75">
        <f>'Population 2016'!J90*'Prevalence Rates'!J90</f>
        <v>285.92676495006697</v>
      </c>
      <c r="K90" s="75">
        <f>'Population 2016'!K90*'Prevalence Rates'!K90</f>
        <v>149.73890165182692</v>
      </c>
      <c r="L90" s="75">
        <f>'Population 2016'!L90*'Prevalence Rates'!L90</f>
        <v>147.02534710934009</v>
      </c>
      <c r="M90" s="75">
        <f>'Population 2016'!M90*'Prevalence Rates'!M90</f>
        <v>147.02534710934012</v>
      </c>
      <c r="N90" s="75">
        <f>'Population 2016'!N90*'Prevalence Rates'!N90</f>
        <v>480.40804417159791</v>
      </c>
      <c r="O90" s="75">
        <f>'Population 2016'!O90*'Prevalence Rates'!O90</f>
        <v>505.61038107963793</v>
      </c>
      <c r="P90" s="75">
        <f>'Population 2016'!P90*'Prevalence Rates'!P90</f>
        <v>42.944079289900301</v>
      </c>
      <c r="Q90" s="75">
        <f>'Population 2016'!Q90*'Prevalence Rates'!Q90</f>
        <v>42.586037945616049</v>
      </c>
      <c r="R90" s="75">
        <f>'Population 2016'!R90*'Prevalence Rates'!R90</f>
        <v>47.908712733819414</v>
      </c>
      <c r="S90" s="75">
        <f>'Population 2016'!S90*'Prevalence Rates'!S90</f>
        <v>1733.3939454357183</v>
      </c>
      <c r="T90" s="75">
        <f>'Population 2016'!T90*'Prevalence Rates'!T90</f>
        <v>425.9370967922809</v>
      </c>
      <c r="U90" s="75">
        <f>'Population 2016'!U90*'Prevalence Rates'!U90</f>
        <v>0</v>
      </c>
      <c r="V90" s="75">
        <f>'Population 2016'!V90*'Prevalence Rates'!V90</f>
        <v>257.29884401653686</v>
      </c>
      <c r="W90" s="75">
        <f>'Population 2016'!W90*'Prevalence Rates'!W90</f>
        <v>904.03772089128734</v>
      </c>
      <c r="X90" s="75">
        <f>'Population 2016'!X90*'Prevalence Rates'!X90</f>
        <v>904.03772089128711</v>
      </c>
      <c r="Y90" s="75">
        <f>'Population 2016'!Y90*'Prevalence Rates'!Y90</f>
        <v>547.79959132603165</v>
      </c>
      <c r="Z90" s="75">
        <f>'Population 2016'!Z90*'Prevalence Rates'!Z90</f>
        <v>2244.693348266112</v>
      </c>
      <c r="AA90" s="75">
        <f>'Population 2016'!AA90*'Prevalence Rates'!AA90</f>
        <v>6131.4784573007591</v>
      </c>
      <c r="AB90" s="75">
        <f>'Population 2016'!AB90*'Prevalence Rates'!AB90</f>
        <v>265.19652521990338</v>
      </c>
      <c r="AC90" s="75">
        <f>'Population 2016'!AC90*'Prevalence Rates'!AC90</f>
        <v>3812.3648807342311</v>
      </c>
      <c r="AD90" s="75">
        <f>'Population 2016'!AD90*'Prevalence Rates'!AD90</f>
        <v>213.34743713202008</v>
      </c>
      <c r="AE90" s="75">
        <f>'Population 2016'!AE90*'Prevalence Rates'!AE90</f>
        <v>170.90841196298624</v>
      </c>
      <c r="AF90" s="75">
        <f>'Population 2016'!AF90*'Prevalence Rates'!AF90</f>
        <v>428.49755155717725</v>
      </c>
      <c r="AG90" s="75">
        <f>'Population 2016'!AG90*'Prevalence Rates'!AG90</f>
        <v>170.90841196298621</v>
      </c>
      <c r="AH90" s="75">
        <f>'Population 2016'!AH90*'Prevalence Rates'!AH90</f>
        <v>2206.6226984602849</v>
      </c>
      <c r="AI90" s="75">
        <f>'Population 2016'!AI90*'Prevalence Rates'!AI90</f>
        <v>845.88233541171303</v>
      </c>
      <c r="AJ90" s="75">
        <f>'Population 2016'!AJ90*'Prevalence Rates'!AJ90</f>
        <v>102.28253756580997</v>
      </c>
      <c r="AK90" s="75">
        <f>'Population 2016'!AK90*'Prevalence Rates'!AK90</f>
        <v>12.118674028658688</v>
      </c>
      <c r="AL90" s="75">
        <f>'Population 2016'!AL90*'Prevalence Rates'!AL90</f>
        <v>704.36310750042401</v>
      </c>
      <c r="AM90" s="75">
        <f>'Population 2016'!AM90*'Prevalence Rates'!AM90</f>
        <v>1368.0812900349913</v>
      </c>
      <c r="AN90" s="75">
        <f>'Population 2016'!AN90*'Prevalence Rates'!AN90</f>
        <v>0</v>
      </c>
      <c r="AO90" s="75">
        <f>'Population 2016'!AO90*'Prevalence Rates'!AO90</f>
        <v>0</v>
      </c>
      <c r="AP90" s="75">
        <f>'Population 2016'!AP90*'Prevalence Rates'!AP90</f>
        <v>75.573422577201583</v>
      </c>
      <c r="AQ90" s="75">
        <f>'Population 2016'!AQ90*'Prevalence Rates'!AQ90</f>
        <v>637.68402253128045</v>
      </c>
      <c r="AR90" s="75">
        <f>'Population 2016'!AR90*'Prevalence Rates'!AR90</f>
        <v>11018.046781893047</v>
      </c>
      <c r="AS90" s="75">
        <f>'Population 2016'!AS90*'Prevalence Rates'!AS90</f>
        <v>67.740000656600444</v>
      </c>
      <c r="AT90" s="75">
        <f>'Population 2016'!AT90*'Prevalence Rates'!AT90</f>
        <v>0</v>
      </c>
      <c r="AU90" s="75">
        <f>'Population 2016'!AU90*'Prevalence Rates'!AU90</f>
        <v>0</v>
      </c>
      <c r="AV90" s="75">
        <f>'Population 2016'!AV90*'Prevalence Rates'!AV90</f>
        <v>252.10815938234117</v>
      </c>
      <c r="AW90" s="75">
        <f>'Population 2016'!AW90*'Prevalence Rates'!AW90</f>
        <v>850.91026640097141</v>
      </c>
      <c r="AX90" s="75">
        <f>'Population 2016'!AX90*'Prevalence Rates'!AX90</f>
        <v>143.34572281373468</v>
      </c>
      <c r="AY90" s="75">
        <f>'Population 2016'!AY90*'Prevalence Rates'!AY90</f>
        <v>1564.8927305996363</v>
      </c>
      <c r="AZ90" s="75">
        <f>'Population 2016'!AZ90*'Prevalence Rates'!AZ90</f>
        <v>671.24699906431613</v>
      </c>
      <c r="BA90" s="75">
        <f>'Population 2016'!BA90*'Prevalence Rates'!BA90</f>
        <v>428.64357988480992</v>
      </c>
      <c r="BB90" s="75">
        <f>'Population 2016'!BB90*'Prevalence Rates'!BB90</f>
        <v>256.00827393451317</v>
      </c>
      <c r="BC90" s="84">
        <f>'Population 2016'!BC90*'Prevalence Rates'!BC90</f>
        <v>0</v>
      </c>
      <c r="BD90" s="118">
        <v>88</v>
      </c>
    </row>
    <row r="91" spans="2:56" s="72" customFormat="1" x14ac:dyDescent="0.35">
      <c r="B91" s="75" t="s">
        <v>56</v>
      </c>
      <c r="C91" s="83">
        <f>'Population 2016'!C91*'Prevalence Rates'!C91</f>
        <v>148.96387720342565</v>
      </c>
      <c r="D91" s="75">
        <f>'Population 2016'!D91*'Prevalence Rates'!D91</f>
        <v>196.06713139503867</v>
      </c>
      <c r="E91" s="75">
        <f>'Population 2016'!E91*'Prevalence Rates'!E91</f>
        <v>34.96320720251375</v>
      </c>
      <c r="F91" s="75">
        <f>'Population 2016'!F91*'Prevalence Rates'!F91</f>
        <v>67.39614278524715</v>
      </c>
      <c r="G91" s="75">
        <f>'Population 2016'!G91*'Prevalence Rates'!G91</f>
        <v>59.120374145017607</v>
      </c>
      <c r="H91" s="75">
        <f>'Population 2016'!H91*'Prevalence Rates'!H91</f>
        <v>1252.1398910212847</v>
      </c>
      <c r="I91" s="75">
        <f>'Population 2016'!I91*'Prevalence Rates'!I91</f>
        <v>49.506858236423156</v>
      </c>
      <c r="J91" s="75">
        <f>'Population 2016'!J91*'Prevalence Rates'!J91</f>
        <v>223.05097757161244</v>
      </c>
      <c r="K91" s="75">
        <f>'Population 2016'!K91*'Prevalence Rates'!K91</f>
        <v>116.50246320107095</v>
      </c>
      <c r="L91" s="75">
        <f>'Population 2016'!L91*'Prevalence Rates'!L91</f>
        <v>121.70221534500646</v>
      </c>
      <c r="M91" s="75">
        <f>'Population 2016'!M91*'Prevalence Rates'!M91</f>
        <v>121.70221534500648</v>
      </c>
      <c r="N91" s="75">
        <f>'Population 2016'!N91*'Prevalence Rates'!N91</f>
        <v>387.31963187417301</v>
      </c>
      <c r="O91" s="75">
        <f>'Population 2016'!O91*'Prevalence Rates'!O91</f>
        <v>418.00858245903606</v>
      </c>
      <c r="P91" s="75">
        <f>'Population 2016'!P91*'Prevalence Rates'!P91</f>
        <v>39.717067551352883</v>
      </c>
      <c r="Q91" s="75">
        <f>'Population 2016'!Q91*'Prevalence Rates'!Q91</f>
        <v>33.080225904183891</v>
      </c>
      <c r="R91" s="75">
        <f>'Population 2016'!R91*'Prevalence Rates'!R91</f>
        <v>36.241824140609502</v>
      </c>
      <c r="S91" s="75">
        <f>'Population 2016'!S91*'Prevalence Rates'!S91</f>
        <v>1450.6892738426873</v>
      </c>
      <c r="T91" s="75">
        <f>'Population 2016'!T91*'Prevalence Rates'!T91</f>
        <v>363.99083112291521</v>
      </c>
      <c r="U91" s="75">
        <f>'Population 2016'!U91*'Prevalence Rates'!U91</f>
        <v>0</v>
      </c>
      <c r="V91" s="75">
        <f>'Population 2016'!V91*'Prevalence Rates'!V91</f>
        <v>220.49130649560172</v>
      </c>
      <c r="W91" s="75">
        <f>'Population 2016'!W91*'Prevalence Rates'!W91</f>
        <v>756.0497806707906</v>
      </c>
      <c r="X91" s="75">
        <f>'Population 2016'!X91*'Prevalence Rates'!X91</f>
        <v>756.04978067079048</v>
      </c>
      <c r="Y91" s="75">
        <f>'Population 2016'!Y91*'Prevalence Rates'!Y91</f>
        <v>447.19784937582602</v>
      </c>
      <c r="Z91" s="75">
        <f>'Population 2016'!Z91*'Prevalence Rates'!Z91</f>
        <v>1808.9743096391919</v>
      </c>
      <c r="AA91" s="75">
        <f>'Population 2016'!AA91*'Prevalence Rates'!AA91</f>
        <v>4978.6369646172934</v>
      </c>
      <c r="AB91" s="75">
        <f>'Population 2016'!AB91*'Prevalence Rates'!AB91</f>
        <v>215.66565669634167</v>
      </c>
      <c r="AC91" s="75">
        <f>'Population 2016'!AC91*'Prevalence Rates'!AC91</f>
        <v>3074.9311848605671</v>
      </c>
      <c r="AD91" s="75">
        <f>'Population 2016'!AD91*'Prevalence Rates'!AD91</f>
        <v>184.21565856780848</v>
      </c>
      <c r="AE91" s="75">
        <f>'Population 2016'!AE91*'Prevalence Rates'!AE91</f>
        <v>140.18330419435949</v>
      </c>
      <c r="AF91" s="75">
        <f>'Population 2016'!AF91*'Prevalence Rates'!AF91</f>
        <v>367.17479084543902</v>
      </c>
      <c r="AG91" s="75">
        <f>'Population 2016'!AG91*'Prevalence Rates'!AG91</f>
        <v>140.18330419435947</v>
      </c>
      <c r="AH91" s="75">
        <f>'Population 2016'!AH91*'Prevalence Rates'!AH91</f>
        <v>1819.4115219457283</v>
      </c>
      <c r="AI91" s="75">
        <f>'Population 2016'!AI91*'Prevalence Rates'!AI91</f>
        <v>711.31014568712226</v>
      </c>
      <c r="AJ91" s="75">
        <f>'Population 2016'!AJ91*'Prevalence Rates'!AJ91</f>
        <v>92.77672552437781</v>
      </c>
      <c r="AK91" s="75">
        <f>'Population 2016'!AK91*'Prevalence Rates'!AK91</f>
        <v>8.9767955767842125</v>
      </c>
      <c r="AL91" s="75">
        <f>'Population 2016'!AL91*'Prevalence Rates'!AL91</f>
        <v>596.4365023189074</v>
      </c>
      <c r="AM91" s="75">
        <f>'Population 2016'!AM91*'Prevalence Rates'!AM91</f>
        <v>1099.4736555876132</v>
      </c>
      <c r="AN91" s="75">
        <f>'Population 2016'!AN91*'Prevalence Rates'!AN91</f>
        <v>0</v>
      </c>
      <c r="AO91" s="75">
        <f>'Population 2016'!AO91*'Prevalence Rates'!AO91</f>
        <v>0</v>
      </c>
      <c r="AP91" s="75">
        <f>'Population 2016'!AP91*'Prevalence Rates'!AP91</f>
        <v>62.923793905481148</v>
      </c>
      <c r="AQ91" s="75">
        <f>'Population 2016'!AQ91*'Prevalence Rates'!AQ91</f>
        <v>455.32542743129039</v>
      </c>
      <c r="AR91" s="75">
        <f>'Population 2016'!AR91*'Prevalence Rates'!AR91</f>
        <v>9065.3431132606529</v>
      </c>
      <c r="AS91" s="75">
        <f>'Population 2016'!AS91*'Prevalence Rates'!AS91</f>
        <v>52.954112188408473</v>
      </c>
      <c r="AT91" s="75">
        <f>'Population 2016'!AT91*'Prevalence Rates'!AT91</f>
        <v>0</v>
      </c>
      <c r="AU91" s="75">
        <f>'Population 2016'!AU91*'Prevalence Rates'!AU91</f>
        <v>0</v>
      </c>
      <c r="AV91" s="75">
        <f>'Population 2016'!AV91*'Prevalence Rates'!AV91</f>
        <v>234.78775148584444</v>
      </c>
      <c r="AW91" s="75">
        <f>'Population 2016'!AW91*'Prevalence Rates'!AW91</f>
        <v>729.98298113813269</v>
      </c>
      <c r="AX91" s="75">
        <f>'Population 2016'!AX91*'Prevalence Rates'!AX91</f>
        <v>112.15131681281832</v>
      </c>
      <c r="AY91" s="75">
        <f>'Population 2016'!AY91*'Prevalence Rates'!AY91</f>
        <v>1292.2669838679128</v>
      </c>
      <c r="AZ91" s="75">
        <f>'Population 2016'!AZ91*'Prevalence Rates'!AZ91</f>
        <v>546.07726880401367</v>
      </c>
      <c r="BA91" s="75">
        <f>'Population 2016'!BA91*'Prevalence Rates'!BA91</f>
        <v>382.00964553650783</v>
      </c>
      <c r="BB91" s="75">
        <f>'Population 2016'!BB91*'Prevalence Rates'!BB91</f>
        <v>203.86425740306632</v>
      </c>
      <c r="BC91" s="84">
        <f>'Population 2016'!BC91*'Prevalence Rates'!BC91</f>
        <v>0</v>
      </c>
      <c r="BD91" s="118">
        <v>89</v>
      </c>
    </row>
    <row r="92" spans="2:56" s="72" customFormat="1" x14ac:dyDescent="0.35">
      <c r="B92" s="75" t="s">
        <v>57</v>
      </c>
      <c r="C92" s="83">
        <f>'Population 2016'!C92*'Prevalence Rates'!C92</f>
        <v>153.40154321531631</v>
      </c>
      <c r="D92" s="75">
        <f>'Population 2016'!D92*'Prevalence Rates'!D92</f>
        <v>214.35612102907473</v>
      </c>
      <c r="E92" s="75">
        <f>'Population 2016'!E92*'Prevalence Rates'!E92</f>
        <v>49.345422587763807</v>
      </c>
      <c r="F92" s="75">
        <f>'Population 2016'!F92*'Prevalence Rates'!F92</f>
        <v>84.438955482051298</v>
      </c>
      <c r="G92" s="75">
        <f>'Population 2016'!G92*'Prevalence Rates'!G92</f>
        <v>58.502302585820814</v>
      </c>
      <c r="H92" s="75">
        <f>'Population 2016'!H92*'Prevalence Rates'!H92</f>
        <v>1441.3918525599115</v>
      </c>
      <c r="I92" s="75">
        <f>'Population 2016'!I92*'Prevalence Rates'!I92</f>
        <v>77.016656744804919</v>
      </c>
      <c r="J92" s="75">
        <f>'Population 2016'!J92*'Prevalence Rates'!J92</f>
        <v>260.87479222314829</v>
      </c>
      <c r="K92" s="75">
        <f>'Population 2016'!K92*'Prevalence Rates'!K92</f>
        <v>141.23124775958061</v>
      </c>
      <c r="L92" s="75">
        <f>'Population 2016'!L92*'Prevalence Rates'!L92</f>
        <v>167.96799674594214</v>
      </c>
      <c r="M92" s="75">
        <f>'Population 2016'!M92*'Prevalence Rates'!M92</f>
        <v>167.96799674594217</v>
      </c>
      <c r="N92" s="75">
        <f>'Population 2016'!N92*'Prevalence Rates'!N92</f>
        <v>441.01195903966465</v>
      </c>
      <c r="O92" s="75">
        <f>'Population 2016'!O92*'Prevalence Rates'!O92</f>
        <v>521.80328517032069</v>
      </c>
      <c r="P92" s="75">
        <f>'Population 2016'!P92*'Prevalence Rates'!P92</f>
        <v>37.763386614595653</v>
      </c>
      <c r="Q92" s="75">
        <f>'Population 2016'!Q92*'Prevalence Rates'!Q92</f>
        <v>46.002412594626442</v>
      </c>
      <c r="R92" s="75">
        <f>'Population 2016'!R92*'Prevalence Rates'!R92</f>
        <v>40.439532122716606</v>
      </c>
      <c r="S92" s="75">
        <f>'Population 2016'!S92*'Prevalence Rates'!S92</f>
        <v>1626.0736491715677</v>
      </c>
      <c r="T92" s="75">
        <f>'Population 2016'!T92*'Prevalence Rates'!T92</f>
        <v>355.85244501658553</v>
      </c>
      <c r="U92" s="75">
        <f>'Population 2016'!U92*'Prevalence Rates'!U92</f>
        <v>0</v>
      </c>
      <c r="V92" s="75">
        <f>'Population 2016'!V92*'Prevalence Rates'!V92</f>
        <v>273.0230491060239</v>
      </c>
      <c r="W92" s="75">
        <f>'Population 2016'!W92*'Prevalence Rates'!W92</f>
        <v>874.68381391905541</v>
      </c>
      <c r="X92" s="75">
        <f>'Population 2016'!X92*'Prevalence Rates'!X92</f>
        <v>874.68381391905518</v>
      </c>
      <c r="Y92" s="75">
        <f>'Population 2016'!Y92*'Prevalence Rates'!Y92</f>
        <v>538.24023592207436</v>
      </c>
      <c r="Z92" s="75">
        <f>'Population 2016'!Z92*'Prevalence Rates'!Z92</f>
        <v>1930.6533755945907</v>
      </c>
      <c r="AA92" s="75">
        <f>'Population 2016'!AA92*'Prevalence Rates'!AA92</f>
        <v>5479.585576472814</v>
      </c>
      <c r="AB92" s="75">
        <f>'Population 2016'!AB92*'Prevalence Rates'!AB92</f>
        <v>236.09027294526439</v>
      </c>
      <c r="AC92" s="75">
        <f>'Population 2016'!AC92*'Prevalence Rates'!AC92</f>
        <v>3303.2579565356405</v>
      </c>
      <c r="AD92" s="75">
        <f>'Population 2016'!AD92*'Prevalence Rates'!AD92</f>
        <v>197.40250638607375</v>
      </c>
      <c r="AE92" s="75">
        <f>'Population 2016'!AE92*'Prevalence Rates'!AE92</f>
        <v>155.65326552342779</v>
      </c>
      <c r="AF92" s="75">
        <f>'Population 2016'!AF92*'Prevalence Rates'!AF92</f>
        <v>446.21554717812438</v>
      </c>
      <c r="AG92" s="75">
        <f>'Population 2016'!AG92*'Prevalence Rates'!AG92</f>
        <v>155.65326552342773</v>
      </c>
      <c r="AH92" s="75">
        <f>'Population 2016'!AH92*'Prevalence Rates'!AH92</f>
        <v>2111.2382451743074</v>
      </c>
      <c r="AI92" s="75">
        <f>'Population 2016'!AI92*'Prevalence Rates'!AI92</f>
        <v>758.95644738874262</v>
      </c>
      <c r="AJ92" s="75">
        <f>'Population 2016'!AJ92*'Prevalence Rates'!AJ92</f>
        <v>92.460294620882848</v>
      </c>
      <c r="AK92" s="75">
        <f>'Population 2016'!AK92*'Prevalence Rates'!AK92</f>
        <v>10.215390235273032</v>
      </c>
      <c r="AL92" s="75">
        <f>'Population 2016'!AL92*'Prevalence Rates'!AL92</f>
        <v>675.89610851284863</v>
      </c>
      <c r="AM92" s="75">
        <f>'Population 2016'!AM92*'Prevalence Rates'!AM92</f>
        <v>1290.4160126581842</v>
      </c>
      <c r="AN92" s="75">
        <f>'Population 2016'!AN92*'Prevalence Rates'!AN92</f>
        <v>0</v>
      </c>
      <c r="AO92" s="75">
        <f>'Population 2016'!AO92*'Prevalence Rates'!AO92</f>
        <v>0</v>
      </c>
      <c r="AP92" s="75">
        <f>'Population 2016'!AP92*'Prevalence Rates'!AP92</f>
        <v>62.55313309215105</v>
      </c>
      <c r="AQ92" s="75">
        <f>'Population 2016'!AQ92*'Prevalence Rates'!AQ92</f>
        <v>490.24052594943799</v>
      </c>
      <c r="AR92" s="75">
        <f>'Population 2016'!AR92*'Prevalence Rates'!AR92</f>
        <v>10148.215792676256</v>
      </c>
      <c r="AS92" s="75">
        <f>'Population 2016'!AS92*'Prevalence Rates'!AS92</f>
        <v>82.379468762976884</v>
      </c>
      <c r="AT92" s="75">
        <f>'Population 2016'!AT92*'Prevalence Rates'!AT92</f>
        <v>0</v>
      </c>
      <c r="AU92" s="75">
        <f>'Population 2016'!AU92*'Prevalence Rates'!AU92</f>
        <v>0</v>
      </c>
      <c r="AV92" s="75">
        <f>'Population 2016'!AV92*'Prevalence Rates'!AV92</f>
        <v>242.05548379604716</v>
      </c>
      <c r="AW92" s="75">
        <f>'Population 2016'!AW92*'Prevalence Rates'!AW92</f>
        <v>832.5569142098168</v>
      </c>
      <c r="AX92" s="75">
        <f>'Population 2016'!AX92*'Prevalence Rates'!AX92</f>
        <v>125.8907702474296</v>
      </c>
      <c r="AY92" s="75">
        <f>'Population 2016'!AY92*'Prevalence Rates'!AY92</f>
        <v>1482.3204316397196</v>
      </c>
      <c r="AZ92" s="75">
        <f>'Population 2016'!AZ92*'Prevalence Rates'!AZ92</f>
        <v>619.94750950959565</v>
      </c>
      <c r="BA92" s="75">
        <f>'Population 2016'!BA92*'Prevalence Rates'!BA92</f>
        <v>380.32326124367802</v>
      </c>
      <c r="BB92" s="75">
        <f>'Population 2016'!BB92*'Prevalence Rates'!BB92</f>
        <v>259.25410140767809</v>
      </c>
      <c r="BC92" s="84">
        <f>'Population 2016'!BC92*'Prevalence Rates'!BC92</f>
        <v>0</v>
      </c>
      <c r="BD92" s="118">
        <v>90</v>
      </c>
    </row>
    <row r="93" spans="2:56" s="72" customFormat="1" x14ac:dyDescent="0.35">
      <c r="B93" s="75" t="s">
        <v>58</v>
      </c>
      <c r="C93" s="83">
        <f>'Population 2016'!C93*'Prevalence Rates'!C93</f>
        <v>89.219748122931094</v>
      </c>
      <c r="D93" s="75">
        <f>'Population 2016'!D93*'Prevalence Rates'!D93</f>
        <v>123.81580998069298</v>
      </c>
      <c r="E93" s="75">
        <f>'Population 2016'!E93*'Prevalence Rates'!E93</f>
        <v>27.782716919161132</v>
      </c>
      <c r="F93" s="75">
        <f>'Population 2016'!F93*'Prevalence Rates'!F93</f>
        <v>55.606141415009397</v>
      </c>
      <c r="G93" s="75">
        <f>'Population 2016'!G93*'Prevalence Rates'!G93</f>
        <v>53.37052165724004</v>
      </c>
      <c r="H93" s="75">
        <f>'Population 2016'!H93*'Prevalence Rates'!H93</f>
        <v>1068.9703751910167</v>
      </c>
      <c r="I93" s="75">
        <f>'Population 2016'!I93*'Prevalence Rates'!I93</f>
        <v>53.52657643763942</v>
      </c>
      <c r="J93" s="75">
        <f>'Population 2016'!J93*'Prevalence Rates'!J93</f>
        <v>187.24077828919516</v>
      </c>
      <c r="K93" s="75">
        <f>'Population 2016'!K93*'Prevalence Rates'!K93</f>
        <v>102.67553620503635</v>
      </c>
      <c r="L93" s="75">
        <f>'Population 2016'!L93*'Prevalence Rates'!L93</f>
        <v>102.32012739779763</v>
      </c>
      <c r="M93" s="75">
        <f>'Population 2016'!M93*'Prevalence Rates'!M93</f>
        <v>102.32012739779766</v>
      </c>
      <c r="N93" s="75">
        <f>'Population 2016'!N93*'Prevalence Rates'!N93</f>
        <v>313.72801964203785</v>
      </c>
      <c r="O93" s="75">
        <f>'Population 2016'!O93*'Prevalence Rates'!O93</f>
        <v>357.93117908377371</v>
      </c>
      <c r="P93" s="75">
        <f>'Population 2016'!P93*'Prevalence Rates'!P93</f>
        <v>26.166756079404863</v>
      </c>
      <c r="Q93" s="75">
        <f>'Population 2016'!Q93*'Prevalence Rates'!Q93</f>
        <v>29.150043624317746</v>
      </c>
      <c r="R93" s="75">
        <f>'Population 2016'!R93*'Prevalence Rates'!R93</f>
        <v>25.869406578502534</v>
      </c>
      <c r="S93" s="75">
        <f>'Population 2016'!S93*'Prevalence Rates'!S93</f>
        <v>1195.8355808651766</v>
      </c>
      <c r="T93" s="75">
        <f>'Population 2016'!T93*'Prevalence Rates'!T93</f>
        <v>242.1096543720148</v>
      </c>
      <c r="U93" s="75">
        <f>'Population 2016'!U93*'Prevalence Rates'!U93</f>
        <v>0</v>
      </c>
      <c r="V93" s="75">
        <f>'Population 2016'!V93*'Prevalence Rates'!V93</f>
        <v>172.12322661031942</v>
      </c>
      <c r="W93" s="75">
        <f>'Population 2016'!W93*'Prevalence Rates'!W93</f>
        <v>668.69106348865705</v>
      </c>
      <c r="X93" s="75">
        <f>'Population 2016'!X93*'Prevalence Rates'!X93</f>
        <v>668.69106348865694</v>
      </c>
      <c r="Y93" s="75">
        <f>'Population 2016'!Y93*'Prevalence Rates'!Y93</f>
        <v>362.37534871019409</v>
      </c>
      <c r="Z93" s="75">
        <f>'Population 2016'!Z93*'Prevalence Rates'!Z93</f>
        <v>1398.9002559057262</v>
      </c>
      <c r="AA93" s="75">
        <f>'Population 2016'!AA93*'Prevalence Rates'!AA93</f>
        <v>3948.6313500210304</v>
      </c>
      <c r="AB93" s="75">
        <f>'Population 2016'!AB93*'Prevalence Rates'!AB93</f>
        <v>138.0283445666031</v>
      </c>
      <c r="AC93" s="75">
        <f>'Population 2016'!AC93*'Prevalence Rates'!AC93</f>
        <v>2374.4515422751588</v>
      </c>
      <c r="AD93" s="75">
        <f>'Population 2016'!AD93*'Prevalence Rates'!AD93</f>
        <v>143.3477472716896</v>
      </c>
      <c r="AE93" s="75">
        <f>'Population 2016'!AE93*'Prevalence Rates'!AE93</f>
        <v>100.82957840557022</v>
      </c>
      <c r="AF93" s="75">
        <f>'Population 2016'!AF93*'Prevalence Rates'!AF93</f>
        <v>307.5145999980121</v>
      </c>
      <c r="AG93" s="75">
        <f>'Population 2016'!AG93*'Prevalence Rates'!AG93</f>
        <v>100.82957840557017</v>
      </c>
      <c r="AH93" s="75">
        <f>'Population 2016'!AH93*'Prevalence Rates'!AH93</f>
        <v>1529.2912919900318</v>
      </c>
      <c r="AI93" s="75">
        <f>'Population 2016'!AI93*'Prevalence Rates'!AI93</f>
        <v>542.15874525212303</v>
      </c>
      <c r="AJ93" s="75">
        <f>'Population 2016'!AJ93*'Prevalence Rates'!AJ93</f>
        <v>69.231353607754642</v>
      </c>
      <c r="AK93" s="75">
        <f>'Population 2016'!AK93*'Prevalence Rates'!AK93</f>
        <v>8.0647817646892364</v>
      </c>
      <c r="AL93" s="75">
        <f>'Population 2016'!AL93*'Prevalence Rates'!AL93</f>
        <v>518.48943089274223</v>
      </c>
      <c r="AM93" s="75">
        <f>'Population 2016'!AM93*'Prevalence Rates'!AM93</f>
        <v>909.14573970181027</v>
      </c>
      <c r="AN93" s="75">
        <f>'Population 2016'!AN93*'Prevalence Rates'!AN93</f>
        <v>0</v>
      </c>
      <c r="AO93" s="75">
        <f>'Population 2016'!AO93*'Prevalence Rates'!AO93</f>
        <v>0</v>
      </c>
      <c r="AP93" s="75">
        <f>'Population 2016'!AP93*'Prevalence Rates'!AP93</f>
        <v>46.234924459415993</v>
      </c>
      <c r="AQ93" s="75">
        <f>'Population 2016'!AQ93*'Prevalence Rates'!AQ93</f>
        <v>351.1490278893649</v>
      </c>
      <c r="AR93" s="75">
        <f>'Population 2016'!AR93*'Prevalence Rates'!AR93</f>
        <v>7286.7737912915363</v>
      </c>
      <c r="AS93" s="75">
        <f>'Population 2016'!AS93*'Prevalence Rates'!AS93</f>
        <v>57.253730790268932</v>
      </c>
      <c r="AT93" s="75">
        <f>'Population 2016'!AT93*'Prevalence Rates'!AT93</f>
        <v>0</v>
      </c>
      <c r="AU93" s="75">
        <f>'Population 2016'!AU93*'Prevalence Rates'!AU93</f>
        <v>0</v>
      </c>
      <c r="AV93" s="75">
        <f>'Population 2016'!AV93*'Prevalence Rates'!AV93</f>
        <v>189.95592252185034</v>
      </c>
      <c r="AW93" s="75">
        <f>'Population 2016'!AW93*'Prevalence Rates'!AW93</f>
        <v>628.50828321272877</v>
      </c>
      <c r="AX93" s="75">
        <f>'Population 2016'!AX93*'Prevalence Rates'!AX93</f>
        <v>88.968742224331876</v>
      </c>
      <c r="AY93" s="75">
        <f>'Population 2016'!AY93*'Prevalence Rates'!AY93</f>
        <v>1095.1191002720523</v>
      </c>
      <c r="AZ93" s="75">
        <f>'Population 2016'!AZ93*'Prevalence Rates'!AZ93</f>
        <v>438.54682846888062</v>
      </c>
      <c r="BA93" s="75">
        <f>'Population 2016'!BA93*'Prevalence Rates'!BA93</f>
        <v>278.37614470467497</v>
      </c>
      <c r="BB93" s="75">
        <f>'Population 2016'!BB93*'Prevalence Rates'!BB93</f>
        <v>202.43643912529873</v>
      </c>
      <c r="BC93" s="84">
        <f>'Population 2016'!BC93*'Prevalence Rates'!BC93</f>
        <v>0</v>
      </c>
      <c r="BD93" s="118">
        <v>91</v>
      </c>
    </row>
    <row r="94" spans="2:56" s="72" customFormat="1" x14ac:dyDescent="0.35">
      <c r="B94" s="75" t="s">
        <v>59</v>
      </c>
      <c r="C94" s="83">
        <f>'Population 2016'!C94*'Prevalence Rates'!C94</f>
        <v>37.276498544352194</v>
      </c>
      <c r="D94" s="75">
        <f>'Population 2016'!D94*'Prevalence Rates'!D94</f>
        <v>55.104467696029488</v>
      </c>
      <c r="E94" s="75">
        <f>'Population 2016'!E94*'Prevalence Rates'!E94</f>
        <v>15.223204215531178</v>
      </c>
      <c r="F94" s="75">
        <f>'Population 2016'!F94*'Prevalence Rates'!F94</f>
        <v>31.807313591948656</v>
      </c>
      <c r="G94" s="75">
        <f>'Population 2016'!G94*'Prevalence Rates'!G94</f>
        <v>19.489357740399704</v>
      </c>
      <c r="H94" s="75">
        <f>'Population 2016'!H94*'Prevalence Rates'!H94</f>
        <v>527.59779503590983</v>
      </c>
      <c r="I94" s="75">
        <f>'Population 2016'!I94*'Prevalence Rates'!I94</f>
        <v>17.793266983330579</v>
      </c>
      <c r="J94" s="75">
        <f>'Population 2016'!J94*'Prevalence Rates'!J94</f>
        <v>94.813153885694035</v>
      </c>
      <c r="K94" s="75">
        <f>'Population 2016'!K94*'Prevalence Rates'!K94</f>
        <v>48.278131331707101</v>
      </c>
      <c r="L94" s="75">
        <f>'Population 2016'!L94*'Prevalence Rates'!L94</f>
        <v>52.442319419565486</v>
      </c>
      <c r="M94" s="75">
        <f>'Population 2016'!M94*'Prevalence Rates'!M94</f>
        <v>52.442319419565493</v>
      </c>
      <c r="N94" s="75">
        <f>'Population 2016'!N94*'Prevalence Rates'!N94</f>
        <v>150.69245321071375</v>
      </c>
      <c r="O94" s="75">
        <f>'Population 2016'!O94*'Prevalence Rates'!O94</f>
        <v>192.58870955575509</v>
      </c>
      <c r="P94" s="75">
        <f>'Population 2016'!P94*'Prevalence Rates'!P94</f>
        <v>12.610148042938439</v>
      </c>
      <c r="Q94" s="75">
        <f>'Population 2016'!Q94*'Prevalence Rates'!Q94</f>
        <v>17.586006878830226</v>
      </c>
      <c r="R94" s="75">
        <f>'Population 2016'!R94*'Prevalence Rates'!R94</f>
        <v>19.009327646817649</v>
      </c>
      <c r="S94" s="75">
        <f>'Population 2016'!S94*'Prevalence Rates'!S94</f>
        <v>550.42384637824898</v>
      </c>
      <c r="T94" s="75">
        <f>'Population 2016'!T94*'Prevalence Rates'!T94</f>
        <v>124.27700089650473</v>
      </c>
      <c r="U94" s="75">
        <f>'Population 2016'!U94*'Prevalence Rates'!U94</f>
        <v>0</v>
      </c>
      <c r="V94" s="75">
        <f>'Population 2016'!V94*'Prevalence Rates'!V94</f>
        <v>93.920340445173835</v>
      </c>
      <c r="W94" s="75">
        <f>'Population 2016'!W94*'Prevalence Rates'!W94</f>
        <v>284.0647988106756</v>
      </c>
      <c r="X94" s="75">
        <f>'Population 2016'!X94*'Prevalence Rates'!X94</f>
        <v>284.06479881067554</v>
      </c>
      <c r="Y94" s="75">
        <f>'Population 2016'!Y94*'Prevalence Rates'!Y94</f>
        <v>190.28824288808468</v>
      </c>
      <c r="Z94" s="75">
        <f>'Population 2016'!Z94*'Prevalence Rates'!Z94</f>
        <v>664.13895560687229</v>
      </c>
      <c r="AA94" s="75">
        <f>'Population 2016'!AA94*'Prevalence Rates'!AA94</f>
        <v>1896.838448417971</v>
      </c>
      <c r="AB94" s="75">
        <f>'Population 2016'!AB94*'Prevalence Rates'!AB94</f>
        <v>60.504771595464142</v>
      </c>
      <c r="AC94" s="75">
        <f>'Population 2016'!AC94*'Prevalence Rates'!AC94</f>
        <v>1147.707442348443</v>
      </c>
      <c r="AD94" s="75">
        <f>'Population 2016'!AD94*'Prevalence Rates'!AD94</f>
        <v>60.850105833914633</v>
      </c>
      <c r="AE94" s="75">
        <f>'Population 2016'!AE94*'Prevalence Rates'!AE94</f>
        <v>46.349359677726866</v>
      </c>
      <c r="AF94" s="75">
        <f>'Population 2016'!AF94*'Prevalence Rates'!AF94</f>
        <v>146.12836622192796</v>
      </c>
      <c r="AG94" s="75">
        <f>'Population 2016'!AG94*'Prevalence Rates'!AG94</f>
        <v>46.349359677726859</v>
      </c>
      <c r="AH94" s="75">
        <f>'Population 2016'!AH94*'Prevalence Rates'!AH94</f>
        <v>725.15256400708324</v>
      </c>
      <c r="AI94" s="75">
        <f>'Population 2016'!AI94*'Prevalence Rates'!AI94</f>
        <v>272.78389386896583</v>
      </c>
      <c r="AJ94" s="75">
        <f>'Population 2016'!AJ94*'Prevalence Rates'!AJ94</f>
        <v>33.442242589250917</v>
      </c>
      <c r="AK94" s="75">
        <f>'Population 2016'!AK94*'Prevalence Rates'!AK94</f>
        <v>2.3821964293229896</v>
      </c>
      <c r="AL94" s="75">
        <f>'Population 2016'!AL94*'Prevalence Rates'!AL94</f>
        <v>244.63097203678396</v>
      </c>
      <c r="AM94" s="75">
        <f>'Population 2016'!AM94*'Prevalence Rates'!AM94</f>
        <v>452.64667084376305</v>
      </c>
      <c r="AN94" s="75">
        <f>'Population 2016'!AN94*'Prevalence Rates'!AN94</f>
        <v>0</v>
      </c>
      <c r="AO94" s="75">
        <f>'Population 2016'!AO94*'Prevalence Rates'!AO94</f>
        <v>0</v>
      </c>
      <c r="AP94" s="75">
        <f>'Population 2016'!AP94*'Prevalence Rates'!AP94</f>
        <v>23.608728220283215</v>
      </c>
      <c r="AQ94" s="75">
        <f>'Population 2016'!AQ94*'Prevalence Rates'!AQ94</f>
        <v>195.99666796445825</v>
      </c>
      <c r="AR94" s="75">
        <f>'Population 2016'!AR94*'Prevalence Rates'!AR94</f>
        <v>3495.7477737375325</v>
      </c>
      <c r="AS94" s="75">
        <f>'Population 2016'!AS94*'Prevalence Rates'!AS94</f>
        <v>19.03224501813321</v>
      </c>
      <c r="AT94" s="75">
        <f>'Population 2016'!AT94*'Prevalence Rates'!AT94</f>
        <v>0</v>
      </c>
      <c r="AU94" s="75">
        <f>'Population 2016'!AU94*'Prevalence Rates'!AU94</f>
        <v>0</v>
      </c>
      <c r="AV94" s="75">
        <f>'Population 2016'!AV94*'Prevalence Rates'!AV94</f>
        <v>89.884438094792216</v>
      </c>
      <c r="AW94" s="75">
        <f>'Population 2016'!AW94*'Prevalence Rates'!AW94</f>
        <v>276.58705231661696</v>
      </c>
      <c r="AX94" s="75">
        <f>'Population 2016'!AX94*'Prevalence Rates'!AX94</f>
        <v>48.993094602622975</v>
      </c>
      <c r="AY94" s="75">
        <f>'Population 2016'!AY94*'Prevalence Rates'!AY94</f>
        <v>498.10814460996289</v>
      </c>
      <c r="AZ94" s="75">
        <f>'Population 2016'!AZ94*'Prevalence Rates'!AZ94</f>
        <v>216.85467361129639</v>
      </c>
      <c r="BA94" s="75">
        <f>'Population 2016'!BA94*'Prevalence Rates'!BA94</f>
        <v>117.86069341578107</v>
      </c>
      <c r="BB94" s="75">
        <f>'Population 2016'!BB94*'Prevalence Rates'!BB94</f>
        <v>97.17280638391729</v>
      </c>
      <c r="BC94" s="84">
        <f>'Population 2016'!BC94*'Prevalence Rates'!BC94</f>
        <v>0</v>
      </c>
      <c r="BD94" s="118">
        <v>92</v>
      </c>
    </row>
    <row r="95" spans="2:56" s="72" customFormat="1" x14ac:dyDescent="0.35">
      <c r="B95" s="75" t="s">
        <v>60</v>
      </c>
      <c r="C95" s="83">
        <f>'Population 2016'!C95*'Prevalence Rates'!C95</f>
        <v>26.78550793606146</v>
      </c>
      <c r="D95" s="75">
        <f>'Population 2016'!D95*'Prevalence Rates'!D95</f>
        <v>39.675216741141227</v>
      </c>
      <c r="E95" s="75">
        <f>'Population 2016'!E95*'Prevalence Rates'!E95</f>
        <v>11.023699604350163</v>
      </c>
      <c r="F95" s="75">
        <f>'Population 2016'!F95*'Prevalence Rates'!F95</f>
        <v>17.989382277413583</v>
      </c>
      <c r="G95" s="75">
        <f>'Population 2016'!G95*'Prevalence Rates'!G95</f>
        <v>14.941840934306439</v>
      </c>
      <c r="H95" s="75">
        <f>'Population 2016'!H95*'Prevalence Rates'!H95</f>
        <v>353.88732324414224</v>
      </c>
      <c r="I95" s="75">
        <f>'Population 2016'!I95*'Prevalence Rates'!I95</f>
        <v>13.649629466664553</v>
      </c>
      <c r="J95" s="75">
        <f>'Population 2016'!J95*'Prevalence Rates'!J95</f>
        <v>45.275944271258382</v>
      </c>
      <c r="K95" s="75">
        <f>'Population 2016'!K95*'Prevalence Rates'!K95</f>
        <v>21.486421087188326</v>
      </c>
      <c r="L95" s="75">
        <f>'Population 2016'!L95*'Prevalence Rates'!L95</f>
        <v>33.24212597087211</v>
      </c>
      <c r="M95" s="75">
        <f>'Population 2016'!M95*'Prevalence Rates'!M95</f>
        <v>33.242125970872117</v>
      </c>
      <c r="N95" s="75">
        <f>'Population 2016'!N95*'Prevalence Rates'!N95</f>
        <v>95.771408516447593</v>
      </c>
      <c r="O95" s="75">
        <f>'Population 2016'!O95*'Prevalence Rates'!O95</f>
        <v>127.98808729532071</v>
      </c>
      <c r="P95" s="75">
        <f>'Population 2016'!P95*'Prevalence Rates'!P95</f>
        <v>8.0930800872589987</v>
      </c>
      <c r="Q95" s="75">
        <f>'Population 2016'!Q95*'Prevalence Rates'!Q95</f>
        <v>11.243512594661947</v>
      </c>
      <c r="R95" s="75">
        <f>'Population 2016'!R95*'Prevalence Rates'!R95</f>
        <v>9.0341359113588826</v>
      </c>
      <c r="S95" s="75">
        <f>'Population 2016'!S95*'Prevalence Rates'!S95</f>
        <v>380.19204831665871</v>
      </c>
      <c r="T95" s="75">
        <f>'Population 2016'!T95*'Prevalence Rates'!T95</f>
        <v>85.022610268505304</v>
      </c>
      <c r="U95" s="75">
        <f>'Population 2016'!U95*'Prevalence Rates'!U95</f>
        <v>0</v>
      </c>
      <c r="V95" s="75">
        <f>'Population 2016'!V95*'Prevalence Rates'!V95</f>
        <v>68.696020439898575</v>
      </c>
      <c r="W95" s="75">
        <f>'Population 2016'!W95*'Prevalence Rates'!W95</f>
        <v>205.94697913773979</v>
      </c>
      <c r="X95" s="75">
        <f>'Population 2016'!X95*'Prevalence Rates'!X95</f>
        <v>205.94697913773976</v>
      </c>
      <c r="Y95" s="75">
        <f>'Population 2016'!Y95*'Prevalence Rates'!Y95</f>
        <v>114.81981794663466</v>
      </c>
      <c r="Z95" s="75">
        <f>'Population 2016'!Z95*'Prevalence Rates'!Z95</f>
        <v>453.85167385872592</v>
      </c>
      <c r="AA95" s="75">
        <f>'Population 2016'!AA95*'Prevalence Rates'!AA95</f>
        <v>1254.3773314283094</v>
      </c>
      <c r="AB95" s="75">
        <f>'Population 2016'!AB95*'Prevalence Rates'!AB95</f>
        <v>43.031410832980967</v>
      </c>
      <c r="AC95" s="75">
        <f>'Population 2016'!AC95*'Prevalence Rates'!AC95</f>
        <v>763.70347180351382</v>
      </c>
      <c r="AD95" s="75">
        <f>'Population 2016'!AD95*'Prevalence Rates'!AD95</f>
        <v>42.443490190203804</v>
      </c>
      <c r="AE95" s="75">
        <f>'Population 2016'!AE95*'Prevalence Rates'!AE95</f>
        <v>30.818684183619435</v>
      </c>
      <c r="AF95" s="75">
        <f>'Population 2016'!AF95*'Prevalence Rates'!AF95</f>
        <v>93.85715221764147</v>
      </c>
      <c r="AG95" s="75">
        <f>'Population 2016'!AG95*'Prevalence Rates'!AG95</f>
        <v>30.818684183619428</v>
      </c>
      <c r="AH95" s="75">
        <f>'Population 2016'!AH95*'Prevalence Rates'!AH95</f>
        <v>473.20307718316371</v>
      </c>
      <c r="AI95" s="75">
        <f>'Population 2016'!AI95*'Prevalence Rates'!AI95</f>
        <v>180.12066274553851</v>
      </c>
      <c r="AJ95" s="75">
        <f>'Population 2016'!AJ95*'Prevalence Rates'!AJ95</f>
        <v>21.333844410384206</v>
      </c>
      <c r="AK95" s="75">
        <f>'Population 2016'!AK95*'Prevalence Rates'!AK95</f>
        <v>1.0209413268527099</v>
      </c>
      <c r="AL95" s="75">
        <f>'Population 2016'!AL95*'Prevalence Rates'!AL95</f>
        <v>159.35468248875011</v>
      </c>
      <c r="AM95" s="75">
        <f>'Population 2016'!AM95*'Prevalence Rates'!AM95</f>
        <v>297.06851875402583</v>
      </c>
      <c r="AN95" s="75">
        <f>'Population 2016'!AN95*'Prevalence Rates'!AN95</f>
        <v>0</v>
      </c>
      <c r="AO95" s="75">
        <f>'Population 2016'!AO95*'Prevalence Rates'!AO95</f>
        <v>0</v>
      </c>
      <c r="AP95" s="75">
        <f>'Population 2016'!AP95*'Prevalence Rates'!AP95</f>
        <v>15.739152146855476</v>
      </c>
      <c r="AQ95" s="75">
        <f>'Population 2016'!AQ95*'Prevalence Rates'!AQ95</f>
        <v>122.6783267818774</v>
      </c>
      <c r="AR95" s="75">
        <f>'Population 2016'!AR95*'Prevalence Rates'!AR95</f>
        <v>2320.4489318844221</v>
      </c>
      <c r="AS95" s="75">
        <f>'Population 2016'!AS95*'Prevalence Rates'!AS95</f>
        <v>14.600078370074792</v>
      </c>
      <c r="AT95" s="75">
        <f>'Population 2016'!AT95*'Prevalence Rates'!AT95</f>
        <v>0</v>
      </c>
      <c r="AU95" s="75">
        <f>'Population 2016'!AU95*'Prevalence Rates'!AU95</f>
        <v>0</v>
      </c>
      <c r="AV95" s="75">
        <f>'Population 2016'!AV95*'Prevalence Rates'!AV95</f>
        <v>66.24599820622673</v>
      </c>
      <c r="AW95" s="75">
        <f>'Population 2016'!AW95*'Prevalence Rates'!AW95</f>
        <v>178.80682787428873</v>
      </c>
      <c r="AX95" s="75">
        <f>'Population 2016'!AX95*'Prevalence Rates'!AX95</f>
        <v>25.059686319732439</v>
      </c>
      <c r="AY95" s="75">
        <f>'Population 2016'!AY95*'Prevalence Rates'!AY95</f>
        <v>338.77705903334351</v>
      </c>
      <c r="AZ95" s="75">
        <f>'Population 2016'!AZ95*'Prevalence Rates'!AZ95</f>
        <v>136.45617217037358</v>
      </c>
      <c r="BA95" s="75">
        <f>'Population 2016'!BA95*'Prevalence Rates'!BA95</f>
        <v>78.377361121494417</v>
      </c>
      <c r="BB95" s="75">
        <f>'Population 2016'!BB95*'Prevalence Rates'!BB95</f>
        <v>60.971172633046145</v>
      </c>
      <c r="BC95" s="84">
        <f>'Population 2016'!BC95*'Prevalence Rates'!BC95</f>
        <v>0</v>
      </c>
      <c r="BD95" s="118">
        <v>93</v>
      </c>
    </row>
    <row r="96" spans="2:56" s="72" customFormat="1" x14ac:dyDescent="0.35">
      <c r="B96" s="75" t="s">
        <v>80</v>
      </c>
      <c r="C96" s="83">
        <f>'Population 2016'!C96*'Prevalence Rates'!C96</f>
        <v>13.83917910029842</v>
      </c>
      <c r="D96" s="75">
        <f>'Population 2016'!D96*'Prevalence Rates'!D96</f>
        <v>20.327425861201988</v>
      </c>
      <c r="E96" s="75">
        <f>'Population 2016'!E96*'Prevalence Rates'!E96</f>
        <v>5.5118498021750817</v>
      </c>
      <c r="F96" s="75">
        <f>'Population 2016'!F96*'Prevalence Rates'!F96</f>
        <v>9.6464803516565585</v>
      </c>
      <c r="G96" s="75">
        <f>'Population 2016'!G96*'Prevalence Rates'!G96</f>
        <v>8.4453883541732058</v>
      </c>
      <c r="H96" s="75">
        <f>'Population 2016'!H96*'Prevalence Rates'!H96</f>
        <v>166.06838673832257</v>
      </c>
      <c r="I96" s="75">
        <f>'Population 2016'!I96*'Prevalence Rates'!I96</f>
        <v>9.2622485666652317</v>
      </c>
      <c r="J96" s="75">
        <f>'Population 2016'!J96*'Prevalence Rates'!J96</f>
        <v>27.698224730652189</v>
      </c>
      <c r="K96" s="75">
        <f>'Population 2016'!K96*'Prevalence Rates'!K96</f>
        <v>14.589545182658739</v>
      </c>
      <c r="L96" s="75">
        <f>'Population 2016'!L96*'Prevalence Rates'!L96</f>
        <v>19.200193448693373</v>
      </c>
      <c r="M96" s="75">
        <f>'Population 2016'!M96*'Prevalence Rates'!M96</f>
        <v>19.200193448693376</v>
      </c>
      <c r="N96" s="75">
        <f>'Population 2016'!N96*'Prevalence Rates'!N96</f>
        <v>50.836008312048008</v>
      </c>
      <c r="O96" s="75">
        <f>'Population 2016'!O96*'Prevalence Rates'!O96</f>
        <v>63.084175728499304</v>
      </c>
      <c r="P96" s="75">
        <f>'Population 2016'!P96*'Prevalence Rates'!P96</f>
        <v>4.3288567908594642</v>
      </c>
      <c r="Q96" s="75">
        <f>'Population 2016'!Q96*'Prevalence Rates'!Q96</f>
        <v>2.8829519473492171</v>
      </c>
      <c r="R96" s="75">
        <f>'Population 2016'!R96*'Prevalence Rates'!R96</f>
        <v>4.5170679556794413</v>
      </c>
      <c r="S96" s="75">
        <f>'Population 2016'!S96*'Prevalence Rates'!S96</f>
        <v>182.24272546892087</v>
      </c>
      <c r="T96" s="75">
        <f>'Population 2016'!T96*'Prevalence Rates'!T96</f>
        <v>40.111473392802907</v>
      </c>
      <c r="U96" s="75">
        <f>'Population 2016'!U96*'Prevalence Rates'!U96</f>
        <v>0</v>
      </c>
      <c r="V96" s="75">
        <f>'Population 2016'!V96*'Prevalence Rates'!V96</f>
        <v>27.907758303708796</v>
      </c>
      <c r="W96" s="75">
        <f>'Population 2016'!W96*'Prevalence Rates'!W96</f>
        <v>98.570485187304428</v>
      </c>
      <c r="X96" s="75">
        <f>'Population 2016'!X96*'Prevalence Rates'!X96</f>
        <v>98.570485187304413</v>
      </c>
      <c r="Y96" s="75">
        <f>'Population 2016'!Y96*'Prevalence Rates'!Y96</f>
        <v>56.062258527934297</v>
      </c>
      <c r="Z96" s="75">
        <f>'Population 2016'!Z96*'Prevalence Rates'!Z96</f>
        <v>217.10307543683751</v>
      </c>
      <c r="AA96" s="75">
        <f>'Population 2016'!AA96*'Prevalence Rates'!AA96</f>
        <v>594.6074363264064</v>
      </c>
      <c r="AB96" s="75">
        <f>'Population 2016'!AB96*'Prevalence Rates'!AB96</f>
        <v>22.689289348299052</v>
      </c>
      <c r="AC96" s="75">
        <f>'Population 2016'!AC96*'Prevalence Rates'!AC96</f>
        <v>366.33299136941019</v>
      </c>
      <c r="AD96" s="75">
        <f>'Population 2016'!AD96*'Prevalence Rates'!AD96</f>
        <v>22.521035611128546</v>
      </c>
      <c r="AE96" s="75">
        <f>'Population 2016'!AE96*'Prevalence Rates'!AE96</f>
        <v>15.773342298702861</v>
      </c>
      <c r="AF96" s="75">
        <f>'Population 2016'!AF96*'Prevalence Rates'!AF96</f>
        <v>40.719564500576766</v>
      </c>
      <c r="AG96" s="75">
        <f>'Population 2016'!AG96*'Prevalence Rates'!AG96</f>
        <v>15.773342298702858</v>
      </c>
      <c r="AH96" s="75">
        <f>'Population 2016'!AH96*'Prevalence Rates'!AH96</f>
        <v>218.51831245645133</v>
      </c>
      <c r="AI96" s="75">
        <f>'Population 2016'!AI96*'Prevalence Rates'!AI96</f>
        <v>84.125719941268855</v>
      </c>
      <c r="AJ96" s="75">
        <f>'Population 2016'!AJ96*'Prevalence Rates'!AJ96</f>
        <v>16.144530905155616</v>
      </c>
      <c r="AK96" s="75">
        <f>'Population 2016'!AK96*'Prevalence Rates'!AK96</f>
        <v>1.3612551024702797</v>
      </c>
      <c r="AL96" s="75">
        <f>'Population 2016'!AL96*'Prevalence Rates'!AL96</f>
        <v>72.068514062479778</v>
      </c>
      <c r="AM96" s="75">
        <f>'Population 2016'!AM96*'Prevalence Rates'!AM96</f>
        <v>128.3213498535431</v>
      </c>
      <c r="AN96" s="75">
        <f>'Population 2016'!AN96*'Prevalence Rates'!AN96</f>
        <v>0</v>
      </c>
      <c r="AO96" s="75">
        <f>'Population 2016'!AO96*'Prevalence Rates'!AO96</f>
        <v>0</v>
      </c>
      <c r="AP96" s="75">
        <f>'Population 2016'!AP96*'Prevalence Rates'!AP96</f>
        <v>7.869576073427738</v>
      </c>
      <c r="AQ96" s="75">
        <f>'Population 2016'!AQ96*'Prevalence Rates'!AQ96</f>
        <v>65.236004359304218</v>
      </c>
      <c r="AR96" s="75">
        <f>'Population 2016'!AR96*'Prevalence Rates'!AR96</f>
        <v>1117.7649737931781</v>
      </c>
      <c r="AS96" s="75">
        <f>'Population 2016'!AS96*'Prevalence Rates'!AS96</f>
        <v>9.9071960368364671</v>
      </c>
      <c r="AT96" s="75">
        <f>'Population 2016'!AT96*'Prevalence Rates'!AT96</f>
        <v>0</v>
      </c>
      <c r="AU96" s="75">
        <f>'Population 2016'!AU96*'Prevalence Rates'!AU96</f>
        <v>0</v>
      </c>
      <c r="AV96" s="75">
        <f>'Population 2016'!AV96*'Prevalence Rates'!AV96</f>
        <v>30.934254668986931</v>
      </c>
      <c r="AW96" s="75">
        <f>'Population 2016'!AW96*'Prevalence Rates'!AW96</f>
        <v>91.383387329278733</v>
      </c>
      <c r="AX96" s="75">
        <f>'Population 2016'!AX96*'Prevalence Rates'!AX96</f>
        <v>13.796905951313367</v>
      </c>
      <c r="AY96" s="75">
        <f>'Population 2016'!AY96*'Prevalence Rates'!AY96</f>
        <v>169.38852951667175</v>
      </c>
      <c r="AZ96" s="75">
        <f>'Population 2016'!AZ96*'Prevalence Rates'!AZ96</f>
        <v>72.039024226881907</v>
      </c>
      <c r="BA96" s="75">
        <f>'Population 2016'!BA96*'Prevalence Rates'!BA96</f>
        <v>35.358208024734324</v>
      </c>
      <c r="BB96" s="75">
        <f>'Population 2016'!BB96*'Prevalence Rates'!BB96</f>
        <v>24.769538882174995</v>
      </c>
      <c r="BC96" s="84">
        <f>'Population 2016'!BC96*'Prevalence Rates'!BC96</f>
        <v>0</v>
      </c>
      <c r="BD96" s="118">
        <v>94</v>
      </c>
    </row>
    <row r="97" spans="1:56" s="80" customFormat="1" x14ac:dyDescent="0.35">
      <c r="B97" s="80" t="s">
        <v>79</v>
      </c>
      <c r="C97" s="83">
        <f>'Population 2016'!C97*'Prevalence Rates'!C97</f>
        <v>5.5803141533461371</v>
      </c>
      <c r="D97" s="75">
        <f>'Population 2016'!D97*'Prevalence Rates'!D97</f>
        <v>9.7963498126274633</v>
      </c>
      <c r="E97" s="75">
        <f>'Population 2016'!E97*'Prevalence Rates'!E97</f>
        <v>3.9370355729822011</v>
      </c>
      <c r="F97" s="75">
        <f>'Population 2016'!F97*'Prevalence Rates'!F97</f>
        <v>2.867872536978977</v>
      </c>
      <c r="G97" s="75">
        <f>'Population 2016'!G97*'Prevalence Rates'!G97</f>
        <v>2.598581032053294</v>
      </c>
      <c r="H97" s="75">
        <f>'Population 2016'!H97*'Prevalence Rates'!H97</f>
        <v>63.194164865025407</v>
      </c>
      <c r="I97" s="75">
        <f>'Population 2016'!I97*'Prevalence Rates'!I97</f>
        <v>3.4124073666661383</v>
      </c>
      <c r="J97" s="75">
        <f>'Population 2016'!J97*'Prevalence Rates'!J97</f>
        <v>11.984808777686043</v>
      </c>
      <c r="K97" s="75">
        <f>'Population 2016'!K97*'Prevalence Rates'!K97</f>
        <v>7.692669278129153</v>
      </c>
      <c r="L97" s="75">
        <f>'Population 2016'!L97*'Prevalence Rates'!L97</f>
        <v>7.4508213382989217</v>
      </c>
      <c r="M97" s="75">
        <f>'Population 2016'!M97*'Prevalence Rates'!M97</f>
        <v>7.4508213382989226</v>
      </c>
      <c r="N97" s="75">
        <f>'Population 2016'!N97*'Prevalence Rates'!N97</f>
        <v>20.652128376769504</v>
      </c>
      <c r="O97" s="75">
        <f>'Population 2016'!O97*'Prevalence Rates'!O97</f>
        <v>24.566433817348287</v>
      </c>
      <c r="P97" s="75">
        <f>'Population 2016'!P97*'Prevalence Rates'!P97</f>
        <v>1.6939004833797904</v>
      </c>
      <c r="Q97" s="75">
        <f>'Population 2016'!Q97*'Prevalence Rates'!Q97</f>
        <v>2.018066363144452</v>
      </c>
      <c r="R97" s="75">
        <f>'Population 2016'!R97*'Prevalence Rates'!R97</f>
        <v>2.070322813019744</v>
      </c>
      <c r="S97" s="75">
        <f>'Population 2016'!S97*'Prevalence Rates'!S97</f>
        <v>85.693347463839842</v>
      </c>
      <c r="T97" s="75">
        <f>'Population 2016'!T97*'Prevalence Rates'!T97</f>
        <v>18.855820825676581</v>
      </c>
      <c r="U97" s="75">
        <f>'Population 2016'!U97*'Prevalence Rates'!U97</f>
        <v>0</v>
      </c>
      <c r="V97" s="75">
        <f>'Population 2016'!V97*'Prevalence Rates'!V97</f>
        <v>13.953879151854398</v>
      </c>
      <c r="W97" s="75">
        <f>'Population 2016'!W97*'Prevalence Rates'!W97</f>
        <v>44.31410861446539</v>
      </c>
      <c r="X97" s="75">
        <f>'Population 2016'!X97*'Prevalence Rates'!X97</f>
        <v>44.314108614465383</v>
      </c>
      <c r="Y97" s="75">
        <f>'Population 2016'!Y97*'Prevalence Rates'!Y97</f>
        <v>26.144418640430899</v>
      </c>
      <c r="Z97" s="75">
        <f>'Population 2016'!Z97*'Prevalence Rates'!Z97</f>
        <v>93.015537398608132</v>
      </c>
      <c r="AA97" s="75">
        <f>'Population 2016'!AA97*'Prevalence Rates'!AA97</f>
        <v>259.886212538211</v>
      </c>
      <c r="AB97" s="75">
        <f>'Population 2016'!AB97*'Prevalence Rates'!AB97</f>
        <v>10.953450030213336</v>
      </c>
      <c r="AC97" s="75">
        <f>'Population 2016'!AC97*'Prevalence Rates'!AC97</f>
        <v>161.53087374544805</v>
      </c>
      <c r="AD97" s="75">
        <f>'Population 2016'!AD97*'Prevalence Rates'!AD97</f>
        <v>7.1460978381465585</v>
      </c>
      <c r="AE97" s="75">
        <f>'Population 2016'!AE97*'Prevalence Rates'!AE97</f>
        <v>5.0960028965040012</v>
      </c>
      <c r="AF97" s="75">
        <f>'Population 2016'!AF97*'Prevalence Rates'!AF97</f>
        <v>18.193847968342808</v>
      </c>
      <c r="AG97" s="75">
        <f>'Population 2016'!AG97*'Prevalence Rates'!AG97</f>
        <v>5.0960028965040003</v>
      </c>
      <c r="AH97" s="75">
        <f>'Population 2016'!AH97*'Prevalence Rates'!AH97</f>
        <v>93.607288228910988</v>
      </c>
      <c r="AI97" s="75">
        <f>'Population 2016'!AI97*'Prevalence Rates'!AI97</f>
        <v>41.854627990581783</v>
      </c>
      <c r="AJ97" s="75">
        <f>'Population 2016'!AJ97*'Prevalence Rates'!AJ97</f>
        <v>8.6488558420476522</v>
      </c>
      <c r="AK97" s="75">
        <f>'Population 2016'!AK97*'Prevalence Rates'!AK97</f>
        <v>0.68062755123513985</v>
      </c>
      <c r="AL97" s="75">
        <f>'Population 2016'!AL97*'Prevalence Rates'!AL97</f>
        <v>26.415550971108125</v>
      </c>
      <c r="AM97" s="75">
        <f>'Population 2016'!AM97*'Prevalence Rates'!AM97</f>
        <v>57.576166521398818</v>
      </c>
      <c r="AN97" s="75">
        <f>'Population 2016'!AN97*'Prevalence Rates'!AN97</f>
        <v>0</v>
      </c>
      <c r="AO97" s="75">
        <f>'Population 2016'!AO97*'Prevalence Rates'!AO97</f>
        <v>0</v>
      </c>
      <c r="AP97" s="75">
        <f>'Population 2016'!AP97*'Prevalence Rates'!AP97</f>
        <v>2.2133182706515515</v>
      </c>
      <c r="AQ97" s="75">
        <f>'Population 2016'!AQ97*'Prevalence Rates'!AQ97</f>
        <v>27.133559335285828</v>
      </c>
      <c r="AR97" s="75">
        <f>'Population 2016'!AR97*'Prevalence Rates'!AR97</f>
        <v>481.37507075471552</v>
      </c>
      <c r="AS97" s="75">
        <f>'Population 2016'!AS97*'Prevalence Rates'!AS97</f>
        <v>3.650019592518698</v>
      </c>
      <c r="AT97" s="75">
        <f>'Population 2016'!AT97*'Prevalence Rates'!AT97</f>
        <v>0</v>
      </c>
      <c r="AU97" s="75">
        <f>'Population 2016'!AU97*'Prevalence Rates'!AU97</f>
        <v>0</v>
      </c>
      <c r="AV97" s="75">
        <f>'Population 2016'!AV97*'Prevalence Rates'!AV97</f>
        <v>12.256968831108029</v>
      </c>
      <c r="AW97" s="75">
        <f>'Population 2016'!AW97*'Prevalence Rates'!AW97</f>
        <v>36.553354931711496</v>
      </c>
      <c r="AX97" s="75">
        <f>'Population 2016'!AX97*'Prevalence Rates'!AX97</f>
        <v>4.5051121473676297</v>
      </c>
      <c r="AY97" s="75">
        <f>'Population 2016'!AY97*'Prevalence Rates'!AY97</f>
        <v>70.666777157736504</v>
      </c>
      <c r="AZ97" s="75">
        <f>'Population 2016'!AZ97*'Prevalence Rates'!AZ97</f>
        <v>27.291234434074717</v>
      </c>
      <c r="BA97" s="75">
        <f>'Population 2016'!BA97*'Prevalence Rates'!BA97</f>
        <v>21.214924814840593</v>
      </c>
      <c r="BB97" s="75">
        <f>'Population 2016'!BB97*'Prevalence Rates'!BB97</f>
        <v>12.861106727283172</v>
      </c>
      <c r="BC97" s="84">
        <f>'Population 2016'!BC97*'Prevalence Rates'!BC97</f>
        <v>0</v>
      </c>
      <c r="BD97" s="118">
        <v>95</v>
      </c>
    </row>
    <row r="98" spans="1:56" s="75" customFormat="1" x14ac:dyDescent="0.35">
      <c r="A98" s="75" t="s">
        <v>134</v>
      </c>
      <c r="B98" s="75" t="s">
        <v>83</v>
      </c>
      <c r="C98" s="83">
        <f>'Population 2016'!C98*'Prevalence Rates'!C98</f>
        <v>0</v>
      </c>
      <c r="D98" s="75">
        <f>'Population 2016'!D98*'Prevalence Rates'!D98</f>
        <v>0</v>
      </c>
      <c r="E98" s="75">
        <f>'Population 2016'!E98*'Prevalence Rates'!E98</f>
        <v>0</v>
      </c>
      <c r="F98" s="75">
        <f>'Population 2016'!F98*'Prevalence Rates'!F98</f>
        <v>0</v>
      </c>
      <c r="G98" s="75">
        <f>'Population 2016'!G98*'Prevalence Rates'!G98</f>
        <v>0</v>
      </c>
      <c r="H98" s="75">
        <f>'Population 2016'!H98*'Prevalence Rates'!H98</f>
        <v>0</v>
      </c>
      <c r="I98" s="75">
        <f>'Population 2016'!I98*'Prevalence Rates'!I98</f>
        <v>0</v>
      </c>
      <c r="J98" s="75">
        <f>'Population 2016'!J98*'Prevalence Rates'!J98</f>
        <v>0</v>
      </c>
      <c r="K98" s="75">
        <f>'Population 2016'!K98*'Prevalence Rates'!K98</f>
        <v>0</v>
      </c>
      <c r="L98" s="75">
        <f>'Population 2016'!L98*'Prevalence Rates'!L98</f>
        <v>0</v>
      </c>
      <c r="M98" s="75">
        <f>'Population 2016'!M98*'Prevalence Rates'!M98</f>
        <v>0</v>
      </c>
      <c r="N98" s="75">
        <f>'Population 2016'!N98*'Prevalence Rates'!N98</f>
        <v>0</v>
      </c>
      <c r="O98" s="75">
        <f>'Population 2016'!O98*'Prevalence Rates'!O98</f>
        <v>0</v>
      </c>
      <c r="P98" s="75">
        <f>'Population 2016'!P98*'Prevalence Rates'!P98</f>
        <v>0</v>
      </c>
      <c r="Q98" s="75">
        <f>'Population 2016'!Q98*'Prevalence Rates'!Q98</f>
        <v>0</v>
      </c>
      <c r="R98" s="75">
        <f>'Population 2016'!R98*'Prevalence Rates'!R98</f>
        <v>0</v>
      </c>
      <c r="S98" s="75">
        <f>'Population 2016'!S98*'Prevalence Rates'!S98</f>
        <v>0</v>
      </c>
      <c r="T98" s="75">
        <f>'Population 2016'!T98*'Prevalence Rates'!T98</f>
        <v>0</v>
      </c>
      <c r="U98" s="75">
        <f>'Population 2016'!U98*'Prevalence Rates'!U98</f>
        <v>0</v>
      </c>
      <c r="V98" s="75">
        <f>'Population 2016'!V98*'Prevalence Rates'!V98</f>
        <v>0</v>
      </c>
      <c r="W98" s="75">
        <f>'Population 2016'!W98*'Prevalence Rates'!W98</f>
        <v>0</v>
      </c>
      <c r="X98" s="75">
        <f>'Population 2016'!X98*'Prevalence Rates'!X98</f>
        <v>0</v>
      </c>
      <c r="Y98" s="75">
        <f>'Population 2016'!Y98*'Prevalence Rates'!Y98</f>
        <v>0</v>
      </c>
      <c r="Z98" s="75">
        <f>'Population 2016'!Z98*'Prevalence Rates'!Z98</f>
        <v>0</v>
      </c>
      <c r="AA98" s="75">
        <f>'Population 2016'!AA98*'Prevalence Rates'!AA98</f>
        <v>0</v>
      </c>
      <c r="AB98" s="75">
        <f>'Population 2016'!AB98*'Prevalence Rates'!AB98</f>
        <v>0</v>
      </c>
      <c r="AC98" s="75">
        <f>'Population 2016'!AC98*'Prevalence Rates'!AC98</f>
        <v>0</v>
      </c>
      <c r="AD98" s="75">
        <f>'Population 2016'!AD98*'Prevalence Rates'!AD98</f>
        <v>0</v>
      </c>
      <c r="AE98" s="75">
        <f>'Population 2016'!AE98*'Prevalence Rates'!AE98</f>
        <v>0</v>
      </c>
      <c r="AF98" s="75">
        <f>'Population 2016'!AF98*'Prevalence Rates'!AF98</f>
        <v>0</v>
      </c>
      <c r="AG98" s="75">
        <f>'Population 2016'!AG98*'Prevalence Rates'!AG98</f>
        <v>0</v>
      </c>
      <c r="AH98" s="75">
        <f>'Population 2016'!AH98*'Prevalence Rates'!AH98</f>
        <v>0</v>
      </c>
      <c r="AI98" s="75">
        <f>'Population 2016'!AI98*'Prevalence Rates'!AI98</f>
        <v>0</v>
      </c>
      <c r="AJ98" s="75">
        <f>'Population 2016'!AJ98*'Prevalence Rates'!AJ98</f>
        <v>0</v>
      </c>
      <c r="AK98" s="75">
        <f>'Population 2016'!AK98*'Prevalence Rates'!AK98</f>
        <v>0</v>
      </c>
      <c r="AL98" s="75">
        <f>'Population 2016'!AL98*'Prevalence Rates'!AL98</f>
        <v>0</v>
      </c>
      <c r="AM98" s="75">
        <f>'Population 2016'!AM98*'Prevalence Rates'!AM98</f>
        <v>0</v>
      </c>
      <c r="AN98" s="75">
        <f>'Population 2016'!AN98*'Prevalence Rates'!AN98</f>
        <v>0</v>
      </c>
      <c r="AO98" s="75">
        <f>'Population 2016'!AO98*'Prevalence Rates'!AO98</f>
        <v>0</v>
      </c>
      <c r="AP98" s="75">
        <f>'Population 2016'!AP98*'Prevalence Rates'!AP98</f>
        <v>0</v>
      </c>
      <c r="AQ98" s="75">
        <f>'Population 2016'!AQ98*'Prevalence Rates'!AQ98</f>
        <v>0</v>
      </c>
      <c r="AR98" s="75">
        <f>'Population 2016'!AR98*'Prevalence Rates'!AR98</f>
        <v>0</v>
      </c>
      <c r="AS98" s="75">
        <f>'Population 2016'!AS98*'Prevalence Rates'!AS98</f>
        <v>0</v>
      </c>
      <c r="AT98" s="75">
        <f>'Population 2016'!AT98*'Prevalence Rates'!AT98</f>
        <v>0</v>
      </c>
      <c r="AU98" s="75">
        <f>'Population 2016'!AU98*'Prevalence Rates'!AU98</f>
        <v>0</v>
      </c>
      <c r="AV98" s="75">
        <f>'Population 2016'!AV98*'Prevalence Rates'!AV98</f>
        <v>0</v>
      </c>
      <c r="AW98" s="75">
        <f>'Population 2016'!AW98*'Prevalence Rates'!AW98</f>
        <v>0</v>
      </c>
      <c r="AX98" s="75">
        <f>'Population 2016'!AX98*'Prevalence Rates'!AX98</f>
        <v>0</v>
      </c>
      <c r="AY98" s="75">
        <f>'Population 2016'!AY98*'Prevalence Rates'!AY98</f>
        <v>0</v>
      </c>
      <c r="AZ98" s="75">
        <f>'Population 2016'!AZ98*'Prevalence Rates'!AZ98</f>
        <v>0</v>
      </c>
      <c r="BA98" s="75">
        <f>'Population 2016'!BA98*'Prevalence Rates'!BA98</f>
        <v>0</v>
      </c>
      <c r="BB98" s="75">
        <f>'Population 2016'!BB98*'Prevalence Rates'!BB98</f>
        <v>0</v>
      </c>
      <c r="BC98" s="84">
        <f>'Population 2016'!BC98*'Prevalence Rates'!BC98</f>
        <v>0</v>
      </c>
      <c r="BD98" s="118">
        <v>96</v>
      </c>
    </row>
    <row r="99" spans="1:56" s="75" customFormat="1" x14ac:dyDescent="0.35">
      <c r="B99" s="75" t="s">
        <v>61</v>
      </c>
      <c r="C99" s="83">
        <f>'Population 2016'!C99*'Prevalence Rates'!C99</f>
        <v>0</v>
      </c>
      <c r="D99" s="75">
        <f>'Population 2016'!D99*'Prevalence Rates'!D99</f>
        <v>0</v>
      </c>
      <c r="E99" s="75">
        <f>'Population 2016'!E99*'Prevalence Rates'!E99</f>
        <v>0</v>
      </c>
      <c r="F99" s="75">
        <f>'Population 2016'!F99*'Prevalence Rates'!F99</f>
        <v>0</v>
      </c>
      <c r="G99" s="75">
        <f>'Population 2016'!G99*'Prevalence Rates'!G99</f>
        <v>0</v>
      </c>
      <c r="H99" s="75">
        <f>'Population 2016'!H99*'Prevalence Rates'!H99</f>
        <v>0</v>
      </c>
      <c r="I99" s="75">
        <f>'Population 2016'!I99*'Prevalence Rates'!I99</f>
        <v>0</v>
      </c>
      <c r="J99" s="75">
        <f>'Population 2016'!J99*'Prevalence Rates'!J99</f>
        <v>0</v>
      </c>
      <c r="K99" s="75">
        <f>'Population 2016'!K99*'Prevalence Rates'!K99</f>
        <v>0</v>
      </c>
      <c r="L99" s="75">
        <f>'Population 2016'!L99*'Prevalence Rates'!L99</f>
        <v>0</v>
      </c>
      <c r="M99" s="75">
        <f>'Population 2016'!M99*'Prevalence Rates'!M99</f>
        <v>0</v>
      </c>
      <c r="N99" s="75">
        <f>'Population 2016'!N99*'Prevalence Rates'!N99</f>
        <v>0</v>
      </c>
      <c r="O99" s="75">
        <f>'Population 2016'!O99*'Prevalence Rates'!O99</f>
        <v>0</v>
      </c>
      <c r="P99" s="75">
        <f>'Population 2016'!P99*'Prevalence Rates'!P99</f>
        <v>0</v>
      </c>
      <c r="Q99" s="75">
        <f>'Population 2016'!Q99*'Prevalence Rates'!Q99</f>
        <v>0</v>
      </c>
      <c r="R99" s="75">
        <f>'Population 2016'!R99*'Prevalence Rates'!R99</f>
        <v>0</v>
      </c>
      <c r="S99" s="75">
        <f>'Population 2016'!S99*'Prevalence Rates'!S99</f>
        <v>0</v>
      </c>
      <c r="T99" s="75">
        <f>'Population 2016'!T99*'Prevalence Rates'!T99</f>
        <v>0</v>
      </c>
      <c r="U99" s="75">
        <f>'Population 2016'!U99*'Prevalence Rates'!U99</f>
        <v>0</v>
      </c>
      <c r="V99" s="75">
        <f>'Population 2016'!V99*'Prevalence Rates'!V99</f>
        <v>0</v>
      </c>
      <c r="W99" s="75">
        <f>'Population 2016'!W99*'Prevalence Rates'!W99</f>
        <v>0</v>
      </c>
      <c r="X99" s="75">
        <f>'Population 2016'!X99*'Prevalence Rates'!X99</f>
        <v>0</v>
      </c>
      <c r="Y99" s="75">
        <f>'Population 2016'!Y99*'Prevalence Rates'!Y99</f>
        <v>0</v>
      </c>
      <c r="Z99" s="75">
        <f>'Population 2016'!Z99*'Prevalence Rates'!Z99</f>
        <v>0</v>
      </c>
      <c r="AA99" s="75">
        <f>'Population 2016'!AA99*'Prevalence Rates'!AA99</f>
        <v>0</v>
      </c>
      <c r="AB99" s="75">
        <f>'Population 2016'!AB99*'Prevalence Rates'!AB99</f>
        <v>0</v>
      </c>
      <c r="AC99" s="75">
        <f>'Population 2016'!AC99*'Prevalence Rates'!AC99</f>
        <v>0</v>
      </c>
      <c r="AD99" s="75">
        <f>'Population 2016'!AD99*'Prevalence Rates'!AD99</f>
        <v>0</v>
      </c>
      <c r="AE99" s="75">
        <f>'Population 2016'!AE99*'Prevalence Rates'!AE99</f>
        <v>0</v>
      </c>
      <c r="AF99" s="75">
        <f>'Population 2016'!AF99*'Prevalence Rates'!AF99</f>
        <v>0</v>
      </c>
      <c r="AG99" s="75">
        <f>'Population 2016'!AG99*'Prevalence Rates'!AG99</f>
        <v>0</v>
      </c>
      <c r="AH99" s="75">
        <f>'Population 2016'!AH99*'Prevalence Rates'!AH99</f>
        <v>0</v>
      </c>
      <c r="AI99" s="75">
        <f>'Population 2016'!AI99*'Prevalence Rates'!AI99</f>
        <v>0</v>
      </c>
      <c r="AJ99" s="75">
        <f>'Population 2016'!AJ99*'Prevalence Rates'!AJ99</f>
        <v>0</v>
      </c>
      <c r="AK99" s="75">
        <f>'Population 2016'!AK99*'Prevalence Rates'!AK99</f>
        <v>0</v>
      </c>
      <c r="AL99" s="75">
        <f>'Population 2016'!AL99*'Prevalence Rates'!AL99</f>
        <v>0</v>
      </c>
      <c r="AM99" s="75">
        <f>'Population 2016'!AM99*'Prevalence Rates'!AM99</f>
        <v>0</v>
      </c>
      <c r="AN99" s="75">
        <f>'Population 2016'!AN99*'Prevalence Rates'!AN99</f>
        <v>0</v>
      </c>
      <c r="AO99" s="75">
        <f>'Population 2016'!AO99*'Prevalence Rates'!AO99</f>
        <v>0</v>
      </c>
      <c r="AP99" s="75">
        <f>'Population 2016'!AP99*'Prevalence Rates'!AP99</f>
        <v>0</v>
      </c>
      <c r="AQ99" s="75">
        <f>'Population 2016'!AQ99*'Prevalence Rates'!AQ99</f>
        <v>0</v>
      </c>
      <c r="AR99" s="75">
        <f>'Population 2016'!AR99*'Prevalence Rates'!AR99</f>
        <v>0</v>
      </c>
      <c r="AS99" s="75">
        <f>'Population 2016'!AS99*'Prevalence Rates'!AS99</f>
        <v>0</v>
      </c>
      <c r="AT99" s="75">
        <f>'Population 2016'!AT99*'Prevalence Rates'!AT99</f>
        <v>0</v>
      </c>
      <c r="AU99" s="75">
        <f>'Population 2016'!AU99*'Prevalence Rates'!AU99</f>
        <v>0</v>
      </c>
      <c r="AV99" s="75">
        <f>'Population 2016'!AV99*'Prevalence Rates'!AV99</f>
        <v>0</v>
      </c>
      <c r="AW99" s="75">
        <f>'Population 2016'!AW99*'Prevalence Rates'!AW99</f>
        <v>0</v>
      </c>
      <c r="AX99" s="75">
        <f>'Population 2016'!AX99*'Prevalence Rates'!AX99</f>
        <v>0</v>
      </c>
      <c r="AY99" s="75">
        <f>'Population 2016'!AY99*'Prevalence Rates'!AY99</f>
        <v>0</v>
      </c>
      <c r="AZ99" s="75">
        <f>'Population 2016'!AZ99*'Prevalence Rates'!AZ99</f>
        <v>0</v>
      </c>
      <c r="BA99" s="75">
        <f>'Population 2016'!BA99*'Prevalence Rates'!BA99</f>
        <v>0</v>
      </c>
      <c r="BB99" s="75">
        <f>'Population 2016'!BB99*'Prevalence Rates'!BB99</f>
        <v>0</v>
      </c>
      <c r="BC99" s="84">
        <f>'Population 2016'!BC99*'Prevalence Rates'!BC99</f>
        <v>0</v>
      </c>
      <c r="BD99" s="118">
        <v>97</v>
      </c>
    </row>
    <row r="100" spans="1:56" s="75" customFormat="1" x14ac:dyDescent="0.35">
      <c r="B100" s="75" t="s">
        <v>78</v>
      </c>
      <c r="C100" s="83">
        <f>'Population 2016'!C100*'Prevalence Rates'!C100</f>
        <v>0</v>
      </c>
      <c r="D100" s="75">
        <f>'Population 2016'!D100*'Prevalence Rates'!D100</f>
        <v>0</v>
      </c>
      <c r="E100" s="75">
        <f>'Population 2016'!E100*'Prevalence Rates'!E100</f>
        <v>0</v>
      </c>
      <c r="F100" s="75">
        <f>'Population 2016'!F100*'Prevalence Rates'!F100</f>
        <v>0</v>
      </c>
      <c r="G100" s="75">
        <f>'Population 2016'!G100*'Prevalence Rates'!G100</f>
        <v>0</v>
      </c>
      <c r="H100" s="75">
        <f>'Population 2016'!H100*'Prevalence Rates'!H100</f>
        <v>0</v>
      </c>
      <c r="I100" s="75">
        <f>'Population 2016'!I100*'Prevalence Rates'!I100</f>
        <v>0</v>
      </c>
      <c r="J100" s="75">
        <f>'Population 2016'!J100*'Prevalence Rates'!J100</f>
        <v>0</v>
      </c>
      <c r="K100" s="75">
        <f>'Population 2016'!K100*'Prevalence Rates'!K100</f>
        <v>0</v>
      </c>
      <c r="L100" s="75">
        <f>'Population 2016'!L100*'Prevalence Rates'!L100</f>
        <v>0</v>
      </c>
      <c r="M100" s="75">
        <f>'Population 2016'!M100*'Prevalence Rates'!M100</f>
        <v>0</v>
      </c>
      <c r="N100" s="75">
        <f>'Population 2016'!N100*'Prevalence Rates'!N100</f>
        <v>0</v>
      </c>
      <c r="O100" s="75">
        <f>'Population 2016'!O100*'Prevalence Rates'!O100</f>
        <v>0</v>
      </c>
      <c r="P100" s="75">
        <f>'Population 2016'!P100*'Prevalence Rates'!P100</f>
        <v>0</v>
      </c>
      <c r="Q100" s="75">
        <f>'Population 2016'!Q100*'Prevalence Rates'!Q100</f>
        <v>0</v>
      </c>
      <c r="R100" s="75">
        <f>'Population 2016'!R100*'Prevalence Rates'!R100</f>
        <v>0</v>
      </c>
      <c r="S100" s="75">
        <f>'Population 2016'!S100*'Prevalence Rates'!S100</f>
        <v>0</v>
      </c>
      <c r="T100" s="75">
        <f>'Population 2016'!T100*'Prevalence Rates'!T100</f>
        <v>0</v>
      </c>
      <c r="U100" s="75">
        <f>'Population 2016'!U100*'Prevalence Rates'!U100</f>
        <v>0</v>
      </c>
      <c r="V100" s="75">
        <f>'Population 2016'!V100*'Prevalence Rates'!V100</f>
        <v>0</v>
      </c>
      <c r="W100" s="75">
        <f>'Population 2016'!W100*'Prevalence Rates'!W100</f>
        <v>0</v>
      </c>
      <c r="X100" s="75">
        <f>'Population 2016'!X100*'Prevalence Rates'!X100</f>
        <v>0</v>
      </c>
      <c r="Y100" s="75">
        <f>'Population 2016'!Y100*'Prevalence Rates'!Y100</f>
        <v>0</v>
      </c>
      <c r="Z100" s="75">
        <f>'Population 2016'!Z100*'Prevalence Rates'!Z100</f>
        <v>0</v>
      </c>
      <c r="AA100" s="75">
        <f>'Population 2016'!AA100*'Prevalence Rates'!AA100</f>
        <v>0</v>
      </c>
      <c r="AB100" s="75">
        <f>'Population 2016'!AB100*'Prevalence Rates'!AB100</f>
        <v>0</v>
      </c>
      <c r="AC100" s="75">
        <f>'Population 2016'!AC100*'Prevalence Rates'!AC100</f>
        <v>0</v>
      </c>
      <c r="AD100" s="75">
        <f>'Population 2016'!AD100*'Prevalence Rates'!AD100</f>
        <v>0</v>
      </c>
      <c r="AE100" s="75">
        <f>'Population 2016'!AE100*'Prevalence Rates'!AE100</f>
        <v>0</v>
      </c>
      <c r="AF100" s="75">
        <f>'Population 2016'!AF100*'Prevalence Rates'!AF100</f>
        <v>0</v>
      </c>
      <c r="AG100" s="75">
        <f>'Population 2016'!AG100*'Prevalence Rates'!AG100</f>
        <v>0</v>
      </c>
      <c r="AH100" s="75">
        <f>'Population 2016'!AH100*'Prevalence Rates'!AH100</f>
        <v>0</v>
      </c>
      <c r="AI100" s="75">
        <f>'Population 2016'!AI100*'Prevalence Rates'!AI100</f>
        <v>0</v>
      </c>
      <c r="AJ100" s="75">
        <f>'Population 2016'!AJ100*'Prevalence Rates'!AJ100</f>
        <v>0</v>
      </c>
      <c r="AK100" s="75">
        <f>'Population 2016'!AK100*'Prevalence Rates'!AK100</f>
        <v>0</v>
      </c>
      <c r="AL100" s="75">
        <f>'Population 2016'!AL100*'Prevalence Rates'!AL100</f>
        <v>0</v>
      </c>
      <c r="AM100" s="75">
        <f>'Population 2016'!AM100*'Prevalence Rates'!AM100</f>
        <v>0</v>
      </c>
      <c r="AN100" s="75">
        <f>'Population 2016'!AN100*'Prevalence Rates'!AN100</f>
        <v>0</v>
      </c>
      <c r="AO100" s="75">
        <f>'Population 2016'!AO100*'Prevalence Rates'!AO100</f>
        <v>0</v>
      </c>
      <c r="AP100" s="75">
        <f>'Population 2016'!AP100*'Prevalence Rates'!AP100</f>
        <v>0</v>
      </c>
      <c r="AQ100" s="75">
        <f>'Population 2016'!AQ100*'Prevalence Rates'!AQ100</f>
        <v>0</v>
      </c>
      <c r="AR100" s="75">
        <f>'Population 2016'!AR100*'Prevalence Rates'!AR100</f>
        <v>0</v>
      </c>
      <c r="AS100" s="75">
        <f>'Population 2016'!AS100*'Prevalence Rates'!AS100</f>
        <v>0</v>
      </c>
      <c r="AT100" s="75">
        <f>'Population 2016'!AT100*'Prevalence Rates'!AT100</f>
        <v>0</v>
      </c>
      <c r="AU100" s="75">
        <f>'Population 2016'!AU100*'Prevalence Rates'!AU100</f>
        <v>0</v>
      </c>
      <c r="AV100" s="75">
        <f>'Population 2016'!AV100*'Prevalence Rates'!AV100</f>
        <v>0</v>
      </c>
      <c r="AW100" s="75">
        <f>'Population 2016'!AW100*'Prevalence Rates'!AW100</f>
        <v>0</v>
      </c>
      <c r="AX100" s="75">
        <f>'Population 2016'!AX100*'Prevalence Rates'!AX100</f>
        <v>0</v>
      </c>
      <c r="AY100" s="75">
        <f>'Population 2016'!AY100*'Prevalence Rates'!AY100</f>
        <v>0</v>
      </c>
      <c r="AZ100" s="75">
        <f>'Population 2016'!AZ100*'Prevalence Rates'!AZ100</f>
        <v>0</v>
      </c>
      <c r="BA100" s="75">
        <f>'Population 2016'!BA100*'Prevalence Rates'!BA100</f>
        <v>0</v>
      </c>
      <c r="BB100" s="75">
        <f>'Population 2016'!BB100*'Prevalence Rates'!BB100</f>
        <v>0</v>
      </c>
      <c r="BC100" s="84">
        <f>'Population 2016'!BC100*'Prevalence Rates'!BC100</f>
        <v>0</v>
      </c>
      <c r="BD100" s="118">
        <v>98</v>
      </c>
    </row>
    <row r="101" spans="1:56" s="75" customFormat="1" x14ac:dyDescent="0.35">
      <c r="B101" s="75" t="s">
        <v>62</v>
      </c>
      <c r="C101" s="83">
        <f>'Population 2016'!C101*'Prevalence Rates'!C101</f>
        <v>103.70828804155569</v>
      </c>
      <c r="D101" s="75">
        <f>'Population 2016'!D101*'Prevalence Rates'!D101</f>
        <v>159.95681432491662</v>
      </c>
      <c r="E101" s="75">
        <f>'Population 2016'!E101*'Prevalence Rates'!E101</f>
        <v>49.159676681506092</v>
      </c>
      <c r="F101" s="75">
        <f>'Population 2016'!F101*'Prevalence Rates'!F101</f>
        <v>58.616474598564309</v>
      </c>
      <c r="G101" s="75">
        <f>'Population 2016'!G101*'Prevalence Rates'!G101</f>
        <v>37.442634195350237</v>
      </c>
      <c r="H101" s="75">
        <f>'Population 2016'!H101*'Prevalence Rates'!H101</f>
        <v>279.55560991085048</v>
      </c>
      <c r="I101" s="75">
        <f>'Population 2016'!I101*'Prevalence Rates'!I101</f>
        <v>43.415661148319288</v>
      </c>
      <c r="J101" s="75">
        <f>'Population 2016'!J101*'Prevalence Rates'!J101</f>
        <v>95.328627952152544</v>
      </c>
      <c r="K101" s="75">
        <f>'Population 2016'!K101*'Prevalence Rates'!K101</f>
        <v>48.62640845985986</v>
      </c>
      <c r="L101" s="75">
        <f>'Population 2016'!L101*'Prevalence Rates'!L101</f>
        <v>119.06826683934133</v>
      </c>
      <c r="M101" s="75">
        <f>'Population 2016'!M101*'Prevalence Rates'!M101</f>
        <v>119.06826683934135</v>
      </c>
      <c r="N101" s="75">
        <f>'Population 2016'!N101*'Prevalence Rates'!N101</f>
        <v>76.365842343914593</v>
      </c>
      <c r="O101" s="75">
        <f>'Population 2016'!O101*'Prevalence Rates'!O101</f>
        <v>105.44954963554721</v>
      </c>
      <c r="P101" s="75">
        <f>'Population 2016'!P101*'Prevalence Rates'!P101</f>
        <v>31.544546549310681</v>
      </c>
      <c r="Q101" s="75">
        <f>'Population 2016'!Q101*'Prevalence Rates'!Q101</f>
        <v>76.316194450868466</v>
      </c>
      <c r="R101" s="75">
        <f>'Population 2016'!R101*'Prevalence Rates'!R101</f>
        <v>18.891580802511967</v>
      </c>
      <c r="S101" s="75">
        <f>'Population 2016'!S101*'Prevalence Rates'!S101</f>
        <v>700.52430883298382</v>
      </c>
      <c r="T101" s="75">
        <f>'Population 2016'!T101*'Prevalence Rates'!T101</f>
        <v>126.54679692810704</v>
      </c>
      <c r="U101" s="75">
        <f>'Population 2016'!U101*'Prevalence Rates'!U101</f>
        <v>19.977343468166133</v>
      </c>
      <c r="V101" s="75">
        <f>'Population 2016'!V101*'Prevalence Rates'!V101</f>
        <v>130.92542219920421</v>
      </c>
      <c r="W101" s="75">
        <f>'Population 2016'!W101*'Prevalence Rates'!W101</f>
        <v>223.40771955841635</v>
      </c>
      <c r="X101" s="75">
        <f>'Population 2016'!X101*'Prevalence Rates'!X101</f>
        <v>223.40771955841618</v>
      </c>
      <c r="Y101" s="75">
        <f>'Population 2016'!Y101*'Prevalence Rates'!Y101</f>
        <v>227.1837943160337</v>
      </c>
      <c r="Z101" s="75">
        <f>'Population 2016'!Z101*'Prevalence Rates'!Z101</f>
        <v>301.24812067226827</v>
      </c>
      <c r="AA101" s="75">
        <f>'Population 2016'!AA101*'Prevalence Rates'!AA101</f>
        <v>1047.2945581822835</v>
      </c>
      <c r="AB101" s="75">
        <f>'Population 2016'!AB101*'Prevalence Rates'!AB101</f>
        <v>195.13579807537795</v>
      </c>
      <c r="AC101" s="75">
        <f>'Population 2016'!AC101*'Prevalence Rates'!AC101</f>
        <v>526.65688559771093</v>
      </c>
      <c r="AD101" s="75">
        <f>'Population 2016'!AD101*'Prevalence Rates'!AD101</f>
        <v>164.96078695318005</v>
      </c>
      <c r="AE101" s="75">
        <f>'Population 2016'!AE101*'Prevalence Rates'!AE101</f>
        <v>129.55166988446996</v>
      </c>
      <c r="AF101" s="75">
        <f>'Population 2016'!AF101*'Prevalence Rates'!AF101</f>
        <v>25.592520433038164</v>
      </c>
      <c r="AG101" s="75">
        <f>'Population 2016'!AG101*'Prevalence Rates'!AG101</f>
        <v>129.55166988446999</v>
      </c>
      <c r="AH101" s="75">
        <f>'Population 2016'!AH101*'Prevalence Rates'!AH101</f>
        <v>537.7879430224815</v>
      </c>
      <c r="AI101" s="75">
        <f>'Population 2016'!AI101*'Prevalence Rates'!AI101</f>
        <v>428.41879341931525</v>
      </c>
      <c r="AJ101" s="75">
        <f>'Population 2016'!AJ101*'Prevalence Rates'!AJ101</f>
        <v>105.0730213453986</v>
      </c>
      <c r="AK101" s="75">
        <f>'Population 2016'!AK101*'Prevalence Rates'!AK101</f>
        <v>35.00665241316829</v>
      </c>
      <c r="AL101" s="75">
        <f>'Population 2016'!AL101*'Prevalence Rates'!AL101</f>
        <v>100.23728720840975</v>
      </c>
      <c r="AM101" s="75">
        <f>'Population 2016'!AM101*'Prevalence Rates'!AM101</f>
        <v>326.43266267883087</v>
      </c>
      <c r="AN101" s="75">
        <f>'Population 2016'!AN101*'Prevalence Rates'!AN101</f>
        <v>7.7293999125689954</v>
      </c>
      <c r="AO101" s="75">
        <f>'Population 2016'!AO101*'Prevalence Rates'!AO101</f>
        <v>7.7293999125689909</v>
      </c>
      <c r="AP101" s="75">
        <f>'Population 2016'!AP101*'Prevalence Rates'!AP101</f>
        <v>41.035942731376196</v>
      </c>
      <c r="AQ101" s="75">
        <f>'Population 2016'!AQ101*'Prevalence Rates'!AQ101</f>
        <v>73.130888497418667</v>
      </c>
      <c r="AR101" s="75">
        <f>'Population 2016'!AR101*'Prevalence Rates'!AR101</f>
        <v>2945.8842753942845</v>
      </c>
      <c r="AS101" s="75">
        <f>'Population 2016'!AS101*'Prevalence Rates'!AS101</f>
        <v>54.829880632248788</v>
      </c>
      <c r="AT101" s="75">
        <f>'Population 2016'!AT101*'Prevalence Rates'!AT101</f>
        <v>2.2397379234743005</v>
      </c>
      <c r="AU101" s="75">
        <f>'Population 2016'!AU101*'Prevalence Rates'!AU101</f>
        <v>2.2397379234743005</v>
      </c>
      <c r="AV101" s="75">
        <f>'Population 2016'!AV101*'Prevalence Rates'!AV101</f>
        <v>68.981833246620468</v>
      </c>
      <c r="AW101" s="75">
        <f>'Population 2016'!AW101*'Prevalence Rates'!AW101</f>
        <v>214.83435384235435</v>
      </c>
      <c r="AX101" s="75">
        <f>'Population 2016'!AX101*'Prevalence Rates'!AX101</f>
        <v>45.082438991444668</v>
      </c>
      <c r="AY101" s="75">
        <f>'Population 2016'!AY101*'Prevalence Rates'!AY101</f>
        <v>409.60688237819448</v>
      </c>
      <c r="AZ101" s="75">
        <f>'Population 2016'!AZ101*'Prevalence Rates'!AZ101</f>
        <v>188.52657621811335</v>
      </c>
      <c r="BA101" s="75">
        <f>'Population 2016'!BA101*'Prevalence Rates'!BA101</f>
        <v>62.864405506888623</v>
      </c>
      <c r="BB101" s="75">
        <f>'Population 2016'!BB101*'Prevalence Rates'!BB101</f>
        <v>158.24344717597754</v>
      </c>
      <c r="BC101" s="84">
        <f>'Population 2016'!BC101*'Prevalence Rates'!BC101</f>
        <v>19.977343468166126</v>
      </c>
      <c r="BD101" s="118">
        <v>99</v>
      </c>
    </row>
    <row r="102" spans="1:56" s="75" customFormat="1" x14ac:dyDescent="0.35">
      <c r="B102" s="75" t="s">
        <v>63</v>
      </c>
      <c r="C102" s="83">
        <f>'Population 2016'!C102*'Prevalence Rates'!C102</f>
        <v>237.15565763830202</v>
      </c>
      <c r="D102" s="75">
        <f>'Population 2016'!D102*'Prevalence Rates'!D102</f>
        <v>332.30968579572846</v>
      </c>
      <c r="E102" s="75">
        <f>'Population 2016'!E102*'Prevalence Rates'!E102</f>
        <v>76.370777090068202</v>
      </c>
      <c r="F102" s="75">
        <f>'Population 2016'!F102*'Prevalence Rates'!F102</f>
        <v>114.05221026542358</v>
      </c>
      <c r="G102" s="75">
        <f>'Population 2016'!G102*'Prevalence Rates'!G102</f>
        <v>48.635450111397994</v>
      </c>
      <c r="H102" s="75">
        <f>'Population 2016'!H102*'Prevalence Rates'!H102</f>
        <v>378.69417216943577</v>
      </c>
      <c r="I102" s="75">
        <f>'Population 2016'!I102*'Prevalence Rates'!I102</f>
        <v>66.322819378509848</v>
      </c>
      <c r="J102" s="75">
        <f>'Population 2016'!J102*'Prevalence Rates'!J102</f>
        <v>152.28969666659665</v>
      </c>
      <c r="K102" s="75">
        <f>'Population 2016'!K102*'Prevalence Rates'!K102</f>
        <v>55.573038239839839</v>
      </c>
      <c r="L102" s="75">
        <f>'Population 2016'!L102*'Prevalence Rates'!L102</f>
        <v>148.83533354917665</v>
      </c>
      <c r="M102" s="75">
        <f>'Population 2016'!M102*'Prevalence Rates'!M102</f>
        <v>148.83533354917668</v>
      </c>
      <c r="N102" s="75">
        <f>'Population 2016'!N102*'Prevalence Rates'!N102</f>
        <v>185.31291981958918</v>
      </c>
      <c r="O102" s="75">
        <f>'Population 2016'!O102*'Prevalence Rates'!O102</f>
        <v>136.62593822344812</v>
      </c>
      <c r="P102" s="75">
        <f>'Population 2016'!P102*'Prevalence Rates'!P102</f>
        <v>45.16405829065652</v>
      </c>
      <c r="Q102" s="75">
        <f>'Population 2016'!Q102*'Prevalence Rates'!Q102</f>
        <v>128.43794319720436</v>
      </c>
      <c r="R102" s="75">
        <f>'Population 2016'!R102*'Prevalence Rates'!R102</f>
        <v>23.987914228305893</v>
      </c>
      <c r="S102" s="75">
        <f>'Population 2016'!S102*'Prevalence Rates'!S102</f>
        <v>1194.196690856837</v>
      </c>
      <c r="T102" s="75">
        <f>'Population 2016'!T102*'Prevalence Rates'!T102</f>
        <v>323.37985964691859</v>
      </c>
      <c r="U102" s="75">
        <f>'Population 2016'!U102*'Prevalence Rates'!U102</f>
        <v>24.379131011999348</v>
      </c>
      <c r="V102" s="75">
        <f>'Population 2016'!V102*'Prevalence Rates'!V102</f>
        <v>183.63382683053075</v>
      </c>
      <c r="W102" s="75">
        <f>'Population 2016'!W102*'Prevalence Rates'!W102</f>
        <v>302.18153974953429</v>
      </c>
      <c r="X102" s="75">
        <f>'Population 2016'!X102*'Prevalence Rates'!X102</f>
        <v>302.18153974953401</v>
      </c>
      <c r="Y102" s="75">
        <f>'Population 2016'!Y102*'Prevalence Rates'!Y102</f>
        <v>336.80899030345313</v>
      </c>
      <c r="Z102" s="75">
        <f>'Population 2016'!Z102*'Prevalence Rates'!Z102</f>
        <v>573.13678268676449</v>
      </c>
      <c r="AA102" s="75">
        <f>'Population 2016'!AA102*'Prevalence Rates'!AA102</f>
        <v>1578.0064277842407</v>
      </c>
      <c r="AB102" s="75">
        <f>'Population 2016'!AB102*'Prevalence Rates'!AB102</f>
        <v>403.79585938370292</v>
      </c>
      <c r="AC102" s="75">
        <f>'Population 2016'!AC102*'Prevalence Rates'!AC102</f>
        <v>857.18108352240927</v>
      </c>
      <c r="AD102" s="75">
        <f>'Population 2016'!AD102*'Prevalence Rates'!AD102</f>
        <v>212.26375897933426</v>
      </c>
      <c r="AE102" s="75">
        <f>'Population 2016'!AE102*'Prevalence Rates'!AE102</f>
        <v>166.23767044736584</v>
      </c>
      <c r="AF102" s="75">
        <f>'Population 2016'!AF102*'Prevalence Rates'!AF102</f>
        <v>32.018348074233892</v>
      </c>
      <c r="AG102" s="75">
        <f>'Population 2016'!AG102*'Prevalence Rates'!AG102</f>
        <v>166.23767044736587</v>
      </c>
      <c r="AH102" s="75">
        <f>'Population 2016'!AH102*'Prevalence Rates'!AH102</f>
        <v>734.92186692182668</v>
      </c>
      <c r="AI102" s="75">
        <f>'Population 2016'!AI102*'Prevalence Rates'!AI102</f>
        <v>796.01799348140673</v>
      </c>
      <c r="AJ102" s="75">
        <f>'Population 2016'!AJ102*'Prevalence Rates'!AJ102</f>
        <v>131.75603860811168</v>
      </c>
      <c r="AK102" s="75">
        <f>'Population 2016'!AK102*'Prevalence Rates'!AK102</f>
        <v>71.035396867596972</v>
      </c>
      <c r="AL102" s="75">
        <f>'Population 2016'!AL102*'Prevalence Rates'!AL102</f>
        <v>136.15118155580788</v>
      </c>
      <c r="AM102" s="75">
        <f>'Population 2016'!AM102*'Prevalence Rates'!AM102</f>
        <v>416.36515854435578</v>
      </c>
      <c r="AN102" s="75">
        <f>'Population 2016'!AN102*'Prevalence Rates'!AN102</f>
        <v>13.881371271552482</v>
      </c>
      <c r="AO102" s="75">
        <f>'Population 2016'!AO102*'Prevalence Rates'!AO102</f>
        <v>13.881371271552474</v>
      </c>
      <c r="AP102" s="75">
        <f>'Population 2016'!AP102*'Prevalence Rates'!AP102</f>
        <v>65.294759705173163</v>
      </c>
      <c r="AQ102" s="75">
        <f>'Population 2016'!AQ102*'Prevalence Rates'!AQ102</f>
        <v>92.987619811287317</v>
      </c>
      <c r="AR102" s="75">
        <f>'Population 2016'!AR102*'Prevalence Rates'!AR102</f>
        <v>4701.3617005221959</v>
      </c>
      <c r="AS102" s="75">
        <f>'Population 2016'!AS102*'Prevalence Rates'!AS102</f>
        <v>83.759458534899395</v>
      </c>
      <c r="AT102" s="75">
        <f>'Population 2016'!AT102*'Prevalence Rates'!AT102</f>
        <v>4.1595132864522721</v>
      </c>
      <c r="AU102" s="75">
        <f>'Population 2016'!AU102*'Prevalence Rates'!AU102</f>
        <v>4.1595132864522721</v>
      </c>
      <c r="AV102" s="75">
        <f>'Population 2016'!AV102*'Prevalence Rates'!AV102</f>
        <v>97.91716598429683</v>
      </c>
      <c r="AW102" s="75">
        <f>'Population 2016'!AW102*'Prevalence Rates'!AW102</f>
        <v>318.62088026153367</v>
      </c>
      <c r="AX102" s="75">
        <f>'Population 2016'!AX102*'Prevalence Rates'!AX102</f>
        <v>93.293627692074779</v>
      </c>
      <c r="AY102" s="75">
        <f>'Population 2016'!AY102*'Prevalence Rates'!AY102</f>
        <v>696.3592458991767</v>
      </c>
      <c r="AZ102" s="75">
        <f>'Population 2016'!AZ102*'Prevalence Rates'!AZ102</f>
        <v>392.48652070813995</v>
      </c>
      <c r="BA102" s="75">
        <f>'Population 2016'!BA102*'Prevalence Rates'!BA102</f>
        <v>85.199246284899317</v>
      </c>
      <c r="BB102" s="75">
        <f>'Population 2016'!BB102*'Prevalence Rates'!BB102</f>
        <v>211.04028503487712</v>
      </c>
      <c r="BC102" s="84">
        <f>'Population 2016'!BC102*'Prevalence Rates'!BC102</f>
        <v>24.379131011999341</v>
      </c>
      <c r="BD102" s="118">
        <v>100</v>
      </c>
    </row>
    <row r="103" spans="1:56" s="75" customFormat="1" x14ac:dyDescent="0.35">
      <c r="B103" s="75" t="s">
        <v>64</v>
      </c>
      <c r="C103" s="83">
        <f>'Population 2016'!C103*'Prevalence Rates'!C103</f>
        <v>700.97754667279014</v>
      </c>
      <c r="D103" s="75">
        <f>'Population 2016'!D103*'Prevalence Rates'!D103</f>
        <v>978.36926854863748</v>
      </c>
      <c r="E103" s="75">
        <f>'Population 2016'!E103*'Prevalence Rates'!E103</f>
        <v>221.57593772293697</v>
      </c>
      <c r="F103" s="75">
        <f>'Population 2016'!F103*'Prevalence Rates'!F103</f>
        <v>305.11331314619144</v>
      </c>
      <c r="G103" s="75">
        <f>'Population 2016'!G103*'Prevalence Rates'!G103</f>
        <v>148.04527491471586</v>
      </c>
      <c r="H103" s="75">
        <f>'Population 2016'!H103*'Prevalence Rates'!H103</f>
        <v>1056.5324132163973</v>
      </c>
      <c r="I103" s="75">
        <f>'Population 2016'!I103*'Prevalence Rates'!I103</f>
        <v>174.34784437637731</v>
      </c>
      <c r="J103" s="75">
        <f>'Population 2016'!J103*'Prevalence Rates'!J103</f>
        <v>390.35137640252128</v>
      </c>
      <c r="K103" s="75">
        <f>'Population 2016'!K103*'Prevalence Rates'!K103</f>
        <v>166.51629225487596</v>
      </c>
      <c r="L103" s="75">
        <f>'Population 2016'!L103*'Prevalence Rates'!L103</f>
        <v>374.82561229986248</v>
      </c>
      <c r="M103" s="75">
        <f>'Population 2016'!M103*'Prevalence Rates'!M103</f>
        <v>374.82561229986254</v>
      </c>
      <c r="N103" s="75">
        <f>'Population 2016'!N103*'Prevalence Rates'!N103</f>
        <v>444.25793247057641</v>
      </c>
      <c r="O103" s="75">
        <f>'Population 2016'!O103*'Prevalence Rates'!O103</f>
        <v>403.06960815655765</v>
      </c>
      <c r="P103" s="75">
        <f>'Population 2016'!P103*'Prevalence Rates'!P103</f>
        <v>133.20894662953967</v>
      </c>
      <c r="Q103" s="75">
        <f>'Population 2016'!Q103*'Prevalence Rates'!Q103</f>
        <v>332.69637508703056</v>
      </c>
      <c r="R103" s="75">
        <f>'Population 2016'!R103*'Prevalence Rates'!R103</f>
        <v>57.936767883395682</v>
      </c>
      <c r="S103" s="75">
        <f>'Population 2016'!S103*'Prevalence Rates'!S103</f>
        <v>3431.5663072829202</v>
      </c>
      <c r="T103" s="75">
        <f>'Population 2016'!T103*'Prevalence Rates'!T103</f>
        <v>949.71873740240414</v>
      </c>
      <c r="U103" s="75">
        <f>'Population 2016'!U103*'Prevalence Rates'!U103</f>
        <v>68.999522971461772</v>
      </c>
      <c r="V103" s="75">
        <f>'Population 2016'!V103*'Prevalence Rates'!V103</f>
        <v>517.30703581351929</v>
      </c>
      <c r="W103" s="75">
        <f>'Population 2016'!W103*'Prevalence Rates'!W103</f>
        <v>891.3391211316474</v>
      </c>
      <c r="X103" s="75">
        <f>'Population 2016'!X103*'Prevalence Rates'!X103</f>
        <v>891.33912113164672</v>
      </c>
      <c r="Y103" s="75">
        <f>'Population 2016'!Y103*'Prevalence Rates'!Y103</f>
        <v>911.02355524523989</v>
      </c>
      <c r="Z103" s="75">
        <f>'Population 2016'!Z103*'Prevalence Rates'!Z103</f>
        <v>1935.9836875211063</v>
      </c>
      <c r="AA103" s="75">
        <f>'Population 2016'!AA103*'Prevalence Rates'!AA103</f>
        <v>4722.7973963127952</v>
      </c>
      <c r="AB103" s="75">
        <f>'Population 2016'!AB103*'Prevalence Rates'!AB103</f>
        <v>1146.3342266536395</v>
      </c>
      <c r="AC103" s="75">
        <f>'Population 2016'!AC103*'Prevalence Rates'!AC103</f>
        <v>2731.301834842704</v>
      </c>
      <c r="AD103" s="75">
        <f>'Population 2016'!AD103*'Prevalence Rates'!AD103</f>
        <v>597.3696022843792</v>
      </c>
      <c r="AE103" s="75">
        <f>'Population 2016'!AE103*'Prevalence Rates'!AE103</f>
        <v>456.48965007361988</v>
      </c>
      <c r="AF103" s="75">
        <f>'Population 2016'!AF103*'Prevalence Rates'!AF103</f>
        <v>102.67388649879832</v>
      </c>
      <c r="AG103" s="75">
        <f>'Population 2016'!AG103*'Prevalence Rates'!AG103</f>
        <v>456.48965007362</v>
      </c>
      <c r="AH103" s="75">
        <f>'Population 2016'!AH103*'Prevalence Rates'!AH103</f>
        <v>2003.0784751441513</v>
      </c>
      <c r="AI103" s="75">
        <f>'Population 2016'!AI103*'Prevalence Rates'!AI103</f>
        <v>2284.7029649554484</v>
      </c>
      <c r="AJ103" s="75">
        <f>'Population 2016'!AJ103*'Prevalence Rates'!AJ103</f>
        <v>359.25466177143215</v>
      </c>
      <c r="AK103" s="75">
        <f>'Population 2016'!AK103*'Prevalence Rates'!AK103</f>
        <v>164.17080404996446</v>
      </c>
      <c r="AL103" s="75">
        <f>'Population 2016'!AL103*'Prevalence Rates'!AL103</f>
        <v>353.90091698140753</v>
      </c>
      <c r="AM103" s="75">
        <f>'Population 2016'!AM103*'Prevalence Rates'!AM103</f>
        <v>1170.3732547024499</v>
      </c>
      <c r="AN103" s="75">
        <f>'Population 2016'!AN103*'Prevalence Rates'!AN103</f>
        <v>40.948726949579509</v>
      </c>
      <c r="AO103" s="75">
        <f>'Population 2016'!AO103*'Prevalence Rates'!AO103</f>
        <v>40.948726949579488</v>
      </c>
      <c r="AP103" s="75">
        <f>'Population 2016'!AP103*'Prevalence Rates'!AP103</f>
        <v>188.92158445881498</v>
      </c>
      <c r="AQ103" s="75">
        <f>'Population 2016'!AQ103*'Prevalence Rates'!AQ103</f>
        <v>270.05292545551475</v>
      </c>
      <c r="AR103" s="75">
        <f>'Population 2016'!AR103*'Prevalence Rates'!AR103</f>
        <v>13431.7550991114</v>
      </c>
      <c r="AS103" s="75">
        <f>'Population 2016'!AS103*'Prevalence Rates'!AS103</f>
        <v>220.18486515704538</v>
      </c>
      <c r="AT103" s="75">
        <f>'Population 2016'!AT103*'Prevalence Rates'!AT103</f>
        <v>9.5518547690683597</v>
      </c>
      <c r="AU103" s="75">
        <f>'Population 2016'!AU103*'Prevalence Rates'!AU103</f>
        <v>9.5518547690683597</v>
      </c>
      <c r="AV103" s="75">
        <f>'Population 2016'!AV103*'Prevalence Rates'!AV103</f>
        <v>273.41388831010778</v>
      </c>
      <c r="AW103" s="75">
        <f>'Population 2016'!AW103*'Prevalence Rates'!AW103</f>
        <v>838.48801452026294</v>
      </c>
      <c r="AX103" s="75">
        <f>'Population 2016'!AX103*'Prevalence Rates'!AX103</f>
        <v>215.97063947587645</v>
      </c>
      <c r="AY103" s="75">
        <f>'Population 2016'!AY103*'Prevalence Rates'!AY103</f>
        <v>1897.7888989690257</v>
      </c>
      <c r="AZ103" s="75">
        <f>'Population 2016'!AZ103*'Prevalence Rates'!AZ103</f>
        <v>1006.7740108826408</v>
      </c>
      <c r="BA103" s="75">
        <f>'Population 2016'!BA103*'Prevalence Rates'!BA103</f>
        <v>241.2507863572072</v>
      </c>
      <c r="BB103" s="75">
        <f>'Population 2016'!BB103*'Prevalence Rates'!BB103</f>
        <v>623.81558773731956</v>
      </c>
      <c r="BC103" s="84">
        <f>'Population 2016'!BC103*'Prevalence Rates'!BC103</f>
        <v>68.999522971461744</v>
      </c>
      <c r="BD103" s="118">
        <v>101</v>
      </c>
    </row>
    <row r="104" spans="1:56" s="75" customFormat="1" x14ac:dyDescent="0.35">
      <c r="B104" s="75" t="s">
        <v>65</v>
      </c>
      <c r="C104" s="83">
        <f>'Population 2016'!C104*'Prevalence Rates'!C104</f>
        <v>597.10822658110726</v>
      </c>
      <c r="D104" s="75">
        <f>'Population 2016'!D104*'Prevalence Rates'!D104</f>
        <v>849.3433403434567</v>
      </c>
      <c r="E104" s="75">
        <f>'Population 2016'!E104*'Prevalence Rates'!E104</f>
        <v>205.91568347785721</v>
      </c>
      <c r="F104" s="75">
        <f>'Population 2016'!F104*'Prevalence Rates'!F104</f>
        <v>277.59020500156078</v>
      </c>
      <c r="G104" s="75">
        <f>'Population 2016'!G104*'Prevalence Rates'!G104</f>
        <v>123.1404623122403</v>
      </c>
      <c r="H104" s="75">
        <f>'Population 2016'!H104*'Prevalence Rates'!H104</f>
        <v>1004.2755106660884</v>
      </c>
      <c r="I104" s="75">
        <f>'Population 2016'!I104*'Prevalence Rates'!I104</f>
        <v>147.57299684714795</v>
      </c>
      <c r="J104" s="75">
        <f>'Population 2016'!J104*'Prevalence Rates'!J104</f>
        <v>324.07974920170074</v>
      </c>
      <c r="K104" s="75">
        <f>'Population 2016'!K104*'Prevalence Rates'!K104</f>
        <v>154.62227137952769</v>
      </c>
      <c r="L104" s="75">
        <f>'Population 2016'!L104*'Prevalence Rates'!L104</f>
        <v>381.4689766969683</v>
      </c>
      <c r="M104" s="75">
        <f>'Population 2016'!M104*'Prevalence Rates'!M104</f>
        <v>381.46897669696835</v>
      </c>
      <c r="N104" s="75">
        <f>'Population 2016'!N104*'Prevalence Rates'!N104</f>
        <v>328.22262746323145</v>
      </c>
      <c r="O104" s="75">
        <f>'Population 2016'!O104*'Prevalence Rates'!O104</f>
        <v>383.23350539294751</v>
      </c>
      <c r="P104" s="75">
        <f>'Population 2016'!P104*'Prevalence Rates'!P104</f>
        <v>117.69831585760697</v>
      </c>
      <c r="Q104" s="75">
        <f>'Population 2016'!Q104*'Prevalence Rates'!Q104</f>
        <v>342.02766500317165</v>
      </c>
      <c r="R104" s="75">
        <f>'Population 2016'!R104*'Prevalence Rates'!R104</f>
        <v>56.111987792580067</v>
      </c>
      <c r="S104" s="75">
        <f>'Population 2016'!S104*'Prevalence Rates'!S104</f>
        <v>3214.1333103973648</v>
      </c>
      <c r="T104" s="75">
        <f>'Population 2016'!T104*'Prevalence Rates'!T104</f>
        <v>796.92099955196352</v>
      </c>
      <c r="U104" s="75">
        <f>'Population 2016'!U104*'Prevalence Rates'!U104</f>
        <v>65.923111119230995</v>
      </c>
      <c r="V104" s="75">
        <f>'Population 2016'!V104*'Prevalence Rates'!V104</f>
        <v>550.59907277181503</v>
      </c>
      <c r="W104" s="75">
        <f>'Population 2016'!W104*'Prevalence Rates'!W104</f>
        <v>883.14461186925871</v>
      </c>
      <c r="X104" s="75">
        <f>'Population 2016'!X104*'Prevalence Rates'!X104</f>
        <v>883.14461186925803</v>
      </c>
      <c r="Y104" s="75">
        <f>'Population 2016'!Y104*'Prevalence Rates'!Y104</f>
        <v>880.31910332164364</v>
      </c>
      <c r="Z104" s="75">
        <f>'Population 2016'!Z104*'Prevalence Rates'!Z104</f>
        <v>1608.3256138928705</v>
      </c>
      <c r="AA104" s="75">
        <f>'Population 2016'!AA104*'Prevalence Rates'!AA104</f>
        <v>4480.2066723656699</v>
      </c>
      <c r="AB104" s="75">
        <f>'Population 2016'!AB104*'Prevalence Rates'!AB104</f>
        <v>1026.9048199391093</v>
      </c>
      <c r="AC104" s="75">
        <f>'Population 2016'!AC104*'Prevalence Rates'!AC104</f>
        <v>2408.3418120155056</v>
      </c>
      <c r="AD104" s="75">
        <f>'Population 2016'!AD104*'Prevalence Rates'!AD104</f>
        <v>594.25650070906977</v>
      </c>
      <c r="AE104" s="75">
        <f>'Population 2016'!AE104*'Prevalence Rates'!AE104</f>
        <v>478.62887097788325</v>
      </c>
      <c r="AF104" s="75">
        <f>'Population 2016'!AF104*'Prevalence Rates'!AF104</f>
        <v>109.0011288040464</v>
      </c>
      <c r="AG104" s="75">
        <f>'Population 2016'!AG104*'Prevalence Rates'!AG104</f>
        <v>478.62887097788331</v>
      </c>
      <c r="AH104" s="75">
        <f>'Population 2016'!AH104*'Prevalence Rates'!AH104</f>
        <v>2116.561274911805</v>
      </c>
      <c r="AI104" s="75">
        <f>'Population 2016'!AI104*'Prevalence Rates'!AI104</f>
        <v>2117.909902675337</v>
      </c>
      <c r="AJ104" s="75">
        <f>'Population 2016'!AJ104*'Prevalence Rates'!AJ104</f>
        <v>380.42951196575234</v>
      </c>
      <c r="AK104" s="75">
        <f>'Population 2016'!AK104*'Prevalence Rates'!AK104</f>
        <v>176.11049888996186</v>
      </c>
      <c r="AL104" s="75">
        <f>'Population 2016'!AL104*'Prevalence Rates'!AL104</f>
        <v>364.56896559290476</v>
      </c>
      <c r="AM104" s="75">
        <f>'Population 2016'!AM104*'Prevalence Rates'!AM104</f>
        <v>1235.5869309453494</v>
      </c>
      <c r="AN104" s="75">
        <f>'Population 2016'!AN104*'Prevalence Rates'!AN104</f>
        <v>25.388210708739297</v>
      </c>
      <c r="AO104" s="75">
        <f>'Population 2016'!AO104*'Prevalence Rates'!AO104</f>
        <v>25.388210708739283</v>
      </c>
      <c r="AP104" s="75">
        <f>'Population 2016'!AP104*'Prevalence Rates'!AP104</f>
        <v>204.22364425921745</v>
      </c>
      <c r="AQ104" s="75">
        <f>'Population 2016'!AQ104*'Prevalence Rates'!AQ104</f>
        <v>259.24075060021949</v>
      </c>
      <c r="AR104" s="75">
        <f>'Population 2016'!AR104*'Prevalence Rates'!AR104</f>
        <v>12602.234247385928</v>
      </c>
      <c r="AS104" s="75">
        <f>'Population 2016'!AS104*'Prevalence Rates'!AS104</f>
        <v>186.37076086507054</v>
      </c>
      <c r="AT104" s="75">
        <f>'Population 2016'!AT104*'Prevalence Rates'!AT104</f>
        <v>6.6447685350040757</v>
      </c>
      <c r="AU104" s="75">
        <f>'Population 2016'!AU104*'Prevalence Rates'!AU104</f>
        <v>6.6447685350040757</v>
      </c>
      <c r="AV104" s="75">
        <f>'Population 2016'!AV104*'Prevalence Rates'!AV104</f>
        <v>241.56567714431503</v>
      </c>
      <c r="AW104" s="75">
        <f>'Population 2016'!AW104*'Prevalence Rates'!AW104</f>
        <v>886.91232233558048</v>
      </c>
      <c r="AX104" s="75">
        <f>'Population 2016'!AX104*'Prevalence Rates'!AX104</f>
        <v>163.54699707318505</v>
      </c>
      <c r="AY104" s="75">
        <f>'Population 2016'!AY104*'Prevalence Rates'!AY104</f>
        <v>1743.6918726962958</v>
      </c>
      <c r="AZ104" s="75">
        <f>'Population 2016'!AZ104*'Prevalence Rates'!AZ104</f>
        <v>865.51481004181755</v>
      </c>
      <c r="BA104" s="75">
        <f>'Population 2016'!BA104*'Prevalence Rates'!BA104</f>
        <v>250.01839992939173</v>
      </c>
      <c r="BB104" s="75">
        <f>'Population 2016'!BB104*'Prevalence Rates'!BB104</f>
        <v>647.86722912498851</v>
      </c>
      <c r="BC104" s="84">
        <f>'Population 2016'!BC104*'Prevalence Rates'!BC104</f>
        <v>65.923111119230967</v>
      </c>
      <c r="BD104" s="118">
        <v>102</v>
      </c>
    </row>
    <row r="105" spans="1:56" s="75" customFormat="1" x14ac:dyDescent="0.35">
      <c r="B105" s="75" t="s">
        <v>66</v>
      </c>
      <c r="C105" s="83">
        <f>'Population 2016'!C105*'Prevalence Rates'!C105</f>
        <v>524.88243122367578</v>
      </c>
      <c r="D105" s="75">
        <f>'Population 2016'!D105*'Prevalence Rates'!D105</f>
        <v>803.01307653559297</v>
      </c>
      <c r="E105" s="75">
        <f>'Population 2016'!E105*'Prevalence Rates'!E105</f>
        <v>241.74943178313279</v>
      </c>
      <c r="F105" s="75">
        <f>'Population 2016'!F105*'Prevalence Rates'!F105</f>
        <v>261.69487349434149</v>
      </c>
      <c r="G105" s="75">
        <f>'Population 2016'!G105*'Prevalence Rates'!G105</f>
        <v>151.71864693137132</v>
      </c>
      <c r="H105" s="75">
        <f>'Population 2016'!H105*'Prevalence Rates'!H105</f>
        <v>1189.2684916996516</v>
      </c>
      <c r="I105" s="75">
        <f>'Population 2016'!I105*'Prevalence Rates'!I105</f>
        <v>166.57863503952296</v>
      </c>
      <c r="J105" s="75">
        <f>'Population 2016'!J105*'Prevalence Rates'!J105</f>
        <v>381.99416635073408</v>
      </c>
      <c r="K105" s="75">
        <f>'Population 2016'!K105*'Prevalence Rates'!K105</f>
        <v>183.62878433299633</v>
      </c>
      <c r="L105" s="75">
        <f>'Population 2016'!L105*'Prevalence Rates'!L105</f>
        <v>437.88838818526858</v>
      </c>
      <c r="M105" s="75">
        <f>'Population 2016'!M105*'Prevalence Rates'!M105</f>
        <v>437.8883881852687</v>
      </c>
      <c r="N105" s="75">
        <f>'Population 2016'!N105*'Prevalence Rates'!N105</f>
        <v>300.81535709506568</v>
      </c>
      <c r="O105" s="75">
        <f>'Population 2016'!O105*'Prevalence Rates'!O105</f>
        <v>447.85448270655013</v>
      </c>
      <c r="P105" s="75">
        <f>'Population 2016'!P105*'Prevalence Rates'!P105</f>
        <v>155.0342785707395</v>
      </c>
      <c r="Q105" s="75">
        <f>'Population 2016'!Q105*'Prevalence Rates'!Q105</f>
        <v>379.40877747668173</v>
      </c>
      <c r="R105" s="75">
        <f>'Population 2016'!R105*'Prevalence Rates'!R105</f>
        <v>72.152631376347628</v>
      </c>
      <c r="S105" s="75">
        <f>'Population 2016'!S105*'Prevalence Rates'!S105</f>
        <v>3147.779246020244</v>
      </c>
      <c r="T105" s="75">
        <f>'Population 2016'!T105*'Prevalence Rates'!T105</f>
        <v>633.0843168486972</v>
      </c>
      <c r="U105" s="75">
        <f>'Population 2016'!U105*'Prevalence Rates'!U105</f>
        <v>79.07099684432886</v>
      </c>
      <c r="V105" s="75">
        <f>'Population 2016'!V105*'Prevalence Rates'!V105</f>
        <v>631.1149048642859</v>
      </c>
      <c r="W105" s="75">
        <f>'Population 2016'!W105*'Prevalence Rates'!W105</f>
        <v>978.9424119722546</v>
      </c>
      <c r="X105" s="75">
        <f>'Population 2016'!X105*'Prevalence Rates'!X105</f>
        <v>978.94241197225381</v>
      </c>
      <c r="Y105" s="75">
        <f>'Population 2016'!Y105*'Prevalence Rates'!Y105</f>
        <v>1019.3371204363865</v>
      </c>
      <c r="Z105" s="75">
        <f>'Population 2016'!Z105*'Prevalence Rates'!Z105</f>
        <v>1412.1322705956698</v>
      </c>
      <c r="AA105" s="75">
        <f>'Population 2016'!AA105*'Prevalence Rates'!AA105</f>
        <v>4491.2734414871265</v>
      </c>
      <c r="AB105" s="75">
        <f>'Population 2016'!AB105*'Prevalence Rates'!AB105</f>
        <v>975.33876655700601</v>
      </c>
      <c r="AC105" s="75">
        <f>'Population 2016'!AC105*'Prevalence Rates'!AC105</f>
        <v>2318.691553253143</v>
      </c>
      <c r="AD105" s="75">
        <f>'Population 2016'!AD105*'Prevalence Rates'!AD105</f>
        <v>660.97265754283751</v>
      </c>
      <c r="AE105" s="75">
        <f>'Population 2016'!AE105*'Prevalence Rates'!AE105</f>
        <v>517.37502499249524</v>
      </c>
      <c r="AF105" s="75">
        <f>'Population 2016'!AF105*'Prevalence Rates'!AF105</f>
        <v>83.873122891912018</v>
      </c>
      <c r="AG105" s="75">
        <f>'Population 2016'!AG105*'Prevalence Rates'!AG105</f>
        <v>517.37502499249536</v>
      </c>
      <c r="AH105" s="75">
        <f>'Population 2016'!AH105*'Prevalence Rates'!AH105</f>
        <v>2235.0303828880733</v>
      </c>
      <c r="AI105" s="75">
        <f>'Population 2016'!AI105*'Prevalence Rates'!AI105</f>
        <v>1969.2186080796585</v>
      </c>
      <c r="AJ105" s="75">
        <f>'Population 2016'!AJ105*'Prevalence Rates'!AJ105</f>
        <v>432.58509111635016</v>
      </c>
      <c r="AK105" s="75">
        <f>'Population 2016'!AK105*'Prevalence Rates'!AK105</f>
        <v>171.21215506906177</v>
      </c>
      <c r="AL105" s="75">
        <f>'Population 2016'!AL105*'Prevalence Rates'!AL105</f>
        <v>419.97865894090478</v>
      </c>
      <c r="AM105" s="75">
        <f>'Population 2016'!AM105*'Prevalence Rates'!AM105</f>
        <v>1336.3389438150477</v>
      </c>
      <c r="AN105" s="75">
        <f>'Population 2016'!AN105*'Prevalence Rates'!AN105</f>
        <v>34.188346791076128</v>
      </c>
      <c r="AO105" s="75">
        <f>'Population 2016'!AO105*'Prevalence Rates'!AO105</f>
        <v>34.188346791076114</v>
      </c>
      <c r="AP105" s="75">
        <f>'Population 2016'!AP105*'Prevalence Rates'!AP105</f>
        <v>182.70894968914061</v>
      </c>
      <c r="AQ105" s="75">
        <f>'Population 2016'!AQ105*'Prevalence Rates'!AQ105</f>
        <v>282.67138351043604</v>
      </c>
      <c r="AR105" s="75">
        <f>'Population 2016'!AR105*'Prevalence Rates'!AR105</f>
        <v>12840.362053095152</v>
      </c>
      <c r="AS105" s="75">
        <f>'Population 2016'!AS105*'Prevalence Rates'!AS105</f>
        <v>210.3730873496915</v>
      </c>
      <c r="AT105" s="75">
        <f>'Population 2016'!AT105*'Prevalence Rates'!AT105</f>
        <v>16.604206999080386</v>
      </c>
      <c r="AU105" s="75">
        <f>'Population 2016'!AU105*'Prevalence Rates'!AU105</f>
        <v>16.604206999080386</v>
      </c>
      <c r="AV105" s="75">
        <f>'Population 2016'!AV105*'Prevalence Rates'!AV105</f>
        <v>298.1954227276243</v>
      </c>
      <c r="AW105" s="75">
        <f>'Population 2016'!AW105*'Prevalence Rates'!AW105</f>
        <v>909.9465774910783</v>
      </c>
      <c r="AX105" s="75">
        <f>'Population 2016'!AX105*'Prevalence Rates'!AX105</f>
        <v>191.45062342713004</v>
      </c>
      <c r="AY105" s="75">
        <f>'Population 2016'!AY105*'Prevalence Rates'!AY105</f>
        <v>1762.0328299484172</v>
      </c>
      <c r="AZ105" s="75">
        <f>'Population 2016'!AZ105*'Prevalence Rates'!AZ105</f>
        <v>794.40438857717038</v>
      </c>
      <c r="BA105" s="75">
        <f>'Population 2016'!BA105*'Prevalence Rates'!BA105</f>
        <v>268.39386749535362</v>
      </c>
      <c r="BB105" s="75">
        <f>'Population 2016'!BB105*'Prevalence Rates'!BB105</f>
        <v>654.54730895159196</v>
      </c>
      <c r="BC105" s="84">
        <f>'Population 2016'!BC105*'Prevalence Rates'!BC105</f>
        <v>79.070996844328818</v>
      </c>
      <c r="BD105" s="118">
        <v>103</v>
      </c>
    </row>
    <row r="106" spans="1:56" s="75" customFormat="1" x14ac:dyDescent="0.35">
      <c r="B106" s="75" t="s">
        <v>67</v>
      </c>
      <c r="C106" s="83">
        <f>'Population 2016'!C106*'Prevalence Rates'!C106</f>
        <v>473.05441757454554</v>
      </c>
      <c r="D106" s="75">
        <f>'Population 2016'!D106*'Prevalence Rates'!D106</f>
        <v>743.70581261384325</v>
      </c>
      <c r="E106" s="75">
        <f>'Population 2016'!E106*'Prevalence Rates'!E106</f>
        <v>239.3985458986939</v>
      </c>
      <c r="F106" s="75">
        <f>'Population 2016'!F106*'Prevalence Rates'!F106</f>
        <v>289.43637951847666</v>
      </c>
      <c r="G106" s="75">
        <f>'Population 2016'!G106*'Prevalence Rates'!G106</f>
        <v>178.56430563772656</v>
      </c>
      <c r="H106" s="75">
        <f>'Population 2016'!H106*'Prevalence Rates'!H106</f>
        <v>1301.0800592953453</v>
      </c>
      <c r="I106" s="75">
        <f>'Population 2016'!I106*'Prevalence Rates'!I106</f>
        <v>180.85680375719639</v>
      </c>
      <c r="J106" s="75">
        <f>'Population 2016'!J106*'Prevalence Rates'!J106</f>
        <v>407.67066102289425</v>
      </c>
      <c r="K106" s="75">
        <f>'Population 2016'!K106*'Prevalence Rates'!K106</f>
        <v>208.44348491853637</v>
      </c>
      <c r="L106" s="75">
        <f>'Population 2016'!L106*'Prevalence Rates'!L106</f>
        <v>492.16187855189344</v>
      </c>
      <c r="M106" s="75">
        <f>'Population 2016'!M106*'Prevalence Rates'!M106</f>
        <v>492.16187855189355</v>
      </c>
      <c r="N106" s="75">
        <f>'Population 2016'!N106*'Prevalence Rates'!N106</f>
        <v>267.66285254282525</v>
      </c>
      <c r="O106" s="75">
        <f>'Population 2016'!O106*'Prevalence Rates'!O106</f>
        <v>478.1779633064728</v>
      </c>
      <c r="P106" s="75">
        <f>'Population 2016'!P106*'Prevalence Rates'!P106</f>
        <v>147.52396749810853</v>
      </c>
      <c r="Q106" s="75">
        <f>'Population 2016'!Q106*'Prevalence Rates'!Q106</f>
        <v>368.43588736055972</v>
      </c>
      <c r="R106" s="75">
        <f>'Population 2016'!R106*'Prevalence Rates'!R106</f>
        <v>71.347955189994309</v>
      </c>
      <c r="S106" s="75">
        <f>'Population 2016'!S106*'Prevalence Rates'!S106</f>
        <v>3130.7818167276255</v>
      </c>
      <c r="T106" s="75">
        <f>'Population 2016'!T106*'Prevalence Rates'!T106</f>
        <v>558.03784767818297</v>
      </c>
      <c r="U106" s="75">
        <f>'Population 2016'!U106*'Prevalence Rates'!U106</f>
        <v>103.36078018866517</v>
      </c>
      <c r="V106" s="75">
        <f>'Population 2016'!V106*'Prevalence Rates'!V106</f>
        <v>660.36903815042876</v>
      </c>
      <c r="W106" s="75">
        <f>'Population 2016'!W106*'Prevalence Rates'!W106</f>
        <v>1046.8332727578024</v>
      </c>
      <c r="X106" s="75">
        <f>'Population 2016'!X106*'Prevalence Rates'!X106</f>
        <v>1046.8332727578018</v>
      </c>
      <c r="Y106" s="75">
        <f>'Population 2016'!Y106*'Prevalence Rates'!Y106</f>
        <v>1074.3769217558458</v>
      </c>
      <c r="Z106" s="75">
        <f>'Population 2016'!Z106*'Prevalence Rates'!Z106</f>
        <v>1238.6318858438829</v>
      </c>
      <c r="AA106" s="75">
        <f>'Population 2016'!AA106*'Prevalence Rates'!AA106</f>
        <v>4484.4633225462821</v>
      </c>
      <c r="AB106" s="75">
        <f>'Population 2016'!AB106*'Prevalence Rates'!AB106</f>
        <v>921.89049703668627</v>
      </c>
      <c r="AC106" s="75">
        <f>'Population 2016'!AC106*'Prevalence Rates'!AC106</f>
        <v>2227.9986521633332</v>
      </c>
      <c r="AD106" s="75">
        <f>'Population 2016'!AD106*'Prevalence Rates'!AD106</f>
        <v>734.59484278299362</v>
      </c>
      <c r="AE106" s="75">
        <f>'Population 2016'!AE106*'Prevalence Rates'!AE106</f>
        <v>564.89749134563988</v>
      </c>
      <c r="AF106" s="75">
        <f>'Population 2016'!AF106*'Prevalence Rates'!AF106</f>
        <v>98.415640167525794</v>
      </c>
      <c r="AG106" s="75">
        <f>'Population 2016'!AG106*'Prevalence Rates'!AG106</f>
        <v>564.89749134563988</v>
      </c>
      <c r="AH106" s="75">
        <f>'Population 2016'!AH106*'Prevalence Rates'!AH106</f>
        <v>2334.9059426190838</v>
      </c>
      <c r="AI106" s="75">
        <f>'Population 2016'!AI106*'Prevalence Rates'!AI106</f>
        <v>1890.3057905626652</v>
      </c>
      <c r="AJ106" s="75">
        <f>'Population 2016'!AJ106*'Prevalence Rates'!AJ106</f>
        <v>409.79524241363515</v>
      </c>
      <c r="AK106" s="75">
        <f>'Population 2016'!AK106*'Prevalence Rates'!AK106</f>
        <v>178.23224343180235</v>
      </c>
      <c r="AL106" s="75">
        <f>'Population 2016'!AL106*'Prevalence Rates'!AL106</f>
        <v>499.61097609073869</v>
      </c>
      <c r="AM106" s="75">
        <f>'Population 2016'!AM106*'Prevalence Rates'!AM106</f>
        <v>1391.2445506746812</v>
      </c>
      <c r="AN106" s="75">
        <f>'Population 2016'!AN106*'Prevalence Rates'!AN106</f>
        <v>50.560231169901321</v>
      </c>
      <c r="AO106" s="75">
        <f>'Population 2016'!AO106*'Prevalence Rates'!AO106</f>
        <v>50.5602311699013</v>
      </c>
      <c r="AP106" s="75">
        <f>'Population 2016'!AP106*'Prevalence Rates'!AP106</f>
        <v>159.17825162311493</v>
      </c>
      <c r="AQ106" s="75">
        <f>'Population 2016'!AQ106*'Prevalence Rates'!AQ106</f>
        <v>328.7976762171599</v>
      </c>
      <c r="AR106" s="75">
        <f>'Population 2016'!AR106*'Prevalence Rates'!AR106</f>
        <v>13006.827036396926</v>
      </c>
      <c r="AS106" s="75">
        <f>'Population 2016'!AS106*'Prevalence Rates'!AS106</f>
        <v>228.40506626537933</v>
      </c>
      <c r="AT106" s="75">
        <f>'Population 2016'!AT106*'Prevalence Rates'!AT106</f>
        <v>6.8370264113860415</v>
      </c>
      <c r="AU106" s="75">
        <f>'Population 2016'!AU106*'Prevalence Rates'!AU106</f>
        <v>6.8370264113860415</v>
      </c>
      <c r="AV106" s="75">
        <f>'Population 2016'!AV106*'Prevalence Rates'!AV106</f>
        <v>309.14809820695649</v>
      </c>
      <c r="AW106" s="75">
        <f>'Population 2016'!AW106*'Prevalence Rates'!AW106</f>
        <v>954.66045803137899</v>
      </c>
      <c r="AX106" s="75">
        <f>'Population 2016'!AX106*'Prevalence Rates'!AX106</f>
        <v>192.31888022271795</v>
      </c>
      <c r="AY106" s="75">
        <f>'Population 2016'!AY106*'Prevalence Rates'!AY106</f>
        <v>1783.8953227084548</v>
      </c>
      <c r="AZ106" s="75">
        <f>'Population 2016'!AZ106*'Prevalence Rates'!AZ106</f>
        <v>752.57225564084706</v>
      </c>
      <c r="BA106" s="75">
        <f>'Population 2016'!BA106*'Prevalence Rates'!BA106</f>
        <v>278.03875244871824</v>
      </c>
      <c r="BB106" s="75">
        <f>'Population 2016'!BB106*'Prevalence Rates'!BB106</f>
        <v>722.33650212833425</v>
      </c>
      <c r="BC106" s="84">
        <f>'Population 2016'!BC106*'Prevalence Rates'!BC106</f>
        <v>103.36078018866513</v>
      </c>
      <c r="BD106" s="118">
        <v>104</v>
      </c>
    </row>
    <row r="107" spans="1:56" s="75" customFormat="1" x14ac:dyDescent="0.35">
      <c r="B107" s="75" t="s">
        <v>68</v>
      </c>
      <c r="C107" s="83">
        <f>'Population 2016'!C107*'Prevalence Rates'!C107</f>
        <v>447.26665120027349</v>
      </c>
      <c r="D107" s="75">
        <f>'Population 2016'!D107*'Prevalence Rates'!D107</f>
        <v>718.72493255315601</v>
      </c>
      <c r="E107" s="75">
        <f>'Population 2016'!E107*'Prevalence Rates'!E107</f>
        <v>243.10517624446692</v>
      </c>
      <c r="F107" s="75">
        <f>'Population 2016'!F107*'Prevalence Rates'!F107</f>
        <v>278.09310524732871</v>
      </c>
      <c r="G107" s="75">
        <f>'Population 2016'!G107*'Prevalence Rates'!G107</f>
        <v>191.30365388439793</v>
      </c>
      <c r="H107" s="75">
        <f>'Population 2016'!H107*'Prevalence Rates'!H107</f>
        <v>1498.9686135762424</v>
      </c>
      <c r="I107" s="75">
        <f>'Population 2016'!I107*'Prevalence Rates'!I107</f>
        <v>219.86989762868427</v>
      </c>
      <c r="J107" s="75">
        <f>'Population 2016'!J107*'Prevalence Rates'!J107</f>
        <v>423.7249235715957</v>
      </c>
      <c r="K107" s="75">
        <f>'Population 2016'!K107*'Prevalence Rates'!K107</f>
        <v>222.39890494652249</v>
      </c>
      <c r="L107" s="75">
        <f>'Population 2016'!L107*'Prevalence Rates'!L107</f>
        <v>582.3651408884773</v>
      </c>
      <c r="M107" s="75">
        <f>'Population 2016'!M107*'Prevalence Rates'!M107</f>
        <v>582.36514088847753</v>
      </c>
      <c r="N107" s="75">
        <f>'Population 2016'!N107*'Prevalence Rates'!N107</f>
        <v>252.19084090486655</v>
      </c>
      <c r="O107" s="75">
        <f>'Population 2016'!O107*'Prevalence Rates'!O107</f>
        <v>560.34249549084768</v>
      </c>
      <c r="P107" s="75">
        <f>'Population 2016'!P107*'Prevalence Rates'!P107</f>
        <v>182.91993252354314</v>
      </c>
      <c r="Q107" s="75">
        <f>'Population 2016'!Q107*'Prevalence Rates'!Q107</f>
        <v>417.59452544952364</v>
      </c>
      <c r="R107" s="75">
        <f>'Population 2016'!R107*'Prevalence Rates'!R107</f>
        <v>93.400761301809155</v>
      </c>
      <c r="S107" s="75">
        <f>'Population 2016'!S107*'Prevalence Rates'!S107</f>
        <v>3178.7185212836403</v>
      </c>
      <c r="T107" s="75">
        <f>'Population 2016'!T107*'Prevalence Rates'!T107</f>
        <v>472.09042959819533</v>
      </c>
      <c r="U107" s="75">
        <f>'Population 2016'!U107*'Prevalence Rates'!U107</f>
        <v>108.91093752657588</v>
      </c>
      <c r="V107" s="75">
        <f>'Population 2016'!V107*'Prevalence Rates'!V107</f>
        <v>684.0486437741738</v>
      </c>
      <c r="W107" s="75">
        <f>'Population 2016'!W107*'Prevalence Rates'!W107</f>
        <v>1083.4945720535495</v>
      </c>
      <c r="X107" s="75">
        <f>'Population 2016'!X107*'Prevalence Rates'!X107</f>
        <v>1083.4945720535486</v>
      </c>
      <c r="Y107" s="75">
        <f>'Population 2016'!Y107*'Prevalence Rates'!Y107</f>
        <v>1114.3056871472218</v>
      </c>
      <c r="Z107" s="75">
        <f>'Population 2016'!Z107*'Prevalence Rates'!Z107</f>
        <v>1262.6691368579613</v>
      </c>
      <c r="AA107" s="75">
        <f>'Population 2016'!AA107*'Prevalence Rates'!AA107</f>
        <v>4878.6552966681829</v>
      </c>
      <c r="AB107" s="75">
        <f>'Population 2016'!AB107*'Prevalence Rates'!AB107</f>
        <v>904.15965466883495</v>
      </c>
      <c r="AC107" s="75">
        <f>'Population 2016'!AC107*'Prevalence Rates'!AC107</f>
        <v>2397.7222127640252</v>
      </c>
      <c r="AD107" s="75">
        <f>'Population 2016'!AD107*'Prevalence Rates'!AD107</f>
        <v>785.08076421020223</v>
      </c>
      <c r="AE107" s="75">
        <f>'Population 2016'!AE107*'Prevalence Rates'!AE107</f>
        <v>603.24600473135217</v>
      </c>
      <c r="AF107" s="75">
        <f>'Population 2016'!AF107*'Prevalence Rates'!AF107</f>
        <v>122.35477324785047</v>
      </c>
      <c r="AG107" s="75">
        <f>'Population 2016'!AG107*'Prevalence Rates'!AG107</f>
        <v>603.24600473135229</v>
      </c>
      <c r="AH107" s="75">
        <f>'Population 2016'!AH107*'Prevalence Rates'!AH107</f>
        <v>2571.0898499411364</v>
      </c>
      <c r="AI107" s="75">
        <f>'Population 2016'!AI107*'Prevalence Rates'!AI107</f>
        <v>1871.4087466011747</v>
      </c>
      <c r="AJ107" s="75">
        <f>'Population 2016'!AJ107*'Prevalence Rates'!AJ107</f>
        <v>464.16356759288914</v>
      </c>
      <c r="AK107" s="75">
        <f>'Population 2016'!AK107*'Prevalence Rates'!AK107</f>
        <v>186.2489308954801</v>
      </c>
      <c r="AL107" s="75">
        <f>'Population 2016'!AL107*'Prevalence Rates'!AL107</f>
        <v>562.38164919664564</v>
      </c>
      <c r="AM107" s="75">
        <f>'Population 2016'!AM107*'Prevalence Rates'!AM107</f>
        <v>1480.7701358956065</v>
      </c>
      <c r="AN107" s="75">
        <f>'Population 2016'!AN107*'Prevalence Rates'!AN107</f>
        <v>41.374537256087756</v>
      </c>
      <c r="AO107" s="75">
        <f>'Population 2016'!AO107*'Prevalence Rates'!AO107</f>
        <v>41.374537256087734</v>
      </c>
      <c r="AP107" s="75">
        <f>'Population 2016'!AP107*'Prevalence Rates'!AP107</f>
        <v>182.46696383771695</v>
      </c>
      <c r="AQ107" s="75">
        <f>'Population 2016'!AQ107*'Prevalence Rates'!AQ107</f>
        <v>338.83663454580324</v>
      </c>
      <c r="AR107" s="75">
        <f>'Population 2016'!AR107*'Prevalence Rates'!AR107</f>
        <v>13779.151858060095</v>
      </c>
      <c r="AS107" s="75">
        <f>'Population 2016'!AS107*'Prevalence Rates'!AS107</f>
        <v>277.67492012665605</v>
      </c>
      <c r="AT107" s="75">
        <f>'Population 2016'!AT107*'Prevalence Rates'!AT107</f>
        <v>10.159137778997458</v>
      </c>
      <c r="AU107" s="75">
        <f>'Population 2016'!AU107*'Prevalence Rates'!AU107</f>
        <v>10.159137778997458</v>
      </c>
      <c r="AV107" s="75">
        <f>'Population 2016'!AV107*'Prevalence Rates'!AV107</f>
        <v>357.58426916009665</v>
      </c>
      <c r="AW107" s="75">
        <f>'Population 2016'!AW107*'Prevalence Rates'!AW107</f>
        <v>1094.3524218309519</v>
      </c>
      <c r="AX107" s="75">
        <f>'Population 2016'!AX107*'Prevalence Rates'!AX107</f>
        <v>194.36281782792329</v>
      </c>
      <c r="AY107" s="75">
        <f>'Population 2016'!AY107*'Prevalence Rates'!AY107</f>
        <v>1818.4262799164549</v>
      </c>
      <c r="AZ107" s="75">
        <f>'Population 2016'!AZ107*'Prevalence Rates'!AZ107</f>
        <v>751.93520615184502</v>
      </c>
      <c r="BA107" s="75">
        <f>'Population 2016'!BA107*'Prevalence Rates'!BA107</f>
        <v>310.43347284263461</v>
      </c>
      <c r="BB107" s="75">
        <f>'Population 2016'!BB107*'Prevalence Rates'!BB107</f>
        <v>746.71528163129813</v>
      </c>
      <c r="BC107" s="84">
        <f>'Population 2016'!BC107*'Prevalence Rates'!BC107</f>
        <v>108.91093752657585</v>
      </c>
      <c r="BD107" s="118">
        <v>105</v>
      </c>
    </row>
    <row r="108" spans="1:56" s="75" customFormat="1" x14ac:dyDescent="0.35">
      <c r="B108" s="75" t="s">
        <v>69</v>
      </c>
      <c r="C108" s="83">
        <f>'Population 2016'!C108*'Prevalence Rates'!C108</f>
        <v>466.37550679227451</v>
      </c>
      <c r="D108" s="75">
        <f>'Population 2016'!D108*'Prevalence Rates'!D108</f>
        <v>755.25353489445649</v>
      </c>
      <c r="E108" s="75">
        <f>'Population 2016'!E108*'Prevalence Rates'!E108</f>
        <v>259.7610702437234</v>
      </c>
      <c r="F108" s="75">
        <f>'Population 2016'!F108*'Prevalence Rates'!F108</f>
        <v>259.27477481705836</v>
      </c>
      <c r="G108" s="75">
        <f>'Population 2016'!G108*'Prevalence Rates'!G108</f>
        <v>212.2734774832646</v>
      </c>
      <c r="H108" s="75">
        <f>'Population 2016'!H108*'Prevalence Rates'!H108</f>
        <v>1548.6974301403832</v>
      </c>
      <c r="I108" s="75">
        <f>'Population 2016'!I108*'Prevalence Rates'!I108</f>
        <v>236.09523645971672</v>
      </c>
      <c r="J108" s="75">
        <f>'Population 2016'!J108*'Prevalence Rates'!J108</f>
        <v>444.09631412792243</v>
      </c>
      <c r="K108" s="75">
        <f>'Population 2016'!K108*'Prevalence Rates'!K108</f>
        <v>229.33611849531309</v>
      </c>
      <c r="L108" s="75">
        <f>'Population 2016'!L108*'Prevalence Rates'!L108</f>
        <v>630.33774827967375</v>
      </c>
      <c r="M108" s="75">
        <f>'Population 2016'!M108*'Prevalence Rates'!M108</f>
        <v>630.33774827967397</v>
      </c>
      <c r="N108" s="75">
        <f>'Population 2016'!N108*'Prevalence Rates'!N108</f>
        <v>300.79833714935899</v>
      </c>
      <c r="O108" s="75">
        <f>'Population 2016'!O108*'Prevalence Rates'!O108</f>
        <v>529.1185913746408</v>
      </c>
      <c r="P108" s="75">
        <f>'Population 2016'!P108*'Prevalence Rates'!P108</f>
        <v>179.52354120347735</v>
      </c>
      <c r="Q108" s="75">
        <f>'Population 2016'!Q108*'Prevalence Rates'!Q108</f>
        <v>424.465367732971</v>
      </c>
      <c r="R108" s="75">
        <f>'Population 2016'!R108*'Prevalence Rates'!R108</f>
        <v>88.063574941705781</v>
      </c>
      <c r="S108" s="75">
        <f>'Population 2016'!S108*'Prevalence Rates'!S108</f>
        <v>3205.8674858099362</v>
      </c>
      <c r="T108" s="75">
        <f>'Population 2016'!T108*'Prevalence Rates'!T108</f>
        <v>448.15957832824074</v>
      </c>
      <c r="U108" s="75">
        <f>'Population 2016'!U108*'Prevalence Rates'!U108</f>
        <v>126.20580743422956</v>
      </c>
      <c r="V108" s="75">
        <f>'Population 2016'!V108*'Prevalence Rates'!V108</f>
        <v>681.71400676470557</v>
      </c>
      <c r="W108" s="75">
        <f>'Population 2016'!W108*'Prevalence Rates'!W108</f>
        <v>1167.480257346183</v>
      </c>
      <c r="X108" s="75">
        <f>'Population 2016'!X108*'Prevalence Rates'!X108</f>
        <v>1167.480257346182</v>
      </c>
      <c r="Y108" s="75">
        <f>'Population 2016'!Y108*'Prevalence Rates'!Y108</f>
        <v>1131.8287215412452</v>
      </c>
      <c r="Z108" s="75">
        <f>'Population 2016'!Z108*'Prevalence Rates'!Z108</f>
        <v>1293.8461525828491</v>
      </c>
      <c r="AA108" s="75">
        <f>'Population 2016'!AA108*'Prevalence Rates'!AA108</f>
        <v>5060.3601407820079</v>
      </c>
      <c r="AB108" s="75">
        <f>'Population 2016'!AB108*'Prevalence Rates'!AB108</f>
        <v>936.16530616153705</v>
      </c>
      <c r="AC108" s="75">
        <f>'Population 2016'!AC108*'Prevalence Rates'!AC108</f>
        <v>2475.5849012180756</v>
      </c>
      <c r="AD108" s="75">
        <f>'Population 2016'!AD108*'Prevalence Rates'!AD108</f>
        <v>857.55541770102218</v>
      </c>
      <c r="AE108" s="75">
        <f>'Population 2016'!AE108*'Prevalence Rates'!AE108</f>
        <v>655.57217614547199</v>
      </c>
      <c r="AF108" s="75">
        <f>'Population 2016'!AF108*'Prevalence Rates'!AF108</f>
        <v>146.82572789742056</v>
      </c>
      <c r="AG108" s="75">
        <f>'Population 2016'!AG108*'Prevalence Rates'!AG108</f>
        <v>655.5721761454721</v>
      </c>
      <c r="AH108" s="75">
        <f>'Population 2016'!AH108*'Prevalence Rates'!AH108</f>
        <v>2680.4010215949666</v>
      </c>
      <c r="AI108" s="75">
        <f>'Population 2016'!AI108*'Prevalence Rates'!AI108</f>
        <v>1818.6930072602966</v>
      </c>
      <c r="AJ108" s="75">
        <f>'Population 2016'!AJ108*'Prevalence Rates'!AJ108</f>
        <v>460.72814645116546</v>
      </c>
      <c r="AK108" s="75">
        <f>'Population 2016'!AK108*'Prevalence Rates'!AK108</f>
        <v>180.95776808594943</v>
      </c>
      <c r="AL108" s="75">
        <f>'Population 2016'!AL108*'Prevalence Rates'!AL108</f>
        <v>586.55419376737859</v>
      </c>
      <c r="AM108" s="75">
        <f>'Population 2016'!AM108*'Prevalence Rates'!AM108</f>
        <v>1527.9676319122345</v>
      </c>
      <c r="AN108" s="75">
        <f>'Population 2016'!AN108*'Prevalence Rates'!AN108</f>
        <v>53.133616265712696</v>
      </c>
      <c r="AO108" s="75">
        <f>'Population 2016'!AO108*'Prevalence Rates'!AO108</f>
        <v>53.133616265712668</v>
      </c>
      <c r="AP108" s="75">
        <f>'Population 2016'!AP108*'Prevalence Rates'!AP108</f>
        <v>175.89439738730175</v>
      </c>
      <c r="AQ108" s="75">
        <f>'Population 2016'!AQ108*'Prevalence Rates'!AQ108</f>
        <v>351.67338155306334</v>
      </c>
      <c r="AR108" s="75">
        <f>'Population 2016'!AR108*'Prevalence Rates'!AR108</f>
        <v>14253.348863540437</v>
      </c>
      <c r="AS108" s="75">
        <f>'Population 2016'!AS108*'Prevalence Rates'!AS108</f>
        <v>298.1659910396171</v>
      </c>
      <c r="AT108" s="75">
        <f>'Population 2016'!AT108*'Prevalence Rates'!AT108</f>
        <v>8.8340328513021369</v>
      </c>
      <c r="AU108" s="75">
        <f>'Population 2016'!AU108*'Prevalence Rates'!AU108</f>
        <v>8.8340328513021369</v>
      </c>
      <c r="AV108" s="75">
        <f>'Population 2016'!AV108*'Prevalence Rates'!AV108</f>
        <v>403.60047537909031</v>
      </c>
      <c r="AW108" s="75">
        <f>'Population 2016'!AW108*'Prevalence Rates'!AW108</f>
        <v>1154.1512117793898</v>
      </c>
      <c r="AX108" s="75">
        <f>'Population 2016'!AX108*'Prevalence Rates'!AX108</f>
        <v>207.3203390164515</v>
      </c>
      <c r="AY108" s="75">
        <f>'Population 2016'!AY108*'Prevalence Rates'!AY108</f>
        <v>1932.5057203127194</v>
      </c>
      <c r="AZ108" s="75">
        <f>'Population 2016'!AZ108*'Prevalence Rates'!AZ108</f>
        <v>784.26070597664341</v>
      </c>
      <c r="BA108" s="75">
        <f>'Population 2016'!BA108*'Prevalence Rates'!BA108</f>
        <v>328.78273819476709</v>
      </c>
      <c r="BB108" s="75">
        <f>'Population 2016'!BB108*'Prevalence Rates'!BB108</f>
        <v>715.4498783221029</v>
      </c>
      <c r="BC108" s="84">
        <f>'Population 2016'!BC108*'Prevalence Rates'!BC108</f>
        <v>126.20580743422953</v>
      </c>
      <c r="BD108" s="118">
        <v>106</v>
      </c>
    </row>
    <row r="109" spans="1:56" s="75" customFormat="1" x14ac:dyDescent="0.35">
      <c r="B109" s="75" t="s">
        <v>70</v>
      </c>
      <c r="C109" s="83">
        <f>'Population 2016'!C109*'Prevalence Rates'!C109</f>
        <v>459.5528377606592</v>
      </c>
      <c r="D109" s="75">
        <f>'Population 2016'!D109*'Prevalence Rates'!D109</f>
        <v>744.82957994241679</v>
      </c>
      <c r="E109" s="75">
        <f>'Population 2016'!E109*'Prevalence Rates'!E109</f>
        <v>256.63375955246323</v>
      </c>
      <c r="F109" s="75">
        <f>'Population 2016'!F109*'Prevalence Rates'!F109</f>
        <v>310.71129708378265</v>
      </c>
      <c r="G109" s="75">
        <f>'Population 2016'!G109*'Prevalence Rates'!G109</f>
        <v>239.12444235701966</v>
      </c>
      <c r="H109" s="75">
        <f>'Population 2016'!H109*'Prevalence Rates'!H109</f>
        <v>1612.1492909408828</v>
      </c>
      <c r="I109" s="75">
        <f>'Population 2016'!I109*'Prevalence Rates'!I109</f>
        <v>254.09544335098076</v>
      </c>
      <c r="J109" s="75">
        <f>'Population 2016'!J109*'Prevalence Rates'!J109</f>
        <v>422.2721767841752</v>
      </c>
      <c r="K109" s="75">
        <f>'Population 2016'!K109*'Prevalence Rates'!K109</f>
        <v>212.82517389684853</v>
      </c>
      <c r="L109" s="75">
        <f>'Population 2016'!L109*'Prevalence Rates'!L109</f>
        <v>651.44242753561377</v>
      </c>
      <c r="M109" s="75">
        <f>'Population 2016'!M109*'Prevalence Rates'!M109</f>
        <v>651.44242753561389</v>
      </c>
      <c r="N109" s="75">
        <f>'Population 2016'!N109*'Prevalence Rates'!N109</f>
        <v>314.55094005388059</v>
      </c>
      <c r="O109" s="75">
        <f>'Population 2016'!O109*'Prevalence Rates'!O109</f>
        <v>555.05736940303939</v>
      </c>
      <c r="P109" s="75">
        <f>'Population 2016'!P109*'Prevalence Rates'!P109</f>
        <v>188.04148584653976</v>
      </c>
      <c r="Q109" s="75">
        <f>'Population 2016'!Q109*'Prevalence Rates'!Q109</f>
        <v>445.07355783927471</v>
      </c>
      <c r="R109" s="75">
        <f>'Population 2016'!R109*'Prevalence Rates'!R109</f>
        <v>77.365639891147794</v>
      </c>
      <c r="S109" s="75">
        <f>'Population 2016'!S109*'Prevalence Rates'!S109</f>
        <v>3287.9961748880492</v>
      </c>
      <c r="T109" s="75">
        <f>'Population 2016'!T109*'Prevalence Rates'!T109</f>
        <v>450.71830616161145</v>
      </c>
      <c r="U109" s="75">
        <f>'Population 2016'!U109*'Prevalence Rates'!U109</f>
        <v>119.56209133816799</v>
      </c>
      <c r="V109" s="75">
        <f>'Population 2016'!V109*'Prevalence Rates'!V109</f>
        <v>659.21259097950099</v>
      </c>
      <c r="W109" s="75">
        <f>'Population 2016'!W109*'Prevalence Rates'!W109</f>
        <v>1166.8552740147643</v>
      </c>
      <c r="X109" s="75">
        <f>'Population 2016'!X109*'Prevalence Rates'!X109</f>
        <v>1166.8552740147636</v>
      </c>
      <c r="Y109" s="75">
        <f>'Population 2016'!Y109*'Prevalence Rates'!Y109</f>
        <v>1087.4659229634369</v>
      </c>
      <c r="Z109" s="75">
        <f>'Population 2016'!Z109*'Prevalence Rates'!Z109</f>
        <v>1282.3139199799525</v>
      </c>
      <c r="AA109" s="75">
        <f>'Population 2016'!AA109*'Prevalence Rates'!AA109</f>
        <v>5084.6151223758643</v>
      </c>
      <c r="AB109" s="75">
        <f>'Population 2016'!AB109*'Prevalence Rates'!AB109</f>
        <v>942.48012641603248</v>
      </c>
      <c r="AC109" s="75">
        <f>'Population 2016'!AC109*'Prevalence Rates'!AC109</f>
        <v>2461.6333353242053</v>
      </c>
      <c r="AD109" s="75">
        <f>'Population 2016'!AD109*'Prevalence Rates'!AD109</f>
        <v>920.24210440290869</v>
      </c>
      <c r="AE109" s="75">
        <f>'Population 2016'!AE109*'Prevalence Rates'!AE109</f>
        <v>691.97936605486871</v>
      </c>
      <c r="AF109" s="75">
        <f>'Population 2016'!AF109*'Prevalence Rates'!AF109</f>
        <v>148.35458848622176</v>
      </c>
      <c r="AG109" s="75">
        <f>'Population 2016'!AG109*'Prevalence Rates'!AG109</f>
        <v>691.97936605486882</v>
      </c>
      <c r="AH109" s="75">
        <f>'Population 2016'!AH109*'Prevalence Rates'!AH109</f>
        <v>2723.830198886521</v>
      </c>
      <c r="AI109" s="75">
        <f>'Population 2016'!AI109*'Prevalence Rates'!AI109</f>
        <v>1877.4212886108596</v>
      </c>
      <c r="AJ109" s="75">
        <f>'Population 2016'!AJ109*'Prevalence Rates'!AJ109</f>
        <v>500.02091065893825</v>
      </c>
      <c r="AK109" s="75">
        <f>'Population 2016'!AK109*'Prevalence Rates'!AK109</f>
        <v>198.81245852015363</v>
      </c>
      <c r="AL109" s="75">
        <f>'Population 2016'!AL109*'Prevalence Rates'!AL109</f>
        <v>579.02604956428377</v>
      </c>
      <c r="AM109" s="75">
        <f>'Population 2016'!AM109*'Prevalence Rates'!AM109</f>
        <v>1531.0454270011076</v>
      </c>
      <c r="AN109" s="75">
        <f>'Population 2016'!AN109*'Prevalence Rates'!AN109</f>
        <v>52.565644032163021</v>
      </c>
      <c r="AO109" s="75">
        <f>'Population 2016'!AO109*'Prevalence Rates'!AO109</f>
        <v>52.565644032162993</v>
      </c>
      <c r="AP109" s="75">
        <f>'Population 2016'!AP109*'Prevalence Rates'!AP109</f>
        <v>176.40034118242005</v>
      </c>
      <c r="AQ109" s="75">
        <f>'Population 2016'!AQ109*'Prevalence Rates'!AQ109</f>
        <v>343.21252482515422</v>
      </c>
      <c r="AR109" s="75">
        <f>'Population 2016'!AR109*'Prevalence Rates'!AR109</f>
        <v>14519.528535241052</v>
      </c>
      <c r="AS109" s="75">
        <f>'Population 2016'!AS109*'Prevalence Rates'!AS109</f>
        <v>320.89855272587391</v>
      </c>
      <c r="AT109" s="75">
        <f>'Population 2016'!AT109*'Prevalence Rates'!AT109</f>
        <v>6.8473574142844953</v>
      </c>
      <c r="AU109" s="75">
        <f>'Population 2016'!AU109*'Prevalence Rates'!AU109</f>
        <v>6.8473574142844953</v>
      </c>
      <c r="AV109" s="75">
        <f>'Population 2016'!AV109*'Prevalence Rates'!AV109</f>
        <v>437.35363136252357</v>
      </c>
      <c r="AW109" s="75">
        <f>'Population 2016'!AW109*'Prevalence Rates'!AW109</f>
        <v>1191.1098845414849</v>
      </c>
      <c r="AX109" s="75">
        <f>'Population 2016'!AX109*'Prevalence Rates'!AX109</f>
        <v>202.17473765677394</v>
      </c>
      <c r="AY109" s="75">
        <f>'Population 2016'!AY109*'Prevalence Rates'!AY109</f>
        <v>1995.8615730097267</v>
      </c>
      <c r="AZ109" s="75">
        <f>'Population 2016'!AZ109*'Prevalence Rates'!AZ109</f>
        <v>846.04187513943089</v>
      </c>
      <c r="BA109" s="75">
        <f>'Population 2016'!BA109*'Prevalence Rates'!BA109</f>
        <v>336.41563182785916</v>
      </c>
      <c r="BB109" s="75">
        <f>'Population 2016'!BB109*'Prevalence Rates'!BB109</f>
        <v>727.47450033509551</v>
      </c>
      <c r="BC109" s="84">
        <f>'Population 2016'!BC109*'Prevalence Rates'!BC109</f>
        <v>119.56209133816795</v>
      </c>
      <c r="BD109" s="118">
        <v>107</v>
      </c>
    </row>
    <row r="110" spans="1:56" s="75" customFormat="1" x14ac:dyDescent="0.35">
      <c r="B110" s="75" t="s">
        <v>71</v>
      </c>
      <c r="C110" s="83">
        <f>'Population 2016'!C110*'Prevalence Rates'!C110</f>
        <v>410.62203201348109</v>
      </c>
      <c r="D110" s="75">
        <f>'Population 2016'!D110*'Prevalence Rates'!D110</f>
        <v>674.86515756035021</v>
      </c>
      <c r="E110" s="75">
        <f>'Population 2016'!E110*'Prevalence Rates'!E110</f>
        <v>239.36787970489689</v>
      </c>
      <c r="F110" s="75">
        <f>'Population 2016'!F110*'Prevalence Rates'!F110</f>
        <v>260.70113302260751</v>
      </c>
      <c r="G110" s="75">
        <f>'Population 2016'!G110*'Prevalence Rates'!G110</f>
        <v>214.27505396898184</v>
      </c>
      <c r="H110" s="75">
        <f>'Population 2016'!H110*'Prevalence Rates'!H110</f>
        <v>1418.7283943813854</v>
      </c>
      <c r="I110" s="75">
        <f>'Population 2016'!I110*'Prevalence Rates'!I110</f>
        <v>230.62919750038515</v>
      </c>
      <c r="J110" s="75">
        <f>'Population 2016'!J110*'Prevalence Rates'!J110</f>
        <v>359.11180846175586</v>
      </c>
      <c r="K110" s="75">
        <f>'Population 2016'!K110*'Prevalence Rates'!K110</f>
        <v>188.87669360696961</v>
      </c>
      <c r="L110" s="75">
        <f>'Population 2016'!L110*'Prevalence Rates'!L110</f>
        <v>640.73604124236101</v>
      </c>
      <c r="M110" s="75">
        <f>'Population 2016'!M110*'Prevalence Rates'!M110</f>
        <v>640.73604124236113</v>
      </c>
      <c r="N110" s="75">
        <f>'Population 2016'!N110*'Prevalence Rates'!N110</f>
        <v>270.86330949084163</v>
      </c>
      <c r="O110" s="75">
        <f>'Population 2016'!O110*'Prevalence Rates'!O110</f>
        <v>485.90880823161694</v>
      </c>
      <c r="P110" s="75">
        <f>'Population 2016'!P110*'Prevalence Rates'!P110</f>
        <v>141.83700646710429</v>
      </c>
      <c r="Q110" s="75">
        <f>'Population 2016'!Q110*'Prevalence Rates'!Q110</f>
        <v>372.79665528417883</v>
      </c>
      <c r="R110" s="75">
        <f>'Population 2016'!R110*'Prevalence Rates'!R110</f>
        <v>67.426304210687832</v>
      </c>
      <c r="S110" s="75">
        <f>'Population 2016'!S110*'Prevalence Rates'!S110</f>
        <v>2825.8367654193166</v>
      </c>
      <c r="T110" s="75">
        <f>'Population 2016'!T110*'Prevalence Rates'!T110</f>
        <v>370.01780773075103</v>
      </c>
      <c r="U110" s="75">
        <f>'Population 2016'!U110*'Prevalence Rates'!U110</f>
        <v>128.36103312495959</v>
      </c>
      <c r="V110" s="75">
        <f>'Population 2016'!V110*'Prevalence Rates'!V110</f>
        <v>614.40336910899896</v>
      </c>
      <c r="W110" s="75">
        <f>'Population 2016'!W110*'Prevalence Rates'!W110</f>
        <v>1063.7684358969186</v>
      </c>
      <c r="X110" s="75">
        <f>'Population 2016'!X110*'Prevalence Rates'!X110</f>
        <v>1063.7684358969179</v>
      </c>
      <c r="Y110" s="75">
        <f>'Population 2016'!Y110*'Prevalence Rates'!Y110</f>
        <v>979.86588841231026</v>
      </c>
      <c r="Z110" s="75">
        <f>'Population 2016'!Z110*'Prevalence Rates'!Z110</f>
        <v>1008.8201045609558</v>
      </c>
      <c r="AA110" s="75">
        <f>'Population 2016'!AA110*'Prevalence Rates'!AA110</f>
        <v>4319.2136358866146</v>
      </c>
      <c r="AB110" s="75">
        <f>'Population 2016'!AB110*'Prevalence Rates'!AB110</f>
        <v>863.84782444712732</v>
      </c>
      <c r="AC110" s="75">
        <f>'Population 2016'!AC110*'Prevalence Rates'!AC110</f>
        <v>1963.1330706758183</v>
      </c>
      <c r="AD110" s="75">
        <f>'Population 2016'!AD110*'Prevalence Rates'!AD110</f>
        <v>831.43609344238007</v>
      </c>
      <c r="AE110" s="75">
        <f>'Population 2016'!AE110*'Prevalence Rates'!AE110</f>
        <v>627.00283467292229</v>
      </c>
      <c r="AF110" s="75">
        <f>'Population 2016'!AF110*'Prevalence Rates'!AF110</f>
        <v>107.70949575027059</v>
      </c>
      <c r="AG110" s="75">
        <f>'Population 2016'!AG110*'Prevalence Rates'!AG110</f>
        <v>627.0028346729224</v>
      </c>
      <c r="AH110" s="75">
        <f>'Population 2016'!AH110*'Prevalence Rates'!AH110</f>
        <v>2465.3584241117624</v>
      </c>
      <c r="AI110" s="75">
        <f>'Population 2016'!AI110*'Prevalence Rates'!AI110</f>
        <v>1557.0299176112421</v>
      </c>
      <c r="AJ110" s="75">
        <f>'Population 2016'!AJ110*'Prevalence Rates'!AJ110</f>
        <v>409.56911447887671</v>
      </c>
      <c r="AK110" s="75">
        <f>'Population 2016'!AK110*'Prevalence Rates'!AK110</f>
        <v>190.60997987786831</v>
      </c>
      <c r="AL110" s="75">
        <f>'Population 2016'!AL110*'Prevalence Rates'!AL110</f>
        <v>504.18966391305088</v>
      </c>
      <c r="AM110" s="75">
        <f>'Population 2016'!AM110*'Prevalence Rates'!AM110</f>
        <v>1390.1656162648821</v>
      </c>
      <c r="AN110" s="75">
        <f>'Population 2016'!AN110*'Prevalence Rates'!AN110</f>
        <v>50.154375957293155</v>
      </c>
      <c r="AO110" s="75">
        <f>'Population 2016'!AO110*'Prevalence Rates'!AO110</f>
        <v>50.154375957293126</v>
      </c>
      <c r="AP110" s="75">
        <f>'Population 2016'!AP110*'Prevalence Rates'!AP110</f>
        <v>172.58815306256423</v>
      </c>
      <c r="AQ110" s="75">
        <f>'Population 2016'!AQ110*'Prevalence Rates'!AQ110</f>
        <v>278.65658831792075</v>
      </c>
      <c r="AR110" s="75">
        <f>'Population 2016'!AR110*'Prevalence Rates'!AR110</f>
        <v>12715.640228153157</v>
      </c>
      <c r="AS110" s="75">
        <f>'Population 2016'!AS110*'Prevalence Rates'!AS110</f>
        <v>291.26289994888123</v>
      </c>
      <c r="AT110" s="75">
        <f>'Population 2016'!AT110*'Prevalence Rates'!AT110</f>
        <v>14.672908744895347</v>
      </c>
      <c r="AU110" s="75">
        <f>'Population 2016'!AU110*'Prevalence Rates'!AU110</f>
        <v>14.672908744895347</v>
      </c>
      <c r="AV110" s="75">
        <f>'Population 2016'!AV110*'Prevalence Rates'!AV110</f>
        <v>390.29211601364364</v>
      </c>
      <c r="AW110" s="75">
        <f>'Population 2016'!AW110*'Prevalence Rates'!AW110</f>
        <v>1074.3719299190063</v>
      </c>
      <c r="AX110" s="75">
        <f>'Population 2016'!AX110*'Prevalence Rates'!AX110</f>
        <v>164.34849641776461</v>
      </c>
      <c r="AY110" s="75">
        <f>'Population 2016'!AY110*'Prevalence Rates'!AY110</f>
        <v>1794.1700764967186</v>
      </c>
      <c r="AZ110" s="75">
        <f>'Population 2016'!AZ110*'Prevalence Rates'!AZ110</f>
        <v>746.79465517115148</v>
      </c>
      <c r="BA110" s="75">
        <f>'Population 2016'!BA110*'Prevalence Rates'!BA110</f>
        <v>288.11833814960215</v>
      </c>
      <c r="BB110" s="75">
        <f>'Population 2016'!BB110*'Prevalence Rates'!BB110</f>
        <v>611.92385349571384</v>
      </c>
      <c r="BC110" s="84">
        <f>'Population 2016'!BC110*'Prevalence Rates'!BC110</f>
        <v>128.36103312495953</v>
      </c>
      <c r="BD110" s="118">
        <v>108</v>
      </c>
    </row>
    <row r="111" spans="1:56" s="75" customFormat="1" x14ac:dyDescent="0.35">
      <c r="B111" s="75" t="s">
        <v>72</v>
      </c>
      <c r="C111" s="83">
        <f>'Population 2016'!C111*'Prevalence Rates'!C111</f>
        <v>382.59030067540135</v>
      </c>
      <c r="D111" s="75">
        <f>'Population 2016'!D111*'Prevalence Rates'!D111</f>
        <v>662.49584389375741</v>
      </c>
      <c r="E111" s="75">
        <f>'Population 2016'!E111*'Prevalence Rates'!E111</f>
        <v>259.31879517841548</v>
      </c>
      <c r="F111" s="75">
        <f>'Population 2016'!F111*'Prevalence Rates'!F111</f>
        <v>274.08447277675083</v>
      </c>
      <c r="G111" s="75">
        <f>'Population 2016'!G111*'Prevalence Rates'!G111</f>
        <v>231.49260350187441</v>
      </c>
      <c r="H111" s="75">
        <f>'Population 2016'!H111*'Prevalence Rates'!H111</f>
        <v>1438.2670858662023</v>
      </c>
      <c r="I111" s="75">
        <f>'Population 2016'!I111*'Prevalence Rates'!I111</f>
        <v>246.99899217877837</v>
      </c>
      <c r="J111" s="75">
        <f>'Population 2016'!J111*'Prevalence Rates'!J111</f>
        <v>366.56078672831109</v>
      </c>
      <c r="K111" s="75">
        <f>'Population 2016'!K111*'Prevalence Rates'!K111</f>
        <v>204.26323816542202</v>
      </c>
      <c r="L111" s="75">
        <f>'Population 2016'!L111*'Prevalence Rates'!L111</f>
        <v>624.14230131809234</v>
      </c>
      <c r="M111" s="75">
        <f>'Population 2016'!M111*'Prevalence Rates'!M111</f>
        <v>624.14230131809245</v>
      </c>
      <c r="N111" s="75">
        <f>'Population 2016'!N111*'Prevalence Rates'!N111</f>
        <v>275.02406345134284</v>
      </c>
      <c r="O111" s="75">
        <f>'Population 2016'!O111*'Prevalence Rates'!O111</f>
        <v>481.77421366621348</v>
      </c>
      <c r="P111" s="75">
        <f>'Population 2016'!P111*'Prevalence Rates'!P111</f>
        <v>138.36707495824609</v>
      </c>
      <c r="Q111" s="75">
        <f>'Population 2016'!Q111*'Prevalence Rates'!Q111</f>
        <v>357.16274085742248</v>
      </c>
      <c r="R111" s="75">
        <f>'Population 2016'!R111*'Prevalence Rates'!R111</f>
        <v>65.347356624640113</v>
      </c>
      <c r="S111" s="75">
        <f>'Population 2016'!S111*'Prevalence Rates'!S111</f>
        <v>2863.3195948123389</v>
      </c>
      <c r="T111" s="75">
        <f>'Population 2016'!T111*'Prevalence Rates'!T111</f>
        <v>357.5362654036943</v>
      </c>
      <c r="U111" s="75">
        <f>'Population 2016'!U111*'Prevalence Rates'!U111</f>
        <v>120.30092403001615</v>
      </c>
      <c r="V111" s="75">
        <f>'Population 2016'!V111*'Prevalence Rates'!V111</f>
        <v>602.98093106979286</v>
      </c>
      <c r="W111" s="75">
        <f>'Population 2016'!W111*'Prevalence Rates'!W111</f>
        <v>1079.2032089817658</v>
      </c>
      <c r="X111" s="75">
        <f>'Population 2016'!X111*'Prevalence Rates'!X111</f>
        <v>1079.2032089817649</v>
      </c>
      <c r="Y111" s="75">
        <f>'Population 2016'!Y111*'Prevalence Rates'!Y111</f>
        <v>975.45620011014421</v>
      </c>
      <c r="Z111" s="75">
        <f>'Population 2016'!Z111*'Prevalence Rates'!Z111</f>
        <v>864.72737919389658</v>
      </c>
      <c r="AA111" s="75">
        <f>'Population 2016'!AA111*'Prevalence Rates'!AA111</f>
        <v>4088.5130904165808</v>
      </c>
      <c r="AB111" s="75">
        <f>'Population 2016'!AB111*'Prevalence Rates'!AB111</f>
        <v>835.86433471555949</v>
      </c>
      <c r="AC111" s="75">
        <f>'Population 2016'!AC111*'Prevalence Rates'!AC111</f>
        <v>1860.0343829119925</v>
      </c>
      <c r="AD111" s="75">
        <f>'Population 2016'!AD111*'Prevalence Rates'!AD111</f>
        <v>849.34114664379229</v>
      </c>
      <c r="AE111" s="75">
        <f>'Population 2016'!AE111*'Prevalence Rates'!AE111</f>
        <v>627.70130188235225</v>
      </c>
      <c r="AF111" s="75">
        <f>'Population 2016'!AF111*'Prevalence Rates'!AF111</f>
        <v>120.08943750890172</v>
      </c>
      <c r="AG111" s="75">
        <f>'Population 2016'!AG111*'Prevalence Rates'!AG111</f>
        <v>627.70130188235237</v>
      </c>
      <c r="AH111" s="75">
        <f>'Population 2016'!AH111*'Prevalence Rates'!AH111</f>
        <v>2331.5954409999331</v>
      </c>
      <c r="AI111" s="75">
        <f>'Population 2016'!AI111*'Prevalence Rates'!AI111</f>
        <v>1564.7878511725876</v>
      </c>
      <c r="AJ111" s="75">
        <f>'Population 2016'!AJ111*'Prevalence Rates'!AJ111</f>
        <v>433.34080796337622</v>
      </c>
      <c r="AK111" s="75">
        <f>'Population 2016'!AK111*'Prevalence Rates'!AK111</f>
        <v>174.2606993551465</v>
      </c>
      <c r="AL111" s="75">
        <f>'Population 2016'!AL111*'Prevalence Rates'!AL111</f>
        <v>525.0703463991905</v>
      </c>
      <c r="AM111" s="75">
        <f>'Population 2016'!AM111*'Prevalence Rates'!AM111</f>
        <v>1314.0701618977928</v>
      </c>
      <c r="AN111" s="75">
        <f>'Population 2016'!AN111*'Prevalence Rates'!AN111</f>
        <v>56.519445225330422</v>
      </c>
      <c r="AO111" s="75">
        <f>'Population 2016'!AO111*'Prevalence Rates'!AO111</f>
        <v>56.519445225330387</v>
      </c>
      <c r="AP111" s="75">
        <f>'Population 2016'!AP111*'Prevalence Rates'!AP111</f>
        <v>157.00551481176515</v>
      </c>
      <c r="AQ111" s="75">
        <f>'Population 2016'!AQ111*'Prevalence Rates'!AQ111</f>
        <v>307.97754128127451</v>
      </c>
      <c r="AR111" s="75">
        <f>'Population 2016'!AR111*'Prevalence Rates'!AR111</f>
        <v>12498.600295078442</v>
      </c>
      <c r="AS111" s="75">
        <f>'Population 2016'!AS111*'Prevalence Rates'!AS111</f>
        <v>311.93640495723389</v>
      </c>
      <c r="AT111" s="75">
        <f>'Population 2016'!AT111*'Prevalence Rates'!AT111</f>
        <v>12.042326768839064</v>
      </c>
      <c r="AU111" s="75">
        <f>'Population 2016'!AU111*'Prevalence Rates'!AU111</f>
        <v>12.042326768839064</v>
      </c>
      <c r="AV111" s="75">
        <f>'Population 2016'!AV111*'Prevalence Rates'!AV111</f>
        <v>394.83860885197646</v>
      </c>
      <c r="AW111" s="75">
        <f>'Population 2016'!AW111*'Prevalence Rates'!AW111</f>
        <v>1016.6433493828347</v>
      </c>
      <c r="AX111" s="75">
        <f>'Population 2016'!AX111*'Prevalence Rates'!AX111</f>
        <v>156.72217776975461</v>
      </c>
      <c r="AY111" s="75">
        <f>'Population 2016'!AY111*'Prevalence Rates'!AY111</f>
        <v>1807.2354543685574</v>
      </c>
      <c r="AZ111" s="75">
        <f>'Population 2016'!AZ111*'Prevalence Rates'!AZ111</f>
        <v>745.10401826884936</v>
      </c>
      <c r="BA111" s="75">
        <f>'Population 2016'!BA111*'Prevalence Rates'!BA111</f>
        <v>278.18011545914061</v>
      </c>
      <c r="BB111" s="75">
        <f>'Population 2016'!BB111*'Prevalence Rates'!BB111</f>
        <v>637.19959146282042</v>
      </c>
      <c r="BC111" s="84">
        <f>'Population 2016'!BC111*'Prevalence Rates'!BC111</f>
        <v>120.30092403001612</v>
      </c>
      <c r="BD111" s="118">
        <v>109</v>
      </c>
    </row>
    <row r="112" spans="1:56" s="75" customFormat="1" x14ac:dyDescent="0.35">
      <c r="B112" s="75" t="s">
        <v>73</v>
      </c>
      <c r="C112" s="83">
        <f>'Population 2016'!C112*'Prevalence Rates'!C112</f>
        <v>263.74310089112771</v>
      </c>
      <c r="D112" s="75">
        <f>'Population 2016'!D112*'Prevalence Rates'!D112</f>
        <v>478.38946907387788</v>
      </c>
      <c r="E112" s="75">
        <f>'Population 2016'!E112*'Prevalence Rates'!E112</f>
        <v>202.12180309733426</v>
      </c>
      <c r="F112" s="75">
        <f>'Population 2016'!F112*'Prevalence Rates'!F112</f>
        <v>221.18297719920824</v>
      </c>
      <c r="G112" s="75">
        <f>'Population 2016'!G112*'Prevalence Rates'!G112</f>
        <v>190.97136788022917</v>
      </c>
      <c r="H112" s="75">
        <f>'Population 2016'!H112*'Prevalence Rates'!H112</f>
        <v>1158.4521331659969</v>
      </c>
      <c r="I112" s="75">
        <f>'Population 2016'!I112*'Prevalence Rates'!I112</f>
        <v>197.52697181548504</v>
      </c>
      <c r="J112" s="75">
        <f>'Population 2016'!J112*'Prevalence Rates'!J112</f>
        <v>298.58042264415155</v>
      </c>
      <c r="K112" s="75">
        <f>'Population 2016'!K112*'Prevalence Rates'!K112</f>
        <v>157.09133566970365</v>
      </c>
      <c r="L112" s="75">
        <f>'Population 2016'!L112*'Prevalence Rates'!L112</f>
        <v>507.74929256026746</v>
      </c>
      <c r="M112" s="75">
        <f>'Population 2016'!M112*'Prevalence Rates'!M112</f>
        <v>507.74929256026752</v>
      </c>
      <c r="N112" s="75">
        <f>'Population 2016'!N112*'Prevalence Rates'!N112</f>
        <v>220.98303971935184</v>
      </c>
      <c r="O112" s="75">
        <f>'Population 2016'!O112*'Prevalence Rates'!O112</f>
        <v>392.96578650520183</v>
      </c>
      <c r="P112" s="75">
        <f>'Population 2016'!P112*'Prevalence Rates'!P112</f>
        <v>123.81604413089707</v>
      </c>
      <c r="Q112" s="75">
        <f>'Population 2016'!Q112*'Prevalence Rates'!Q112</f>
        <v>288.89387197558415</v>
      </c>
      <c r="R112" s="75">
        <f>'Population 2016'!R112*'Prevalence Rates'!R112</f>
        <v>38.626372741690112</v>
      </c>
      <c r="S112" s="75">
        <f>'Population 2016'!S112*'Prevalence Rates'!S112</f>
        <v>2230.8709039437358</v>
      </c>
      <c r="T112" s="75">
        <f>'Population 2016'!T112*'Prevalence Rates'!T112</f>
        <v>269.51638851930772</v>
      </c>
      <c r="U112" s="75">
        <f>'Population 2016'!U112*'Prevalence Rates'!U112</f>
        <v>88.186694310138947</v>
      </c>
      <c r="V112" s="75">
        <f>'Population 2016'!V112*'Prevalence Rates'!V112</f>
        <v>492.22933148554517</v>
      </c>
      <c r="W112" s="75">
        <f>'Population 2016'!W112*'Prevalence Rates'!W112</f>
        <v>830.35571163448913</v>
      </c>
      <c r="X112" s="75">
        <f>'Population 2016'!X112*'Prevalence Rates'!X112</f>
        <v>830.35571163448844</v>
      </c>
      <c r="Y112" s="75">
        <f>'Population 2016'!Y112*'Prevalence Rates'!Y112</f>
        <v>795.65260846027786</v>
      </c>
      <c r="Z112" s="75">
        <f>'Population 2016'!Z112*'Prevalence Rates'!Z112</f>
        <v>660.35100866357857</v>
      </c>
      <c r="AA112" s="75">
        <f>'Population 2016'!AA112*'Prevalence Rates'!AA112</f>
        <v>3285.4389602069709</v>
      </c>
      <c r="AB112" s="75">
        <f>'Population 2016'!AB112*'Prevalence Rates'!AB112</f>
        <v>613.35499463468852</v>
      </c>
      <c r="AC112" s="75">
        <f>'Population 2016'!AC112*'Prevalence Rates'!AC112</f>
        <v>1442.1119478259991</v>
      </c>
      <c r="AD112" s="75">
        <f>'Population 2016'!AD112*'Prevalence Rates'!AD112</f>
        <v>642.72296500867037</v>
      </c>
      <c r="AE112" s="75">
        <f>'Population 2016'!AE112*'Prevalence Rates'!AE112</f>
        <v>458.9556272204731</v>
      </c>
      <c r="AF112" s="75">
        <f>'Population 2016'!AF112*'Prevalence Rates'!AF112</f>
        <v>91.401405215108539</v>
      </c>
      <c r="AG112" s="75">
        <f>'Population 2016'!AG112*'Prevalence Rates'!AG112</f>
        <v>458.95562722047322</v>
      </c>
      <c r="AH112" s="75">
        <f>'Population 2016'!AH112*'Prevalence Rates'!AH112</f>
        <v>1935.8906226800439</v>
      </c>
      <c r="AI112" s="75">
        <f>'Population 2016'!AI112*'Prevalence Rates'!AI112</f>
        <v>1222.4400447240957</v>
      </c>
      <c r="AJ112" s="75">
        <f>'Population 2016'!AJ112*'Prevalence Rates'!AJ112</f>
        <v>314.70283460164501</v>
      </c>
      <c r="AK112" s="75">
        <f>'Population 2016'!AK112*'Prevalence Rates'!AK112</f>
        <v>136.17723525766417</v>
      </c>
      <c r="AL112" s="75">
        <f>'Population 2016'!AL112*'Prevalence Rates'!AL112</f>
        <v>401.87248848380665</v>
      </c>
      <c r="AM112" s="75">
        <f>'Population 2016'!AM112*'Prevalence Rates'!AM112</f>
        <v>1112.6629504352563</v>
      </c>
      <c r="AN112" s="75">
        <f>'Population 2016'!AN112*'Prevalence Rates'!AN112</f>
        <v>48.920192085790198</v>
      </c>
      <c r="AO112" s="75">
        <f>'Population 2016'!AO112*'Prevalence Rates'!AO112</f>
        <v>48.92019208579017</v>
      </c>
      <c r="AP112" s="75">
        <f>'Population 2016'!AP112*'Prevalence Rates'!AP112</f>
        <v>125.94572818595942</v>
      </c>
      <c r="AQ112" s="75">
        <f>'Population 2016'!AQ112*'Prevalence Rates'!AQ112</f>
        <v>249.35681609421374</v>
      </c>
      <c r="AR112" s="75">
        <f>'Population 2016'!AR112*'Prevalence Rates'!AR112</f>
        <v>9883.7918355555867</v>
      </c>
      <c r="AS112" s="75">
        <f>'Population 2016'!AS112*'Prevalence Rates'!AS112</f>
        <v>249.45791449065342</v>
      </c>
      <c r="AT112" s="75">
        <f>'Population 2016'!AT112*'Prevalence Rates'!AT112</f>
        <v>9.1521683443176887</v>
      </c>
      <c r="AU112" s="75">
        <f>'Population 2016'!AU112*'Prevalence Rates'!AU112</f>
        <v>9.1521683443176887</v>
      </c>
      <c r="AV112" s="75">
        <f>'Population 2016'!AV112*'Prevalence Rates'!AV112</f>
        <v>327.92862394502191</v>
      </c>
      <c r="AW112" s="75">
        <f>'Population 2016'!AW112*'Prevalence Rates'!AW112</f>
        <v>825.90492343262542</v>
      </c>
      <c r="AX112" s="75">
        <f>'Population 2016'!AX112*'Prevalence Rates'!AX112</f>
        <v>136.5966522091577</v>
      </c>
      <c r="AY112" s="75">
        <f>'Population 2016'!AY112*'Prevalence Rates'!AY112</f>
        <v>1417.4233095529439</v>
      </c>
      <c r="AZ112" s="75">
        <f>'Population 2016'!AZ112*'Prevalence Rates'!AZ112</f>
        <v>599.28796308075198</v>
      </c>
      <c r="BA112" s="75">
        <f>'Population 2016'!BA112*'Prevalence Rates'!BA112</f>
        <v>208.63508659435547</v>
      </c>
      <c r="BB112" s="75">
        <f>'Population 2016'!BB112*'Prevalence Rates'!BB112</f>
        <v>530.92585834879901</v>
      </c>
      <c r="BC112" s="84">
        <f>'Population 2016'!BC112*'Prevalence Rates'!BC112</f>
        <v>88.186694310138932</v>
      </c>
      <c r="BD112" s="118">
        <v>110</v>
      </c>
    </row>
    <row r="113" spans="2:56" s="75" customFormat="1" x14ac:dyDescent="0.35">
      <c r="B113" s="75" t="s">
        <v>74</v>
      </c>
      <c r="C113" s="83">
        <f>'Population 2016'!C113*'Prevalence Rates'!C113</f>
        <v>219.65594946730263</v>
      </c>
      <c r="D113" s="75">
        <f>'Population 2016'!D113*'Prevalence Rates'!D113</f>
        <v>369.77765260433745</v>
      </c>
      <c r="E113" s="75">
        <f>'Population 2016'!E113*'Prevalence Rates'!E113</f>
        <v>137.48906689490499</v>
      </c>
      <c r="F113" s="75">
        <f>'Population 2016'!F113*'Prevalence Rates'!F113</f>
        <v>163.39120244195115</v>
      </c>
      <c r="G113" s="75">
        <f>'Population 2016'!G113*'Prevalence Rates'!G113</f>
        <v>148.11696876064227</v>
      </c>
      <c r="H113" s="75">
        <f>'Population 2016'!H113*'Prevalence Rates'!H113</f>
        <v>789.99382658913737</v>
      </c>
      <c r="I113" s="75">
        <f>'Population 2016'!I113*'Prevalence Rates'!I113</f>
        <v>133.92207873089251</v>
      </c>
      <c r="J113" s="75">
        <f>'Population 2016'!J113*'Prevalence Rates'!J113</f>
        <v>199.0784017051607</v>
      </c>
      <c r="K113" s="75">
        <f>'Population 2016'!K113*'Prevalence Rates'!K113</f>
        <v>89.614771460079496</v>
      </c>
      <c r="L113" s="75">
        <f>'Population 2016'!L113*'Prevalence Rates'!L113</f>
        <v>333.8142241323705</v>
      </c>
      <c r="M113" s="75">
        <f>'Population 2016'!M113*'Prevalence Rates'!M113</f>
        <v>333.81422413237055</v>
      </c>
      <c r="N113" s="75">
        <f>'Population 2016'!N113*'Prevalence Rates'!N113</f>
        <v>178.19680461361625</v>
      </c>
      <c r="O113" s="75">
        <f>'Population 2016'!O113*'Prevalence Rates'!O113</f>
        <v>281.84514789396218</v>
      </c>
      <c r="P113" s="75">
        <f>'Population 2016'!P113*'Prevalence Rates'!P113</f>
        <v>84.353964949942878</v>
      </c>
      <c r="Q113" s="75">
        <f>'Population 2016'!Q113*'Prevalence Rates'!Q113</f>
        <v>214.10665507702421</v>
      </c>
      <c r="R113" s="75">
        <f>'Population 2016'!R113*'Prevalence Rates'!R113</f>
        <v>35.07349068971309</v>
      </c>
      <c r="S113" s="75">
        <f>'Population 2016'!S113*'Prevalence Rates'!S113</f>
        <v>1568.334450021832</v>
      </c>
      <c r="T113" s="75">
        <f>'Population 2016'!T113*'Prevalence Rates'!T113</f>
        <v>216.58410233366291</v>
      </c>
      <c r="U113" s="75">
        <f>'Population 2016'!U113*'Prevalence Rates'!U113</f>
        <v>70.999596598039759</v>
      </c>
      <c r="V113" s="75">
        <f>'Population 2016'!V113*'Prevalence Rates'!V113</f>
        <v>342.51169508073053</v>
      </c>
      <c r="W113" s="75">
        <f>'Population 2016'!W113*'Prevalence Rates'!W113</f>
        <v>572.01659149499233</v>
      </c>
      <c r="X113" s="75">
        <f>'Population 2016'!X113*'Prevalence Rates'!X113</f>
        <v>572.01659149499187</v>
      </c>
      <c r="Y113" s="75">
        <f>'Population 2016'!Y113*'Prevalence Rates'!Y113</f>
        <v>545.15556283616752</v>
      </c>
      <c r="Z113" s="75">
        <f>'Population 2016'!Z113*'Prevalence Rates'!Z113</f>
        <v>543.61117329216086</v>
      </c>
      <c r="AA113" s="75">
        <f>'Population 2016'!AA113*'Prevalence Rates'!AA113</f>
        <v>2445.7431157850574</v>
      </c>
      <c r="AB113" s="75">
        <f>'Population 2016'!AB113*'Prevalence Rates'!AB113</f>
        <v>468.57473925911796</v>
      </c>
      <c r="AC113" s="75">
        <f>'Population 2016'!AC113*'Prevalence Rates'!AC113</f>
        <v>1134.0750722228597</v>
      </c>
      <c r="AD113" s="75">
        <f>'Population 2016'!AD113*'Prevalence Rates'!AD113</f>
        <v>495.51858639923961</v>
      </c>
      <c r="AE113" s="75">
        <f>'Population 2016'!AE113*'Prevalence Rates'!AE113</f>
        <v>352.94159076408789</v>
      </c>
      <c r="AF113" s="75">
        <f>'Population 2016'!AF113*'Prevalence Rates'!AF113</f>
        <v>56.538529945876114</v>
      </c>
      <c r="AG113" s="75">
        <f>'Population 2016'!AG113*'Prevalence Rates'!AG113</f>
        <v>352.94159076408801</v>
      </c>
      <c r="AH113" s="75">
        <f>'Population 2016'!AH113*'Prevalence Rates'!AH113</f>
        <v>1369.4023103626841</v>
      </c>
      <c r="AI113" s="75">
        <f>'Population 2016'!AI113*'Prevalence Rates'!AI113</f>
        <v>872.58629760969336</v>
      </c>
      <c r="AJ113" s="75">
        <f>'Population 2016'!AJ113*'Prevalence Rates'!AJ113</f>
        <v>209.91533393359143</v>
      </c>
      <c r="AK113" s="75">
        <f>'Population 2016'!AK113*'Prevalence Rates'!AK113</f>
        <v>99.41291308621993</v>
      </c>
      <c r="AL113" s="75">
        <f>'Population 2016'!AL113*'Prevalence Rates'!AL113</f>
        <v>256.39340086071064</v>
      </c>
      <c r="AM113" s="75">
        <f>'Population 2016'!AM113*'Prevalence Rates'!AM113</f>
        <v>777.36266965405446</v>
      </c>
      <c r="AN113" s="75">
        <f>'Population 2016'!AN113*'Prevalence Rates'!AN113</f>
        <v>25.106276721961184</v>
      </c>
      <c r="AO113" s="75">
        <f>'Population 2016'!AO113*'Prevalence Rates'!AO113</f>
        <v>25.106276721961169</v>
      </c>
      <c r="AP113" s="75">
        <f>'Population 2016'!AP113*'Prevalence Rates'!AP113</f>
        <v>80.760131389290834</v>
      </c>
      <c r="AQ113" s="75">
        <f>'Population 2016'!AQ113*'Prevalence Rates'!AQ113</f>
        <v>196.9889397039673</v>
      </c>
      <c r="AR113" s="75">
        <f>'Population 2016'!AR113*'Prevalence Rates'!AR113</f>
        <v>7135.2312633283709</v>
      </c>
      <c r="AS113" s="75">
        <f>'Population 2016'!AS113*'Prevalence Rates'!AS113</f>
        <v>169.13094023265199</v>
      </c>
      <c r="AT113" s="75">
        <f>'Population 2016'!AT113*'Prevalence Rates'!AT113</f>
        <v>4.0416735471402232</v>
      </c>
      <c r="AU113" s="75">
        <f>'Population 2016'!AU113*'Prevalence Rates'!AU113</f>
        <v>4.0416735471402232</v>
      </c>
      <c r="AV113" s="75">
        <f>'Population 2016'!AV113*'Prevalence Rates'!AV113</f>
        <v>224.56483803259246</v>
      </c>
      <c r="AW113" s="75">
        <f>'Population 2016'!AW113*'Prevalence Rates'!AW113</f>
        <v>592.40168865378087</v>
      </c>
      <c r="AX113" s="75">
        <f>'Population 2016'!AX113*'Prevalence Rates'!AX113</f>
        <v>105.63006227389999</v>
      </c>
      <c r="AY113" s="75">
        <f>'Population 2016'!AY113*'Prevalence Rates'!AY113</f>
        <v>1010.4502997125394</v>
      </c>
      <c r="AZ113" s="75">
        <f>'Population 2016'!AZ113*'Prevalence Rates'!AZ113</f>
        <v>445.69557089368357</v>
      </c>
      <c r="BA113" s="75">
        <f>'Population 2016'!BA113*'Prevalence Rates'!BA113</f>
        <v>167.34958626538705</v>
      </c>
      <c r="BB113" s="75">
        <f>'Population 2016'!BB113*'Prevalence Rates'!BB113</f>
        <v>341.07368145890746</v>
      </c>
      <c r="BC113" s="84">
        <f>'Population 2016'!BC113*'Prevalence Rates'!BC113</f>
        <v>70.99959659803973</v>
      </c>
      <c r="BD113" s="118">
        <v>111</v>
      </c>
    </row>
    <row r="114" spans="2:56" s="75" customFormat="1" x14ac:dyDescent="0.35">
      <c r="B114" s="75" t="s">
        <v>75</v>
      </c>
      <c r="C114" s="83">
        <f>'Population 2016'!C114*'Prevalence Rates'!C114</f>
        <v>194.79439299774475</v>
      </c>
      <c r="D114" s="75">
        <f>'Population 2016'!D114*'Prevalence Rates'!D114</f>
        <v>316.47908215566667</v>
      </c>
      <c r="E114" s="75">
        <f>'Population 2016'!E114*'Prevalence Rates'!E114</f>
        <v>109.60213351527804</v>
      </c>
      <c r="F114" s="75">
        <f>'Population 2016'!F114*'Prevalence Rates'!F114</f>
        <v>126.27423139541892</v>
      </c>
      <c r="G114" s="75">
        <f>'Population 2016'!G114*'Prevalence Rates'!G114</f>
        <v>112.43424446830572</v>
      </c>
      <c r="H114" s="75">
        <f>'Population 2016'!H114*'Prevalence Rates'!H114</f>
        <v>619.45304892275055</v>
      </c>
      <c r="I114" s="75">
        <f>'Population 2016'!I114*'Prevalence Rates'!I114</f>
        <v>106.04689492265246</v>
      </c>
      <c r="J114" s="75">
        <f>'Population 2016'!J114*'Prevalence Rates'!J114</f>
        <v>133.09174046580969</v>
      </c>
      <c r="K114" s="75">
        <f>'Population 2016'!K114*'Prevalence Rates'!K114</f>
        <v>60.11657585447</v>
      </c>
      <c r="L114" s="75">
        <f>'Population 2016'!L114*'Prevalence Rates'!L114</f>
        <v>278.00838034265718</v>
      </c>
      <c r="M114" s="75">
        <f>'Population 2016'!M114*'Prevalence Rates'!M114</f>
        <v>278.00838034265723</v>
      </c>
      <c r="N114" s="75">
        <f>'Population 2016'!N114*'Prevalence Rates'!N114</f>
        <v>144.98346177639442</v>
      </c>
      <c r="O114" s="75">
        <f>'Population 2016'!O114*'Prevalence Rates'!O114</f>
        <v>208.8742808364843</v>
      </c>
      <c r="P114" s="75">
        <f>'Population 2016'!P114*'Prevalence Rates'!P114</f>
        <v>77.694441401263177</v>
      </c>
      <c r="Q114" s="75">
        <f>'Population 2016'!Q114*'Prevalence Rates'!Q114</f>
        <v>168.70067602316917</v>
      </c>
      <c r="R114" s="75">
        <f>'Population 2016'!R114*'Prevalence Rates'!R114</f>
        <v>33.519601861687825</v>
      </c>
      <c r="S114" s="75">
        <f>'Population 2016'!S114*'Prevalence Rates'!S114</f>
        <v>1206.4801847400772</v>
      </c>
      <c r="T114" s="75">
        <f>'Population 2016'!T114*'Prevalence Rates'!T114</f>
        <v>162.23901047971992</v>
      </c>
      <c r="U114" s="75">
        <f>'Population 2016'!U114*'Prevalence Rates'!U114</f>
        <v>65.439387225904113</v>
      </c>
      <c r="V114" s="75">
        <f>'Population 2016'!V114*'Prevalence Rates'!V114</f>
        <v>246.73659531283394</v>
      </c>
      <c r="W114" s="75">
        <f>'Population 2016'!W114*'Prevalence Rates'!W114</f>
        <v>455.65580197034558</v>
      </c>
      <c r="X114" s="75">
        <f>'Population 2016'!X114*'Prevalence Rates'!X114</f>
        <v>455.65580197034524</v>
      </c>
      <c r="Y114" s="75">
        <f>'Population 2016'!Y114*'Prevalence Rates'!Y114</f>
        <v>382.62923862164166</v>
      </c>
      <c r="Z114" s="75">
        <f>'Population 2016'!Z114*'Prevalence Rates'!Z114</f>
        <v>489.72551763054719</v>
      </c>
      <c r="AA114" s="75">
        <f>'Population 2016'!AA114*'Prevalence Rates'!AA114</f>
        <v>1974.504684181356</v>
      </c>
      <c r="AB114" s="75">
        <f>'Population 2016'!AB114*'Prevalence Rates'!AB114</f>
        <v>388.03845594895705</v>
      </c>
      <c r="AC114" s="75">
        <f>'Population 2016'!AC114*'Prevalence Rates'!AC114</f>
        <v>969.0067512142067</v>
      </c>
      <c r="AD114" s="75">
        <f>'Population 2016'!AD114*'Prevalence Rates'!AD114</f>
        <v>362.88657346357354</v>
      </c>
      <c r="AE114" s="75">
        <f>'Population 2016'!AE114*'Prevalence Rates'!AE114</f>
        <v>254.44626310899358</v>
      </c>
      <c r="AF114" s="75">
        <f>'Population 2016'!AF114*'Prevalence Rates'!AF114</f>
        <v>43.663419166122146</v>
      </c>
      <c r="AG114" s="75">
        <f>'Population 2016'!AG114*'Prevalence Rates'!AG114</f>
        <v>254.44626310899366</v>
      </c>
      <c r="AH114" s="75">
        <f>'Population 2016'!AH114*'Prevalence Rates'!AH114</f>
        <v>1042.2460901340135</v>
      </c>
      <c r="AI114" s="75">
        <f>'Population 2016'!AI114*'Prevalence Rates'!AI114</f>
        <v>656.87862900804248</v>
      </c>
      <c r="AJ114" s="75">
        <f>'Population 2016'!AJ114*'Prevalence Rates'!AJ114</f>
        <v>165.20790840364185</v>
      </c>
      <c r="AK114" s="75">
        <f>'Population 2016'!AK114*'Prevalence Rates'!AK114</f>
        <v>71.331992831346113</v>
      </c>
      <c r="AL114" s="75">
        <f>'Population 2016'!AL114*'Prevalence Rates'!AL114</f>
        <v>215.76768593559805</v>
      </c>
      <c r="AM114" s="75">
        <f>'Population 2016'!AM114*'Prevalence Rates'!AM114</f>
        <v>574.19687048359867</v>
      </c>
      <c r="AN114" s="75">
        <f>'Population 2016'!AN114*'Prevalence Rates'!AN114</f>
        <v>23.91073973520113</v>
      </c>
      <c r="AO114" s="75">
        <f>'Population 2016'!AO114*'Prevalence Rates'!AO114</f>
        <v>23.910739735201116</v>
      </c>
      <c r="AP114" s="75">
        <f>'Population 2016'!AP114*'Prevalence Rates'!AP114</f>
        <v>67.586492935718567</v>
      </c>
      <c r="AQ114" s="75">
        <f>'Population 2016'!AQ114*'Prevalence Rates'!AQ114</f>
        <v>164.19823421287214</v>
      </c>
      <c r="AR114" s="75">
        <f>'Population 2016'!AR114*'Prevalence Rates'!AR114</f>
        <v>5623.3360477442429</v>
      </c>
      <c r="AS114" s="75">
        <f>'Population 2016'!AS114*'Prevalence Rates'!AS114</f>
        <v>133.92721511635341</v>
      </c>
      <c r="AT114" s="75">
        <f>'Population 2016'!AT114*'Prevalence Rates'!AT114</f>
        <v>6.0625103207103344</v>
      </c>
      <c r="AU114" s="75">
        <f>'Population 2016'!AU114*'Prevalence Rates'!AU114</f>
        <v>6.0625103207103344</v>
      </c>
      <c r="AV114" s="75">
        <f>'Population 2016'!AV114*'Prevalence Rates'!AV114</f>
        <v>175.73368184581781</v>
      </c>
      <c r="AW114" s="75">
        <f>'Population 2016'!AW114*'Prevalence Rates'!AW114</f>
        <v>465.5714285629287</v>
      </c>
      <c r="AX114" s="75">
        <f>'Population 2016'!AX114*'Prevalence Rates'!AX114</f>
        <v>70.420041515933335</v>
      </c>
      <c r="AY114" s="75">
        <f>'Population 2016'!AY114*'Prevalence Rates'!AY114</f>
        <v>808.98655193927482</v>
      </c>
      <c r="AZ114" s="75">
        <f>'Population 2016'!AZ114*'Prevalence Rates'!AZ114</f>
        <v>358.97652316323837</v>
      </c>
      <c r="BA114" s="75">
        <f>'Population 2016'!BA114*'Prevalence Rates'!BA114</f>
        <v>118.90628497803817</v>
      </c>
      <c r="BB114" s="75">
        <f>'Population 2016'!BB114*'Prevalence Rates'!BB114</f>
        <v>242.61559258460412</v>
      </c>
      <c r="BC114" s="84">
        <f>'Population 2016'!BC114*'Prevalence Rates'!BC114</f>
        <v>65.439387225904085</v>
      </c>
      <c r="BD114" s="118">
        <v>112</v>
      </c>
    </row>
    <row r="115" spans="2:56" s="75" customFormat="1" x14ac:dyDescent="0.35">
      <c r="B115" s="75" t="s">
        <v>81</v>
      </c>
      <c r="C115" s="83">
        <f>'Population 2016'!C115*'Prevalence Rates'!C115</f>
        <v>109.55477081640342</v>
      </c>
      <c r="D115" s="75">
        <f>'Population 2016'!D115*'Prevalence Rates'!D115</f>
        <v>176.75853589474437</v>
      </c>
      <c r="E115" s="75">
        <f>'Population 2016'!E115*'Prevalence Rates'!E115</f>
        <v>60.313600100123416</v>
      </c>
      <c r="F115" s="75">
        <f>'Population 2016'!F115*'Prevalence Rates'!F115</f>
        <v>93.749050581447378</v>
      </c>
      <c r="G115" s="75">
        <f>'Population 2016'!G115*'Prevalence Rates'!G115</f>
        <v>62.949711723272962</v>
      </c>
      <c r="H115" s="75">
        <f>'Population 2016'!H115*'Prevalence Rates'!H115</f>
        <v>340.31679848225184</v>
      </c>
      <c r="I115" s="75">
        <f>'Population 2016'!I115*'Prevalence Rates'!I115</f>
        <v>64.537110338642776</v>
      </c>
      <c r="J115" s="75">
        <f>'Population 2016'!J115*'Prevalence Rates'!J115</f>
        <v>77.54364710613001</v>
      </c>
      <c r="K115" s="75">
        <f>'Population 2016'!K115*'Prevalence Rates'!K115</f>
        <v>38.086277870533785</v>
      </c>
      <c r="L115" s="75">
        <f>'Population 2016'!L115*'Prevalence Rates'!L115</f>
        <v>154.82718856292414</v>
      </c>
      <c r="M115" s="75">
        <f>'Population 2016'!M115*'Prevalence Rates'!M115</f>
        <v>154.82718856292416</v>
      </c>
      <c r="N115" s="75">
        <f>'Population 2016'!N115*'Prevalence Rates'!N115</f>
        <v>79.423211132486983</v>
      </c>
      <c r="O115" s="75">
        <f>'Population 2016'!O115*'Prevalence Rates'!O115</f>
        <v>111.57979142651379</v>
      </c>
      <c r="P115" s="75">
        <f>'Population 2016'!P115*'Prevalence Rates'!P115</f>
        <v>45.062776012732641</v>
      </c>
      <c r="Q115" s="75">
        <f>'Population 2016'!Q115*'Prevalence Rates'!Q115</f>
        <v>95.003279251142871</v>
      </c>
      <c r="R115" s="75">
        <f>'Population 2016'!R115*'Prevalence Rates'!R115</f>
        <v>14.872935925384665</v>
      </c>
      <c r="S115" s="75">
        <f>'Population 2016'!S115*'Prevalence Rates'!S115</f>
        <v>756.33228152770403</v>
      </c>
      <c r="T115" s="75">
        <f>'Population 2016'!T115*'Prevalence Rates'!T115</f>
        <v>110.68084641315862</v>
      </c>
      <c r="U115" s="75">
        <f>'Population 2016'!U115*'Prevalence Rates'!U115</f>
        <v>26.945630034195812</v>
      </c>
      <c r="V115" s="75">
        <f>'Population 2016'!V115*'Prevalence Rates'!V115</f>
        <v>154.16586691263652</v>
      </c>
      <c r="W115" s="75">
        <f>'Population 2016'!W115*'Prevalence Rates'!W115</f>
        <v>293.25818917582308</v>
      </c>
      <c r="X115" s="75">
        <f>'Population 2016'!X115*'Prevalence Rates'!X115</f>
        <v>293.25818917582285</v>
      </c>
      <c r="Y115" s="75">
        <f>'Population 2016'!Y115*'Prevalence Rates'!Y115</f>
        <v>233.58603995854506</v>
      </c>
      <c r="Z115" s="75">
        <f>'Population 2016'!Z115*'Prevalence Rates'!Z115</f>
        <v>304.29546726558272</v>
      </c>
      <c r="AA115" s="75">
        <f>'Population 2016'!AA115*'Prevalence Rates'!AA115</f>
        <v>1150.0722653025882</v>
      </c>
      <c r="AB115" s="75">
        <f>'Population 2016'!AB115*'Prevalence Rates'!AB115</f>
        <v>222.08490246135278</v>
      </c>
      <c r="AC115" s="75">
        <f>'Population 2016'!AC115*'Prevalence Rates'!AC115</f>
        <v>562.93281764940298</v>
      </c>
      <c r="AD115" s="75">
        <f>'Population 2016'!AD115*'Prevalence Rates'!AD115</f>
        <v>227.5615247322595</v>
      </c>
      <c r="AE115" s="75">
        <f>'Population 2016'!AE115*'Prevalence Rates'!AE115</f>
        <v>167.23685841437884</v>
      </c>
      <c r="AF115" s="75">
        <f>'Population 2016'!AF115*'Prevalence Rates'!AF115</f>
        <v>22.39149700826777</v>
      </c>
      <c r="AG115" s="75">
        <f>'Population 2016'!AG115*'Prevalence Rates'!AG115</f>
        <v>167.2368584143789</v>
      </c>
      <c r="AH115" s="75">
        <f>'Population 2016'!AH115*'Prevalence Rates'!AH115</f>
        <v>608.81619327055171</v>
      </c>
      <c r="AI115" s="75">
        <f>'Population 2016'!AI115*'Prevalence Rates'!AI115</f>
        <v>407.83924779583492</v>
      </c>
      <c r="AJ115" s="75">
        <f>'Population 2016'!AJ115*'Prevalence Rates'!AJ115</f>
        <v>107.22796591948847</v>
      </c>
      <c r="AK115" s="75">
        <f>'Population 2016'!AK115*'Prevalence Rates'!AK115</f>
        <v>45.510456964795488</v>
      </c>
      <c r="AL115" s="75">
        <f>'Population 2016'!AL115*'Prevalence Rates'!AL115</f>
        <v>110.14082713030528</v>
      </c>
      <c r="AM115" s="75">
        <f>'Population 2016'!AM115*'Prevalence Rates'!AM115</f>
        <v>316.2025931636299</v>
      </c>
      <c r="AN115" s="75">
        <f>'Population 2016'!AN115*'Prevalence Rates'!AN115</f>
        <v>11.556857538680546</v>
      </c>
      <c r="AO115" s="75">
        <f>'Population 2016'!AO115*'Prevalence Rates'!AO115</f>
        <v>11.556857538680539</v>
      </c>
      <c r="AP115" s="75">
        <f>'Population 2016'!AP115*'Prevalence Rates'!AP115</f>
        <v>58.42222270714656</v>
      </c>
      <c r="AQ115" s="75">
        <f>'Population 2016'!AQ115*'Prevalence Rates'!AQ115</f>
        <v>86.38148536087013</v>
      </c>
      <c r="AR115" s="75">
        <f>'Population 2016'!AR115*'Prevalence Rates'!AR115</f>
        <v>3351.1477729287531</v>
      </c>
      <c r="AS115" s="75">
        <f>'Population 2016'!AS115*'Prevalence Rates'!AS115</f>
        <v>81.504276627952208</v>
      </c>
      <c r="AT115" s="75">
        <f>'Population 2016'!AT115*'Prevalence Rates'!AT115</f>
        <v>2.0208367735701116</v>
      </c>
      <c r="AU115" s="75">
        <f>'Population 2016'!AU115*'Prevalence Rates'!AU115</f>
        <v>2.0208367735701116</v>
      </c>
      <c r="AV115" s="75">
        <f>'Population 2016'!AV115*'Prevalence Rates'!AV115</f>
        <v>104.38756142921291</v>
      </c>
      <c r="AW115" s="75">
        <f>'Population 2016'!AW115*'Prevalence Rates'!AW115</f>
        <v>288.13557841088863</v>
      </c>
      <c r="AX115" s="75">
        <f>'Population 2016'!AX115*'Prevalence Rates'!AX115</f>
        <v>38.084308166780275</v>
      </c>
      <c r="AY115" s="75">
        <f>'Population 2016'!AY115*'Prevalence Rates'!AY115</f>
        <v>533.40919747221858</v>
      </c>
      <c r="AZ115" s="75">
        <f>'Population 2016'!AZ115*'Prevalence Rates'!AZ115</f>
        <v>243.3511261893114</v>
      </c>
      <c r="BA115" s="75">
        <f>'Population 2016'!BA115*'Prevalence Rates'!BA115</f>
        <v>70.738229720731042</v>
      </c>
      <c r="BB115" s="75">
        <f>'Population 2016'!BB115*'Prevalence Rates'!BB115</f>
        <v>137.46978446600846</v>
      </c>
      <c r="BC115" s="84">
        <f>'Population 2016'!BC115*'Prevalence Rates'!BC115</f>
        <v>26.945630034195801</v>
      </c>
      <c r="BD115" s="118">
        <v>113</v>
      </c>
    </row>
    <row r="116" spans="2:56" s="75" customFormat="1" x14ac:dyDescent="0.35">
      <c r="B116" s="75" t="s">
        <v>82</v>
      </c>
      <c r="C116" s="83">
        <f>'Population 2016'!C116*'Prevalence Rates'!C116</f>
        <v>53.274763863338322</v>
      </c>
      <c r="D116" s="75">
        <f>'Population 2016'!D116*'Prevalence Rates'!D116</f>
        <v>93.046656884967646</v>
      </c>
      <c r="E116" s="75">
        <f>'Population 2016'!E116*'Prevalence Rates'!E116</f>
        <v>36.966400061365967</v>
      </c>
      <c r="F116" s="75">
        <f>'Population 2016'!F116*'Prevalence Rates'!F116</f>
        <v>61.60651895352256</v>
      </c>
      <c r="G116" s="75">
        <f>'Population 2016'!G116*'Prevalence Rates'!G116</f>
        <v>35.009465343424537</v>
      </c>
      <c r="H116" s="75">
        <f>'Population 2016'!H116*'Prevalence Rates'!H116</f>
        <v>237.0746236617934</v>
      </c>
      <c r="I116" s="75">
        <f>'Population 2016'!I116*'Prevalence Rates'!I116</f>
        <v>44.539695867514027</v>
      </c>
      <c r="J116" s="75">
        <f>'Population 2016'!J116*'Prevalence Rates'!J116</f>
        <v>46.973555458521062</v>
      </c>
      <c r="K116" s="75">
        <f>'Population 2016'!K116*'Prevalence Rates'!K116</f>
        <v>22.77708774610354</v>
      </c>
      <c r="L116" s="75">
        <f>'Population 2016'!L116*'Prevalence Rates'!L116</f>
        <v>93.917151743663879</v>
      </c>
      <c r="M116" s="75">
        <f>'Population 2016'!M116*'Prevalence Rates'!M116</f>
        <v>93.917151743663894</v>
      </c>
      <c r="N116" s="75">
        <f>'Population 2016'!N116*'Prevalence Rates'!N116</f>
        <v>47.653926679492187</v>
      </c>
      <c r="O116" s="75">
        <f>'Population 2016'!O116*'Prevalence Rates'!O116</f>
        <v>71.040420839026083</v>
      </c>
      <c r="P116" s="75">
        <f>'Population 2016'!P116*'Prevalence Rates'!P116</f>
        <v>30.855792442215947</v>
      </c>
      <c r="Q116" s="75">
        <f>'Population 2016'!Q116*'Prevalence Rates'!Q116</f>
        <v>51.343684007051479</v>
      </c>
      <c r="R116" s="75">
        <f>'Population 2016'!R116*'Prevalence Rates'!R116</f>
        <v>7.7694441401263177</v>
      </c>
      <c r="S116" s="75">
        <f>'Population 2016'!S116*'Prevalence Rates'!S116</f>
        <v>435.78148076942506</v>
      </c>
      <c r="T116" s="75">
        <f>'Population 2016'!T116*'Prevalence Rates'!T116</f>
        <v>66.886266897160596</v>
      </c>
      <c r="U116" s="75">
        <f>'Population 2016'!U116*'Prevalence Rates'!U116</f>
        <v>24.379379554748592</v>
      </c>
      <c r="V116" s="75">
        <f>'Population 2016'!V116*'Prevalence Rates'!V116</f>
        <v>98.26738860944036</v>
      </c>
      <c r="W116" s="75">
        <f>'Population 2016'!W116*'Prevalence Rates'!W116</f>
        <v>174.72243162267827</v>
      </c>
      <c r="X116" s="75">
        <f>'Population 2016'!X116*'Prevalence Rates'!X116</f>
        <v>174.72243162267813</v>
      </c>
      <c r="Y116" s="75">
        <f>'Population 2016'!Y116*'Prevalence Rates'!Y116</f>
        <v>146.49233707228566</v>
      </c>
      <c r="Z116" s="75">
        <f>'Population 2016'!Z116*'Prevalence Rates'!Z116</f>
        <v>178.45661257346154</v>
      </c>
      <c r="AA116" s="75">
        <f>'Population 2016'!AA116*'Prevalence Rates'!AA116</f>
        <v>593.97960448652589</v>
      </c>
      <c r="AB116" s="75">
        <f>'Population 2016'!AB116*'Prevalence Rates'!AB116</f>
        <v>113.78800634352278</v>
      </c>
      <c r="AC116" s="75">
        <f>'Population 2016'!AC116*'Prevalence Rates'!AC116</f>
        <v>302.86958366241316</v>
      </c>
      <c r="AD116" s="75">
        <f>'Population 2016'!AD116*'Prevalence Rates'!AD116</f>
        <v>126.57268239545795</v>
      </c>
      <c r="AE116" s="75">
        <f>'Population 2016'!AE116*'Prevalence Rates'!AE116</f>
        <v>93.023365007589049</v>
      </c>
      <c r="AF116" s="75">
        <f>'Population 2016'!AF116*'Prevalence Rates'!AF116</f>
        <v>7.277236527687025</v>
      </c>
      <c r="AG116" s="75">
        <f>'Population 2016'!AG116*'Prevalence Rates'!AG116</f>
        <v>93.023365007589078</v>
      </c>
      <c r="AH116" s="75">
        <f>'Population 2016'!AH116*'Prevalence Rates'!AH116</f>
        <v>300.06685167470431</v>
      </c>
      <c r="AI116" s="75">
        <f>'Population 2016'!AI116*'Prevalence Rates'!AI116</f>
        <v>224.10834413764485</v>
      </c>
      <c r="AJ116" s="75">
        <f>'Population 2016'!AJ116*'Prevalence Rates'!AJ116</f>
        <v>48.549469911429632</v>
      </c>
      <c r="AK116" s="75">
        <f>'Population 2016'!AK116*'Prevalence Rates'!AK116</f>
        <v>20.657228693240505</v>
      </c>
      <c r="AL116" s="75">
        <f>'Population 2016'!AL116*'Prevalence Rates'!AL116</f>
        <v>69.515112205192679</v>
      </c>
      <c r="AM116" s="75">
        <f>'Population 2016'!AM116*'Prevalence Rates'!AM116</f>
        <v>135.1935077659225</v>
      </c>
      <c r="AN116" s="75">
        <f>'Population 2016'!AN116*'Prevalence Rates'!AN116</f>
        <v>4.7821479470402259</v>
      </c>
      <c r="AO116" s="75">
        <f>'Population 2016'!AO116*'Prevalence Rates'!AO116</f>
        <v>4.7821479470402233</v>
      </c>
      <c r="AP116" s="75">
        <f>'Population 2016'!AP116*'Prevalence Rates'!AP116</f>
        <v>27.49281068571603</v>
      </c>
      <c r="AQ116" s="75">
        <f>'Population 2016'!AQ116*'Prevalence Rates'!AQ116</f>
        <v>41.110735242567088</v>
      </c>
      <c r="AR116" s="75">
        <f>'Population 2016'!AR116*'Prevalence Rates'!AR116</f>
        <v>1896.5481392850074</v>
      </c>
      <c r="AS116" s="75">
        <f>'Population 2016'!AS116*'Prevalence Rates'!AS116</f>
        <v>56.24943034886843</v>
      </c>
      <c r="AT116" s="75">
        <f>'Population 2016'!AT116*'Prevalence Rates'!AT116</f>
        <v>0.40416735471402232</v>
      </c>
      <c r="AU116" s="75">
        <f>'Population 2016'!AU116*'Prevalence Rates'!AU116</f>
        <v>0.40416735471402232</v>
      </c>
      <c r="AV116" s="75">
        <f>'Population 2016'!AV116*'Prevalence Rates'!AV116</f>
        <v>82.457401465092545</v>
      </c>
      <c r="AW116" s="75">
        <f>'Population 2016'!AW116*'Prevalence Rates'!AW116</f>
        <v>159.40760869274189</v>
      </c>
      <c r="AX116" s="75">
        <f>'Population 2016'!AX116*'Prevalence Rates'!AX116</f>
        <v>23.353585196610545</v>
      </c>
      <c r="AY116" s="75">
        <f>'Population 2016'!AY116*'Prevalence Rates'!AY116</f>
        <v>314.54788944219547</v>
      </c>
      <c r="AZ116" s="75">
        <f>'Population 2016'!AZ116*'Prevalence Rates'!AZ116</f>
        <v>141.84278349708481</v>
      </c>
      <c r="BA116" s="75">
        <f>'Population 2016'!BA116*'Prevalence Rates'!BA116</f>
        <v>28.075095064259013</v>
      </c>
      <c r="BB116" s="75">
        <f>'Population 2016'!BB116*'Prevalence Rates'!BB116</f>
        <v>76.165691393329013</v>
      </c>
      <c r="BC116" s="84">
        <f>'Population 2016'!BC116*'Prevalence Rates'!BC116</f>
        <v>24.379379554748581</v>
      </c>
      <c r="BD116" s="118">
        <v>114</v>
      </c>
    </row>
    <row r="117" spans="2:56" s="75" customFormat="1" x14ac:dyDescent="0.35">
      <c r="B117" s="75" t="s">
        <v>76</v>
      </c>
      <c r="C117" s="83">
        <f>'Population 2016'!C117*'Prevalence Rates'!C117</f>
        <v>0</v>
      </c>
      <c r="D117" s="75">
        <f>'Population 2016'!D117*'Prevalence Rates'!D117</f>
        <v>0</v>
      </c>
      <c r="E117" s="75">
        <f>'Population 2016'!E117*'Prevalence Rates'!E117</f>
        <v>0</v>
      </c>
      <c r="F117" s="75">
        <f>'Population 2016'!F117*'Prevalence Rates'!F117</f>
        <v>0</v>
      </c>
      <c r="G117" s="75">
        <f>'Population 2016'!G117*'Prevalence Rates'!G117</f>
        <v>0</v>
      </c>
      <c r="H117" s="75">
        <f>'Population 2016'!H117*'Prevalence Rates'!H117</f>
        <v>0</v>
      </c>
      <c r="I117" s="75">
        <f>'Population 2016'!I117*'Prevalence Rates'!I117</f>
        <v>0</v>
      </c>
      <c r="J117" s="75">
        <f>'Population 2016'!J117*'Prevalence Rates'!J117</f>
        <v>0</v>
      </c>
      <c r="K117" s="75">
        <f>'Population 2016'!K117*'Prevalence Rates'!K117</f>
        <v>0</v>
      </c>
      <c r="L117" s="75">
        <f>'Population 2016'!L117*'Prevalence Rates'!L117</f>
        <v>0</v>
      </c>
      <c r="M117" s="75">
        <f>'Population 2016'!M117*'Prevalence Rates'!M117</f>
        <v>0</v>
      </c>
      <c r="N117" s="75">
        <f>'Population 2016'!N117*'Prevalence Rates'!N117</f>
        <v>0</v>
      </c>
      <c r="O117" s="75">
        <f>'Population 2016'!O117*'Prevalence Rates'!O117</f>
        <v>0</v>
      </c>
      <c r="P117" s="75">
        <f>'Population 2016'!P117*'Prevalence Rates'!P117</f>
        <v>0</v>
      </c>
      <c r="Q117" s="75">
        <f>'Population 2016'!Q117*'Prevalence Rates'!Q117</f>
        <v>0</v>
      </c>
      <c r="R117" s="75">
        <f>'Population 2016'!R117*'Prevalence Rates'!R117</f>
        <v>0</v>
      </c>
      <c r="S117" s="75">
        <f>'Population 2016'!S117*'Prevalence Rates'!S117</f>
        <v>0</v>
      </c>
      <c r="T117" s="75">
        <f>'Population 2016'!T117*'Prevalence Rates'!T117</f>
        <v>0</v>
      </c>
      <c r="U117" s="75">
        <f>'Population 2016'!U117*'Prevalence Rates'!U117</f>
        <v>0</v>
      </c>
      <c r="V117" s="75">
        <f>'Population 2016'!V117*'Prevalence Rates'!V117</f>
        <v>0</v>
      </c>
      <c r="W117" s="75">
        <f>'Population 2016'!W117*'Prevalence Rates'!W117</f>
        <v>0</v>
      </c>
      <c r="X117" s="75">
        <f>'Population 2016'!X117*'Prevalence Rates'!X117</f>
        <v>0</v>
      </c>
      <c r="Y117" s="75">
        <f>'Population 2016'!Y117*'Prevalence Rates'!Y117</f>
        <v>0</v>
      </c>
      <c r="Z117" s="75">
        <f>'Population 2016'!Z117*'Prevalence Rates'!Z117</f>
        <v>0</v>
      </c>
      <c r="AA117" s="75">
        <f>'Population 2016'!AA117*'Prevalence Rates'!AA117</f>
        <v>0</v>
      </c>
      <c r="AB117" s="75">
        <f>'Population 2016'!AB117*'Prevalence Rates'!AB117</f>
        <v>0</v>
      </c>
      <c r="AC117" s="75">
        <f>'Population 2016'!AC117*'Prevalence Rates'!AC117</f>
        <v>0</v>
      </c>
      <c r="AD117" s="75">
        <f>'Population 2016'!AD117*'Prevalence Rates'!AD117</f>
        <v>0</v>
      </c>
      <c r="AE117" s="75">
        <f>'Population 2016'!AE117*'Prevalence Rates'!AE117</f>
        <v>0</v>
      </c>
      <c r="AF117" s="75">
        <f>'Population 2016'!AF117*'Prevalence Rates'!AF117</f>
        <v>0</v>
      </c>
      <c r="AG117" s="75">
        <f>'Population 2016'!AG117*'Prevalence Rates'!AG117</f>
        <v>0</v>
      </c>
      <c r="AH117" s="75">
        <f>'Population 2016'!AH117*'Prevalence Rates'!AH117</f>
        <v>0</v>
      </c>
      <c r="AI117" s="75">
        <f>'Population 2016'!AI117*'Prevalence Rates'!AI117</f>
        <v>0</v>
      </c>
      <c r="AJ117" s="75">
        <f>'Population 2016'!AJ117*'Prevalence Rates'!AJ117</f>
        <v>0</v>
      </c>
      <c r="AK117" s="75">
        <f>'Population 2016'!AK117*'Prevalence Rates'!AK117</f>
        <v>0</v>
      </c>
      <c r="AL117" s="75">
        <f>'Population 2016'!AL117*'Prevalence Rates'!AL117</f>
        <v>0</v>
      </c>
      <c r="AM117" s="75">
        <f>'Population 2016'!AM117*'Prevalence Rates'!AM117</f>
        <v>0</v>
      </c>
      <c r="AN117" s="75">
        <f>'Population 2016'!AN117*'Prevalence Rates'!AN117</f>
        <v>0</v>
      </c>
      <c r="AO117" s="75">
        <f>'Population 2016'!AO117*'Prevalence Rates'!AO117</f>
        <v>0</v>
      </c>
      <c r="AP117" s="75">
        <f>'Population 2016'!AP117*'Prevalence Rates'!AP117</f>
        <v>0</v>
      </c>
      <c r="AQ117" s="75">
        <f>'Population 2016'!AQ117*'Prevalence Rates'!AQ117</f>
        <v>0</v>
      </c>
      <c r="AR117" s="75">
        <f>'Population 2016'!AR117*'Prevalence Rates'!AR117</f>
        <v>0</v>
      </c>
      <c r="AS117" s="75">
        <f>'Population 2016'!AS117*'Prevalence Rates'!AS117</f>
        <v>0</v>
      </c>
      <c r="AT117" s="75">
        <f>'Population 2016'!AT117*'Prevalence Rates'!AT117</f>
        <v>0</v>
      </c>
      <c r="AU117" s="75">
        <f>'Population 2016'!AU117*'Prevalence Rates'!AU117</f>
        <v>0</v>
      </c>
      <c r="AV117" s="75">
        <f>'Population 2016'!AV117*'Prevalence Rates'!AV117</f>
        <v>0</v>
      </c>
      <c r="AW117" s="75">
        <f>'Population 2016'!AW117*'Prevalence Rates'!AW117</f>
        <v>0</v>
      </c>
      <c r="AX117" s="75">
        <f>'Population 2016'!AX117*'Prevalence Rates'!AX117</f>
        <v>0</v>
      </c>
      <c r="AY117" s="75">
        <f>'Population 2016'!AY117*'Prevalence Rates'!AY117</f>
        <v>0</v>
      </c>
      <c r="AZ117" s="75">
        <f>'Population 2016'!AZ117*'Prevalence Rates'!AZ117</f>
        <v>0</v>
      </c>
      <c r="BA117" s="75">
        <f>'Population 2016'!BA117*'Prevalence Rates'!BA117</f>
        <v>0</v>
      </c>
      <c r="BB117" s="75">
        <f>'Population 2016'!BB117*'Prevalence Rates'!BB117</f>
        <v>0</v>
      </c>
      <c r="BC117" s="84">
        <f>'Population 2016'!BC117*'Prevalence Rates'!BC117</f>
        <v>0</v>
      </c>
      <c r="BD117" s="118">
        <v>115</v>
      </c>
    </row>
    <row r="118" spans="2:56" s="75" customFormat="1" x14ac:dyDescent="0.35">
      <c r="B118" s="75" t="s">
        <v>46</v>
      </c>
      <c r="C118" s="83">
        <f>'Population 2016'!C118*'Prevalence Rates'!C118</f>
        <v>0</v>
      </c>
      <c r="D118" s="75">
        <f>'Population 2016'!D118*'Prevalence Rates'!D118</f>
        <v>0</v>
      </c>
      <c r="E118" s="75">
        <f>'Population 2016'!E118*'Prevalence Rates'!E118</f>
        <v>0</v>
      </c>
      <c r="F118" s="75">
        <f>'Population 2016'!F118*'Prevalence Rates'!F118</f>
        <v>0</v>
      </c>
      <c r="G118" s="75">
        <f>'Population 2016'!G118*'Prevalence Rates'!G118</f>
        <v>0</v>
      </c>
      <c r="H118" s="75">
        <f>'Population 2016'!H118*'Prevalence Rates'!H118</f>
        <v>0</v>
      </c>
      <c r="I118" s="75">
        <f>'Population 2016'!I118*'Prevalence Rates'!I118</f>
        <v>0</v>
      </c>
      <c r="J118" s="75">
        <f>'Population 2016'!J118*'Prevalence Rates'!J118</f>
        <v>0</v>
      </c>
      <c r="K118" s="75">
        <f>'Population 2016'!K118*'Prevalence Rates'!K118</f>
        <v>0</v>
      </c>
      <c r="L118" s="75">
        <f>'Population 2016'!L118*'Prevalence Rates'!L118</f>
        <v>0</v>
      </c>
      <c r="M118" s="75">
        <f>'Population 2016'!M118*'Prevalence Rates'!M118</f>
        <v>0</v>
      </c>
      <c r="N118" s="75">
        <f>'Population 2016'!N118*'Prevalence Rates'!N118</f>
        <v>0</v>
      </c>
      <c r="O118" s="75">
        <f>'Population 2016'!O118*'Prevalence Rates'!O118</f>
        <v>0</v>
      </c>
      <c r="P118" s="75">
        <f>'Population 2016'!P118*'Prevalence Rates'!P118</f>
        <v>0</v>
      </c>
      <c r="Q118" s="75">
        <f>'Population 2016'!Q118*'Prevalence Rates'!Q118</f>
        <v>0</v>
      </c>
      <c r="R118" s="75">
        <f>'Population 2016'!R118*'Prevalence Rates'!R118</f>
        <v>0</v>
      </c>
      <c r="S118" s="75">
        <f>'Population 2016'!S118*'Prevalence Rates'!S118</f>
        <v>0</v>
      </c>
      <c r="T118" s="75">
        <f>'Population 2016'!T118*'Prevalence Rates'!T118</f>
        <v>0</v>
      </c>
      <c r="U118" s="75">
        <f>'Population 2016'!U118*'Prevalence Rates'!U118</f>
        <v>0</v>
      </c>
      <c r="V118" s="75">
        <f>'Population 2016'!V118*'Prevalence Rates'!V118</f>
        <v>0</v>
      </c>
      <c r="W118" s="75">
        <f>'Population 2016'!W118*'Prevalence Rates'!W118</f>
        <v>0</v>
      </c>
      <c r="X118" s="75">
        <f>'Population 2016'!X118*'Prevalence Rates'!X118</f>
        <v>0</v>
      </c>
      <c r="Y118" s="75">
        <f>'Population 2016'!Y118*'Prevalence Rates'!Y118</f>
        <v>0</v>
      </c>
      <c r="Z118" s="75">
        <f>'Population 2016'!Z118*'Prevalence Rates'!Z118</f>
        <v>0</v>
      </c>
      <c r="AA118" s="75">
        <f>'Population 2016'!AA118*'Prevalence Rates'!AA118</f>
        <v>0</v>
      </c>
      <c r="AB118" s="75">
        <f>'Population 2016'!AB118*'Prevalence Rates'!AB118</f>
        <v>0</v>
      </c>
      <c r="AC118" s="75">
        <f>'Population 2016'!AC118*'Prevalence Rates'!AC118</f>
        <v>0</v>
      </c>
      <c r="AD118" s="75">
        <f>'Population 2016'!AD118*'Prevalence Rates'!AD118</f>
        <v>0</v>
      </c>
      <c r="AE118" s="75">
        <f>'Population 2016'!AE118*'Prevalence Rates'!AE118</f>
        <v>0</v>
      </c>
      <c r="AF118" s="75">
        <f>'Population 2016'!AF118*'Prevalence Rates'!AF118</f>
        <v>0</v>
      </c>
      <c r="AG118" s="75">
        <f>'Population 2016'!AG118*'Prevalence Rates'!AG118</f>
        <v>0</v>
      </c>
      <c r="AH118" s="75">
        <f>'Population 2016'!AH118*'Prevalence Rates'!AH118</f>
        <v>0</v>
      </c>
      <c r="AI118" s="75">
        <f>'Population 2016'!AI118*'Prevalence Rates'!AI118</f>
        <v>0</v>
      </c>
      <c r="AJ118" s="75">
        <f>'Population 2016'!AJ118*'Prevalence Rates'!AJ118</f>
        <v>0</v>
      </c>
      <c r="AK118" s="75">
        <f>'Population 2016'!AK118*'Prevalence Rates'!AK118</f>
        <v>0</v>
      </c>
      <c r="AL118" s="75">
        <f>'Population 2016'!AL118*'Prevalence Rates'!AL118</f>
        <v>0</v>
      </c>
      <c r="AM118" s="75">
        <f>'Population 2016'!AM118*'Prevalence Rates'!AM118</f>
        <v>0</v>
      </c>
      <c r="AN118" s="75">
        <f>'Population 2016'!AN118*'Prevalence Rates'!AN118</f>
        <v>0</v>
      </c>
      <c r="AO118" s="75">
        <f>'Population 2016'!AO118*'Prevalence Rates'!AO118</f>
        <v>0</v>
      </c>
      <c r="AP118" s="75">
        <f>'Population 2016'!AP118*'Prevalence Rates'!AP118</f>
        <v>0</v>
      </c>
      <c r="AQ118" s="75">
        <f>'Population 2016'!AQ118*'Prevalence Rates'!AQ118</f>
        <v>0</v>
      </c>
      <c r="AR118" s="75">
        <f>'Population 2016'!AR118*'Prevalence Rates'!AR118</f>
        <v>0</v>
      </c>
      <c r="AS118" s="75">
        <f>'Population 2016'!AS118*'Prevalence Rates'!AS118</f>
        <v>0</v>
      </c>
      <c r="AT118" s="75">
        <f>'Population 2016'!AT118*'Prevalence Rates'!AT118</f>
        <v>0</v>
      </c>
      <c r="AU118" s="75">
        <f>'Population 2016'!AU118*'Prevalence Rates'!AU118</f>
        <v>0</v>
      </c>
      <c r="AV118" s="75">
        <f>'Population 2016'!AV118*'Prevalence Rates'!AV118</f>
        <v>0</v>
      </c>
      <c r="AW118" s="75">
        <f>'Population 2016'!AW118*'Prevalence Rates'!AW118</f>
        <v>0</v>
      </c>
      <c r="AX118" s="75">
        <f>'Population 2016'!AX118*'Prevalence Rates'!AX118</f>
        <v>0</v>
      </c>
      <c r="AY118" s="75">
        <f>'Population 2016'!AY118*'Prevalence Rates'!AY118</f>
        <v>0</v>
      </c>
      <c r="AZ118" s="75">
        <f>'Population 2016'!AZ118*'Prevalence Rates'!AZ118</f>
        <v>0</v>
      </c>
      <c r="BA118" s="75">
        <f>'Population 2016'!BA118*'Prevalence Rates'!BA118</f>
        <v>0</v>
      </c>
      <c r="BB118" s="75">
        <f>'Population 2016'!BB118*'Prevalence Rates'!BB118</f>
        <v>0</v>
      </c>
      <c r="BC118" s="84">
        <f>'Population 2016'!BC118*'Prevalence Rates'!BC118</f>
        <v>0</v>
      </c>
      <c r="BD118" s="118">
        <v>116</v>
      </c>
    </row>
    <row r="119" spans="2:56" s="75" customFormat="1" x14ac:dyDescent="0.35">
      <c r="B119" s="75" t="s">
        <v>77</v>
      </c>
      <c r="C119" s="83">
        <f>'Population 2016'!C119*'Prevalence Rates'!C119</f>
        <v>0</v>
      </c>
      <c r="D119" s="75">
        <f>'Population 2016'!D119*'Prevalence Rates'!D119</f>
        <v>0</v>
      </c>
      <c r="E119" s="75">
        <f>'Population 2016'!E119*'Prevalence Rates'!E119</f>
        <v>0</v>
      </c>
      <c r="F119" s="75">
        <f>'Population 2016'!F119*'Prevalence Rates'!F119</f>
        <v>0</v>
      </c>
      <c r="G119" s="75">
        <f>'Population 2016'!G119*'Prevalence Rates'!G119</f>
        <v>0</v>
      </c>
      <c r="H119" s="75">
        <f>'Population 2016'!H119*'Prevalence Rates'!H119</f>
        <v>0</v>
      </c>
      <c r="I119" s="75">
        <f>'Population 2016'!I119*'Prevalence Rates'!I119</f>
        <v>0</v>
      </c>
      <c r="J119" s="75">
        <f>'Population 2016'!J119*'Prevalence Rates'!J119</f>
        <v>0</v>
      </c>
      <c r="K119" s="75">
        <f>'Population 2016'!K119*'Prevalence Rates'!K119</f>
        <v>0</v>
      </c>
      <c r="L119" s="75">
        <f>'Population 2016'!L119*'Prevalence Rates'!L119</f>
        <v>0</v>
      </c>
      <c r="M119" s="75">
        <f>'Population 2016'!M119*'Prevalence Rates'!M119</f>
        <v>0</v>
      </c>
      <c r="N119" s="75">
        <f>'Population 2016'!N119*'Prevalence Rates'!N119</f>
        <v>0</v>
      </c>
      <c r="O119" s="75">
        <f>'Population 2016'!O119*'Prevalence Rates'!O119</f>
        <v>0</v>
      </c>
      <c r="P119" s="75">
        <f>'Population 2016'!P119*'Prevalence Rates'!P119</f>
        <v>0</v>
      </c>
      <c r="Q119" s="75">
        <f>'Population 2016'!Q119*'Prevalence Rates'!Q119</f>
        <v>0</v>
      </c>
      <c r="R119" s="75">
        <f>'Population 2016'!R119*'Prevalence Rates'!R119</f>
        <v>0</v>
      </c>
      <c r="S119" s="75">
        <f>'Population 2016'!S119*'Prevalence Rates'!S119</f>
        <v>0</v>
      </c>
      <c r="T119" s="75">
        <f>'Population 2016'!T119*'Prevalence Rates'!T119</f>
        <v>0</v>
      </c>
      <c r="U119" s="75">
        <f>'Population 2016'!U119*'Prevalence Rates'!U119</f>
        <v>0</v>
      </c>
      <c r="V119" s="75">
        <f>'Population 2016'!V119*'Prevalence Rates'!V119</f>
        <v>0</v>
      </c>
      <c r="W119" s="75">
        <f>'Population 2016'!W119*'Prevalence Rates'!W119</f>
        <v>0</v>
      </c>
      <c r="X119" s="75">
        <f>'Population 2016'!X119*'Prevalence Rates'!X119</f>
        <v>0</v>
      </c>
      <c r="Y119" s="75">
        <f>'Population 2016'!Y119*'Prevalence Rates'!Y119</f>
        <v>0</v>
      </c>
      <c r="Z119" s="75">
        <f>'Population 2016'!Z119*'Prevalence Rates'!Z119</f>
        <v>0</v>
      </c>
      <c r="AA119" s="75">
        <f>'Population 2016'!AA119*'Prevalence Rates'!AA119</f>
        <v>0</v>
      </c>
      <c r="AB119" s="75">
        <f>'Population 2016'!AB119*'Prevalence Rates'!AB119</f>
        <v>0</v>
      </c>
      <c r="AC119" s="75">
        <f>'Population 2016'!AC119*'Prevalence Rates'!AC119</f>
        <v>0</v>
      </c>
      <c r="AD119" s="75">
        <f>'Population 2016'!AD119*'Prevalence Rates'!AD119</f>
        <v>0</v>
      </c>
      <c r="AE119" s="75">
        <f>'Population 2016'!AE119*'Prevalence Rates'!AE119</f>
        <v>0</v>
      </c>
      <c r="AF119" s="75">
        <f>'Population 2016'!AF119*'Prevalence Rates'!AF119</f>
        <v>0</v>
      </c>
      <c r="AG119" s="75">
        <f>'Population 2016'!AG119*'Prevalence Rates'!AG119</f>
        <v>0</v>
      </c>
      <c r="AH119" s="75">
        <f>'Population 2016'!AH119*'Prevalence Rates'!AH119</f>
        <v>0</v>
      </c>
      <c r="AI119" s="75">
        <f>'Population 2016'!AI119*'Prevalence Rates'!AI119</f>
        <v>0</v>
      </c>
      <c r="AJ119" s="75">
        <f>'Population 2016'!AJ119*'Prevalence Rates'!AJ119</f>
        <v>0</v>
      </c>
      <c r="AK119" s="75">
        <f>'Population 2016'!AK119*'Prevalence Rates'!AK119</f>
        <v>0</v>
      </c>
      <c r="AL119" s="75">
        <f>'Population 2016'!AL119*'Prevalence Rates'!AL119</f>
        <v>0</v>
      </c>
      <c r="AM119" s="75">
        <f>'Population 2016'!AM119*'Prevalence Rates'!AM119</f>
        <v>0</v>
      </c>
      <c r="AN119" s="75">
        <f>'Population 2016'!AN119*'Prevalence Rates'!AN119</f>
        <v>0</v>
      </c>
      <c r="AO119" s="75">
        <f>'Population 2016'!AO119*'Prevalence Rates'!AO119</f>
        <v>0</v>
      </c>
      <c r="AP119" s="75">
        <f>'Population 2016'!AP119*'Prevalence Rates'!AP119</f>
        <v>0</v>
      </c>
      <c r="AQ119" s="75">
        <f>'Population 2016'!AQ119*'Prevalence Rates'!AQ119</f>
        <v>0</v>
      </c>
      <c r="AR119" s="75">
        <f>'Population 2016'!AR119*'Prevalence Rates'!AR119</f>
        <v>0</v>
      </c>
      <c r="AS119" s="75">
        <f>'Population 2016'!AS119*'Prevalence Rates'!AS119</f>
        <v>0</v>
      </c>
      <c r="AT119" s="75">
        <f>'Population 2016'!AT119*'Prevalence Rates'!AT119</f>
        <v>0</v>
      </c>
      <c r="AU119" s="75">
        <f>'Population 2016'!AU119*'Prevalence Rates'!AU119</f>
        <v>0</v>
      </c>
      <c r="AV119" s="75">
        <f>'Population 2016'!AV119*'Prevalence Rates'!AV119</f>
        <v>0</v>
      </c>
      <c r="AW119" s="75">
        <f>'Population 2016'!AW119*'Prevalence Rates'!AW119</f>
        <v>0</v>
      </c>
      <c r="AX119" s="75">
        <f>'Population 2016'!AX119*'Prevalence Rates'!AX119</f>
        <v>0</v>
      </c>
      <c r="AY119" s="75">
        <f>'Population 2016'!AY119*'Prevalence Rates'!AY119</f>
        <v>0</v>
      </c>
      <c r="AZ119" s="75">
        <f>'Population 2016'!AZ119*'Prevalence Rates'!AZ119</f>
        <v>0</v>
      </c>
      <c r="BA119" s="75">
        <f>'Population 2016'!BA119*'Prevalence Rates'!BA119</f>
        <v>0</v>
      </c>
      <c r="BB119" s="75">
        <f>'Population 2016'!BB119*'Prevalence Rates'!BB119</f>
        <v>0</v>
      </c>
      <c r="BC119" s="84">
        <f>'Population 2016'!BC119*'Prevalence Rates'!BC119</f>
        <v>0</v>
      </c>
      <c r="BD119" s="118">
        <v>117</v>
      </c>
    </row>
    <row r="120" spans="2:56" s="75" customFormat="1" x14ac:dyDescent="0.35">
      <c r="B120" s="75" t="s">
        <v>47</v>
      </c>
      <c r="C120" s="83">
        <f>'Population 2016'!C120*'Prevalence Rates'!C120</f>
        <v>104.09964637741504</v>
      </c>
      <c r="D120" s="75">
        <f>'Population 2016'!D120*'Prevalence Rates'!D120</f>
        <v>166.69667721608775</v>
      </c>
      <c r="E120" s="75">
        <f>'Population 2016'!E120*'Prevalence Rates'!E120</f>
        <v>56.241369973871763</v>
      </c>
      <c r="F120" s="75">
        <f>'Population 2016'!F120*'Prevalence Rates'!F120</f>
        <v>51.264962992246552</v>
      </c>
      <c r="G120" s="75">
        <f>'Population 2016'!G120*'Prevalence Rates'!G120</f>
        <v>33.190781844813465</v>
      </c>
      <c r="H120" s="75">
        <f>'Population 2016'!H120*'Prevalence Rates'!H120</f>
        <v>301.12797506036202</v>
      </c>
      <c r="I120" s="75">
        <f>'Population 2016'!I120*'Prevalence Rates'!I120</f>
        <v>44.855384190467483</v>
      </c>
      <c r="J120" s="75">
        <f>'Population 2016'!J120*'Prevalence Rates'!J120</f>
        <v>83.387139606561533</v>
      </c>
      <c r="K120" s="75">
        <f>'Population 2016'!K120*'Prevalence Rates'!K120</f>
        <v>40.925064400289642</v>
      </c>
      <c r="L120" s="75">
        <f>'Population 2016'!L120*'Prevalence Rates'!L120</f>
        <v>130.61351387112913</v>
      </c>
      <c r="M120" s="75">
        <f>'Population 2016'!M120*'Prevalence Rates'!M120</f>
        <v>130.61351387112916</v>
      </c>
      <c r="N120" s="75">
        <f>'Population 2016'!N120*'Prevalence Rates'!N120</f>
        <v>64.534419653010332</v>
      </c>
      <c r="O120" s="75">
        <f>'Population 2016'!O120*'Prevalence Rates'!O120</f>
        <v>111.16815294402647</v>
      </c>
      <c r="P120" s="75">
        <f>'Population 2016'!P120*'Prevalence Rates'!P120</f>
        <v>39.760174948421223</v>
      </c>
      <c r="Q120" s="75">
        <f>'Population 2016'!Q120*'Prevalence Rates'!Q120</f>
        <v>88.375088995033281</v>
      </c>
      <c r="R120" s="75">
        <f>'Population 2016'!R120*'Prevalence Rates'!R120</f>
        <v>20.686678135455434</v>
      </c>
      <c r="S120" s="75">
        <f>'Population 2016'!S120*'Prevalence Rates'!S120</f>
        <v>690.81732716536794</v>
      </c>
      <c r="T120" s="75">
        <f>'Population 2016'!T120*'Prevalence Rates'!T120</f>
        <v>131.10740440401494</v>
      </c>
      <c r="U120" s="75">
        <f>'Population 2016'!U120*'Prevalence Rates'!U120</f>
        <v>18.910089664246726</v>
      </c>
      <c r="V120" s="75">
        <f>'Population 2016'!V120*'Prevalence Rates'!V120</f>
        <v>148.0123033041811</v>
      </c>
      <c r="W120" s="75">
        <f>'Population 2016'!W120*'Prevalence Rates'!W120</f>
        <v>234.16611874075315</v>
      </c>
      <c r="X120" s="75">
        <f>'Population 2016'!X120*'Prevalence Rates'!X120</f>
        <v>234.16611874075309</v>
      </c>
      <c r="Y120" s="75">
        <f>'Population 2016'!Y120*'Prevalence Rates'!Y120</f>
        <v>233.0559850396053</v>
      </c>
      <c r="Z120" s="75">
        <f>'Population 2016'!Z120*'Prevalence Rates'!Z120</f>
        <v>235.39427094259719</v>
      </c>
      <c r="AA120" s="75">
        <f>'Population 2016'!AA120*'Prevalence Rates'!AA120</f>
        <v>1096.8824377300548</v>
      </c>
      <c r="AB120" s="75">
        <f>'Population 2016'!AB120*'Prevalence Rates'!AB120</f>
        <v>223.00590864781179</v>
      </c>
      <c r="AC120" s="75">
        <f>'Population 2016'!AC120*'Prevalence Rates'!AC120</f>
        <v>512.52017187047625</v>
      </c>
      <c r="AD120" s="75">
        <f>'Population 2016'!AD120*'Prevalence Rates'!AD120</f>
        <v>143.89950812981627</v>
      </c>
      <c r="AE120" s="75">
        <f>'Population 2016'!AE120*'Prevalence Rates'!AE120</f>
        <v>124.06155136374718</v>
      </c>
      <c r="AF120" s="75">
        <f>'Population 2016'!AF120*'Prevalence Rates'!AF120</f>
        <v>31.013622513137452</v>
      </c>
      <c r="AG120" s="75">
        <f>'Population 2016'!AG120*'Prevalence Rates'!AG120</f>
        <v>124.06155136374716</v>
      </c>
      <c r="AH120" s="75">
        <f>'Population 2016'!AH120*'Prevalence Rates'!AH120</f>
        <v>622.11956882141419</v>
      </c>
      <c r="AI120" s="75">
        <f>'Population 2016'!AI120*'Prevalence Rates'!AI120</f>
        <v>412.80962924606263</v>
      </c>
      <c r="AJ120" s="75">
        <f>'Population 2016'!AJ120*'Prevalence Rates'!AJ120</f>
        <v>104.2186493576297</v>
      </c>
      <c r="AK120" s="75">
        <f>'Population 2016'!AK120*'Prevalence Rates'!AK120</f>
        <v>59.366918813365167</v>
      </c>
      <c r="AL120" s="75">
        <f>'Population 2016'!AL120*'Prevalence Rates'!AL120</f>
        <v>95.978565752851296</v>
      </c>
      <c r="AM120" s="75">
        <f>'Population 2016'!AM120*'Prevalence Rates'!AM120</f>
        <v>341.39921662407397</v>
      </c>
      <c r="AN120" s="75">
        <f>'Population 2016'!AN120*'Prevalence Rates'!AN120</f>
        <v>9.72355395537733</v>
      </c>
      <c r="AO120" s="75">
        <f>'Population 2016'!AO120*'Prevalence Rates'!AO120</f>
        <v>9.72355395537733</v>
      </c>
      <c r="AP120" s="75">
        <f>'Population 2016'!AP120*'Prevalence Rates'!AP120</f>
        <v>47.116588481810098</v>
      </c>
      <c r="AQ120" s="75">
        <f>'Population 2016'!AQ120*'Prevalence Rates'!AQ120</f>
        <v>105.51295879252027</v>
      </c>
      <c r="AR120" s="75">
        <f>'Population 2016'!AR120*'Prevalence Rates'!AR120</f>
        <v>3001.2144330833298</v>
      </c>
      <c r="AS120" s="75">
        <f>'Population 2016'!AS120*'Prevalence Rates'!AS120</f>
        <v>47.978747415820493</v>
      </c>
      <c r="AT120" s="75">
        <f>'Population 2016'!AT120*'Prevalence Rates'!AT120</f>
        <v>1.4458459230997212</v>
      </c>
      <c r="AU120" s="75">
        <f>'Population 2016'!AU120*'Prevalence Rates'!AU120</f>
        <v>1.44584592309972</v>
      </c>
      <c r="AV120" s="75">
        <f>'Population 2016'!AV120*'Prevalence Rates'!AV120</f>
        <v>94.462122698458515</v>
      </c>
      <c r="AW120" s="75">
        <f>'Population 2016'!AW120*'Prevalence Rates'!AW120</f>
        <v>283.96956079409733</v>
      </c>
      <c r="AX120" s="75">
        <f>'Population 2016'!AX120*'Prevalence Rates'!AX120</f>
        <v>44.718276694141579</v>
      </c>
      <c r="AY120" s="75">
        <f>'Population 2016'!AY120*'Prevalence Rates'!AY120</f>
        <v>396.18962880177475</v>
      </c>
      <c r="AZ120" s="75">
        <f>'Population 2016'!AZ120*'Prevalence Rates'!AZ120</f>
        <v>165.36550141206672</v>
      </c>
      <c r="BA120" s="75">
        <f>'Population 2016'!BA120*'Prevalence Rates'!BA120</f>
        <v>86.609680496821852</v>
      </c>
      <c r="BB120" s="75">
        <f>'Population 2016'!BB120*'Prevalence Rates'!BB120</f>
        <v>130.88803914570323</v>
      </c>
      <c r="BC120" s="84">
        <f>'Population 2016'!BC120*'Prevalence Rates'!BC120</f>
        <v>18.910089664246726</v>
      </c>
      <c r="BD120" s="118">
        <v>118</v>
      </c>
    </row>
    <row r="121" spans="2:56" s="75" customFormat="1" x14ac:dyDescent="0.35">
      <c r="B121" s="75" t="s">
        <v>48</v>
      </c>
      <c r="C121" s="83">
        <f>'Population 2016'!C121*'Prevalence Rates'!C121</f>
        <v>250.6269324135171</v>
      </c>
      <c r="D121" s="75">
        <f>'Population 2016'!D121*'Prevalence Rates'!D121</f>
        <v>350.55693823442454</v>
      </c>
      <c r="E121" s="75">
        <f>'Population 2016'!E121*'Prevalence Rates'!E121</f>
        <v>80.987572762375336</v>
      </c>
      <c r="F121" s="75">
        <f>'Population 2016'!F121*'Prevalence Rates'!F121</f>
        <v>79.920762818681808</v>
      </c>
      <c r="G121" s="75">
        <f>'Population 2016'!G121*'Prevalence Rates'!G121</f>
        <v>43.453720967880791</v>
      </c>
      <c r="H121" s="75">
        <f>'Population 2016'!H121*'Prevalence Rates'!H121</f>
        <v>386.63527900220697</v>
      </c>
      <c r="I121" s="75">
        <f>'Population 2016'!I121*'Prevalence Rates'!I121</f>
        <v>66.36139030918477</v>
      </c>
      <c r="J121" s="75">
        <f>'Population 2016'!J121*'Prevalence Rates'!J121</f>
        <v>138.57572958771578</v>
      </c>
      <c r="K121" s="75">
        <f>'Population 2016'!K121*'Prevalence Rates'!K121</f>
        <v>54.299268452671875</v>
      </c>
      <c r="L121" s="75">
        <f>'Population 2016'!L121*'Prevalence Rates'!L121</f>
        <v>176.27045013581588</v>
      </c>
      <c r="M121" s="75">
        <f>'Population 2016'!M121*'Prevalence Rates'!M121</f>
        <v>176.27045013581591</v>
      </c>
      <c r="N121" s="75">
        <f>'Population 2016'!N121*'Prevalence Rates'!N121</f>
        <v>192.11576347057508</v>
      </c>
      <c r="O121" s="75">
        <f>'Population 2016'!O121*'Prevalence Rates'!O121</f>
        <v>149.54945471699847</v>
      </c>
      <c r="P121" s="75">
        <f>'Population 2016'!P121*'Prevalence Rates'!P121</f>
        <v>58.454099685507096</v>
      </c>
      <c r="Q121" s="75">
        <f>'Population 2016'!Q121*'Prevalence Rates'!Q121</f>
        <v>123.98676136967663</v>
      </c>
      <c r="R121" s="75">
        <f>'Population 2016'!R121*'Prevalence Rates'!R121</f>
        <v>27.99344059614382</v>
      </c>
      <c r="S121" s="75">
        <f>'Population 2016'!S121*'Prevalence Rates'!S121</f>
        <v>1021.4360715723941</v>
      </c>
      <c r="T121" s="75">
        <f>'Population 2016'!T121*'Prevalence Rates'!T121</f>
        <v>253.14013678270257</v>
      </c>
      <c r="U121" s="75">
        <f>'Population 2016'!U121*'Prevalence Rates'!U121</f>
        <v>21.071242768732066</v>
      </c>
      <c r="V121" s="75">
        <f>'Population 2016'!V121*'Prevalence Rates'!V121</f>
        <v>177.91241210694531</v>
      </c>
      <c r="W121" s="75">
        <f>'Population 2016'!W121*'Prevalence Rates'!W121</f>
        <v>290.7383614946354</v>
      </c>
      <c r="X121" s="75">
        <f>'Population 2016'!X121*'Prevalence Rates'!X121</f>
        <v>290.73836149463534</v>
      </c>
      <c r="Y121" s="75">
        <f>'Population 2016'!Y121*'Prevalence Rates'!Y121</f>
        <v>318.9401731125094</v>
      </c>
      <c r="Z121" s="75">
        <f>'Population 2016'!Z121*'Prevalence Rates'!Z121</f>
        <v>443.80259498022508</v>
      </c>
      <c r="AA121" s="75">
        <f>'Population 2016'!AA121*'Prevalence Rates'!AA121</f>
        <v>1635.120994397874</v>
      </c>
      <c r="AB121" s="75">
        <f>'Population 2016'!AB121*'Prevalence Rates'!AB121</f>
        <v>437.20203198937156</v>
      </c>
      <c r="AC121" s="75">
        <f>'Population 2016'!AC121*'Prevalence Rates'!AC121</f>
        <v>849.25060794673288</v>
      </c>
      <c r="AD121" s="75">
        <f>'Population 2016'!AD121*'Prevalence Rates'!AD121</f>
        <v>186.2614270633282</v>
      </c>
      <c r="AE121" s="75">
        <f>'Population 2016'!AE121*'Prevalence Rates'!AE121</f>
        <v>160.03206033903481</v>
      </c>
      <c r="AF121" s="75">
        <f>'Population 2016'!AF121*'Prevalence Rates'!AF121</f>
        <v>46.884443423616247</v>
      </c>
      <c r="AG121" s="75">
        <f>'Population 2016'!AG121*'Prevalence Rates'!AG121</f>
        <v>160.03206033903479</v>
      </c>
      <c r="AH121" s="75">
        <f>'Population 2016'!AH121*'Prevalence Rates'!AH121</f>
        <v>813.04591925281375</v>
      </c>
      <c r="AI121" s="75">
        <f>'Population 2016'!AI121*'Prevalence Rates'!AI121</f>
        <v>651.02556229777065</v>
      </c>
      <c r="AJ121" s="75">
        <f>'Population 2016'!AJ121*'Prevalence Rates'!AJ121</f>
        <v>128.78343560789389</v>
      </c>
      <c r="AK121" s="75">
        <f>'Population 2016'!AK121*'Prevalence Rates'!AK121</f>
        <v>83.388215443050498</v>
      </c>
      <c r="AL121" s="75">
        <f>'Population 2016'!AL121*'Prevalence Rates'!AL121</f>
        <v>120.44369035651927</v>
      </c>
      <c r="AM121" s="75">
        <f>'Population 2016'!AM121*'Prevalence Rates'!AM121</f>
        <v>437.28746335566598</v>
      </c>
      <c r="AN121" s="75">
        <f>'Population 2016'!AN121*'Prevalence Rates'!AN121</f>
        <v>13.206618058796076</v>
      </c>
      <c r="AO121" s="75">
        <f>'Population 2016'!AO121*'Prevalence Rates'!AO121</f>
        <v>13.206618058796076</v>
      </c>
      <c r="AP121" s="75">
        <f>'Population 2016'!AP121*'Prevalence Rates'!AP121</f>
        <v>82.949993932449871</v>
      </c>
      <c r="AQ121" s="75">
        <f>'Population 2016'!AQ121*'Prevalence Rates'!AQ121</f>
        <v>142.04227280206865</v>
      </c>
      <c r="AR121" s="75">
        <f>'Population 2016'!AR121*'Prevalence Rates'!AR121</f>
        <v>4555.5934609972928</v>
      </c>
      <c r="AS121" s="75">
        <f>'Population 2016'!AS121*'Prevalence Rates'!AS121</f>
        <v>70.982256450802922</v>
      </c>
      <c r="AT121" s="75">
        <f>'Population 2016'!AT121*'Prevalence Rates'!AT121</f>
        <v>7.5906910962735363</v>
      </c>
      <c r="AU121" s="75">
        <f>'Population 2016'!AU121*'Prevalence Rates'!AU121</f>
        <v>7.5906910962735301</v>
      </c>
      <c r="AV121" s="75">
        <f>'Population 2016'!AV121*'Prevalence Rates'!AV121</f>
        <v>117.5626729533775</v>
      </c>
      <c r="AW121" s="75">
        <f>'Population 2016'!AW121*'Prevalence Rates'!AW121</f>
        <v>379.95710838539577</v>
      </c>
      <c r="AX121" s="75">
        <f>'Population 2016'!AX121*'Prevalence Rates'!AX121</f>
        <v>88.868702255659144</v>
      </c>
      <c r="AY121" s="75">
        <f>'Population 2016'!AY121*'Prevalence Rates'!AY121</f>
        <v>665.34236753305788</v>
      </c>
      <c r="AZ121" s="75">
        <f>'Population 2016'!AZ121*'Prevalence Rates'!AZ121</f>
        <v>366.43210058026182</v>
      </c>
      <c r="BA121" s="75">
        <f>'Population 2016'!BA121*'Prevalence Rates'!BA121</f>
        <v>124.04645491397298</v>
      </c>
      <c r="BB121" s="75">
        <f>'Population 2016'!BB121*'Prevalence Rates'!BB121</f>
        <v>184.08382019299364</v>
      </c>
      <c r="BC121" s="84">
        <f>'Population 2016'!BC121*'Prevalence Rates'!BC121</f>
        <v>21.071242768732066</v>
      </c>
      <c r="BD121" s="118">
        <v>119</v>
      </c>
    </row>
    <row r="122" spans="2:56" s="75" customFormat="1" x14ac:dyDescent="0.35">
      <c r="B122" s="75" t="s">
        <v>49</v>
      </c>
      <c r="C122" s="83">
        <f>'Population 2016'!C122*'Prevalence Rates'!C122</f>
        <v>672.35038529830024</v>
      </c>
      <c r="D122" s="75">
        <f>'Population 2016'!D122*'Prevalence Rates'!D122</f>
        <v>937.17915229258767</v>
      </c>
      <c r="E122" s="75">
        <f>'Population 2016'!E122*'Prevalence Rates'!E122</f>
        <v>213.7792999817637</v>
      </c>
      <c r="F122" s="75">
        <f>'Population 2016'!F122*'Prevalence Rates'!F122</f>
        <v>209.98846609396378</v>
      </c>
      <c r="G122" s="75">
        <f>'Population 2016'!G122*'Prevalence Rates'!G122</f>
        <v>89.292520489647686</v>
      </c>
      <c r="H122" s="75">
        <f>'Population 2016'!H122*'Prevalence Rates'!H122</f>
        <v>849.39100592597686</v>
      </c>
      <c r="I122" s="75">
        <f>'Population 2016'!I122*'Prevalence Rates'!I122</f>
        <v>156.83386717258119</v>
      </c>
      <c r="J122" s="75">
        <f>'Population 2016'!J122*'Prevalence Rates'!J122</f>
        <v>314.07112146221573</v>
      </c>
      <c r="K122" s="75">
        <f>'Population 2016'!K122*'Prevalence Rates'!K122</f>
        <v>116.29169733269617</v>
      </c>
      <c r="L122" s="75">
        <f>'Population 2016'!L122*'Prevalence Rates'!L122</f>
        <v>322.35820636151584</v>
      </c>
      <c r="M122" s="75">
        <f>'Population 2016'!M122*'Prevalence Rates'!M122</f>
        <v>322.3582063615159</v>
      </c>
      <c r="N122" s="75">
        <f>'Population 2016'!N122*'Prevalence Rates'!N122</f>
        <v>399.77211471648377</v>
      </c>
      <c r="O122" s="75">
        <f>'Population 2016'!O122*'Prevalence Rates'!O122</f>
        <v>322.95620412237821</v>
      </c>
      <c r="P122" s="75">
        <f>'Population 2016'!P122*'Prevalence Rates'!P122</f>
        <v>123.66080135831503</v>
      </c>
      <c r="Q122" s="75">
        <f>'Population 2016'!Q122*'Prevalence Rates'!Q122</f>
        <v>277.59715435215264</v>
      </c>
      <c r="R122" s="75">
        <f>'Population 2016'!R122*'Prevalence Rates'!R122</f>
        <v>55.007735776629794</v>
      </c>
      <c r="S122" s="75">
        <f>'Population 2016'!S122*'Prevalence Rates'!S122</f>
        <v>2698.9889796730426</v>
      </c>
      <c r="T122" s="75">
        <f>'Population 2016'!T122*'Prevalence Rates'!T122</f>
        <v>835.95826089505056</v>
      </c>
      <c r="U122" s="75">
        <f>'Population 2016'!U122*'Prevalence Rates'!U122</f>
        <v>53.716612606158762</v>
      </c>
      <c r="V122" s="75">
        <f>'Population 2016'!V122*'Prevalence Rates'!V122</f>
        <v>405.21026972227276</v>
      </c>
      <c r="W122" s="75">
        <f>'Population 2016'!W122*'Prevalence Rates'!W122</f>
        <v>694.10671356833564</v>
      </c>
      <c r="X122" s="75">
        <f>'Population 2016'!X122*'Prevalence Rates'!X122</f>
        <v>694.10671356833541</v>
      </c>
      <c r="Y122" s="75">
        <f>'Population 2016'!Y122*'Prevalence Rates'!Y122</f>
        <v>724.84750757336269</v>
      </c>
      <c r="Z122" s="75">
        <f>'Population 2016'!Z122*'Prevalence Rates'!Z122</f>
        <v>1371.3907917631022</v>
      </c>
      <c r="AA122" s="75">
        <f>'Population 2016'!AA122*'Prevalence Rates'!AA122</f>
        <v>4170.9464716145931</v>
      </c>
      <c r="AB122" s="75">
        <f>'Population 2016'!AB122*'Prevalence Rates'!AB122</f>
        <v>1155.1465324744909</v>
      </c>
      <c r="AC122" s="75">
        <f>'Population 2016'!AC122*'Prevalence Rates'!AC122</f>
        <v>2324.3903331198962</v>
      </c>
      <c r="AD122" s="75">
        <f>'Population 2016'!AD122*'Prevalence Rates'!AD122</f>
        <v>405.98659728122777</v>
      </c>
      <c r="AE122" s="75">
        <f>'Population 2016'!AE122*'Prevalence Rates'!AE122</f>
        <v>354.89125196263308</v>
      </c>
      <c r="AF122" s="75">
        <f>'Population 2016'!AF122*'Prevalence Rates'!AF122</f>
        <v>104.68697979560154</v>
      </c>
      <c r="AG122" s="75">
        <f>'Population 2016'!AG122*'Prevalence Rates'!AG122</f>
        <v>354.89125196263296</v>
      </c>
      <c r="AH122" s="75">
        <f>'Population 2016'!AH122*'Prevalence Rates'!AH122</f>
        <v>1861.8912499444534</v>
      </c>
      <c r="AI122" s="75">
        <f>'Population 2016'!AI122*'Prevalence Rates'!AI122</f>
        <v>1790.390996206939</v>
      </c>
      <c r="AJ122" s="75">
        <f>'Population 2016'!AJ122*'Prevalence Rates'!AJ122</f>
        <v>304.37711512494855</v>
      </c>
      <c r="AK122" s="75">
        <f>'Population 2016'!AK122*'Prevalence Rates'!AK122</f>
        <v>205.09252978660913</v>
      </c>
      <c r="AL122" s="75">
        <f>'Population 2016'!AL122*'Prevalence Rates'!AL122</f>
        <v>252.40168386648315</v>
      </c>
      <c r="AM122" s="75">
        <f>'Population 2016'!AM122*'Prevalence Rates'!AM122</f>
        <v>1004.713260998264</v>
      </c>
      <c r="AN122" s="75">
        <f>'Population 2016'!AN122*'Prevalence Rates'!AN122</f>
        <v>33.911996932695786</v>
      </c>
      <c r="AO122" s="75">
        <f>'Population 2016'!AO122*'Prevalence Rates'!AO122</f>
        <v>33.911996932695786</v>
      </c>
      <c r="AP122" s="75">
        <f>'Population 2016'!AP122*'Prevalence Rates'!AP122</f>
        <v>210.33279439145352</v>
      </c>
      <c r="AQ122" s="75">
        <f>'Population 2016'!AQ122*'Prevalence Rates'!AQ122</f>
        <v>332.22422908360159</v>
      </c>
      <c r="AR122" s="75">
        <f>'Population 2016'!AR122*'Prevalence Rates'!AR122</f>
        <v>11273.598863112984</v>
      </c>
      <c r="AS122" s="75">
        <f>'Population 2016'!AS122*'Prevalence Rates'!AS122</f>
        <v>167.75449893301183</v>
      </c>
      <c r="AT122" s="75">
        <f>'Population 2016'!AT122*'Prevalence Rates'!AT122</f>
        <v>18.679259635335175</v>
      </c>
      <c r="AU122" s="75">
        <f>'Population 2016'!AU122*'Prevalence Rates'!AU122</f>
        <v>18.679259635335161</v>
      </c>
      <c r="AV122" s="75">
        <f>'Population 2016'!AV122*'Prevalence Rates'!AV122</f>
        <v>276.04440383661239</v>
      </c>
      <c r="AW122" s="75">
        <f>'Population 2016'!AW122*'Prevalence Rates'!AW122</f>
        <v>866.81079830644558</v>
      </c>
      <c r="AX122" s="75">
        <f>'Population 2016'!AX122*'Prevalence Rates'!AX122</f>
        <v>208.60372180018231</v>
      </c>
      <c r="AY122" s="75">
        <f>'Population 2016'!AY122*'Prevalence Rates'!AY122</f>
        <v>1552.4754829969725</v>
      </c>
      <c r="AZ122" s="75">
        <f>'Population 2016'!AZ122*'Prevalence Rates'!AZ122</f>
        <v>841.41375432294103</v>
      </c>
      <c r="BA122" s="75">
        <f>'Population 2016'!BA122*'Prevalence Rates'!BA122</f>
        <v>281.7151011160866</v>
      </c>
      <c r="BB122" s="75">
        <f>'Population 2016'!BB122*'Prevalence Rates'!BB122</f>
        <v>405.51063018795179</v>
      </c>
      <c r="BC122" s="84">
        <f>'Population 2016'!BC122*'Prevalence Rates'!BC122</f>
        <v>53.716612606158762</v>
      </c>
      <c r="BD122" s="118">
        <v>120</v>
      </c>
    </row>
    <row r="123" spans="2:56" s="75" customFormat="1" x14ac:dyDescent="0.35">
      <c r="B123" s="75" t="s">
        <v>50</v>
      </c>
      <c r="C123" s="83">
        <f>'Population 2016'!C123*'Prevalence Rates'!C123</f>
        <v>534.28971949428671</v>
      </c>
      <c r="D123" s="75">
        <f>'Population 2016'!D123*'Prevalence Rates'!D123</f>
        <v>763.78158859132441</v>
      </c>
      <c r="E123" s="75">
        <f>'Population 2016'!E123*'Prevalence Rates'!E123</f>
        <v>190.29033656234876</v>
      </c>
      <c r="F123" s="75">
        <f>'Population 2016'!F123*'Prevalence Rates'!F123</f>
        <v>212.35120551555548</v>
      </c>
      <c r="G123" s="75">
        <f>'Population 2016'!G123*'Prevalence Rates'!G123</f>
        <v>94.934630300806731</v>
      </c>
      <c r="H123" s="75">
        <f>'Population 2016'!H123*'Prevalence Rates'!H123</f>
        <v>808.76940548576943</v>
      </c>
      <c r="I123" s="75">
        <f>'Population 2016'!I123*'Prevalence Rates'!I123</f>
        <v>133.36401028936044</v>
      </c>
      <c r="J123" s="75">
        <f>'Population 2016'!J123*'Prevalence Rates'!J123</f>
        <v>248.90362651904704</v>
      </c>
      <c r="K123" s="75">
        <f>'Population 2016'!K123*'Prevalence Rates'!K123</f>
        <v>110.28179049379715</v>
      </c>
      <c r="L123" s="75">
        <f>'Population 2016'!L123*'Prevalence Rates'!L123</f>
        <v>323.65672884434173</v>
      </c>
      <c r="M123" s="75">
        <f>'Population 2016'!M123*'Prevalence Rates'!M123</f>
        <v>323.65672884434179</v>
      </c>
      <c r="N123" s="75">
        <f>'Population 2016'!N123*'Prevalence Rates'!N123</f>
        <v>307.47745929319262</v>
      </c>
      <c r="O123" s="75">
        <f>'Population 2016'!O123*'Prevalence Rates'!O123</f>
        <v>330.17118315064414</v>
      </c>
      <c r="P123" s="75">
        <f>'Population 2016'!P123*'Prevalence Rates'!P123</f>
        <v>108.30980532762764</v>
      </c>
      <c r="Q123" s="75">
        <f>'Population 2016'!Q123*'Prevalence Rates'!Q123</f>
        <v>271.39204149016336</v>
      </c>
      <c r="R123" s="75">
        <f>'Population 2016'!R123*'Prevalence Rates'!R123</f>
        <v>46.905821204878116</v>
      </c>
      <c r="S123" s="75">
        <f>'Population 2016'!S123*'Prevalence Rates'!S123</f>
        <v>2571.3005044349966</v>
      </c>
      <c r="T123" s="75">
        <f>'Population 2016'!T123*'Prevalence Rates'!T123</f>
        <v>755.17808980739869</v>
      </c>
      <c r="U123" s="75">
        <f>'Population 2016'!U123*'Prevalence Rates'!U123</f>
        <v>44.308618307904965</v>
      </c>
      <c r="V123" s="75">
        <f>'Population 2016'!V123*'Prevalence Rates'!V123</f>
        <v>405.81823711870527</v>
      </c>
      <c r="W123" s="75">
        <f>'Population 2016'!W123*'Prevalence Rates'!W123</f>
        <v>678.01708182127174</v>
      </c>
      <c r="X123" s="75">
        <f>'Population 2016'!X123*'Prevalence Rates'!X123</f>
        <v>678.01708182127152</v>
      </c>
      <c r="Y123" s="75">
        <f>'Population 2016'!Y123*'Prevalence Rates'!Y123</f>
        <v>659.50742053852719</v>
      </c>
      <c r="Z123" s="75">
        <f>'Population 2016'!Z123*'Prevalence Rates'!Z123</f>
        <v>1272.3799646048456</v>
      </c>
      <c r="AA123" s="75">
        <f>'Population 2016'!AA123*'Prevalence Rates'!AA123</f>
        <v>4019.5640383205964</v>
      </c>
      <c r="AB123" s="75">
        <f>'Population 2016'!AB123*'Prevalence Rates'!AB123</f>
        <v>959.56929347241589</v>
      </c>
      <c r="AC123" s="75">
        <f>'Population 2016'!AC123*'Prevalence Rates'!AC123</f>
        <v>2197.0967916351365</v>
      </c>
      <c r="AD123" s="75">
        <f>'Population 2016'!AD123*'Prevalence Rates'!AD123</f>
        <v>401.57103308119025</v>
      </c>
      <c r="AE123" s="75">
        <f>'Population 2016'!AE123*'Prevalence Rates'!AE123</f>
        <v>343.62049957652312</v>
      </c>
      <c r="AF123" s="75">
        <f>'Population 2016'!AF123*'Prevalence Rates'!AF123</f>
        <v>104.35983298374029</v>
      </c>
      <c r="AG123" s="75">
        <f>'Population 2016'!AG123*'Prevalence Rates'!AG123</f>
        <v>343.62049957652306</v>
      </c>
      <c r="AH123" s="75">
        <f>'Population 2016'!AH123*'Prevalence Rates'!AH123</f>
        <v>1851.9069958304763</v>
      </c>
      <c r="AI123" s="75">
        <f>'Population 2016'!AI123*'Prevalence Rates'!AI123</f>
        <v>1707.1224821540998</v>
      </c>
      <c r="AJ123" s="75">
        <f>'Population 2016'!AJ123*'Prevalence Rates'!AJ123</f>
        <v>294.57956850075493</v>
      </c>
      <c r="AK123" s="75">
        <f>'Population 2016'!AK123*'Prevalence Rates'!AK123</f>
        <v>190.82857564731489</v>
      </c>
      <c r="AL123" s="75">
        <f>'Population 2016'!AL123*'Prevalence Rates'!AL123</f>
        <v>228.98297093041771</v>
      </c>
      <c r="AM123" s="75">
        <f>'Population 2016'!AM123*'Prevalence Rates'!AM123</f>
        <v>1027.9576631000884</v>
      </c>
      <c r="AN123" s="75">
        <f>'Population 2016'!AN123*'Prevalence Rates'!AN123</f>
        <v>23.151459444436544</v>
      </c>
      <c r="AO123" s="75">
        <f>'Population 2016'!AO123*'Prevalence Rates'!AO123</f>
        <v>23.151459444436544</v>
      </c>
      <c r="AP123" s="75">
        <f>'Population 2016'!AP123*'Prevalence Rates'!AP123</f>
        <v>209.49703494354046</v>
      </c>
      <c r="AQ123" s="75">
        <f>'Population 2016'!AQ123*'Prevalence Rates'!AQ123</f>
        <v>357.07564779457971</v>
      </c>
      <c r="AR123" s="75">
        <f>'Population 2016'!AR123*'Prevalence Rates'!AR123</f>
        <v>10572.04067984133</v>
      </c>
      <c r="AS123" s="75">
        <f>'Population 2016'!AS123*'Prevalence Rates'!AS123</f>
        <v>142.65039257859985</v>
      </c>
      <c r="AT123" s="75">
        <f>'Population 2016'!AT123*'Prevalence Rates'!AT123</f>
        <v>9.7457006793053083</v>
      </c>
      <c r="AU123" s="75">
        <f>'Population 2016'!AU123*'Prevalence Rates'!AU123</f>
        <v>9.7457006793053012</v>
      </c>
      <c r="AV123" s="75">
        <f>'Population 2016'!AV123*'Prevalence Rates'!AV123</f>
        <v>252.57236470799029</v>
      </c>
      <c r="AW123" s="75">
        <f>'Population 2016'!AW123*'Prevalence Rates'!AW123</f>
        <v>833.68427098263237</v>
      </c>
      <c r="AX123" s="75">
        <f>'Population 2016'!AX123*'Prevalence Rates'!AX123</f>
        <v>146.08639844722248</v>
      </c>
      <c r="AY123" s="75">
        <f>'Population 2016'!AY123*'Prevalence Rates'!AY123</f>
        <v>1431.347616034675</v>
      </c>
      <c r="AZ123" s="75">
        <f>'Population 2016'!AZ123*'Prevalence Rates'!AZ123</f>
        <v>742.817107838227</v>
      </c>
      <c r="BA123" s="75">
        <f>'Population 2016'!BA123*'Prevalence Rates'!BA123</f>
        <v>273.37045949534945</v>
      </c>
      <c r="BB123" s="75">
        <f>'Population 2016'!BB123*'Prevalence Rates'!BB123</f>
        <v>435.72832185864416</v>
      </c>
      <c r="BC123" s="84">
        <f>'Population 2016'!BC123*'Prevalence Rates'!BC123</f>
        <v>44.308618307904965</v>
      </c>
      <c r="BD123" s="118">
        <v>121</v>
      </c>
    </row>
    <row r="124" spans="2:56" s="75" customFormat="1" x14ac:dyDescent="0.35">
      <c r="B124" s="75" t="s">
        <v>51</v>
      </c>
      <c r="C124" s="83">
        <f>'Population 2016'!C124*'Prevalence Rates'!C124</f>
        <v>434.24595690325685</v>
      </c>
      <c r="D124" s="75">
        <f>'Population 2016'!D124*'Prevalence Rates'!D124</f>
        <v>657.22865490511015</v>
      </c>
      <c r="E124" s="75">
        <f>'Population 2016'!E124*'Prevalence Rates'!E124</f>
        <v>193.7359055184445</v>
      </c>
      <c r="F124" s="75">
        <f>'Population 2016'!F124*'Prevalence Rates'!F124</f>
        <v>189.66164875647604</v>
      </c>
      <c r="G124" s="75">
        <f>'Population 2016'!G124*'Prevalence Rates'!G124</f>
        <v>96.725360875198291</v>
      </c>
      <c r="H124" s="75">
        <f>'Population 2016'!H124*'Prevalence Rates'!H124</f>
        <v>749.0708895703267</v>
      </c>
      <c r="I124" s="75">
        <f>'Population 2016'!I124*'Prevalence Rates'!I124</f>
        <v>136.30720866496006</v>
      </c>
      <c r="J124" s="75">
        <f>'Population 2016'!J124*'Prevalence Rates'!J124</f>
        <v>230.03298451490093</v>
      </c>
      <c r="K124" s="75">
        <f>'Population 2016'!K124*'Prevalence Rates'!K124</f>
        <v>120.68527342132649</v>
      </c>
      <c r="L124" s="75">
        <f>'Population 2016'!L124*'Prevalence Rates'!L124</f>
        <v>319.15572985393004</v>
      </c>
      <c r="M124" s="75">
        <f>'Population 2016'!M124*'Prevalence Rates'!M124</f>
        <v>319.1557298539301</v>
      </c>
      <c r="N124" s="75">
        <f>'Population 2016'!N124*'Prevalence Rates'!N124</f>
        <v>219.67946930357684</v>
      </c>
      <c r="O124" s="75">
        <f>'Population 2016'!O124*'Prevalence Rates'!O124</f>
        <v>304.71718009860365</v>
      </c>
      <c r="P124" s="75">
        <f>'Population 2016'!P124*'Prevalence Rates'!P124</f>
        <v>98.562484496900709</v>
      </c>
      <c r="Q124" s="75">
        <f>'Population 2016'!Q124*'Prevalence Rates'!Q124</f>
        <v>272.57391093124056</v>
      </c>
      <c r="R124" s="75">
        <f>'Population 2016'!R124*'Prevalence Rates'!R124</f>
        <v>44.375417228242632</v>
      </c>
      <c r="S124" s="75">
        <f>'Population 2016'!S124*'Prevalence Rates'!S124</f>
        <v>2357.6127461084479</v>
      </c>
      <c r="T124" s="75">
        <f>'Population 2016'!T124*'Prevalence Rates'!T124</f>
        <v>605.4227328073398</v>
      </c>
      <c r="U124" s="75">
        <f>'Population 2016'!U124*'Prevalence Rates'!U124</f>
        <v>45.072225880427823</v>
      </c>
      <c r="V124" s="75">
        <f>'Population 2016'!V124*'Prevalence Rates'!V124</f>
        <v>424.44055133747241</v>
      </c>
      <c r="W124" s="75">
        <f>'Population 2016'!W124*'Prevalence Rates'!W124</f>
        <v>694.99465722515311</v>
      </c>
      <c r="X124" s="75">
        <f>'Population 2016'!X124*'Prevalence Rates'!X124</f>
        <v>694.99465722515299</v>
      </c>
      <c r="Y124" s="75">
        <f>'Population 2016'!Y124*'Prevalence Rates'!Y124</f>
        <v>659.11460988568581</v>
      </c>
      <c r="Z124" s="75">
        <f>'Population 2016'!Z124*'Prevalence Rates'!Z124</f>
        <v>1040.2928654212935</v>
      </c>
      <c r="AA124" s="75">
        <f>'Population 2016'!AA124*'Prevalence Rates'!AA124</f>
        <v>3596.9359760219309</v>
      </c>
      <c r="AB124" s="75">
        <f>'Population 2016'!AB124*'Prevalence Rates'!AB124</f>
        <v>843.8540353954678</v>
      </c>
      <c r="AC124" s="75">
        <f>'Population 2016'!AC124*'Prevalence Rates'!AC124</f>
        <v>1878.6505172178411</v>
      </c>
      <c r="AD124" s="75">
        <f>'Population 2016'!AD124*'Prevalence Rates'!AD124</f>
        <v>399.47317475512926</v>
      </c>
      <c r="AE124" s="75">
        <f>'Population 2016'!AE124*'Prevalence Rates'!AE124</f>
        <v>339.26289934215617</v>
      </c>
      <c r="AF124" s="75">
        <f>'Population 2016'!AF124*'Prevalence Rates'!AF124</f>
        <v>105.04282132175317</v>
      </c>
      <c r="AG124" s="75">
        <f>'Population 2016'!AG124*'Prevalence Rates'!AG124</f>
        <v>339.26289934215612</v>
      </c>
      <c r="AH124" s="75">
        <f>'Population 2016'!AH124*'Prevalence Rates'!AH124</f>
        <v>1774.4903307996674</v>
      </c>
      <c r="AI124" s="75">
        <f>'Population 2016'!AI124*'Prevalence Rates'!AI124</f>
        <v>1499.5194905731003</v>
      </c>
      <c r="AJ124" s="75">
        <f>'Population 2016'!AJ124*'Prevalence Rates'!AJ124</f>
        <v>302.63218682340744</v>
      </c>
      <c r="AK124" s="75">
        <f>'Population 2016'!AK124*'Prevalence Rates'!AK124</f>
        <v>187.89249635018922</v>
      </c>
      <c r="AL124" s="75">
        <f>'Population 2016'!AL124*'Prevalence Rates'!AL124</f>
        <v>205.13187460216278</v>
      </c>
      <c r="AM124" s="75">
        <f>'Population 2016'!AM124*'Prevalence Rates'!AM124</f>
        <v>961.91924725168838</v>
      </c>
      <c r="AN124" s="75">
        <f>'Population 2016'!AN124*'Prevalence Rates'!AN124</f>
        <v>24.554880870077863</v>
      </c>
      <c r="AO124" s="75">
        <f>'Population 2016'!AO124*'Prevalence Rates'!AO124</f>
        <v>24.554880870077863</v>
      </c>
      <c r="AP124" s="75">
        <f>'Population 2016'!AP124*'Prevalence Rates'!AP124</f>
        <v>197.54909479436424</v>
      </c>
      <c r="AQ124" s="75">
        <f>'Population 2016'!AQ124*'Prevalence Rates'!AQ124</f>
        <v>296.16981662215363</v>
      </c>
      <c r="AR124" s="75">
        <f>'Population 2016'!AR124*'Prevalence Rates'!AR124</f>
        <v>9626.8792746916224</v>
      </c>
      <c r="AS124" s="75">
        <f>'Population 2016'!AS124*'Prevalence Rates'!AS124</f>
        <v>145.79853129162328</v>
      </c>
      <c r="AT124" s="75">
        <f>'Population 2016'!AT124*'Prevalence Rates'!AT124</f>
        <v>14.015257356191732</v>
      </c>
      <c r="AU124" s="75">
        <f>'Population 2016'!AU124*'Prevalence Rates'!AU124</f>
        <v>14.015257356191722</v>
      </c>
      <c r="AV124" s="75">
        <f>'Population 2016'!AV124*'Prevalence Rates'!AV124</f>
        <v>242.03368988888289</v>
      </c>
      <c r="AW124" s="75">
        <f>'Population 2016'!AW124*'Prevalence Rates'!AW124</f>
        <v>821.7751768602061</v>
      </c>
      <c r="AX124" s="75">
        <f>'Population 2016'!AX124*'Prevalence Rates'!AX124</f>
        <v>115.09294671616077</v>
      </c>
      <c r="AY124" s="75">
        <f>'Population 2016'!AY124*'Prevalence Rates'!AY124</f>
        <v>1308.8818911132867</v>
      </c>
      <c r="AZ124" s="75">
        <f>'Population 2016'!AZ124*'Prevalence Rates'!AZ124</f>
        <v>614.35694415967168</v>
      </c>
      <c r="BA124" s="75">
        <f>'Population 2016'!BA124*'Prevalence Rates'!BA124</f>
        <v>281.02753329861321</v>
      </c>
      <c r="BB124" s="75">
        <f>'Population 2016'!BB124*'Prevalence Rates'!BB124</f>
        <v>398.72249178714441</v>
      </c>
      <c r="BC124" s="84">
        <f>'Population 2016'!BC124*'Prevalence Rates'!BC124</f>
        <v>45.072225880427823</v>
      </c>
      <c r="BD124" s="118">
        <v>122</v>
      </c>
    </row>
    <row r="125" spans="2:56" s="75" customFormat="1" x14ac:dyDescent="0.35">
      <c r="B125" s="75" t="s">
        <v>52</v>
      </c>
      <c r="C125" s="83">
        <f>'Population 2016'!C125*'Prevalence Rates'!C125</f>
        <v>377.91563484455179</v>
      </c>
      <c r="D125" s="75">
        <f>'Population 2016'!D125*'Prevalence Rates'!D125</f>
        <v>584.39669358891467</v>
      </c>
      <c r="E125" s="75">
        <f>'Population 2016'!E125*'Prevalence Rates'!E125</f>
        <v>181.91894819950247</v>
      </c>
      <c r="F125" s="75">
        <f>'Population 2016'!F125*'Prevalence Rates'!F125</f>
        <v>179.15921218038454</v>
      </c>
      <c r="G125" s="75">
        <f>'Population 2016'!G125*'Prevalence Rates'!G125</f>
        <v>92.363739827775561</v>
      </c>
      <c r="H125" s="75">
        <f>'Population 2016'!H125*'Prevalence Rates'!H125</f>
        <v>873.74191628635504</v>
      </c>
      <c r="I125" s="75">
        <f>'Population 2016'!I125*'Prevalence Rates'!I125</f>
        <v>148.43623994446921</v>
      </c>
      <c r="J125" s="75">
        <f>'Population 2016'!J125*'Prevalence Rates'!J125</f>
        <v>247.70355671357646</v>
      </c>
      <c r="K125" s="75">
        <f>'Population 2016'!K125*'Prevalence Rates'!K125</f>
        <v>131.05666410597175</v>
      </c>
      <c r="L125" s="75">
        <f>'Population 2016'!L125*'Prevalence Rates'!L125</f>
        <v>380.94971159160588</v>
      </c>
      <c r="M125" s="75">
        <f>'Population 2016'!M125*'Prevalence Rates'!M125</f>
        <v>380.94971159160593</v>
      </c>
      <c r="N125" s="75">
        <f>'Population 2016'!N125*'Prevalence Rates'!N125</f>
        <v>206.23519333640567</v>
      </c>
      <c r="O125" s="75">
        <f>'Population 2016'!O125*'Prevalence Rates'!O125</f>
        <v>339.21346463806816</v>
      </c>
      <c r="P125" s="75">
        <f>'Population 2016'!P125*'Prevalence Rates'!P125</f>
        <v>110.60405500104696</v>
      </c>
      <c r="Q125" s="75">
        <f>'Population 2016'!Q125*'Prevalence Rates'!Q125</f>
        <v>280.77162253819512</v>
      </c>
      <c r="R125" s="75">
        <f>'Population 2016'!R125*'Prevalence Rates'!R125</f>
        <v>59.092892288865812</v>
      </c>
      <c r="S125" s="75">
        <f>'Population 2016'!S125*'Prevalence Rates'!S125</f>
        <v>2343.3822338858545</v>
      </c>
      <c r="T125" s="75">
        <f>'Population 2016'!T125*'Prevalence Rates'!T125</f>
        <v>518.29547605646803</v>
      </c>
      <c r="U125" s="75">
        <f>'Population 2016'!U125*'Prevalence Rates'!U125</f>
        <v>63.164598240881247</v>
      </c>
      <c r="V125" s="75">
        <f>'Population 2016'!V125*'Prevalence Rates'!V125</f>
        <v>459.73111403294763</v>
      </c>
      <c r="W125" s="75">
        <f>'Population 2016'!W125*'Prevalence Rates'!W125</f>
        <v>762.30648843340043</v>
      </c>
      <c r="X125" s="75">
        <f>'Population 2016'!X125*'Prevalence Rates'!X125</f>
        <v>762.3064884334002</v>
      </c>
      <c r="Y125" s="75">
        <f>'Population 2016'!Y125*'Prevalence Rates'!Y125</f>
        <v>712.44413500725045</v>
      </c>
      <c r="Z125" s="75">
        <f>'Population 2016'!Z125*'Prevalence Rates'!Z125</f>
        <v>802.54556900880152</v>
      </c>
      <c r="AA125" s="75">
        <f>'Population 2016'!AA125*'Prevalence Rates'!AA125</f>
        <v>3456.0984560418651</v>
      </c>
      <c r="AB125" s="75">
        <f>'Population 2016'!AB125*'Prevalence Rates'!AB125</f>
        <v>746.83090573081131</v>
      </c>
      <c r="AC125" s="75">
        <f>'Population 2016'!AC125*'Prevalence Rates'!AC125</f>
        <v>1629.8279669305232</v>
      </c>
      <c r="AD125" s="75">
        <f>'Population 2016'!AD125*'Prevalence Rates'!AD125</f>
        <v>392.54589426804608</v>
      </c>
      <c r="AE125" s="75">
        <f>'Population 2016'!AE125*'Prevalence Rates'!AE125</f>
        <v>336.38779002569726</v>
      </c>
      <c r="AF125" s="75">
        <f>'Population 2016'!AF125*'Prevalence Rates'!AF125</f>
        <v>89.303506074845529</v>
      </c>
      <c r="AG125" s="75">
        <f>'Population 2016'!AG125*'Prevalence Rates'!AG125</f>
        <v>336.3877900256972</v>
      </c>
      <c r="AH125" s="75">
        <f>'Population 2016'!AH125*'Prevalence Rates'!AH125</f>
        <v>1940.1286327817791</v>
      </c>
      <c r="AI125" s="75">
        <f>'Population 2016'!AI125*'Prevalence Rates'!AI125</f>
        <v>1426.985971285754</v>
      </c>
      <c r="AJ125" s="75">
        <f>'Population 2016'!AJ125*'Prevalence Rates'!AJ125</f>
        <v>301.6074728725381</v>
      </c>
      <c r="AK125" s="75">
        <f>'Population 2016'!AK125*'Prevalence Rates'!AK125</f>
        <v>162.49072109254561</v>
      </c>
      <c r="AL125" s="75">
        <f>'Population 2016'!AL125*'Prevalence Rates'!AL125</f>
        <v>252.75784880498662</v>
      </c>
      <c r="AM125" s="75">
        <f>'Population 2016'!AM125*'Prevalence Rates'!AM125</f>
        <v>1063.8805103515467</v>
      </c>
      <c r="AN125" s="75">
        <f>'Population 2016'!AN125*'Prevalence Rates'!AN125</f>
        <v>34.786081232610307</v>
      </c>
      <c r="AO125" s="75">
        <f>'Population 2016'!AO125*'Prevalence Rates'!AO125</f>
        <v>34.786081232610307</v>
      </c>
      <c r="AP125" s="75">
        <f>'Population 2016'!AP125*'Prevalence Rates'!AP125</f>
        <v>147.14202488370788</v>
      </c>
      <c r="AQ125" s="75">
        <f>'Population 2016'!AQ125*'Prevalence Rates'!AQ125</f>
        <v>313.95368551863402</v>
      </c>
      <c r="AR125" s="75">
        <f>'Population 2016'!AR125*'Prevalence Rates'!AR125</f>
        <v>9529.5418539926904</v>
      </c>
      <c r="AS125" s="75">
        <f>'Population 2016'!AS125*'Prevalence Rates'!AS125</f>
        <v>158.77212941503043</v>
      </c>
      <c r="AT125" s="75">
        <f>'Population 2016'!AT125*'Prevalence Rates'!AT125</f>
        <v>12.316438282713946</v>
      </c>
      <c r="AU125" s="75">
        <f>'Population 2016'!AU125*'Prevalence Rates'!AU125</f>
        <v>12.316438282713937</v>
      </c>
      <c r="AV125" s="75">
        <f>'Population 2016'!AV125*'Prevalence Rates'!AV125</f>
        <v>284.21670441237393</v>
      </c>
      <c r="AW125" s="75">
        <f>'Population 2016'!AW125*'Prevalence Rates'!AW125</f>
        <v>886.37673885316917</v>
      </c>
      <c r="AX125" s="75">
        <f>'Population 2016'!AX125*'Prevalence Rates'!AX125</f>
        <v>122.76580983057148</v>
      </c>
      <c r="AY125" s="75">
        <f>'Population 2016'!AY125*'Prevalence Rates'!AY125</f>
        <v>1291.0078451637282</v>
      </c>
      <c r="AZ125" s="75">
        <f>'Population 2016'!AZ125*'Prevalence Rates'!AZ125</f>
        <v>539.49220511318731</v>
      </c>
      <c r="BA125" s="75">
        <f>'Population 2016'!BA125*'Prevalence Rates'!BA125</f>
        <v>262.87420195510032</v>
      </c>
      <c r="BB125" s="75">
        <f>'Population 2016'!BB125*'Prevalence Rates'!BB125</f>
        <v>430.89118539205202</v>
      </c>
      <c r="BC125" s="84">
        <f>'Population 2016'!BC125*'Prevalence Rates'!BC125</f>
        <v>63.164598240881247</v>
      </c>
      <c r="BD125" s="118">
        <v>123</v>
      </c>
    </row>
    <row r="126" spans="2:56" s="75" customFormat="1" x14ac:dyDescent="0.35">
      <c r="B126" s="75" t="s">
        <v>53</v>
      </c>
      <c r="C126" s="83">
        <f>'Population 2016'!C126*'Prevalence Rates'!C126</f>
        <v>526.55196399713975</v>
      </c>
      <c r="D126" s="75">
        <f>'Population 2016'!D126*'Prevalence Rates'!D126</f>
        <v>814.99525951552539</v>
      </c>
      <c r="E126" s="75">
        <f>'Population 2016'!E126*'Prevalence Rates'!E126</f>
        <v>254.27469518363142</v>
      </c>
      <c r="F126" s="75">
        <f>'Population 2016'!F126*'Prevalence Rates'!F126</f>
        <v>270.00910236720938</v>
      </c>
      <c r="G126" s="75">
        <f>'Population 2016'!G126*'Prevalence Rates'!G126</f>
        <v>167.695487611857</v>
      </c>
      <c r="H126" s="75">
        <f>'Population 2016'!H126*'Prevalence Rates'!H126</f>
        <v>1472.1981228976185</v>
      </c>
      <c r="I126" s="75">
        <f>'Population 2016'!I126*'Prevalence Rates'!I126</f>
        <v>231.96436536937631</v>
      </c>
      <c r="J126" s="75">
        <f>'Population 2016'!J126*'Prevalence Rates'!J126</f>
        <v>400.48115546841512</v>
      </c>
      <c r="K126" s="75">
        <f>'Population 2016'!K126*'Prevalence Rates'!K126</f>
        <v>219.85851423292348</v>
      </c>
      <c r="L126" s="75">
        <f>'Population 2016'!L126*'Prevalence Rates'!L126</f>
        <v>602.03697734754633</v>
      </c>
      <c r="M126" s="75">
        <f>'Population 2016'!M126*'Prevalence Rates'!M126</f>
        <v>602.03697734754644</v>
      </c>
      <c r="N126" s="75">
        <f>'Population 2016'!N126*'Prevalence Rates'!N126</f>
        <v>321.85130762462074</v>
      </c>
      <c r="O126" s="75">
        <f>'Population 2016'!O126*'Prevalence Rates'!O126</f>
        <v>556.04241241729267</v>
      </c>
      <c r="P126" s="75">
        <f>'Population 2016'!P126*'Prevalence Rates'!P126</f>
        <v>165.65281850555908</v>
      </c>
      <c r="Q126" s="75">
        <f>'Population 2016'!Q126*'Prevalence Rates'!Q126</f>
        <v>419.61428866197792</v>
      </c>
      <c r="R126" s="75">
        <f>'Population 2016'!R126*'Prevalence Rates'!R126</f>
        <v>83.119082076994317</v>
      </c>
      <c r="S126" s="75">
        <f>'Population 2016'!S126*'Prevalence Rates'!S126</f>
        <v>3298.3352692956387</v>
      </c>
      <c r="T126" s="75">
        <f>'Population 2016'!T126*'Prevalence Rates'!T126</f>
        <v>624.00947941574123</v>
      </c>
      <c r="U126" s="75">
        <f>'Population 2016'!U126*'Prevalence Rates'!U126</f>
        <v>97.899742478574055</v>
      </c>
      <c r="V126" s="75">
        <f>'Population 2016'!V126*'Prevalence Rates'!V126</f>
        <v>713.5505415596848</v>
      </c>
      <c r="W126" s="75">
        <f>'Population 2016'!W126*'Prevalence Rates'!W126</f>
        <v>1146.2828572593517</v>
      </c>
      <c r="X126" s="75">
        <f>'Population 2016'!X126*'Prevalence Rates'!X126</f>
        <v>1146.2828572593514</v>
      </c>
      <c r="Y126" s="75">
        <f>'Population 2016'!Y126*'Prevalence Rates'!Y126</f>
        <v>1121.9994445370917</v>
      </c>
      <c r="Z126" s="75">
        <f>'Population 2016'!Z126*'Prevalence Rates'!Z126</f>
        <v>1112.8656844266188</v>
      </c>
      <c r="AA126" s="75">
        <f>'Population 2016'!AA126*'Prevalence Rates'!AA126</f>
        <v>5194.7031563283635</v>
      </c>
      <c r="AB126" s="75">
        <f>'Population 2016'!AB126*'Prevalence Rates'!AB126</f>
        <v>1079.5598094003774</v>
      </c>
      <c r="AC126" s="75">
        <f>'Population 2016'!AC126*'Prevalence Rates'!AC126</f>
        <v>2369.8696326342074</v>
      </c>
      <c r="AD126" s="75">
        <f>'Population 2016'!AD126*'Prevalence Rates'!AD126</f>
        <v>649.23072312381589</v>
      </c>
      <c r="AE126" s="75">
        <f>'Population 2016'!AE126*'Prevalence Rates'!AE126</f>
        <v>539.61426852775276</v>
      </c>
      <c r="AF126" s="75">
        <f>'Population 2016'!AF126*'Prevalence Rates'!AF126</f>
        <v>143.25563393326556</v>
      </c>
      <c r="AG126" s="75">
        <f>'Population 2016'!AG126*'Prevalence Rates'!AG126</f>
        <v>539.61426852775264</v>
      </c>
      <c r="AH126" s="75">
        <f>'Population 2016'!AH126*'Prevalence Rates'!AH126</f>
        <v>3023.2378360979505</v>
      </c>
      <c r="AI126" s="75">
        <f>'Population 2016'!AI126*'Prevalence Rates'!AI126</f>
        <v>1935.062663847553</v>
      </c>
      <c r="AJ126" s="75">
        <f>'Population 2016'!AJ126*'Prevalence Rates'!AJ126</f>
        <v>459.51351055398226</v>
      </c>
      <c r="AK126" s="75">
        <f>'Population 2016'!AK126*'Prevalence Rates'!AK126</f>
        <v>276.24030714949566</v>
      </c>
      <c r="AL126" s="75">
        <f>'Population 2016'!AL126*'Prevalence Rates'!AL126</f>
        <v>442.91514857052397</v>
      </c>
      <c r="AM126" s="75">
        <f>'Population 2016'!AM126*'Prevalence Rates'!AM126</f>
        <v>1579.1974507496107</v>
      </c>
      <c r="AN126" s="75">
        <f>'Population 2016'!AN126*'Prevalence Rates'!AN126</f>
        <v>46.998896322513197</v>
      </c>
      <c r="AO126" s="75">
        <f>'Population 2016'!AO126*'Prevalence Rates'!AO126</f>
        <v>46.998896322513197</v>
      </c>
      <c r="AP126" s="75">
        <f>'Population 2016'!AP126*'Prevalence Rates'!AP126</f>
        <v>233.65742472997258</v>
      </c>
      <c r="AQ126" s="75">
        <f>'Population 2016'!AQ126*'Prevalence Rates'!AQ126</f>
        <v>476.24597003805923</v>
      </c>
      <c r="AR126" s="75">
        <f>'Population 2016'!AR126*'Prevalence Rates'!AR126</f>
        <v>14333.397464562058</v>
      </c>
      <c r="AS126" s="75">
        <f>'Population 2016'!AS126*'Prevalence Rates'!AS126</f>
        <v>248.11647244554376</v>
      </c>
      <c r="AT126" s="75">
        <f>'Population 2016'!AT126*'Prevalence Rates'!AT126</f>
        <v>7.2464202131526338</v>
      </c>
      <c r="AU126" s="75">
        <f>'Population 2016'!AU126*'Prevalence Rates'!AU126</f>
        <v>7.2464202131526285</v>
      </c>
      <c r="AV126" s="75">
        <f>'Population 2016'!AV126*'Prevalence Rates'!AV126</f>
        <v>476.49692933253999</v>
      </c>
      <c r="AW126" s="75">
        <f>'Population 2016'!AW126*'Prevalence Rates'!AW126</f>
        <v>1459.4012423097206</v>
      </c>
      <c r="AX126" s="75">
        <f>'Population 2016'!AX126*'Prevalence Rates'!AX126</f>
        <v>190.02571235167252</v>
      </c>
      <c r="AY126" s="75">
        <f>'Population 2016'!AY126*'Prevalence Rates'!AY126</f>
        <v>1968.9387704263283</v>
      </c>
      <c r="AZ126" s="75">
        <f>'Population 2016'!AZ126*'Prevalence Rates'!AZ126</f>
        <v>836.91813530589013</v>
      </c>
      <c r="BA126" s="75">
        <f>'Population 2016'!BA126*'Prevalence Rates'!BA126</f>
        <v>424.74253095003434</v>
      </c>
      <c r="BB126" s="75">
        <f>'Population 2016'!BB126*'Prevalence Rates'!BB126</f>
        <v>619.97910374795242</v>
      </c>
      <c r="BC126" s="84">
        <f>'Population 2016'!BC126*'Prevalence Rates'!BC126</f>
        <v>97.899742478574055</v>
      </c>
      <c r="BD126" s="118">
        <v>124</v>
      </c>
    </row>
    <row r="127" spans="2:56" s="75" customFormat="1" x14ac:dyDescent="0.35">
      <c r="B127" s="75" t="s">
        <v>54</v>
      </c>
      <c r="C127" s="83">
        <f>'Population 2016'!C127*'Prevalence Rates'!C127</f>
        <v>488.71797317598737</v>
      </c>
      <c r="D127" s="75">
        <f>'Population 2016'!D127*'Prevalence Rates'!D127</f>
        <v>786.43234154185041</v>
      </c>
      <c r="E127" s="75">
        <f>'Population 2016'!E127*'Prevalence Rates'!E127</f>
        <v>268.15164484052303</v>
      </c>
      <c r="F127" s="75">
        <f>'Population 2016'!F127*'Prevalence Rates'!F127</f>
        <v>270.41452143983281</v>
      </c>
      <c r="G127" s="75">
        <f>'Population 2016'!G127*'Prevalence Rates'!G127</f>
        <v>172.40981858889717</v>
      </c>
      <c r="H127" s="75">
        <f>'Population 2016'!H127*'Prevalence Rates'!H127</f>
        <v>1556.7546745076959</v>
      </c>
      <c r="I127" s="75">
        <f>'Population 2016'!I127*'Prevalence Rates'!I127</f>
        <v>262.66553137414672</v>
      </c>
      <c r="J127" s="75">
        <f>'Population 2016'!J127*'Prevalence Rates'!J127</f>
        <v>404.62263587656832</v>
      </c>
      <c r="K127" s="75">
        <f>'Population 2016'!K127*'Prevalence Rates'!K127</f>
        <v>205.42127596246883</v>
      </c>
      <c r="L127" s="75">
        <f>'Population 2016'!L127*'Prevalence Rates'!L127</f>
        <v>704.97594238624595</v>
      </c>
      <c r="M127" s="75">
        <f>'Population 2016'!M127*'Prevalence Rates'!M127</f>
        <v>704.97594238624617</v>
      </c>
      <c r="N127" s="75">
        <f>'Population 2016'!N127*'Prevalence Rates'!N127</f>
        <v>299.26525094920873</v>
      </c>
      <c r="O127" s="75">
        <f>'Population 2016'!O127*'Prevalence Rates'!O127</f>
        <v>581.98162588883724</v>
      </c>
      <c r="P127" s="75">
        <f>'Population 2016'!P127*'Prevalence Rates'!P127</f>
        <v>212.48047037992208</v>
      </c>
      <c r="Q127" s="75">
        <f>'Population 2016'!Q127*'Prevalence Rates'!Q127</f>
        <v>453.6855343225659</v>
      </c>
      <c r="R127" s="75">
        <f>'Population 2016'!R127*'Prevalence Rates'!R127</f>
        <v>100.0941058814509</v>
      </c>
      <c r="S127" s="75">
        <f>'Population 2016'!S127*'Prevalence Rates'!S127</f>
        <v>3389.9257619092059</v>
      </c>
      <c r="T127" s="75">
        <f>'Population 2016'!T127*'Prevalence Rates'!T127</f>
        <v>600.81903742122199</v>
      </c>
      <c r="U127" s="75">
        <f>'Population 2016'!U127*'Prevalence Rates'!U127</f>
        <v>107.89801405085396</v>
      </c>
      <c r="V127" s="75">
        <f>'Population 2016'!V127*'Prevalence Rates'!V127</f>
        <v>693.52105267379898</v>
      </c>
      <c r="W127" s="75">
        <f>'Population 2016'!W127*'Prevalence Rates'!W127</f>
        <v>1195.3146095351851</v>
      </c>
      <c r="X127" s="75">
        <f>'Population 2016'!X127*'Prevalence Rates'!X127</f>
        <v>1195.3146095351849</v>
      </c>
      <c r="Y127" s="75">
        <f>'Population 2016'!Y127*'Prevalence Rates'!Y127</f>
        <v>1106.0726687087729</v>
      </c>
      <c r="Z127" s="75">
        <f>'Population 2016'!Z127*'Prevalence Rates'!Z127</f>
        <v>1075.7701616123982</v>
      </c>
      <c r="AA127" s="75">
        <f>'Population 2016'!AA127*'Prevalence Rates'!AA127</f>
        <v>5354.6132504427078</v>
      </c>
      <c r="AB127" s="75">
        <f>'Population 2016'!AB127*'Prevalence Rates'!AB127</f>
        <v>1042.2497032903721</v>
      </c>
      <c r="AC127" s="75">
        <f>'Population 2016'!AC127*'Prevalence Rates'!AC127</f>
        <v>2478.023338181807</v>
      </c>
      <c r="AD127" s="75">
        <f>'Population 2016'!AD127*'Prevalence Rates'!AD127</f>
        <v>715.56809472930956</v>
      </c>
      <c r="AE127" s="75">
        <f>'Population 2016'!AE127*'Prevalence Rates'!AE127</f>
        <v>608.66980079389168</v>
      </c>
      <c r="AF127" s="75">
        <f>'Population 2016'!AF127*'Prevalence Rates'!AF127</f>
        <v>188.16335616939898</v>
      </c>
      <c r="AG127" s="75">
        <f>'Population 2016'!AG127*'Prevalence Rates'!AG127</f>
        <v>608.66980079389157</v>
      </c>
      <c r="AH127" s="75">
        <f>'Population 2016'!AH127*'Prevalence Rates'!AH127</f>
        <v>3069.0802731936988</v>
      </c>
      <c r="AI127" s="75">
        <f>'Population 2016'!AI127*'Prevalence Rates'!AI127</f>
        <v>1955.4624208459459</v>
      </c>
      <c r="AJ127" s="75">
        <f>'Population 2016'!AJ127*'Prevalence Rates'!AJ127</f>
        <v>498.51612071807637</v>
      </c>
      <c r="AK127" s="75">
        <f>'Population 2016'!AK127*'Prevalence Rates'!AK127</f>
        <v>267.24397530746228</v>
      </c>
      <c r="AL127" s="75">
        <f>'Population 2016'!AL127*'Prevalence Rates'!AL127</f>
        <v>449.16596719954345</v>
      </c>
      <c r="AM127" s="75">
        <f>'Population 2016'!AM127*'Prevalence Rates'!AM127</f>
        <v>1608.7240617105504</v>
      </c>
      <c r="AN127" s="75">
        <f>'Population 2016'!AN127*'Prevalence Rates'!AN127</f>
        <v>53.265415832181624</v>
      </c>
      <c r="AO127" s="75">
        <f>'Population 2016'!AO127*'Prevalence Rates'!AO127</f>
        <v>53.265415832181624</v>
      </c>
      <c r="AP127" s="75">
        <f>'Population 2016'!AP127*'Prevalence Rates'!AP127</f>
        <v>230.21566233624139</v>
      </c>
      <c r="AQ127" s="75">
        <f>'Population 2016'!AQ127*'Prevalence Rates'!AQ127</f>
        <v>502.72901643979867</v>
      </c>
      <c r="AR127" s="75">
        <f>'Population 2016'!AR127*'Prevalence Rates'!AR127</f>
        <v>14775.260540565647</v>
      </c>
      <c r="AS127" s="75">
        <f>'Population 2016'!AS127*'Prevalence Rates'!AS127</f>
        <v>280.95541732804219</v>
      </c>
      <c r="AT127" s="75">
        <f>'Population 2016'!AT127*'Prevalence Rates'!AT127</f>
        <v>20.067009821038063</v>
      </c>
      <c r="AU127" s="75">
        <f>'Population 2016'!AU127*'Prevalence Rates'!AU127</f>
        <v>20.067009821038049</v>
      </c>
      <c r="AV127" s="75">
        <f>'Population 2016'!AV127*'Prevalence Rates'!AV127</f>
        <v>529.13849485880155</v>
      </c>
      <c r="AW127" s="75">
        <f>'Population 2016'!AW127*'Prevalence Rates'!AW127</f>
        <v>1475.9799646339143</v>
      </c>
      <c r="AX127" s="75">
        <f>'Population 2016'!AX127*'Prevalence Rates'!AX127</f>
        <v>209.72883920841278</v>
      </c>
      <c r="AY127" s="75">
        <f>'Population 2016'!AY127*'Prevalence Rates'!AY127</f>
        <v>1984.9899017069779</v>
      </c>
      <c r="AZ127" s="75">
        <f>'Population 2016'!AZ127*'Prevalence Rates'!AZ127</f>
        <v>809.39044880884853</v>
      </c>
      <c r="BA127" s="75">
        <f>'Population 2016'!BA127*'Prevalence Rates'!BA127</f>
        <v>447.19386214372543</v>
      </c>
      <c r="BB127" s="75">
        <f>'Population 2016'!BB127*'Prevalence Rates'!BB127</f>
        <v>615.1644512098859</v>
      </c>
      <c r="BC127" s="84">
        <f>'Population 2016'!BC127*'Prevalence Rates'!BC127</f>
        <v>107.89801405085396</v>
      </c>
      <c r="BD127" s="118">
        <v>125</v>
      </c>
    </row>
    <row r="128" spans="2:56" s="75" customFormat="1" x14ac:dyDescent="0.35">
      <c r="B128" s="75" t="s">
        <v>55</v>
      </c>
      <c r="C128" s="83">
        <f>'Population 2016'!C128*'Prevalence Rates'!C128</f>
        <v>489.58457655221741</v>
      </c>
      <c r="D128" s="75">
        <f>'Population 2016'!D128*'Prevalence Rates'!D128</f>
        <v>788.11085815090814</v>
      </c>
      <c r="E128" s="75">
        <f>'Population 2016'!E128*'Prevalence Rates'!E128</f>
        <v>268.93150017713918</v>
      </c>
      <c r="F128" s="75">
        <f>'Population 2016'!F128*'Prevalence Rates'!F128</f>
        <v>232.45284657653787</v>
      </c>
      <c r="G128" s="75">
        <f>'Population 2016'!G128*'Prevalence Rates'!G128</f>
        <v>185.87184872687308</v>
      </c>
      <c r="H128" s="75">
        <f>'Population 2016'!H128*'Prevalence Rates'!H128</f>
        <v>1466.2512208690796</v>
      </c>
      <c r="I128" s="75">
        <f>'Population 2016'!I128*'Prevalence Rates'!I128</f>
        <v>259.00888919248814</v>
      </c>
      <c r="J128" s="75">
        <f>'Population 2016'!J128*'Prevalence Rates'!J128</f>
        <v>384.23443734887877</v>
      </c>
      <c r="K128" s="75">
        <f>'Population 2016'!K128*'Prevalence Rates'!K128</f>
        <v>188.19860148594438</v>
      </c>
      <c r="L128" s="75">
        <f>'Population 2016'!L128*'Prevalence Rates'!L128</f>
        <v>694.35496698329132</v>
      </c>
      <c r="M128" s="75">
        <f>'Population 2016'!M128*'Prevalence Rates'!M128</f>
        <v>694.35496698329155</v>
      </c>
      <c r="N128" s="75">
        <f>'Population 2016'!N128*'Prevalence Rates'!N128</f>
        <v>283.21024206435999</v>
      </c>
      <c r="O128" s="75">
        <f>'Population 2016'!O128*'Prevalence Rates'!O128</f>
        <v>545.62560583601999</v>
      </c>
      <c r="P128" s="75">
        <f>'Population 2016'!P128*'Prevalence Rates'!P128</f>
        <v>185.39374663089419</v>
      </c>
      <c r="Q128" s="75">
        <f>'Population 2016'!Q128*'Prevalence Rates'!Q128</f>
        <v>433.73085963688743</v>
      </c>
      <c r="R128" s="75">
        <f>'Population 2016'!R128*'Prevalence Rates'!R128</f>
        <v>84.053113424296086</v>
      </c>
      <c r="S128" s="75">
        <f>'Population 2016'!S128*'Prevalence Rates'!S128</f>
        <v>3152.3831849458074</v>
      </c>
      <c r="T128" s="75">
        <f>'Population 2016'!T128*'Prevalence Rates'!T128</f>
        <v>525.82555911785335</v>
      </c>
      <c r="U128" s="75">
        <f>'Population 2016'!U128*'Prevalence Rates'!U128</f>
        <v>109.0357985491069</v>
      </c>
      <c r="V128" s="75">
        <f>'Population 2016'!V128*'Prevalence Rates'!V128</f>
        <v>644.66858684312547</v>
      </c>
      <c r="W128" s="75">
        <f>'Population 2016'!W128*'Prevalence Rates'!W128</f>
        <v>1134.5452338728776</v>
      </c>
      <c r="X128" s="75">
        <f>'Population 2016'!X128*'Prevalence Rates'!X128</f>
        <v>1134.5452338728774</v>
      </c>
      <c r="Y128" s="75">
        <f>'Population 2016'!Y128*'Prevalence Rates'!Y128</f>
        <v>1036.370998330382</v>
      </c>
      <c r="Z128" s="75">
        <f>'Population 2016'!Z128*'Prevalence Rates'!Z128</f>
        <v>983.82625730207621</v>
      </c>
      <c r="AA128" s="75">
        <f>'Population 2016'!AA128*'Prevalence Rates'!AA128</f>
        <v>5023.0755227947366</v>
      </c>
      <c r="AB128" s="75">
        <f>'Population 2016'!AB128*'Prevalence Rates'!AB128</f>
        <v>1032.1129116387344</v>
      </c>
      <c r="AC128" s="75">
        <f>'Population 2016'!AC128*'Prevalence Rates'!AC128</f>
        <v>2292.9476733973538</v>
      </c>
      <c r="AD128" s="75">
        <f>'Population 2016'!AD128*'Prevalence Rates'!AD128</f>
        <v>717.0812466566266</v>
      </c>
      <c r="AE128" s="75">
        <f>'Population 2016'!AE128*'Prevalence Rates'!AE128</f>
        <v>595.27974187428492</v>
      </c>
      <c r="AF128" s="75">
        <f>'Population 2016'!AF128*'Prevalence Rates'!AF128</f>
        <v>174.24820043096904</v>
      </c>
      <c r="AG128" s="75">
        <f>'Population 2016'!AG128*'Prevalence Rates'!AG128</f>
        <v>595.2797418742847</v>
      </c>
      <c r="AH128" s="75">
        <f>'Population 2016'!AH128*'Prevalence Rates'!AH128</f>
        <v>2921.507144094312</v>
      </c>
      <c r="AI128" s="75">
        <f>'Population 2016'!AI128*'Prevalence Rates'!AI128</f>
        <v>1788.9841190793456</v>
      </c>
      <c r="AJ128" s="75">
        <f>'Population 2016'!AJ128*'Prevalence Rates'!AJ128</f>
        <v>478.93018079904726</v>
      </c>
      <c r="AK128" s="75">
        <f>'Population 2016'!AK128*'Prevalence Rates'!AK128</f>
        <v>251.68406742971518</v>
      </c>
      <c r="AL128" s="75">
        <f>'Population 2016'!AL128*'Prevalence Rates'!AL128</f>
        <v>415.60173885848002</v>
      </c>
      <c r="AM128" s="75">
        <f>'Population 2016'!AM128*'Prevalence Rates'!AM128</f>
        <v>1475.3783974388944</v>
      </c>
      <c r="AN128" s="75">
        <f>'Population 2016'!AN128*'Prevalence Rates'!AN128</f>
        <v>50.143349833622906</v>
      </c>
      <c r="AO128" s="75">
        <f>'Population 2016'!AO128*'Prevalence Rates'!AO128</f>
        <v>50.143349833622906</v>
      </c>
      <c r="AP128" s="75">
        <f>'Population 2016'!AP128*'Prevalence Rates'!AP128</f>
        <v>200.57089049576294</v>
      </c>
      <c r="AQ128" s="75">
        <f>'Population 2016'!AQ128*'Prevalence Rates'!AQ128</f>
        <v>482.27048910988464</v>
      </c>
      <c r="AR128" s="75">
        <f>'Population 2016'!AR128*'Prevalence Rates'!AR128</f>
        <v>13939.972673091606</v>
      </c>
      <c r="AS128" s="75">
        <f>'Population 2016'!AS128*'Prevalence Rates'!AS128</f>
        <v>277.0441563993906</v>
      </c>
      <c r="AT128" s="75">
        <f>'Population 2016'!AT128*'Prevalence Rates'!AT128</f>
        <v>14.759641486082709</v>
      </c>
      <c r="AU128" s="75">
        <f>'Population 2016'!AU128*'Prevalence Rates'!AU128</f>
        <v>14.759641486082698</v>
      </c>
      <c r="AV128" s="75">
        <f>'Population 2016'!AV128*'Prevalence Rates'!AV128</f>
        <v>508.37687885712023</v>
      </c>
      <c r="AW128" s="75">
        <f>'Population 2016'!AW128*'Prevalence Rates'!AW128</f>
        <v>1460.7005144827235</v>
      </c>
      <c r="AX128" s="75">
        <f>'Population 2016'!AX128*'Prevalence Rates'!AX128</f>
        <v>206.45524892572664</v>
      </c>
      <c r="AY128" s="75">
        <f>'Population 2016'!AY128*'Prevalence Rates'!AY128</f>
        <v>1839.204228728061</v>
      </c>
      <c r="AZ128" s="75">
        <f>'Population 2016'!AZ128*'Prevalence Rates'!AZ128</f>
        <v>726.55944817386012</v>
      </c>
      <c r="BA128" s="75">
        <f>'Population 2016'!BA128*'Prevalence Rates'!BA128</f>
        <v>444.22731874827491</v>
      </c>
      <c r="BB128" s="75">
        <f>'Population 2016'!BB128*'Prevalence Rates'!BB128</f>
        <v>561.61486479194809</v>
      </c>
      <c r="BC128" s="84">
        <f>'Population 2016'!BC128*'Prevalence Rates'!BC128</f>
        <v>109.0357985491069</v>
      </c>
      <c r="BD128" s="118">
        <v>126</v>
      </c>
    </row>
    <row r="129" spans="1:56" s="75" customFormat="1" x14ac:dyDescent="0.35">
      <c r="B129" s="75" t="s">
        <v>56</v>
      </c>
      <c r="C129" s="83">
        <f>'Population 2016'!C129*'Prevalence Rates'!C129</f>
        <v>400.50492796654322</v>
      </c>
      <c r="D129" s="75">
        <f>'Population 2016'!D129*'Prevalence Rates'!D129</f>
        <v>650.42416787355944</v>
      </c>
      <c r="E129" s="75">
        <f>'Population 2016'!E129*'Prevalence Rates'!E129</f>
        <v>226.1186029310104</v>
      </c>
      <c r="F129" s="75">
        <f>'Population 2016'!F129*'Prevalence Rates'!F129</f>
        <v>231.21419908145862</v>
      </c>
      <c r="G129" s="75">
        <f>'Population 2016'!G129*'Prevalence Rates'!G129</f>
        <v>173.1831800868467</v>
      </c>
      <c r="H129" s="75">
        <f>'Population 2016'!H129*'Prevalence Rates'!H129</f>
        <v>1287.508214896468</v>
      </c>
      <c r="I129" s="75">
        <f>'Population 2016'!I129*'Prevalence Rates'!I129</f>
        <v>247.81476432425839</v>
      </c>
      <c r="J129" s="75">
        <f>'Population 2016'!J129*'Prevalence Rates'!J129</f>
        <v>323.0774742143152</v>
      </c>
      <c r="K129" s="75">
        <f>'Population 2016'!K129*'Prevalence Rates'!K129</f>
        <v>173.07549958082384</v>
      </c>
      <c r="L129" s="75">
        <f>'Population 2016'!L129*'Prevalence Rates'!L129</f>
        <v>628.09625771560468</v>
      </c>
      <c r="M129" s="75">
        <f>'Population 2016'!M129*'Prevalence Rates'!M129</f>
        <v>628.09625771560491</v>
      </c>
      <c r="N129" s="75">
        <f>'Population 2016'!N129*'Prevalence Rates'!N129</f>
        <v>235.40952861948708</v>
      </c>
      <c r="O129" s="75">
        <f>'Population 2016'!O129*'Prevalence Rates'!O129</f>
        <v>457.72993165644988</v>
      </c>
      <c r="P129" s="75">
        <f>'Population 2016'!P129*'Prevalence Rates'!P129</f>
        <v>146.64585746366549</v>
      </c>
      <c r="Q129" s="75">
        <f>'Population 2016'!Q129*'Prevalence Rates'!Q129</f>
        <v>341.96254091371441</v>
      </c>
      <c r="R129" s="75">
        <f>'Population 2016'!R129*'Prevalence Rates'!R129</f>
        <v>76.601596276752105</v>
      </c>
      <c r="S129" s="75">
        <f>'Population 2016'!S129*'Prevalence Rates'!S129</f>
        <v>2683.4396663683501</v>
      </c>
      <c r="T129" s="75">
        <f>'Population 2016'!T129*'Prevalence Rates'!T129</f>
        <v>416.42561057655502</v>
      </c>
      <c r="U129" s="75">
        <f>'Population 2016'!U129*'Prevalence Rates'!U129</f>
        <v>109.88432616427505</v>
      </c>
      <c r="V129" s="75">
        <f>'Population 2016'!V129*'Prevalence Rates'!V129</f>
        <v>530.77855304354887</v>
      </c>
      <c r="W129" s="75">
        <f>'Population 2016'!W129*'Prevalence Rates'!W129</f>
        <v>1021.1806823518764</v>
      </c>
      <c r="X129" s="75">
        <f>'Population 2016'!X129*'Prevalence Rates'!X129</f>
        <v>1021.1806823518762</v>
      </c>
      <c r="Y129" s="75">
        <f>'Population 2016'!Y129*'Prevalence Rates'!Y129</f>
        <v>860.0854866703952</v>
      </c>
      <c r="Z129" s="75">
        <f>'Population 2016'!Z129*'Prevalence Rates'!Z129</f>
        <v>783.18792409300477</v>
      </c>
      <c r="AA129" s="75">
        <f>'Population 2016'!AA129*'Prevalence Rates'!AA129</f>
        <v>4221.7053166061532</v>
      </c>
      <c r="AB129" s="75">
        <f>'Population 2016'!AB129*'Prevalence Rates'!AB129</f>
        <v>847.08426641498363</v>
      </c>
      <c r="AC129" s="75">
        <f>'Population 2016'!AC129*'Prevalence Rates'!AC129</f>
        <v>1867.0786562916333</v>
      </c>
      <c r="AD129" s="75">
        <f>'Population 2016'!AD129*'Prevalence Rates'!AD129</f>
        <v>644.37860471917816</v>
      </c>
      <c r="AE129" s="75">
        <f>'Population 2016'!AE129*'Prevalence Rates'!AE129</f>
        <v>528.02735011960453</v>
      </c>
      <c r="AF129" s="75">
        <f>'Population 2016'!AF129*'Prevalence Rates'!AF129</f>
        <v>131.25783077083494</v>
      </c>
      <c r="AG129" s="75">
        <f>'Population 2016'!AG129*'Prevalence Rates'!AG129</f>
        <v>528.02735011960442</v>
      </c>
      <c r="AH129" s="75">
        <f>'Population 2016'!AH129*'Prevalence Rates'!AH129</f>
        <v>2535.9837137121795</v>
      </c>
      <c r="AI129" s="75">
        <f>'Population 2016'!AI129*'Prevalence Rates'!AI129</f>
        <v>1458.8876945266404</v>
      </c>
      <c r="AJ129" s="75">
        <f>'Population 2016'!AJ129*'Prevalence Rates'!AJ129</f>
        <v>420.49065444797191</v>
      </c>
      <c r="AK129" s="75">
        <f>'Population 2016'!AK129*'Prevalence Rates'!AK129</f>
        <v>201.56282916212734</v>
      </c>
      <c r="AL129" s="75">
        <f>'Population 2016'!AL129*'Prevalence Rates'!AL129</f>
        <v>385.13640351546235</v>
      </c>
      <c r="AM129" s="75">
        <f>'Population 2016'!AM129*'Prevalence Rates'!AM129</f>
        <v>1323.0875306421117</v>
      </c>
      <c r="AN129" s="75">
        <f>'Population 2016'!AN129*'Prevalence Rates'!AN129</f>
        <v>49.687501198771791</v>
      </c>
      <c r="AO129" s="75">
        <f>'Population 2016'!AO129*'Prevalence Rates'!AO129</f>
        <v>49.687501198771791</v>
      </c>
      <c r="AP129" s="75">
        <f>'Population 2016'!AP129*'Prevalence Rates'!AP129</f>
        <v>183.82419478446624</v>
      </c>
      <c r="AQ129" s="75">
        <f>'Population 2016'!AQ129*'Prevalence Rates'!AQ129</f>
        <v>421.92953691793701</v>
      </c>
      <c r="AR129" s="75">
        <f>'Population 2016'!AR129*'Prevalence Rates'!AR129</f>
        <v>11928.313184703915</v>
      </c>
      <c r="AS129" s="75">
        <f>'Population 2016'!AS129*'Prevalence Rates'!AS129</f>
        <v>265.07056394695792</v>
      </c>
      <c r="AT129" s="75">
        <f>'Population 2016'!AT129*'Prevalence Rates'!AT129</f>
        <v>11.921248892605265</v>
      </c>
      <c r="AU129" s="75">
        <f>'Population 2016'!AU129*'Prevalence Rates'!AU129</f>
        <v>11.921248892605256</v>
      </c>
      <c r="AV129" s="75">
        <f>'Population 2016'!AV129*'Prevalence Rates'!AV129</f>
        <v>446.4473317963438</v>
      </c>
      <c r="AW129" s="75">
        <f>'Population 2016'!AW129*'Prevalence Rates'!AW129</f>
        <v>1225.7727897293926</v>
      </c>
      <c r="AX129" s="75">
        <f>'Population 2016'!AX129*'Prevalence Rates'!AX129</f>
        <v>157.85131343349292</v>
      </c>
      <c r="AY129" s="75">
        <f>'Population 2016'!AY129*'Prevalence Rates'!AY129</f>
        <v>1658.553129689366</v>
      </c>
      <c r="AZ129" s="75">
        <f>'Population 2016'!AZ129*'Prevalence Rates'!AZ129</f>
        <v>656.86269510680711</v>
      </c>
      <c r="BA129" s="75">
        <f>'Population 2016'!BA129*'Prevalence Rates'!BA129</f>
        <v>363.03451048966161</v>
      </c>
      <c r="BB129" s="75">
        <f>'Population 2016'!BB129*'Prevalence Rates'!BB129</f>
        <v>460.15455678050824</v>
      </c>
      <c r="BC129" s="84">
        <f>'Population 2016'!BC129*'Prevalence Rates'!BC129</f>
        <v>109.88432616427505</v>
      </c>
      <c r="BD129" s="118">
        <v>127</v>
      </c>
    </row>
    <row r="130" spans="1:56" s="75" customFormat="1" x14ac:dyDescent="0.35">
      <c r="B130" s="75" t="s">
        <v>57</v>
      </c>
      <c r="C130" s="83">
        <f>'Population 2016'!C130*'Prevalence Rates'!C130</f>
        <v>388.29839957973525</v>
      </c>
      <c r="D130" s="75">
        <f>'Population 2016'!D130*'Prevalence Rates'!D130</f>
        <v>688.09307328464502</v>
      </c>
      <c r="E130" s="75">
        <f>'Population 2016'!E130*'Prevalence Rates'!E130</f>
        <v>280.84171531844254</v>
      </c>
      <c r="F130" s="75">
        <f>'Population 2016'!F130*'Prevalence Rates'!F130</f>
        <v>262.29787094206887</v>
      </c>
      <c r="G130" s="75">
        <f>'Population 2016'!G130*'Prevalence Rates'!G130</f>
        <v>199.28231785020242</v>
      </c>
      <c r="H130" s="75">
        <f>'Population 2016'!H130*'Prevalence Rates'!H130</f>
        <v>1458.7704469179396</v>
      </c>
      <c r="I130" s="75">
        <f>'Population 2016'!I130*'Prevalence Rates'!I130</f>
        <v>271.05705541583268</v>
      </c>
      <c r="J130" s="75">
        <f>'Population 2016'!J130*'Prevalence Rates'!J130</f>
        <v>358.45529809183114</v>
      </c>
      <c r="K130" s="75">
        <f>'Population 2016'!K130*'Prevalence Rates'!K130</f>
        <v>180.29631498945034</v>
      </c>
      <c r="L130" s="75">
        <f>'Population 2016'!L130*'Prevalence Rates'!L130</f>
        <v>741.02198099234045</v>
      </c>
      <c r="M130" s="75">
        <f>'Population 2016'!M130*'Prevalence Rates'!M130</f>
        <v>741.02198099234056</v>
      </c>
      <c r="N130" s="75">
        <f>'Population 2016'!N130*'Prevalence Rates'!N130</f>
        <v>277.95930972957427</v>
      </c>
      <c r="O130" s="75">
        <f>'Population 2016'!O130*'Prevalence Rates'!O130</f>
        <v>489.33032010344647</v>
      </c>
      <c r="P130" s="75">
        <f>'Population 2016'!P130*'Prevalence Rates'!P130</f>
        <v>140.27346670121898</v>
      </c>
      <c r="Q130" s="75">
        <f>'Population 2016'!Q130*'Prevalence Rates'!Q130</f>
        <v>371.04386940581242</v>
      </c>
      <c r="R130" s="75">
        <f>'Population 2016'!R130*'Prevalence Rates'!R130</f>
        <v>63.962167660600976</v>
      </c>
      <c r="S130" s="75">
        <f>'Population 2016'!S130*'Prevalence Rates'!S130</f>
        <v>2858.1320966673597</v>
      </c>
      <c r="T130" s="75">
        <f>'Population 2016'!T130*'Prevalence Rates'!T130</f>
        <v>408.93606146011609</v>
      </c>
      <c r="U130" s="75">
        <f>'Population 2016'!U130*'Prevalence Rates'!U130</f>
        <v>114.9326110507764</v>
      </c>
      <c r="V130" s="75">
        <f>'Population 2016'!V130*'Prevalence Rates'!V130</f>
        <v>631.13927512124519</v>
      </c>
      <c r="W130" s="75">
        <f>'Population 2016'!W130*'Prevalence Rates'!W130</f>
        <v>1123.5605190972371</v>
      </c>
      <c r="X130" s="75">
        <f>'Population 2016'!X130*'Prevalence Rates'!X130</f>
        <v>1123.5605190972369</v>
      </c>
      <c r="Y130" s="75">
        <f>'Population 2016'!Y130*'Prevalence Rates'!Y130</f>
        <v>996.69289966859333</v>
      </c>
      <c r="Z130" s="75">
        <f>'Population 2016'!Z130*'Prevalence Rates'!Z130</f>
        <v>690.70705627509403</v>
      </c>
      <c r="AA130" s="75">
        <f>'Population 2016'!AA130*'Prevalence Rates'!AA130</f>
        <v>4055.8301186387002</v>
      </c>
      <c r="AB130" s="75">
        <f>'Population 2016'!AB130*'Prevalence Rates'!AB130</f>
        <v>901.21518694074177</v>
      </c>
      <c r="AC130" s="75">
        <f>'Population 2016'!AC130*'Prevalence Rates'!AC130</f>
        <v>1718.5915384119937</v>
      </c>
      <c r="AD130" s="75">
        <f>'Population 2016'!AD130*'Prevalence Rates'!AD130</f>
        <v>729.73031563794416</v>
      </c>
      <c r="AE130" s="75">
        <f>'Population 2016'!AE130*'Prevalence Rates'!AE130</f>
        <v>594.42650757201875</v>
      </c>
      <c r="AF130" s="75">
        <f>'Population 2016'!AF130*'Prevalence Rates'!AF130</f>
        <v>131.667843996763</v>
      </c>
      <c r="AG130" s="75">
        <f>'Population 2016'!AG130*'Prevalence Rates'!AG130</f>
        <v>594.42650757201864</v>
      </c>
      <c r="AH130" s="75">
        <f>'Population 2016'!AH130*'Prevalence Rates'!AH130</f>
        <v>2537.1265437802722</v>
      </c>
      <c r="AI130" s="75">
        <f>'Population 2016'!AI130*'Prevalence Rates'!AI130</f>
        <v>1521.4710026000018</v>
      </c>
      <c r="AJ130" s="75">
        <f>'Population 2016'!AJ130*'Prevalence Rates'!AJ130</f>
        <v>427.3067306490467</v>
      </c>
      <c r="AK130" s="75">
        <f>'Population 2016'!AK130*'Prevalence Rates'!AK130</f>
        <v>219.85541930338508</v>
      </c>
      <c r="AL130" s="75">
        <f>'Population 2016'!AL130*'Prevalence Rates'!AL130</f>
        <v>426.5392208318496</v>
      </c>
      <c r="AM130" s="75">
        <f>'Population 2016'!AM130*'Prevalence Rates'!AM130</f>
        <v>1319.5349461787591</v>
      </c>
      <c r="AN130" s="75">
        <f>'Population 2016'!AN130*'Prevalence Rates'!AN130</f>
        <v>58.596697012561165</v>
      </c>
      <c r="AO130" s="75">
        <f>'Population 2016'!AO130*'Prevalence Rates'!AO130</f>
        <v>58.596697012561165</v>
      </c>
      <c r="AP130" s="75">
        <f>'Population 2016'!AP130*'Prevalence Rates'!AP130</f>
        <v>179.56327205275838</v>
      </c>
      <c r="AQ130" s="75">
        <f>'Population 2016'!AQ130*'Prevalence Rates'!AQ130</f>
        <v>408.90029786238017</v>
      </c>
      <c r="AR130" s="75">
        <f>'Population 2016'!AR130*'Prevalence Rates'!AR130</f>
        <v>12565.089759254868</v>
      </c>
      <c r="AS130" s="75">
        <f>'Population 2016'!AS130*'Prevalence Rates'!AS130</f>
        <v>289.93125868345737</v>
      </c>
      <c r="AT130" s="75">
        <f>'Population 2016'!AT130*'Prevalence Rates'!AT130</f>
        <v>13.870668869277907</v>
      </c>
      <c r="AU130" s="75">
        <f>'Population 2016'!AU130*'Prevalence Rates'!AU130</f>
        <v>13.870668869277896</v>
      </c>
      <c r="AV130" s="75">
        <f>'Population 2016'!AV130*'Prevalence Rates'!AV130</f>
        <v>544.00134466493478</v>
      </c>
      <c r="AW130" s="75">
        <f>'Population 2016'!AW130*'Prevalence Rates'!AW130</f>
        <v>1230.4517235330961</v>
      </c>
      <c r="AX130" s="75">
        <f>'Population 2016'!AX130*'Prevalence Rates'!AX130</f>
        <v>187.58894081828495</v>
      </c>
      <c r="AY130" s="75">
        <f>'Population 2016'!AY130*'Prevalence Rates'!AY130</f>
        <v>1830.5345157261766</v>
      </c>
      <c r="AZ130" s="75">
        <f>'Population 2016'!AZ130*'Prevalence Rates'!AZ130</f>
        <v>728.01326164906072</v>
      </c>
      <c r="BA130" s="75">
        <f>'Population 2016'!BA130*'Prevalence Rates'!BA130</f>
        <v>348.49034233097899</v>
      </c>
      <c r="BB130" s="75">
        <f>'Population 2016'!BB130*'Prevalence Rates'!BB130</f>
        <v>512.48546007023594</v>
      </c>
      <c r="BC130" s="84">
        <f>'Population 2016'!BC130*'Prevalence Rates'!BC130</f>
        <v>114.9326110507764</v>
      </c>
      <c r="BD130" s="118">
        <v>128</v>
      </c>
    </row>
    <row r="131" spans="1:56" s="75" customFormat="1" x14ac:dyDescent="0.35">
      <c r="B131" s="75" t="s">
        <v>58</v>
      </c>
      <c r="C131" s="83">
        <f>'Population 2016'!C131*'Prevalence Rates'!C131</f>
        <v>252.35640669011806</v>
      </c>
      <c r="D131" s="75">
        <f>'Population 2016'!D131*'Prevalence Rates'!D131</f>
        <v>454.47105379219369</v>
      </c>
      <c r="E131" s="75">
        <f>'Population 2016'!E131*'Prevalence Rates'!E131</f>
        <v>190.31883538089423</v>
      </c>
      <c r="F131" s="75">
        <f>'Population 2016'!F131*'Prevalence Rates'!F131</f>
        <v>178.08183211117051</v>
      </c>
      <c r="G131" s="75">
        <f>'Population 2016'!G131*'Prevalence Rates'!G131</f>
        <v>157.74998835308529</v>
      </c>
      <c r="H131" s="75">
        <f>'Population 2016'!H131*'Prevalence Rates'!H131</f>
        <v>1077.5121368929458</v>
      </c>
      <c r="I131" s="75">
        <f>'Population 2016'!I131*'Prevalence Rates'!I131</f>
        <v>194.37374321801011</v>
      </c>
      <c r="J131" s="75">
        <f>'Population 2016'!J131*'Prevalence Rates'!J131</f>
        <v>237.92470410845291</v>
      </c>
      <c r="K131" s="75">
        <f>'Population 2016'!K131*'Prevalence Rates'!K131</f>
        <v>128.08178812369368</v>
      </c>
      <c r="L131" s="75">
        <f>'Population 2016'!L131*'Prevalence Rates'!L131</f>
        <v>559.74399475088308</v>
      </c>
      <c r="M131" s="75">
        <f>'Population 2016'!M131*'Prevalence Rates'!M131</f>
        <v>559.74399475088308</v>
      </c>
      <c r="N131" s="75">
        <f>'Population 2016'!N131*'Prevalence Rates'!N131</f>
        <v>190.14249484248347</v>
      </c>
      <c r="O131" s="75">
        <f>'Population 2016'!O131*'Prevalence Rates'!O131</f>
        <v>368.40092921239659</v>
      </c>
      <c r="P131" s="75">
        <f>'Population 2016'!P131*'Prevalence Rates'!P131</f>
        <v>101.00956180065204</v>
      </c>
      <c r="Q131" s="75">
        <f>'Population 2016'!Q131*'Prevalence Rates'!Q131</f>
        <v>264.82346757591318</v>
      </c>
      <c r="R131" s="75">
        <f>'Population 2016'!R131*'Prevalence Rates'!R131</f>
        <v>38.313971717488705</v>
      </c>
      <c r="S131" s="75">
        <f>'Population 2016'!S131*'Prevalence Rates'!S131</f>
        <v>2105.8079988906079</v>
      </c>
      <c r="T131" s="75">
        <f>'Population 2016'!T131*'Prevalence Rates'!T131</f>
        <v>297.32939306444263</v>
      </c>
      <c r="U131" s="75">
        <f>'Population 2016'!U131*'Prevalence Rates'!U131</f>
        <v>73.46672784814335</v>
      </c>
      <c r="V131" s="75">
        <f>'Population 2016'!V131*'Prevalence Rates'!V131</f>
        <v>442.42953477741077</v>
      </c>
      <c r="W131" s="75">
        <f>'Population 2016'!W131*'Prevalence Rates'!W131</f>
        <v>808.61948035411547</v>
      </c>
      <c r="X131" s="75">
        <f>'Population 2016'!X131*'Prevalence Rates'!X131</f>
        <v>808.61948035411524</v>
      </c>
      <c r="Y131" s="75">
        <f>'Population 2016'!Y131*'Prevalence Rates'!Y131</f>
        <v>685.16968671485188</v>
      </c>
      <c r="Z131" s="75">
        <f>'Population 2016'!Z131*'Prevalence Rates'!Z131</f>
        <v>511.28510610988405</v>
      </c>
      <c r="AA131" s="75">
        <f>'Population 2016'!AA131*'Prevalence Rates'!AA131</f>
        <v>3165.9541829897489</v>
      </c>
      <c r="AB131" s="75">
        <f>'Population 2016'!AB131*'Prevalence Rates'!AB131</f>
        <v>614.70422439336869</v>
      </c>
      <c r="AC131" s="75">
        <f>'Population 2016'!AC131*'Prevalence Rates'!AC131</f>
        <v>1321.0552832415106</v>
      </c>
      <c r="AD131" s="75">
        <f>'Population 2016'!AD131*'Prevalence Rates'!AD131</f>
        <v>549.39256913730401</v>
      </c>
      <c r="AE131" s="75">
        <f>'Population 2016'!AE131*'Prevalence Rates'!AE131</f>
        <v>438.87946129115397</v>
      </c>
      <c r="AF131" s="75">
        <f>'Population 2016'!AF131*'Prevalence Rates'!AF131</f>
        <v>104.94558783505832</v>
      </c>
      <c r="AG131" s="75">
        <f>'Population 2016'!AG131*'Prevalence Rates'!AG131</f>
        <v>438.8794612911538</v>
      </c>
      <c r="AH131" s="75">
        <f>'Population 2016'!AH131*'Prevalence Rates'!AH131</f>
        <v>2007.9193747329966</v>
      </c>
      <c r="AI131" s="75">
        <f>'Population 2016'!AI131*'Prevalence Rates'!AI131</f>
        <v>1139.6143613764232</v>
      </c>
      <c r="AJ131" s="75">
        <f>'Population 2016'!AJ131*'Prevalence Rates'!AJ131</f>
        <v>329.81677280516658</v>
      </c>
      <c r="AK131" s="75">
        <f>'Population 2016'!AK131*'Prevalence Rates'!AK131</f>
        <v>170.61696602189781</v>
      </c>
      <c r="AL131" s="75">
        <f>'Population 2016'!AL131*'Prevalence Rates'!AL131</f>
        <v>294.66469389289722</v>
      </c>
      <c r="AM131" s="75">
        <f>'Population 2016'!AM131*'Prevalence Rates'!AM131</f>
        <v>1033.0603541930543</v>
      </c>
      <c r="AN131" s="75">
        <f>'Population 2016'!AN131*'Prevalence Rates'!AN131</f>
        <v>47.458481877942098</v>
      </c>
      <c r="AO131" s="75">
        <f>'Population 2016'!AO131*'Prevalence Rates'!AO131</f>
        <v>47.458481877942098</v>
      </c>
      <c r="AP131" s="75">
        <f>'Population 2016'!AP131*'Prevalence Rates'!AP131</f>
        <v>120.39841513214905</v>
      </c>
      <c r="AQ131" s="75">
        <f>'Population 2016'!AQ131*'Prevalence Rates'!AQ131</f>
        <v>341.88338443600429</v>
      </c>
      <c r="AR131" s="75">
        <f>'Population 2016'!AR131*'Prevalence Rates'!AR131</f>
        <v>9320.9997433675908</v>
      </c>
      <c r="AS131" s="75">
        <f>'Population 2016'!AS131*'Prevalence Rates'!AS131</f>
        <v>207.90834586378034</v>
      </c>
      <c r="AT131" s="75">
        <f>'Population 2016'!AT131*'Prevalence Rates'!AT131</f>
        <v>14.473741428811728</v>
      </c>
      <c r="AU131" s="75">
        <f>'Population 2016'!AU131*'Prevalence Rates'!AU131</f>
        <v>14.473741428811717</v>
      </c>
      <c r="AV131" s="75">
        <f>'Population 2016'!AV131*'Prevalence Rates'!AV131</f>
        <v>415.85662358411531</v>
      </c>
      <c r="AW131" s="75">
        <f>'Population 2016'!AW131*'Prevalence Rates'!AW131</f>
        <v>984.97634845089999</v>
      </c>
      <c r="AX131" s="75">
        <f>'Population 2016'!AX131*'Prevalence Rates'!AX131</f>
        <v>115.58510494864022</v>
      </c>
      <c r="AY131" s="75">
        <f>'Population 2016'!AY131*'Prevalence Rates'!AY131</f>
        <v>1285.5152388473539</v>
      </c>
      <c r="AZ131" s="75">
        <f>'Population 2016'!AZ131*'Prevalence Rates'!AZ131</f>
        <v>494.30445890376569</v>
      </c>
      <c r="BA131" s="75">
        <f>'Population 2016'!BA131*'Prevalence Rates'!BA131</f>
        <v>292.47411376284151</v>
      </c>
      <c r="BB131" s="75">
        <f>'Population 2016'!BB131*'Prevalence Rates'!BB131</f>
        <v>399.08953731818218</v>
      </c>
      <c r="BC131" s="84">
        <f>'Population 2016'!BC131*'Prevalence Rates'!BC131</f>
        <v>73.46672784814335</v>
      </c>
      <c r="BD131" s="118">
        <v>129</v>
      </c>
    </row>
    <row r="132" spans="1:56" s="75" customFormat="1" x14ac:dyDescent="0.35">
      <c r="B132" s="75" t="s">
        <v>59</v>
      </c>
      <c r="C132" s="83">
        <f>'Population 2016'!C132*'Prevalence Rates'!C132</f>
        <v>157.38927185531767</v>
      </c>
      <c r="D132" s="75">
        <f>'Population 2016'!D132*'Prevalence Rates'!D132</f>
        <v>273.57653541376504</v>
      </c>
      <c r="E132" s="75">
        <f>'Population 2016'!E132*'Prevalence Rates'!E132</f>
        <v>108.12297002248768</v>
      </c>
      <c r="F132" s="75">
        <f>'Population 2016'!F132*'Prevalence Rates'!F132</f>
        <v>99.823335064118524</v>
      </c>
      <c r="G132" s="75">
        <f>'Population 2016'!G132*'Prevalence Rates'!G132</f>
        <v>87.837979501436863</v>
      </c>
      <c r="H132" s="75">
        <f>'Population 2016'!H132*'Prevalence Rates'!H132</f>
        <v>621.37925036001388</v>
      </c>
      <c r="I132" s="75">
        <f>'Population 2016'!I132*'Prevalence Rates'!I132</f>
        <v>107.80109355172107</v>
      </c>
      <c r="J132" s="75">
        <f>'Population 2016'!J132*'Prevalence Rates'!J132</f>
        <v>142.35779403966706</v>
      </c>
      <c r="K132" s="75">
        <f>'Population 2016'!K132*'Prevalence Rates'!K132</f>
        <v>71.732360777307491</v>
      </c>
      <c r="L132" s="75">
        <f>'Population 2016'!L132*'Prevalence Rates'!L132</f>
        <v>332.78872207497011</v>
      </c>
      <c r="M132" s="75">
        <f>'Population 2016'!M132*'Prevalence Rates'!M132</f>
        <v>332.78872207497017</v>
      </c>
      <c r="N132" s="75">
        <f>'Population 2016'!N132*'Prevalence Rates'!N132</f>
        <v>127.90295236047204</v>
      </c>
      <c r="O132" s="75">
        <f>'Population 2016'!O132*'Prevalence Rates'!O132</f>
        <v>220.36734003101455</v>
      </c>
      <c r="P132" s="75">
        <f>'Population 2016'!P132*'Prevalence Rates'!P132</f>
        <v>67.068219613048768</v>
      </c>
      <c r="Q132" s="75">
        <f>'Population 2016'!Q132*'Prevalence Rates'!Q132</f>
        <v>168.67110171049453</v>
      </c>
      <c r="R132" s="75">
        <f>'Population 2016'!R132*'Prevalence Rates'!R132</f>
        <v>23.307395468364465</v>
      </c>
      <c r="S132" s="75">
        <f>'Population 2016'!S132*'Prevalence Rates'!S132</f>
        <v>1176.252424420027</v>
      </c>
      <c r="T132" s="75">
        <f>'Population 2016'!T132*'Prevalence Rates'!T132</f>
        <v>162.45620651161977</v>
      </c>
      <c r="U132" s="75">
        <f>'Population 2016'!U132*'Prevalence Rates'!U132</f>
        <v>49.087053101834648</v>
      </c>
      <c r="V132" s="75">
        <f>'Population 2016'!V132*'Prevalence Rates'!V132</f>
        <v>245.83963774047879</v>
      </c>
      <c r="W132" s="75">
        <f>'Population 2016'!W132*'Prevalence Rates'!W132</f>
        <v>458.02626281498544</v>
      </c>
      <c r="X132" s="75">
        <f>'Population 2016'!X132*'Prevalence Rates'!X132</f>
        <v>458.02626281498539</v>
      </c>
      <c r="Y132" s="75">
        <f>'Population 2016'!Y132*'Prevalence Rates'!Y132</f>
        <v>390.99520354835829</v>
      </c>
      <c r="Z132" s="75">
        <f>'Population 2016'!Z132*'Prevalence Rates'!Z132</f>
        <v>286.49853848488954</v>
      </c>
      <c r="AA132" s="75">
        <f>'Population 2016'!AA132*'Prevalence Rates'!AA132</f>
        <v>1786.4285885063903</v>
      </c>
      <c r="AB132" s="75">
        <f>'Population 2016'!AB132*'Prevalence Rates'!AB132</f>
        <v>359.54121229838938</v>
      </c>
      <c r="AC132" s="75">
        <f>'Population 2016'!AC132*'Prevalence Rates'!AC132</f>
        <v>767.51189206835147</v>
      </c>
      <c r="AD132" s="75">
        <f>'Population 2016'!AD132*'Prevalence Rates'!AD132</f>
        <v>291.69871074308941</v>
      </c>
      <c r="AE132" s="75">
        <f>'Population 2016'!AE132*'Prevalence Rates'!AE132</f>
        <v>228.44882629106198</v>
      </c>
      <c r="AF132" s="75">
        <f>'Population 2016'!AF132*'Prevalence Rates'!AF132</f>
        <v>55.468942562532796</v>
      </c>
      <c r="AG132" s="75">
        <f>'Population 2016'!AG132*'Prevalence Rates'!AG132</f>
        <v>228.44882629106192</v>
      </c>
      <c r="AH132" s="75">
        <f>'Population 2016'!AH132*'Prevalence Rates'!AH132</f>
        <v>1103.3590472850649</v>
      </c>
      <c r="AI132" s="75">
        <f>'Population 2016'!AI132*'Prevalence Rates'!AI132</f>
        <v>632.56357323419275</v>
      </c>
      <c r="AJ132" s="75">
        <f>'Population 2016'!AJ132*'Prevalence Rates'!AJ132</f>
        <v>171.94980563143287</v>
      </c>
      <c r="AK132" s="75">
        <f>'Population 2016'!AK132*'Prevalence Rates'!AK132</f>
        <v>89.016837635221535</v>
      </c>
      <c r="AL132" s="75">
        <f>'Population 2016'!AL132*'Prevalence Rates'!AL132</f>
        <v>169.80089937067066</v>
      </c>
      <c r="AM132" s="75">
        <f>'Population 2016'!AM132*'Prevalence Rates'!AM132</f>
        <v>576.23798238695883</v>
      </c>
      <c r="AN132" s="75">
        <f>'Population 2016'!AN132*'Prevalence Rates'!AN132</f>
        <v>29.462435877323951</v>
      </c>
      <c r="AO132" s="75">
        <f>'Population 2016'!AO132*'Prevalence Rates'!AO132</f>
        <v>29.462435877323951</v>
      </c>
      <c r="AP132" s="75">
        <f>'Population 2016'!AP132*'Prevalence Rates'!AP132</f>
        <v>71.785317645807183</v>
      </c>
      <c r="AQ132" s="75">
        <f>'Population 2016'!AQ132*'Prevalence Rates'!AQ132</f>
        <v>214.84066878438063</v>
      </c>
      <c r="AR132" s="75">
        <f>'Population 2016'!AR132*'Prevalence Rates'!AR132</f>
        <v>5300.2554470910582</v>
      </c>
      <c r="AS132" s="75">
        <f>'Population 2016'!AS132*'Prevalence Rates'!AS132</f>
        <v>115.30748274733162</v>
      </c>
      <c r="AT132" s="75">
        <f>'Population 2016'!AT132*'Prevalence Rates'!AT132</f>
        <v>3.6237265710111299</v>
      </c>
      <c r="AU132" s="75">
        <f>'Population 2016'!AU132*'Prevalence Rates'!AU132</f>
        <v>3.6237265710111268</v>
      </c>
      <c r="AV132" s="75">
        <f>'Population 2016'!AV132*'Prevalence Rates'!AV132</f>
        <v>232.32536476095589</v>
      </c>
      <c r="AW132" s="75">
        <f>'Population 2016'!AW132*'Prevalence Rates'!AW132</f>
        <v>532.72659018686863</v>
      </c>
      <c r="AX132" s="75">
        <f>'Population 2016'!AX132*'Prevalence Rates'!AX132</f>
        <v>74.362536803141637</v>
      </c>
      <c r="AY132" s="75">
        <f>'Population 2016'!AY132*'Prevalence Rates'!AY132</f>
        <v>754.51070533075824</v>
      </c>
      <c r="AZ132" s="75">
        <f>'Population 2016'!AZ132*'Prevalence Rates'!AZ132</f>
        <v>304.47284401631987</v>
      </c>
      <c r="BA132" s="75">
        <f>'Population 2016'!BA132*'Prevalence Rates'!BA132</f>
        <v>159.73076794731898</v>
      </c>
      <c r="BB132" s="75">
        <f>'Population 2016'!BB132*'Prevalence Rates'!BB132</f>
        <v>216.38928888313342</v>
      </c>
      <c r="BC132" s="84">
        <f>'Population 2016'!BC132*'Prevalence Rates'!BC132</f>
        <v>49.087053101834648</v>
      </c>
      <c r="BD132" s="118">
        <v>130</v>
      </c>
    </row>
    <row r="133" spans="1:56" s="75" customFormat="1" x14ac:dyDescent="0.35">
      <c r="B133" s="75" t="s">
        <v>60</v>
      </c>
      <c r="C133" s="83">
        <f>'Population 2016'!C133*'Prevalence Rates'!C133</f>
        <v>127.20889176836609</v>
      </c>
      <c r="D133" s="75">
        <f>'Population 2016'!D133*'Prevalence Rates'!D133</f>
        <v>222.51304181277951</v>
      </c>
      <c r="E133" s="75">
        <f>'Population 2016'!E133*'Prevalence Rates'!E133</f>
        <v>88.886367993946919</v>
      </c>
      <c r="F133" s="75">
        <f>'Population 2016'!F133*'Prevalence Rates'!F133</f>
        <v>74.785138810412221</v>
      </c>
      <c r="G133" s="75">
        <f>'Population 2016'!G133*'Prevalence Rates'!G133</f>
        <v>57.737737304682796</v>
      </c>
      <c r="H133" s="75">
        <f>'Population 2016'!H133*'Prevalence Rates'!H133</f>
        <v>385.90139935687654</v>
      </c>
      <c r="I133" s="75">
        <f>'Population 2016'!I133*'Prevalence Rates'!I133</f>
        <v>68.068690499801022</v>
      </c>
      <c r="J133" s="75">
        <f>'Population 2016'!J133*'Prevalence Rates'!J133</f>
        <v>91.203220294916719</v>
      </c>
      <c r="K133" s="75">
        <f>'Population 2016'!K133*'Prevalence Rates'!K133</f>
        <v>42.57013933980398</v>
      </c>
      <c r="L133" s="75">
        <f>'Population 2016'!L133*'Prevalence Rates'!L133</f>
        <v>211.11624044581893</v>
      </c>
      <c r="M133" s="75">
        <f>'Population 2016'!M133*'Prevalence Rates'!M133</f>
        <v>211.11624044581896</v>
      </c>
      <c r="N133" s="75">
        <f>'Population 2016'!N133*'Prevalence Rates'!N133</f>
        <v>85.173042266951114</v>
      </c>
      <c r="O133" s="75">
        <f>'Population 2016'!O133*'Prevalence Rates'!O133</f>
        <v>136.81937459316904</v>
      </c>
      <c r="P133" s="75">
        <f>'Population 2016'!P133*'Prevalence Rates'!P133</f>
        <v>48.041774332751245</v>
      </c>
      <c r="Q133" s="75">
        <f>'Population 2016'!Q133*'Prevalence Rates'!Q133</f>
        <v>118.03334115378019</v>
      </c>
      <c r="R133" s="75">
        <f>'Population 2016'!R133*'Prevalence Rates'!R133</f>
        <v>19.502106412304961</v>
      </c>
      <c r="S133" s="75">
        <f>'Population 2016'!S133*'Prevalence Rates'!S133</f>
        <v>799.73489898532853</v>
      </c>
      <c r="T133" s="75">
        <f>'Population 2016'!T133*'Prevalence Rates'!T133</f>
        <v>118.2681183404592</v>
      </c>
      <c r="U133" s="75">
        <f>'Population 2016'!U133*'Prevalence Rates'!U133</f>
        <v>30.129294662505405</v>
      </c>
      <c r="V133" s="75">
        <f>'Population 2016'!V133*'Prevalence Rates'!V133</f>
        <v>178.02180663965706</v>
      </c>
      <c r="W133" s="75">
        <f>'Population 2016'!W133*'Prevalence Rates'!W133</f>
        <v>315.16227174886933</v>
      </c>
      <c r="X133" s="75">
        <f>'Population 2016'!X133*'Prevalence Rates'!X133</f>
        <v>315.16227174886927</v>
      </c>
      <c r="Y133" s="75">
        <f>'Population 2016'!Y133*'Prevalence Rates'!Y133</f>
        <v>271.10817249520312</v>
      </c>
      <c r="Z133" s="75">
        <f>'Population 2016'!Z133*'Prevalence Rates'!Z133</f>
        <v>202.65148610779102</v>
      </c>
      <c r="AA133" s="75">
        <f>'Population 2016'!AA133*'Prevalence Rates'!AA133</f>
        <v>1224.5109176168216</v>
      </c>
      <c r="AB133" s="75">
        <f>'Population 2016'!AB133*'Prevalence Rates'!AB133</f>
        <v>285.72156834344963</v>
      </c>
      <c r="AC133" s="75">
        <f>'Population 2016'!AC133*'Prevalence Rates'!AC133</f>
        <v>535.05398219908579</v>
      </c>
      <c r="AD133" s="75">
        <f>'Population 2016'!AD133*'Prevalence Rates'!AD133</f>
        <v>190.72608010125074</v>
      </c>
      <c r="AE133" s="75">
        <f>'Population 2016'!AE133*'Prevalence Rates'!AE133</f>
        <v>149.0283618489344</v>
      </c>
      <c r="AF133" s="75">
        <f>'Population 2016'!AF133*'Prevalence Rates'!AF133</f>
        <v>39.047216145993481</v>
      </c>
      <c r="AG133" s="75">
        <f>'Population 2016'!AG133*'Prevalence Rates'!AG133</f>
        <v>149.02836184893437</v>
      </c>
      <c r="AH133" s="75">
        <f>'Population 2016'!AH133*'Prevalence Rates'!AH133</f>
        <v>744.27770053548761</v>
      </c>
      <c r="AI133" s="75">
        <f>'Population 2016'!AI133*'Prevalence Rates'!AI133</f>
        <v>431.79568372600261</v>
      </c>
      <c r="AJ133" s="75">
        <f>'Population 2016'!AJ133*'Prevalence Rates'!AJ133</f>
        <v>107.10432808398573</v>
      </c>
      <c r="AK133" s="75">
        <f>'Population 2016'!AK133*'Prevalence Rates'!AK133</f>
        <v>63.64488874402312</v>
      </c>
      <c r="AL133" s="75">
        <f>'Population 2016'!AL133*'Prevalence Rates'!AL133</f>
        <v>105.9441508893928</v>
      </c>
      <c r="AM133" s="75">
        <f>'Population 2016'!AM133*'Prevalence Rates'!AM133</f>
        <v>387.77062347329263</v>
      </c>
      <c r="AN133" s="75">
        <f>'Population 2016'!AN133*'Prevalence Rates'!AN133</f>
        <v>12.730682169214052</v>
      </c>
      <c r="AO133" s="75">
        <f>'Population 2016'!AO133*'Prevalence Rates'!AO133</f>
        <v>12.730682169214052</v>
      </c>
      <c r="AP133" s="75">
        <f>'Population 2016'!AP133*'Prevalence Rates'!AP133</f>
        <v>46.61384262714752</v>
      </c>
      <c r="AQ133" s="75">
        <f>'Population 2016'!AQ133*'Prevalence Rates'!AQ133</f>
        <v>150.64379661791037</v>
      </c>
      <c r="AR133" s="75">
        <f>'Population 2016'!AR133*'Prevalence Rates'!AR133</f>
        <v>3597.9511819037416</v>
      </c>
      <c r="AS133" s="75">
        <f>'Population 2016'!AS133*'Prevalence Rates'!AS133</f>
        <v>72.808439106172258</v>
      </c>
      <c r="AT133" s="75">
        <f>'Population 2016'!AT133*'Prevalence Rates'!AT133</f>
        <v>2.7177949282583476</v>
      </c>
      <c r="AU133" s="75">
        <f>'Population 2016'!AU133*'Prevalence Rates'!AU133</f>
        <v>2.7177949282583453</v>
      </c>
      <c r="AV133" s="75">
        <f>'Population 2016'!AV133*'Prevalence Rates'!AV133</f>
        <v>143.82046389963938</v>
      </c>
      <c r="AW133" s="75">
        <f>'Population 2016'!AW133*'Prevalence Rates'!AW133</f>
        <v>360.2833008778245</v>
      </c>
      <c r="AX133" s="75">
        <f>'Population 2016'!AX133*'Prevalence Rates'!AX133</f>
        <v>51.235432055753094</v>
      </c>
      <c r="AY133" s="75">
        <f>'Population 2016'!AY133*'Prevalence Rates'!AY133</f>
        <v>519.06055614952868</v>
      </c>
      <c r="AZ133" s="75">
        <f>'Population 2016'!AZ133*'Prevalence Rates'!AZ133</f>
        <v>209.40275190510164</v>
      </c>
      <c r="BA133" s="75">
        <f>'Population 2016'!BA133*'Prevalence Rates'!BA133</f>
        <v>98.668189990768127</v>
      </c>
      <c r="BB133" s="75">
        <f>'Population 2016'!BB133*'Prevalence Rates'!BB133</f>
        <v>143.55728900869909</v>
      </c>
      <c r="BC133" s="84">
        <f>'Population 2016'!BC133*'Prevalence Rates'!BC133</f>
        <v>30.129294662505405</v>
      </c>
      <c r="BD133" s="118">
        <v>131</v>
      </c>
    </row>
    <row r="134" spans="1:56" s="75" customFormat="1" x14ac:dyDescent="0.35">
      <c r="B134" s="75" t="s">
        <v>80</v>
      </c>
      <c r="C134" s="83">
        <f>'Population 2016'!C134*'Prevalence Rates'!C134</f>
        <v>65.155773832577751</v>
      </c>
      <c r="D134" s="75">
        <f>'Population 2016'!D134*'Prevalence Rates'!D134</f>
        <v>103.36489007714653</v>
      </c>
      <c r="E134" s="75">
        <f>'Population 2016'!E134*'Prevalence Rates'!E134</f>
        <v>34.161551878270643</v>
      </c>
      <c r="F134" s="75">
        <f>'Population 2016'!F134*'Prevalence Rates'!F134</f>
        <v>40.192893986212738</v>
      </c>
      <c r="G134" s="75">
        <f>'Population 2016'!G134*'Prevalence Rates'!G134</f>
        <v>28.458410804203844</v>
      </c>
      <c r="H134" s="75">
        <f>'Population 2016'!H134*'Prevalence Rates'!H134</f>
        <v>204.27889282606554</v>
      </c>
      <c r="I134" s="75">
        <f>'Population 2016'!I134*'Prevalence Rates'!I134</f>
        <v>46.508471789456806</v>
      </c>
      <c r="J134" s="75">
        <f>'Population 2016'!J134*'Prevalence Rates'!J134</f>
        <v>42.740992536732193</v>
      </c>
      <c r="K134" s="75">
        <f>'Population 2016'!K134*'Prevalence Rates'!K134</f>
        <v>20.78227274856572</v>
      </c>
      <c r="L134" s="75">
        <f>'Population 2016'!L134*'Prevalence Rates'!L134</f>
        <v>102.8422166151159</v>
      </c>
      <c r="M134" s="75">
        <f>'Population 2016'!M134*'Prevalence Rates'!M134</f>
        <v>102.84221661511592</v>
      </c>
      <c r="N134" s="75">
        <f>'Population 2016'!N134*'Prevalence Rates'!N134</f>
        <v>41.582798413157953</v>
      </c>
      <c r="O134" s="75">
        <f>'Population 2016'!O134*'Prevalence Rates'!O134</f>
        <v>73.200281645084829</v>
      </c>
      <c r="P134" s="75">
        <f>'Population 2016'!P134*'Prevalence Rates'!P134</f>
        <v>27.350515090427692</v>
      </c>
      <c r="Q134" s="75">
        <f>'Population 2016'!Q134*'Prevalence Rates'!Q134</f>
        <v>54.645065348972309</v>
      </c>
      <c r="R134" s="75">
        <f>'Population 2016'!R134*'Prevalence Rates'!R134</f>
        <v>7.6105781121190095</v>
      </c>
      <c r="S134" s="75">
        <f>'Population 2016'!S134*'Prevalence Rates'!S134</f>
        <v>399.57557544193969</v>
      </c>
      <c r="T134" s="75">
        <f>'Population 2016'!T134*'Prevalence Rates'!T134</f>
        <v>58.917450894880773</v>
      </c>
      <c r="U134" s="75">
        <f>'Population 2016'!U134*'Prevalence Rates'!U134</f>
        <v>16.588038634413088</v>
      </c>
      <c r="V134" s="75">
        <f>'Population 2016'!V134*'Prevalence Rates'!V134</f>
        <v>85.789556342539498</v>
      </c>
      <c r="W134" s="75">
        <f>'Population 2016'!W134*'Prevalence Rates'!W134</f>
        <v>154.35054311163304</v>
      </c>
      <c r="X134" s="75">
        <f>'Population 2016'!X134*'Prevalence Rates'!X134</f>
        <v>154.35054311163302</v>
      </c>
      <c r="Y134" s="75">
        <f>'Population 2016'!Y134*'Prevalence Rates'!Y134</f>
        <v>129.42349943238341</v>
      </c>
      <c r="Z134" s="75">
        <f>'Population 2016'!Z134*'Prevalence Rates'!Z134</f>
        <v>100.31248562335655</v>
      </c>
      <c r="AA134" s="75">
        <f>'Population 2016'!AA134*'Prevalence Rates'!AA134</f>
        <v>579.28662007562275</v>
      </c>
      <c r="AB134" s="75">
        <f>'Population 2016'!AB134*'Prevalence Rates'!AB134</f>
        <v>133.79810466832822</v>
      </c>
      <c r="AC134" s="75">
        <f>'Population 2016'!AC134*'Prevalence Rates'!AC134</f>
        <v>255.93272342749208</v>
      </c>
      <c r="AD134" s="75">
        <f>'Population 2016'!AD134*'Prevalence Rates'!AD134</f>
        <v>99.604437814713449</v>
      </c>
      <c r="AE134" s="75">
        <f>'Population 2016'!AE134*'Prevalence Rates'!AE134</f>
        <v>79.727107161981351</v>
      </c>
      <c r="AF134" s="75">
        <f>'Population 2016'!AF134*'Prevalence Rates'!AF134</f>
        <v>17.881435431342808</v>
      </c>
      <c r="AG134" s="75">
        <f>'Population 2016'!AG134*'Prevalence Rates'!AG134</f>
        <v>79.727107161981337</v>
      </c>
      <c r="AH134" s="75">
        <f>'Population 2016'!AH134*'Prevalence Rates'!AH134</f>
        <v>348.32810855814614</v>
      </c>
      <c r="AI134" s="75">
        <f>'Population 2016'!AI134*'Prevalence Rates'!AI134</f>
        <v>207.34612966245584</v>
      </c>
      <c r="AJ134" s="75">
        <f>'Population 2016'!AJ134*'Prevalence Rates'!AJ134</f>
        <v>57.195168398591015</v>
      </c>
      <c r="AK134" s="75">
        <f>'Population 2016'!AK134*'Prevalence Rates'!AK134</f>
        <v>30.96237830790314</v>
      </c>
      <c r="AL134" s="75">
        <f>'Population 2016'!AL134*'Prevalence Rates'!AL134</f>
        <v>49.34385109916925</v>
      </c>
      <c r="AM134" s="75">
        <f>'Population 2016'!AM134*'Prevalence Rates'!AM134</f>
        <v>172.98749370515151</v>
      </c>
      <c r="AN134" s="75">
        <f>'Population 2016'!AN134*'Prevalence Rates'!AN134</f>
        <v>5.8197404202121383</v>
      </c>
      <c r="AO134" s="75">
        <f>'Population 2016'!AO134*'Prevalence Rates'!AO134</f>
        <v>5.8197404202121383</v>
      </c>
      <c r="AP134" s="75">
        <f>'Population 2016'!AP134*'Prevalence Rates'!AP134</f>
        <v>25.171475018659663</v>
      </c>
      <c r="AQ134" s="75">
        <f>'Population 2016'!AQ134*'Prevalence Rates'!AQ134</f>
        <v>63.467362255487657</v>
      </c>
      <c r="AR134" s="75">
        <f>'Population 2016'!AR134*'Prevalence Rates'!AR134</f>
        <v>1767.7042425518425</v>
      </c>
      <c r="AS134" s="75">
        <f>'Population 2016'!AS134*'Prevalence Rates'!AS134</f>
        <v>49.746942556705925</v>
      </c>
      <c r="AT134" s="75">
        <f>'Population 2016'!AT134*'Prevalence Rates'!AT134</f>
        <v>0.45296582137639124</v>
      </c>
      <c r="AU134" s="75">
        <f>'Population 2016'!AU134*'Prevalence Rates'!AU134</f>
        <v>0.45296582137639085</v>
      </c>
      <c r="AV134" s="75">
        <f>'Population 2016'!AV134*'Prevalence Rates'!AV134</f>
        <v>82.23580371697328</v>
      </c>
      <c r="AW134" s="75">
        <f>'Population 2016'!AW134*'Prevalence Rates'!AW134</f>
        <v>177.06230598696501</v>
      </c>
      <c r="AX134" s="75">
        <f>'Population 2016'!AX134*'Prevalence Rates'!AX134</f>
        <v>23.12710474738855</v>
      </c>
      <c r="AY134" s="75">
        <f>'Population 2016'!AY134*'Prevalence Rates'!AY134</f>
        <v>260.19917054402919</v>
      </c>
      <c r="AZ134" s="75">
        <f>'Population 2016'!AZ134*'Prevalence Rates'!AZ134</f>
        <v>108.11892828334625</v>
      </c>
      <c r="BA134" s="75">
        <f>'Population 2016'!BA134*'Prevalence Rates'!BA134</f>
        <v>47.658597429503097</v>
      </c>
      <c r="BB134" s="75">
        <f>'Population 2016'!BB134*'Prevalence Rates'!BB134</f>
        <v>62.900363527920561</v>
      </c>
      <c r="BC134" s="84">
        <f>'Population 2016'!BC134*'Prevalence Rates'!BC134</f>
        <v>16.588038634413088</v>
      </c>
      <c r="BD134" s="118">
        <v>132</v>
      </c>
    </row>
    <row r="135" spans="1:56" s="80" customFormat="1" x14ac:dyDescent="0.35">
      <c r="B135" s="80" t="s">
        <v>79</v>
      </c>
      <c r="C135" s="83">
        <f>'Population 2016'!C135*'Prevalence Rates'!C135</f>
        <v>26.231545309219616</v>
      </c>
      <c r="D135" s="75">
        <f>'Population 2016'!D135*'Prevalence Rates'!D135</f>
        <v>46.111882100283928</v>
      </c>
      <c r="E135" s="75">
        <f>'Population 2016'!E135*'Prevalence Rates'!E135</f>
        <v>18.573270924108311</v>
      </c>
      <c r="F135" s="75">
        <f>'Population 2016'!F135*'Prevalence Rates'!F135</f>
        <v>22.402596648053002</v>
      </c>
      <c r="G135" s="75">
        <f>'Population 2016'!G135*'Prevalence Rates'!G135</f>
        <v>9.577349789876294</v>
      </c>
      <c r="H135" s="75">
        <f>'Population 2016'!H135*'Prevalence Rates'!H135</f>
        <v>79.483060117778223</v>
      </c>
      <c r="I135" s="75">
        <f>'Population 2016'!I135*'Prevalence Rates'!I135</f>
        <v>17.248174968275372</v>
      </c>
      <c r="J135" s="75">
        <f>'Population 2016'!J135*'Prevalence Rates'!J135</f>
        <v>12.452100187866858</v>
      </c>
      <c r="K135" s="75">
        <f>'Population 2016'!K135*'Prevalence Rates'!K135</f>
        <v>6.7039589511502324</v>
      </c>
      <c r="L135" s="75">
        <f>'Population 2016'!L135*'Prevalence Rates'!L135</f>
        <v>44.902939648853426</v>
      </c>
      <c r="M135" s="75">
        <f>'Population 2016'!M135*'Prevalence Rates'!M135</f>
        <v>44.902939648853433</v>
      </c>
      <c r="N135" s="75">
        <f>'Population 2016'!N135*'Prevalence Rates'!N135</f>
        <v>19.214120646079881</v>
      </c>
      <c r="O135" s="75">
        <f>'Population 2016'!O135*'Prevalence Rates'!O135</f>
        <v>26.827328351601771</v>
      </c>
      <c r="P135" s="75">
        <f>'Population 2016'!P135*'Prevalence Rates'!P135</f>
        <v>15.221156224238019</v>
      </c>
      <c r="Q135" s="75">
        <f>'Population 2016'!Q135*'Prevalence Rates'!Q135</f>
        <v>24.408129189207632</v>
      </c>
      <c r="R135" s="75">
        <f>'Population 2016'!R135*'Prevalence Rates'!R135</f>
        <v>4.043119622063224</v>
      </c>
      <c r="S135" s="75">
        <f>'Population 2016'!S135*'Prevalence Rates'!S135</f>
        <v>174.54068233329431</v>
      </c>
      <c r="T135" s="75">
        <f>'Population 2016'!T135*'Prevalence Rates'!T135</f>
        <v>31.408199925579826</v>
      </c>
      <c r="U135" s="75">
        <f>'Population 2016'!U135*'Prevalence Rates'!U135</f>
        <v>3.0467826063207712</v>
      </c>
      <c r="V135" s="75">
        <f>'Population 2016'!V135*'Prevalence Rates'!V135</f>
        <v>31.535291461882107</v>
      </c>
      <c r="W135" s="75">
        <f>'Population 2016'!W135*'Prevalence Rates'!W135</f>
        <v>68.919312273101269</v>
      </c>
      <c r="X135" s="75">
        <f>'Population 2016'!X135*'Prevalence Rates'!X135</f>
        <v>68.919312273101255</v>
      </c>
      <c r="Y135" s="75">
        <f>'Population 2016'!Y135*'Prevalence Rates'!Y135</f>
        <v>44.276460332131165</v>
      </c>
      <c r="Z135" s="75">
        <f>'Population 2016'!Z135*'Prevalence Rates'!Z135</f>
        <v>41.543554652097157</v>
      </c>
      <c r="AA135" s="75">
        <f>'Population 2016'!AA135*'Prevalence Rates'!AA135</f>
        <v>220.64998410431829</v>
      </c>
      <c r="AB135" s="75">
        <f>'Population 2016'!AB135*'Prevalence Rates'!AB135</f>
        <v>59.319356749505118</v>
      </c>
      <c r="AC135" s="75">
        <f>'Population 2016'!AC135*'Prevalence Rates'!AC135</f>
        <v>107.0680520826421</v>
      </c>
      <c r="AD135" s="75">
        <f>'Population 2016'!AD135*'Prevalence Rates'!AD135</f>
        <v>46.792194687681317</v>
      </c>
      <c r="AE135" s="75">
        <f>'Population 2016'!AE135*'Prevalence Rates'!AE135</f>
        <v>41.703409900113328</v>
      </c>
      <c r="AF135" s="75">
        <f>'Population 2016'!AF135*'Prevalence Rates'!AF135</f>
        <v>6.5686905666157251</v>
      </c>
      <c r="AG135" s="75">
        <f>'Population 2016'!AG135*'Prevalence Rates'!AG135</f>
        <v>41.703409900113314</v>
      </c>
      <c r="AH135" s="75">
        <f>'Population 2016'!AH135*'Prevalence Rates'!AH135</f>
        <v>119.8217969902333</v>
      </c>
      <c r="AI135" s="75">
        <f>'Population 2016'!AI135*'Prevalence Rates'!AI135</f>
        <v>92.095362159720239</v>
      </c>
      <c r="AJ135" s="75">
        <f>'Population 2016'!AJ135*'Prevalence Rates'!AJ135</f>
        <v>23.315227882228186</v>
      </c>
      <c r="AK135" s="75">
        <f>'Population 2016'!AK135*'Prevalence Rates'!AK135</f>
        <v>13.331023993680519</v>
      </c>
      <c r="AL135" s="75">
        <f>'Population 2016'!AL135*'Prevalence Rates'!AL135</f>
        <v>20.318056334952043</v>
      </c>
      <c r="AM135" s="75">
        <f>'Population 2016'!AM135*'Prevalence Rates'!AM135</f>
        <v>57.275501271504304</v>
      </c>
      <c r="AN135" s="75">
        <f>'Population 2016'!AN135*'Prevalence Rates'!AN135</f>
        <v>3.273603986369328</v>
      </c>
      <c r="AO135" s="75">
        <f>'Population 2016'!AO135*'Prevalence Rates'!AO135</f>
        <v>3.273603986369328</v>
      </c>
      <c r="AP135" s="75">
        <f>'Population 2016'!AP135*'Prevalence Rates'!AP135</f>
        <v>9.3227685254295043</v>
      </c>
      <c r="AQ135" s="75">
        <f>'Population 2016'!AQ135*'Prevalence Rates'!AQ135</f>
        <v>26.627111750865513</v>
      </c>
      <c r="AR135" s="75">
        <f>'Population 2016'!AR135*'Prevalence Rates'!AR135</f>
        <v>725.74926337527154</v>
      </c>
      <c r="AS135" s="75">
        <f>'Population 2016'!AS135*'Prevalence Rates'!AS135</f>
        <v>18.44919723957306</v>
      </c>
      <c r="AT135" s="75">
        <f>'Population 2016'!AT135*'Prevalence Rates'!AT135</f>
        <v>0</v>
      </c>
      <c r="AU135" s="75">
        <f>'Population 2016'!AU135*'Prevalence Rates'!AU135</f>
        <v>0</v>
      </c>
      <c r="AV135" s="75">
        <f>'Population 2016'!AV135*'Prevalence Rates'!AV135</f>
        <v>32.451796982482733</v>
      </c>
      <c r="AW135" s="75">
        <f>'Population 2016'!AW135*'Prevalence Rates'!AW135</f>
        <v>63.12656126491796</v>
      </c>
      <c r="AX135" s="75">
        <f>'Population 2016'!AX135*'Prevalence Rates'!AX135</f>
        <v>6.0486273954708514</v>
      </c>
      <c r="AY135" s="75">
        <f>'Population 2016'!AY135*'Prevalence Rates'!AY135</f>
        <v>119.3973057637769</v>
      </c>
      <c r="AZ135" s="75">
        <f>'Population 2016'!AZ135*'Prevalence Rates'!AZ135</f>
        <v>51.263284961931411</v>
      </c>
      <c r="BA135" s="75">
        <f>'Population 2016'!BA135*'Prevalence Rates'!BA135</f>
        <v>14.148646111883732</v>
      </c>
      <c r="BB135" s="75">
        <f>'Population 2016'!BB135*'Prevalence Rates'!BB135</f>
        <v>22.270942110364217</v>
      </c>
      <c r="BC135" s="84">
        <f>'Population 2016'!BC135*'Prevalence Rates'!BC135</f>
        <v>3.0467826063207712</v>
      </c>
      <c r="BD135" s="118">
        <v>133</v>
      </c>
    </row>
    <row r="136" spans="1:56" s="72" customFormat="1" x14ac:dyDescent="0.35">
      <c r="A136" s="72" t="s">
        <v>135</v>
      </c>
      <c r="B136" s="75" t="s">
        <v>83</v>
      </c>
      <c r="C136" s="83">
        <f>'Population 2016'!C136*'Prevalence Rates'!C136</f>
        <v>0</v>
      </c>
      <c r="D136" s="75">
        <f>'Population 2016'!D136*'Prevalence Rates'!D136</f>
        <v>0</v>
      </c>
      <c r="E136" s="75">
        <f>'Population 2016'!E136*'Prevalence Rates'!E136</f>
        <v>0</v>
      </c>
      <c r="F136" s="75">
        <f>'Population 2016'!F136*'Prevalence Rates'!F136</f>
        <v>0</v>
      </c>
      <c r="G136" s="75">
        <f>'Population 2016'!G136*'Prevalence Rates'!G136</f>
        <v>0</v>
      </c>
      <c r="H136" s="75">
        <f>'Population 2016'!H136*'Prevalence Rates'!H136</f>
        <v>0</v>
      </c>
      <c r="I136" s="75">
        <f>'Population 2016'!I136*'Prevalence Rates'!I136</f>
        <v>0</v>
      </c>
      <c r="J136" s="75">
        <f>'Population 2016'!J136*'Prevalence Rates'!J136</f>
        <v>0</v>
      </c>
      <c r="K136" s="75">
        <f>'Population 2016'!K136*'Prevalence Rates'!K136</f>
        <v>0</v>
      </c>
      <c r="L136" s="75">
        <f>'Population 2016'!L136*'Prevalence Rates'!L136</f>
        <v>0</v>
      </c>
      <c r="M136" s="75">
        <f>'Population 2016'!M136*'Prevalence Rates'!M136</f>
        <v>0</v>
      </c>
      <c r="N136" s="75">
        <f>'Population 2016'!N136*'Prevalence Rates'!N136</f>
        <v>0</v>
      </c>
      <c r="O136" s="75">
        <f>'Population 2016'!O136*'Prevalence Rates'!O136</f>
        <v>0</v>
      </c>
      <c r="P136" s="75">
        <f>'Population 2016'!P136*'Prevalence Rates'!P136</f>
        <v>0</v>
      </c>
      <c r="Q136" s="75">
        <f>'Population 2016'!Q136*'Prevalence Rates'!Q136</f>
        <v>0</v>
      </c>
      <c r="R136" s="75">
        <f>'Population 2016'!R136*'Prevalence Rates'!R136</f>
        <v>0</v>
      </c>
      <c r="S136" s="75">
        <f>'Population 2016'!S136*'Prevalence Rates'!S136</f>
        <v>0</v>
      </c>
      <c r="T136" s="75">
        <f>'Population 2016'!T136*'Prevalence Rates'!T136</f>
        <v>0</v>
      </c>
      <c r="U136" s="75">
        <f>'Population 2016'!U136*'Prevalence Rates'!U136</f>
        <v>0</v>
      </c>
      <c r="V136" s="75">
        <f>'Population 2016'!V136*'Prevalence Rates'!V136</f>
        <v>0</v>
      </c>
      <c r="W136" s="75">
        <f>'Population 2016'!W136*'Prevalence Rates'!W136</f>
        <v>0</v>
      </c>
      <c r="X136" s="75">
        <f>'Population 2016'!X136*'Prevalence Rates'!X136</f>
        <v>0</v>
      </c>
      <c r="Y136" s="75">
        <f>'Population 2016'!Y136*'Prevalence Rates'!Y136</f>
        <v>0</v>
      </c>
      <c r="Z136" s="75">
        <f>'Population 2016'!Z136*'Prevalence Rates'!Z136</f>
        <v>0</v>
      </c>
      <c r="AA136" s="75">
        <f>'Population 2016'!AA136*'Prevalence Rates'!AA136</f>
        <v>0</v>
      </c>
      <c r="AB136" s="75">
        <f>'Population 2016'!AB136*'Prevalence Rates'!AB136</f>
        <v>0</v>
      </c>
      <c r="AC136" s="75">
        <f>'Population 2016'!AC136*'Prevalence Rates'!AC136</f>
        <v>0</v>
      </c>
      <c r="AD136" s="75">
        <f>'Population 2016'!AD136*'Prevalence Rates'!AD136</f>
        <v>0</v>
      </c>
      <c r="AE136" s="75">
        <f>'Population 2016'!AE136*'Prevalence Rates'!AE136</f>
        <v>0</v>
      </c>
      <c r="AF136" s="75">
        <f>'Population 2016'!AF136*'Prevalence Rates'!AF136</f>
        <v>0</v>
      </c>
      <c r="AG136" s="75">
        <f>'Population 2016'!AG136*'Prevalence Rates'!AG136</f>
        <v>0</v>
      </c>
      <c r="AH136" s="75">
        <f>'Population 2016'!AH136*'Prevalence Rates'!AH136</f>
        <v>0</v>
      </c>
      <c r="AI136" s="75">
        <f>'Population 2016'!AI136*'Prevalence Rates'!AI136</f>
        <v>0</v>
      </c>
      <c r="AJ136" s="75">
        <f>'Population 2016'!AJ136*'Prevalence Rates'!AJ136</f>
        <v>0</v>
      </c>
      <c r="AK136" s="75">
        <f>'Population 2016'!AK136*'Prevalence Rates'!AK136</f>
        <v>0</v>
      </c>
      <c r="AL136" s="75">
        <f>'Population 2016'!AL136*'Prevalence Rates'!AL136</f>
        <v>0</v>
      </c>
      <c r="AM136" s="75">
        <f>'Population 2016'!AM136*'Prevalence Rates'!AM136</f>
        <v>0</v>
      </c>
      <c r="AN136" s="75">
        <f>'Population 2016'!AN136*'Prevalence Rates'!AN136</f>
        <v>0</v>
      </c>
      <c r="AO136" s="75">
        <f>'Population 2016'!AO136*'Prevalence Rates'!AO136</f>
        <v>0</v>
      </c>
      <c r="AP136" s="75">
        <f>'Population 2016'!AP136*'Prevalence Rates'!AP136</f>
        <v>0</v>
      </c>
      <c r="AQ136" s="75">
        <f>'Population 2016'!AQ136*'Prevalence Rates'!AQ136</f>
        <v>0</v>
      </c>
      <c r="AR136" s="75">
        <f>'Population 2016'!AR136*'Prevalence Rates'!AR136</f>
        <v>0</v>
      </c>
      <c r="AS136" s="75">
        <f>'Population 2016'!AS136*'Prevalence Rates'!AS136</f>
        <v>0</v>
      </c>
      <c r="AT136" s="75">
        <f>'Population 2016'!AT136*'Prevalence Rates'!AT136</f>
        <v>0</v>
      </c>
      <c r="AU136" s="75">
        <f>'Population 2016'!AU136*'Prevalence Rates'!AU136</f>
        <v>0</v>
      </c>
      <c r="AV136" s="75">
        <f>'Population 2016'!AV136*'Prevalence Rates'!AV136</f>
        <v>0</v>
      </c>
      <c r="AW136" s="75">
        <f>'Population 2016'!AW136*'Prevalence Rates'!AW136</f>
        <v>0</v>
      </c>
      <c r="AX136" s="75">
        <f>'Population 2016'!AX136*'Prevalence Rates'!AX136</f>
        <v>0</v>
      </c>
      <c r="AY136" s="75">
        <f>'Population 2016'!AY136*'Prevalence Rates'!AY136</f>
        <v>0</v>
      </c>
      <c r="AZ136" s="75">
        <f>'Population 2016'!AZ136*'Prevalence Rates'!AZ136</f>
        <v>0</v>
      </c>
      <c r="BA136" s="75">
        <f>'Population 2016'!BA136*'Prevalence Rates'!BA136</f>
        <v>0</v>
      </c>
      <c r="BB136" s="75">
        <f>'Population 2016'!BB136*'Prevalence Rates'!BB136</f>
        <v>0</v>
      </c>
      <c r="BC136" s="84">
        <f>'Population 2016'!BC136*'Prevalence Rates'!BC136</f>
        <v>0</v>
      </c>
      <c r="BD136" s="118">
        <v>134</v>
      </c>
    </row>
    <row r="137" spans="1:56" s="72" customFormat="1" x14ac:dyDescent="0.35">
      <c r="B137" s="75" t="s">
        <v>61</v>
      </c>
      <c r="C137" s="83">
        <f>'Population 2016'!C137*'Prevalence Rates'!C137</f>
        <v>0</v>
      </c>
      <c r="D137" s="75">
        <f>'Population 2016'!D137*'Prevalence Rates'!D137</f>
        <v>0</v>
      </c>
      <c r="E137" s="75">
        <f>'Population 2016'!E137*'Prevalence Rates'!E137</f>
        <v>0</v>
      </c>
      <c r="F137" s="75">
        <f>'Population 2016'!F137*'Prevalence Rates'!F137</f>
        <v>0</v>
      </c>
      <c r="G137" s="75">
        <f>'Population 2016'!G137*'Prevalence Rates'!G137</f>
        <v>0</v>
      </c>
      <c r="H137" s="75">
        <f>'Population 2016'!H137*'Prevalence Rates'!H137</f>
        <v>0</v>
      </c>
      <c r="I137" s="75">
        <f>'Population 2016'!I137*'Prevalence Rates'!I137</f>
        <v>0</v>
      </c>
      <c r="J137" s="75">
        <f>'Population 2016'!J137*'Prevalence Rates'!J137</f>
        <v>0</v>
      </c>
      <c r="K137" s="75">
        <f>'Population 2016'!K137*'Prevalence Rates'!K137</f>
        <v>0</v>
      </c>
      <c r="L137" s="75">
        <f>'Population 2016'!L137*'Prevalence Rates'!L137</f>
        <v>0</v>
      </c>
      <c r="M137" s="75">
        <f>'Population 2016'!M137*'Prevalence Rates'!M137</f>
        <v>0</v>
      </c>
      <c r="N137" s="75">
        <f>'Population 2016'!N137*'Prevalence Rates'!N137</f>
        <v>0</v>
      </c>
      <c r="O137" s="75">
        <f>'Population 2016'!O137*'Prevalence Rates'!O137</f>
        <v>0</v>
      </c>
      <c r="P137" s="75">
        <f>'Population 2016'!P137*'Prevalence Rates'!P137</f>
        <v>0</v>
      </c>
      <c r="Q137" s="75">
        <f>'Population 2016'!Q137*'Prevalence Rates'!Q137</f>
        <v>0</v>
      </c>
      <c r="R137" s="75">
        <f>'Population 2016'!R137*'Prevalence Rates'!R137</f>
        <v>0</v>
      </c>
      <c r="S137" s="75">
        <f>'Population 2016'!S137*'Prevalence Rates'!S137</f>
        <v>0</v>
      </c>
      <c r="T137" s="75">
        <f>'Population 2016'!T137*'Prevalence Rates'!T137</f>
        <v>0</v>
      </c>
      <c r="U137" s="75">
        <f>'Population 2016'!U137*'Prevalence Rates'!U137</f>
        <v>0</v>
      </c>
      <c r="V137" s="75">
        <f>'Population 2016'!V137*'Prevalence Rates'!V137</f>
        <v>0</v>
      </c>
      <c r="W137" s="75">
        <f>'Population 2016'!W137*'Prevalence Rates'!W137</f>
        <v>0</v>
      </c>
      <c r="X137" s="75">
        <f>'Population 2016'!X137*'Prevalence Rates'!X137</f>
        <v>0</v>
      </c>
      <c r="Y137" s="75">
        <f>'Population 2016'!Y137*'Prevalence Rates'!Y137</f>
        <v>0</v>
      </c>
      <c r="Z137" s="75">
        <f>'Population 2016'!Z137*'Prevalence Rates'!Z137</f>
        <v>0</v>
      </c>
      <c r="AA137" s="75">
        <f>'Population 2016'!AA137*'Prevalence Rates'!AA137</f>
        <v>0</v>
      </c>
      <c r="AB137" s="75">
        <f>'Population 2016'!AB137*'Prevalence Rates'!AB137</f>
        <v>0</v>
      </c>
      <c r="AC137" s="75">
        <f>'Population 2016'!AC137*'Prevalence Rates'!AC137</f>
        <v>0</v>
      </c>
      <c r="AD137" s="75">
        <f>'Population 2016'!AD137*'Prevalence Rates'!AD137</f>
        <v>0</v>
      </c>
      <c r="AE137" s="75">
        <f>'Population 2016'!AE137*'Prevalence Rates'!AE137</f>
        <v>0</v>
      </c>
      <c r="AF137" s="75">
        <f>'Population 2016'!AF137*'Prevalence Rates'!AF137</f>
        <v>0</v>
      </c>
      <c r="AG137" s="75">
        <f>'Population 2016'!AG137*'Prevalence Rates'!AG137</f>
        <v>0</v>
      </c>
      <c r="AH137" s="75">
        <f>'Population 2016'!AH137*'Prevalence Rates'!AH137</f>
        <v>0</v>
      </c>
      <c r="AI137" s="75">
        <f>'Population 2016'!AI137*'Prevalence Rates'!AI137</f>
        <v>0</v>
      </c>
      <c r="AJ137" s="75">
        <f>'Population 2016'!AJ137*'Prevalence Rates'!AJ137</f>
        <v>0</v>
      </c>
      <c r="AK137" s="75">
        <f>'Population 2016'!AK137*'Prevalence Rates'!AK137</f>
        <v>0</v>
      </c>
      <c r="AL137" s="75">
        <f>'Population 2016'!AL137*'Prevalence Rates'!AL137</f>
        <v>0</v>
      </c>
      <c r="AM137" s="75">
        <f>'Population 2016'!AM137*'Prevalence Rates'!AM137</f>
        <v>0</v>
      </c>
      <c r="AN137" s="75">
        <f>'Population 2016'!AN137*'Prevalence Rates'!AN137</f>
        <v>0</v>
      </c>
      <c r="AO137" s="75">
        <f>'Population 2016'!AO137*'Prevalence Rates'!AO137</f>
        <v>0</v>
      </c>
      <c r="AP137" s="75">
        <f>'Population 2016'!AP137*'Prevalence Rates'!AP137</f>
        <v>0</v>
      </c>
      <c r="AQ137" s="75">
        <f>'Population 2016'!AQ137*'Prevalence Rates'!AQ137</f>
        <v>0</v>
      </c>
      <c r="AR137" s="75">
        <f>'Population 2016'!AR137*'Prevalence Rates'!AR137</f>
        <v>0</v>
      </c>
      <c r="AS137" s="75">
        <f>'Population 2016'!AS137*'Prevalence Rates'!AS137</f>
        <v>0</v>
      </c>
      <c r="AT137" s="75">
        <f>'Population 2016'!AT137*'Prevalence Rates'!AT137</f>
        <v>0</v>
      </c>
      <c r="AU137" s="75">
        <f>'Population 2016'!AU137*'Prevalence Rates'!AU137</f>
        <v>0</v>
      </c>
      <c r="AV137" s="75">
        <f>'Population 2016'!AV137*'Prevalence Rates'!AV137</f>
        <v>0</v>
      </c>
      <c r="AW137" s="75">
        <f>'Population 2016'!AW137*'Prevalence Rates'!AW137</f>
        <v>0</v>
      </c>
      <c r="AX137" s="75">
        <f>'Population 2016'!AX137*'Prevalence Rates'!AX137</f>
        <v>0</v>
      </c>
      <c r="AY137" s="75">
        <f>'Population 2016'!AY137*'Prevalence Rates'!AY137</f>
        <v>0</v>
      </c>
      <c r="AZ137" s="75">
        <f>'Population 2016'!AZ137*'Prevalence Rates'!AZ137</f>
        <v>0</v>
      </c>
      <c r="BA137" s="75">
        <f>'Population 2016'!BA137*'Prevalence Rates'!BA137</f>
        <v>0</v>
      </c>
      <c r="BB137" s="75">
        <f>'Population 2016'!BB137*'Prevalence Rates'!BB137</f>
        <v>0</v>
      </c>
      <c r="BC137" s="84">
        <f>'Population 2016'!BC137*'Prevalence Rates'!BC137</f>
        <v>0</v>
      </c>
      <c r="BD137" s="118">
        <v>135</v>
      </c>
    </row>
    <row r="138" spans="1:56" s="72" customFormat="1" x14ac:dyDescent="0.35">
      <c r="B138" s="75" t="s">
        <v>78</v>
      </c>
      <c r="C138" s="83">
        <f>'Population 2016'!C138*'Prevalence Rates'!C138</f>
        <v>0</v>
      </c>
      <c r="D138" s="75">
        <f>'Population 2016'!D138*'Prevalence Rates'!D138</f>
        <v>0</v>
      </c>
      <c r="E138" s="75">
        <f>'Population 2016'!E138*'Prevalence Rates'!E138</f>
        <v>0</v>
      </c>
      <c r="F138" s="75">
        <f>'Population 2016'!F138*'Prevalence Rates'!F138</f>
        <v>0</v>
      </c>
      <c r="G138" s="75">
        <f>'Population 2016'!G138*'Prevalence Rates'!G138</f>
        <v>0</v>
      </c>
      <c r="H138" s="75">
        <f>'Population 2016'!H138*'Prevalence Rates'!H138</f>
        <v>0</v>
      </c>
      <c r="I138" s="75">
        <f>'Population 2016'!I138*'Prevalence Rates'!I138</f>
        <v>0</v>
      </c>
      <c r="J138" s="75">
        <f>'Population 2016'!J138*'Prevalence Rates'!J138</f>
        <v>0</v>
      </c>
      <c r="K138" s="75">
        <f>'Population 2016'!K138*'Prevalence Rates'!K138</f>
        <v>0</v>
      </c>
      <c r="L138" s="75">
        <f>'Population 2016'!L138*'Prevalence Rates'!L138</f>
        <v>0</v>
      </c>
      <c r="M138" s="75">
        <f>'Population 2016'!M138*'Prevalence Rates'!M138</f>
        <v>0</v>
      </c>
      <c r="N138" s="75">
        <f>'Population 2016'!N138*'Prevalence Rates'!N138</f>
        <v>0</v>
      </c>
      <c r="O138" s="75">
        <f>'Population 2016'!O138*'Prevalence Rates'!O138</f>
        <v>0</v>
      </c>
      <c r="P138" s="75">
        <f>'Population 2016'!P138*'Prevalence Rates'!P138</f>
        <v>0</v>
      </c>
      <c r="Q138" s="75">
        <f>'Population 2016'!Q138*'Prevalence Rates'!Q138</f>
        <v>0</v>
      </c>
      <c r="R138" s="75">
        <f>'Population 2016'!R138*'Prevalence Rates'!R138</f>
        <v>0</v>
      </c>
      <c r="S138" s="75">
        <f>'Population 2016'!S138*'Prevalence Rates'!S138</f>
        <v>0</v>
      </c>
      <c r="T138" s="75">
        <f>'Population 2016'!T138*'Prevalence Rates'!T138</f>
        <v>0</v>
      </c>
      <c r="U138" s="75">
        <f>'Population 2016'!U138*'Prevalence Rates'!U138</f>
        <v>0</v>
      </c>
      <c r="V138" s="75">
        <f>'Population 2016'!V138*'Prevalence Rates'!V138</f>
        <v>0</v>
      </c>
      <c r="W138" s="75">
        <f>'Population 2016'!W138*'Prevalence Rates'!W138</f>
        <v>0</v>
      </c>
      <c r="X138" s="75">
        <f>'Population 2016'!X138*'Prevalence Rates'!X138</f>
        <v>0</v>
      </c>
      <c r="Y138" s="75">
        <f>'Population 2016'!Y138*'Prevalence Rates'!Y138</f>
        <v>0</v>
      </c>
      <c r="Z138" s="75">
        <f>'Population 2016'!Z138*'Prevalence Rates'!Z138</f>
        <v>0</v>
      </c>
      <c r="AA138" s="75">
        <f>'Population 2016'!AA138*'Prevalence Rates'!AA138</f>
        <v>0</v>
      </c>
      <c r="AB138" s="75">
        <f>'Population 2016'!AB138*'Prevalence Rates'!AB138</f>
        <v>0</v>
      </c>
      <c r="AC138" s="75">
        <f>'Population 2016'!AC138*'Prevalence Rates'!AC138</f>
        <v>0</v>
      </c>
      <c r="AD138" s="75">
        <f>'Population 2016'!AD138*'Prevalence Rates'!AD138</f>
        <v>0</v>
      </c>
      <c r="AE138" s="75">
        <f>'Population 2016'!AE138*'Prevalence Rates'!AE138</f>
        <v>0</v>
      </c>
      <c r="AF138" s="75">
        <f>'Population 2016'!AF138*'Prevalence Rates'!AF138</f>
        <v>0</v>
      </c>
      <c r="AG138" s="75">
        <f>'Population 2016'!AG138*'Prevalence Rates'!AG138</f>
        <v>0</v>
      </c>
      <c r="AH138" s="75">
        <f>'Population 2016'!AH138*'Prevalence Rates'!AH138</f>
        <v>0</v>
      </c>
      <c r="AI138" s="75">
        <f>'Population 2016'!AI138*'Prevalence Rates'!AI138</f>
        <v>0</v>
      </c>
      <c r="AJ138" s="75">
        <f>'Population 2016'!AJ138*'Prevalence Rates'!AJ138</f>
        <v>0</v>
      </c>
      <c r="AK138" s="75">
        <f>'Population 2016'!AK138*'Prevalence Rates'!AK138</f>
        <v>0</v>
      </c>
      <c r="AL138" s="75">
        <f>'Population 2016'!AL138*'Prevalence Rates'!AL138</f>
        <v>0</v>
      </c>
      <c r="AM138" s="75">
        <f>'Population 2016'!AM138*'Prevalence Rates'!AM138</f>
        <v>0</v>
      </c>
      <c r="AN138" s="75">
        <f>'Population 2016'!AN138*'Prevalence Rates'!AN138</f>
        <v>0</v>
      </c>
      <c r="AO138" s="75">
        <f>'Population 2016'!AO138*'Prevalence Rates'!AO138</f>
        <v>0</v>
      </c>
      <c r="AP138" s="75">
        <f>'Population 2016'!AP138*'Prevalence Rates'!AP138</f>
        <v>0</v>
      </c>
      <c r="AQ138" s="75">
        <f>'Population 2016'!AQ138*'Prevalence Rates'!AQ138</f>
        <v>0</v>
      </c>
      <c r="AR138" s="75">
        <f>'Population 2016'!AR138*'Prevalence Rates'!AR138</f>
        <v>0</v>
      </c>
      <c r="AS138" s="75">
        <f>'Population 2016'!AS138*'Prevalence Rates'!AS138</f>
        <v>0</v>
      </c>
      <c r="AT138" s="75">
        <f>'Population 2016'!AT138*'Prevalence Rates'!AT138</f>
        <v>0</v>
      </c>
      <c r="AU138" s="75">
        <f>'Population 2016'!AU138*'Prevalence Rates'!AU138</f>
        <v>0</v>
      </c>
      <c r="AV138" s="75">
        <f>'Population 2016'!AV138*'Prevalence Rates'!AV138</f>
        <v>0</v>
      </c>
      <c r="AW138" s="75">
        <f>'Population 2016'!AW138*'Prevalence Rates'!AW138</f>
        <v>0</v>
      </c>
      <c r="AX138" s="75">
        <f>'Population 2016'!AX138*'Prevalence Rates'!AX138</f>
        <v>0</v>
      </c>
      <c r="AY138" s="75">
        <f>'Population 2016'!AY138*'Prevalence Rates'!AY138</f>
        <v>0</v>
      </c>
      <c r="AZ138" s="75">
        <f>'Population 2016'!AZ138*'Prevalence Rates'!AZ138</f>
        <v>0</v>
      </c>
      <c r="BA138" s="75">
        <f>'Population 2016'!BA138*'Prevalence Rates'!BA138</f>
        <v>0</v>
      </c>
      <c r="BB138" s="75">
        <f>'Population 2016'!BB138*'Prevalence Rates'!BB138</f>
        <v>0</v>
      </c>
      <c r="BC138" s="84">
        <f>'Population 2016'!BC138*'Prevalence Rates'!BC138</f>
        <v>0</v>
      </c>
      <c r="BD138" s="118">
        <v>136</v>
      </c>
    </row>
    <row r="139" spans="1:56" s="72" customFormat="1" x14ac:dyDescent="0.35">
      <c r="B139" s="75" t="s">
        <v>62</v>
      </c>
      <c r="C139" s="83">
        <f>'Population 2016'!C139*'Prevalence Rates'!C139</f>
        <v>142.83274539574529</v>
      </c>
      <c r="D139" s="75">
        <f>'Population 2016'!D139*'Prevalence Rates'!D139</f>
        <v>399.07876767569138</v>
      </c>
      <c r="E139" s="75">
        <f>'Population 2016'!E139*'Prevalence Rates'!E139</f>
        <v>260.22404610527087</v>
      </c>
      <c r="F139" s="75">
        <f>'Population 2016'!F139*'Prevalence Rates'!F139</f>
        <v>228.33858321209138</v>
      </c>
      <c r="G139" s="75">
        <f>'Population 2016'!G139*'Prevalence Rates'!G139</f>
        <v>195.233141221728</v>
      </c>
      <c r="H139" s="75">
        <f>'Population 2016'!H139*'Prevalence Rates'!H139</f>
        <v>391.36874453466197</v>
      </c>
      <c r="I139" s="75">
        <f>'Population 2016'!I139*'Prevalence Rates'!I139</f>
        <v>179.64960041059064</v>
      </c>
      <c r="J139" s="75">
        <f>'Population 2016'!J139*'Prevalence Rates'!J139</f>
        <v>148.02577984424198</v>
      </c>
      <c r="K139" s="75">
        <f>'Population 2016'!K139*'Prevalence Rates'!K139</f>
        <v>49.799290423523317</v>
      </c>
      <c r="L139" s="75">
        <f>'Population 2016'!L139*'Prevalence Rates'!L139</f>
        <v>276.96432337143563</v>
      </c>
      <c r="M139" s="75">
        <f>'Population 2016'!M139*'Prevalence Rates'!M139</f>
        <v>276.96432337143568</v>
      </c>
      <c r="N139" s="75">
        <f>'Population 2016'!N139*'Prevalence Rates'!N139</f>
        <v>104.7703625845954</v>
      </c>
      <c r="O139" s="75">
        <f>'Population 2016'!O139*'Prevalence Rates'!O139</f>
        <v>122.69885318950865</v>
      </c>
      <c r="P139" s="75">
        <f>'Population 2016'!P139*'Prevalence Rates'!P139</f>
        <v>27.744857488883639</v>
      </c>
      <c r="Q139" s="75">
        <f>'Population 2016'!Q139*'Prevalence Rates'!Q139</f>
        <v>120.84878575595914</v>
      </c>
      <c r="R139" s="75">
        <f>'Population 2016'!R139*'Prevalence Rates'!R139</f>
        <v>39.079646828854393</v>
      </c>
      <c r="S139" s="75">
        <f>'Population 2016'!S139*'Prevalence Rates'!S139</f>
        <v>1280.0938284021247</v>
      </c>
      <c r="T139" s="75">
        <f>'Population 2016'!T139*'Prevalence Rates'!T139</f>
        <v>217.85566928439198</v>
      </c>
      <c r="U139" s="75">
        <f>'Population 2016'!U139*'Prevalence Rates'!U139</f>
        <v>117.01970200479808</v>
      </c>
      <c r="V139" s="75">
        <f>'Population 2016'!V139*'Prevalence Rates'!V139</f>
        <v>162.26253744884073</v>
      </c>
      <c r="W139" s="75">
        <f>'Population 2016'!W139*'Prevalence Rates'!W139</f>
        <v>445.60775509427555</v>
      </c>
      <c r="X139" s="75">
        <f>'Population 2016'!X139*'Prevalence Rates'!X139</f>
        <v>445.60775509427521</v>
      </c>
      <c r="Y139" s="75">
        <f>'Population 2016'!Y139*'Prevalence Rates'!Y139</f>
        <v>310.76756660444386</v>
      </c>
      <c r="Z139" s="75">
        <f>'Population 2016'!Z139*'Prevalence Rates'!Z139</f>
        <v>571.55198395130537</v>
      </c>
      <c r="AA139" s="75">
        <f>'Population 2016'!AA139*'Prevalence Rates'!AA139</f>
        <v>1588.7835658339291</v>
      </c>
      <c r="AB139" s="75">
        <f>'Population 2016'!AB139*'Prevalence Rates'!AB139</f>
        <v>536.81956465778865</v>
      </c>
      <c r="AC139" s="75">
        <f>'Population 2016'!AC139*'Prevalence Rates'!AC139</f>
        <v>881.9403477881533</v>
      </c>
      <c r="AD139" s="75">
        <f>'Population 2016'!AD139*'Prevalence Rates'!AD139</f>
        <v>565.43211991154863</v>
      </c>
      <c r="AE139" s="75">
        <f>'Population 2016'!AE139*'Prevalence Rates'!AE139</f>
        <v>376.10249867618757</v>
      </c>
      <c r="AF139" s="75">
        <f>'Population 2016'!AF139*'Prevalence Rates'!AF139</f>
        <v>58.873380138033525</v>
      </c>
      <c r="AG139" s="75">
        <f>'Population 2016'!AG139*'Prevalence Rates'!AG139</f>
        <v>376.10249867618762</v>
      </c>
      <c r="AH139" s="75">
        <f>'Population 2016'!AH139*'Prevalence Rates'!AH139</f>
        <v>717.54731364858742</v>
      </c>
      <c r="AI139" s="75">
        <f>'Population 2016'!AI139*'Prevalence Rates'!AI139</f>
        <v>665.21186692799256</v>
      </c>
      <c r="AJ139" s="75">
        <f>'Population 2016'!AJ139*'Prevalence Rates'!AJ139</f>
        <v>127.23726782235346</v>
      </c>
      <c r="AK139" s="75">
        <f>'Population 2016'!AK139*'Prevalence Rates'!AK139</f>
        <v>140.21151610684768</v>
      </c>
      <c r="AL139" s="75">
        <f>'Population 2016'!AL139*'Prevalence Rates'!AL139</f>
        <v>140.01341957874146</v>
      </c>
      <c r="AM139" s="75">
        <f>'Population 2016'!AM139*'Prevalence Rates'!AM139</f>
        <v>400.96661771403598</v>
      </c>
      <c r="AN139" s="75">
        <f>'Population 2016'!AN139*'Prevalence Rates'!AN139</f>
        <v>37.356279782496593</v>
      </c>
      <c r="AO139" s="75">
        <f>'Population 2016'!AO139*'Prevalence Rates'!AO139</f>
        <v>37.356279782496571</v>
      </c>
      <c r="AP139" s="75">
        <f>'Population 2016'!AP139*'Prevalence Rates'!AP139</f>
        <v>144.26670544391646</v>
      </c>
      <c r="AQ139" s="75">
        <f>'Population 2016'!AQ139*'Prevalence Rates'!AQ139</f>
        <v>123.45841521160264</v>
      </c>
      <c r="AR139" s="75">
        <f>'Population 2016'!AR139*'Prevalence Rates'!AR139</f>
        <v>5608.8017561772167</v>
      </c>
      <c r="AS139" s="75">
        <f>'Population 2016'!AS139*'Prevalence Rates'!AS139</f>
        <v>226.88048242529641</v>
      </c>
      <c r="AT139" s="75">
        <f>'Population 2016'!AT139*'Prevalence Rates'!AT139</f>
        <v>45.894880820248744</v>
      </c>
      <c r="AU139" s="75">
        <f>'Population 2016'!AU139*'Prevalence Rates'!AU139</f>
        <v>45.894880820248744</v>
      </c>
      <c r="AV139" s="75">
        <f>'Population 2016'!AV139*'Prevalence Rates'!AV139</f>
        <v>115.65506049746881</v>
      </c>
      <c r="AW139" s="75">
        <f>'Population 2016'!AW139*'Prevalence Rates'!AW139</f>
        <v>315.76686270807602</v>
      </c>
      <c r="AX139" s="75">
        <f>'Population 2016'!AX139*'Prevalence Rates'!AX139</f>
        <v>94.739927996799835</v>
      </c>
      <c r="AY139" s="75">
        <f>'Population 2016'!AY139*'Prevalence Rates'!AY139</f>
        <v>936.8686974009355</v>
      </c>
      <c r="AZ139" s="75">
        <f>'Population 2016'!AZ139*'Prevalence Rates'!AZ139</f>
        <v>491.82745568160101</v>
      </c>
      <c r="BA139" s="75">
        <f>'Population 2016'!BA139*'Prevalence Rates'!BA139</f>
        <v>52.022292985320881</v>
      </c>
      <c r="BB139" s="75">
        <f>'Population 2016'!BB139*'Prevalence Rates'!BB139</f>
        <v>241.5301243587439</v>
      </c>
      <c r="BC139" s="84">
        <f>'Population 2016'!BC139*'Prevalence Rates'!BC139</f>
        <v>117.01970200479803</v>
      </c>
      <c r="BD139" s="118">
        <v>137</v>
      </c>
    </row>
    <row r="140" spans="1:56" s="72" customFormat="1" x14ac:dyDescent="0.35">
      <c r="B140" s="75" t="s">
        <v>63</v>
      </c>
      <c r="C140" s="83">
        <f>'Population 2016'!C140*'Prevalence Rates'!C140</f>
        <v>426.20791519692511</v>
      </c>
      <c r="D140" s="75">
        <f>'Population 2016'!D140*'Prevalence Rates'!D140</f>
        <v>772.45493501804322</v>
      </c>
      <c r="E140" s="75">
        <f>'Population 2016'!E140*'Prevalence Rates'!E140</f>
        <v>325.95965509292716</v>
      </c>
      <c r="F140" s="75">
        <f>'Population 2016'!F140*'Prevalence Rates'!F140</f>
        <v>260.12518036422159</v>
      </c>
      <c r="G140" s="75">
        <f>'Population 2016'!G140*'Prevalence Rates'!G140</f>
        <v>174.19619302175207</v>
      </c>
      <c r="H140" s="75">
        <f>'Population 2016'!H140*'Prevalence Rates'!H140</f>
        <v>447.61160953480328</v>
      </c>
      <c r="I140" s="75">
        <f>'Population 2016'!I140*'Prevalence Rates'!I140</f>
        <v>217.98100615372437</v>
      </c>
      <c r="J140" s="75">
        <f>'Population 2016'!J140*'Prevalence Rates'!J140</f>
        <v>257.9796700548402</v>
      </c>
      <c r="K140" s="75">
        <f>'Population 2016'!K140*'Prevalence Rates'!K140</f>
        <v>72.849247705268397</v>
      </c>
      <c r="L140" s="75">
        <f>'Population 2016'!L140*'Prevalence Rates'!L140</f>
        <v>326.23700262290822</v>
      </c>
      <c r="M140" s="75">
        <f>'Population 2016'!M140*'Prevalence Rates'!M140</f>
        <v>326.23700262290828</v>
      </c>
      <c r="N140" s="75">
        <f>'Population 2016'!N140*'Prevalence Rates'!N140</f>
        <v>188.4105680092724</v>
      </c>
      <c r="O140" s="75">
        <f>'Population 2016'!O140*'Prevalence Rates'!O140</f>
        <v>145.94395966905586</v>
      </c>
      <c r="P140" s="75">
        <f>'Population 2016'!P140*'Prevalence Rates'!P140</f>
        <v>36.542007424383328</v>
      </c>
      <c r="Q140" s="75">
        <f>'Population 2016'!Q140*'Prevalence Rates'!Q140</f>
        <v>166.89909398455151</v>
      </c>
      <c r="R140" s="75">
        <f>'Population 2016'!R140*'Prevalence Rates'!R140</f>
        <v>43.647397756902308</v>
      </c>
      <c r="S140" s="75">
        <f>'Population 2016'!S140*'Prevalence Rates'!S140</f>
        <v>2276.2039047799008</v>
      </c>
      <c r="T140" s="75">
        <f>'Population 2016'!T140*'Prevalence Rates'!T140</f>
        <v>694.37701832497362</v>
      </c>
      <c r="U140" s="75">
        <f>'Population 2016'!U140*'Prevalence Rates'!U140</f>
        <v>118.97546304108997</v>
      </c>
      <c r="V140" s="75">
        <f>'Population 2016'!V140*'Prevalence Rates'!V140</f>
        <v>211.64678797674875</v>
      </c>
      <c r="W140" s="75">
        <f>'Population 2016'!W140*'Prevalence Rates'!W140</f>
        <v>621.30926299257635</v>
      </c>
      <c r="X140" s="75">
        <f>'Population 2016'!X140*'Prevalence Rates'!X140</f>
        <v>621.3092629925759</v>
      </c>
      <c r="Y140" s="75">
        <f>'Population 2016'!Y140*'Prevalence Rates'!Y140</f>
        <v>468.78968045424597</v>
      </c>
      <c r="Z140" s="75">
        <f>'Population 2016'!Z140*'Prevalence Rates'!Z140</f>
        <v>1275.7252862412695</v>
      </c>
      <c r="AA140" s="75">
        <f>'Population 2016'!AA140*'Prevalence Rates'!AA140</f>
        <v>2556.896351443459</v>
      </c>
      <c r="AB140" s="75">
        <f>'Population 2016'!AB140*'Prevalence Rates'!AB140</f>
        <v>942.9797116725814</v>
      </c>
      <c r="AC140" s="75">
        <f>'Population 2016'!AC140*'Prevalence Rates'!AC140</f>
        <v>1640.091753930845</v>
      </c>
      <c r="AD140" s="75">
        <f>'Population 2016'!AD140*'Prevalence Rates'!AD140</f>
        <v>597.50063850907293</v>
      </c>
      <c r="AE140" s="75">
        <f>'Population 2016'!AE140*'Prevalence Rates'!AE140</f>
        <v>430.05483216611884</v>
      </c>
      <c r="AF140" s="75">
        <f>'Population 2016'!AF140*'Prevalence Rates'!AF140</f>
        <v>68.04568211606049</v>
      </c>
      <c r="AG140" s="75">
        <f>'Population 2016'!AG140*'Prevalence Rates'!AG140</f>
        <v>430.0548321661189</v>
      </c>
      <c r="AH140" s="75">
        <f>'Population 2016'!AH140*'Prevalence Rates'!AH140</f>
        <v>893.29479290445693</v>
      </c>
      <c r="AI140" s="75">
        <f>'Population 2016'!AI140*'Prevalence Rates'!AI140</f>
        <v>1401.4677829783786</v>
      </c>
      <c r="AJ140" s="75">
        <f>'Population 2016'!AJ140*'Prevalence Rates'!AJ140</f>
        <v>137.3523644274778</v>
      </c>
      <c r="AK140" s="75">
        <f>'Population 2016'!AK140*'Prevalence Rates'!AK140</f>
        <v>169.72973002407878</v>
      </c>
      <c r="AL140" s="75">
        <f>'Population 2016'!AL140*'Prevalence Rates'!AL140</f>
        <v>163.40632506118476</v>
      </c>
      <c r="AM140" s="75">
        <f>'Population 2016'!AM140*'Prevalence Rates'!AM140</f>
        <v>489.68871014183838</v>
      </c>
      <c r="AN140" s="75">
        <f>'Population 2016'!AN140*'Prevalence Rates'!AN140</f>
        <v>51.326921001966866</v>
      </c>
      <c r="AO140" s="75">
        <f>'Population 2016'!AO140*'Prevalence Rates'!AO140</f>
        <v>51.326921001966838</v>
      </c>
      <c r="AP140" s="75">
        <f>'Population 2016'!AP140*'Prevalence Rates'!AP140</f>
        <v>195.12017347482802</v>
      </c>
      <c r="AQ140" s="75">
        <f>'Population 2016'!AQ140*'Prevalence Rates'!AQ140</f>
        <v>162.62196082253399</v>
      </c>
      <c r="AR140" s="75">
        <f>'Population 2016'!AR140*'Prevalence Rates'!AR140</f>
        <v>8563.8238850658963</v>
      </c>
      <c r="AS140" s="75">
        <f>'Population 2016'!AS140*'Prevalence Rates'!AS140</f>
        <v>275.28942854688921</v>
      </c>
      <c r="AT140" s="75">
        <f>'Population 2016'!AT140*'Prevalence Rates'!AT140</f>
        <v>53.287344844986798</v>
      </c>
      <c r="AU140" s="75">
        <f>'Population 2016'!AU140*'Prevalence Rates'!AU140</f>
        <v>53.287344844986798</v>
      </c>
      <c r="AV140" s="75">
        <f>'Population 2016'!AV140*'Prevalence Rates'!AV140</f>
        <v>125.90579803674351</v>
      </c>
      <c r="AW140" s="75">
        <f>'Population 2016'!AW140*'Prevalence Rates'!AW140</f>
        <v>401.09622866125073</v>
      </c>
      <c r="AX140" s="75">
        <f>'Population 2016'!AX140*'Prevalence Rates'!AX140</f>
        <v>178.52726316159968</v>
      </c>
      <c r="AY140" s="75">
        <f>'Population 2016'!AY140*'Prevalence Rates'!AY140</f>
        <v>1296.9784316410912</v>
      </c>
      <c r="AZ140" s="75">
        <f>'Population 2016'!AZ140*'Prevalence Rates'!AZ140</f>
        <v>676.7750718285364</v>
      </c>
      <c r="BA140" s="75">
        <f>'Population 2016'!BA140*'Prevalence Rates'!BA140</f>
        <v>82.648320307324298</v>
      </c>
      <c r="BB140" s="75">
        <f>'Population 2016'!BB140*'Prevalence Rates'!BB140</f>
        <v>301.84186701807852</v>
      </c>
      <c r="BC140" s="84">
        <f>'Population 2016'!BC140*'Prevalence Rates'!BC140</f>
        <v>118.97546304108992</v>
      </c>
      <c r="BD140" s="118">
        <v>138</v>
      </c>
    </row>
    <row r="141" spans="1:56" s="72" customFormat="1" x14ac:dyDescent="0.35">
      <c r="B141" s="75" t="s">
        <v>64</v>
      </c>
      <c r="C141" s="83">
        <f>'Population 2016'!C141*'Prevalence Rates'!C141</f>
        <v>489.54315626638044</v>
      </c>
      <c r="D141" s="75">
        <f>'Population 2016'!D141*'Prevalence Rates'!D141</f>
        <v>921.93089310884375</v>
      </c>
      <c r="E141" s="75">
        <f>'Population 2016'!E141*'Prevalence Rates'!E141</f>
        <v>411.75180500566881</v>
      </c>
      <c r="F141" s="75">
        <f>'Population 2016'!F141*'Prevalence Rates'!F141</f>
        <v>277.89364865873284</v>
      </c>
      <c r="G141" s="75">
        <f>'Population 2016'!G141*'Prevalence Rates'!G141</f>
        <v>219.45247907663858</v>
      </c>
      <c r="H141" s="75">
        <f>'Population 2016'!H141*'Prevalence Rates'!H141</f>
        <v>537.24613127311022</v>
      </c>
      <c r="I141" s="75">
        <f>'Population 2016'!I141*'Prevalence Rates'!I141</f>
        <v>208.64751909766383</v>
      </c>
      <c r="J141" s="75">
        <f>'Population 2016'!J141*'Prevalence Rates'!J141</f>
        <v>281.4280852313957</v>
      </c>
      <c r="K141" s="75">
        <f>'Population 2016'!K141*'Prevalence Rates'!K141</f>
        <v>88.60764756860948</v>
      </c>
      <c r="L141" s="75">
        <f>'Population 2016'!L141*'Prevalence Rates'!L141</f>
        <v>398.87098944426776</v>
      </c>
      <c r="M141" s="75">
        <f>'Population 2016'!M141*'Prevalence Rates'!M141</f>
        <v>398.87098944426788</v>
      </c>
      <c r="N141" s="75">
        <f>'Population 2016'!N141*'Prevalence Rates'!N141</f>
        <v>247.50481873075827</v>
      </c>
      <c r="O141" s="75">
        <f>'Population 2016'!O141*'Prevalence Rates'!O141</f>
        <v>184.96879078770232</v>
      </c>
      <c r="P141" s="75">
        <f>'Population 2016'!P141*'Prevalence Rates'!P141</f>
        <v>39.756566726304669</v>
      </c>
      <c r="Q141" s="75">
        <f>'Population 2016'!Q141*'Prevalence Rates'!Q141</f>
        <v>184.84774034113528</v>
      </c>
      <c r="R141" s="75">
        <f>'Population 2016'!R141*'Prevalence Rates'!R141</f>
        <v>52.876233745985211</v>
      </c>
      <c r="S141" s="75">
        <f>'Population 2016'!S141*'Prevalence Rates'!S141</f>
        <v>2992.4237681607815</v>
      </c>
      <c r="T141" s="75">
        <f>'Population 2016'!T141*'Prevalence Rates'!T141</f>
        <v>1004.3185762492814</v>
      </c>
      <c r="U141" s="75">
        <f>'Population 2016'!U141*'Prevalence Rates'!U141</f>
        <v>158.18118244686204</v>
      </c>
      <c r="V141" s="75">
        <f>'Population 2016'!V141*'Prevalence Rates'!V141</f>
        <v>251.5557849768069</v>
      </c>
      <c r="W141" s="75">
        <f>'Population 2016'!W141*'Prevalence Rates'!W141</f>
        <v>806.00051514788913</v>
      </c>
      <c r="X141" s="75">
        <f>'Population 2016'!X141*'Prevalence Rates'!X141</f>
        <v>806.00051514788845</v>
      </c>
      <c r="Y141" s="75">
        <f>'Population 2016'!Y141*'Prevalence Rates'!Y141</f>
        <v>532.55685817366111</v>
      </c>
      <c r="Z141" s="75">
        <f>'Population 2016'!Z141*'Prevalence Rates'!Z141</f>
        <v>1412.6964825737812</v>
      </c>
      <c r="AA141" s="75">
        <f>'Population 2016'!AA141*'Prevalence Rates'!AA141</f>
        <v>2971.0032335262936</v>
      </c>
      <c r="AB141" s="75">
        <f>'Population 2016'!AB141*'Prevalence Rates'!AB141</f>
        <v>1133.4126727928212</v>
      </c>
      <c r="AC141" s="75">
        <f>'Population 2016'!AC141*'Prevalence Rates'!AC141</f>
        <v>1842.0520270870154</v>
      </c>
      <c r="AD141" s="75">
        <f>'Population 2016'!AD141*'Prevalence Rates'!AD141</f>
        <v>756.32729396055788</v>
      </c>
      <c r="AE141" s="75">
        <f>'Population 2016'!AE141*'Prevalence Rates'!AE141</f>
        <v>545.43629501296061</v>
      </c>
      <c r="AF141" s="75">
        <f>'Population 2016'!AF141*'Prevalence Rates'!AF141</f>
        <v>76.946432838804952</v>
      </c>
      <c r="AG141" s="75">
        <f>'Population 2016'!AG141*'Prevalence Rates'!AG141</f>
        <v>545.43629501296073</v>
      </c>
      <c r="AH141" s="75">
        <f>'Population 2016'!AH141*'Prevalence Rates'!AH141</f>
        <v>1113.3822125353724</v>
      </c>
      <c r="AI141" s="75">
        <f>'Population 2016'!AI141*'Prevalence Rates'!AI141</f>
        <v>1920.2185279148157</v>
      </c>
      <c r="AJ141" s="75">
        <f>'Population 2016'!AJ141*'Prevalence Rates'!AJ141</f>
        <v>181.72002899864569</v>
      </c>
      <c r="AK141" s="75">
        <f>'Population 2016'!AK141*'Prevalence Rates'!AK141</f>
        <v>210.99487987661644</v>
      </c>
      <c r="AL141" s="75">
        <f>'Population 2016'!AL141*'Prevalence Rates'!AL141</f>
        <v>173.81367245460126</v>
      </c>
      <c r="AM141" s="75">
        <f>'Population 2016'!AM141*'Prevalence Rates'!AM141</f>
        <v>634.23761747612559</v>
      </c>
      <c r="AN141" s="75">
        <f>'Population 2016'!AN141*'Prevalence Rates'!AN141</f>
        <v>65.662370572335448</v>
      </c>
      <c r="AO141" s="75">
        <f>'Population 2016'!AO141*'Prevalence Rates'!AO141</f>
        <v>65.662370572335419</v>
      </c>
      <c r="AP141" s="75">
        <f>'Population 2016'!AP141*'Prevalence Rates'!AP141</f>
        <v>237.98679350997929</v>
      </c>
      <c r="AQ141" s="75">
        <f>'Population 2016'!AQ141*'Prevalence Rates'!AQ141</f>
        <v>193.49227848216808</v>
      </c>
      <c r="AR141" s="75">
        <f>'Population 2016'!AR141*'Prevalence Rates'!AR141</f>
        <v>10501.252925115574</v>
      </c>
      <c r="AS141" s="75">
        <f>'Population 2016'!AS141*'Prevalence Rates'!AS141</f>
        <v>263.50211568257157</v>
      </c>
      <c r="AT141" s="75">
        <f>'Population 2016'!AT141*'Prevalence Rates'!AT141</f>
        <v>76.004183797538147</v>
      </c>
      <c r="AU141" s="75">
        <f>'Population 2016'!AU141*'Prevalence Rates'!AU141</f>
        <v>76.004183797538147</v>
      </c>
      <c r="AV141" s="75">
        <f>'Population 2016'!AV141*'Prevalence Rates'!AV141</f>
        <v>158.15191233474474</v>
      </c>
      <c r="AW141" s="75">
        <f>'Population 2016'!AW141*'Prevalence Rates'!AW141</f>
        <v>479.78745615651917</v>
      </c>
      <c r="AX141" s="75">
        <f>'Population 2016'!AX141*'Prevalence Rates'!AX141</f>
        <v>185.96234615492972</v>
      </c>
      <c r="AY141" s="75">
        <f>'Population 2016'!AY141*'Prevalence Rates'!AY141</f>
        <v>1613.694166138373</v>
      </c>
      <c r="AZ141" s="75">
        <f>'Population 2016'!AZ141*'Prevalence Rates'!AZ141</f>
        <v>811.4684797570535</v>
      </c>
      <c r="BA141" s="75">
        <f>'Population 2016'!BA141*'Prevalence Rates'!BA141</f>
        <v>94.401046894447603</v>
      </c>
      <c r="BB141" s="75">
        <f>'Population 2016'!BB141*'Prevalence Rates'!BB141</f>
        <v>368.30712583257207</v>
      </c>
      <c r="BC141" s="84">
        <f>'Population 2016'!BC141*'Prevalence Rates'!BC141</f>
        <v>158.18118244686198</v>
      </c>
      <c r="BD141" s="118">
        <v>139</v>
      </c>
    </row>
    <row r="142" spans="1:56" s="72" customFormat="1" x14ac:dyDescent="0.35">
      <c r="B142" s="75" t="s">
        <v>65</v>
      </c>
      <c r="C142" s="83">
        <f>'Population 2016'!C142*'Prevalence Rates'!C142</f>
        <v>386.54582054017044</v>
      </c>
      <c r="D142" s="75">
        <f>'Population 2016'!D142*'Prevalence Rates'!D142</f>
        <v>841.84505653284884</v>
      </c>
      <c r="E142" s="75">
        <f>'Population 2016'!E142*'Prevalence Rates'!E142</f>
        <v>447.75830981575552</v>
      </c>
      <c r="F142" s="75">
        <f>'Population 2016'!F142*'Prevalence Rates'!F142</f>
        <v>342.99820259850998</v>
      </c>
      <c r="G142" s="75">
        <f>'Population 2016'!G142*'Prevalence Rates'!G142</f>
        <v>248.69271323932256</v>
      </c>
      <c r="H142" s="75">
        <f>'Population 2016'!H142*'Prevalence Rates'!H142</f>
        <v>576.62363611467026</v>
      </c>
      <c r="I142" s="75">
        <f>'Population 2016'!I142*'Prevalence Rates'!I142</f>
        <v>257.21436684601468</v>
      </c>
      <c r="J142" s="75">
        <f>'Population 2016'!J142*'Prevalence Rates'!J142</f>
        <v>230.35039004704984</v>
      </c>
      <c r="K142" s="75">
        <f>'Population 2016'!K142*'Prevalence Rates'!K142</f>
        <v>91.616963901128301</v>
      </c>
      <c r="L142" s="75">
        <f>'Population 2016'!L142*'Prevalence Rates'!L142</f>
        <v>382.11170417350024</v>
      </c>
      <c r="M142" s="75">
        <f>'Population 2016'!M142*'Prevalence Rates'!M142</f>
        <v>382.1117041735003</v>
      </c>
      <c r="N142" s="75">
        <f>'Population 2016'!N142*'Prevalence Rates'!N142</f>
        <v>159.31344653933866</v>
      </c>
      <c r="O142" s="75">
        <f>'Population 2016'!O142*'Prevalence Rates'!O142</f>
        <v>191.88351193864446</v>
      </c>
      <c r="P142" s="75">
        <f>'Population 2016'!P142*'Prevalence Rates'!P142</f>
        <v>32.00403621467526</v>
      </c>
      <c r="Q142" s="75">
        <f>'Population 2016'!Q142*'Prevalence Rates'!Q142</f>
        <v>189.85207848911864</v>
      </c>
      <c r="R142" s="75">
        <f>'Population 2016'!R142*'Prevalence Rates'!R142</f>
        <v>55.857976250458066</v>
      </c>
      <c r="S142" s="75">
        <f>'Population 2016'!S142*'Prevalence Rates'!S142</f>
        <v>2704.3041487453906</v>
      </c>
      <c r="T142" s="75">
        <f>'Population 2016'!T142*'Prevalence Rates'!T142</f>
        <v>769.54975038483269</v>
      </c>
      <c r="U142" s="75">
        <f>'Population 2016'!U142*'Prevalence Rates'!U142</f>
        <v>173.50139382186077</v>
      </c>
      <c r="V142" s="75">
        <f>'Population 2016'!V142*'Prevalence Rates'!V142</f>
        <v>292.68467757757765</v>
      </c>
      <c r="W142" s="75">
        <f>'Population 2016'!W142*'Prevalence Rates'!W142</f>
        <v>769.96907850615912</v>
      </c>
      <c r="X142" s="75">
        <f>'Population 2016'!X142*'Prevalence Rates'!X142</f>
        <v>769.96907850615844</v>
      </c>
      <c r="Y142" s="75">
        <f>'Population 2016'!Y142*'Prevalence Rates'!Y142</f>
        <v>524.72513967110729</v>
      </c>
      <c r="Z142" s="75">
        <f>'Population 2016'!Z142*'Prevalence Rates'!Z142</f>
        <v>1121.7553745492432</v>
      </c>
      <c r="AA142" s="75">
        <f>'Population 2016'!AA142*'Prevalence Rates'!AA142</f>
        <v>2801.92858745076</v>
      </c>
      <c r="AB142" s="75">
        <f>'Population 2016'!AB142*'Prevalence Rates'!AB142</f>
        <v>1083.9675790893984</v>
      </c>
      <c r="AC142" s="75">
        <f>'Population 2016'!AC142*'Prevalence Rates'!AC142</f>
        <v>1580.5520528882316</v>
      </c>
      <c r="AD142" s="75">
        <f>'Population 2016'!AD142*'Prevalence Rates'!AD142</f>
        <v>827.16703651963769</v>
      </c>
      <c r="AE142" s="75">
        <f>'Population 2016'!AE142*'Prevalence Rates'!AE142</f>
        <v>587.69918592356623</v>
      </c>
      <c r="AF142" s="75">
        <f>'Population 2016'!AF142*'Prevalence Rates'!AF142</f>
        <v>67.422118676347012</v>
      </c>
      <c r="AG142" s="75">
        <f>'Population 2016'!AG142*'Prevalence Rates'!AG142</f>
        <v>587.69918592356635</v>
      </c>
      <c r="AH142" s="75">
        <f>'Population 2016'!AH142*'Prevalence Rates'!AH142</f>
        <v>1235.6054554198422</v>
      </c>
      <c r="AI142" s="75">
        <f>'Population 2016'!AI142*'Prevalence Rates'!AI142</f>
        <v>1642.8509331458743</v>
      </c>
      <c r="AJ142" s="75">
        <f>'Population 2016'!AJ142*'Prevalence Rates'!AJ142</f>
        <v>192.35424756311031</v>
      </c>
      <c r="AK142" s="75">
        <f>'Population 2016'!AK142*'Prevalence Rates'!AK142</f>
        <v>244.52283339125688</v>
      </c>
      <c r="AL142" s="75">
        <f>'Population 2016'!AL142*'Prevalence Rates'!AL142</f>
        <v>187.96129695671999</v>
      </c>
      <c r="AM142" s="75">
        <f>'Population 2016'!AM142*'Prevalence Rates'!AM142</f>
        <v>724.02629396929922</v>
      </c>
      <c r="AN142" s="75">
        <f>'Population 2016'!AN142*'Prevalence Rates'!AN142</f>
        <v>72.44272405534835</v>
      </c>
      <c r="AO142" s="75">
        <f>'Population 2016'!AO142*'Prevalence Rates'!AO142</f>
        <v>72.442724055348307</v>
      </c>
      <c r="AP142" s="75">
        <f>'Population 2016'!AP142*'Prevalence Rates'!AP142</f>
        <v>254.65612710712224</v>
      </c>
      <c r="AQ142" s="75">
        <f>'Population 2016'!AQ142*'Prevalence Rates'!AQ142</f>
        <v>213.21402827083753</v>
      </c>
      <c r="AR142" s="75">
        <f>'Population 2016'!AR142*'Prevalence Rates'!AR142</f>
        <v>10029.399855330379</v>
      </c>
      <c r="AS142" s="75">
        <f>'Population 2016'!AS142*'Prevalence Rates'!AS142</f>
        <v>324.83745860478268</v>
      </c>
      <c r="AT142" s="75">
        <f>'Population 2016'!AT142*'Prevalence Rates'!AT142</f>
        <v>68.041840733034149</v>
      </c>
      <c r="AU142" s="75">
        <f>'Population 2016'!AU142*'Prevalence Rates'!AU142</f>
        <v>68.041840733034149</v>
      </c>
      <c r="AV142" s="75">
        <f>'Population 2016'!AV142*'Prevalence Rates'!AV142</f>
        <v>173.86236720243463</v>
      </c>
      <c r="AW142" s="75">
        <f>'Population 2016'!AW142*'Prevalence Rates'!AW142</f>
        <v>515.47412644915289</v>
      </c>
      <c r="AX142" s="75">
        <f>'Population 2016'!AX142*'Prevalence Rates'!AX142</f>
        <v>133.84141176548573</v>
      </c>
      <c r="AY142" s="75">
        <f>'Population 2016'!AY142*'Prevalence Rates'!AY142</f>
        <v>1552.3120941690238</v>
      </c>
      <c r="AZ142" s="75">
        <f>'Population 2016'!AZ142*'Prevalence Rates'!AZ142</f>
        <v>785.58335762830484</v>
      </c>
      <c r="BA142" s="75">
        <f>'Population 2016'!BA142*'Prevalence Rates'!BA142</f>
        <v>94.647524823675923</v>
      </c>
      <c r="BB142" s="75">
        <f>'Population 2016'!BB142*'Prevalence Rates'!BB142</f>
        <v>409.56284724471203</v>
      </c>
      <c r="BC142" s="84">
        <f>'Population 2016'!BC142*'Prevalence Rates'!BC142</f>
        <v>173.50139382186074</v>
      </c>
      <c r="BD142" s="118">
        <v>140</v>
      </c>
    </row>
    <row r="143" spans="1:56" s="72" customFormat="1" x14ac:dyDescent="0.35">
      <c r="B143" s="75" t="s">
        <v>66</v>
      </c>
      <c r="C143" s="83">
        <f>'Population 2016'!C143*'Prevalence Rates'!C143</f>
        <v>309.7750149818433</v>
      </c>
      <c r="D143" s="75">
        <f>'Population 2016'!D143*'Prevalence Rates'!D143</f>
        <v>861.19327402310728</v>
      </c>
      <c r="E143" s="75">
        <f>'Population 2016'!E143*'Prevalence Rates'!E143</f>
        <v>559.71320080366604</v>
      </c>
      <c r="F143" s="75">
        <f>'Population 2016'!F143*'Prevalence Rates'!F143</f>
        <v>472.59337027290582</v>
      </c>
      <c r="G143" s="75">
        <f>'Population 2016'!G143*'Prevalence Rates'!G143</f>
        <v>326.72106447254271</v>
      </c>
      <c r="H143" s="75">
        <f>'Population 2016'!H143*'Prevalence Rates'!H143</f>
        <v>752.8001385153118</v>
      </c>
      <c r="I143" s="75">
        <f>'Population 2016'!I143*'Prevalence Rates'!I143</f>
        <v>313.93320445018651</v>
      </c>
      <c r="J143" s="75">
        <f>'Population 2016'!J143*'Prevalence Rates'!J143</f>
        <v>300.09826046127159</v>
      </c>
      <c r="K143" s="75">
        <f>'Population 2016'!K143*'Prevalence Rates'!K143</f>
        <v>101.76519181596909</v>
      </c>
      <c r="L143" s="75">
        <f>'Population 2016'!L143*'Prevalence Rates'!L143</f>
        <v>482.48237949019313</v>
      </c>
      <c r="M143" s="75">
        <f>'Population 2016'!M143*'Prevalence Rates'!M143</f>
        <v>482.48237949019324</v>
      </c>
      <c r="N143" s="75">
        <f>'Population 2016'!N143*'Prevalence Rates'!N143</f>
        <v>159.7505544325507</v>
      </c>
      <c r="O143" s="75">
        <f>'Population 2016'!O143*'Prevalence Rates'!O143</f>
        <v>241.97291392341191</v>
      </c>
      <c r="P143" s="75">
        <f>'Population 2016'!P143*'Prevalence Rates'!P143</f>
        <v>49.778185899565123</v>
      </c>
      <c r="Q143" s="75">
        <f>'Population 2016'!Q143*'Prevalence Rates'!Q143</f>
        <v>248.62390926341737</v>
      </c>
      <c r="R143" s="75">
        <f>'Population 2016'!R143*'Prevalence Rates'!R143</f>
        <v>75.305460719854935</v>
      </c>
      <c r="S143" s="75">
        <f>'Population 2016'!S143*'Prevalence Rates'!S143</f>
        <v>3002.3119677210038</v>
      </c>
      <c r="T143" s="75">
        <f>'Population 2016'!T143*'Prevalence Rates'!T143</f>
        <v>674.85070970363131</v>
      </c>
      <c r="U143" s="75">
        <f>'Population 2016'!U143*'Prevalence Rates'!U143</f>
        <v>269.04050477430133</v>
      </c>
      <c r="V143" s="75">
        <f>'Population 2016'!V143*'Prevalence Rates'!V143</f>
        <v>382.41045648439427</v>
      </c>
      <c r="W143" s="75">
        <f>'Population 2016'!W143*'Prevalence Rates'!W143</f>
        <v>1019.6253615107614</v>
      </c>
      <c r="X143" s="75">
        <f>'Population 2016'!X143*'Prevalence Rates'!X143</f>
        <v>1019.6253615107606</v>
      </c>
      <c r="Y143" s="75">
        <f>'Population 2016'!Y143*'Prevalence Rates'!Y143</f>
        <v>684.73646491045815</v>
      </c>
      <c r="Z143" s="75">
        <f>'Population 2016'!Z143*'Prevalence Rates'!Z143</f>
        <v>1092.0653028036065</v>
      </c>
      <c r="AA143" s="75">
        <f>'Population 2016'!AA143*'Prevalence Rates'!AA143</f>
        <v>3316.6033412370634</v>
      </c>
      <c r="AB143" s="75">
        <f>'Population 2016'!AB143*'Prevalence Rates'!AB143</f>
        <v>1121.1842202756925</v>
      </c>
      <c r="AC143" s="75">
        <f>'Population 2016'!AC143*'Prevalence Rates'!AC143</f>
        <v>1741.1016307756254</v>
      </c>
      <c r="AD143" s="75">
        <f>'Population 2016'!AD143*'Prevalence Rates'!AD143</f>
        <v>1122.2326610259493</v>
      </c>
      <c r="AE143" s="75">
        <f>'Population 2016'!AE143*'Prevalence Rates'!AE143</f>
        <v>808.19752730951132</v>
      </c>
      <c r="AF143" s="75">
        <f>'Population 2016'!AF143*'Prevalence Rates'!AF143</f>
        <v>120.05618099528277</v>
      </c>
      <c r="AG143" s="75">
        <f>'Population 2016'!AG143*'Prevalence Rates'!AG143</f>
        <v>808.19752730951143</v>
      </c>
      <c r="AH143" s="75">
        <f>'Population 2016'!AH143*'Prevalence Rates'!AH143</f>
        <v>1616.2927810801848</v>
      </c>
      <c r="AI143" s="75">
        <f>'Population 2016'!AI143*'Prevalence Rates'!AI143</f>
        <v>1675.3067059854843</v>
      </c>
      <c r="AJ143" s="75">
        <f>'Population 2016'!AJ143*'Prevalence Rates'!AJ143</f>
        <v>248.62390926341737</v>
      </c>
      <c r="AK143" s="75">
        <f>'Population 2016'!AK143*'Prevalence Rates'!AK143</f>
        <v>263.16060030880465</v>
      </c>
      <c r="AL143" s="75">
        <f>'Population 2016'!AL143*'Prevalence Rates'!AL143</f>
        <v>259.02495239066684</v>
      </c>
      <c r="AM143" s="75">
        <f>'Population 2016'!AM143*'Prevalence Rates'!AM143</f>
        <v>957.84983159553087</v>
      </c>
      <c r="AN143" s="75">
        <f>'Population 2016'!AN143*'Prevalence Rates'!AN143</f>
        <v>65.074772112416213</v>
      </c>
      <c r="AO143" s="75">
        <f>'Population 2016'!AO143*'Prevalence Rates'!AO143</f>
        <v>65.074772112416184</v>
      </c>
      <c r="AP143" s="75">
        <f>'Population 2016'!AP143*'Prevalence Rates'!AP143</f>
        <v>301.33636995392033</v>
      </c>
      <c r="AQ143" s="75">
        <f>'Population 2016'!AQ143*'Prevalence Rates'!AQ143</f>
        <v>261.70466274589052</v>
      </c>
      <c r="AR143" s="75">
        <f>'Population 2016'!AR143*'Prevalence Rates'!AR143</f>
        <v>11829.045024878593</v>
      </c>
      <c r="AS143" s="75">
        <f>'Population 2016'!AS143*'Prevalence Rates'!AS143</f>
        <v>396.4679949868605</v>
      </c>
      <c r="AT143" s="75">
        <f>'Population 2016'!AT143*'Prevalence Rates'!AT143</f>
        <v>88.307457811382477</v>
      </c>
      <c r="AU143" s="75">
        <f>'Population 2016'!AU143*'Prevalence Rates'!AU143</f>
        <v>88.307457811382477</v>
      </c>
      <c r="AV143" s="75">
        <f>'Population 2016'!AV143*'Prevalence Rates'!AV143</f>
        <v>224.61541003534848</v>
      </c>
      <c r="AW143" s="75">
        <f>'Population 2016'!AW143*'Prevalence Rates'!AW143</f>
        <v>665.23450203157984</v>
      </c>
      <c r="AX143" s="75">
        <f>'Population 2016'!AX143*'Prevalence Rates'!AX143</f>
        <v>191.29505609645346</v>
      </c>
      <c r="AY143" s="75">
        <f>'Population 2016'!AY143*'Prevalence Rates'!AY143</f>
        <v>1967.0380861940205</v>
      </c>
      <c r="AZ143" s="75">
        <f>'Population 2016'!AZ143*'Prevalence Rates'!AZ143</f>
        <v>954.71621153760066</v>
      </c>
      <c r="BA143" s="75">
        <f>'Population 2016'!BA143*'Prevalence Rates'!BA143</f>
        <v>118.69567133140424</v>
      </c>
      <c r="BB143" s="75">
        <f>'Population 2016'!BB143*'Prevalence Rates'!BB143</f>
        <v>508.43453120998373</v>
      </c>
      <c r="BC143" s="84">
        <f>'Population 2016'!BC143*'Prevalence Rates'!BC143</f>
        <v>269.04050477430121</v>
      </c>
      <c r="BD143" s="118">
        <v>141</v>
      </c>
    </row>
    <row r="144" spans="1:56" s="72" customFormat="1" x14ac:dyDescent="0.35">
      <c r="B144" s="75" t="s">
        <v>67</v>
      </c>
      <c r="C144" s="83">
        <f>'Population 2016'!C144*'Prevalence Rates'!C144</f>
        <v>273.01672212902821</v>
      </c>
      <c r="D144" s="75">
        <f>'Population 2016'!D144*'Prevalence Rates'!D144</f>
        <v>862.2321078880326</v>
      </c>
      <c r="E144" s="75">
        <f>'Population 2016'!E144*'Prevalence Rates'!E144</f>
        <v>604.46042538490519</v>
      </c>
      <c r="F144" s="75">
        <f>'Population 2016'!F144*'Prevalence Rates'!F144</f>
        <v>549.15877662996877</v>
      </c>
      <c r="G144" s="75">
        <f>'Population 2016'!G144*'Prevalence Rates'!G144</f>
        <v>405.69155872893924</v>
      </c>
      <c r="H144" s="75">
        <f>'Population 2016'!H144*'Prevalence Rates'!H144</f>
        <v>875.48193678971131</v>
      </c>
      <c r="I144" s="75">
        <f>'Population 2016'!I144*'Prevalence Rates'!I144</f>
        <v>418.46146342361158</v>
      </c>
      <c r="J144" s="75">
        <f>'Population 2016'!J144*'Prevalence Rates'!J144</f>
        <v>331.39422190937563</v>
      </c>
      <c r="K144" s="75">
        <f>'Population 2016'!K144*'Prevalence Rates'!K144</f>
        <v>125.81097553619807</v>
      </c>
      <c r="L144" s="75">
        <f>'Population 2016'!L144*'Prevalence Rates'!L144</f>
        <v>613.57045502078086</v>
      </c>
      <c r="M144" s="75">
        <f>'Population 2016'!M144*'Prevalence Rates'!M144</f>
        <v>613.57045502078097</v>
      </c>
      <c r="N144" s="75">
        <f>'Population 2016'!N144*'Prevalence Rates'!N144</f>
        <v>140.15537208011725</v>
      </c>
      <c r="O144" s="75">
        <f>'Population 2016'!O144*'Prevalence Rates'!O144</f>
        <v>292.14344470019273</v>
      </c>
      <c r="P144" s="75">
        <f>'Population 2016'!P144*'Prevalence Rates'!P144</f>
        <v>54.373095367217289</v>
      </c>
      <c r="Q144" s="75">
        <f>'Population 2016'!Q144*'Prevalence Rates'!Q144</f>
        <v>274.32977387223599</v>
      </c>
      <c r="R144" s="75">
        <f>'Population 2016'!R144*'Prevalence Rates'!R144</f>
        <v>79.389824691101296</v>
      </c>
      <c r="S144" s="75">
        <f>'Population 2016'!S144*'Prevalence Rates'!S144</f>
        <v>2969.2703594553595</v>
      </c>
      <c r="T144" s="75">
        <f>'Population 2016'!T144*'Prevalence Rates'!T144</f>
        <v>537.27090083935639</v>
      </c>
      <c r="U144" s="75">
        <f>'Population 2016'!U144*'Prevalence Rates'!U144</f>
        <v>282.32038343774946</v>
      </c>
      <c r="V144" s="75">
        <f>'Population 2016'!V144*'Prevalence Rates'!V144</f>
        <v>409.43303692119304</v>
      </c>
      <c r="W144" s="75">
        <f>'Population 2016'!W144*'Prevalence Rates'!W144</f>
        <v>1014.6231111681085</v>
      </c>
      <c r="X144" s="75">
        <f>'Population 2016'!X144*'Prevalence Rates'!X144</f>
        <v>1014.6231111681077</v>
      </c>
      <c r="Y144" s="75">
        <f>'Population 2016'!Y144*'Prevalence Rates'!Y144</f>
        <v>742.98516051789613</v>
      </c>
      <c r="Z144" s="75">
        <f>'Population 2016'!Z144*'Prevalence Rates'!Z144</f>
        <v>914.18550715335277</v>
      </c>
      <c r="AA144" s="75">
        <f>'Population 2016'!AA144*'Prevalence Rates'!AA144</f>
        <v>3267.2737724877984</v>
      </c>
      <c r="AB144" s="75">
        <f>'Population 2016'!AB144*'Prevalence Rates'!AB144</f>
        <v>1171.349847152859</v>
      </c>
      <c r="AC144" s="75">
        <f>'Population 2016'!AC144*'Prevalence Rates'!AC144</f>
        <v>1644.6734614491672</v>
      </c>
      <c r="AD144" s="75">
        <f>'Population 2016'!AD144*'Prevalence Rates'!AD144</f>
        <v>1258.108364378867</v>
      </c>
      <c r="AE144" s="75">
        <f>'Population 2016'!AE144*'Prevalence Rates'!AE144</f>
        <v>866.01019714625011</v>
      </c>
      <c r="AF144" s="75">
        <f>'Population 2016'!AF144*'Prevalence Rates'!AF144</f>
        <v>133.57457134863901</v>
      </c>
      <c r="AG144" s="75">
        <f>'Population 2016'!AG144*'Prevalence Rates'!AG144</f>
        <v>866.01019714625022</v>
      </c>
      <c r="AH144" s="75">
        <f>'Population 2016'!AH144*'Prevalence Rates'!AH144</f>
        <v>1675.8004718093539</v>
      </c>
      <c r="AI144" s="75">
        <f>'Population 2016'!AI144*'Prevalence Rates'!AI144</f>
        <v>1555.6419412722355</v>
      </c>
      <c r="AJ144" s="75">
        <f>'Population 2016'!AJ144*'Prevalence Rates'!AJ144</f>
        <v>264.69007464392899</v>
      </c>
      <c r="AK144" s="75">
        <f>'Population 2016'!AK144*'Prevalence Rates'!AK144</f>
        <v>315.12461165327949</v>
      </c>
      <c r="AL144" s="75">
        <f>'Population 2016'!AL144*'Prevalence Rates'!AL144</f>
        <v>304.18561543272699</v>
      </c>
      <c r="AM144" s="75">
        <f>'Population 2016'!AM144*'Prevalence Rates'!AM144</f>
        <v>989.80694951170278</v>
      </c>
      <c r="AN144" s="75">
        <f>'Population 2016'!AN144*'Prevalence Rates'!AN144</f>
        <v>88.446697307720626</v>
      </c>
      <c r="AO144" s="75">
        <f>'Population 2016'!AO144*'Prevalence Rates'!AO144</f>
        <v>88.446697307720584</v>
      </c>
      <c r="AP144" s="75">
        <f>'Population 2016'!AP144*'Prevalence Rates'!AP144</f>
        <v>340.52656451623346</v>
      </c>
      <c r="AQ144" s="75">
        <f>'Population 2016'!AQ144*'Prevalence Rates'!AQ144</f>
        <v>289.00074047315007</v>
      </c>
      <c r="AR144" s="75">
        <f>'Population 2016'!AR144*'Prevalence Rates'!AR144</f>
        <v>12322.831865420196</v>
      </c>
      <c r="AS144" s="75">
        <f>'Population 2016'!AS144*'Prevalence Rates'!AS144</f>
        <v>528.47731629214138</v>
      </c>
      <c r="AT144" s="75">
        <f>'Population 2016'!AT144*'Prevalence Rates'!AT144</f>
        <v>92.025666561335413</v>
      </c>
      <c r="AU144" s="75">
        <f>'Population 2016'!AU144*'Prevalence Rates'!AU144</f>
        <v>92.025666561335413</v>
      </c>
      <c r="AV144" s="75">
        <f>'Population 2016'!AV144*'Prevalence Rates'!AV144</f>
        <v>251.17920852755287</v>
      </c>
      <c r="AW144" s="75">
        <f>'Population 2016'!AW144*'Prevalence Rates'!AW144</f>
        <v>692.51311747847342</v>
      </c>
      <c r="AX144" s="75">
        <f>'Population 2016'!AX144*'Prevalence Rates'!AX144</f>
        <v>198.3188486529107</v>
      </c>
      <c r="AY144" s="75">
        <f>'Population 2016'!AY144*'Prevalence Rates'!AY144</f>
        <v>2055.8669013150684</v>
      </c>
      <c r="AZ144" s="75">
        <f>'Population 2016'!AZ144*'Prevalence Rates'!AZ144</f>
        <v>1045.1630105253735</v>
      </c>
      <c r="BA144" s="75">
        <f>'Population 2016'!BA144*'Prevalence Rates'!BA144</f>
        <v>127.8748032476995</v>
      </c>
      <c r="BB144" s="75">
        <f>'Population 2016'!BB144*'Prevalence Rates'!BB144</f>
        <v>556.71444887950315</v>
      </c>
      <c r="BC144" s="84">
        <f>'Population 2016'!BC144*'Prevalence Rates'!BC144</f>
        <v>282.3203834377494</v>
      </c>
      <c r="BD144" s="118">
        <v>142</v>
      </c>
    </row>
    <row r="145" spans="2:56" s="72" customFormat="1" x14ac:dyDescent="0.35">
      <c r="B145" s="75" t="s">
        <v>68</v>
      </c>
      <c r="C145" s="83">
        <f>'Population 2016'!C145*'Prevalence Rates'!C145</f>
        <v>268.31032140653576</v>
      </c>
      <c r="D145" s="75">
        <f>'Population 2016'!D145*'Prevalence Rates'!D145</f>
        <v>983.99844001041708</v>
      </c>
      <c r="E145" s="75">
        <f>'Population 2016'!E145*'Prevalence Rates'!E145</f>
        <v>741.17199290512337</v>
      </c>
      <c r="F145" s="75">
        <f>'Population 2016'!F145*'Prevalence Rates'!F145</f>
        <v>594.13434169711218</v>
      </c>
      <c r="G145" s="75">
        <f>'Population 2016'!G145*'Prevalence Rates'!G145</f>
        <v>477.9845263403252</v>
      </c>
      <c r="H145" s="75">
        <f>'Population 2016'!H145*'Prevalence Rates'!H145</f>
        <v>1067.42632553711</v>
      </c>
      <c r="I145" s="75">
        <f>'Population 2016'!I145*'Prevalence Rates'!I145</f>
        <v>515.33428011751892</v>
      </c>
      <c r="J145" s="75">
        <f>'Population 2016'!J145*'Prevalence Rates'!J145</f>
        <v>384.53702681623008</v>
      </c>
      <c r="K145" s="75">
        <f>'Population 2016'!K145*'Prevalence Rates'!K145</f>
        <v>161.0231552432341</v>
      </c>
      <c r="L145" s="75">
        <f>'Population 2016'!L145*'Prevalence Rates'!L145</f>
        <v>807.27024052862669</v>
      </c>
      <c r="M145" s="75">
        <f>'Population 2016'!M145*'Prevalence Rates'!M145</f>
        <v>807.2702405286268</v>
      </c>
      <c r="N145" s="75">
        <f>'Population 2016'!N145*'Prevalence Rates'!N145</f>
        <v>169.86619546640478</v>
      </c>
      <c r="O145" s="75">
        <f>'Population 2016'!O145*'Prevalence Rates'!O145</f>
        <v>367.73490096308757</v>
      </c>
      <c r="P145" s="75">
        <f>'Population 2016'!P145*'Prevalence Rates'!P145</f>
        <v>75.511138836937604</v>
      </c>
      <c r="Q145" s="75">
        <f>'Population 2016'!Q145*'Prevalence Rates'!Q145</f>
        <v>361.03392853648421</v>
      </c>
      <c r="R145" s="75">
        <f>'Population 2016'!R145*'Prevalence Rates'!R145</f>
        <v>86.959601821892662</v>
      </c>
      <c r="S145" s="75">
        <f>'Population 2016'!S145*'Prevalence Rates'!S145</f>
        <v>3320.0376900687888</v>
      </c>
      <c r="T145" s="75">
        <f>'Population 2016'!T145*'Prevalence Rates'!T145</f>
        <v>457.40591830713441</v>
      </c>
      <c r="U145" s="75">
        <f>'Population 2016'!U145*'Prevalence Rates'!U145</f>
        <v>332.75259455228434</v>
      </c>
      <c r="V145" s="75">
        <f>'Population 2016'!V145*'Prevalence Rates'!V145</f>
        <v>441.08439891182456</v>
      </c>
      <c r="W145" s="75">
        <f>'Population 2016'!W145*'Prevalence Rates'!W145</f>
        <v>1204.4393058465125</v>
      </c>
      <c r="X145" s="75">
        <f>'Population 2016'!X145*'Prevalence Rates'!X145</f>
        <v>1204.4393058465116</v>
      </c>
      <c r="Y145" s="75">
        <f>'Population 2016'!Y145*'Prevalence Rates'!Y145</f>
        <v>827.32617983427599</v>
      </c>
      <c r="Z145" s="75">
        <f>'Population 2016'!Z145*'Prevalence Rates'!Z145</f>
        <v>950.9335773677816</v>
      </c>
      <c r="AA145" s="75">
        <f>'Population 2016'!AA145*'Prevalence Rates'!AA145</f>
        <v>3736.8083352603689</v>
      </c>
      <c r="AB145" s="75">
        <f>'Population 2016'!AB145*'Prevalence Rates'!AB145</f>
        <v>1331.6186143791622</v>
      </c>
      <c r="AC145" s="75">
        <f>'Population 2016'!AC145*'Prevalence Rates'!AC145</f>
        <v>1881.1172025851743</v>
      </c>
      <c r="AD145" s="75">
        <f>'Population 2016'!AD145*'Prevalence Rates'!AD145</f>
        <v>1544.3997717379441</v>
      </c>
      <c r="AE145" s="75">
        <f>'Population 2016'!AE145*'Prevalence Rates'!AE145</f>
        <v>1083.4212450825778</v>
      </c>
      <c r="AF145" s="75">
        <f>'Population 2016'!AF145*'Prevalence Rates'!AF145</f>
        <v>150.18599082123785</v>
      </c>
      <c r="AG145" s="75">
        <f>'Population 2016'!AG145*'Prevalence Rates'!AG145</f>
        <v>1083.4212450825783</v>
      </c>
      <c r="AH145" s="75">
        <f>'Population 2016'!AH145*'Prevalence Rates'!AH145</f>
        <v>1916.5199170580274</v>
      </c>
      <c r="AI145" s="75">
        <f>'Population 2016'!AI145*'Prevalence Rates'!AI145</f>
        <v>1644.6882805568916</v>
      </c>
      <c r="AJ145" s="75">
        <f>'Population 2016'!AJ145*'Prevalence Rates'!AJ145</f>
        <v>333.05571539087555</v>
      </c>
      <c r="AK145" s="75">
        <f>'Population 2016'!AK145*'Prevalence Rates'!AK145</f>
        <v>354.17630738847754</v>
      </c>
      <c r="AL145" s="75">
        <f>'Population 2016'!AL145*'Prevalence Rates'!AL145</f>
        <v>368.51813528530505</v>
      </c>
      <c r="AM145" s="75">
        <f>'Population 2016'!AM145*'Prevalence Rates'!AM145</f>
        <v>1031.0223106656513</v>
      </c>
      <c r="AN145" s="75">
        <f>'Population 2016'!AN145*'Prevalence Rates'!AN145</f>
        <v>113.69530524328991</v>
      </c>
      <c r="AO145" s="75">
        <f>'Population 2016'!AO145*'Prevalence Rates'!AO145</f>
        <v>113.69530524328985</v>
      </c>
      <c r="AP145" s="75">
        <f>'Population 2016'!AP145*'Prevalence Rates'!AP145</f>
        <v>430.20829387754867</v>
      </c>
      <c r="AQ145" s="75">
        <f>'Population 2016'!AQ145*'Prevalence Rates'!AQ145</f>
        <v>369.74926948946222</v>
      </c>
      <c r="AR145" s="75">
        <f>'Population 2016'!AR145*'Prevalence Rates'!AR145</f>
        <v>14300.620406924501</v>
      </c>
      <c r="AS145" s="75">
        <f>'Population 2016'!AS145*'Prevalence Rates'!AS145</f>
        <v>650.81853684135967</v>
      </c>
      <c r="AT145" s="75">
        <f>'Population 2016'!AT145*'Prevalence Rates'!AT145</f>
        <v>124.17857887254175</v>
      </c>
      <c r="AU145" s="75">
        <f>'Population 2016'!AU145*'Prevalence Rates'!AU145</f>
        <v>124.17857887254175</v>
      </c>
      <c r="AV145" s="75">
        <f>'Population 2016'!AV145*'Prevalence Rates'!AV145</f>
        <v>299.03627255383503</v>
      </c>
      <c r="AW145" s="75">
        <f>'Population 2016'!AW145*'Prevalence Rates'!AW145</f>
        <v>877.02338688066811</v>
      </c>
      <c r="AX145" s="75">
        <f>'Population 2016'!AX145*'Prevalence Rates'!AX145</f>
        <v>215.65272678981245</v>
      </c>
      <c r="AY145" s="75">
        <f>'Population 2016'!AY145*'Prevalence Rates'!AY145</f>
        <v>2423.7213320202327</v>
      </c>
      <c r="AZ145" s="75">
        <f>'Population 2016'!AZ145*'Prevalence Rates'!AZ145</f>
        <v>1224.5042592146203</v>
      </c>
      <c r="BA145" s="75">
        <f>'Population 2016'!BA145*'Prevalence Rates'!BA145</f>
        <v>175.17675592175726</v>
      </c>
      <c r="BB145" s="75">
        <f>'Population 2016'!BB145*'Prevalence Rates'!BB145</f>
        <v>662.9083525304186</v>
      </c>
      <c r="BC145" s="84">
        <f>'Population 2016'!BC145*'Prevalence Rates'!BC145</f>
        <v>332.75259455228422</v>
      </c>
      <c r="BD145" s="118">
        <v>143</v>
      </c>
    </row>
    <row r="146" spans="2:56" s="72" customFormat="1" x14ac:dyDescent="0.35">
      <c r="B146" s="75" t="s">
        <v>69</v>
      </c>
      <c r="C146" s="83">
        <f>'Population 2016'!C146*'Prevalence Rates'!C146</f>
        <v>298.58891633621187</v>
      </c>
      <c r="D146" s="75">
        <f>'Population 2016'!D146*'Prevalence Rates'!D146</f>
        <v>1015.719007586307</v>
      </c>
      <c r="E146" s="75">
        <f>'Population 2016'!E146*'Prevalence Rates'!E146</f>
        <v>739.39289546656096</v>
      </c>
      <c r="F146" s="75">
        <f>'Population 2016'!F146*'Prevalence Rates'!F146</f>
        <v>666.77408806714789</v>
      </c>
      <c r="G146" s="75">
        <f>'Population 2016'!G146*'Prevalence Rates'!G146</f>
        <v>595.44903899583016</v>
      </c>
      <c r="H146" s="75">
        <f>'Population 2016'!H146*'Prevalence Rates'!H146</f>
        <v>1185.3299408971445</v>
      </c>
      <c r="I146" s="75">
        <f>'Population 2016'!I146*'Prevalence Rates'!I146</f>
        <v>529.6306504691662</v>
      </c>
      <c r="J146" s="75">
        <f>'Population 2016'!J146*'Prevalence Rates'!J146</f>
        <v>407.85469759125681</v>
      </c>
      <c r="K146" s="75">
        <f>'Population 2016'!K146*'Prevalence Rates'!K146</f>
        <v>165.939892807913</v>
      </c>
      <c r="L146" s="75">
        <f>'Population 2016'!L146*'Prevalence Rates'!L146</f>
        <v>873.73374784319446</v>
      </c>
      <c r="M146" s="75">
        <f>'Population 2016'!M146*'Prevalence Rates'!M146</f>
        <v>873.73374784319469</v>
      </c>
      <c r="N146" s="75">
        <f>'Population 2016'!N146*'Prevalence Rates'!N146</f>
        <v>209.1635988951999</v>
      </c>
      <c r="O146" s="75">
        <f>'Population 2016'!O146*'Prevalence Rates'!O146</f>
        <v>392.30704872329386</v>
      </c>
      <c r="P146" s="75">
        <f>'Population 2016'!P146*'Prevalence Rates'!P146</f>
        <v>64.793428808469045</v>
      </c>
      <c r="Q146" s="75">
        <f>'Population 2016'!Q146*'Prevalence Rates'!Q146</f>
        <v>325.39045151536629</v>
      </c>
      <c r="R146" s="75">
        <f>'Population 2016'!R146*'Prevalence Rates'!R146</f>
        <v>98.408064806847719</v>
      </c>
      <c r="S146" s="75">
        <f>'Population 2016'!S146*'Prevalence Rates'!S146</f>
        <v>3373.8992175365188</v>
      </c>
      <c r="T146" s="75">
        <f>'Population 2016'!T146*'Prevalence Rates'!T146</f>
        <v>452.16344359874319</v>
      </c>
      <c r="U146" s="75">
        <f>'Population 2016'!U146*'Prevalence Rates'!U146</f>
        <v>337.44586104808525</v>
      </c>
      <c r="V146" s="75">
        <f>'Population 2016'!V146*'Prevalence Rates'!V146</f>
        <v>467.26035526885937</v>
      </c>
      <c r="W146" s="75">
        <f>'Population 2016'!W146*'Prevalence Rates'!W146</f>
        <v>1301.0967534425174</v>
      </c>
      <c r="X146" s="75">
        <f>'Population 2016'!X146*'Prevalence Rates'!X146</f>
        <v>1301.0967534425163</v>
      </c>
      <c r="Y146" s="75">
        <f>'Population 2016'!Y146*'Prevalence Rates'!Y146</f>
        <v>876.90976915252168</v>
      </c>
      <c r="Z146" s="75">
        <f>'Population 2016'!Z146*'Prevalence Rates'!Z146</f>
        <v>995.10642459737494</v>
      </c>
      <c r="AA146" s="75">
        <f>'Population 2016'!AA146*'Prevalence Rates'!AA146</f>
        <v>3768.7615510730957</v>
      </c>
      <c r="AB146" s="75">
        <f>'Population 2016'!AB146*'Prevalence Rates'!AB146</f>
        <v>1395.2203078764073</v>
      </c>
      <c r="AC146" s="75">
        <f>'Population 2016'!AC146*'Prevalence Rates'!AC146</f>
        <v>1922.9412553192383</v>
      </c>
      <c r="AD146" s="75">
        <f>'Population 2016'!AD146*'Prevalence Rates'!AD146</f>
        <v>1750.5167467749623</v>
      </c>
      <c r="AE146" s="75">
        <f>'Population 2016'!AE146*'Prevalence Rates'!AE146</f>
        <v>1173.4874379540081</v>
      </c>
      <c r="AF146" s="75">
        <f>'Population 2016'!AF146*'Prevalence Rates'!AF146</f>
        <v>167.69233330960301</v>
      </c>
      <c r="AG146" s="75">
        <f>'Population 2016'!AG146*'Prevalence Rates'!AG146</f>
        <v>1173.4874379540083</v>
      </c>
      <c r="AH146" s="75">
        <f>'Population 2016'!AH146*'Prevalence Rates'!AH146</f>
        <v>1902.419452367006</v>
      </c>
      <c r="AI146" s="75">
        <f>'Population 2016'!AI146*'Prevalence Rates'!AI146</f>
        <v>1608.4105784726498</v>
      </c>
      <c r="AJ146" s="75">
        <f>'Population 2016'!AJ146*'Prevalence Rates'!AJ146</f>
        <v>335.35529455352832</v>
      </c>
      <c r="AK146" s="75">
        <f>'Population 2016'!AK146*'Prevalence Rates'!AK146</f>
        <v>387.46888028299446</v>
      </c>
      <c r="AL146" s="75">
        <f>'Population 2016'!AL146*'Prevalence Rates'!AL146</f>
        <v>395.2654192979482</v>
      </c>
      <c r="AM146" s="75">
        <f>'Population 2016'!AM146*'Prevalence Rates'!AM146</f>
        <v>1000.5284453621908</v>
      </c>
      <c r="AN146" s="75">
        <f>'Population 2016'!AN146*'Prevalence Rates'!AN146</f>
        <v>124.19025649651668</v>
      </c>
      <c r="AO146" s="75">
        <f>'Population 2016'!AO146*'Prevalence Rates'!AO146</f>
        <v>124.19025649651661</v>
      </c>
      <c r="AP146" s="75">
        <f>'Population 2016'!AP146*'Prevalence Rates'!AP146</f>
        <v>470.43229798005143</v>
      </c>
      <c r="AQ146" s="75">
        <f>'Population 2016'!AQ146*'Prevalence Rates'!AQ146</f>
        <v>356.86040606499296</v>
      </c>
      <c r="AR146" s="75">
        <f>'Population 2016'!AR146*'Prevalence Rates'!AR146</f>
        <v>15024.340304518561</v>
      </c>
      <c r="AS146" s="75">
        <f>'Population 2016'!AS146*'Prevalence Rates'!AS146</f>
        <v>668.87350270211994</v>
      </c>
      <c r="AT146" s="75">
        <f>'Population 2016'!AT146*'Prevalence Rates'!AT146</f>
        <v>125.06556872163132</v>
      </c>
      <c r="AU146" s="75">
        <f>'Population 2016'!AU146*'Prevalence Rates'!AU146</f>
        <v>125.06556872163132</v>
      </c>
      <c r="AV146" s="75">
        <f>'Population 2016'!AV146*'Prevalence Rates'!AV146</f>
        <v>353.26066103194461</v>
      </c>
      <c r="AW146" s="75">
        <f>'Population 2016'!AW146*'Prevalence Rates'!AW146</f>
        <v>889.86464739296912</v>
      </c>
      <c r="AX146" s="75">
        <f>'Population 2016'!AX146*'Prevalence Rates'!AX146</f>
        <v>233.39381034656117</v>
      </c>
      <c r="AY146" s="75">
        <f>'Population 2016'!AY146*'Prevalence Rates'!AY146</f>
        <v>2678.7695125163759</v>
      </c>
      <c r="AZ146" s="75">
        <f>'Population 2016'!AZ146*'Prevalence Rates'!AZ146</f>
        <v>1381.2555574574556</v>
      </c>
      <c r="BA146" s="75">
        <f>'Population 2016'!BA146*'Prevalence Rates'!BA146</f>
        <v>172.45849591607481</v>
      </c>
      <c r="BB146" s="75">
        <f>'Population 2016'!BB146*'Prevalence Rates'!BB146</f>
        <v>658.42373267935182</v>
      </c>
      <c r="BC146" s="84">
        <f>'Population 2016'!BC146*'Prevalence Rates'!BC146</f>
        <v>337.44586104808513</v>
      </c>
      <c r="BD146" s="118">
        <v>144</v>
      </c>
    </row>
    <row r="147" spans="2:56" s="72" customFormat="1" x14ac:dyDescent="0.35">
      <c r="B147" s="75" t="s">
        <v>70</v>
      </c>
      <c r="C147" s="83">
        <f>'Population 2016'!C147*'Prevalence Rates'!C147</f>
        <v>273.77897176660753</v>
      </c>
      <c r="D147" s="75">
        <f>'Population 2016'!D147*'Prevalence Rates'!D147</f>
        <v>921.92023753610306</v>
      </c>
      <c r="E147" s="75">
        <f>'Population 2016'!E147*'Prevalence Rates'!E147</f>
        <v>667.83158165893167</v>
      </c>
      <c r="F147" s="75">
        <f>'Population 2016'!F147*'Prevalence Rates'!F147</f>
        <v>652.63466214567927</v>
      </c>
      <c r="G147" s="75">
        <f>'Population 2016'!G147*'Prevalence Rates'!G147</f>
        <v>553.66628192889721</v>
      </c>
      <c r="H147" s="75">
        <f>'Population 2016'!H147*'Prevalence Rates'!H147</f>
        <v>1057.3489962576591</v>
      </c>
      <c r="I147" s="75">
        <f>'Population 2016'!I147*'Prevalence Rates'!I147</f>
        <v>526.15600725040292</v>
      </c>
      <c r="J147" s="75">
        <f>'Population 2016'!J147*'Prevalence Rates'!J147</f>
        <v>370.29188400171711</v>
      </c>
      <c r="K147" s="75">
        <f>'Population 2016'!K147*'Prevalence Rates'!K147</f>
        <v>159.41920274034132</v>
      </c>
      <c r="L147" s="75">
        <f>'Population 2016'!L147*'Prevalence Rates'!L147</f>
        <v>817.86293314877241</v>
      </c>
      <c r="M147" s="75">
        <f>'Population 2016'!M147*'Prevalence Rates'!M147</f>
        <v>817.86293314877253</v>
      </c>
      <c r="N147" s="75">
        <f>'Population 2016'!N147*'Prevalence Rates'!N147</f>
        <v>203.80760952251566</v>
      </c>
      <c r="O147" s="75">
        <f>'Population 2016'!O147*'Prevalence Rates'!O147</f>
        <v>345.05158892753934</v>
      </c>
      <c r="P147" s="75">
        <f>'Population 2016'!P147*'Prevalence Rates'!P147</f>
        <v>68.503234171740459</v>
      </c>
      <c r="Q147" s="75">
        <f>'Population 2016'!Q147*'Prevalence Rates'!Q147</f>
        <v>322.96907372300649</v>
      </c>
      <c r="R147" s="75">
        <f>'Population 2016'!R147*'Prevalence Rates'!R147</f>
        <v>96.984865583646879</v>
      </c>
      <c r="S147" s="75">
        <f>'Population 2016'!S147*'Prevalence Rates'!S147</f>
        <v>3096.3018908411636</v>
      </c>
      <c r="T147" s="75">
        <f>'Population 2016'!T147*'Prevalence Rates'!T147</f>
        <v>400.95219397562175</v>
      </c>
      <c r="U147" s="75">
        <f>'Population 2016'!U147*'Prevalence Rates'!U147</f>
        <v>323.11228097866388</v>
      </c>
      <c r="V147" s="75">
        <f>'Population 2016'!V147*'Prevalence Rates'!V147</f>
        <v>421.37530423323358</v>
      </c>
      <c r="W147" s="75">
        <f>'Population 2016'!W147*'Prevalence Rates'!W147</f>
        <v>1197.627660326832</v>
      </c>
      <c r="X147" s="75">
        <f>'Population 2016'!X147*'Prevalence Rates'!X147</f>
        <v>1197.6276603268311</v>
      </c>
      <c r="Y147" s="75">
        <f>'Population 2016'!Y147*'Prevalence Rates'!Y147</f>
        <v>793.22960927074826</v>
      </c>
      <c r="Z147" s="75">
        <f>'Population 2016'!Z147*'Prevalence Rates'!Z147</f>
        <v>895.77744494309036</v>
      </c>
      <c r="AA147" s="75">
        <f>'Population 2016'!AA147*'Prevalence Rates'!AA147</f>
        <v>3528.0560527613798</v>
      </c>
      <c r="AB147" s="75">
        <f>'Population 2016'!AB147*'Prevalence Rates'!AB147</f>
        <v>1256.5572988625029</v>
      </c>
      <c r="AC147" s="75">
        <f>'Population 2016'!AC147*'Prevalence Rates'!AC147</f>
        <v>1789.4600351376807</v>
      </c>
      <c r="AD147" s="75">
        <f>'Population 2016'!AD147*'Prevalence Rates'!AD147</f>
        <v>1678.1263837616273</v>
      </c>
      <c r="AE147" s="75">
        <f>'Population 2016'!AE147*'Prevalence Rates'!AE147</f>
        <v>1142.3917360812507</v>
      </c>
      <c r="AF147" s="75">
        <f>'Population 2016'!AF147*'Prevalence Rates'!AF147</f>
        <v>176.77230276404106</v>
      </c>
      <c r="AG147" s="75">
        <f>'Population 2016'!AG147*'Prevalence Rates'!AG147</f>
        <v>1142.3917360812509</v>
      </c>
      <c r="AH147" s="75">
        <f>'Population 2016'!AH147*'Prevalence Rates'!AH147</f>
        <v>1793.5484849972158</v>
      </c>
      <c r="AI147" s="75">
        <f>'Population 2016'!AI147*'Prevalence Rates'!AI147</f>
        <v>1437.5291498954421</v>
      </c>
      <c r="AJ147" s="75">
        <f>'Population 2016'!AJ147*'Prevalence Rates'!AJ147</f>
        <v>295.15355541193418</v>
      </c>
      <c r="AK147" s="75">
        <f>'Population 2016'!AK147*'Prevalence Rates'!AK147</f>
        <v>341.29894372546158</v>
      </c>
      <c r="AL147" s="75">
        <f>'Population 2016'!AL147*'Prevalence Rates'!AL147</f>
        <v>381.44931048250004</v>
      </c>
      <c r="AM147" s="75">
        <f>'Population 2016'!AM147*'Prevalence Rates'!AM147</f>
        <v>890.55979588413913</v>
      </c>
      <c r="AN147" s="75">
        <f>'Population 2016'!AN147*'Prevalence Rates'!AN147</f>
        <v>107.55152099277133</v>
      </c>
      <c r="AO147" s="75">
        <f>'Population 2016'!AO147*'Prevalence Rates'!AO147</f>
        <v>107.55152099277129</v>
      </c>
      <c r="AP147" s="75">
        <f>'Population 2016'!AP147*'Prevalence Rates'!AP147</f>
        <v>434.59726433356826</v>
      </c>
      <c r="AQ147" s="75">
        <f>'Population 2016'!AQ147*'Prevalence Rates'!AQ147</f>
        <v>317.21852562660274</v>
      </c>
      <c r="AR147" s="75">
        <f>'Population 2016'!AR147*'Prevalence Rates'!AR147</f>
        <v>13939.626753052346</v>
      </c>
      <c r="AS147" s="75">
        <f>'Population 2016'!AS147*'Prevalence Rates'!AS147</f>
        <v>664.48535639994589</v>
      </c>
      <c r="AT147" s="75">
        <f>'Population 2016'!AT147*'Prevalence Rates'!AT147</f>
        <v>117.12443032554347</v>
      </c>
      <c r="AU147" s="75">
        <f>'Population 2016'!AU147*'Prevalence Rates'!AU147</f>
        <v>117.12443032554347</v>
      </c>
      <c r="AV147" s="75">
        <f>'Population 2016'!AV147*'Prevalence Rates'!AV147</f>
        <v>300.13281440882946</v>
      </c>
      <c r="AW147" s="75">
        <f>'Population 2016'!AW147*'Prevalence Rates'!AW147</f>
        <v>883.33382561241319</v>
      </c>
      <c r="AX147" s="75">
        <f>'Population 2016'!AX147*'Prevalence Rates'!AX147</f>
        <v>203.46754019275565</v>
      </c>
      <c r="AY147" s="75">
        <f>'Population 2016'!AY147*'Prevalence Rates'!AY147</f>
        <v>2516.6026566761479</v>
      </c>
      <c r="AZ147" s="75">
        <f>'Population 2016'!AZ147*'Prevalence Rates'!AZ147</f>
        <v>1320.5435237906631</v>
      </c>
      <c r="BA147" s="75">
        <f>'Population 2016'!BA147*'Prevalence Rates'!BA147</f>
        <v>166.22589301256372</v>
      </c>
      <c r="BB147" s="75">
        <f>'Population 2016'!BB147*'Prevalence Rates'!BB147</f>
        <v>565.05821628270417</v>
      </c>
      <c r="BC147" s="84">
        <f>'Population 2016'!BC147*'Prevalence Rates'!BC147</f>
        <v>323.11228097866376</v>
      </c>
      <c r="BD147" s="118">
        <v>145</v>
      </c>
    </row>
    <row r="148" spans="2:56" s="72" customFormat="1" x14ac:dyDescent="0.35">
      <c r="B148" s="75" t="s">
        <v>71</v>
      </c>
      <c r="C148" s="83">
        <f>'Population 2016'!C148*'Prevalence Rates'!C148</f>
        <v>254.13699255597894</v>
      </c>
      <c r="D148" s="75">
        <f>'Population 2016'!D148*'Prevalence Rates'!D148</f>
        <v>879.95421516271108</v>
      </c>
      <c r="E148" s="75">
        <f>'Population 2016'!E148*'Prevalence Rates'!E148</f>
        <v>645.95310341983668</v>
      </c>
      <c r="F148" s="75">
        <f>'Population 2016'!F148*'Prevalence Rates'!F148</f>
        <v>576.45162765396572</v>
      </c>
      <c r="G148" s="75">
        <f>'Population 2016'!G148*'Prevalence Rates'!G148</f>
        <v>548.45355298000379</v>
      </c>
      <c r="H148" s="75">
        <f>'Population 2016'!H148*'Prevalence Rates'!H148</f>
        <v>971.91519736004034</v>
      </c>
      <c r="I148" s="75">
        <f>'Population 2016'!I148*'Prevalence Rates'!I148</f>
        <v>474.21066895498097</v>
      </c>
      <c r="J148" s="75">
        <f>'Population 2016'!J148*'Prevalence Rates'!J148</f>
        <v>343.48901934680441</v>
      </c>
      <c r="K148" s="75">
        <f>'Population 2016'!K148*'Prevalence Rates'!K148</f>
        <v>134.63901578588411</v>
      </c>
      <c r="L148" s="75">
        <f>'Population 2016'!L148*'Prevalence Rates'!L148</f>
        <v>802.0551820248661</v>
      </c>
      <c r="M148" s="75">
        <f>'Population 2016'!M148*'Prevalence Rates'!M148</f>
        <v>802.05518202486621</v>
      </c>
      <c r="N148" s="75">
        <f>'Population 2016'!N148*'Prevalence Rates'!N148</f>
        <v>168.02947117373549</v>
      </c>
      <c r="O148" s="75">
        <f>'Population 2016'!O148*'Prevalence Rates'!O148</f>
        <v>284.41133443779853</v>
      </c>
      <c r="P148" s="75">
        <f>'Population 2016'!P148*'Prevalence Rates'!P148</f>
        <v>58.927513266013293</v>
      </c>
      <c r="Q148" s="75">
        <f>'Population 2016'!Q148*'Prevalence Rates'!Q148</f>
        <v>281.63212289960734</v>
      </c>
      <c r="R148" s="75">
        <f>'Population 2016'!R148*'Prevalence Rates'!R148</f>
        <v>84.217237709344005</v>
      </c>
      <c r="S148" s="75">
        <f>'Population 2016'!S148*'Prevalence Rates'!S148</f>
        <v>2653.3582438887979</v>
      </c>
      <c r="T148" s="75">
        <f>'Population 2016'!T148*'Prevalence Rates'!T148</f>
        <v>327.19108195923883</v>
      </c>
      <c r="U148" s="75">
        <f>'Population 2016'!U148*'Prevalence Rates'!U148</f>
        <v>327.84306108084047</v>
      </c>
      <c r="V148" s="75">
        <f>'Population 2016'!V148*'Prevalence Rates'!V148</f>
        <v>381.99443467872578</v>
      </c>
      <c r="W148" s="75">
        <f>'Population 2016'!W148*'Prevalence Rates'!W148</f>
        <v>1034.8433181464859</v>
      </c>
      <c r="X148" s="75">
        <f>'Population 2016'!X148*'Prevalence Rates'!X148</f>
        <v>1034.843318146485</v>
      </c>
      <c r="Y148" s="75">
        <f>'Population 2016'!Y148*'Prevalence Rates'!Y148</f>
        <v>726.72407800567032</v>
      </c>
      <c r="Z148" s="75">
        <f>'Population 2016'!Z148*'Prevalence Rates'!Z148</f>
        <v>659.8251081733448</v>
      </c>
      <c r="AA148" s="75">
        <f>'Population 2016'!AA148*'Prevalence Rates'!AA148</f>
        <v>2873.1474441649561</v>
      </c>
      <c r="AB148" s="75">
        <f>'Population 2016'!AB148*'Prevalence Rates'!AB148</f>
        <v>1182.99943335444</v>
      </c>
      <c r="AC148" s="75">
        <f>'Population 2016'!AC148*'Prevalence Rates'!AC148</f>
        <v>1417.4936233393989</v>
      </c>
      <c r="AD148" s="75">
        <f>'Population 2016'!AD148*'Prevalence Rates'!AD148</f>
        <v>1577.9675203864604</v>
      </c>
      <c r="AE148" s="75">
        <f>'Population 2016'!AE148*'Prevalence Rates'!AE148</f>
        <v>1045.9315067101518</v>
      </c>
      <c r="AF148" s="75">
        <f>'Population 2016'!AF148*'Prevalence Rates'!AF148</f>
        <v>122.90473589724044</v>
      </c>
      <c r="AG148" s="75">
        <f>'Population 2016'!AG148*'Prevalence Rates'!AG148</f>
        <v>1045.931506710152</v>
      </c>
      <c r="AH148" s="75">
        <f>'Population 2016'!AH148*'Prevalence Rates'!AH148</f>
        <v>1507.7485122326134</v>
      </c>
      <c r="AI148" s="75">
        <f>'Population 2016'!AI148*'Prevalence Rates'!AI148</f>
        <v>1204.6350403314807</v>
      </c>
      <c r="AJ148" s="75">
        <f>'Population 2016'!AJ148*'Prevalence Rates'!AJ148</f>
        <v>250.72599144286031</v>
      </c>
      <c r="AK148" s="75">
        <f>'Population 2016'!AK148*'Prevalence Rates'!AK148</f>
        <v>308.45427550083559</v>
      </c>
      <c r="AL148" s="75">
        <f>'Population 2016'!AL148*'Prevalence Rates'!AL148</f>
        <v>380.45075207809555</v>
      </c>
      <c r="AM148" s="75">
        <f>'Population 2016'!AM148*'Prevalence Rates'!AM148</f>
        <v>753.90206601199282</v>
      </c>
      <c r="AN148" s="75">
        <f>'Population 2016'!AN148*'Prevalence Rates'!AN148</f>
        <v>97.413467784436335</v>
      </c>
      <c r="AO148" s="75">
        <f>'Population 2016'!AO148*'Prevalence Rates'!AO148</f>
        <v>97.413467784436278</v>
      </c>
      <c r="AP148" s="75">
        <f>'Population 2016'!AP148*'Prevalence Rates'!AP148</f>
        <v>391.20089027110555</v>
      </c>
      <c r="AQ148" s="75">
        <f>'Population 2016'!AQ148*'Prevalence Rates'!AQ148</f>
        <v>275.26556361967147</v>
      </c>
      <c r="AR148" s="75">
        <f>'Population 2016'!AR148*'Prevalence Rates'!AR148</f>
        <v>12313.283560756912</v>
      </c>
      <c r="AS148" s="75">
        <f>'Population 2016'!AS148*'Prevalence Rates'!AS148</f>
        <v>598.88329892097033</v>
      </c>
      <c r="AT148" s="75">
        <f>'Population 2016'!AT148*'Prevalence Rates'!AT148</f>
        <v>116.67739051514064</v>
      </c>
      <c r="AU148" s="75">
        <f>'Population 2016'!AU148*'Prevalence Rates'!AU148</f>
        <v>116.67739051514064</v>
      </c>
      <c r="AV148" s="75">
        <f>'Population 2016'!AV148*'Prevalence Rates'!AV148</f>
        <v>281.37451350827763</v>
      </c>
      <c r="AW148" s="75">
        <f>'Population 2016'!AW148*'Prevalence Rates'!AW148</f>
        <v>738.15222655136313</v>
      </c>
      <c r="AX148" s="75">
        <f>'Population 2016'!AX148*'Prevalence Rates'!AX148</f>
        <v>201.48055249556077</v>
      </c>
      <c r="AY148" s="75">
        <f>'Population 2016'!AY148*'Prevalence Rates'!AY148</f>
        <v>2195.2441586910459</v>
      </c>
      <c r="AZ148" s="75">
        <f>'Population 2016'!AZ148*'Prevalence Rates'!AZ148</f>
        <v>1161.0522029274327</v>
      </c>
      <c r="BA148" s="75">
        <f>'Population 2016'!BA148*'Prevalence Rates'!BA148</f>
        <v>149.78596952780467</v>
      </c>
      <c r="BB148" s="75">
        <f>'Population 2016'!BB148*'Prevalence Rates'!BB148</f>
        <v>474.64890167747154</v>
      </c>
      <c r="BC148" s="84">
        <f>'Population 2016'!BC148*'Prevalence Rates'!BC148</f>
        <v>327.84306108084036</v>
      </c>
      <c r="BD148" s="118">
        <v>146</v>
      </c>
    </row>
    <row r="149" spans="2:56" s="72" customFormat="1" x14ac:dyDescent="0.35">
      <c r="B149" s="75" t="s">
        <v>72</v>
      </c>
      <c r="C149" s="83">
        <f>'Population 2016'!C149*'Prevalence Rates'!C149</f>
        <v>289.12233953177929</v>
      </c>
      <c r="D149" s="75">
        <f>'Population 2016'!D149*'Prevalence Rates'!D149</f>
        <v>1045.0991613962435</v>
      </c>
      <c r="E149" s="75">
        <f>'Population 2016'!E149*'Prevalence Rates'!E149</f>
        <v>782.26717636596095</v>
      </c>
      <c r="F149" s="75">
        <f>'Population 2016'!F149*'Prevalence Rates'!F149</f>
        <v>735.93820629524657</v>
      </c>
      <c r="G149" s="75">
        <f>'Population 2016'!G149*'Prevalence Rates'!G149</f>
        <v>698.12944675877031</v>
      </c>
      <c r="H149" s="75">
        <f>'Population 2016'!H149*'Prevalence Rates'!H149</f>
        <v>1261.8805478622953</v>
      </c>
      <c r="I149" s="75">
        <f>'Population 2016'!I149*'Prevalence Rates'!I149</f>
        <v>611.81028042041055</v>
      </c>
      <c r="J149" s="75">
        <f>'Population 2016'!J149*'Prevalence Rates'!J149</f>
        <v>408.93751026808684</v>
      </c>
      <c r="K149" s="75">
        <f>'Population 2016'!K149*'Prevalence Rates'!K149</f>
        <v>178.66399198434777</v>
      </c>
      <c r="L149" s="75">
        <f>'Population 2016'!L149*'Prevalence Rates'!L149</f>
        <v>1041.7680915514602</v>
      </c>
      <c r="M149" s="75">
        <f>'Population 2016'!M149*'Prevalence Rates'!M149</f>
        <v>1041.7680915514602</v>
      </c>
      <c r="N149" s="75">
        <f>'Population 2016'!N149*'Prevalence Rates'!N149</f>
        <v>210.94514364010527</v>
      </c>
      <c r="O149" s="75">
        <f>'Population 2016'!O149*'Prevalence Rates'!O149</f>
        <v>396.23483388306857</v>
      </c>
      <c r="P149" s="75">
        <f>'Population 2016'!P149*'Prevalence Rates'!P149</f>
        <v>62.427879661316503</v>
      </c>
      <c r="Q149" s="75">
        <f>'Population 2016'!Q149*'Prevalence Rates'!Q149</f>
        <v>344.02369456787267</v>
      </c>
      <c r="R149" s="75">
        <f>'Population 2016'!R149*'Prevalence Rates'!R149</f>
        <v>96.748420138627949</v>
      </c>
      <c r="S149" s="75">
        <f>'Population 2016'!S149*'Prevalence Rates'!S149</f>
        <v>3349.3000057170098</v>
      </c>
      <c r="T149" s="75">
        <f>'Population 2016'!T149*'Prevalence Rates'!T149</f>
        <v>377.28670489576967</v>
      </c>
      <c r="U149" s="75">
        <f>'Population 2016'!U149*'Prevalence Rates'!U149</f>
        <v>403.03376530644942</v>
      </c>
      <c r="V149" s="75">
        <f>'Population 2016'!V149*'Prevalence Rates'!V149</f>
        <v>482.13456292549051</v>
      </c>
      <c r="W149" s="75">
        <f>'Population 2016'!W149*'Prevalence Rates'!W149</f>
        <v>1363.9131923225768</v>
      </c>
      <c r="X149" s="75">
        <f>'Population 2016'!X149*'Prevalence Rates'!X149</f>
        <v>1363.9131923225757</v>
      </c>
      <c r="Y149" s="75">
        <f>'Population 2016'!Y149*'Prevalence Rates'!Y149</f>
        <v>893.19196740237749</v>
      </c>
      <c r="Z149" s="75">
        <f>'Population 2016'!Z149*'Prevalence Rates'!Z149</f>
        <v>675.11110242574659</v>
      </c>
      <c r="AA149" s="75">
        <f>'Population 2016'!AA149*'Prevalence Rates'!AA149</f>
        <v>3239.7239995426316</v>
      </c>
      <c r="AB149" s="75">
        <f>'Population 2016'!AB149*'Prevalence Rates'!AB149</f>
        <v>1421.455621797774</v>
      </c>
      <c r="AC149" s="75">
        <f>'Population 2016'!AC149*'Prevalence Rates'!AC149</f>
        <v>1585.7751456254816</v>
      </c>
      <c r="AD149" s="75">
        <f>'Population 2016'!AD149*'Prevalence Rates'!AD149</f>
        <v>1948.122145132764</v>
      </c>
      <c r="AE149" s="75">
        <f>'Population 2016'!AE149*'Prevalence Rates'!AE149</f>
        <v>1269.9261863154786</v>
      </c>
      <c r="AF149" s="75">
        <f>'Population 2016'!AF149*'Prevalence Rates'!AF149</f>
        <v>147.35485975133761</v>
      </c>
      <c r="AG149" s="75">
        <f>'Population 2016'!AG149*'Prevalence Rates'!AG149</f>
        <v>1269.9261863154791</v>
      </c>
      <c r="AH149" s="75">
        <f>'Population 2016'!AH149*'Prevalence Rates'!AH149</f>
        <v>1715.0102360801961</v>
      </c>
      <c r="AI149" s="75">
        <f>'Population 2016'!AI149*'Prevalence Rates'!AI149</f>
        <v>1465.6787283091041</v>
      </c>
      <c r="AJ149" s="75">
        <f>'Population 2016'!AJ149*'Prevalence Rates'!AJ149</f>
        <v>335.1787010674808</v>
      </c>
      <c r="AK149" s="75">
        <f>'Population 2016'!AK149*'Prevalence Rates'!AK149</f>
        <v>383.73477951933262</v>
      </c>
      <c r="AL149" s="75">
        <f>'Population 2016'!AL149*'Prevalence Rates'!AL149</f>
        <v>471.68144786166874</v>
      </c>
      <c r="AM149" s="75">
        <f>'Population 2016'!AM149*'Prevalence Rates'!AM149</f>
        <v>897.94554361622738</v>
      </c>
      <c r="AN149" s="75">
        <f>'Population 2016'!AN149*'Prevalence Rates'!AN149</f>
        <v>120.57071714157844</v>
      </c>
      <c r="AO149" s="75">
        <f>'Population 2016'!AO149*'Prevalence Rates'!AO149</f>
        <v>120.57071714157836</v>
      </c>
      <c r="AP149" s="75">
        <f>'Population 2016'!AP149*'Prevalence Rates'!AP149</f>
        <v>493.53806995124842</v>
      </c>
      <c r="AQ149" s="75">
        <f>'Population 2016'!AQ149*'Prevalence Rates'!AQ149</f>
        <v>339.85049451551453</v>
      </c>
      <c r="AR149" s="75">
        <f>'Population 2016'!AR149*'Prevalence Rates'!AR149</f>
        <v>15041.79468009536</v>
      </c>
      <c r="AS149" s="75">
        <f>'Population 2016'!AS149*'Prevalence Rates'!AS149</f>
        <v>772.65861575696363</v>
      </c>
      <c r="AT149" s="75">
        <f>'Population 2016'!AT149*'Prevalence Rates'!AT149</f>
        <v>126.0524567054055</v>
      </c>
      <c r="AU149" s="75">
        <f>'Population 2016'!AU149*'Prevalence Rates'!AU149</f>
        <v>126.0524567054055</v>
      </c>
      <c r="AV149" s="75">
        <f>'Population 2016'!AV149*'Prevalence Rates'!AV149</f>
        <v>359.32355039989272</v>
      </c>
      <c r="AW149" s="75">
        <f>'Population 2016'!AW149*'Prevalence Rates'!AW149</f>
        <v>805.58880528302234</v>
      </c>
      <c r="AX149" s="75">
        <f>'Population 2016'!AX149*'Prevalence Rates'!AX149</f>
        <v>222.19404279418345</v>
      </c>
      <c r="AY149" s="75">
        <f>'Population 2016'!AY149*'Prevalence Rates'!AY149</f>
        <v>2832.1776419527196</v>
      </c>
      <c r="AZ149" s="75">
        <f>'Population 2016'!AZ149*'Prevalence Rates'!AZ149</f>
        <v>1471.2015293021914</v>
      </c>
      <c r="BA149" s="75">
        <f>'Population 2016'!BA149*'Prevalence Rates'!BA149</f>
        <v>177.92502164242379</v>
      </c>
      <c r="BB149" s="75">
        <f>'Population 2016'!BB149*'Prevalence Rates'!BB149</f>
        <v>582.84921451995615</v>
      </c>
      <c r="BC149" s="84">
        <f>'Population 2016'!BC149*'Prevalence Rates'!BC149</f>
        <v>403.03376530644931</v>
      </c>
      <c r="BD149" s="118">
        <v>147</v>
      </c>
    </row>
    <row r="150" spans="2:56" s="72" customFormat="1" x14ac:dyDescent="0.35">
      <c r="B150" s="75" t="s">
        <v>73</v>
      </c>
      <c r="C150" s="83">
        <f>'Population 2016'!C150*'Prevalence Rates'!C150</f>
        <v>218.11622339991914</v>
      </c>
      <c r="D150" s="75">
        <f>'Population 2016'!D150*'Prevalence Rates'!D150</f>
        <v>777.40287082354973</v>
      </c>
      <c r="E150" s="75">
        <f>'Population 2016'!E150*'Prevalence Rates'!E150</f>
        <v>578.27264197660543</v>
      </c>
      <c r="F150" s="75">
        <f>'Population 2016'!F150*'Prevalence Rates'!F150</f>
        <v>553.35617036059773</v>
      </c>
      <c r="G150" s="75">
        <f>'Population 2016'!G150*'Prevalence Rates'!G150</f>
        <v>520.45639989728386</v>
      </c>
      <c r="H150" s="75">
        <f>'Population 2016'!H150*'Prevalence Rates'!H150</f>
        <v>1017.7606842007285</v>
      </c>
      <c r="I150" s="75">
        <f>'Population 2016'!I150*'Prevalence Rates'!I150</f>
        <v>461.58359770331964</v>
      </c>
      <c r="J150" s="75">
        <f>'Population 2016'!J150*'Prevalence Rates'!J150</f>
        <v>326.45436724925037</v>
      </c>
      <c r="K150" s="75">
        <f>'Population 2016'!K150*'Prevalence Rates'!K150</f>
        <v>138.85028903518949</v>
      </c>
      <c r="L150" s="75">
        <f>'Population 2016'!L150*'Prevalence Rates'!L150</f>
        <v>847.65544758801866</v>
      </c>
      <c r="M150" s="75">
        <f>'Population 2016'!M150*'Prevalence Rates'!M150</f>
        <v>847.65544758801877</v>
      </c>
      <c r="N150" s="75">
        <f>'Population 2016'!N150*'Prevalence Rates'!N150</f>
        <v>159.74860330409433</v>
      </c>
      <c r="O150" s="75">
        <f>'Population 2016'!O150*'Prevalence Rates'!O150</f>
        <v>312.87114155961774</v>
      </c>
      <c r="P150" s="75">
        <f>'Population 2016'!P150*'Prevalence Rates'!P150</f>
        <v>47.930409976934946</v>
      </c>
      <c r="Q150" s="75">
        <f>'Population 2016'!Q150*'Prevalence Rates'!Q150</f>
        <v>274.19479851214749</v>
      </c>
      <c r="R150" s="75">
        <f>'Population 2016'!R150*'Prevalence Rates'!R150</f>
        <v>77.221216073950742</v>
      </c>
      <c r="S150" s="75">
        <f>'Population 2016'!S150*'Prevalence Rates'!S150</f>
        <v>2561.4406070401287</v>
      </c>
      <c r="T150" s="75">
        <f>'Population 2016'!T150*'Prevalence Rates'!T150</f>
        <v>282.8323680864209</v>
      </c>
      <c r="U150" s="75">
        <f>'Population 2016'!U150*'Prevalence Rates'!U150</f>
        <v>327.78559413183649</v>
      </c>
      <c r="V150" s="75">
        <f>'Population 2016'!V150*'Prevalence Rates'!V150</f>
        <v>345.94103973689232</v>
      </c>
      <c r="W150" s="75">
        <f>'Population 2016'!W150*'Prevalence Rates'!W150</f>
        <v>1038.2746901527516</v>
      </c>
      <c r="X150" s="75">
        <f>'Population 2016'!X150*'Prevalence Rates'!X150</f>
        <v>1038.2746901527507</v>
      </c>
      <c r="Y150" s="75">
        <f>'Population 2016'!Y150*'Prevalence Rates'!Y150</f>
        <v>673.17241262626169</v>
      </c>
      <c r="Z150" s="75">
        <f>'Population 2016'!Z150*'Prevalence Rates'!Z150</f>
        <v>524.71088186031113</v>
      </c>
      <c r="AA150" s="75">
        <f>'Population 2016'!AA150*'Prevalence Rates'!AA150</f>
        <v>2570.745824704703</v>
      </c>
      <c r="AB150" s="75">
        <f>'Population 2016'!AB150*'Prevalence Rates'!AB150</f>
        <v>1094.5533563728854</v>
      </c>
      <c r="AC150" s="75">
        <f>'Population 2016'!AC150*'Prevalence Rates'!AC150</f>
        <v>1227.4321666854701</v>
      </c>
      <c r="AD150" s="75">
        <f>'Population 2016'!AD150*'Prevalence Rates'!AD150</f>
        <v>1522.7836390098114</v>
      </c>
      <c r="AE150" s="75">
        <f>'Population 2016'!AE150*'Prevalence Rates'!AE150</f>
        <v>1018.3112348272718</v>
      </c>
      <c r="AF150" s="75">
        <f>'Population 2016'!AF150*'Prevalence Rates'!AF150</f>
        <v>122.73354141313943</v>
      </c>
      <c r="AG150" s="75">
        <f>'Population 2016'!AG150*'Prevalence Rates'!AG150</f>
        <v>1018.3112348272721</v>
      </c>
      <c r="AH150" s="75">
        <f>'Population 2016'!AH150*'Prevalence Rates'!AH150</f>
        <v>1397.467180222972</v>
      </c>
      <c r="AI150" s="75">
        <f>'Population 2016'!AI150*'Prevalence Rates'!AI150</f>
        <v>1130.1401530012781</v>
      </c>
      <c r="AJ150" s="75">
        <f>'Population 2016'!AJ150*'Prevalence Rates'!AJ150</f>
        <v>253.71165566913479</v>
      </c>
      <c r="AK150" s="75">
        <f>'Population 2016'!AK150*'Prevalence Rates'!AK150</f>
        <v>324.79793557970419</v>
      </c>
      <c r="AL150" s="75">
        <f>'Population 2016'!AL150*'Prevalence Rates'!AL150</f>
        <v>392.86732838478281</v>
      </c>
      <c r="AM150" s="75">
        <f>'Population 2016'!AM150*'Prevalence Rates'!AM150</f>
        <v>703.74104477392177</v>
      </c>
      <c r="AN150" s="75">
        <f>'Population 2016'!AN150*'Prevalence Rates'!AN150</f>
        <v>121.63301420890512</v>
      </c>
      <c r="AO150" s="75">
        <f>'Population 2016'!AO150*'Prevalence Rates'!AO150</f>
        <v>121.63301420890504</v>
      </c>
      <c r="AP150" s="75">
        <f>'Population 2016'!AP150*'Prevalence Rates'!AP150</f>
        <v>427.1222739949319</v>
      </c>
      <c r="AQ150" s="75">
        <f>'Population 2016'!AQ150*'Prevalence Rates'!AQ150</f>
        <v>259.29092431845879</v>
      </c>
      <c r="AR150" s="75">
        <f>'Population 2016'!AR150*'Prevalence Rates'!AR150</f>
        <v>11822.873785518608</v>
      </c>
      <c r="AS150" s="75">
        <f>'Population 2016'!AS150*'Prevalence Rates'!AS150</f>
        <v>582.93650020475877</v>
      </c>
      <c r="AT150" s="75">
        <f>'Population 2016'!AT150*'Prevalence Rates'!AT150</f>
        <v>116.35611388191278</v>
      </c>
      <c r="AU150" s="75">
        <f>'Population 2016'!AU150*'Prevalence Rates'!AU150</f>
        <v>116.35611388191278</v>
      </c>
      <c r="AV150" s="75">
        <f>'Population 2016'!AV150*'Prevalence Rates'!AV150</f>
        <v>286.83528535175816</v>
      </c>
      <c r="AW150" s="75">
        <f>'Population 2016'!AW150*'Prevalence Rates'!AW150</f>
        <v>679.96585186892469</v>
      </c>
      <c r="AX150" s="75">
        <f>'Population 2016'!AX150*'Prevalence Rates'!AX150</f>
        <v>181.01152624181321</v>
      </c>
      <c r="AY150" s="75">
        <f>'Population 2016'!AY150*'Prevalence Rates'!AY150</f>
        <v>2211.2040276454177</v>
      </c>
      <c r="AZ150" s="75">
        <f>'Population 2016'!AZ150*'Prevalence Rates'!AZ150</f>
        <v>1173.2876995257122</v>
      </c>
      <c r="BA150" s="75">
        <f>'Population 2016'!BA150*'Prevalence Rates'!BA150</f>
        <v>129.13321158377974</v>
      </c>
      <c r="BB150" s="75">
        <f>'Population 2016'!BB150*'Prevalence Rates'!BB150</f>
        <v>460.0398643067453</v>
      </c>
      <c r="BC150" s="84">
        <f>'Population 2016'!BC150*'Prevalence Rates'!BC150</f>
        <v>327.78559413183643</v>
      </c>
      <c r="BD150" s="118">
        <v>148</v>
      </c>
    </row>
    <row r="151" spans="2:56" s="72" customFormat="1" x14ac:dyDescent="0.35">
      <c r="B151" s="75" t="s">
        <v>74</v>
      </c>
      <c r="C151" s="83">
        <f>'Population 2016'!C151*'Prevalence Rates'!C151</f>
        <v>148.14945573079194</v>
      </c>
      <c r="D151" s="75">
        <f>'Population 2016'!D151*'Prevalence Rates'!D151</f>
        <v>471.85338646318729</v>
      </c>
      <c r="E151" s="75">
        <f>'Population 2016'!E151*'Prevalence Rates'!E151</f>
        <v>332.28183896496984</v>
      </c>
      <c r="F151" s="75">
        <f>'Population 2016'!F151*'Prevalence Rates'!F151</f>
        <v>306.93195419441139</v>
      </c>
      <c r="G151" s="75">
        <f>'Population 2016'!G151*'Prevalence Rates'!G151</f>
        <v>314.91150011536922</v>
      </c>
      <c r="H151" s="75">
        <f>'Population 2016'!H151*'Prevalence Rates'!H151</f>
        <v>554.561302778808</v>
      </c>
      <c r="I151" s="75">
        <f>'Population 2016'!I151*'Prevalence Rates'!I151</f>
        <v>273.63871958892304</v>
      </c>
      <c r="J151" s="75">
        <f>'Population 2016'!J151*'Prevalence Rates'!J151</f>
        <v>196.3112466510801</v>
      </c>
      <c r="K151" s="75">
        <f>'Population 2016'!K151*'Prevalence Rates'!K151</f>
        <v>79.454061220158508</v>
      </c>
      <c r="L151" s="75">
        <f>'Population 2016'!L151*'Prevalence Rates'!L151</f>
        <v>474.48603449635061</v>
      </c>
      <c r="M151" s="75">
        <f>'Population 2016'!M151*'Prevalence Rates'!M151</f>
        <v>474.48603449635067</v>
      </c>
      <c r="N151" s="75">
        <f>'Population 2016'!N151*'Prevalence Rates'!N151</f>
        <v>113.28247954400533</v>
      </c>
      <c r="O151" s="75">
        <f>'Population 2016'!O151*'Prevalence Rates'!O151</f>
        <v>163.93195033808712</v>
      </c>
      <c r="P151" s="75">
        <f>'Population 2016'!P151*'Prevalence Rates'!P151</f>
        <v>25.903406001890183</v>
      </c>
      <c r="Q151" s="75">
        <f>'Population 2016'!Q151*'Prevalence Rates'!Q151</f>
        <v>171.59136339910836</v>
      </c>
      <c r="R151" s="75">
        <f>'Population 2016'!R151*'Prevalence Rates'!R151</f>
        <v>55.942649936855268</v>
      </c>
      <c r="S151" s="75">
        <f>'Population 2016'!S151*'Prevalence Rates'!S151</f>
        <v>1504.1435023933832</v>
      </c>
      <c r="T151" s="75">
        <f>'Population 2016'!T151*'Prevalence Rates'!T151</f>
        <v>174.12075492390355</v>
      </c>
      <c r="U151" s="75">
        <f>'Population 2016'!U151*'Prevalence Rates'!U151</f>
        <v>213.47822465522086</v>
      </c>
      <c r="V151" s="75">
        <f>'Population 2016'!V151*'Prevalence Rates'!V151</f>
        <v>210.87508887579719</v>
      </c>
      <c r="W151" s="75">
        <f>'Population 2016'!W151*'Prevalence Rates'!W151</f>
        <v>600.37041567692961</v>
      </c>
      <c r="X151" s="75">
        <f>'Population 2016'!X151*'Prevalence Rates'!X151</f>
        <v>600.37041567692916</v>
      </c>
      <c r="Y151" s="75">
        <f>'Population 2016'!Y151*'Prevalence Rates'!Y151</f>
        <v>407.72046034737446</v>
      </c>
      <c r="Z151" s="75">
        <f>'Population 2016'!Z151*'Prevalence Rates'!Z151</f>
        <v>322.63361230692828</v>
      </c>
      <c r="AA151" s="75">
        <f>'Population 2016'!AA151*'Prevalence Rates'!AA151</f>
        <v>1576.3333839820186</v>
      </c>
      <c r="AB151" s="75">
        <f>'Population 2016'!AB151*'Prevalence Rates'!AB151</f>
        <v>660.2037648926497</v>
      </c>
      <c r="AC151" s="75">
        <f>'Population 2016'!AC151*'Prevalence Rates'!AC151</f>
        <v>758.14709598998081</v>
      </c>
      <c r="AD151" s="75">
        <f>'Population 2016'!AD151*'Prevalence Rates'!AD151</f>
        <v>854.61831635082899</v>
      </c>
      <c r="AE151" s="75">
        <f>'Population 2016'!AE151*'Prevalence Rates'!AE151</f>
        <v>548.31345796013647</v>
      </c>
      <c r="AF151" s="75">
        <f>'Population 2016'!AF151*'Prevalence Rates'!AF151</f>
        <v>81.240551102085945</v>
      </c>
      <c r="AG151" s="75">
        <f>'Population 2016'!AG151*'Prevalence Rates'!AG151</f>
        <v>548.31345796013659</v>
      </c>
      <c r="AH151" s="75">
        <f>'Population 2016'!AH151*'Prevalence Rates'!AH151</f>
        <v>850.37567458232468</v>
      </c>
      <c r="AI151" s="75">
        <f>'Population 2016'!AI151*'Prevalence Rates'!AI151</f>
        <v>668.31085248985653</v>
      </c>
      <c r="AJ151" s="75">
        <f>'Population 2016'!AJ151*'Prevalence Rates'!AJ151</f>
        <v>147.27402447428463</v>
      </c>
      <c r="AK151" s="75">
        <f>'Population 2016'!AK151*'Prevalence Rates'!AK151</f>
        <v>192.75132989486343</v>
      </c>
      <c r="AL151" s="75">
        <f>'Population 2016'!AL151*'Prevalence Rates'!AL151</f>
        <v>228.84269692916314</v>
      </c>
      <c r="AM151" s="75">
        <f>'Population 2016'!AM151*'Prevalence Rates'!AM151</f>
        <v>400.28644781835897</v>
      </c>
      <c r="AN151" s="75">
        <f>'Population 2016'!AN151*'Prevalence Rates'!AN151</f>
        <v>72.293873898837333</v>
      </c>
      <c r="AO151" s="75">
        <f>'Population 2016'!AO151*'Prevalence Rates'!AO151</f>
        <v>72.29387389883729</v>
      </c>
      <c r="AP151" s="75">
        <f>'Population 2016'!AP151*'Prevalence Rates'!AP151</f>
        <v>238.98215639460642</v>
      </c>
      <c r="AQ151" s="75">
        <f>'Population 2016'!AQ151*'Prevalence Rates'!AQ151</f>
        <v>153.33271561432173</v>
      </c>
      <c r="AR151" s="75">
        <f>'Population 2016'!AR151*'Prevalence Rates'!AR151</f>
        <v>6952.871568502539</v>
      </c>
      <c r="AS151" s="75">
        <f>'Population 2016'!AS151*'Prevalence Rates'!AS151</f>
        <v>345.57986529713071</v>
      </c>
      <c r="AT151" s="75">
        <f>'Population 2016'!AT151*'Prevalence Rates'!AT151</f>
        <v>66.582258200198893</v>
      </c>
      <c r="AU151" s="75">
        <f>'Population 2016'!AU151*'Prevalence Rates'!AU151</f>
        <v>66.582258200198893</v>
      </c>
      <c r="AV151" s="75">
        <f>'Population 2016'!AV151*'Prevalence Rates'!AV151</f>
        <v>151.67856636419882</v>
      </c>
      <c r="AW151" s="75">
        <f>'Population 2016'!AW151*'Prevalence Rates'!AW151</f>
        <v>437.30619533727344</v>
      </c>
      <c r="AX151" s="75">
        <f>'Population 2016'!AX151*'Prevalence Rates'!AX151</f>
        <v>112.74004159007994</v>
      </c>
      <c r="AY151" s="75">
        <f>'Population 2016'!AY151*'Prevalence Rates'!AY151</f>
        <v>1282.2217154861814</v>
      </c>
      <c r="AZ151" s="75">
        <f>'Population 2016'!AZ151*'Prevalence Rates'!AZ151</f>
        <v>681.93548814416511</v>
      </c>
      <c r="BA151" s="75">
        <f>'Population 2016'!BA151*'Prevalence Rates'!BA151</f>
        <v>77.732307218360759</v>
      </c>
      <c r="BB151" s="75">
        <f>'Population 2016'!BB151*'Prevalence Rates'!BB151</f>
        <v>252.11554776980756</v>
      </c>
      <c r="BC151" s="84">
        <f>'Population 2016'!BC151*'Prevalence Rates'!BC151</f>
        <v>213.4782246552208</v>
      </c>
      <c r="BD151" s="118">
        <v>149</v>
      </c>
    </row>
    <row r="152" spans="2:56" s="72" customFormat="1" x14ac:dyDescent="0.35">
      <c r="B152" s="75" t="s">
        <v>75</v>
      </c>
      <c r="C152" s="83">
        <f>'Population 2016'!C152*'Prevalence Rates'!C152</f>
        <v>134.21858466749867</v>
      </c>
      <c r="D152" s="75">
        <f>'Population 2016'!D152*'Prevalence Rates'!D152</f>
        <v>348.13212931170074</v>
      </c>
      <c r="E152" s="75">
        <f>'Population 2016'!E152*'Prevalence Rates'!E152</f>
        <v>215.58572901267897</v>
      </c>
      <c r="F152" s="75">
        <f>'Population 2016'!F152*'Prevalence Rates'!F152</f>
        <v>234.13880124365858</v>
      </c>
      <c r="G152" s="75">
        <f>'Population 2016'!G152*'Prevalence Rates'!G152</f>
        <v>223.14483655973751</v>
      </c>
      <c r="H152" s="75">
        <f>'Population 2016'!H152*'Prevalence Rates'!H152</f>
        <v>405.32844374840533</v>
      </c>
      <c r="I152" s="75">
        <f>'Population 2016'!I152*'Prevalence Rates'!I152</f>
        <v>202.03510241093122</v>
      </c>
      <c r="J152" s="75">
        <f>'Population 2016'!J152*'Prevalence Rates'!J152</f>
        <v>141.11013260207991</v>
      </c>
      <c r="K152" s="75">
        <f>'Population 2016'!K152*'Prevalence Rates'!K152</f>
        <v>54.189866638633447</v>
      </c>
      <c r="L152" s="75">
        <f>'Population 2016'!L152*'Prevalence Rates'!L152</f>
        <v>350.69256136122675</v>
      </c>
      <c r="M152" s="75">
        <f>'Population 2016'!M152*'Prevalence Rates'!M152</f>
        <v>350.69256136122681</v>
      </c>
      <c r="N152" s="75">
        <f>'Population 2016'!N152*'Prevalence Rates'!N152</f>
        <v>112.43286094742528</v>
      </c>
      <c r="O152" s="75">
        <f>'Population 2016'!O152*'Prevalence Rates'!O152</f>
        <v>120.39344158778684</v>
      </c>
      <c r="P152" s="75">
        <f>'Population 2016'!P152*'Prevalence Rates'!P152</f>
        <v>16.978703093675918</v>
      </c>
      <c r="Q152" s="75">
        <f>'Population 2016'!Q152*'Prevalence Rates'!Q152</f>
        <v>133.57411522086278</v>
      </c>
      <c r="R152" s="75">
        <f>'Population 2016'!R152*'Prevalence Rates'!R152</f>
        <v>54.418920172038199</v>
      </c>
      <c r="S152" s="75">
        <f>'Population 2016'!S152*'Prevalence Rates'!S152</f>
        <v>1107.6366005917323</v>
      </c>
      <c r="T152" s="75">
        <f>'Population 2016'!T152*'Prevalence Rates'!T152</f>
        <v>138.00826651479798</v>
      </c>
      <c r="U152" s="75">
        <f>'Population 2016'!U152*'Prevalence Rates'!U152</f>
        <v>159.79411315056808</v>
      </c>
      <c r="V152" s="75">
        <f>'Population 2016'!V152*'Prevalence Rates'!V152</f>
        <v>146.28586463403812</v>
      </c>
      <c r="W152" s="75">
        <f>'Population 2016'!W152*'Prevalence Rates'!W152</f>
        <v>434.72647624208702</v>
      </c>
      <c r="X152" s="75">
        <f>'Population 2016'!X152*'Prevalence Rates'!X152</f>
        <v>434.72647624208668</v>
      </c>
      <c r="Y152" s="75">
        <f>'Population 2016'!Y152*'Prevalence Rates'!Y152</f>
        <v>287.65553950888381</v>
      </c>
      <c r="Z152" s="75">
        <f>'Population 2016'!Z152*'Prevalence Rates'!Z152</f>
        <v>291.24055369132157</v>
      </c>
      <c r="AA152" s="75">
        <f>'Population 2016'!AA152*'Prevalence Rates'!AA152</f>
        <v>1264.0756801429627</v>
      </c>
      <c r="AB152" s="75">
        <f>'Population 2016'!AB152*'Prevalence Rates'!AB152</f>
        <v>504.65054434703217</v>
      </c>
      <c r="AC152" s="75">
        <f>'Population 2016'!AC152*'Prevalence Rates'!AC152</f>
        <v>626.18292569820937</v>
      </c>
      <c r="AD152" s="75">
        <f>'Population 2016'!AD152*'Prevalence Rates'!AD152</f>
        <v>620.25021878069049</v>
      </c>
      <c r="AE152" s="75">
        <f>'Population 2016'!AE152*'Prevalence Rates'!AE152</f>
        <v>403.43797548993524</v>
      </c>
      <c r="AF152" s="75">
        <f>'Population 2016'!AF152*'Prevalence Rates'!AF152</f>
        <v>59.283645398819473</v>
      </c>
      <c r="AG152" s="75">
        <f>'Population 2016'!AG152*'Prevalence Rates'!AG152</f>
        <v>403.43797548993535</v>
      </c>
      <c r="AH152" s="75">
        <f>'Population 2016'!AH152*'Prevalence Rates'!AH152</f>
        <v>660.34378574894981</v>
      </c>
      <c r="AI152" s="75">
        <f>'Population 2016'!AI152*'Prevalence Rates'!AI152</f>
        <v>497.18075745865667</v>
      </c>
      <c r="AJ152" s="75">
        <f>'Population 2016'!AJ152*'Prevalence Rates'!AJ152</f>
        <v>101.72182620665704</v>
      </c>
      <c r="AK152" s="75">
        <f>'Population 2016'!AK152*'Prevalence Rates'!AK152</f>
        <v>160.78436056911431</v>
      </c>
      <c r="AL152" s="75">
        <f>'Population 2016'!AL152*'Prevalence Rates'!AL152</f>
        <v>158.90624409587923</v>
      </c>
      <c r="AM152" s="75">
        <f>'Population 2016'!AM152*'Prevalence Rates'!AM152</f>
        <v>307.11950090203442</v>
      </c>
      <c r="AN152" s="75">
        <f>'Population 2016'!AN152*'Prevalence Rates'!AN152</f>
        <v>41.422435855550042</v>
      </c>
      <c r="AO152" s="75">
        <f>'Population 2016'!AO152*'Prevalence Rates'!AO152</f>
        <v>41.42243585555002</v>
      </c>
      <c r="AP152" s="75">
        <f>'Population 2016'!AP152*'Prevalence Rates'!AP152</f>
        <v>188.43363917835595</v>
      </c>
      <c r="AQ152" s="75">
        <f>'Population 2016'!AQ152*'Prevalence Rates'!AQ152</f>
        <v>108.940614849612</v>
      </c>
      <c r="AR152" s="75">
        <f>'Population 2016'!AR152*'Prevalence Rates'!AR152</f>
        <v>5270.2059460362671</v>
      </c>
      <c r="AS152" s="75">
        <f>'Population 2016'!AS152*'Prevalence Rates'!AS152</f>
        <v>255.15125776552537</v>
      </c>
      <c r="AT152" s="75">
        <f>'Population 2016'!AT152*'Prevalence Rates'!AT152</f>
        <v>49.144047719194425</v>
      </c>
      <c r="AU152" s="75">
        <f>'Population 2016'!AU152*'Prevalence Rates'!AU152</f>
        <v>49.144047719194425</v>
      </c>
      <c r="AV152" s="75">
        <f>'Population 2016'!AV152*'Prevalence Rates'!AV152</f>
        <v>115.83769529515372</v>
      </c>
      <c r="AW152" s="75">
        <f>'Population 2016'!AW152*'Prevalence Rates'!AW152</f>
        <v>342.71159279977809</v>
      </c>
      <c r="AX152" s="75">
        <f>'Population 2016'!AX152*'Prevalence Rates'!AX152</f>
        <v>83.850405932621953</v>
      </c>
      <c r="AY152" s="75">
        <f>'Population 2016'!AY152*'Prevalence Rates'!AY152</f>
        <v>994.59188415173469</v>
      </c>
      <c r="AZ152" s="75">
        <f>'Population 2016'!AZ152*'Prevalence Rates'!AZ152</f>
        <v>557.67754757850525</v>
      </c>
      <c r="BA152" s="75">
        <f>'Population 2016'!BA152*'Prevalence Rates'!BA152</f>
        <v>65.586634215491898</v>
      </c>
      <c r="BB152" s="75">
        <f>'Population 2016'!BB152*'Prevalence Rates'!BB152</f>
        <v>173.78485012456389</v>
      </c>
      <c r="BC152" s="84">
        <f>'Population 2016'!BC152*'Prevalence Rates'!BC152</f>
        <v>159.79411315056802</v>
      </c>
      <c r="BD152" s="118">
        <v>150</v>
      </c>
    </row>
    <row r="153" spans="2:56" s="72" customFormat="1" x14ac:dyDescent="0.35">
      <c r="B153" s="75" t="s">
        <v>81</v>
      </c>
      <c r="C153" s="83">
        <f>'Population 2016'!C153*'Prevalence Rates'!C153</f>
        <v>88.67535234519373</v>
      </c>
      <c r="D153" s="75">
        <f>'Population 2016'!D153*'Prevalence Rates'!D153</f>
        <v>242.12751996233641</v>
      </c>
      <c r="E153" s="75">
        <f>'Population 2016'!E153*'Prevalence Rates'!E153</f>
        <v>155.48882225250742</v>
      </c>
      <c r="F153" s="75">
        <f>'Population 2016'!F153*'Prevalence Rates'!F153</f>
        <v>153.09075465931522</v>
      </c>
      <c r="G153" s="75">
        <f>'Population 2016'!G153*'Prevalence Rates'!G153</f>
        <v>134.34903621274137</v>
      </c>
      <c r="H153" s="75">
        <f>'Population 2016'!H153*'Prevalence Rates'!H153</f>
        <v>228.72372866468757</v>
      </c>
      <c r="I153" s="75">
        <f>'Population 2016'!I153*'Prevalence Rates'!I153</f>
        <v>117.9528465546172</v>
      </c>
      <c r="J153" s="75">
        <f>'Population 2016'!J153*'Prevalence Rates'!J153</f>
        <v>88.833580886801613</v>
      </c>
      <c r="K153" s="75">
        <f>'Population 2016'!K153*'Prevalence Rates'!K153</f>
        <v>39.543956736300089</v>
      </c>
      <c r="L153" s="75">
        <f>'Population 2016'!L153*'Prevalence Rates'!L153</f>
        <v>239.24506802664092</v>
      </c>
      <c r="M153" s="75">
        <f>'Population 2016'!M153*'Prevalence Rates'!M153</f>
        <v>239.24506802664095</v>
      </c>
      <c r="N153" s="75">
        <f>'Population 2016'!N153*'Prevalence Rates'!N153</f>
        <v>62.871776146922954</v>
      </c>
      <c r="O153" s="75">
        <f>'Population 2016'!O153*'Prevalence Rates'!O153</f>
        <v>54.51778486994121</v>
      </c>
      <c r="P153" s="75">
        <f>'Population 2016'!P153*'Prevalence Rates'!P153</f>
        <v>10.88378403440764</v>
      </c>
      <c r="Q153" s="75">
        <f>'Population 2016'!Q153*'Prevalence Rates'!Q153</f>
        <v>103.43431486333478</v>
      </c>
      <c r="R153" s="75">
        <f>'Population 2016'!R153*'Prevalence Rates'!R153</f>
        <v>33.52205482597553</v>
      </c>
      <c r="S153" s="75">
        <f>'Population 2016'!S153*'Prevalence Rates'!S153</f>
        <v>706.14034473336199</v>
      </c>
      <c r="T153" s="75">
        <f>'Population 2016'!T153*'Prevalence Rates'!T153</f>
        <v>95.844496264166636</v>
      </c>
      <c r="U153" s="75">
        <f>'Population 2016'!U153*'Prevalence Rates'!U153</f>
        <v>102.75474467687448</v>
      </c>
      <c r="V153" s="75">
        <f>'Population 2016'!V153*'Prevalence Rates'!V153</f>
        <v>76.808807206416191</v>
      </c>
      <c r="W153" s="75">
        <f>'Population 2016'!W153*'Prevalence Rates'!W153</f>
        <v>289.69916446222476</v>
      </c>
      <c r="X153" s="75">
        <f>'Population 2016'!X153*'Prevalence Rates'!X153</f>
        <v>289.69916446222459</v>
      </c>
      <c r="Y153" s="75">
        <f>'Population 2016'!Y153*'Prevalence Rates'!Y153</f>
        <v>165.44660222684871</v>
      </c>
      <c r="Z153" s="75">
        <f>'Population 2016'!Z153*'Prevalence Rates'!Z153</f>
        <v>175.61463482987907</v>
      </c>
      <c r="AA153" s="75">
        <f>'Population 2016'!AA153*'Prevalence Rates'!AA153</f>
        <v>758.99807658814768</v>
      </c>
      <c r="AB153" s="75">
        <f>'Population 2016'!AB153*'Prevalence Rates'!AB153</f>
        <v>325.46519991083045</v>
      </c>
      <c r="AC153" s="75">
        <f>'Population 2016'!AC153*'Prevalence Rates'!AC153</f>
        <v>384.39236531611846</v>
      </c>
      <c r="AD153" s="75">
        <f>'Population 2016'!AD153*'Prevalence Rates'!AD153</f>
        <v>402.38691681408289</v>
      </c>
      <c r="AE153" s="75">
        <f>'Population 2016'!AE153*'Prevalence Rates'!AE153</f>
        <v>272.31224945787812</v>
      </c>
      <c r="AF153" s="75">
        <f>'Population 2016'!AF153*'Prevalence Rates'!AF153</f>
        <v>48.030731225895408</v>
      </c>
      <c r="AG153" s="75">
        <f>'Population 2016'!AG153*'Prevalence Rates'!AG153</f>
        <v>272.31224945787824</v>
      </c>
      <c r="AH153" s="75">
        <f>'Population 2016'!AH153*'Prevalence Rates'!AH153</f>
        <v>386.53439753742032</v>
      </c>
      <c r="AI153" s="75">
        <f>'Population 2016'!AI153*'Prevalence Rates'!AI153</f>
        <v>317.281573706914</v>
      </c>
      <c r="AJ153" s="75">
        <f>'Population 2016'!AJ153*'Prevalence Rates'!AJ153</f>
        <v>53.087148357009568</v>
      </c>
      <c r="AK153" s="75">
        <f>'Population 2016'!AK153*'Prevalence Rates'!AK153</f>
        <v>84.823245339611489</v>
      </c>
      <c r="AL153" s="75">
        <f>'Population 2016'!AL153*'Prevalence Rates'!AL153</f>
        <v>100.47832147566737</v>
      </c>
      <c r="AM153" s="75">
        <f>'Population 2016'!AM153*'Prevalence Rates'!AM153</f>
        <v>162.39772169999659</v>
      </c>
      <c r="AN153" s="75">
        <f>'Population 2016'!AN153*'Prevalence Rates'!AN153</f>
        <v>30.480660346536823</v>
      </c>
      <c r="AO153" s="75">
        <f>'Population 2016'!AO153*'Prevalence Rates'!AO153</f>
        <v>30.480660346536805</v>
      </c>
      <c r="AP153" s="75">
        <f>'Population 2016'!AP153*'Prevalence Rates'!AP153</f>
        <v>128.61789380579287</v>
      </c>
      <c r="AQ153" s="75">
        <f>'Population 2016'!AQ153*'Prevalence Rates'!AQ153</f>
        <v>62.148941070593629</v>
      </c>
      <c r="AR153" s="75">
        <f>'Population 2016'!AR153*'Prevalence Rates'!AR153</f>
        <v>3301.256752086801</v>
      </c>
      <c r="AS153" s="75">
        <f>'Population 2016'!AS153*'Prevalence Rates'!AS153</f>
        <v>148.96330784251995</v>
      </c>
      <c r="AT153" s="75">
        <f>'Population 2016'!AT153*'Prevalence Rates'!AT153</f>
        <v>28.931576479848331</v>
      </c>
      <c r="AU153" s="75">
        <f>'Population 2016'!AU153*'Prevalence Rates'!AU153</f>
        <v>28.931576479848331</v>
      </c>
      <c r="AV153" s="75">
        <f>'Population 2016'!AV153*'Prevalence Rates'!AV153</f>
        <v>68.527745484014204</v>
      </c>
      <c r="AW153" s="75">
        <f>'Population 2016'!AW153*'Prevalence Rates'!AW153</f>
        <v>215.24148905253034</v>
      </c>
      <c r="AX153" s="75">
        <f>'Population 2016'!AX153*'Prevalence Rates'!AX153</f>
        <v>47.562205045814977</v>
      </c>
      <c r="AY153" s="75">
        <f>'Population 2016'!AY153*'Prevalence Rates'!AY153</f>
        <v>649.29960738962302</v>
      </c>
      <c r="AZ153" s="75">
        <f>'Population 2016'!AZ153*'Prevalence Rates'!AZ153</f>
        <v>358.60116534598916</v>
      </c>
      <c r="BA153" s="75">
        <f>'Population 2016'!BA153*'Prevalence Rates'!BA153</f>
        <v>36.167115164098412</v>
      </c>
      <c r="BB153" s="75">
        <f>'Population 2016'!BB153*'Prevalence Rates'!BB153</f>
        <v>89.624891259209051</v>
      </c>
      <c r="BC153" s="84">
        <f>'Population 2016'!BC153*'Prevalence Rates'!BC153</f>
        <v>102.75474467687445</v>
      </c>
      <c r="BD153" s="118">
        <v>151</v>
      </c>
    </row>
    <row r="154" spans="2:56" s="72" customFormat="1" x14ac:dyDescent="0.35">
      <c r="B154" s="75" t="s">
        <v>82</v>
      </c>
      <c r="C154" s="83">
        <f>'Population 2016'!C154*'Prevalence Rates'!C154</f>
        <v>50.901259654340812</v>
      </c>
      <c r="D154" s="75">
        <f>'Population 2016'!D154*'Prevalence Rates'!D154</f>
        <v>135.53235568623464</v>
      </c>
      <c r="E154" s="75">
        <f>'Population 2016'!E154*'Prevalence Rates'!E154</f>
        <v>85.53475089146113</v>
      </c>
      <c r="F154" s="75">
        <f>'Population 2016'!F154*'Prevalence Rates'!F154</f>
        <v>102.81094798199111</v>
      </c>
      <c r="G154" s="75">
        <f>'Population 2016'!G154*'Prevalence Rates'!G154</f>
        <v>89.455992171137368</v>
      </c>
      <c r="H154" s="75">
        <f>'Population 2016'!H154*'Prevalence Rates'!H154</f>
        <v>136.10936640210096</v>
      </c>
      <c r="I154" s="75">
        <f>'Population 2016'!I154*'Prevalence Rates'!I154</f>
        <v>68.929623175494186</v>
      </c>
      <c r="J154" s="75">
        <f>'Population 2016'!J154*'Prevalence Rates'!J154</f>
        <v>51.910981423563079</v>
      </c>
      <c r="K154" s="75">
        <f>'Population 2016'!K154*'Prevalence Rates'!K154</f>
        <v>16.476648640125035</v>
      </c>
      <c r="L154" s="75">
        <f>'Population 2016'!L154*'Prevalence Rates'!L154</f>
        <v>137.80782858438312</v>
      </c>
      <c r="M154" s="75">
        <f>'Population 2016'!M154*'Prevalence Rates'!M154</f>
        <v>137.80782858438315</v>
      </c>
      <c r="N154" s="75">
        <f>'Population 2016'!N154*'Prevalence Rates'!N154</f>
        <v>37.383218249521754</v>
      </c>
      <c r="O154" s="75">
        <f>'Population 2016'!O154*'Prevalence Rates'!O154</f>
        <v>36.723785641557626</v>
      </c>
      <c r="P154" s="75">
        <f>'Population 2016'!P154*'Prevalence Rates'!P154</f>
        <v>10.230756992343181</v>
      </c>
      <c r="Q154" s="75">
        <f>'Population 2016'!Q154*'Prevalence Rates'!Q154</f>
        <v>58.909609789713848</v>
      </c>
      <c r="R154" s="75">
        <f>'Population 2016'!R154*'Prevalence Rates'!R154</f>
        <v>17.849405816428529</v>
      </c>
      <c r="S154" s="75">
        <f>'Population 2016'!S154*'Prevalence Rates'!S154</f>
        <v>412.64892963221405</v>
      </c>
      <c r="T154" s="75">
        <f>'Population 2016'!T154*'Prevalence Rates'!T154</f>
        <v>56.608765614273572</v>
      </c>
      <c r="U154" s="75">
        <f>'Population 2016'!U154*'Prevalence Rates'!U154</f>
        <v>72.138024834377191</v>
      </c>
      <c r="V154" s="75">
        <f>'Population 2016'!V154*'Prevalence Rates'!V154</f>
        <v>36.309617952124022</v>
      </c>
      <c r="W154" s="75">
        <f>'Population 2016'!W154*'Prevalence Rates'!W154</f>
        <v>160.31205297234771</v>
      </c>
      <c r="X154" s="75">
        <f>'Population 2016'!X154*'Prevalence Rates'!X154</f>
        <v>160.31205297234757</v>
      </c>
      <c r="Y154" s="75">
        <f>'Population 2016'!Y154*'Prevalence Rates'!Y154</f>
        <v>87.904674185323501</v>
      </c>
      <c r="Z154" s="75">
        <f>'Population 2016'!Z154*'Prevalence Rates'!Z154</f>
        <v>119.04496484928084</v>
      </c>
      <c r="AA154" s="75">
        <f>'Population 2016'!AA154*'Prevalence Rates'!AA154</f>
        <v>479.90048289129237</v>
      </c>
      <c r="AB154" s="75">
        <f>'Population 2016'!AB154*'Prevalence Rates'!AB154</f>
        <v>188.15956869844885</v>
      </c>
      <c r="AC154" s="75">
        <f>'Population 2016'!AC154*'Prevalence Rates'!AC154</f>
        <v>282.04106983927613</v>
      </c>
      <c r="AD154" s="75">
        <f>'Population 2016'!AD154*'Prevalence Rates'!AD154</f>
        <v>219.84387743903133</v>
      </c>
      <c r="AE154" s="75">
        <f>'Population 2016'!AE154*'Prevalence Rates'!AE154</f>
        <v>132.46716568455895</v>
      </c>
      <c r="AF154" s="75">
        <f>'Population 2016'!AF154*'Prevalence Rates'!AF154</f>
        <v>41.992582157497125</v>
      </c>
      <c r="AG154" s="75">
        <f>'Population 2016'!AG154*'Prevalence Rates'!AG154</f>
        <v>132.46716568455901</v>
      </c>
      <c r="AH154" s="75">
        <f>'Population 2016'!AH154*'Prevalence Rates'!AH154</f>
        <v>198.2053034068534</v>
      </c>
      <c r="AI154" s="75">
        <f>'Population 2016'!AI154*'Prevalence Rates'!AI154</f>
        <v>192.12276196825695</v>
      </c>
      <c r="AJ154" s="75">
        <f>'Population 2016'!AJ154*'Prevalence Rates'!AJ154</f>
        <v>37.332252715574469</v>
      </c>
      <c r="AK154" s="75">
        <f>'Population 2016'!AK154*'Prevalence Rates'!AK154</f>
        <v>53.805789954231166</v>
      </c>
      <c r="AL154" s="75">
        <f>'Population 2016'!AL154*'Prevalence Rates'!AL154</f>
        <v>65.952730836451281</v>
      </c>
      <c r="AM154" s="75">
        <f>'Population 2016'!AM154*'Prevalence Rates'!AM154</f>
        <v>73.281511606120915</v>
      </c>
      <c r="AN154" s="75">
        <f>'Population 2016'!AN154*'Prevalence Rates'!AN154</f>
        <v>26.18210568228163</v>
      </c>
      <c r="AO154" s="75">
        <f>'Population 2016'!AO154*'Prevalence Rates'!AO154</f>
        <v>26.182105682281616</v>
      </c>
      <c r="AP154" s="75">
        <f>'Population 2016'!AP154*'Prevalence Rates'!AP154</f>
        <v>80.877627546000753</v>
      </c>
      <c r="AQ154" s="75">
        <f>'Population 2016'!AQ154*'Prevalence Rates'!AQ154</f>
        <v>58.309624247699816</v>
      </c>
      <c r="AR154" s="75">
        <f>'Population 2016'!AR154*'Prevalence Rates'!AR154</f>
        <v>1981.5747097811393</v>
      </c>
      <c r="AS154" s="75">
        <f>'Population 2016'!AS154*'Prevalence Rates'!AS154</f>
        <v>87.051605590591009</v>
      </c>
      <c r="AT154" s="75">
        <f>'Population 2016'!AT154*'Prevalence Rates'!AT154</f>
        <v>23.38305496316509</v>
      </c>
      <c r="AU154" s="75">
        <f>'Population 2016'!AU154*'Prevalence Rates'!AU154</f>
        <v>23.38305496316509</v>
      </c>
      <c r="AV154" s="75">
        <f>'Population 2016'!AV154*'Prevalence Rates'!AV154</f>
        <v>33.5470553206262</v>
      </c>
      <c r="AW154" s="75">
        <f>'Population 2016'!AW154*'Prevalence Rates'!AW154</f>
        <v>118.78600908806789</v>
      </c>
      <c r="AX154" s="75">
        <f>'Population 2016'!AX154*'Prevalence Rates'!AX154</f>
        <v>34.174325106992981</v>
      </c>
      <c r="AY154" s="75">
        <f>'Population 2016'!AY154*'Prevalence Rates'!AY154</f>
        <v>390.67159771997814</v>
      </c>
      <c r="AZ154" s="75">
        <f>'Population 2016'!AZ154*'Prevalence Rates'!AZ154</f>
        <v>228.74008157179824</v>
      </c>
      <c r="BA154" s="75">
        <f>'Population 2016'!BA154*'Prevalence Rates'!BA154</f>
        <v>19.702980649098389</v>
      </c>
      <c r="BB154" s="75">
        <f>'Population 2016'!BB154*'Prevalence Rates'!BB154</f>
        <v>55.377981591055999</v>
      </c>
      <c r="BC154" s="84">
        <f>'Population 2016'!BC154*'Prevalence Rates'!BC154</f>
        <v>72.138024834377163</v>
      </c>
      <c r="BD154" s="118">
        <v>152</v>
      </c>
    </row>
    <row r="155" spans="2:56" s="72" customFormat="1" x14ac:dyDescent="0.35">
      <c r="B155" s="75" t="s">
        <v>76</v>
      </c>
      <c r="C155" s="83">
        <f>'Population 2016'!C155*'Prevalence Rates'!C155</f>
        <v>0</v>
      </c>
      <c r="D155" s="75">
        <f>'Population 2016'!D155*'Prevalence Rates'!D155</f>
        <v>0</v>
      </c>
      <c r="E155" s="75">
        <f>'Population 2016'!E155*'Prevalence Rates'!E155</f>
        <v>0</v>
      </c>
      <c r="F155" s="75">
        <f>'Population 2016'!F155*'Prevalence Rates'!F155</f>
        <v>0</v>
      </c>
      <c r="G155" s="75">
        <f>'Population 2016'!G155*'Prevalence Rates'!G155</f>
        <v>0</v>
      </c>
      <c r="H155" s="75">
        <f>'Population 2016'!H155*'Prevalence Rates'!H155</f>
        <v>0</v>
      </c>
      <c r="I155" s="75">
        <f>'Population 2016'!I155*'Prevalence Rates'!I155</f>
        <v>0</v>
      </c>
      <c r="J155" s="75">
        <f>'Population 2016'!J155*'Prevalence Rates'!J155</f>
        <v>0</v>
      </c>
      <c r="K155" s="75">
        <f>'Population 2016'!K155*'Prevalence Rates'!K155</f>
        <v>0</v>
      </c>
      <c r="L155" s="75">
        <f>'Population 2016'!L155*'Prevalence Rates'!L155</f>
        <v>0</v>
      </c>
      <c r="M155" s="75">
        <f>'Population 2016'!M155*'Prevalence Rates'!M155</f>
        <v>0</v>
      </c>
      <c r="N155" s="75">
        <f>'Population 2016'!N155*'Prevalence Rates'!N155</f>
        <v>0</v>
      </c>
      <c r="O155" s="75">
        <f>'Population 2016'!O155*'Prevalence Rates'!O155</f>
        <v>0</v>
      </c>
      <c r="P155" s="75">
        <f>'Population 2016'!P155*'Prevalence Rates'!P155</f>
        <v>0</v>
      </c>
      <c r="Q155" s="75">
        <f>'Population 2016'!Q155*'Prevalence Rates'!Q155</f>
        <v>0</v>
      </c>
      <c r="R155" s="75">
        <f>'Population 2016'!R155*'Prevalence Rates'!R155</f>
        <v>0</v>
      </c>
      <c r="S155" s="75">
        <f>'Population 2016'!S155*'Prevalence Rates'!S155</f>
        <v>0</v>
      </c>
      <c r="T155" s="75">
        <f>'Population 2016'!T155*'Prevalence Rates'!T155</f>
        <v>0</v>
      </c>
      <c r="U155" s="75">
        <f>'Population 2016'!U155*'Prevalence Rates'!U155</f>
        <v>0</v>
      </c>
      <c r="V155" s="75">
        <f>'Population 2016'!V155*'Prevalence Rates'!V155</f>
        <v>0</v>
      </c>
      <c r="W155" s="75">
        <f>'Population 2016'!W155*'Prevalence Rates'!W155</f>
        <v>0</v>
      </c>
      <c r="X155" s="75">
        <f>'Population 2016'!X155*'Prevalence Rates'!X155</f>
        <v>0</v>
      </c>
      <c r="Y155" s="75">
        <f>'Population 2016'!Y155*'Prevalence Rates'!Y155</f>
        <v>0</v>
      </c>
      <c r="Z155" s="75">
        <f>'Population 2016'!Z155*'Prevalence Rates'!Z155</f>
        <v>0</v>
      </c>
      <c r="AA155" s="75">
        <f>'Population 2016'!AA155*'Prevalence Rates'!AA155</f>
        <v>0</v>
      </c>
      <c r="AB155" s="75">
        <f>'Population 2016'!AB155*'Prevalence Rates'!AB155</f>
        <v>0</v>
      </c>
      <c r="AC155" s="75">
        <f>'Population 2016'!AC155*'Prevalence Rates'!AC155</f>
        <v>0</v>
      </c>
      <c r="AD155" s="75">
        <f>'Population 2016'!AD155*'Prevalence Rates'!AD155</f>
        <v>0</v>
      </c>
      <c r="AE155" s="75">
        <f>'Population 2016'!AE155*'Prevalence Rates'!AE155</f>
        <v>0</v>
      </c>
      <c r="AF155" s="75">
        <f>'Population 2016'!AF155*'Prevalence Rates'!AF155</f>
        <v>0</v>
      </c>
      <c r="AG155" s="75">
        <f>'Population 2016'!AG155*'Prevalence Rates'!AG155</f>
        <v>0</v>
      </c>
      <c r="AH155" s="75">
        <f>'Population 2016'!AH155*'Prevalence Rates'!AH155</f>
        <v>0</v>
      </c>
      <c r="AI155" s="75">
        <f>'Population 2016'!AI155*'Prevalence Rates'!AI155</f>
        <v>0</v>
      </c>
      <c r="AJ155" s="75">
        <f>'Population 2016'!AJ155*'Prevalence Rates'!AJ155</f>
        <v>0</v>
      </c>
      <c r="AK155" s="75">
        <f>'Population 2016'!AK155*'Prevalence Rates'!AK155</f>
        <v>0</v>
      </c>
      <c r="AL155" s="75">
        <f>'Population 2016'!AL155*'Prevalence Rates'!AL155</f>
        <v>0</v>
      </c>
      <c r="AM155" s="75">
        <f>'Population 2016'!AM155*'Prevalence Rates'!AM155</f>
        <v>0</v>
      </c>
      <c r="AN155" s="75">
        <f>'Population 2016'!AN155*'Prevalence Rates'!AN155</f>
        <v>0</v>
      </c>
      <c r="AO155" s="75">
        <f>'Population 2016'!AO155*'Prevalence Rates'!AO155</f>
        <v>0</v>
      </c>
      <c r="AP155" s="75">
        <f>'Population 2016'!AP155*'Prevalence Rates'!AP155</f>
        <v>0</v>
      </c>
      <c r="AQ155" s="75">
        <f>'Population 2016'!AQ155*'Prevalence Rates'!AQ155</f>
        <v>0</v>
      </c>
      <c r="AR155" s="75">
        <f>'Population 2016'!AR155*'Prevalence Rates'!AR155</f>
        <v>0</v>
      </c>
      <c r="AS155" s="75">
        <f>'Population 2016'!AS155*'Prevalence Rates'!AS155</f>
        <v>0</v>
      </c>
      <c r="AT155" s="75">
        <f>'Population 2016'!AT155*'Prevalence Rates'!AT155</f>
        <v>0</v>
      </c>
      <c r="AU155" s="75">
        <f>'Population 2016'!AU155*'Prevalence Rates'!AU155</f>
        <v>0</v>
      </c>
      <c r="AV155" s="75">
        <f>'Population 2016'!AV155*'Prevalence Rates'!AV155</f>
        <v>0</v>
      </c>
      <c r="AW155" s="75">
        <f>'Population 2016'!AW155*'Prevalence Rates'!AW155</f>
        <v>0</v>
      </c>
      <c r="AX155" s="75">
        <f>'Population 2016'!AX155*'Prevalence Rates'!AX155</f>
        <v>0</v>
      </c>
      <c r="AY155" s="75">
        <f>'Population 2016'!AY155*'Prevalence Rates'!AY155</f>
        <v>0</v>
      </c>
      <c r="AZ155" s="75">
        <f>'Population 2016'!AZ155*'Prevalence Rates'!AZ155</f>
        <v>0</v>
      </c>
      <c r="BA155" s="75">
        <f>'Population 2016'!BA155*'Prevalence Rates'!BA155</f>
        <v>0</v>
      </c>
      <c r="BB155" s="75">
        <f>'Population 2016'!BB155*'Prevalence Rates'!BB155</f>
        <v>0</v>
      </c>
      <c r="BC155" s="84">
        <f>'Population 2016'!BC155*'Prevalence Rates'!BC155</f>
        <v>0</v>
      </c>
      <c r="BD155" s="118">
        <v>153</v>
      </c>
    </row>
    <row r="156" spans="2:56" s="72" customFormat="1" x14ac:dyDescent="0.35">
      <c r="B156" s="75" t="s">
        <v>46</v>
      </c>
      <c r="C156" s="83">
        <f>'Population 2016'!C156*'Prevalence Rates'!C156</f>
        <v>0</v>
      </c>
      <c r="D156" s="75">
        <f>'Population 2016'!D156*'Prevalence Rates'!D156</f>
        <v>0</v>
      </c>
      <c r="E156" s="75">
        <f>'Population 2016'!E156*'Prevalence Rates'!E156</f>
        <v>0</v>
      </c>
      <c r="F156" s="75">
        <f>'Population 2016'!F156*'Prevalence Rates'!F156</f>
        <v>0</v>
      </c>
      <c r="G156" s="75">
        <f>'Population 2016'!G156*'Prevalence Rates'!G156</f>
        <v>0</v>
      </c>
      <c r="H156" s="75">
        <f>'Population 2016'!H156*'Prevalence Rates'!H156</f>
        <v>0</v>
      </c>
      <c r="I156" s="75">
        <f>'Population 2016'!I156*'Prevalence Rates'!I156</f>
        <v>0</v>
      </c>
      <c r="J156" s="75">
        <f>'Population 2016'!J156*'Prevalence Rates'!J156</f>
        <v>0</v>
      </c>
      <c r="K156" s="75">
        <f>'Population 2016'!K156*'Prevalence Rates'!K156</f>
        <v>0</v>
      </c>
      <c r="L156" s="75">
        <f>'Population 2016'!L156*'Prevalence Rates'!L156</f>
        <v>0</v>
      </c>
      <c r="M156" s="75">
        <f>'Population 2016'!M156*'Prevalence Rates'!M156</f>
        <v>0</v>
      </c>
      <c r="N156" s="75">
        <f>'Population 2016'!N156*'Prevalence Rates'!N156</f>
        <v>0</v>
      </c>
      <c r="O156" s="75">
        <f>'Population 2016'!O156*'Prevalence Rates'!O156</f>
        <v>0</v>
      </c>
      <c r="P156" s="75">
        <f>'Population 2016'!P156*'Prevalence Rates'!P156</f>
        <v>0</v>
      </c>
      <c r="Q156" s="75">
        <f>'Population 2016'!Q156*'Prevalence Rates'!Q156</f>
        <v>0</v>
      </c>
      <c r="R156" s="75">
        <f>'Population 2016'!R156*'Prevalence Rates'!R156</f>
        <v>0</v>
      </c>
      <c r="S156" s="75">
        <f>'Population 2016'!S156*'Prevalence Rates'!S156</f>
        <v>0</v>
      </c>
      <c r="T156" s="75">
        <f>'Population 2016'!T156*'Prevalence Rates'!T156</f>
        <v>0</v>
      </c>
      <c r="U156" s="75">
        <f>'Population 2016'!U156*'Prevalence Rates'!U156</f>
        <v>0</v>
      </c>
      <c r="V156" s="75">
        <f>'Population 2016'!V156*'Prevalence Rates'!V156</f>
        <v>0</v>
      </c>
      <c r="W156" s="75">
        <f>'Population 2016'!W156*'Prevalence Rates'!W156</f>
        <v>0</v>
      </c>
      <c r="X156" s="75">
        <f>'Population 2016'!X156*'Prevalence Rates'!X156</f>
        <v>0</v>
      </c>
      <c r="Y156" s="75">
        <f>'Population 2016'!Y156*'Prevalence Rates'!Y156</f>
        <v>0</v>
      </c>
      <c r="Z156" s="75">
        <f>'Population 2016'!Z156*'Prevalence Rates'!Z156</f>
        <v>0</v>
      </c>
      <c r="AA156" s="75">
        <f>'Population 2016'!AA156*'Prevalence Rates'!AA156</f>
        <v>0</v>
      </c>
      <c r="AB156" s="75">
        <f>'Population 2016'!AB156*'Prevalence Rates'!AB156</f>
        <v>0</v>
      </c>
      <c r="AC156" s="75">
        <f>'Population 2016'!AC156*'Prevalence Rates'!AC156</f>
        <v>0</v>
      </c>
      <c r="AD156" s="75">
        <f>'Population 2016'!AD156*'Prevalence Rates'!AD156</f>
        <v>0</v>
      </c>
      <c r="AE156" s="75">
        <f>'Population 2016'!AE156*'Prevalence Rates'!AE156</f>
        <v>0</v>
      </c>
      <c r="AF156" s="75">
        <f>'Population 2016'!AF156*'Prevalence Rates'!AF156</f>
        <v>0</v>
      </c>
      <c r="AG156" s="75">
        <f>'Population 2016'!AG156*'Prevalence Rates'!AG156</f>
        <v>0</v>
      </c>
      <c r="AH156" s="75">
        <f>'Population 2016'!AH156*'Prevalence Rates'!AH156</f>
        <v>0</v>
      </c>
      <c r="AI156" s="75">
        <f>'Population 2016'!AI156*'Prevalence Rates'!AI156</f>
        <v>0</v>
      </c>
      <c r="AJ156" s="75">
        <f>'Population 2016'!AJ156*'Prevalence Rates'!AJ156</f>
        <v>0</v>
      </c>
      <c r="AK156" s="75">
        <f>'Population 2016'!AK156*'Prevalence Rates'!AK156</f>
        <v>0</v>
      </c>
      <c r="AL156" s="75">
        <f>'Population 2016'!AL156*'Prevalence Rates'!AL156</f>
        <v>0</v>
      </c>
      <c r="AM156" s="75">
        <f>'Population 2016'!AM156*'Prevalence Rates'!AM156</f>
        <v>0</v>
      </c>
      <c r="AN156" s="75">
        <f>'Population 2016'!AN156*'Prevalence Rates'!AN156</f>
        <v>0</v>
      </c>
      <c r="AO156" s="75">
        <f>'Population 2016'!AO156*'Prevalence Rates'!AO156</f>
        <v>0</v>
      </c>
      <c r="AP156" s="75">
        <f>'Population 2016'!AP156*'Prevalence Rates'!AP156</f>
        <v>0</v>
      </c>
      <c r="AQ156" s="75">
        <f>'Population 2016'!AQ156*'Prevalence Rates'!AQ156</f>
        <v>0</v>
      </c>
      <c r="AR156" s="75">
        <f>'Population 2016'!AR156*'Prevalence Rates'!AR156</f>
        <v>0</v>
      </c>
      <c r="AS156" s="75">
        <f>'Population 2016'!AS156*'Prevalence Rates'!AS156</f>
        <v>0</v>
      </c>
      <c r="AT156" s="75">
        <f>'Population 2016'!AT156*'Prevalence Rates'!AT156</f>
        <v>0</v>
      </c>
      <c r="AU156" s="75">
        <f>'Population 2016'!AU156*'Prevalence Rates'!AU156</f>
        <v>0</v>
      </c>
      <c r="AV156" s="75">
        <f>'Population 2016'!AV156*'Prevalence Rates'!AV156</f>
        <v>0</v>
      </c>
      <c r="AW156" s="75">
        <f>'Population 2016'!AW156*'Prevalence Rates'!AW156</f>
        <v>0</v>
      </c>
      <c r="AX156" s="75">
        <f>'Population 2016'!AX156*'Prevalence Rates'!AX156</f>
        <v>0</v>
      </c>
      <c r="AY156" s="75">
        <f>'Population 2016'!AY156*'Prevalence Rates'!AY156</f>
        <v>0</v>
      </c>
      <c r="AZ156" s="75">
        <f>'Population 2016'!AZ156*'Prevalence Rates'!AZ156</f>
        <v>0</v>
      </c>
      <c r="BA156" s="75">
        <f>'Population 2016'!BA156*'Prevalence Rates'!BA156</f>
        <v>0</v>
      </c>
      <c r="BB156" s="75">
        <f>'Population 2016'!BB156*'Prevalence Rates'!BB156</f>
        <v>0</v>
      </c>
      <c r="BC156" s="84">
        <f>'Population 2016'!BC156*'Prevalence Rates'!BC156</f>
        <v>0</v>
      </c>
      <c r="BD156" s="118">
        <v>154</v>
      </c>
    </row>
    <row r="157" spans="2:56" s="72" customFormat="1" x14ac:dyDescent="0.35">
      <c r="B157" s="75" t="s">
        <v>77</v>
      </c>
      <c r="C157" s="83">
        <f>'Population 2016'!C157*'Prevalence Rates'!C157</f>
        <v>0</v>
      </c>
      <c r="D157" s="75">
        <f>'Population 2016'!D157*'Prevalence Rates'!D157</f>
        <v>0</v>
      </c>
      <c r="E157" s="75">
        <f>'Population 2016'!E157*'Prevalence Rates'!E157</f>
        <v>0</v>
      </c>
      <c r="F157" s="75">
        <f>'Population 2016'!F157*'Prevalence Rates'!F157</f>
        <v>0</v>
      </c>
      <c r="G157" s="75">
        <f>'Population 2016'!G157*'Prevalence Rates'!G157</f>
        <v>0</v>
      </c>
      <c r="H157" s="75">
        <f>'Population 2016'!H157*'Prevalence Rates'!H157</f>
        <v>0</v>
      </c>
      <c r="I157" s="75">
        <f>'Population 2016'!I157*'Prevalence Rates'!I157</f>
        <v>0</v>
      </c>
      <c r="J157" s="75">
        <f>'Population 2016'!J157*'Prevalence Rates'!J157</f>
        <v>0</v>
      </c>
      <c r="K157" s="75">
        <f>'Population 2016'!K157*'Prevalence Rates'!K157</f>
        <v>0</v>
      </c>
      <c r="L157" s="75">
        <f>'Population 2016'!L157*'Prevalence Rates'!L157</f>
        <v>0</v>
      </c>
      <c r="M157" s="75">
        <f>'Population 2016'!M157*'Prevalence Rates'!M157</f>
        <v>0</v>
      </c>
      <c r="N157" s="75">
        <f>'Population 2016'!N157*'Prevalence Rates'!N157</f>
        <v>0</v>
      </c>
      <c r="O157" s="75">
        <f>'Population 2016'!O157*'Prevalence Rates'!O157</f>
        <v>0</v>
      </c>
      <c r="P157" s="75">
        <f>'Population 2016'!P157*'Prevalence Rates'!P157</f>
        <v>0</v>
      </c>
      <c r="Q157" s="75">
        <f>'Population 2016'!Q157*'Prevalence Rates'!Q157</f>
        <v>0</v>
      </c>
      <c r="R157" s="75">
        <f>'Population 2016'!R157*'Prevalence Rates'!R157</f>
        <v>0</v>
      </c>
      <c r="S157" s="75">
        <f>'Population 2016'!S157*'Prevalence Rates'!S157</f>
        <v>0</v>
      </c>
      <c r="T157" s="75">
        <f>'Population 2016'!T157*'Prevalence Rates'!T157</f>
        <v>0</v>
      </c>
      <c r="U157" s="75">
        <f>'Population 2016'!U157*'Prevalence Rates'!U157</f>
        <v>0</v>
      </c>
      <c r="V157" s="75">
        <f>'Population 2016'!V157*'Prevalence Rates'!V157</f>
        <v>0</v>
      </c>
      <c r="W157" s="75">
        <f>'Population 2016'!W157*'Prevalence Rates'!W157</f>
        <v>0</v>
      </c>
      <c r="X157" s="75">
        <f>'Population 2016'!X157*'Prevalence Rates'!X157</f>
        <v>0</v>
      </c>
      <c r="Y157" s="75">
        <f>'Population 2016'!Y157*'Prevalence Rates'!Y157</f>
        <v>0</v>
      </c>
      <c r="Z157" s="75">
        <f>'Population 2016'!Z157*'Prevalence Rates'!Z157</f>
        <v>0</v>
      </c>
      <c r="AA157" s="75">
        <f>'Population 2016'!AA157*'Prevalence Rates'!AA157</f>
        <v>0</v>
      </c>
      <c r="AB157" s="75">
        <f>'Population 2016'!AB157*'Prevalence Rates'!AB157</f>
        <v>0</v>
      </c>
      <c r="AC157" s="75">
        <f>'Population 2016'!AC157*'Prevalence Rates'!AC157</f>
        <v>0</v>
      </c>
      <c r="AD157" s="75">
        <f>'Population 2016'!AD157*'Prevalence Rates'!AD157</f>
        <v>0</v>
      </c>
      <c r="AE157" s="75">
        <f>'Population 2016'!AE157*'Prevalence Rates'!AE157</f>
        <v>0</v>
      </c>
      <c r="AF157" s="75">
        <f>'Population 2016'!AF157*'Prevalence Rates'!AF157</f>
        <v>0</v>
      </c>
      <c r="AG157" s="75">
        <f>'Population 2016'!AG157*'Prevalence Rates'!AG157</f>
        <v>0</v>
      </c>
      <c r="AH157" s="75">
        <f>'Population 2016'!AH157*'Prevalence Rates'!AH157</f>
        <v>0</v>
      </c>
      <c r="AI157" s="75">
        <f>'Population 2016'!AI157*'Prevalence Rates'!AI157</f>
        <v>0</v>
      </c>
      <c r="AJ157" s="75">
        <f>'Population 2016'!AJ157*'Prevalence Rates'!AJ157</f>
        <v>0</v>
      </c>
      <c r="AK157" s="75">
        <f>'Population 2016'!AK157*'Prevalence Rates'!AK157</f>
        <v>0</v>
      </c>
      <c r="AL157" s="75">
        <f>'Population 2016'!AL157*'Prevalence Rates'!AL157</f>
        <v>0</v>
      </c>
      <c r="AM157" s="75">
        <f>'Population 2016'!AM157*'Prevalence Rates'!AM157</f>
        <v>0</v>
      </c>
      <c r="AN157" s="75">
        <f>'Population 2016'!AN157*'Prevalence Rates'!AN157</f>
        <v>0</v>
      </c>
      <c r="AO157" s="75">
        <f>'Population 2016'!AO157*'Prevalence Rates'!AO157</f>
        <v>0</v>
      </c>
      <c r="AP157" s="75">
        <f>'Population 2016'!AP157*'Prevalence Rates'!AP157</f>
        <v>0</v>
      </c>
      <c r="AQ157" s="75">
        <f>'Population 2016'!AQ157*'Prevalence Rates'!AQ157</f>
        <v>0</v>
      </c>
      <c r="AR157" s="75">
        <f>'Population 2016'!AR157*'Prevalence Rates'!AR157</f>
        <v>0</v>
      </c>
      <c r="AS157" s="75">
        <f>'Population 2016'!AS157*'Prevalence Rates'!AS157</f>
        <v>0</v>
      </c>
      <c r="AT157" s="75">
        <f>'Population 2016'!AT157*'Prevalence Rates'!AT157</f>
        <v>0</v>
      </c>
      <c r="AU157" s="75">
        <f>'Population 2016'!AU157*'Prevalence Rates'!AU157</f>
        <v>0</v>
      </c>
      <c r="AV157" s="75">
        <f>'Population 2016'!AV157*'Prevalence Rates'!AV157</f>
        <v>0</v>
      </c>
      <c r="AW157" s="75">
        <f>'Population 2016'!AW157*'Prevalence Rates'!AW157</f>
        <v>0</v>
      </c>
      <c r="AX157" s="75">
        <f>'Population 2016'!AX157*'Prevalence Rates'!AX157</f>
        <v>0</v>
      </c>
      <c r="AY157" s="75">
        <f>'Population 2016'!AY157*'Prevalence Rates'!AY157</f>
        <v>0</v>
      </c>
      <c r="AZ157" s="75">
        <f>'Population 2016'!AZ157*'Prevalence Rates'!AZ157</f>
        <v>0</v>
      </c>
      <c r="BA157" s="75">
        <f>'Population 2016'!BA157*'Prevalence Rates'!BA157</f>
        <v>0</v>
      </c>
      <c r="BB157" s="75">
        <f>'Population 2016'!BB157*'Prevalence Rates'!BB157</f>
        <v>0</v>
      </c>
      <c r="BC157" s="84">
        <f>'Population 2016'!BC157*'Prevalence Rates'!BC157</f>
        <v>0</v>
      </c>
      <c r="BD157" s="118">
        <v>155</v>
      </c>
    </row>
    <row r="158" spans="2:56" s="72" customFormat="1" x14ac:dyDescent="0.35">
      <c r="B158" s="75" t="s">
        <v>47</v>
      </c>
      <c r="C158" s="83">
        <f>'Population 2016'!C158*'Prevalence Rates'!C158</f>
        <v>61.622153284647474</v>
      </c>
      <c r="D158" s="75">
        <f>'Population 2016'!D158*'Prevalence Rates'!D158</f>
        <v>202.18004681513722</v>
      </c>
      <c r="E158" s="75">
        <f>'Population 2016'!E158*'Prevalence Rates'!E158</f>
        <v>144.2169704892805</v>
      </c>
      <c r="F158" s="75">
        <f>'Population 2016'!F158*'Prevalence Rates'!F158</f>
        <v>107.55645343033017</v>
      </c>
      <c r="G158" s="75">
        <f>'Population 2016'!G158*'Prevalence Rates'!G158</f>
        <v>78.711865848027813</v>
      </c>
      <c r="H158" s="75">
        <f>'Population 2016'!H158*'Prevalence Rates'!H158</f>
        <v>189.29245021146176</v>
      </c>
      <c r="I158" s="75">
        <f>'Population 2016'!I158*'Prevalence Rates'!I158</f>
        <v>86.313935382766786</v>
      </c>
      <c r="J158" s="75">
        <f>'Population 2016'!J158*'Prevalence Rates'!J158</f>
        <v>60.815759793626995</v>
      </c>
      <c r="K158" s="75">
        <f>'Population 2016'!K158*'Prevalence Rates'!K158</f>
        <v>25.672394529025937</v>
      </c>
      <c r="L158" s="75">
        <f>'Population 2016'!L158*'Prevalence Rates'!L158</f>
        <v>154.39218610222545</v>
      </c>
      <c r="M158" s="75">
        <f>'Population 2016'!M158*'Prevalence Rates'!M158</f>
        <v>154.39218610222548</v>
      </c>
      <c r="N158" s="75">
        <f>'Population 2016'!N158*'Prevalence Rates'!N158</f>
        <v>39.373190278737034</v>
      </c>
      <c r="O158" s="75">
        <f>'Population 2016'!O158*'Prevalence Rates'!O158</f>
        <v>62.898115170139192</v>
      </c>
      <c r="P158" s="75">
        <f>'Population 2016'!P158*'Prevalence Rates'!P158</f>
        <v>13.430523645396825</v>
      </c>
      <c r="Q158" s="75">
        <f>'Population 2016'!Q158*'Prevalence Rates'!Q158</f>
        <v>66.345991072637176</v>
      </c>
      <c r="R158" s="75">
        <f>'Population 2016'!R158*'Prevalence Rates'!R158</f>
        <v>20.64943010479762</v>
      </c>
      <c r="S158" s="75">
        <f>'Population 2016'!S158*'Prevalence Rates'!S158</f>
        <v>573.89697765228857</v>
      </c>
      <c r="T158" s="75">
        <f>'Population 2016'!T158*'Prevalence Rates'!T158</f>
        <v>100.22660736241799</v>
      </c>
      <c r="U158" s="75">
        <f>'Population 2016'!U158*'Prevalence Rates'!U158</f>
        <v>45.522827347983252</v>
      </c>
      <c r="V158" s="75">
        <f>'Population 2016'!V158*'Prevalence Rates'!V158</f>
        <v>74.919268378334934</v>
      </c>
      <c r="W158" s="75">
        <f>'Population 2016'!W158*'Prevalence Rates'!W158</f>
        <v>209.79992690297445</v>
      </c>
      <c r="X158" s="75">
        <f>'Population 2016'!X158*'Prevalence Rates'!X158</f>
        <v>209.79992690297445</v>
      </c>
      <c r="Y158" s="75">
        <f>'Population 2016'!Y158*'Prevalence Rates'!Y158</f>
        <v>136.79716512796529</v>
      </c>
      <c r="Z158" s="75">
        <f>'Population 2016'!Z158*'Prevalence Rates'!Z158</f>
        <v>183.63926204534775</v>
      </c>
      <c r="AA158" s="75">
        <f>'Population 2016'!AA158*'Prevalence Rates'!AA158</f>
        <v>753.113695998808</v>
      </c>
      <c r="AB158" s="75">
        <f>'Population 2016'!AB158*'Prevalence Rates'!AB158</f>
        <v>280.08232579777393</v>
      </c>
      <c r="AC158" s="75">
        <f>'Population 2016'!AC158*'Prevalence Rates'!AC158</f>
        <v>380.718943955817</v>
      </c>
      <c r="AD158" s="75">
        <f>'Population 2016'!AD158*'Prevalence Rates'!AD158</f>
        <v>241.93033613412229</v>
      </c>
      <c r="AE158" s="75">
        <f>'Population 2016'!AE158*'Prevalence Rates'!AE158</f>
        <v>182.90461207892704</v>
      </c>
      <c r="AF158" s="75">
        <f>'Population 2016'!AF158*'Prevalence Rates'!AF158</f>
        <v>33.487670706314248</v>
      </c>
      <c r="AG158" s="75">
        <f>'Population 2016'!AG158*'Prevalence Rates'!AG158</f>
        <v>182.90461207892702</v>
      </c>
      <c r="AH158" s="75">
        <f>'Population 2016'!AH158*'Prevalence Rates'!AH158</f>
        <v>388.47467698771226</v>
      </c>
      <c r="AI158" s="75">
        <f>'Population 2016'!AI158*'Prevalence Rates'!AI158</f>
        <v>289.84697892969228</v>
      </c>
      <c r="AJ158" s="75">
        <f>'Population 2016'!AJ158*'Prevalence Rates'!AJ158</f>
        <v>52.973930856446735</v>
      </c>
      <c r="AK158" s="75">
        <f>'Population 2016'!AK158*'Prevalence Rates'!AK158</f>
        <v>84.540011998105726</v>
      </c>
      <c r="AL158" s="75">
        <f>'Population 2016'!AL158*'Prevalence Rates'!AL158</f>
        <v>49.045390959106598</v>
      </c>
      <c r="AM158" s="75">
        <f>'Population 2016'!AM158*'Prevalence Rates'!AM158</f>
        <v>203.10632383448103</v>
      </c>
      <c r="AN158" s="75">
        <f>'Population 2016'!AN158*'Prevalence Rates'!AN158</f>
        <v>19.256625491908952</v>
      </c>
      <c r="AO158" s="75">
        <f>'Population 2016'!AO158*'Prevalence Rates'!AO158</f>
        <v>19.256625491908952</v>
      </c>
      <c r="AP158" s="75">
        <f>'Population 2016'!AP158*'Prevalence Rates'!AP158</f>
        <v>88.51206540014914</v>
      </c>
      <c r="AQ158" s="75">
        <f>'Population 2016'!AQ158*'Prevalence Rates'!AQ158</f>
        <v>101.05926872125866</v>
      </c>
      <c r="AR158" s="75">
        <f>'Population 2016'!AR158*'Prevalence Rates'!AR158</f>
        <v>2658.6336766122113</v>
      </c>
      <c r="AS158" s="75">
        <f>'Population 2016'!AS158*'Prevalence Rates'!AS158</f>
        <v>92.324134079656375</v>
      </c>
      <c r="AT158" s="75">
        <f>'Population 2016'!AT158*'Prevalence Rates'!AT158</f>
        <v>26.698520669078274</v>
      </c>
      <c r="AU158" s="75">
        <f>'Population 2016'!AU158*'Prevalence Rates'!AU158</f>
        <v>26.698520669078249</v>
      </c>
      <c r="AV158" s="75">
        <f>'Population 2016'!AV158*'Prevalence Rates'!AV158</f>
        <v>77.572472064432787</v>
      </c>
      <c r="AW158" s="75">
        <f>'Population 2016'!AW158*'Prevalence Rates'!AW158</f>
        <v>187.3431612084218</v>
      </c>
      <c r="AX158" s="75">
        <f>'Population 2016'!AX158*'Prevalence Rates'!AX158</f>
        <v>37.045479498151188</v>
      </c>
      <c r="AY158" s="75">
        <f>'Population 2016'!AY158*'Prevalence Rates'!AY158</f>
        <v>445.83954757551203</v>
      </c>
      <c r="AZ158" s="75">
        <f>'Population 2016'!AZ158*'Prevalence Rates'!AZ158</f>
        <v>232.57790298526709</v>
      </c>
      <c r="BA158" s="75">
        <f>'Population 2016'!BA158*'Prevalence Rates'!BA158</f>
        <v>34.561479840282054</v>
      </c>
      <c r="BB158" s="75">
        <f>'Population 2016'!BB158*'Prevalence Rates'!BB158</f>
        <v>93.687305408908685</v>
      </c>
      <c r="BC158" s="84">
        <f>'Population 2016'!BC158*'Prevalence Rates'!BC158</f>
        <v>45.522827347983252</v>
      </c>
      <c r="BD158" s="118">
        <v>156</v>
      </c>
    </row>
    <row r="159" spans="2:56" s="72" customFormat="1" x14ac:dyDescent="0.35">
      <c r="B159" s="75" t="s">
        <v>48</v>
      </c>
      <c r="C159" s="83">
        <f>'Population 2016'!C159*'Prevalence Rates'!C159</f>
        <v>201.09329504844573</v>
      </c>
      <c r="D159" s="75">
        <f>'Population 2016'!D159*'Prevalence Rates'!D159</f>
        <v>386.11910615424637</v>
      </c>
      <c r="E159" s="75">
        <f>'Population 2016'!E159*'Prevalence Rates'!E159</f>
        <v>177.34473237926946</v>
      </c>
      <c r="F159" s="75">
        <f>'Population 2016'!F159*'Prevalence Rates'!F159</f>
        <v>114.30053375352924</v>
      </c>
      <c r="G159" s="75">
        <f>'Population 2016'!G159*'Prevalence Rates'!G159</f>
        <v>79.387918683532348</v>
      </c>
      <c r="H159" s="75">
        <f>'Population 2016'!H159*'Prevalence Rates'!H159</f>
        <v>236.48447380988711</v>
      </c>
      <c r="I159" s="75">
        <f>'Population 2016'!I159*'Prevalence Rates'!I159</f>
        <v>101.96784809702172</v>
      </c>
      <c r="J159" s="75">
        <f>'Population 2016'!J159*'Prevalence Rates'!J159</f>
        <v>110.58490696848972</v>
      </c>
      <c r="K159" s="75">
        <f>'Population 2016'!K159*'Prevalence Rates'!K159</f>
        <v>34.663647912463595</v>
      </c>
      <c r="L159" s="75">
        <f>'Population 2016'!L159*'Prevalence Rates'!L159</f>
        <v>176.63079568979765</v>
      </c>
      <c r="M159" s="75">
        <f>'Population 2016'!M159*'Prevalence Rates'!M159</f>
        <v>176.63079568979768</v>
      </c>
      <c r="N159" s="75">
        <f>'Population 2016'!N159*'Prevalence Rates'!N159</f>
        <v>77.126917718245807</v>
      </c>
      <c r="O159" s="75">
        <f>'Population 2016'!O159*'Prevalence Rates'!O159</f>
        <v>85.081536434446349</v>
      </c>
      <c r="P159" s="75">
        <f>'Population 2016'!P159*'Prevalence Rates'!P159</f>
        <v>18.550910785204366</v>
      </c>
      <c r="Q159" s="75">
        <f>'Population 2016'!Q159*'Prevalence Rates'!Q159</f>
        <v>81.646713820008927</v>
      </c>
      <c r="R159" s="75">
        <f>'Population 2016'!R159*'Prevalence Rates'!R159</f>
        <v>27.364691927496033</v>
      </c>
      <c r="S159" s="75">
        <f>'Population 2016'!S159*'Prevalence Rates'!S159</f>
        <v>964.94219882767675</v>
      </c>
      <c r="T159" s="75">
        <f>'Population 2016'!T159*'Prevalence Rates'!T159</f>
        <v>280.95559272073695</v>
      </c>
      <c r="U159" s="75">
        <f>'Population 2016'!U159*'Prevalence Rates'!U159</f>
        <v>53.408671455507914</v>
      </c>
      <c r="V159" s="75">
        <f>'Population 2016'!V159*'Prevalence Rates'!V159</f>
        <v>99.333854239645362</v>
      </c>
      <c r="W159" s="75">
        <f>'Population 2016'!W159*'Prevalence Rates'!W159</f>
        <v>290.50195192543504</v>
      </c>
      <c r="X159" s="75">
        <f>'Population 2016'!X159*'Prevalence Rates'!X159</f>
        <v>290.50195192543504</v>
      </c>
      <c r="Y159" s="75">
        <f>'Population 2016'!Y159*'Prevalence Rates'!Y159</f>
        <v>211.6870015732398</v>
      </c>
      <c r="Z159" s="75">
        <f>'Population 2016'!Z159*'Prevalence Rates'!Z159</f>
        <v>423.24647834599625</v>
      </c>
      <c r="AA159" s="75">
        <f>'Population 2016'!AA159*'Prevalence Rates'!AA159</f>
        <v>1186.7727732848264</v>
      </c>
      <c r="AB159" s="75">
        <f>'Population 2016'!AB159*'Prevalence Rates'!AB159</f>
        <v>489.67881711321775</v>
      </c>
      <c r="AC159" s="75">
        <f>'Population 2016'!AC159*'Prevalence Rates'!AC159</f>
        <v>699.39929141777213</v>
      </c>
      <c r="AD159" s="75">
        <f>'Population 2016'!AD159*'Prevalence Rates'!AD159</f>
        <v>250.9121809486825</v>
      </c>
      <c r="AE159" s="75">
        <f>'Population 2016'!AE159*'Prevalence Rates'!AE159</f>
        <v>192.21218405454107</v>
      </c>
      <c r="AF159" s="75">
        <f>'Population 2016'!AF159*'Prevalence Rates'!AF159</f>
        <v>49.716311125528073</v>
      </c>
      <c r="AG159" s="75">
        <f>'Population 2016'!AG159*'Prevalence Rates'!AG159</f>
        <v>192.21218405454107</v>
      </c>
      <c r="AH159" s="75">
        <f>'Population 2016'!AH159*'Prevalence Rates'!AH159</f>
        <v>478.7482760364968</v>
      </c>
      <c r="AI159" s="75">
        <f>'Population 2016'!AI159*'Prevalence Rates'!AI159</f>
        <v>569.84974774514319</v>
      </c>
      <c r="AJ159" s="75">
        <f>'Population 2016'!AJ159*'Prevalence Rates'!AJ159</f>
        <v>77.017923745173775</v>
      </c>
      <c r="AK159" s="75">
        <f>'Population 2016'!AK159*'Prevalence Rates'!AK159</f>
        <v>102.44974524007426</v>
      </c>
      <c r="AL159" s="75">
        <f>'Population 2016'!AL159*'Prevalence Rates'!AL159</f>
        <v>67.613489363990297</v>
      </c>
      <c r="AM159" s="75">
        <f>'Population 2016'!AM159*'Prevalence Rates'!AM159</f>
        <v>238.48261023201337</v>
      </c>
      <c r="AN159" s="75">
        <f>'Population 2016'!AN159*'Prevalence Rates'!AN159</f>
        <v>23.107950590290741</v>
      </c>
      <c r="AO159" s="75">
        <f>'Population 2016'!AO159*'Prevalence Rates'!AO159</f>
        <v>23.107950590290741</v>
      </c>
      <c r="AP159" s="75">
        <f>'Population 2016'!AP159*'Prevalence Rates'!AP159</f>
        <v>117.35800492956577</v>
      </c>
      <c r="AQ159" s="75">
        <f>'Population 2016'!AQ159*'Prevalence Rates'!AQ159</f>
        <v>111.22956455435347</v>
      </c>
      <c r="AR159" s="75">
        <f>'Population 2016'!AR159*'Prevalence Rates'!AR159</f>
        <v>3949.4610022148022</v>
      </c>
      <c r="AS159" s="75">
        <f>'Population 2016'!AS159*'Prevalence Rates'!AS159</f>
        <v>109.06805764070236</v>
      </c>
      <c r="AT159" s="75">
        <f>'Population 2016'!AT159*'Prevalence Rates'!AT159</f>
        <v>36.610546306700144</v>
      </c>
      <c r="AU159" s="75">
        <f>'Population 2016'!AU159*'Prevalence Rates'!AU159</f>
        <v>36.610546306700115</v>
      </c>
      <c r="AV159" s="75">
        <f>'Population 2016'!AV159*'Prevalence Rates'!AV159</f>
        <v>84.210384942429556</v>
      </c>
      <c r="AW159" s="75">
        <f>'Population 2016'!AW159*'Prevalence Rates'!AW159</f>
        <v>242.63588536493208</v>
      </c>
      <c r="AX159" s="75">
        <f>'Population 2016'!AX159*'Prevalence Rates'!AX159</f>
        <v>80.118698033289689</v>
      </c>
      <c r="AY159" s="75">
        <f>'Population 2016'!AY159*'Prevalence Rates'!AY159</f>
        <v>602.95165713945335</v>
      </c>
      <c r="AZ159" s="75">
        <f>'Population 2016'!AZ159*'Prevalence Rates'!AZ159</f>
        <v>308.67835780458597</v>
      </c>
      <c r="BA159" s="75">
        <f>'Population 2016'!BA159*'Prevalence Rates'!BA159</f>
        <v>51.38227611235849</v>
      </c>
      <c r="BB159" s="75">
        <f>'Population 2016'!BB159*'Prevalence Rates'!BB159</f>
        <v>130.33370038178114</v>
      </c>
      <c r="BC159" s="84">
        <f>'Population 2016'!BC159*'Prevalence Rates'!BC159</f>
        <v>53.408671455507914</v>
      </c>
      <c r="BD159" s="118">
        <v>157</v>
      </c>
    </row>
    <row r="160" spans="2:56" s="72" customFormat="1" x14ac:dyDescent="0.35">
      <c r="B160" s="75" t="s">
        <v>49</v>
      </c>
      <c r="C160" s="83">
        <f>'Population 2016'!C160*'Prevalence Rates'!C160</f>
        <v>475.46941177271901</v>
      </c>
      <c r="D160" s="75">
        <f>'Population 2016'!D160*'Prevalence Rates'!D160</f>
        <v>803.4404697235085</v>
      </c>
      <c r="E160" s="75">
        <f>'Population 2016'!E160*'Prevalence Rates'!E160</f>
        <v>301.95786966647222</v>
      </c>
      <c r="F160" s="75">
        <f>'Population 2016'!F160*'Prevalence Rates'!F160</f>
        <v>193.61018555857828</v>
      </c>
      <c r="G160" s="75">
        <f>'Population 2016'!G160*'Prevalence Rates'!G160</f>
        <v>136.33985712939261</v>
      </c>
      <c r="H160" s="75">
        <f>'Population 2016'!H160*'Prevalence Rates'!H160</f>
        <v>399.83375853388321</v>
      </c>
      <c r="I160" s="75">
        <f>'Population 2016'!I160*'Prevalence Rates'!I160</f>
        <v>179.76377057611538</v>
      </c>
      <c r="J160" s="75">
        <f>'Population 2016'!J160*'Prevalence Rates'!J160</f>
        <v>177.18622926930894</v>
      </c>
      <c r="K160" s="75">
        <f>'Population 2016'!K160*'Prevalence Rates'!K160</f>
        <v>51.388213453781077</v>
      </c>
      <c r="L160" s="75">
        <f>'Population 2016'!L160*'Prevalence Rates'!L160</f>
        <v>320.188819603779</v>
      </c>
      <c r="M160" s="75">
        <f>'Population 2016'!M160*'Prevalence Rates'!M160</f>
        <v>320.18881960377905</v>
      </c>
      <c r="N160" s="75">
        <f>'Population 2016'!N160*'Prevalence Rates'!N160</f>
        <v>173.16071442180524</v>
      </c>
      <c r="O160" s="75">
        <f>'Population 2016'!O160*'Prevalence Rates'!O160</f>
        <v>161.83272618975431</v>
      </c>
      <c r="P160" s="75">
        <f>'Population 2016'!P160*'Prevalence Rates'!P160</f>
        <v>33.262763354148376</v>
      </c>
      <c r="Q160" s="75">
        <f>'Population 2016'!Q160*'Prevalence Rates'!Q160</f>
        <v>146.23837191990091</v>
      </c>
      <c r="R160" s="75">
        <f>'Population 2016'!R160*'Prevalence Rates'!R160</f>
        <v>40.299117140602846</v>
      </c>
      <c r="S160" s="75">
        <f>'Population 2016'!S160*'Prevalence Rates'!S160</f>
        <v>2077.5653658123883</v>
      </c>
      <c r="T160" s="75">
        <f>'Population 2016'!T160*'Prevalence Rates'!T160</f>
        <v>737.70345224155164</v>
      </c>
      <c r="U160" s="75">
        <f>'Population 2016'!U160*'Prevalence Rates'!U160</f>
        <v>93.555236655485743</v>
      </c>
      <c r="V160" s="75">
        <f>'Population 2016'!V160*'Prevalence Rates'!V160</f>
        <v>176.24658725285605</v>
      </c>
      <c r="W160" s="75">
        <f>'Population 2016'!W160*'Prevalence Rates'!W160</f>
        <v>551.26843707174169</v>
      </c>
      <c r="X160" s="75">
        <f>'Population 2016'!X160*'Prevalence Rates'!X160</f>
        <v>551.26843707174157</v>
      </c>
      <c r="Y160" s="75">
        <f>'Population 2016'!Y160*'Prevalence Rates'!Y160</f>
        <v>356.34154287647726</v>
      </c>
      <c r="Z160" s="75">
        <f>'Population 2016'!Z160*'Prevalence Rates'!Z160</f>
        <v>829.66975242101466</v>
      </c>
      <c r="AA160" s="75">
        <f>'Population 2016'!AA160*'Prevalence Rates'!AA160</f>
        <v>2240.8293292613071</v>
      </c>
      <c r="AB160" s="75">
        <f>'Population 2016'!AB160*'Prevalence Rates'!AB160</f>
        <v>1007.7938540634492</v>
      </c>
      <c r="AC160" s="75">
        <f>'Population 2016'!AC160*'Prevalence Rates'!AC160</f>
        <v>1356.3078014521896</v>
      </c>
      <c r="AD160" s="75">
        <f>'Population 2016'!AD160*'Prevalence Rates'!AD160</f>
        <v>464.03389970354675</v>
      </c>
      <c r="AE160" s="75">
        <f>'Population 2016'!AE160*'Prevalence Rates'!AE160</f>
        <v>367.21794802109127</v>
      </c>
      <c r="AF160" s="75">
        <f>'Population 2016'!AF160*'Prevalence Rates'!AF160</f>
        <v>89.317180290433399</v>
      </c>
      <c r="AG160" s="75">
        <f>'Population 2016'!AG160*'Prevalence Rates'!AG160</f>
        <v>367.21794802109116</v>
      </c>
      <c r="AH160" s="75">
        <f>'Population 2016'!AH160*'Prevalence Rates'!AH160</f>
        <v>856.03611799695568</v>
      </c>
      <c r="AI160" s="75">
        <f>'Population 2016'!AI160*'Prevalence Rates'!AI160</f>
        <v>1315.2841727287455</v>
      </c>
      <c r="AJ160" s="75">
        <f>'Population 2016'!AJ160*'Prevalence Rates'!AJ160</f>
        <v>139.13466541122901</v>
      </c>
      <c r="AK160" s="75">
        <f>'Population 2016'!AK160*'Prevalence Rates'!AK160</f>
        <v>198.64876754987759</v>
      </c>
      <c r="AL160" s="75">
        <f>'Population 2016'!AL160*'Prevalence Rates'!AL160</f>
        <v>102.95179088843693</v>
      </c>
      <c r="AM160" s="75">
        <f>'Population 2016'!AM160*'Prevalence Rates'!AM160</f>
        <v>430.39776781807331</v>
      </c>
      <c r="AN160" s="75">
        <f>'Population 2016'!AN160*'Prevalence Rates'!AN160</f>
        <v>49.648598207951444</v>
      </c>
      <c r="AO160" s="75">
        <f>'Population 2016'!AO160*'Prevalence Rates'!AO160</f>
        <v>49.648598207951444</v>
      </c>
      <c r="AP160" s="75">
        <f>'Population 2016'!AP160*'Prevalence Rates'!AP160</f>
        <v>180.32741783315095</v>
      </c>
      <c r="AQ160" s="75">
        <f>'Population 2016'!AQ160*'Prevalence Rates'!AQ160</f>
        <v>224.65909039571869</v>
      </c>
      <c r="AR160" s="75">
        <f>'Population 2016'!AR160*'Prevalence Rates'!AR160</f>
        <v>7672.1268019026647</v>
      </c>
      <c r="AS160" s="75">
        <f>'Population 2016'!AS160*'Prevalence Rates'!AS160</f>
        <v>192.28105384993816</v>
      </c>
      <c r="AT160" s="75">
        <f>'Population 2016'!AT160*'Prevalence Rates'!AT160</f>
        <v>61.52393782206758</v>
      </c>
      <c r="AU160" s="75">
        <f>'Population 2016'!AU160*'Prevalence Rates'!AU160</f>
        <v>61.523937822067531</v>
      </c>
      <c r="AV160" s="75">
        <f>'Population 2016'!AV160*'Prevalence Rates'!AV160</f>
        <v>136.62651752465922</v>
      </c>
      <c r="AW160" s="75">
        <f>'Population 2016'!AW160*'Prevalence Rates'!AW160</f>
        <v>429.89781563673512</v>
      </c>
      <c r="AX160" s="75">
        <f>'Population 2016'!AX160*'Prevalence Rates'!AX160</f>
        <v>132.77863985174631</v>
      </c>
      <c r="AY160" s="75">
        <f>'Population 2016'!AY160*'Prevalence Rates'!AY160</f>
        <v>1106.1918515078198</v>
      </c>
      <c r="AZ160" s="75">
        <f>'Population 2016'!AZ160*'Prevalence Rates'!AZ160</f>
        <v>550.46591107513893</v>
      </c>
      <c r="BA160" s="75">
        <f>'Population 2016'!BA160*'Prevalence Rates'!BA160</f>
        <v>108.9050117151741</v>
      </c>
      <c r="BB160" s="75">
        <f>'Population 2016'!BB160*'Prevalence Rates'!BB160</f>
        <v>243.64678095817359</v>
      </c>
      <c r="BC160" s="84">
        <f>'Population 2016'!BC160*'Prevalence Rates'!BC160</f>
        <v>93.555236655485743</v>
      </c>
      <c r="BD160" s="118">
        <v>158</v>
      </c>
    </row>
    <row r="161" spans="1:56" s="72" customFormat="1" x14ac:dyDescent="0.35">
      <c r="B161" s="75" t="s">
        <v>50</v>
      </c>
      <c r="C161" s="83">
        <f>'Population 2016'!C161*'Prevalence Rates'!C161</f>
        <v>360.53743589147939</v>
      </c>
      <c r="D161" s="75">
        <f>'Population 2016'!D161*'Prevalence Rates'!D161</f>
        <v>694.19254260492733</v>
      </c>
      <c r="E161" s="75">
        <f>'Population 2016'!E161*'Prevalence Rates'!E161</f>
        <v>320.02181903352113</v>
      </c>
      <c r="F161" s="75">
        <f>'Population 2016'!F161*'Prevalence Rates'!F161</f>
        <v>216.42694655690045</v>
      </c>
      <c r="G161" s="75">
        <f>'Population 2016'!G161*'Prevalence Rates'!G161</f>
        <v>129.16407517521404</v>
      </c>
      <c r="H161" s="75">
        <f>'Population 2016'!H161*'Prevalence Rates'!H161</f>
        <v>372.36235726047465</v>
      </c>
      <c r="I161" s="75">
        <f>'Population 2016'!I161*'Prevalence Rates'!I161</f>
        <v>183.28448958509458</v>
      </c>
      <c r="J161" s="75">
        <f>'Population 2016'!J161*'Prevalence Rates'!J161</f>
        <v>148.22091975912818</v>
      </c>
      <c r="K161" s="75">
        <f>'Population 2016'!K161*'Prevalence Rates'!K161</f>
        <v>49.585118244876483</v>
      </c>
      <c r="L161" s="75">
        <f>'Population 2016'!L161*'Prevalence Rates'!L161</f>
        <v>300.22267267791597</v>
      </c>
      <c r="M161" s="75">
        <f>'Population 2016'!M161*'Prevalence Rates'!M161</f>
        <v>300.22267267791602</v>
      </c>
      <c r="N161" s="75">
        <f>'Population 2016'!N161*'Prevalence Rates'!N161</f>
        <v>141.92236727666889</v>
      </c>
      <c r="O161" s="75">
        <f>'Population 2016'!O161*'Prevalence Rates'!O161</f>
        <v>137.09396549832692</v>
      </c>
      <c r="P161" s="75">
        <f>'Population 2016'!P161*'Prevalence Rates'!P161</f>
        <v>28.625166540348843</v>
      </c>
      <c r="Q161" s="75">
        <f>'Population 2016'!Q161*'Prevalence Rates'!Q161</f>
        <v>128.60158334664652</v>
      </c>
      <c r="R161" s="75">
        <f>'Population 2016'!R161*'Prevalence Rates'!R161</f>
        <v>40.618951403623498</v>
      </c>
      <c r="S161" s="75">
        <f>'Population 2016'!S161*'Prevalence Rates'!S161</f>
        <v>1956.4754517082658</v>
      </c>
      <c r="T161" s="75">
        <f>'Population 2016'!T161*'Prevalence Rates'!T161</f>
        <v>652.93673768980773</v>
      </c>
      <c r="U161" s="75">
        <f>'Population 2016'!U161*'Prevalence Rates'!U161</f>
        <v>102.20511255064015</v>
      </c>
      <c r="V161" s="75">
        <f>'Population 2016'!V161*'Prevalence Rates'!V161</f>
        <v>176.7025939469126</v>
      </c>
      <c r="W161" s="75">
        <f>'Population 2016'!W161*'Prevalence Rates'!W161</f>
        <v>546.68257879487521</v>
      </c>
      <c r="X161" s="75">
        <f>'Population 2016'!X161*'Prevalence Rates'!X161</f>
        <v>546.6825787948751</v>
      </c>
      <c r="Y161" s="75">
        <f>'Population 2016'!Y161*'Prevalence Rates'!Y161</f>
        <v>327.48612230935896</v>
      </c>
      <c r="Z161" s="75">
        <f>'Population 2016'!Z161*'Prevalence Rates'!Z161</f>
        <v>765.11527979371749</v>
      </c>
      <c r="AA161" s="75">
        <f>'Population 2016'!AA161*'Prevalence Rates'!AA161</f>
        <v>2209.6856729140791</v>
      </c>
      <c r="AB161" s="75">
        <f>'Population 2016'!AB161*'Prevalence Rates'!AB161</f>
        <v>914.72582004703565</v>
      </c>
      <c r="AC161" s="75">
        <f>'Population 2016'!AC161*'Prevalence Rates'!AC161</f>
        <v>1265.8359498083448</v>
      </c>
      <c r="AD161" s="75">
        <f>'Population 2016'!AD161*'Prevalence Rates'!AD161</f>
        <v>488.13716729322346</v>
      </c>
      <c r="AE161" s="75">
        <f>'Population 2016'!AE161*'Prevalence Rates'!AE161</f>
        <v>402.26963312136388</v>
      </c>
      <c r="AF161" s="75">
        <f>'Population 2016'!AF161*'Prevalence Rates'!AF161</f>
        <v>79.256728664313158</v>
      </c>
      <c r="AG161" s="75">
        <f>'Population 2016'!AG161*'Prevalence Rates'!AG161</f>
        <v>402.26963312136377</v>
      </c>
      <c r="AH161" s="75">
        <f>'Population 2016'!AH161*'Prevalence Rates'!AH161</f>
        <v>940.21945871098512</v>
      </c>
      <c r="AI161" s="75">
        <f>'Population 2016'!AI161*'Prevalence Rates'!AI161</f>
        <v>1206.4733351946886</v>
      </c>
      <c r="AJ161" s="75">
        <f>'Population 2016'!AJ161*'Prevalence Rates'!AJ161</f>
        <v>138.88971001437824</v>
      </c>
      <c r="AK161" s="75">
        <f>'Population 2016'!AK161*'Prevalence Rates'!AK161</f>
        <v>229.00993289592876</v>
      </c>
      <c r="AL161" s="75">
        <f>'Population 2016'!AL161*'Prevalence Rates'!AL161</f>
        <v>96.120866374512204</v>
      </c>
      <c r="AM161" s="75">
        <f>'Population 2016'!AM161*'Prevalence Rates'!AM161</f>
        <v>501.43681897546992</v>
      </c>
      <c r="AN161" s="75">
        <f>'Population 2016'!AN161*'Prevalence Rates'!AN161</f>
        <v>42.800515696509869</v>
      </c>
      <c r="AO161" s="75">
        <f>'Population 2016'!AO161*'Prevalence Rates'!AO161</f>
        <v>42.800515696509869</v>
      </c>
      <c r="AP161" s="75">
        <f>'Population 2016'!AP161*'Prevalence Rates'!AP161</f>
        <v>201.22283125530055</v>
      </c>
      <c r="AQ161" s="75">
        <f>'Population 2016'!AQ161*'Prevalence Rates'!AQ161</f>
        <v>232.99796493005761</v>
      </c>
      <c r="AR161" s="75">
        <f>'Population 2016'!AR161*'Prevalence Rates'!AR161</f>
        <v>7395.2556705151364</v>
      </c>
      <c r="AS161" s="75">
        <f>'Population 2016'!AS161*'Prevalence Rates'!AS161</f>
        <v>196.04692702441852</v>
      </c>
      <c r="AT161" s="75">
        <f>'Population 2016'!AT161*'Prevalence Rates'!AT161</f>
        <v>67.615416814351491</v>
      </c>
      <c r="AU161" s="75">
        <f>'Population 2016'!AU161*'Prevalence Rates'!AU161</f>
        <v>67.615416814351448</v>
      </c>
      <c r="AV161" s="75">
        <f>'Population 2016'!AV161*'Prevalence Rates'!AV161</f>
        <v>140.09797169044003</v>
      </c>
      <c r="AW161" s="75">
        <f>'Population 2016'!AW161*'Prevalence Rates'!AW161</f>
        <v>443.61520529883438</v>
      </c>
      <c r="AX161" s="75">
        <f>'Population 2016'!AX161*'Prevalence Rates'!AX161</f>
        <v>104.06974474866604</v>
      </c>
      <c r="AY161" s="75">
        <f>'Population 2016'!AY161*'Prevalence Rates'!AY161</f>
        <v>1111.1392434031588</v>
      </c>
      <c r="AZ161" s="75">
        <f>'Population 2016'!AZ161*'Prevalence Rates'!AZ161</f>
        <v>559.03103530818669</v>
      </c>
      <c r="BA161" s="75">
        <f>'Population 2016'!BA161*'Prevalence Rates'!BA161</f>
        <v>94.634699835254736</v>
      </c>
      <c r="BB161" s="75">
        <f>'Population 2016'!BB161*'Prevalence Rates'!BB161</f>
        <v>251.74135839864448</v>
      </c>
      <c r="BC161" s="84">
        <f>'Population 2016'!BC161*'Prevalence Rates'!BC161</f>
        <v>102.20511255064015</v>
      </c>
      <c r="BD161" s="118">
        <v>159</v>
      </c>
    </row>
    <row r="162" spans="1:56" s="72" customFormat="1" x14ac:dyDescent="0.35">
      <c r="B162" s="75" t="s">
        <v>51</v>
      </c>
      <c r="C162" s="83">
        <f>'Population 2016'!C162*'Prevalence Rates'!C162</f>
        <v>313.25584579241655</v>
      </c>
      <c r="D162" s="75">
        <f>'Population 2016'!D162*'Prevalence Rates'!D162</f>
        <v>705.36681682277674</v>
      </c>
      <c r="E162" s="75">
        <f>'Population 2016'!E162*'Prevalence Rates'!E162</f>
        <v>387.59432392059176</v>
      </c>
      <c r="F162" s="75">
        <f>'Population 2016'!F162*'Prevalence Rates'!F162</f>
        <v>256.75857723020874</v>
      </c>
      <c r="G162" s="75">
        <f>'Population 2016'!G162*'Prevalence Rates'!G162</f>
        <v>173.78510951246193</v>
      </c>
      <c r="H162" s="75">
        <f>'Population 2016'!H162*'Prevalence Rates'!H162</f>
        <v>477.15355340531283</v>
      </c>
      <c r="I162" s="75">
        <f>'Population 2016'!I162*'Prevalence Rates'!I162</f>
        <v>207.27677221495671</v>
      </c>
      <c r="J162" s="75">
        <f>'Population 2016'!J162*'Prevalence Rates'!J162</f>
        <v>174.13455073868241</v>
      </c>
      <c r="K162" s="75">
        <f>'Population 2016'!K162*'Prevalence Rates'!K162</f>
        <v>59.974048245778242</v>
      </c>
      <c r="L162" s="75">
        <f>'Population 2016'!L162*'Prevalence Rates'!L162</f>
        <v>333.87826848776001</v>
      </c>
      <c r="M162" s="75">
        <f>'Population 2016'!M162*'Prevalence Rates'!M162</f>
        <v>333.87826848776007</v>
      </c>
      <c r="N162" s="75">
        <f>'Population 2016'!N162*'Prevalence Rates'!N162</f>
        <v>122.036199060249</v>
      </c>
      <c r="O162" s="75">
        <f>'Population 2016'!O162*'Prevalence Rates'!O162</f>
        <v>184.70965973854726</v>
      </c>
      <c r="P162" s="75">
        <f>'Population 2016'!P162*'Prevalence Rates'!P162</f>
        <v>30.285433599079827</v>
      </c>
      <c r="Q162" s="75">
        <f>'Population 2016'!Q162*'Prevalence Rates'!Q162</f>
        <v>158.54862862201111</v>
      </c>
      <c r="R162" s="75">
        <f>'Population 2016'!R162*'Prevalence Rates'!R162</f>
        <v>50.411829345303758</v>
      </c>
      <c r="S162" s="75">
        <f>'Population 2016'!S162*'Prevalence Rates'!S162</f>
        <v>2082.31261509879</v>
      </c>
      <c r="T162" s="75">
        <f>'Population 2016'!T162*'Prevalence Rates'!T162</f>
        <v>596.70014359714423</v>
      </c>
      <c r="U162" s="75">
        <f>'Population 2016'!U162*'Prevalence Rates'!U162</f>
        <v>135.05578656205631</v>
      </c>
      <c r="V162" s="75">
        <f>'Population 2016'!V162*'Prevalence Rates'!V162</f>
        <v>255.79896854425996</v>
      </c>
      <c r="W162" s="75">
        <f>'Population 2016'!W162*'Prevalence Rates'!W162</f>
        <v>645.71806422768259</v>
      </c>
      <c r="X162" s="75">
        <f>'Population 2016'!X162*'Prevalence Rates'!X162</f>
        <v>645.71806422768248</v>
      </c>
      <c r="Y162" s="75">
        <f>'Population 2016'!Y162*'Prevalence Rates'!Y162</f>
        <v>433.15724230124738</v>
      </c>
      <c r="Z162" s="75">
        <f>'Population 2016'!Z162*'Prevalence Rates'!Z162</f>
        <v>703.12410694924301</v>
      </c>
      <c r="AA162" s="75">
        <f>'Population 2016'!AA162*'Prevalence Rates'!AA162</f>
        <v>2384.6763418802889</v>
      </c>
      <c r="AB162" s="75">
        <f>'Population 2016'!AB162*'Prevalence Rates'!AB162</f>
        <v>943.1562339697731</v>
      </c>
      <c r="AC162" s="75">
        <f>'Population 2016'!AC162*'Prevalence Rates'!AC162</f>
        <v>1240.1545397066686</v>
      </c>
      <c r="AD162" s="75">
        <f>'Population 2016'!AD162*'Prevalence Rates'!AD162</f>
        <v>610.89435704253742</v>
      </c>
      <c r="AE162" s="75">
        <f>'Population 2016'!AE162*'Prevalence Rates'!AE162</f>
        <v>489.82996357864721</v>
      </c>
      <c r="AF162" s="75">
        <f>'Population 2016'!AF162*'Prevalence Rates'!AF162</f>
        <v>102.05747354565189</v>
      </c>
      <c r="AG162" s="75">
        <f>'Population 2016'!AG162*'Prevalence Rates'!AG162</f>
        <v>489.8299635786471</v>
      </c>
      <c r="AH162" s="75">
        <f>'Population 2016'!AH162*'Prevalence Rates'!AH162</f>
        <v>1183.6087240758209</v>
      </c>
      <c r="AI162" s="75">
        <f>'Population 2016'!AI162*'Prevalence Rates'!AI162</f>
        <v>1226.823590734519</v>
      </c>
      <c r="AJ162" s="75">
        <f>'Population 2016'!AJ162*'Prevalence Rates'!AJ162</f>
        <v>172.05462291203426</v>
      </c>
      <c r="AK162" s="75">
        <f>'Population 2016'!AK162*'Prevalence Rates'!AK162</f>
        <v>250.58158562603975</v>
      </c>
      <c r="AL162" s="75">
        <f>'Population 2016'!AL162*'Prevalence Rates'!AL162</f>
        <v>121.93804493802102</v>
      </c>
      <c r="AM162" s="75">
        <f>'Population 2016'!AM162*'Prevalence Rates'!AM162</f>
        <v>658.73408643676441</v>
      </c>
      <c r="AN162" s="75">
        <f>'Population 2016'!AN162*'Prevalence Rates'!AN162</f>
        <v>47.490603165704407</v>
      </c>
      <c r="AO162" s="75">
        <f>'Population 2016'!AO162*'Prevalence Rates'!AO162</f>
        <v>47.490603165704407</v>
      </c>
      <c r="AP162" s="75">
        <f>'Population 2016'!AP162*'Prevalence Rates'!AP162</f>
        <v>235.93022878214106</v>
      </c>
      <c r="AQ162" s="75">
        <f>'Population 2016'!AQ162*'Prevalence Rates'!AQ162</f>
        <v>244.2931357283249</v>
      </c>
      <c r="AR162" s="75">
        <f>'Population 2016'!AR162*'Prevalence Rates'!AR162</f>
        <v>8189.6319951573678</v>
      </c>
      <c r="AS162" s="75">
        <f>'Population 2016'!AS162*'Prevalence Rates'!AS162</f>
        <v>221.70983659485452</v>
      </c>
      <c r="AT162" s="75">
        <f>'Population 2016'!AT162*'Prevalence Rates'!AT162</f>
        <v>82.140433602322886</v>
      </c>
      <c r="AU162" s="75">
        <f>'Population 2016'!AU162*'Prevalence Rates'!AU162</f>
        <v>82.140433602322815</v>
      </c>
      <c r="AV162" s="75">
        <f>'Population 2016'!AV162*'Prevalence Rates'!AV162</f>
        <v>172.08526361064978</v>
      </c>
      <c r="AW162" s="75">
        <f>'Population 2016'!AW162*'Prevalence Rates'!AW162</f>
        <v>531.10584883725915</v>
      </c>
      <c r="AX162" s="75">
        <f>'Population 2016'!AX162*'Prevalence Rates'!AX162</f>
        <v>120.4387503336595</v>
      </c>
      <c r="AY162" s="75">
        <f>'Population 2016'!AY162*'Prevalence Rates'!AY162</f>
        <v>1258.5173995168061</v>
      </c>
      <c r="AZ162" s="75">
        <f>'Population 2016'!AZ162*'Prevalence Rates'!AZ162</f>
        <v>610.22087018238733</v>
      </c>
      <c r="BA162" s="75">
        <f>'Population 2016'!BA162*'Prevalence Rates'!BA162</f>
        <v>99.627311469151223</v>
      </c>
      <c r="BB162" s="75">
        <f>'Population 2016'!BB162*'Prevalence Rates'!BB162</f>
        <v>301.01468994564283</v>
      </c>
      <c r="BC162" s="84">
        <f>'Population 2016'!BC162*'Prevalence Rates'!BC162</f>
        <v>135.05578656205631</v>
      </c>
      <c r="BD162" s="118">
        <v>160</v>
      </c>
    </row>
    <row r="163" spans="1:56" s="72" customFormat="1" x14ac:dyDescent="0.35">
      <c r="B163" s="75" t="s">
        <v>52</v>
      </c>
      <c r="C163" s="83">
        <f>'Population 2016'!C163*'Prevalence Rates'!C163</f>
        <v>241.64801456991205</v>
      </c>
      <c r="D163" s="75">
        <f>'Population 2016'!D163*'Prevalence Rates'!D163</f>
        <v>663.71326010092253</v>
      </c>
      <c r="E163" s="75">
        <f>'Population 2016'!E163*'Prevalence Rates'!E163</f>
        <v>427.15567560352116</v>
      </c>
      <c r="F163" s="75">
        <f>'Population 2016'!F163*'Prevalence Rates'!F163</f>
        <v>301.63158607395775</v>
      </c>
      <c r="G163" s="75">
        <f>'Population 2016'!G163*'Prevalence Rates'!G163</f>
        <v>207.96872876935481</v>
      </c>
      <c r="H163" s="75">
        <f>'Population 2016'!H163*'Prevalence Rates'!H163</f>
        <v>532.83144608623388</v>
      </c>
      <c r="I163" s="75">
        <f>'Population 2016'!I163*'Prevalence Rates'!I163</f>
        <v>272.56274957128437</v>
      </c>
      <c r="J163" s="75">
        <f>'Population 2016'!J163*'Prevalence Rates'!J163</f>
        <v>194.4773720866593</v>
      </c>
      <c r="K163" s="75">
        <f>'Population 2016'!K163*'Prevalence Rates'!K163</f>
        <v>78.884784179131742</v>
      </c>
      <c r="L163" s="75">
        <f>'Population 2016'!L163*'Prevalence Rates'!L163</f>
        <v>398.96118271220973</v>
      </c>
      <c r="M163" s="75">
        <f>'Population 2016'!M163*'Prevalence Rates'!M163</f>
        <v>398.96118271220979</v>
      </c>
      <c r="N163" s="75">
        <f>'Population 2016'!N163*'Prevalence Rates'!N163</f>
        <v>110.47974081590725</v>
      </c>
      <c r="O163" s="75">
        <f>'Population 2016'!O163*'Prevalence Rates'!O163</f>
        <v>188.10732906484162</v>
      </c>
      <c r="P163" s="75">
        <f>'Population 2016'!P163*'Prevalence Rates'!P163</f>
        <v>36.035832383715238</v>
      </c>
      <c r="Q163" s="75">
        <f>'Population 2016'!Q163*'Prevalence Rates'!Q163</f>
        <v>205.81960863709219</v>
      </c>
      <c r="R163" s="75">
        <f>'Population 2016'!R163*'Prevalence Rates'!R163</f>
        <v>50.79518926427945</v>
      </c>
      <c r="S163" s="75">
        <f>'Population 2016'!S163*'Prevalence Rates'!S163</f>
        <v>2043.9690818564602</v>
      </c>
      <c r="T163" s="75">
        <f>'Population 2016'!T163*'Prevalence Rates'!T163</f>
        <v>446.04121325064472</v>
      </c>
      <c r="U163" s="75">
        <f>'Population 2016'!U163*'Prevalence Rates'!U163</f>
        <v>153.33606474318313</v>
      </c>
      <c r="V163" s="75">
        <f>'Population 2016'!V163*'Prevalence Rates'!V163</f>
        <v>260.71817947780346</v>
      </c>
      <c r="W163" s="75">
        <f>'Population 2016'!W163*'Prevalence Rates'!W163</f>
        <v>689.98099604974152</v>
      </c>
      <c r="X163" s="75">
        <f>'Population 2016'!X163*'Prevalence Rates'!X163</f>
        <v>689.98099604974129</v>
      </c>
      <c r="Y163" s="75">
        <f>'Population 2016'!Y163*'Prevalence Rates'!Y163</f>
        <v>458.68552083991409</v>
      </c>
      <c r="Z163" s="75">
        <f>'Population 2016'!Z163*'Prevalence Rates'!Z163</f>
        <v>510.19371174975561</v>
      </c>
      <c r="AA163" s="75">
        <f>'Population 2016'!AA163*'Prevalence Rates'!AA163</f>
        <v>2199.0661385118478</v>
      </c>
      <c r="AB163" s="75">
        <f>'Population 2016'!AB163*'Prevalence Rates'!AB163</f>
        <v>920.57997942529812</v>
      </c>
      <c r="AC163" s="75">
        <f>'Population 2016'!AC163*'Prevalence Rates'!AC163</f>
        <v>1050.2666911153033</v>
      </c>
      <c r="AD163" s="75">
        <f>'Population 2016'!AD163*'Prevalence Rates'!AD163</f>
        <v>637.35909453174486</v>
      </c>
      <c r="AE163" s="75">
        <f>'Population 2016'!AE163*'Prevalence Rates'!AE163</f>
        <v>481.18009035702624</v>
      </c>
      <c r="AF163" s="75">
        <f>'Population 2016'!AF163*'Prevalence Rates'!AF163</f>
        <v>102.6457010588833</v>
      </c>
      <c r="AG163" s="75">
        <f>'Population 2016'!AG163*'Prevalence Rates'!AG163</f>
        <v>481.18009035702619</v>
      </c>
      <c r="AH163" s="75">
        <f>'Population 2016'!AH163*'Prevalence Rates'!AH163</f>
        <v>1216.7274828300344</v>
      </c>
      <c r="AI163" s="75">
        <f>'Population 2016'!AI163*'Prevalence Rates'!AI163</f>
        <v>1104.0351967785491</v>
      </c>
      <c r="AJ163" s="75">
        <f>'Population 2016'!AJ163*'Prevalence Rates'!AJ163</f>
        <v>187.90948577423538</v>
      </c>
      <c r="AK163" s="75">
        <f>'Population 2016'!AK163*'Prevalence Rates'!AK163</f>
        <v>279.00162714932503</v>
      </c>
      <c r="AL163" s="75">
        <f>'Population 2016'!AL163*'Prevalence Rates'!AL163</f>
        <v>150.59494758532571</v>
      </c>
      <c r="AM163" s="75">
        <f>'Population 2016'!AM163*'Prevalence Rates'!AM163</f>
        <v>655.30317973657293</v>
      </c>
      <c r="AN163" s="75">
        <f>'Population 2016'!AN163*'Prevalence Rates'!AN163</f>
        <v>48.663210651277353</v>
      </c>
      <c r="AO163" s="75">
        <f>'Population 2016'!AO163*'Prevalence Rates'!AO163</f>
        <v>48.663210651277353</v>
      </c>
      <c r="AP163" s="75">
        <f>'Population 2016'!AP163*'Prevalence Rates'!AP163</f>
        <v>231.17155113154587</v>
      </c>
      <c r="AQ163" s="75">
        <f>'Population 2016'!AQ163*'Prevalence Rates'!AQ163</f>
        <v>248.99673400949601</v>
      </c>
      <c r="AR163" s="75">
        <f>'Population 2016'!AR163*'Prevalence Rates'!AR163</f>
        <v>8144.5988701800916</v>
      </c>
      <c r="AS163" s="75">
        <f>'Population 2016'!AS163*'Prevalence Rates'!AS163</f>
        <v>291.54179710317396</v>
      </c>
      <c r="AT163" s="75">
        <f>'Population 2016'!AT163*'Prevalence Rates'!AT163</f>
        <v>80.315090633382368</v>
      </c>
      <c r="AU163" s="75">
        <f>'Population 2016'!AU163*'Prevalence Rates'!AU163</f>
        <v>80.315090633382312</v>
      </c>
      <c r="AV163" s="75">
        <f>'Population 2016'!AV163*'Prevalence Rates'!AV163</f>
        <v>194.97052319272237</v>
      </c>
      <c r="AW163" s="75">
        <f>'Population 2016'!AW163*'Prevalence Rates'!AW163</f>
        <v>567.71244355851888</v>
      </c>
      <c r="AX163" s="75">
        <f>'Population 2016'!AX163*'Prevalence Rates'!AX163</f>
        <v>121.87254498048878</v>
      </c>
      <c r="AY163" s="75">
        <f>'Population 2016'!AY163*'Prevalence Rates'!AY163</f>
        <v>1326.7129236285543</v>
      </c>
      <c r="AZ163" s="75">
        <f>'Population 2016'!AZ163*'Prevalence Rates'!AZ163</f>
        <v>635.2607089260224</v>
      </c>
      <c r="BA163" s="75">
        <f>'Population 2016'!BA163*'Prevalence Rates'!BA163</f>
        <v>121.23323443836473</v>
      </c>
      <c r="BB163" s="75">
        <f>'Population 2016'!BB163*'Prevalence Rates'!BB163</f>
        <v>317.75120372988891</v>
      </c>
      <c r="BC163" s="84">
        <f>'Population 2016'!BC163*'Prevalence Rates'!BC163</f>
        <v>153.33606474318313</v>
      </c>
      <c r="BD163" s="118">
        <v>161</v>
      </c>
    </row>
    <row r="164" spans="1:56" s="72" customFormat="1" x14ac:dyDescent="0.35">
      <c r="B164" s="75" t="s">
        <v>53</v>
      </c>
      <c r="C164" s="83">
        <f>'Population 2016'!C164*'Prevalence Rates'!C164</f>
        <v>313.77820573216763</v>
      </c>
      <c r="D164" s="75">
        <f>'Population 2016'!D164*'Prevalence Rates'!D164</f>
        <v>1006.4758357721106</v>
      </c>
      <c r="E164" s="75">
        <f>'Population 2016'!E164*'Prevalence Rates'!E164</f>
        <v>709.6790448751367</v>
      </c>
      <c r="F164" s="75">
        <f>'Population 2016'!F164*'Prevalence Rates'!F164</f>
        <v>479.7788530345594</v>
      </c>
      <c r="G164" s="75">
        <f>'Population 2016'!G164*'Prevalence Rates'!G164</f>
        <v>364.41829529600352</v>
      </c>
      <c r="H164" s="75">
        <f>'Population 2016'!H164*'Prevalence Rates'!H164</f>
        <v>907.81686619649554</v>
      </c>
      <c r="I164" s="75">
        <f>'Population 2016'!I164*'Prevalence Rates'!I164</f>
        <v>445.59482291446488</v>
      </c>
      <c r="J164" s="75">
        <f>'Population 2016'!J164*'Prevalence Rates'!J164</f>
        <v>315.99122676199727</v>
      </c>
      <c r="K164" s="75">
        <f>'Population 2016'!K164*'Prevalence Rates'!K164</f>
        <v>132.02878673841286</v>
      </c>
      <c r="L164" s="75">
        <f>'Population 2016'!L164*'Prevalence Rates'!L164</f>
        <v>727.04339711457612</v>
      </c>
      <c r="M164" s="75">
        <f>'Population 2016'!M164*'Prevalence Rates'!M164</f>
        <v>727.04339711457624</v>
      </c>
      <c r="N164" s="75">
        <f>'Population 2016'!N164*'Prevalence Rates'!N164</f>
        <v>152.94982840413931</v>
      </c>
      <c r="O164" s="75">
        <f>'Population 2016'!O164*'Prevalence Rates'!O164</f>
        <v>325.57258947589889</v>
      </c>
      <c r="P164" s="75">
        <f>'Population 2016'!P164*'Prevalence Rates'!P164</f>
        <v>59.751007141597313</v>
      </c>
      <c r="Q164" s="75">
        <f>'Population 2016'!Q164*'Prevalence Rates'!Q164</f>
        <v>311.02809220553985</v>
      </c>
      <c r="R164" s="75">
        <f>'Population 2016'!R164*'Prevalence Rates'!R164</f>
        <v>77.220581263505011</v>
      </c>
      <c r="S164" s="75">
        <f>'Population 2016'!S164*'Prevalence Rates'!S164</f>
        <v>2949.2987895182432</v>
      </c>
      <c r="T164" s="75">
        <f>'Population 2016'!T164*'Prevalence Rates'!T164</f>
        <v>516.52175790322303</v>
      </c>
      <c r="U164" s="75">
        <f>'Population 2016'!U164*'Prevalence Rates'!U164</f>
        <v>272.08930252896624</v>
      </c>
      <c r="V164" s="75">
        <f>'Population 2016'!V164*'Prevalence Rates'!V164</f>
        <v>418.73324963334443</v>
      </c>
      <c r="W164" s="75">
        <f>'Population 2016'!W164*'Prevalence Rates'!W164</f>
        <v>1087.90940467731</v>
      </c>
      <c r="X164" s="75">
        <f>'Population 2016'!X164*'Prevalence Rates'!X164</f>
        <v>1087.9094046773096</v>
      </c>
      <c r="Y164" s="75">
        <f>'Population 2016'!Y164*'Prevalence Rates'!Y164</f>
        <v>740.37345111726472</v>
      </c>
      <c r="Z164" s="75">
        <f>'Population 2016'!Z164*'Prevalence Rates'!Z164</f>
        <v>701.66959145111628</v>
      </c>
      <c r="AA164" s="75">
        <f>'Population 2016'!AA164*'Prevalence Rates'!AA164</f>
        <v>3353.5550670238331</v>
      </c>
      <c r="AB164" s="75">
        <f>'Population 2016'!AB164*'Prevalence Rates'!AB164</f>
        <v>1414.5229851722197</v>
      </c>
      <c r="AC164" s="75">
        <f>'Population 2016'!AC164*'Prevalence Rates'!AC164</f>
        <v>1564.9277972609243</v>
      </c>
      <c r="AD164" s="75">
        <f>'Population 2016'!AD164*'Prevalence Rates'!AD164</f>
        <v>1106.6547592562088</v>
      </c>
      <c r="AE164" s="75">
        <f>'Population 2016'!AE164*'Prevalence Rates'!AE164</f>
        <v>831.75925049116165</v>
      </c>
      <c r="AF164" s="75">
        <f>'Population 2016'!AF164*'Prevalence Rates'!AF164</f>
        <v>156.17010758265744</v>
      </c>
      <c r="AG164" s="75">
        <f>'Population 2016'!AG164*'Prevalence Rates'!AG164</f>
        <v>831.75925049116142</v>
      </c>
      <c r="AH164" s="75">
        <f>'Population 2016'!AH164*'Prevalence Rates'!AH164</f>
        <v>1904.7566677168231</v>
      </c>
      <c r="AI164" s="75">
        <f>'Population 2016'!AI164*'Prevalence Rates'!AI164</f>
        <v>1480.6841656895399</v>
      </c>
      <c r="AJ164" s="75">
        <f>'Population 2016'!AJ164*'Prevalence Rates'!AJ164</f>
        <v>288.14697320288792</v>
      </c>
      <c r="AK164" s="75">
        <f>'Population 2016'!AK164*'Prevalence Rates'!AK164</f>
        <v>447.26193417326874</v>
      </c>
      <c r="AL164" s="75">
        <f>'Population 2016'!AL164*'Prevalence Rates'!AL164</f>
        <v>260.32722397738127</v>
      </c>
      <c r="AM164" s="75">
        <f>'Population 2016'!AM164*'Prevalence Rates'!AM164</f>
        <v>968.55741457284</v>
      </c>
      <c r="AN164" s="75">
        <f>'Population 2016'!AN164*'Prevalence Rates'!AN164</f>
        <v>83.637865388014788</v>
      </c>
      <c r="AO164" s="75">
        <f>'Population 2016'!AO164*'Prevalence Rates'!AO164</f>
        <v>83.637865388014788</v>
      </c>
      <c r="AP164" s="75">
        <f>'Population 2016'!AP164*'Prevalence Rates'!AP164</f>
        <v>399.29739257632389</v>
      </c>
      <c r="AQ164" s="75">
        <f>'Population 2016'!AQ164*'Prevalence Rates'!AQ164</f>
        <v>425.5761805827014</v>
      </c>
      <c r="AR164" s="75">
        <f>'Population 2016'!AR164*'Prevalence Rates'!AR164</f>
        <v>12724.843526749208</v>
      </c>
      <c r="AS164" s="75">
        <f>'Population 2016'!AS164*'Prevalence Rates'!AS164</f>
        <v>476.62241321196365</v>
      </c>
      <c r="AT164" s="75">
        <f>'Population 2016'!AT164*'Prevalence Rates'!AT164</f>
        <v>126.8197052725541</v>
      </c>
      <c r="AU164" s="75">
        <f>'Population 2016'!AU164*'Prevalence Rates'!AU164</f>
        <v>126.819705272554</v>
      </c>
      <c r="AV164" s="75">
        <f>'Population 2016'!AV164*'Prevalence Rates'!AV164</f>
        <v>323.48105252132075</v>
      </c>
      <c r="AW164" s="75">
        <f>'Population 2016'!AW164*'Prevalence Rates'!AW164</f>
        <v>945.73540193628912</v>
      </c>
      <c r="AX164" s="75">
        <f>'Population 2016'!AX164*'Prevalence Rates'!AX164</f>
        <v>193.92929976863715</v>
      </c>
      <c r="AY164" s="75">
        <f>'Population 2016'!AY164*'Prevalence Rates'!AY164</f>
        <v>2108.7912992259758</v>
      </c>
      <c r="AZ164" s="75">
        <f>'Population 2016'!AZ164*'Prevalence Rates'!AZ164</f>
        <v>1017.3593409176076</v>
      </c>
      <c r="BA164" s="75">
        <f>'Population 2016'!BA164*'Prevalence Rates'!BA164</f>
        <v>195.80500739302371</v>
      </c>
      <c r="BB164" s="75">
        <f>'Population 2016'!BB164*'Prevalence Rates'!BB164</f>
        <v>480.89816416186846</v>
      </c>
      <c r="BC164" s="84">
        <f>'Population 2016'!BC164*'Prevalence Rates'!BC164</f>
        <v>272.08930252896624</v>
      </c>
      <c r="BD164" s="118">
        <v>162</v>
      </c>
    </row>
    <row r="165" spans="1:56" s="72" customFormat="1" x14ac:dyDescent="0.35">
      <c r="B165" s="75" t="s">
        <v>54</v>
      </c>
      <c r="C165" s="83">
        <f>'Population 2016'!C165*'Prevalence Rates'!C165</f>
        <v>320.68432892053113</v>
      </c>
      <c r="D165" s="75">
        <f>'Population 2016'!D165*'Prevalence Rates'!D165</f>
        <v>1007.7936437403883</v>
      </c>
      <c r="E165" s="75">
        <f>'Population 2016'!E165*'Prevalence Rates'!E165</f>
        <v>702.97063599323246</v>
      </c>
      <c r="F165" s="75">
        <f>'Population 2016'!F165*'Prevalence Rates'!F165</f>
        <v>558.33913306361012</v>
      </c>
      <c r="G165" s="75">
        <f>'Population 2016'!G165*'Prevalence Rates'!G165</f>
        <v>407.53093135020697</v>
      </c>
      <c r="H165" s="75">
        <f>'Population 2016'!H165*'Prevalence Rates'!H165</f>
        <v>1015.3631151535717</v>
      </c>
      <c r="I165" s="75">
        <f>'Population 2016'!I165*'Prevalence Rates'!I165</f>
        <v>511.82746031602625</v>
      </c>
      <c r="J165" s="75">
        <f>'Population 2016'!J165*'Prevalence Rates'!J165</f>
        <v>338.92029537057761</v>
      </c>
      <c r="K165" s="75">
        <f>'Population 2016'!K165*'Prevalence Rates'!K165</f>
        <v>135.59713232593754</v>
      </c>
      <c r="L165" s="75">
        <f>'Population 2016'!L165*'Prevalence Rates'!L165</f>
        <v>845.77582888090137</v>
      </c>
      <c r="M165" s="75">
        <f>'Population 2016'!M165*'Prevalence Rates'!M165</f>
        <v>845.77582888090149</v>
      </c>
      <c r="N165" s="75">
        <f>'Population 2016'!N165*'Prevalence Rates'!N165</f>
        <v>195.99558849392702</v>
      </c>
      <c r="O165" s="75">
        <f>'Population 2016'!O165*'Prevalence Rates'!O165</f>
        <v>369.22705949334397</v>
      </c>
      <c r="P165" s="75">
        <f>'Population 2016'!P165*'Prevalence Rates'!P165</f>
        <v>61.27010054350233</v>
      </c>
      <c r="Q165" s="75">
        <f>'Population 2016'!Q165*'Prevalence Rates'!Q165</f>
        <v>317.62095700291411</v>
      </c>
      <c r="R165" s="75">
        <f>'Population 2016'!R165*'Prevalence Rates'!R165</f>
        <v>98.234706656524395</v>
      </c>
      <c r="S165" s="75">
        <f>'Population 2016'!S165*'Prevalence Rates'!S165</f>
        <v>3051.8344617202047</v>
      </c>
      <c r="T165" s="75">
        <f>'Population 2016'!T165*'Prevalence Rates'!T165</f>
        <v>507.52874515401516</v>
      </c>
      <c r="U165" s="75">
        <f>'Population 2016'!U165*'Prevalence Rates'!U165</f>
        <v>259.47589115345124</v>
      </c>
      <c r="V165" s="75">
        <f>'Population 2016'!V165*'Prevalence Rates'!V165</f>
        <v>434.2552580249253</v>
      </c>
      <c r="W165" s="75">
        <f>'Population 2016'!W165*'Prevalence Rates'!W165</f>
        <v>1133.7643848533819</v>
      </c>
      <c r="X165" s="75">
        <f>'Population 2016'!X165*'Prevalence Rates'!X165</f>
        <v>1133.7643848533817</v>
      </c>
      <c r="Y165" s="75">
        <f>'Population 2016'!Y165*'Prevalence Rates'!Y165</f>
        <v>779.16872989765022</v>
      </c>
      <c r="Z165" s="75">
        <f>'Population 2016'!Z165*'Prevalence Rates'!Z165</f>
        <v>704.09658081432144</v>
      </c>
      <c r="AA165" s="75">
        <f>'Population 2016'!AA165*'Prevalence Rates'!AA165</f>
        <v>3504.2150863714428</v>
      </c>
      <c r="AB165" s="75">
        <f>'Population 2016'!AB165*'Prevalence Rates'!AB165</f>
        <v>1424.3460614581379</v>
      </c>
      <c r="AC165" s="75">
        <f>'Population 2016'!AC165*'Prevalence Rates'!AC165</f>
        <v>1686.2211299405442</v>
      </c>
      <c r="AD165" s="75">
        <f>'Population 2016'!AD165*'Prevalence Rates'!AD165</f>
        <v>1282.3096210175918</v>
      </c>
      <c r="AE165" s="75">
        <f>'Population 2016'!AE165*'Prevalence Rates'!AE165</f>
        <v>980.28768807886911</v>
      </c>
      <c r="AF165" s="75">
        <f>'Population 2016'!AF165*'Prevalence Rates'!AF165</f>
        <v>186.08328739326595</v>
      </c>
      <c r="AG165" s="75">
        <f>'Population 2016'!AG165*'Prevalence Rates'!AG165</f>
        <v>980.28768807886877</v>
      </c>
      <c r="AH165" s="75">
        <f>'Population 2016'!AH165*'Prevalence Rates'!AH165</f>
        <v>1921.9276872583785</v>
      </c>
      <c r="AI165" s="75">
        <f>'Population 2016'!AI165*'Prevalence Rates'!AI165</f>
        <v>1482.9250800530504</v>
      </c>
      <c r="AJ165" s="75">
        <f>'Population 2016'!AJ165*'Prevalence Rates'!AJ165</f>
        <v>290.47386666078472</v>
      </c>
      <c r="AK165" s="75">
        <f>'Population 2016'!AK165*'Prevalence Rates'!AK165</f>
        <v>458.24892129727942</v>
      </c>
      <c r="AL165" s="75">
        <f>'Population 2016'!AL165*'Prevalence Rates'!AL165</f>
        <v>291.99908208738907</v>
      </c>
      <c r="AM165" s="75">
        <f>'Population 2016'!AM165*'Prevalence Rates'!AM165</f>
        <v>955.7861343296421</v>
      </c>
      <c r="AN165" s="75">
        <f>'Population 2016'!AN165*'Prevalence Rates'!AN165</f>
        <v>109.96830449164908</v>
      </c>
      <c r="AO165" s="75">
        <f>'Population 2016'!AO165*'Prevalence Rates'!AO165</f>
        <v>109.96830449164908</v>
      </c>
      <c r="AP165" s="75">
        <f>'Population 2016'!AP165*'Prevalence Rates'!AP165</f>
        <v>469.4308202699284</v>
      </c>
      <c r="AQ165" s="75">
        <f>'Population 2016'!AQ165*'Prevalence Rates'!AQ165</f>
        <v>491.97538394003891</v>
      </c>
      <c r="AR165" s="75">
        <f>'Population 2016'!AR165*'Prevalence Rates'!AR165</f>
        <v>13649.186759217377</v>
      </c>
      <c r="AS165" s="75">
        <f>'Population 2016'!AS165*'Prevalence Rates'!AS165</f>
        <v>547.46695145244678</v>
      </c>
      <c r="AT165" s="75">
        <f>'Population 2016'!AT165*'Prevalence Rates'!AT165</f>
        <v>144.661260767172</v>
      </c>
      <c r="AU165" s="75">
        <f>'Population 2016'!AU165*'Prevalence Rates'!AU165</f>
        <v>144.66126076717185</v>
      </c>
      <c r="AV165" s="75">
        <f>'Population 2016'!AV165*'Prevalence Rates'!AV165</f>
        <v>356.06470222917221</v>
      </c>
      <c r="AW165" s="75">
        <f>'Population 2016'!AW165*'Prevalence Rates'!AW165</f>
        <v>975.64817678089446</v>
      </c>
      <c r="AX165" s="75">
        <f>'Population 2016'!AX165*'Prevalence Rates'!AX165</f>
        <v>214.3827806036106</v>
      </c>
      <c r="AY165" s="75">
        <f>'Population 2016'!AY165*'Prevalence Rates'!AY165</f>
        <v>2356.947222839095</v>
      </c>
      <c r="AZ165" s="75">
        <f>'Population 2016'!AZ165*'Prevalence Rates'!AZ165</f>
        <v>1208.1969025916842</v>
      </c>
      <c r="BA165" s="75">
        <f>'Population 2016'!BA165*'Prevalence Rates'!BA165</f>
        <v>216.41606080281571</v>
      </c>
      <c r="BB165" s="75">
        <f>'Population 2016'!BB165*'Prevalence Rates'!BB165</f>
        <v>488.58740862548262</v>
      </c>
      <c r="BC165" s="84">
        <f>'Population 2016'!BC165*'Prevalence Rates'!BC165</f>
        <v>259.47589115345124</v>
      </c>
      <c r="BD165" s="118">
        <v>163</v>
      </c>
    </row>
    <row r="166" spans="1:56" s="72" customFormat="1" x14ac:dyDescent="0.35">
      <c r="B166" s="75" t="s">
        <v>55</v>
      </c>
      <c r="C166" s="83">
        <f>'Population 2016'!C166*'Prevalence Rates'!C166</f>
        <v>322.93959222015724</v>
      </c>
      <c r="D166" s="75">
        <f>'Population 2016'!D166*'Prevalence Rates'!D166</f>
        <v>1044.2796215859678</v>
      </c>
      <c r="E166" s="75">
        <f>'Population 2016'!E166*'Prevalence Rates'!E166</f>
        <v>739.42081123884236</v>
      </c>
      <c r="F166" s="75">
        <f>'Population 2016'!F166*'Prevalence Rates'!F166</f>
        <v>587.90369629352097</v>
      </c>
      <c r="G166" s="75">
        <f>'Population 2016'!G166*'Prevalence Rates'!G166</f>
        <v>467.46581065915581</v>
      </c>
      <c r="H166" s="75">
        <f>'Population 2016'!H166*'Prevalence Rates'!H166</f>
        <v>1009.9052912203973</v>
      </c>
      <c r="I166" s="75">
        <f>'Population 2016'!I166*'Prevalence Rates'!I166</f>
        <v>569.74029907551096</v>
      </c>
      <c r="J166" s="75">
        <f>'Population 2016'!J166*'Prevalence Rates'!J166</f>
        <v>361.31353795625012</v>
      </c>
      <c r="K166" s="75">
        <f>'Population 2016'!K166*'Prevalence Rates'!K166</f>
        <v>152.37705721554531</v>
      </c>
      <c r="L166" s="75">
        <f>'Population 2016'!L166*'Prevalence Rates'!L166</f>
        <v>922.02318482495195</v>
      </c>
      <c r="M166" s="75">
        <f>'Population 2016'!M166*'Prevalence Rates'!M166</f>
        <v>922.02318482495218</v>
      </c>
      <c r="N166" s="75">
        <f>'Population 2016'!N166*'Prevalence Rates'!N166</f>
        <v>206.64378912677932</v>
      </c>
      <c r="O166" s="75">
        <f>'Population 2016'!O166*'Prevalence Rates'!O166</f>
        <v>330.36900928836587</v>
      </c>
      <c r="P166" s="75">
        <f>'Population 2016'!P166*'Prevalence Rates'!P166</f>
        <v>66.421707477222427</v>
      </c>
      <c r="Q166" s="75">
        <f>'Population 2016'!Q166*'Prevalence Rates'!Q166</f>
        <v>369.53198742868068</v>
      </c>
      <c r="R166" s="75">
        <f>'Population 2016'!R166*'Prevalence Rates'!R166</f>
        <v>109.26514649932693</v>
      </c>
      <c r="S166" s="75">
        <f>'Population 2016'!S166*'Prevalence Rates'!S166</f>
        <v>3244.0170780339108</v>
      </c>
      <c r="T166" s="75">
        <f>'Population 2016'!T166*'Prevalence Rates'!T166</f>
        <v>485.52898408819738</v>
      </c>
      <c r="U166" s="75">
        <f>'Population 2016'!U166*'Prevalence Rates'!U166</f>
        <v>290.1854143826111</v>
      </c>
      <c r="V166" s="75">
        <f>'Population 2016'!V166*'Prevalence Rates'!V166</f>
        <v>418.98182375780885</v>
      </c>
      <c r="W166" s="75">
        <f>'Population 2016'!W166*'Prevalence Rates'!W166</f>
        <v>1261.1469754385159</v>
      </c>
      <c r="X166" s="75">
        <f>'Population 2016'!X166*'Prevalence Rates'!X166</f>
        <v>1261.1469754385155</v>
      </c>
      <c r="Y166" s="75">
        <f>'Population 2016'!Y166*'Prevalence Rates'!Y166</f>
        <v>786.49016345498569</v>
      </c>
      <c r="Z166" s="75">
        <f>'Population 2016'!Z166*'Prevalence Rates'!Z166</f>
        <v>709.60427957111756</v>
      </c>
      <c r="AA166" s="75">
        <f>'Population 2016'!AA166*'Prevalence Rates'!AA166</f>
        <v>3607.2057209305649</v>
      </c>
      <c r="AB166" s="75">
        <f>'Population 2016'!AB166*'Prevalence Rates'!AB166</f>
        <v>1495.3156497195648</v>
      </c>
      <c r="AC166" s="75">
        <f>'Population 2016'!AC166*'Prevalence Rates'!AC166</f>
        <v>1751.6810145995848</v>
      </c>
      <c r="AD166" s="75">
        <f>'Population 2016'!AD166*'Prevalence Rates'!AD166</f>
        <v>1449.0447634020541</v>
      </c>
      <c r="AE166" s="75">
        <f>'Population 2016'!AE166*'Prevalence Rates'!AE166</f>
        <v>1099.9693678147094</v>
      </c>
      <c r="AF166" s="75">
        <f>'Population 2016'!AF166*'Prevalence Rates'!AF166</f>
        <v>225.45381327104695</v>
      </c>
      <c r="AG166" s="75">
        <f>'Population 2016'!AG166*'Prevalence Rates'!AG166</f>
        <v>1099.9693678147091</v>
      </c>
      <c r="AH166" s="75">
        <f>'Population 2016'!AH166*'Prevalence Rates'!AH166</f>
        <v>1957.082798399194</v>
      </c>
      <c r="AI166" s="75">
        <f>'Population 2016'!AI166*'Prevalence Rates'!AI166</f>
        <v>1513.3286476960056</v>
      </c>
      <c r="AJ166" s="75">
        <f>'Population 2016'!AJ166*'Prevalence Rates'!AJ166</f>
        <v>304.78681203891182</v>
      </c>
      <c r="AK166" s="75">
        <f>'Population 2016'!AK166*'Prevalence Rates'!AK166</f>
        <v>500.1580632214712</v>
      </c>
      <c r="AL166" s="75">
        <f>'Population 2016'!AL166*'Prevalence Rates'!AL166</f>
        <v>316.70995679187592</v>
      </c>
      <c r="AM166" s="75">
        <f>'Population 2016'!AM166*'Prevalence Rates'!AM166</f>
        <v>897.86810517106665</v>
      </c>
      <c r="AN166" s="75">
        <f>'Population 2016'!AN166*'Prevalence Rates'!AN166</f>
        <v>133.24675651999638</v>
      </c>
      <c r="AO166" s="75">
        <f>'Population 2016'!AO166*'Prevalence Rates'!AO166</f>
        <v>133.24675651999638</v>
      </c>
      <c r="AP166" s="75">
        <f>'Population 2016'!AP166*'Prevalence Rates'!AP166</f>
        <v>497.44150423672681</v>
      </c>
      <c r="AQ166" s="75">
        <f>'Population 2016'!AQ166*'Prevalence Rates'!AQ166</f>
        <v>483.32820704990883</v>
      </c>
      <c r="AR166" s="75">
        <f>'Population 2016'!AR166*'Prevalence Rates'!AR166</f>
        <v>14410.958669558751</v>
      </c>
      <c r="AS166" s="75">
        <f>'Population 2016'!AS166*'Prevalence Rates'!AS166</f>
        <v>609.41236810913756</v>
      </c>
      <c r="AT166" s="75">
        <f>'Population 2016'!AT166*'Prevalence Rates'!AT166</f>
        <v>147.86302403108866</v>
      </c>
      <c r="AU166" s="75">
        <f>'Population 2016'!AU166*'Prevalence Rates'!AU166</f>
        <v>147.86302403108854</v>
      </c>
      <c r="AV166" s="75">
        <f>'Population 2016'!AV166*'Prevalence Rates'!AV166</f>
        <v>362.91997262131366</v>
      </c>
      <c r="AW166" s="75">
        <f>'Population 2016'!AW166*'Prevalence Rates'!AW166</f>
        <v>1068.4902273423061</v>
      </c>
      <c r="AX166" s="75">
        <f>'Population 2016'!AX166*'Prevalence Rates'!AX166</f>
        <v>220.24611580300848</v>
      </c>
      <c r="AY166" s="75">
        <f>'Population 2016'!AY166*'Prevalence Rates'!AY166</f>
        <v>2548.2092975271039</v>
      </c>
      <c r="AZ166" s="75">
        <f>'Population 2016'!AZ166*'Prevalence Rates'!AZ166</f>
        <v>1275.6177569188521</v>
      </c>
      <c r="BA166" s="75">
        <f>'Population 2016'!BA166*'Prevalence Rates'!BA166</f>
        <v>236.7813094340996</v>
      </c>
      <c r="BB166" s="75">
        <f>'Population 2016'!BB166*'Prevalence Rates'!BB166</f>
        <v>499.21930002909193</v>
      </c>
      <c r="BC166" s="84">
        <f>'Population 2016'!BC166*'Prevalence Rates'!BC166</f>
        <v>290.1854143826111</v>
      </c>
      <c r="BD166" s="118">
        <v>164</v>
      </c>
    </row>
    <row r="167" spans="1:56" s="72" customFormat="1" x14ac:dyDescent="0.35">
      <c r="B167" s="75" t="s">
        <v>56</v>
      </c>
      <c r="C167" s="83">
        <f>'Population 2016'!C167*'Prevalence Rates'!C167</f>
        <v>289.86130241513587</v>
      </c>
      <c r="D167" s="75">
        <f>'Population 2016'!D167*'Prevalence Rates'!D167</f>
        <v>963.08697454757487</v>
      </c>
      <c r="E167" s="75">
        <f>'Population 2016'!E167*'Prevalence Rates'!E167</f>
        <v>691.30232026885255</v>
      </c>
      <c r="F167" s="75">
        <f>'Population 2016'!F167*'Prevalence Rates'!F167</f>
        <v>500.27577408174955</v>
      </c>
      <c r="G167" s="75">
        <f>'Population 2016'!G167*'Prevalence Rates'!G167</f>
        <v>453.24002873534567</v>
      </c>
      <c r="H167" s="75">
        <f>'Population 2016'!H167*'Prevalence Rates'!H167</f>
        <v>973.08348869479812</v>
      </c>
      <c r="I167" s="75">
        <f>'Population 2016'!I167*'Prevalence Rates'!I167</f>
        <v>502.71202859603909</v>
      </c>
      <c r="J167" s="75">
        <f>'Population 2016'!J167*'Prevalence Rates'!J167</f>
        <v>316.55623032653443</v>
      </c>
      <c r="K167" s="75">
        <f>'Population 2016'!K167*'Prevalence Rates'!K167</f>
        <v>124.81950431486158</v>
      </c>
      <c r="L167" s="75">
        <f>'Population 2016'!L167*'Prevalence Rates'!L167</f>
        <v>892.25225578027164</v>
      </c>
      <c r="M167" s="75">
        <f>'Population 2016'!M167*'Prevalence Rates'!M167</f>
        <v>892.25225578027187</v>
      </c>
      <c r="N167" s="75">
        <f>'Population 2016'!N167*'Prevalence Rates'!N167</f>
        <v>173.35888349562023</v>
      </c>
      <c r="O167" s="75">
        <f>'Population 2016'!O167*'Prevalence Rates'!O167</f>
        <v>315.07843803098007</v>
      </c>
      <c r="P167" s="75">
        <f>'Population 2016'!P167*'Prevalence Rates'!P167</f>
        <v>58.658131278586033</v>
      </c>
      <c r="Q167" s="75">
        <f>'Population 2016'!Q167*'Prevalence Rates'!Q167</f>
        <v>325.48765042883792</v>
      </c>
      <c r="R167" s="75">
        <f>'Population 2016'!R167*'Prevalence Rates'!R167</f>
        <v>85.111798325791497</v>
      </c>
      <c r="S167" s="75">
        <f>'Population 2016'!S167*'Prevalence Rates'!S167</f>
        <v>2760.5727837984646</v>
      </c>
      <c r="T167" s="75">
        <f>'Population 2016'!T167*'Prevalence Rates'!T167</f>
        <v>399.10796750291956</v>
      </c>
      <c r="U167" s="75">
        <f>'Population 2016'!U167*'Prevalence Rates'!U167</f>
        <v>279.54391822753649</v>
      </c>
      <c r="V167" s="75">
        <f>'Population 2016'!V167*'Prevalence Rates'!V167</f>
        <v>347.23836078558134</v>
      </c>
      <c r="W167" s="75">
        <f>'Population 2016'!W167*'Prevalence Rates'!W167</f>
        <v>1055.0062963836999</v>
      </c>
      <c r="X167" s="75">
        <f>'Population 2016'!X167*'Prevalence Rates'!X167</f>
        <v>1055.0062963836997</v>
      </c>
      <c r="Y167" s="75">
        <f>'Population 2016'!Y167*'Prevalence Rates'!Y167</f>
        <v>669.13430136877059</v>
      </c>
      <c r="Z167" s="75">
        <f>'Population 2016'!Z167*'Prevalence Rates'!Z167</f>
        <v>592.61298272339775</v>
      </c>
      <c r="AA167" s="75">
        <f>'Population 2016'!AA167*'Prevalence Rates'!AA167</f>
        <v>3037.1147779719395</v>
      </c>
      <c r="AB167" s="75">
        <f>'Population 2016'!AB167*'Prevalence Rates'!AB167</f>
        <v>1358.6534413918773</v>
      </c>
      <c r="AC167" s="75">
        <f>'Population 2016'!AC167*'Prevalence Rates'!AC167</f>
        <v>1440.8709867176588</v>
      </c>
      <c r="AD167" s="75">
        <f>'Population 2016'!AD167*'Prevalence Rates'!AD167</f>
        <v>1382.2166715739229</v>
      </c>
      <c r="AE167" s="75">
        <f>'Population 2016'!AE167*'Prevalence Rates'!AE167</f>
        <v>1041.0225766173589</v>
      </c>
      <c r="AF167" s="75">
        <f>'Population 2016'!AF167*'Prevalence Rates'!AF167</f>
        <v>168.98005965325046</v>
      </c>
      <c r="AG167" s="75">
        <f>'Population 2016'!AG167*'Prevalence Rates'!AG167</f>
        <v>1041.0225766173587</v>
      </c>
      <c r="AH167" s="75">
        <f>'Population 2016'!AH167*'Prevalence Rates'!AH167</f>
        <v>1693.3525422922564</v>
      </c>
      <c r="AI167" s="75">
        <f>'Population 2016'!AI167*'Prevalence Rates'!AI167</f>
        <v>1285.868066846175</v>
      </c>
      <c r="AJ167" s="75">
        <f>'Population 2016'!AJ167*'Prevalence Rates'!AJ167</f>
        <v>289.8117374589653</v>
      </c>
      <c r="AK167" s="75">
        <f>'Population 2016'!AK167*'Prevalence Rates'!AK167</f>
        <v>434.64879506564438</v>
      </c>
      <c r="AL167" s="75">
        <f>'Population 2016'!AL167*'Prevalence Rates'!AL167</f>
        <v>281.17878435400621</v>
      </c>
      <c r="AM167" s="75">
        <f>'Population 2016'!AM167*'Prevalence Rates'!AM167</f>
        <v>765.92500686036271</v>
      </c>
      <c r="AN167" s="75">
        <f>'Population 2016'!AN167*'Prevalence Rates'!AN167</f>
        <v>106.42150190705982</v>
      </c>
      <c r="AO167" s="75">
        <f>'Population 2016'!AO167*'Prevalence Rates'!AO167</f>
        <v>106.42150190705982</v>
      </c>
      <c r="AP167" s="75">
        <f>'Population 2016'!AP167*'Prevalence Rates'!AP167</f>
        <v>469.26317129280346</v>
      </c>
      <c r="AQ167" s="75">
        <f>'Population 2016'!AQ167*'Prevalence Rates'!AQ167</f>
        <v>388.95572866607625</v>
      </c>
      <c r="AR167" s="75">
        <f>'Population 2016'!AR167*'Prevalence Rates'!AR167</f>
        <v>12761.250309943263</v>
      </c>
      <c r="AS167" s="75">
        <f>'Population 2016'!AS167*'Prevalence Rates'!AS167</f>
        <v>537.71679539041554</v>
      </c>
      <c r="AT167" s="75">
        <f>'Population 2016'!AT167*'Prevalence Rates'!AT167</f>
        <v>145.67246071210957</v>
      </c>
      <c r="AU167" s="75">
        <f>'Population 2016'!AU167*'Prevalence Rates'!AU167</f>
        <v>145.67246071210946</v>
      </c>
      <c r="AV167" s="75">
        <f>'Population 2016'!AV167*'Prevalence Rates'!AV167</f>
        <v>377.18709685212696</v>
      </c>
      <c r="AW167" s="75">
        <f>'Population 2016'!AW167*'Prevalence Rates'!AW167</f>
        <v>935.39431923259372</v>
      </c>
      <c r="AX167" s="75">
        <f>'Population 2016'!AX167*'Prevalence Rates'!AX167</f>
        <v>202.17905161604293</v>
      </c>
      <c r="AY167" s="75">
        <f>'Population 2016'!AY167*'Prevalence Rates'!AY167</f>
        <v>2198.0428025003707</v>
      </c>
      <c r="AZ167" s="75">
        <f>'Population 2016'!AZ167*'Prevalence Rates'!AZ167</f>
        <v>1128.748928015651</v>
      </c>
      <c r="BA167" s="75">
        <f>'Population 2016'!BA167*'Prevalence Rates'!BA167</f>
        <v>208.42157085168841</v>
      </c>
      <c r="BB167" s="75">
        <f>'Population 2016'!BB167*'Prevalence Rates'!BB167</f>
        <v>407.88982167100005</v>
      </c>
      <c r="BC167" s="84">
        <f>'Population 2016'!BC167*'Prevalence Rates'!BC167</f>
        <v>279.54391822753649</v>
      </c>
      <c r="BD167" s="118">
        <v>165</v>
      </c>
    </row>
    <row r="168" spans="1:56" s="72" customFormat="1" x14ac:dyDescent="0.35">
      <c r="B168" s="75" t="s">
        <v>57</v>
      </c>
      <c r="C168" s="83">
        <f>'Population 2016'!C168*'Prevalence Rates'!C168</f>
        <v>296.54475374076668</v>
      </c>
      <c r="D168" s="75">
        <f>'Population 2016'!D168*'Prevalence Rates'!D168</f>
        <v>1054.8115533635989</v>
      </c>
      <c r="E168" s="75">
        <f>'Population 2016'!E168*'Prevalence Rates'!E168</f>
        <v>781.74480492061673</v>
      </c>
      <c r="F168" s="75">
        <f>'Population 2016'!F168*'Prevalence Rates'!F168</f>
        <v>632.70609959783621</v>
      </c>
      <c r="G168" s="75">
        <f>'Population 2016'!G168*'Prevalence Rates'!G168</f>
        <v>562.8273562971259</v>
      </c>
      <c r="H168" s="75">
        <f>'Population 2016'!H168*'Prevalence Rates'!H168</f>
        <v>1129.5975465799702</v>
      </c>
      <c r="I168" s="75">
        <f>'Population 2016'!I168*'Prevalence Rates'!I168</f>
        <v>590.30633557798842</v>
      </c>
      <c r="J168" s="75">
        <f>'Population 2016'!J168*'Prevalence Rates'!J168</f>
        <v>351.62047260897077</v>
      </c>
      <c r="K168" s="75">
        <f>'Population 2016'!K168*'Prevalence Rates'!K168</f>
        <v>143.2497591719746</v>
      </c>
      <c r="L168" s="75">
        <f>'Population 2016'!L168*'Prevalence Rates'!L168</f>
        <v>1039.6140810091913</v>
      </c>
      <c r="M168" s="75">
        <f>'Population 2016'!M168*'Prevalence Rates'!M168</f>
        <v>1039.6140810091915</v>
      </c>
      <c r="N168" s="75">
        <f>'Population 2016'!N168*'Prevalence Rates'!N168</f>
        <v>189.09874448774312</v>
      </c>
      <c r="O168" s="75">
        <f>'Population 2016'!O168*'Prevalence Rates'!O168</f>
        <v>356.20545798236537</v>
      </c>
      <c r="P168" s="75">
        <f>'Population 2016'!P168*'Prevalence Rates'!P168</f>
        <v>69.214262160487038</v>
      </c>
      <c r="Q168" s="75">
        <f>'Population 2016'!Q168*'Prevalence Rates'!Q168</f>
        <v>329.99904851435116</v>
      </c>
      <c r="R168" s="75">
        <f>'Population 2016'!R168*'Prevalence Rates'!R168</f>
        <v>81.373524431923954</v>
      </c>
      <c r="S168" s="75">
        <f>'Population 2016'!S168*'Prevalence Rates'!S168</f>
        <v>3006.264498899598</v>
      </c>
      <c r="T168" s="75">
        <f>'Population 2016'!T168*'Prevalence Rates'!T168</f>
        <v>390.15459569477969</v>
      </c>
      <c r="U168" s="75">
        <f>'Population 2016'!U168*'Prevalence Rates'!U168</f>
        <v>329.73323360633373</v>
      </c>
      <c r="V168" s="75">
        <f>'Population 2016'!V168*'Prevalence Rates'!V168</f>
        <v>404.95543060159002</v>
      </c>
      <c r="W168" s="75">
        <f>'Population 2016'!W168*'Prevalence Rates'!W168</f>
        <v>1220.6316532627836</v>
      </c>
      <c r="X168" s="75">
        <f>'Population 2016'!X168*'Prevalence Rates'!X168</f>
        <v>1220.6316532627836</v>
      </c>
      <c r="Y168" s="75">
        <f>'Population 2016'!Y168*'Prevalence Rates'!Y168</f>
        <v>762.59219810892534</v>
      </c>
      <c r="Z168" s="75">
        <f>'Population 2016'!Z168*'Prevalence Rates'!Z168</f>
        <v>509.73345164429406</v>
      </c>
      <c r="AA168" s="75">
        <f>'Population 2016'!AA168*'Prevalence Rates'!AA168</f>
        <v>2978.5536362674138</v>
      </c>
      <c r="AB168" s="75">
        <f>'Population 2016'!AB168*'Prevalence Rates'!AB168</f>
        <v>1498.6602121225105</v>
      </c>
      <c r="AC168" s="75">
        <f>'Population 2016'!AC168*'Prevalence Rates'!AC168</f>
        <v>1385.5587373864141</v>
      </c>
      <c r="AD168" s="75">
        <f>'Population 2016'!AD168*'Prevalence Rates'!AD168</f>
        <v>1554.3218195254599</v>
      </c>
      <c r="AE168" s="75">
        <f>'Population 2016'!AE168*'Prevalence Rates'!AE168</f>
        <v>1111.080810016834</v>
      </c>
      <c r="AF168" s="75">
        <f>'Population 2016'!AF168*'Prevalence Rates'!AF168</f>
        <v>171.26328704102971</v>
      </c>
      <c r="AG168" s="75">
        <f>'Population 2016'!AG168*'Prevalence Rates'!AG168</f>
        <v>1111.080810016834</v>
      </c>
      <c r="AH168" s="75">
        <f>'Population 2016'!AH168*'Prevalence Rates'!AH168</f>
        <v>1697.6327706097709</v>
      </c>
      <c r="AI168" s="75">
        <f>'Population 2016'!AI168*'Prevalence Rates'!AI168</f>
        <v>1311.1202801296549</v>
      </c>
      <c r="AJ168" s="75">
        <f>'Population 2016'!AJ168*'Prevalence Rates'!AJ168</f>
        <v>316.1495949587561</v>
      </c>
      <c r="AK168" s="75">
        <f>'Population 2016'!AK168*'Prevalence Rates'!AK168</f>
        <v>489.88770787335096</v>
      </c>
      <c r="AL168" s="75">
        <f>'Population 2016'!AL168*'Prevalence Rates'!AL168</f>
        <v>362.90555899676036</v>
      </c>
      <c r="AM168" s="75">
        <f>'Population 2016'!AM168*'Prevalence Rates'!AM168</f>
        <v>836.5709676277155</v>
      </c>
      <c r="AN168" s="75">
        <f>'Population 2016'!AN168*'Prevalence Rates'!AN168</f>
        <v>111.57693790702972</v>
      </c>
      <c r="AO168" s="75">
        <f>'Population 2016'!AO168*'Prevalence Rates'!AO168</f>
        <v>111.57693790702972</v>
      </c>
      <c r="AP168" s="75">
        <f>'Population 2016'!AP168*'Prevalence Rates'!AP168</f>
        <v>492.11378495576332</v>
      </c>
      <c r="AQ168" s="75">
        <f>'Population 2016'!AQ168*'Prevalence Rates'!AQ168</f>
        <v>438.95381890615585</v>
      </c>
      <c r="AR168" s="75">
        <f>'Population 2016'!AR168*'Prevalence Rates'!AR168</f>
        <v>13888.474581665412</v>
      </c>
      <c r="AS168" s="75">
        <f>'Population 2016'!AS168*'Prevalence Rates'!AS168</f>
        <v>631.4104557078748</v>
      </c>
      <c r="AT168" s="75">
        <f>'Population 2016'!AT168*'Prevalence Rates'!AT168</f>
        <v>164.48267192691756</v>
      </c>
      <c r="AU168" s="75">
        <f>'Population 2016'!AU168*'Prevalence Rates'!AU168</f>
        <v>164.48267192691745</v>
      </c>
      <c r="AV168" s="75">
        <f>'Population 2016'!AV168*'Prevalence Rates'!AV168</f>
        <v>409.94621426761717</v>
      </c>
      <c r="AW168" s="75">
        <f>'Population 2016'!AW168*'Prevalence Rates'!AW168</f>
        <v>869.4177679645893</v>
      </c>
      <c r="AX168" s="75">
        <f>'Population 2016'!AX168*'Prevalence Rates'!AX168</f>
        <v>219.68670120914331</v>
      </c>
      <c r="AY168" s="75">
        <f>'Population 2016'!AY168*'Prevalence Rates'!AY168</f>
        <v>2529.7469074058959</v>
      </c>
      <c r="AZ168" s="75">
        <f>'Population 2016'!AZ168*'Prevalence Rates'!AZ168</f>
        <v>1293.5342478346815</v>
      </c>
      <c r="BA168" s="75">
        <f>'Population 2016'!BA168*'Prevalence Rates'!BA168</f>
        <v>194.26265019878352</v>
      </c>
      <c r="BB168" s="75">
        <f>'Population 2016'!BB168*'Prevalence Rates'!BB168</f>
        <v>423.72696305168984</v>
      </c>
      <c r="BC168" s="84">
        <f>'Population 2016'!BC168*'Prevalence Rates'!BC168</f>
        <v>329.73323360633373</v>
      </c>
      <c r="BD168" s="118">
        <v>166</v>
      </c>
    </row>
    <row r="169" spans="1:56" s="72" customFormat="1" x14ac:dyDescent="0.35">
      <c r="B169" s="75" t="s">
        <v>58</v>
      </c>
      <c r="C169" s="83">
        <f>'Population 2016'!C169*'Prevalence Rates'!C169</f>
        <v>183.39924919628464</v>
      </c>
      <c r="D169" s="75">
        <f>'Population 2016'!D169*'Prevalence Rates'!D169</f>
        <v>718.08324978983467</v>
      </c>
      <c r="E169" s="75">
        <f>'Population 2016'!E169*'Prevalence Rates'!E169</f>
        <v>553.91706422072616</v>
      </c>
      <c r="F169" s="75">
        <f>'Population 2016'!F169*'Prevalence Rates'!F169</f>
        <v>413.3104008976992</v>
      </c>
      <c r="G169" s="75">
        <f>'Population 2016'!G169*'Prevalence Rates'!G169</f>
        <v>406.42663778498638</v>
      </c>
      <c r="H169" s="75">
        <f>'Population 2016'!H169*'Prevalence Rates'!H169</f>
        <v>857.42296531350325</v>
      </c>
      <c r="I169" s="75">
        <f>'Population 2016'!I169*'Prevalence Rates'!I169</f>
        <v>435.66384137390531</v>
      </c>
      <c r="J169" s="75">
        <f>'Population 2016'!J169*'Prevalence Rates'!J169</f>
        <v>251.91378903352862</v>
      </c>
      <c r="K169" s="75">
        <f>'Population 2016'!K169*'Prevalence Rates'!K169</f>
        <v>109.41469335528123</v>
      </c>
      <c r="L169" s="75">
        <f>'Population 2016'!L169*'Prevalence Rates'!L169</f>
        <v>833.11539368544788</v>
      </c>
      <c r="M169" s="75">
        <f>'Population 2016'!M169*'Prevalence Rates'!M169</f>
        <v>833.11539368544811</v>
      </c>
      <c r="N169" s="75">
        <f>'Population 2016'!N169*'Prevalence Rates'!N169</f>
        <v>133.083410633521</v>
      </c>
      <c r="O169" s="75">
        <f>'Population 2016'!O169*'Prevalence Rates'!O169</f>
        <v>273.8109655858803</v>
      </c>
      <c r="P169" s="75">
        <f>'Population 2016'!P169*'Prevalence Rates'!P169</f>
        <v>38.348442548377953</v>
      </c>
      <c r="Q169" s="75">
        <f>'Population 2016'!Q169*'Prevalence Rates'!Q169</f>
        <v>251.20043345665516</v>
      </c>
      <c r="R169" s="75">
        <f>'Population 2016'!R169*'Prevalence Rates'!R169</f>
        <v>67.655382382097685</v>
      </c>
      <c r="S169" s="75">
        <f>'Population 2016'!S169*'Prevalence Rates'!S169</f>
        <v>2141.1551655647386</v>
      </c>
      <c r="T169" s="75">
        <f>'Population 2016'!T169*'Prevalence Rates'!T169</f>
        <v>231.42357750454545</v>
      </c>
      <c r="U169" s="75">
        <f>'Population 2016'!U169*'Prevalence Rates'!U169</f>
        <v>237.86946596634573</v>
      </c>
      <c r="V169" s="75">
        <f>'Population 2016'!V169*'Prevalence Rates'!V169</f>
        <v>305.3835135272144</v>
      </c>
      <c r="W169" s="75">
        <f>'Population 2016'!W169*'Prevalence Rates'!W169</f>
        <v>894.0632772549302</v>
      </c>
      <c r="X169" s="75">
        <f>'Population 2016'!X169*'Prevalence Rates'!X169</f>
        <v>894.0632772549302</v>
      </c>
      <c r="Y169" s="75">
        <f>'Population 2016'!Y169*'Prevalence Rates'!Y169</f>
        <v>561.67504989521547</v>
      </c>
      <c r="Z169" s="75">
        <f>'Population 2016'!Z169*'Prevalence Rates'!Z169</f>
        <v>361.6284878440627</v>
      </c>
      <c r="AA169" s="75">
        <f>'Population 2016'!AA169*'Prevalence Rates'!AA169</f>
        <v>2185.8468361282949</v>
      </c>
      <c r="AB169" s="75">
        <f>'Population 2016'!AB169*'Prevalence Rates'!AB169</f>
        <v>1040.2922429492664</v>
      </c>
      <c r="AC169" s="75">
        <f>'Population 2016'!AC169*'Prevalence Rates'!AC169</f>
        <v>1018.1529941845454</v>
      </c>
      <c r="AD169" s="75">
        <f>'Population 2016'!AD169*'Prevalence Rates'!AD169</f>
        <v>1167.6246301766378</v>
      </c>
      <c r="AE169" s="75">
        <f>'Population 2016'!AE169*'Prevalence Rates'!AE169</f>
        <v>853.00777093188196</v>
      </c>
      <c r="AF169" s="75">
        <f>'Population 2016'!AF169*'Prevalence Rates'!AF169</f>
        <v>143.99511005405012</v>
      </c>
      <c r="AG169" s="75">
        <f>'Population 2016'!AG169*'Prevalence Rates'!AG169</f>
        <v>853.00777093188185</v>
      </c>
      <c r="AH169" s="75">
        <f>'Population 2016'!AH169*'Prevalence Rates'!AH169</f>
        <v>1244.0244887831386</v>
      </c>
      <c r="AI169" s="75">
        <f>'Population 2016'!AI169*'Prevalence Rates'!AI169</f>
        <v>902.71027968937312</v>
      </c>
      <c r="AJ169" s="75">
        <f>'Population 2016'!AJ169*'Prevalence Rates'!AJ169</f>
        <v>224.45666107343712</v>
      </c>
      <c r="AK169" s="75">
        <f>'Population 2016'!AK169*'Prevalence Rates'!AK169</f>
        <v>359.664393122207</v>
      </c>
      <c r="AL169" s="75">
        <f>'Population 2016'!AL169*'Prevalence Rates'!AL169</f>
        <v>273.01152144710414</v>
      </c>
      <c r="AM169" s="75">
        <f>'Population 2016'!AM169*'Prevalence Rates'!AM169</f>
        <v>588.49140233362641</v>
      </c>
      <c r="AN169" s="75">
        <f>'Population 2016'!AN169*'Prevalence Rates'!AN169</f>
        <v>92.980781589191423</v>
      </c>
      <c r="AO169" s="75">
        <f>'Population 2016'!AO169*'Prevalence Rates'!AO169</f>
        <v>92.980781589191423</v>
      </c>
      <c r="AP169" s="75">
        <f>'Population 2016'!AP169*'Prevalence Rates'!AP169</f>
        <v>395.15759222441261</v>
      </c>
      <c r="AQ169" s="75">
        <f>'Population 2016'!AQ169*'Prevalence Rates'!AQ169</f>
        <v>324.67281376610003</v>
      </c>
      <c r="AR169" s="75">
        <f>'Population 2016'!AR169*'Prevalence Rates'!AR169</f>
        <v>10169.8709921062</v>
      </c>
      <c r="AS169" s="75">
        <f>'Population 2016'!AS169*'Prevalence Rates'!AS169</f>
        <v>465.99991908946436</v>
      </c>
      <c r="AT169" s="75">
        <f>'Population 2016'!AT169*'Prevalence Rates'!AT169</f>
        <v>122.9166537504402</v>
      </c>
      <c r="AU169" s="75">
        <f>'Population 2016'!AU169*'Prevalence Rates'!AU169</f>
        <v>122.9166537504401</v>
      </c>
      <c r="AV169" s="75">
        <f>'Population 2016'!AV169*'Prevalence Rates'!AV169</f>
        <v>310.36022353751207</v>
      </c>
      <c r="AW169" s="75">
        <f>'Population 2016'!AW169*'Prevalence Rates'!AW169</f>
        <v>661.52448856736885</v>
      </c>
      <c r="AX169" s="75">
        <f>'Population 2016'!AX169*'Prevalence Rates'!AX169</f>
        <v>150.18920974383045</v>
      </c>
      <c r="AY169" s="75">
        <f>'Population 2016'!AY169*'Prevalence Rates'!AY169</f>
        <v>1833.0800381046881</v>
      </c>
      <c r="AZ169" s="75">
        <f>'Population 2016'!AZ169*'Prevalence Rates'!AZ169</f>
        <v>929.01499348580251</v>
      </c>
      <c r="BA169" s="75">
        <f>'Population 2016'!BA169*'Prevalence Rates'!BA169</f>
        <v>148.38152175987483</v>
      </c>
      <c r="BB169" s="75">
        <f>'Population 2016'!BB169*'Prevalence Rates'!BB169</f>
        <v>317.99248810024392</v>
      </c>
      <c r="BC169" s="84">
        <f>'Population 2016'!BC169*'Prevalence Rates'!BC169</f>
        <v>237.86946596634573</v>
      </c>
      <c r="BD169" s="118">
        <v>167</v>
      </c>
    </row>
    <row r="170" spans="1:56" s="72" customFormat="1" x14ac:dyDescent="0.35">
      <c r="B170" s="75" t="s">
        <v>59</v>
      </c>
      <c r="C170" s="83">
        <f>'Population 2016'!C170*'Prevalence Rates'!C170</f>
        <v>100.5541324890917</v>
      </c>
      <c r="D170" s="75">
        <f>'Population 2016'!D170*'Prevalence Rates'!D170</f>
        <v>326.56092429270217</v>
      </c>
      <c r="E170" s="75">
        <f>'Population 2016'!E170*'Prevalence Rates'!E170</f>
        <v>231.73716744388642</v>
      </c>
      <c r="F170" s="75">
        <f>'Population 2016'!F170*'Prevalence Rates'!F170</f>
        <v>187.02865214197359</v>
      </c>
      <c r="G170" s="75">
        <f>'Population 2016'!G170*'Prevalence Rates'!G170</f>
        <v>184.89259604846021</v>
      </c>
      <c r="H170" s="75">
        <f>'Population 2016'!H170*'Prevalence Rates'!H170</f>
        <v>383.95864063305453</v>
      </c>
      <c r="I170" s="75">
        <f>'Population 2016'!I170*'Prevalence Rates'!I170</f>
        <v>195.39549960718273</v>
      </c>
      <c r="J170" s="75">
        <f>'Population 2016'!J170*'Prevalence Rates'!J170</f>
        <v>106.88420440283886</v>
      </c>
      <c r="K170" s="75">
        <f>'Population 2016'!K170*'Prevalence Rates'!K170</f>
        <v>43.913489647702939</v>
      </c>
      <c r="L170" s="75">
        <f>'Population 2016'!L170*'Prevalence Rates'!L170</f>
        <v>378.66182083640427</v>
      </c>
      <c r="M170" s="75">
        <f>'Population 2016'!M170*'Prevalence Rates'!M170</f>
        <v>378.66182083640433</v>
      </c>
      <c r="N170" s="75">
        <f>'Population 2016'!N170*'Prevalence Rates'!N170</f>
        <v>70.130846737389646</v>
      </c>
      <c r="O170" s="75">
        <f>'Population 2016'!O170*'Prevalence Rates'!O170</f>
        <v>123.8472733125611</v>
      </c>
      <c r="P170" s="75">
        <f>'Population 2016'!P170*'Prevalence Rates'!P170</f>
        <v>12.840715904004682</v>
      </c>
      <c r="Q170" s="75">
        <f>'Population 2016'!Q170*'Prevalence Rates'!Q170</f>
        <v>100.94801251968417</v>
      </c>
      <c r="R170" s="75">
        <f>'Population 2016'!R170*'Prevalence Rates'!R170</f>
        <v>32.479457874835376</v>
      </c>
      <c r="S170" s="75">
        <f>'Population 2016'!S170*'Prevalence Rates'!S170</f>
        <v>963.82250144249758</v>
      </c>
      <c r="T170" s="75">
        <f>'Population 2016'!T170*'Prevalence Rates'!T170</f>
        <v>111.96149487404723</v>
      </c>
      <c r="U170" s="75">
        <f>'Population 2016'!U170*'Prevalence Rates'!U170</f>
        <v>111.00988817133552</v>
      </c>
      <c r="V170" s="75">
        <f>'Population 2016'!V170*'Prevalence Rates'!V170</f>
        <v>131.38517929570739</v>
      </c>
      <c r="W170" s="75">
        <f>'Population 2016'!W170*'Prevalence Rates'!W170</f>
        <v>409.83707919788901</v>
      </c>
      <c r="X170" s="75">
        <f>'Population 2016'!X170*'Prevalence Rates'!X170</f>
        <v>409.83707919788895</v>
      </c>
      <c r="Y170" s="75">
        <f>'Population 2016'!Y170*'Prevalence Rates'!Y170</f>
        <v>240.13483367402114</v>
      </c>
      <c r="Z170" s="75">
        <f>'Population 2016'!Z170*'Prevalence Rates'!Z170</f>
        <v>156.07530148510594</v>
      </c>
      <c r="AA170" s="75">
        <f>'Population 2016'!AA170*'Prevalence Rates'!AA170</f>
        <v>975.56408383772998</v>
      </c>
      <c r="AB170" s="75">
        <f>'Population 2016'!AB170*'Prevalence Rates'!AB170</f>
        <v>495.32152020156133</v>
      </c>
      <c r="AC170" s="75">
        <f>'Population 2016'!AC170*'Prevalence Rates'!AC170</f>
        <v>430.96230727087328</v>
      </c>
      <c r="AD170" s="75">
        <f>'Population 2016'!AD170*'Prevalence Rates'!AD170</f>
        <v>498.18886338321892</v>
      </c>
      <c r="AE170" s="75">
        <f>'Population 2016'!AE170*'Prevalence Rates'!AE170</f>
        <v>351.08362516936205</v>
      </c>
      <c r="AF170" s="75">
        <f>'Population 2016'!AF170*'Prevalence Rates'!AF170</f>
        <v>62.005858871559056</v>
      </c>
      <c r="AG170" s="75">
        <f>'Population 2016'!AG170*'Prevalence Rates'!AG170</f>
        <v>351.08362516936199</v>
      </c>
      <c r="AH170" s="75">
        <f>'Population 2016'!AH170*'Prevalence Rates'!AH170</f>
        <v>586.67685814649212</v>
      </c>
      <c r="AI170" s="75">
        <f>'Population 2016'!AI170*'Prevalence Rates'!AI170</f>
        <v>401.54641638833198</v>
      </c>
      <c r="AJ170" s="75">
        <f>'Population 2016'!AJ170*'Prevalence Rates'!AJ170</f>
        <v>99.501765921980962</v>
      </c>
      <c r="AK170" s="75">
        <f>'Population 2016'!AK170*'Prevalence Rates'!AK170</f>
        <v>192.57219274384113</v>
      </c>
      <c r="AL170" s="75">
        <f>'Population 2016'!AL170*'Prevalence Rates'!AL170</f>
        <v>123.58452157429613</v>
      </c>
      <c r="AM170" s="75">
        <f>'Population 2016'!AM170*'Prevalence Rates'!AM170</f>
        <v>259.95022745778715</v>
      </c>
      <c r="AN170" s="75">
        <f>'Population 2016'!AN170*'Prevalence Rates'!AN170</f>
        <v>40.431916015296032</v>
      </c>
      <c r="AO170" s="75">
        <f>'Population 2016'!AO170*'Prevalence Rates'!AO170</f>
        <v>40.431916015296032</v>
      </c>
      <c r="AP170" s="75">
        <f>'Population 2016'!AP170*'Prevalence Rates'!AP170</f>
        <v>183.07970635279491</v>
      </c>
      <c r="AQ170" s="75">
        <f>'Population 2016'!AQ170*'Prevalence Rates'!AQ170</f>
        <v>138.72328664598945</v>
      </c>
      <c r="AR170" s="75">
        <f>'Population 2016'!AR170*'Prevalence Rates'!AR170</f>
        <v>4574.0819320138035</v>
      </c>
      <c r="AS170" s="75">
        <f>'Population 2016'!AS170*'Prevalence Rates'!AS170</f>
        <v>209.00124903697468</v>
      </c>
      <c r="AT170" s="75">
        <f>'Population 2016'!AT170*'Prevalence Rates'!AT170</f>
        <v>56.105144749207042</v>
      </c>
      <c r="AU170" s="75">
        <f>'Population 2016'!AU170*'Prevalence Rates'!AU170</f>
        <v>56.105144749207</v>
      </c>
      <c r="AV170" s="75">
        <f>'Population 2016'!AV170*'Prevalence Rates'!AV170</f>
        <v>136.44406520269214</v>
      </c>
      <c r="AW170" s="75">
        <f>'Population 2016'!AW170*'Prevalence Rates'!AW170</f>
        <v>329.45772904161487</v>
      </c>
      <c r="AX170" s="75">
        <f>'Population 2016'!AX170*'Prevalence Rates'!AX170</f>
        <v>66.387823144575449</v>
      </c>
      <c r="AY170" s="75">
        <f>'Population 2016'!AY170*'Prevalence Rates'!AY170</f>
        <v>850.54227565037581</v>
      </c>
      <c r="AZ170" s="75">
        <f>'Population 2016'!AZ170*'Prevalence Rates'!AZ170</f>
        <v>435.39140683119967</v>
      </c>
      <c r="BA170" s="75">
        <f>'Population 2016'!BA170*'Prevalence Rates'!BA170</f>
        <v>55.282229471929789</v>
      </c>
      <c r="BB170" s="75">
        <f>'Population 2016'!BB170*'Prevalence Rates'!BB170</f>
        <v>138.11707202698588</v>
      </c>
      <c r="BC170" s="84">
        <f>'Population 2016'!BC170*'Prevalence Rates'!BC170</f>
        <v>111.00988817133552</v>
      </c>
      <c r="BD170" s="118">
        <v>168</v>
      </c>
    </row>
    <row r="171" spans="1:56" s="72" customFormat="1" x14ac:dyDescent="0.35">
      <c r="B171" s="75" t="s">
        <v>60</v>
      </c>
      <c r="C171" s="83">
        <f>'Population 2016'!C171*'Prevalence Rates'!C171</f>
        <v>70.99256124508257</v>
      </c>
      <c r="D171" s="75">
        <f>'Population 2016'!D171*'Prevalence Rates'!D171</f>
        <v>225.07886128827329</v>
      </c>
      <c r="E171" s="75">
        <f>'Population 2016'!E171*'Prevalence Rates'!E171</f>
        <v>157.73927647600905</v>
      </c>
      <c r="F171" s="75">
        <f>'Population 2016'!F171*'Prevalence Rates'!F171</f>
        <v>122.94191119822041</v>
      </c>
      <c r="G171" s="75">
        <f>'Population 2016'!G171*'Prevalence Rates'!G171</f>
        <v>110.37066838145451</v>
      </c>
      <c r="H171" s="75">
        <f>'Population 2016'!H171*'Prevalence Rates'!H171</f>
        <v>236.80398496800521</v>
      </c>
      <c r="I171" s="75">
        <f>'Population 2016'!I171*'Prevalence Rates'!I171</f>
        <v>127.65513240919823</v>
      </c>
      <c r="J171" s="75">
        <f>'Population 2016'!J171*'Prevalence Rates'!J171</f>
        <v>75.620574615008493</v>
      </c>
      <c r="K171" s="75">
        <f>'Population 2016'!K171*'Prevalence Rates'!K171</f>
        <v>27.944947957629143</v>
      </c>
      <c r="L171" s="75">
        <f>'Population 2016'!L171*'Prevalence Rates'!L171</f>
        <v>256.46647242678256</v>
      </c>
      <c r="M171" s="75">
        <f>'Population 2016'!M171*'Prevalence Rates'!M171</f>
        <v>256.46647242678262</v>
      </c>
      <c r="N171" s="75">
        <f>'Population 2016'!N171*'Prevalence Rates'!N171</f>
        <v>47.816486411856573</v>
      </c>
      <c r="O171" s="75">
        <f>'Population 2016'!O171*'Prevalence Rates'!O171</f>
        <v>78.811901198902518</v>
      </c>
      <c r="P171" s="75">
        <f>'Population 2016'!P171*'Prevalence Rates'!P171</f>
        <v>13.029549961416516</v>
      </c>
      <c r="Q171" s="75">
        <f>'Population 2016'!Q171*'Prevalence Rates'!Q171</f>
        <v>79.25431355413599</v>
      </c>
      <c r="R171" s="75">
        <f>'Population 2016'!R171*'Prevalence Rates'!R171</f>
        <v>24.359593406126532</v>
      </c>
      <c r="S171" s="75">
        <f>'Population 2016'!S171*'Prevalence Rates'!S171</f>
        <v>655.60323553277851</v>
      </c>
      <c r="T171" s="75">
        <f>'Population 2016'!T171*'Prevalence Rates'!T171</f>
        <v>93.731205386107135</v>
      </c>
      <c r="U171" s="75">
        <f>'Population 2016'!U171*'Prevalence Rates'!U171</f>
        <v>65.853323491470221</v>
      </c>
      <c r="V171" s="75">
        <f>'Population 2016'!V171*'Prevalence Rates'!V171</f>
        <v>78.077258188022824</v>
      </c>
      <c r="W171" s="75">
        <f>'Population 2016'!W171*'Prevalence Rates'!W171</f>
        <v>259.35447988183518</v>
      </c>
      <c r="X171" s="75">
        <f>'Population 2016'!X171*'Prevalence Rates'!X171</f>
        <v>259.35447988183512</v>
      </c>
      <c r="Y171" s="75">
        <f>'Population 2016'!Y171*'Prevalence Rates'!Y171</f>
        <v>154.95186902614202</v>
      </c>
      <c r="Z171" s="75">
        <f>'Population 2016'!Z171*'Prevalence Rates'!Z171</f>
        <v>107.60346171975732</v>
      </c>
      <c r="AA171" s="75">
        <f>'Population 2016'!AA171*'Prevalence Rates'!AA171</f>
        <v>662.46419724478312</v>
      </c>
      <c r="AB171" s="75">
        <f>'Population 2016'!AB171*'Prevalence Rates'!AB171</f>
        <v>322.36456042700667</v>
      </c>
      <c r="AC171" s="75">
        <f>'Population 2016'!AC171*'Prevalence Rates'!AC171</f>
        <v>312.0839914994246</v>
      </c>
      <c r="AD171" s="75">
        <f>'Population 2016'!AD171*'Prevalence Rates'!AD171</f>
        <v>330.46020985864629</v>
      </c>
      <c r="AE171" s="75">
        <f>'Population 2016'!AE171*'Prevalence Rates'!AE171</f>
        <v>246.63502933187502</v>
      </c>
      <c r="AF171" s="75">
        <f>'Population 2016'!AF171*'Prevalence Rates'!AF171</f>
        <v>40.854327574251528</v>
      </c>
      <c r="AG171" s="75">
        <f>'Population 2016'!AG171*'Prevalence Rates'!AG171</f>
        <v>246.63502933187496</v>
      </c>
      <c r="AH171" s="75">
        <f>'Population 2016'!AH171*'Prevalence Rates'!AH171</f>
        <v>372.31415997758154</v>
      </c>
      <c r="AI171" s="75">
        <f>'Population 2016'!AI171*'Prevalence Rates'!AI171</f>
        <v>291.86282190140463</v>
      </c>
      <c r="AJ171" s="75">
        <f>'Population 2016'!AJ171*'Prevalence Rates'!AJ171</f>
        <v>64.502598257563236</v>
      </c>
      <c r="AK171" s="75">
        <f>'Population 2016'!AK171*'Prevalence Rates'!AK171</f>
        <v>107.89505834584006</v>
      </c>
      <c r="AL171" s="75">
        <f>'Population 2016'!AL171*'Prevalence Rates'!AL171</f>
        <v>78.932771355144851</v>
      </c>
      <c r="AM171" s="75">
        <f>'Population 2016'!AM171*'Prevalence Rates'!AM171</f>
        <v>157.01485370086195</v>
      </c>
      <c r="AN171" s="75">
        <f>'Population 2016'!AN171*'Prevalence Rates'!AN171</f>
        <v>30.323937011472022</v>
      </c>
      <c r="AO171" s="75">
        <f>'Population 2016'!AO171*'Prevalence Rates'!AO171</f>
        <v>30.323937011472022</v>
      </c>
      <c r="AP171" s="75">
        <f>'Population 2016'!AP171*'Prevalence Rates'!AP171</f>
        <v>130.52448067470149</v>
      </c>
      <c r="AQ171" s="75">
        <f>'Population 2016'!AQ171*'Prevalence Rates'!AQ171</f>
        <v>97.019417591662773</v>
      </c>
      <c r="AR171" s="75">
        <f>'Population 2016'!AR171*'Prevalence Rates'!AR171</f>
        <v>3049.0518598941344</v>
      </c>
      <c r="AS171" s="75">
        <f>'Population 2016'!AS171*'Prevalence Rates'!AS171</f>
        <v>136.54399499036396</v>
      </c>
      <c r="AT171" s="75">
        <f>'Population 2016'!AT171*'Prevalence Rates'!AT171</f>
        <v>33.447297831258048</v>
      </c>
      <c r="AU171" s="75">
        <f>'Population 2016'!AU171*'Prevalence Rates'!AU171</f>
        <v>33.44729783125802</v>
      </c>
      <c r="AV171" s="75">
        <f>'Population 2016'!AV171*'Prevalence Rates'!AV171</f>
        <v>79.055574259070568</v>
      </c>
      <c r="AW171" s="75">
        <f>'Population 2016'!AW171*'Prevalence Rates'!AW171</f>
        <v>216.98978443371666</v>
      </c>
      <c r="AX171" s="75">
        <f>'Population 2016'!AX171*'Prevalence Rates'!AX171</f>
        <v>50.285244764827354</v>
      </c>
      <c r="AY171" s="75">
        <f>'Population 2016'!AY171*'Prevalence Rates'!AY171</f>
        <v>562.6909404006077</v>
      </c>
      <c r="AZ171" s="75">
        <f>'Population 2016'!AZ171*'Prevalence Rates'!AZ171</f>
        <v>298.23694666227783</v>
      </c>
      <c r="BA171" s="75">
        <f>'Population 2016'!BA171*'Prevalence Rates'!BA171</f>
        <v>48.482810873777993</v>
      </c>
      <c r="BB171" s="75">
        <f>'Population 2016'!BB171*'Prevalence Rates'!BB171</f>
        <v>84.829689566747376</v>
      </c>
      <c r="BC171" s="84">
        <f>'Population 2016'!BC171*'Prevalence Rates'!BC171</f>
        <v>65.853323491470221</v>
      </c>
      <c r="BD171" s="118">
        <v>169</v>
      </c>
    </row>
    <row r="172" spans="1:56" s="72" customFormat="1" x14ac:dyDescent="0.35">
      <c r="B172" s="75" t="s">
        <v>80</v>
      </c>
      <c r="C172" s="83">
        <f>'Population 2016'!C172*'Prevalence Rates'!C172</f>
        <v>35.384304973889734</v>
      </c>
      <c r="D172" s="75">
        <f>'Population 2016'!D172*'Prevalence Rates'!D172</f>
        <v>102.46494012795847</v>
      </c>
      <c r="E172" s="75">
        <f>'Population 2016'!E172*'Prevalence Rates'!E172</f>
        <v>68.204461781780211</v>
      </c>
      <c r="F172" s="75">
        <f>'Population 2016'!F172*'Prevalence Rates'!F172</f>
        <v>69.84146870196777</v>
      </c>
      <c r="G172" s="75">
        <f>'Population 2016'!G172*'Prevalence Rates'!G172</f>
        <v>53.229948333575507</v>
      </c>
      <c r="H172" s="75">
        <f>'Population 2016'!H172*'Prevalence Rates'!H172</f>
        <v>110.29226697139968</v>
      </c>
      <c r="I172" s="75">
        <f>'Population 2016'!I172*'Prevalence Rates'!I172</f>
        <v>63.338466080425938</v>
      </c>
      <c r="J172" s="75">
        <f>'Population 2016'!J172*'Prevalence Rates'!J172</f>
        <v>33.134103364880048</v>
      </c>
      <c r="K172" s="75">
        <f>'Population 2016'!K172*'Prevalence Rates'!K172</f>
        <v>14.903972244068877</v>
      </c>
      <c r="L172" s="75">
        <f>'Population 2016'!L172*'Prevalence Rates'!L172</f>
        <v>118.7451268074677</v>
      </c>
      <c r="M172" s="75">
        <f>'Population 2016'!M172*'Prevalence Rates'!M172</f>
        <v>118.74512680746773</v>
      </c>
      <c r="N172" s="75">
        <f>'Population 2016'!N172*'Prevalence Rates'!N172</f>
        <v>32.788447825273082</v>
      </c>
      <c r="O172" s="75">
        <f>'Population 2016'!O172*'Prevalence Rates'!O172</f>
        <v>32.255063811133851</v>
      </c>
      <c r="P172" s="75">
        <f>'Population 2016'!P172*'Prevalence Rates'!P172</f>
        <v>3.7766811482366713</v>
      </c>
      <c r="Q172" s="75">
        <f>'Population 2016'!Q172*'Prevalence Rates'!Q172</f>
        <v>40.494904735689921</v>
      </c>
      <c r="R172" s="75">
        <f>'Population 2016'!R172*'Prevalence Rates'!R172</f>
        <v>13.407218076240182</v>
      </c>
      <c r="S172" s="75">
        <f>'Population 2016'!S172*'Prevalence Rates'!S172</f>
        <v>327.45400205295721</v>
      </c>
      <c r="T172" s="75">
        <f>'Population 2016'!T172*'Prevalence Rates'!T172</f>
        <v>42.651998047256093</v>
      </c>
      <c r="U172" s="75">
        <f>'Population 2016'!U172*'Prevalence Rates'!U172</f>
        <v>40.049572245832913</v>
      </c>
      <c r="V172" s="75">
        <f>'Population 2016'!V172*'Prevalence Rates'!V172</f>
        <v>33.653990598285702</v>
      </c>
      <c r="W172" s="75">
        <f>'Population 2016'!W172*'Prevalence Rates'!W172</f>
        <v>133.09729901628245</v>
      </c>
      <c r="X172" s="75">
        <f>'Population 2016'!X172*'Prevalence Rates'!X172</f>
        <v>133.09729901628242</v>
      </c>
      <c r="Y172" s="75">
        <f>'Population 2016'!Y172*'Prevalence Rates'!Y172</f>
        <v>67.335105388323498</v>
      </c>
      <c r="Z172" s="75">
        <f>'Population 2016'!Z172*'Prevalence Rates'!Z172</f>
        <v>47.667327902023331</v>
      </c>
      <c r="AA172" s="75">
        <f>'Population 2016'!AA172*'Prevalence Rates'!AA172</f>
        <v>323.57060058178115</v>
      </c>
      <c r="AB172" s="75">
        <f>'Population 2016'!AB172*'Prevalence Rates'!AB172</f>
        <v>158.82734430129304</v>
      </c>
      <c r="AC172" s="75">
        <f>'Population 2016'!AC172*'Prevalence Rates'!AC172</f>
        <v>157.74675171201795</v>
      </c>
      <c r="AD172" s="75">
        <f>'Population 2016'!AD172*'Prevalence Rates'!AD172</f>
        <v>160.77617047692192</v>
      </c>
      <c r="AE172" s="75">
        <f>'Population 2016'!AE172*'Prevalence Rates'!AE172</f>
        <v>120.51761058171583</v>
      </c>
      <c r="AF172" s="75">
        <f>'Population 2016'!AF172*'Prevalence Rates'!AF172</f>
        <v>25.787483362470823</v>
      </c>
      <c r="AG172" s="75">
        <f>'Population 2016'!AG172*'Prevalence Rates'!AG172</f>
        <v>120.5176105817158</v>
      </c>
      <c r="AH172" s="75">
        <f>'Population 2016'!AH172*'Prevalence Rates'!AH172</f>
        <v>174.72236991576921</v>
      </c>
      <c r="AI172" s="75">
        <f>'Population 2016'!AI172*'Prevalence Rates'!AI172</f>
        <v>143.52881792860774</v>
      </c>
      <c r="AJ172" s="75">
        <f>'Population 2016'!AJ172*'Prevalence Rates'!AJ172</f>
        <v>34.999167664417719</v>
      </c>
      <c r="AK172" s="75">
        <f>'Population 2016'!AK172*'Prevalence Rates'!AK172</f>
        <v>64.873611030726622</v>
      </c>
      <c r="AL172" s="75">
        <f>'Population 2016'!AL172*'Prevalence Rates'!AL172</f>
        <v>33.704869520262584</v>
      </c>
      <c r="AM172" s="75">
        <f>'Population 2016'!AM172*'Prevalence Rates'!AM172</f>
        <v>74.973824467730566</v>
      </c>
      <c r="AN172" s="75">
        <f>'Population 2016'!AN172*'Prevalence Rates'!AN172</f>
        <v>15.306368205790641</v>
      </c>
      <c r="AO172" s="75">
        <f>'Population 2016'!AO172*'Prevalence Rates'!AO172</f>
        <v>15.306368205790641</v>
      </c>
      <c r="AP172" s="75">
        <f>'Population 2016'!AP172*'Prevalence Rates'!AP172</f>
        <v>70.567110534904785</v>
      </c>
      <c r="AQ172" s="75">
        <f>'Population 2016'!AQ172*'Prevalence Rates'!AQ172</f>
        <v>60.238921967360767</v>
      </c>
      <c r="AR172" s="75">
        <f>'Population 2016'!AR172*'Prevalence Rates'!AR172</f>
        <v>1517.2158684443448</v>
      </c>
      <c r="AS172" s="75">
        <f>'Population 2016'!AS172*'Prevalence Rates'!AS172</f>
        <v>67.748840426253381</v>
      </c>
      <c r="AT172" s="75">
        <f>'Population 2016'!AT172*'Prevalence Rates'!AT172</f>
        <v>20.499956735287189</v>
      </c>
      <c r="AU172" s="75">
        <f>'Population 2016'!AU172*'Prevalence Rates'!AU172</f>
        <v>20.499956735287174</v>
      </c>
      <c r="AV172" s="75">
        <f>'Population 2016'!AV172*'Prevalence Rates'!AV172</f>
        <v>44.212561900443163</v>
      </c>
      <c r="AW172" s="75">
        <f>'Population 2016'!AW172*'Prevalence Rates'!AW172</f>
        <v>100.54878743477856</v>
      </c>
      <c r="AX172" s="75">
        <f>'Population 2016'!AX172*'Prevalence Rates'!AX172</f>
        <v>19.210093505664382</v>
      </c>
      <c r="AY172" s="75">
        <f>'Population 2016'!AY172*'Prevalence Rates'!AY172</f>
        <v>309.0949762276108</v>
      </c>
      <c r="AZ172" s="75">
        <f>'Population 2016'!AZ172*'Prevalence Rates'!AZ172</f>
        <v>171.93643657866639</v>
      </c>
      <c r="BA172" s="75">
        <f>'Population 2016'!BA172*'Prevalence Rates'!BA172</f>
        <v>20.398255794455377</v>
      </c>
      <c r="BB172" s="75">
        <f>'Population 2016'!BB172*'Prevalence Rates'!BB172</f>
        <v>42.534323219383189</v>
      </c>
      <c r="BC172" s="84">
        <f>'Population 2016'!BC172*'Prevalence Rates'!BC172</f>
        <v>40.049572245832913</v>
      </c>
      <c r="BD172" s="118">
        <v>170</v>
      </c>
    </row>
    <row r="173" spans="1:56" s="80" customFormat="1" x14ac:dyDescent="0.35">
      <c r="B173" s="80" t="s">
        <v>79</v>
      </c>
      <c r="C173" s="83">
        <f>'Population 2016'!C173*'Prevalence Rates'!C173</f>
        <v>14.108931730095273</v>
      </c>
      <c r="D173" s="75">
        <f>'Population 2016'!D173*'Prevalence Rates'!D173</f>
        <v>45.703786244125361</v>
      </c>
      <c r="E173" s="75">
        <f>'Population 2016'!E173*'Prevalence Rates'!E173</f>
        <v>32.390535904088672</v>
      </c>
      <c r="F173" s="75">
        <f>'Population 2016'!F173*'Prevalence Rates'!F173</f>
        <v>30.604688532322953</v>
      </c>
      <c r="G173" s="75">
        <f>'Population 2016'!G173*'Prevalence Rates'!G173</f>
        <v>21.943774619147451</v>
      </c>
      <c r="H173" s="75">
        <f>'Population 2016'!H173*'Prevalence Rates'!H173</f>
        <v>43.939967322830356</v>
      </c>
      <c r="I173" s="75">
        <f>'Population 2016'!I173*'Prevalence Rates'!I173</f>
        <v>22.743155774052557</v>
      </c>
      <c r="J173" s="75">
        <f>'Population 2016'!J173*'Prevalence Rates'!J173</f>
        <v>14.963788616397441</v>
      </c>
      <c r="K173" s="75">
        <f>'Population 2016'!K173*'Prevalence Rates'!K173</f>
        <v>7.1858437605332082</v>
      </c>
      <c r="L173" s="75">
        <f>'Population 2016'!L173*'Prevalence Rates'!L173</f>
        <v>57.503693369233758</v>
      </c>
      <c r="M173" s="75">
        <f>'Population 2016'!M173*'Prevalence Rates'!M173</f>
        <v>57.503693369233766</v>
      </c>
      <c r="N173" s="75">
        <f>'Population 2016'!N173*'Prevalence Rates'!N173</f>
        <v>11.840272825793058</v>
      </c>
      <c r="O173" s="75">
        <f>'Population 2016'!O173*'Prevalence Rates'!O173</f>
        <v>10.65025691877061</v>
      </c>
      <c r="P173" s="75">
        <f>'Population 2016'!P173*'Prevalence Rates'!P173</f>
        <v>2.2660086889420028</v>
      </c>
      <c r="Q173" s="75">
        <f>'Population 2016'!Q173*'Prevalence Rates'!Q173</f>
        <v>17.065709852897896</v>
      </c>
      <c r="R173" s="75">
        <f>'Population 2016'!R173*'Prevalence Rates'!R173</f>
        <v>6.6091920094141745</v>
      </c>
      <c r="S173" s="75">
        <f>'Population 2016'!S173*'Prevalence Rates'!S173</f>
        <v>132.78920253102936</v>
      </c>
      <c r="T173" s="75">
        <f>'Population 2016'!T173*'Prevalence Rates'!T173</f>
        <v>18.05830562484633</v>
      </c>
      <c r="U173" s="75">
        <f>'Population 2016'!U173*'Prevalence Rates'!U173</f>
        <v>16.12734452852332</v>
      </c>
      <c r="V173" s="75">
        <f>'Population 2016'!V173*'Prevalence Rates'!V173</f>
        <v>17.230843186322279</v>
      </c>
      <c r="W173" s="75">
        <f>'Population 2016'!W173*'Prevalence Rates'!W173</f>
        <v>56.145969820573114</v>
      </c>
      <c r="X173" s="75">
        <f>'Population 2016'!X173*'Prevalence Rates'!X173</f>
        <v>56.1459698205731</v>
      </c>
      <c r="Y173" s="75">
        <f>'Population 2016'!Y173*'Prevalence Rates'!Y173</f>
        <v>32.450653199192047</v>
      </c>
      <c r="Z173" s="75">
        <f>'Population 2016'!Z173*'Prevalence Rates'!Z173</f>
        <v>24.13535589975865</v>
      </c>
      <c r="AA173" s="75">
        <f>'Population 2016'!AA173*'Prevalence Rates'!AA173</f>
        <v>153.2299608122089</v>
      </c>
      <c r="AB173" s="75">
        <f>'Population 2016'!AB173*'Prevalence Rates'!AB173</f>
        <v>68.031481908296854</v>
      </c>
      <c r="AC173" s="75">
        <f>'Population 2016'!AC173*'Prevalence Rates'!AC173</f>
        <v>82.282887780620314</v>
      </c>
      <c r="AD173" s="75">
        <f>'Population 2016'!AD173*'Prevalence Rates'!AD173</f>
        <v>62.572347428856105</v>
      </c>
      <c r="AE173" s="75">
        <f>'Population 2016'!AE173*'Prevalence Rates'!AE173</f>
        <v>45.528875108648201</v>
      </c>
      <c r="AF173" s="75">
        <f>'Population 2016'!AF173*'Prevalence Rates'!AF173</f>
        <v>11.010386154762823</v>
      </c>
      <c r="AG173" s="75">
        <f>'Population 2016'!AG173*'Prevalence Rates'!AG173</f>
        <v>45.528875108648194</v>
      </c>
      <c r="AH173" s="75">
        <f>'Population 2016'!AH173*'Prevalence Rates'!AH173</f>
        <v>72.572293263443413</v>
      </c>
      <c r="AI173" s="75">
        <f>'Population 2016'!AI173*'Prevalence Rates'!AI173</f>
        <v>59.124680456762718</v>
      </c>
      <c r="AJ173" s="75">
        <f>'Population 2016'!AJ173*'Prevalence Rates'!AJ173</f>
        <v>10.991474142544408</v>
      </c>
      <c r="AK173" s="75">
        <f>'Population 2016'!AK173*'Prevalence Rates'!AK173</f>
        <v>25.266564296177737</v>
      </c>
      <c r="AL173" s="75">
        <f>'Population 2016'!AL173*'Prevalence Rates'!AL173</f>
        <v>16.996472664064036</v>
      </c>
      <c r="AM173" s="75">
        <f>'Population 2016'!AM173*'Prevalence Rates'!AM173</f>
        <v>27.654279516785863</v>
      </c>
      <c r="AN173" s="75">
        <f>'Population 2016'!AN173*'Prevalence Rates'!AN173</f>
        <v>6.0647874022944048</v>
      </c>
      <c r="AO173" s="75">
        <f>'Population 2016'!AO173*'Prevalence Rates'!AO173</f>
        <v>6.0647874022944048</v>
      </c>
      <c r="AP173" s="75">
        <f>'Population 2016'!AP173*'Prevalence Rates'!AP173</f>
        <v>32.816173780217959</v>
      </c>
      <c r="AQ173" s="75">
        <f>'Population 2016'!AQ173*'Prevalence Rates'!AQ173</f>
        <v>38.518156834898953</v>
      </c>
      <c r="AR173" s="75">
        <f>'Population 2016'!AR173*'Prevalence Rates'!AR173</f>
        <v>653.62032677790103</v>
      </c>
      <c r="AS173" s="75">
        <f>'Population 2016'!AS173*'Prevalence Rates'!AS173</f>
        <v>24.326803705179781</v>
      </c>
      <c r="AT173" s="75">
        <f>'Population 2016'!AT173*'Prevalence Rates'!AT173</f>
        <v>7.192967275539365</v>
      </c>
      <c r="AU173" s="75">
        <f>'Population 2016'!AU173*'Prevalence Rates'!AU173</f>
        <v>7.1929672755393597</v>
      </c>
      <c r="AV173" s="75">
        <f>'Population 2016'!AV173*'Prevalence Rates'!AV173</f>
        <v>16.103913274995854</v>
      </c>
      <c r="AW173" s="75">
        <f>'Population 2016'!AW173*'Prevalence Rates'!AW173</f>
        <v>45.231673374915587</v>
      </c>
      <c r="AX173" s="75">
        <f>'Population 2016'!AX173*'Prevalence Rates'!AX173</f>
        <v>8.1925398774156921</v>
      </c>
      <c r="AY173" s="75">
        <f>'Population 2016'!AY173*'Prevalence Rates'!AY173</f>
        <v>132.50721059929364</v>
      </c>
      <c r="AZ173" s="75">
        <f>'Population 2016'!AZ173*'Prevalence Rates'!AZ173</f>
        <v>74.497566494630192</v>
      </c>
      <c r="BA173" s="75">
        <f>'Population 2016'!BA173*'Prevalence Rates'!BA173</f>
        <v>7.0950454937236085</v>
      </c>
      <c r="BB173" s="75">
        <f>'Population 2016'!BB173*'Prevalence Rates'!BB173</f>
        <v>19.355506633539541</v>
      </c>
      <c r="BC173" s="84">
        <f>'Population 2016'!BC173*'Prevalence Rates'!BC173</f>
        <v>16.12734452852332</v>
      </c>
      <c r="BD173" s="118">
        <v>171</v>
      </c>
    </row>
    <row r="174" spans="1:56" s="75" customFormat="1" x14ac:dyDescent="0.35">
      <c r="A174" s="75" t="s">
        <v>136</v>
      </c>
      <c r="B174" s="75" t="s">
        <v>83</v>
      </c>
      <c r="C174" s="83">
        <f>'Population 2016'!C174*'Prevalence Rates'!C174</f>
        <v>0</v>
      </c>
      <c r="D174" s="75">
        <f>'Population 2016'!D174*'Prevalence Rates'!D174</f>
        <v>0</v>
      </c>
      <c r="E174" s="75">
        <f>'Population 2016'!E174*'Prevalence Rates'!E174</f>
        <v>0</v>
      </c>
      <c r="F174" s="75">
        <f>'Population 2016'!F174*'Prevalence Rates'!F174</f>
        <v>0</v>
      </c>
      <c r="G174" s="75">
        <f>'Population 2016'!G174*'Prevalence Rates'!G174</f>
        <v>0</v>
      </c>
      <c r="H174" s="75">
        <f>'Population 2016'!H174*'Prevalence Rates'!H174</f>
        <v>0</v>
      </c>
      <c r="I174" s="75">
        <f>'Population 2016'!I174*'Prevalence Rates'!I174</f>
        <v>0</v>
      </c>
      <c r="J174" s="75">
        <f>'Population 2016'!J174*'Prevalence Rates'!J174</f>
        <v>0</v>
      </c>
      <c r="K174" s="75">
        <f>'Population 2016'!K174*'Prevalence Rates'!K174</f>
        <v>0</v>
      </c>
      <c r="L174" s="75">
        <f>'Population 2016'!L174*'Prevalence Rates'!L174</f>
        <v>0</v>
      </c>
      <c r="M174" s="75">
        <f>'Population 2016'!M174*'Prevalence Rates'!M174</f>
        <v>0</v>
      </c>
      <c r="N174" s="75">
        <f>'Population 2016'!N174*'Prevalence Rates'!N174</f>
        <v>0</v>
      </c>
      <c r="O174" s="75">
        <f>'Population 2016'!O174*'Prevalence Rates'!O174</f>
        <v>0</v>
      </c>
      <c r="P174" s="75">
        <f>'Population 2016'!P174*'Prevalence Rates'!P174</f>
        <v>0</v>
      </c>
      <c r="Q174" s="75">
        <f>'Population 2016'!Q174*'Prevalence Rates'!Q174</f>
        <v>0</v>
      </c>
      <c r="R174" s="75">
        <f>'Population 2016'!R174*'Prevalence Rates'!R174</f>
        <v>0</v>
      </c>
      <c r="S174" s="75">
        <f>'Population 2016'!S174*'Prevalence Rates'!S174</f>
        <v>0</v>
      </c>
      <c r="T174" s="75">
        <f>'Population 2016'!T174*'Prevalence Rates'!T174</f>
        <v>0</v>
      </c>
      <c r="U174" s="75">
        <f>'Population 2016'!U174*'Prevalence Rates'!U174</f>
        <v>0</v>
      </c>
      <c r="V174" s="75">
        <f>'Population 2016'!V174*'Prevalence Rates'!V174</f>
        <v>0</v>
      </c>
      <c r="W174" s="75">
        <f>'Population 2016'!W174*'Prevalence Rates'!W174</f>
        <v>0</v>
      </c>
      <c r="X174" s="75">
        <f>'Population 2016'!X174*'Prevalence Rates'!X174</f>
        <v>0</v>
      </c>
      <c r="Y174" s="75">
        <f>'Population 2016'!Y174*'Prevalence Rates'!Y174</f>
        <v>0</v>
      </c>
      <c r="Z174" s="75">
        <f>'Population 2016'!Z174*'Prevalence Rates'!Z174</f>
        <v>0</v>
      </c>
      <c r="AA174" s="75">
        <f>'Population 2016'!AA174*'Prevalence Rates'!AA174</f>
        <v>0</v>
      </c>
      <c r="AB174" s="75">
        <f>'Population 2016'!AB174*'Prevalence Rates'!AB174</f>
        <v>0</v>
      </c>
      <c r="AC174" s="75">
        <f>'Population 2016'!AC174*'Prevalence Rates'!AC174</f>
        <v>0</v>
      </c>
      <c r="AD174" s="75">
        <f>'Population 2016'!AD174*'Prevalence Rates'!AD174</f>
        <v>0</v>
      </c>
      <c r="AE174" s="75">
        <f>'Population 2016'!AE174*'Prevalence Rates'!AE174</f>
        <v>0</v>
      </c>
      <c r="AF174" s="75">
        <f>'Population 2016'!AF174*'Prevalence Rates'!AF174</f>
        <v>0</v>
      </c>
      <c r="AG174" s="75">
        <f>'Population 2016'!AG174*'Prevalence Rates'!AG174</f>
        <v>0</v>
      </c>
      <c r="AH174" s="75">
        <f>'Population 2016'!AH174*'Prevalence Rates'!AH174</f>
        <v>0</v>
      </c>
      <c r="AI174" s="75">
        <f>'Population 2016'!AI174*'Prevalence Rates'!AI174</f>
        <v>0</v>
      </c>
      <c r="AJ174" s="75">
        <f>'Population 2016'!AJ174*'Prevalence Rates'!AJ174</f>
        <v>0</v>
      </c>
      <c r="AK174" s="75">
        <f>'Population 2016'!AK174*'Prevalence Rates'!AK174</f>
        <v>0</v>
      </c>
      <c r="AL174" s="75">
        <f>'Population 2016'!AL174*'Prevalence Rates'!AL174</f>
        <v>0</v>
      </c>
      <c r="AM174" s="75">
        <f>'Population 2016'!AM174*'Prevalence Rates'!AM174</f>
        <v>0</v>
      </c>
      <c r="AN174" s="75">
        <f>'Population 2016'!AN174*'Prevalence Rates'!AN174</f>
        <v>0</v>
      </c>
      <c r="AO174" s="75">
        <f>'Population 2016'!AO174*'Prevalence Rates'!AO174</f>
        <v>0</v>
      </c>
      <c r="AP174" s="75">
        <f>'Population 2016'!AP174*'Prevalence Rates'!AP174</f>
        <v>0</v>
      </c>
      <c r="AQ174" s="75">
        <f>'Population 2016'!AQ174*'Prevalence Rates'!AQ174</f>
        <v>0</v>
      </c>
      <c r="AR174" s="75">
        <f>'Population 2016'!AR174*'Prevalence Rates'!AR174</f>
        <v>0</v>
      </c>
      <c r="AS174" s="75">
        <f>'Population 2016'!AS174*'Prevalence Rates'!AS174</f>
        <v>0</v>
      </c>
      <c r="AT174" s="75">
        <f>'Population 2016'!AT174*'Prevalence Rates'!AT174</f>
        <v>0</v>
      </c>
      <c r="AU174" s="75">
        <f>'Population 2016'!AU174*'Prevalence Rates'!AU174</f>
        <v>0</v>
      </c>
      <c r="AV174" s="75">
        <f>'Population 2016'!AV174*'Prevalence Rates'!AV174</f>
        <v>0</v>
      </c>
      <c r="AW174" s="75">
        <f>'Population 2016'!AW174*'Prevalence Rates'!AW174</f>
        <v>0</v>
      </c>
      <c r="AX174" s="75">
        <f>'Population 2016'!AX174*'Prevalence Rates'!AX174</f>
        <v>0</v>
      </c>
      <c r="AY174" s="75">
        <f>'Population 2016'!AY174*'Prevalence Rates'!AY174</f>
        <v>0</v>
      </c>
      <c r="AZ174" s="75">
        <f>'Population 2016'!AZ174*'Prevalence Rates'!AZ174</f>
        <v>0</v>
      </c>
      <c r="BA174" s="75">
        <f>'Population 2016'!BA174*'Prevalence Rates'!BA174</f>
        <v>0</v>
      </c>
      <c r="BB174" s="75">
        <f>'Population 2016'!BB174*'Prevalence Rates'!BB174</f>
        <v>0</v>
      </c>
      <c r="BC174" s="84">
        <f>'Population 2016'!BC174*'Prevalence Rates'!BC174</f>
        <v>0</v>
      </c>
      <c r="BD174" s="118">
        <v>172</v>
      </c>
    </row>
    <row r="175" spans="1:56" s="75" customFormat="1" x14ac:dyDescent="0.35">
      <c r="B175" s="75" t="s">
        <v>61</v>
      </c>
      <c r="C175" s="83">
        <f>'Population 2016'!C175*'Prevalence Rates'!C175</f>
        <v>0</v>
      </c>
      <c r="D175" s="75">
        <f>'Population 2016'!D175*'Prevalence Rates'!D175</f>
        <v>0</v>
      </c>
      <c r="E175" s="75">
        <f>'Population 2016'!E175*'Prevalence Rates'!E175</f>
        <v>0</v>
      </c>
      <c r="F175" s="75">
        <f>'Population 2016'!F175*'Prevalence Rates'!F175</f>
        <v>0</v>
      </c>
      <c r="G175" s="75">
        <f>'Population 2016'!G175*'Prevalence Rates'!G175</f>
        <v>0</v>
      </c>
      <c r="H175" s="75">
        <f>'Population 2016'!H175*'Prevalence Rates'!H175</f>
        <v>0</v>
      </c>
      <c r="I175" s="75">
        <f>'Population 2016'!I175*'Prevalence Rates'!I175</f>
        <v>0</v>
      </c>
      <c r="J175" s="75">
        <f>'Population 2016'!J175*'Prevalence Rates'!J175</f>
        <v>0</v>
      </c>
      <c r="K175" s="75">
        <f>'Population 2016'!K175*'Prevalence Rates'!K175</f>
        <v>0</v>
      </c>
      <c r="L175" s="75">
        <f>'Population 2016'!L175*'Prevalence Rates'!L175</f>
        <v>0</v>
      </c>
      <c r="M175" s="75">
        <f>'Population 2016'!M175*'Prevalence Rates'!M175</f>
        <v>0</v>
      </c>
      <c r="N175" s="75">
        <f>'Population 2016'!N175*'Prevalence Rates'!N175</f>
        <v>0</v>
      </c>
      <c r="O175" s="75">
        <f>'Population 2016'!O175*'Prevalence Rates'!O175</f>
        <v>0</v>
      </c>
      <c r="P175" s="75">
        <f>'Population 2016'!P175*'Prevalence Rates'!P175</f>
        <v>0</v>
      </c>
      <c r="Q175" s="75">
        <f>'Population 2016'!Q175*'Prevalence Rates'!Q175</f>
        <v>0</v>
      </c>
      <c r="R175" s="75">
        <f>'Population 2016'!R175*'Prevalence Rates'!R175</f>
        <v>0</v>
      </c>
      <c r="S175" s="75">
        <f>'Population 2016'!S175*'Prevalence Rates'!S175</f>
        <v>0</v>
      </c>
      <c r="T175" s="75">
        <f>'Population 2016'!T175*'Prevalence Rates'!T175</f>
        <v>0</v>
      </c>
      <c r="U175" s="75">
        <f>'Population 2016'!U175*'Prevalence Rates'!U175</f>
        <v>0</v>
      </c>
      <c r="V175" s="75">
        <f>'Population 2016'!V175*'Prevalence Rates'!V175</f>
        <v>0</v>
      </c>
      <c r="W175" s="75">
        <f>'Population 2016'!W175*'Prevalence Rates'!W175</f>
        <v>0</v>
      </c>
      <c r="X175" s="75">
        <f>'Population 2016'!X175*'Prevalence Rates'!X175</f>
        <v>0</v>
      </c>
      <c r="Y175" s="75">
        <f>'Population 2016'!Y175*'Prevalence Rates'!Y175</f>
        <v>0</v>
      </c>
      <c r="Z175" s="75">
        <f>'Population 2016'!Z175*'Prevalence Rates'!Z175</f>
        <v>0</v>
      </c>
      <c r="AA175" s="75">
        <f>'Population 2016'!AA175*'Prevalence Rates'!AA175</f>
        <v>0</v>
      </c>
      <c r="AB175" s="75">
        <f>'Population 2016'!AB175*'Prevalence Rates'!AB175</f>
        <v>0</v>
      </c>
      <c r="AC175" s="75">
        <f>'Population 2016'!AC175*'Prevalence Rates'!AC175</f>
        <v>0</v>
      </c>
      <c r="AD175" s="75">
        <f>'Population 2016'!AD175*'Prevalence Rates'!AD175</f>
        <v>0</v>
      </c>
      <c r="AE175" s="75">
        <f>'Population 2016'!AE175*'Prevalence Rates'!AE175</f>
        <v>0</v>
      </c>
      <c r="AF175" s="75">
        <f>'Population 2016'!AF175*'Prevalence Rates'!AF175</f>
        <v>0</v>
      </c>
      <c r="AG175" s="75">
        <f>'Population 2016'!AG175*'Prevalence Rates'!AG175</f>
        <v>0</v>
      </c>
      <c r="AH175" s="75">
        <f>'Population 2016'!AH175*'Prevalence Rates'!AH175</f>
        <v>0</v>
      </c>
      <c r="AI175" s="75">
        <f>'Population 2016'!AI175*'Prevalence Rates'!AI175</f>
        <v>0</v>
      </c>
      <c r="AJ175" s="75">
        <f>'Population 2016'!AJ175*'Prevalence Rates'!AJ175</f>
        <v>0</v>
      </c>
      <c r="AK175" s="75">
        <f>'Population 2016'!AK175*'Prevalence Rates'!AK175</f>
        <v>0</v>
      </c>
      <c r="AL175" s="75">
        <f>'Population 2016'!AL175*'Prevalence Rates'!AL175</f>
        <v>0</v>
      </c>
      <c r="AM175" s="75">
        <f>'Population 2016'!AM175*'Prevalence Rates'!AM175</f>
        <v>0</v>
      </c>
      <c r="AN175" s="75">
        <f>'Population 2016'!AN175*'Prevalence Rates'!AN175</f>
        <v>0</v>
      </c>
      <c r="AO175" s="75">
        <f>'Population 2016'!AO175*'Prevalence Rates'!AO175</f>
        <v>0</v>
      </c>
      <c r="AP175" s="75">
        <f>'Population 2016'!AP175*'Prevalence Rates'!AP175</f>
        <v>0</v>
      </c>
      <c r="AQ175" s="75">
        <f>'Population 2016'!AQ175*'Prevalence Rates'!AQ175</f>
        <v>0</v>
      </c>
      <c r="AR175" s="75">
        <f>'Population 2016'!AR175*'Prevalence Rates'!AR175</f>
        <v>0</v>
      </c>
      <c r="AS175" s="75">
        <f>'Population 2016'!AS175*'Prevalence Rates'!AS175</f>
        <v>0</v>
      </c>
      <c r="AT175" s="75">
        <f>'Population 2016'!AT175*'Prevalence Rates'!AT175</f>
        <v>0</v>
      </c>
      <c r="AU175" s="75">
        <f>'Population 2016'!AU175*'Prevalence Rates'!AU175</f>
        <v>0</v>
      </c>
      <c r="AV175" s="75">
        <f>'Population 2016'!AV175*'Prevalence Rates'!AV175</f>
        <v>0</v>
      </c>
      <c r="AW175" s="75">
        <f>'Population 2016'!AW175*'Prevalence Rates'!AW175</f>
        <v>0</v>
      </c>
      <c r="AX175" s="75">
        <f>'Population 2016'!AX175*'Prevalence Rates'!AX175</f>
        <v>0</v>
      </c>
      <c r="AY175" s="75">
        <f>'Population 2016'!AY175*'Prevalence Rates'!AY175</f>
        <v>0</v>
      </c>
      <c r="AZ175" s="75">
        <f>'Population 2016'!AZ175*'Prevalence Rates'!AZ175</f>
        <v>0</v>
      </c>
      <c r="BA175" s="75">
        <f>'Population 2016'!BA175*'Prevalence Rates'!BA175</f>
        <v>0</v>
      </c>
      <c r="BB175" s="75">
        <f>'Population 2016'!BB175*'Prevalence Rates'!BB175</f>
        <v>0</v>
      </c>
      <c r="BC175" s="84">
        <f>'Population 2016'!BC175*'Prevalence Rates'!BC175</f>
        <v>0</v>
      </c>
      <c r="BD175" s="118">
        <v>173</v>
      </c>
    </row>
    <row r="176" spans="1:56" s="75" customFormat="1" x14ac:dyDescent="0.35">
      <c r="B176" s="75" t="s">
        <v>78</v>
      </c>
      <c r="C176" s="83">
        <f>'Population 2016'!C176*'Prevalence Rates'!C176</f>
        <v>0</v>
      </c>
      <c r="D176" s="75">
        <f>'Population 2016'!D176*'Prevalence Rates'!D176</f>
        <v>0</v>
      </c>
      <c r="E176" s="75">
        <f>'Population 2016'!E176*'Prevalence Rates'!E176</f>
        <v>0</v>
      </c>
      <c r="F176" s="75">
        <f>'Population 2016'!F176*'Prevalence Rates'!F176</f>
        <v>0</v>
      </c>
      <c r="G176" s="75">
        <f>'Population 2016'!G176*'Prevalence Rates'!G176</f>
        <v>0</v>
      </c>
      <c r="H176" s="75">
        <f>'Population 2016'!H176*'Prevalence Rates'!H176</f>
        <v>0</v>
      </c>
      <c r="I176" s="75">
        <f>'Population 2016'!I176*'Prevalence Rates'!I176</f>
        <v>0</v>
      </c>
      <c r="J176" s="75">
        <f>'Population 2016'!J176*'Prevalence Rates'!J176</f>
        <v>0</v>
      </c>
      <c r="K176" s="75">
        <f>'Population 2016'!K176*'Prevalence Rates'!K176</f>
        <v>0</v>
      </c>
      <c r="L176" s="75">
        <f>'Population 2016'!L176*'Prevalence Rates'!L176</f>
        <v>0</v>
      </c>
      <c r="M176" s="75">
        <f>'Population 2016'!M176*'Prevalence Rates'!M176</f>
        <v>0</v>
      </c>
      <c r="N176" s="75">
        <f>'Population 2016'!N176*'Prevalence Rates'!N176</f>
        <v>0</v>
      </c>
      <c r="O176" s="75">
        <f>'Population 2016'!O176*'Prevalence Rates'!O176</f>
        <v>0</v>
      </c>
      <c r="P176" s="75">
        <f>'Population 2016'!P176*'Prevalence Rates'!P176</f>
        <v>0</v>
      </c>
      <c r="Q176" s="75">
        <f>'Population 2016'!Q176*'Prevalence Rates'!Q176</f>
        <v>0</v>
      </c>
      <c r="R176" s="75">
        <f>'Population 2016'!R176*'Prevalence Rates'!R176</f>
        <v>0</v>
      </c>
      <c r="S176" s="75">
        <f>'Population 2016'!S176*'Prevalence Rates'!S176</f>
        <v>0</v>
      </c>
      <c r="T176" s="75">
        <f>'Population 2016'!T176*'Prevalence Rates'!T176</f>
        <v>0</v>
      </c>
      <c r="U176" s="75">
        <f>'Population 2016'!U176*'Prevalence Rates'!U176</f>
        <v>0</v>
      </c>
      <c r="V176" s="75">
        <f>'Population 2016'!V176*'Prevalence Rates'!V176</f>
        <v>0</v>
      </c>
      <c r="W176" s="75">
        <f>'Population 2016'!W176*'Prevalence Rates'!W176</f>
        <v>0</v>
      </c>
      <c r="X176" s="75">
        <f>'Population 2016'!X176*'Prevalence Rates'!X176</f>
        <v>0</v>
      </c>
      <c r="Y176" s="75">
        <f>'Population 2016'!Y176*'Prevalence Rates'!Y176</f>
        <v>0</v>
      </c>
      <c r="Z176" s="75">
        <f>'Population 2016'!Z176*'Prevalence Rates'!Z176</f>
        <v>0</v>
      </c>
      <c r="AA176" s="75">
        <f>'Population 2016'!AA176*'Prevalence Rates'!AA176</f>
        <v>0</v>
      </c>
      <c r="AB176" s="75">
        <f>'Population 2016'!AB176*'Prevalence Rates'!AB176</f>
        <v>0</v>
      </c>
      <c r="AC176" s="75">
        <f>'Population 2016'!AC176*'Prevalence Rates'!AC176</f>
        <v>0</v>
      </c>
      <c r="AD176" s="75">
        <f>'Population 2016'!AD176*'Prevalence Rates'!AD176</f>
        <v>0</v>
      </c>
      <c r="AE176" s="75">
        <f>'Population 2016'!AE176*'Prevalence Rates'!AE176</f>
        <v>0</v>
      </c>
      <c r="AF176" s="75">
        <f>'Population 2016'!AF176*'Prevalence Rates'!AF176</f>
        <v>0</v>
      </c>
      <c r="AG176" s="75">
        <f>'Population 2016'!AG176*'Prevalence Rates'!AG176</f>
        <v>0</v>
      </c>
      <c r="AH176" s="75">
        <f>'Population 2016'!AH176*'Prevalence Rates'!AH176</f>
        <v>0</v>
      </c>
      <c r="AI176" s="75">
        <f>'Population 2016'!AI176*'Prevalence Rates'!AI176</f>
        <v>0</v>
      </c>
      <c r="AJ176" s="75">
        <f>'Population 2016'!AJ176*'Prevalence Rates'!AJ176</f>
        <v>0</v>
      </c>
      <c r="AK176" s="75">
        <f>'Population 2016'!AK176*'Prevalence Rates'!AK176</f>
        <v>0</v>
      </c>
      <c r="AL176" s="75">
        <f>'Population 2016'!AL176*'Prevalence Rates'!AL176</f>
        <v>0</v>
      </c>
      <c r="AM176" s="75">
        <f>'Population 2016'!AM176*'Prevalence Rates'!AM176</f>
        <v>0</v>
      </c>
      <c r="AN176" s="75">
        <f>'Population 2016'!AN176*'Prevalence Rates'!AN176</f>
        <v>0</v>
      </c>
      <c r="AO176" s="75">
        <f>'Population 2016'!AO176*'Prevalence Rates'!AO176</f>
        <v>0</v>
      </c>
      <c r="AP176" s="75">
        <f>'Population 2016'!AP176*'Prevalence Rates'!AP176</f>
        <v>0</v>
      </c>
      <c r="AQ176" s="75">
        <f>'Population 2016'!AQ176*'Prevalence Rates'!AQ176</f>
        <v>0</v>
      </c>
      <c r="AR176" s="75">
        <f>'Population 2016'!AR176*'Prevalence Rates'!AR176</f>
        <v>0</v>
      </c>
      <c r="AS176" s="75">
        <f>'Population 2016'!AS176*'Prevalence Rates'!AS176</f>
        <v>0</v>
      </c>
      <c r="AT176" s="75">
        <f>'Population 2016'!AT176*'Prevalence Rates'!AT176</f>
        <v>0</v>
      </c>
      <c r="AU176" s="75">
        <f>'Population 2016'!AU176*'Prevalence Rates'!AU176</f>
        <v>0</v>
      </c>
      <c r="AV176" s="75">
        <f>'Population 2016'!AV176*'Prevalence Rates'!AV176</f>
        <v>0</v>
      </c>
      <c r="AW176" s="75">
        <f>'Population 2016'!AW176*'Prevalence Rates'!AW176</f>
        <v>0</v>
      </c>
      <c r="AX176" s="75">
        <f>'Population 2016'!AX176*'Prevalence Rates'!AX176</f>
        <v>0</v>
      </c>
      <c r="AY176" s="75">
        <f>'Population 2016'!AY176*'Prevalence Rates'!AY176</f>
        <v>0</v>
      </c>
      <c r="AZ176" s="75">
        <f>'Population 2016'!AZ176*'Prevalence Rates'!AZ176</f>
        <v>0</v>
      </c>
      <c r="BA176" s="75">
        <f>'Population 2016'!BA176*'Prevalence Rates'!BA176</f>
        <v>0</v>
      </c>
      <c r="BB176" s="75">
        <f>'Population 2016'!BB176*'Prevalence Rates'!BB176</f>
        <v>0</v>
      </c>
      <c r="BC176" s="84">
        <f>'Population 2016'!BC176*'Prevalence Rates'!BC176</f>
        <v>0</v>
      </c>
      <c r="BD176" s="118">
        <v>174</v>
      </c>
    </row>
    <row r="177" spans="2:56" s="75" customFormat="1" x14ac:dyDescent="0.35">
      <c r="B177" s="75" t="s">
        <v>62</v>
      </c>
      <c r="C177" s="83">
        <f>'Population 2016'!C177*'Prevalence Rates'!C177</f>
        <v>98.215844606000317</v>
      </c>
      <c r="D177" s="75">
        <f>'Population 2016'!D177*'Prevalence Rates'!D177</f>
        <v>297.74370902868986</v>
      </c>
      <c r="E177" s="75">
        <f>'Population 2016'!E177*'Prevalence Rates'!E177</f>
        <v>204.05613453310002</v>
      </c>
      <c r="F177" s="75">
        <f>'Population 2016'!F177*'Prevalence Rates'!F177</f>
        <v>72.340321264818797</v>
      </c>
      <c r="G177" s="75">
        <f>'Population 2016'!G177*'Prevalence Rates'!G177</f>
        <v>48.429212634431792</v>
      </c>
      <c r="H177" s="75">
        <f>'Population 2016'!H177*'Prevalence Rates'!H177</f>
        <v>138.86120037525117</v>
      </c>
      <c r="I177" s="75">
        <f>'Population 2016'!I177*'Prevalence Rates'!I177</f>
        <v>88.08568548100601</v>
      </c>
      <c r="J177" s="75">
        <f>'Population 2016'!J177*'Prevalence Rates'!J177</f>
        <v>109.00161518927605</v>
      </c>
      <c r="K177" s="75">
        <f>'Population 2016'!K177*'Prevalence Rates'!K177</f>
        <v>22.206942278516973</v>
      </c>
      <c r="L177" s="75">
        <f>'Population 2016'!L177*'Prevalence Rates'!L177</f>
        <v>54.38113659191422</v>
      </c>
      <c r="M177" s="75">
        <f>'Population 2016'!M177*'Prevalence Rates'!M177</f>
        <v>54.381136591914228</v>
      </c>
      <c r="N177" s="75">
        <f>'Population 2016'!N177*'Prevalence Rates'!N177</f>
        <v>87.417925866076715</v>
      </c>
      <c r="O177" s="75">
        <f>'Population 2016'!O177*'Prevalence Rates'!O177</f>
        <v>43.229974192011113</v>
      </c>
      <c r="P177" s="75">
        <f>'Population 2016'!P177*'Prevalence Rates'!P177</f>
        <v>26.699175351666266</v>
      </c>
      <c r="Q177" s="75">
        <f>'Population 2016'!Q177*'Prevalence Rates'!Q177</f>
        <v>101.42581302698896</v>
      </c>
      <c r="R177" s="75">
        <f>'Population 2016'!R177*'Prevalence Rates'!R177</f>
        <v>25.592855931017112</v>
      </c>
      <c r="S177" s="75">
        <f>'Population 2016'!S177*'Prevalence Rates'!S177</f>
        <v>524.66193308800052</v>
      </c>
      <c r="T177" s="75">
        <f>'Population 2016'!T177*'Prevalence Rates'!T177</f>
        <v>87.834094417430592</v>
      </c>
      <c r="U177" s="75">
        <f>'Population 2016'!U177*'Prevalence Rates'!U177</f>
        <v>4.1211001039526574</v>
      </c>
      <c r="V177" s="75">
        <f>'Population 2016'!V177*'Prevalence Rates'!V177</f>
        <v>71.568692088760457</v>
      </c>
      <c r="W177" s="75">
        <f>'Population 2016'!W177*'Prevalence Rates'!W177</f>
        <v>148.86324117204038</v>
      </c>
      <c r="X177" s="75">
        <f>'Population 2016'!X177*'Prevalence Rates'!X177</f>
        <v>148.86324117204026</v>
      </c>
      <c r="Y177" s="75">
        <f>'Population 2016'!Y177*'Prevalence Rates'!Y177</f>
        <v>179.79709936389995</v>
      </c>
      <c r="Z177" s="75">
        <f>'Population 2016'!Z177*'Prevalence Rates'!Z177</f>
        <v>145.96705751250101</v>
      </c>
      <c r="AA177" s="75">
        <f>'Population 2016'!AA177*'Prevalence Rates'!AA177</f>
        <v>609.11384953856236</v>
      </c>
      <c r="AB177" s="75">
        <f>'Population 2016'!AB177*'Prevalence Rates'!AB177</f>
        <v>380.19122904462989</v>
      </c>
      <c r="AC177" s="75">
        <f>'Population 2016'!AC177*'Prevalence Rates'!AC177</f>
        <v>319.71373098355514</v>
      </c>
      <c r="AD177" s="75">
        <f>'Population 2016'!AD177*'Prevalence Rates'!AD177</f>
        <v>217.65184246328931</v>
      </c>
      <c r="AE177" s="75">
        <f>'Population 2016'!AE177*'Prevalence Rates'!AE177</f>
        <v>171.92120339293339</v>
      </c>
      <c r="AF177" s="75">
        <f>'Population 2016'!AF177*'Prevalence Rates'!AF177</f>
        <v>30.223438810550245</v>
      </c>
      <c r="AG177" s="75">
        <f>'Population 2016'!AG177*'Prevalence Rates'!AG177</f>
        <v>171.92120339293342</v>
      </c>
      <c r="AH177" s="75">
        <f>'Population 2016'!AH177*'Prevalence Rates'!AH177</f>
        <v>296.90084817302466</v>
      </c>
      <c r="AI177" s="75">
        <f>'Population 2016'!AI177*'Prevalence Rates'!AI177</f>
        <v>284.96636619815911</v>
      </c>
      <c r="AJ177" s="75">
        <f>'Population 2016'!AJ177*'Prevalence Rates'!AJ177</f>
        <v>33.305730364697752</v>
      </c>
      <c r="AK177" s="75">
        <f>'Population 2016'!AK177*'Prevalence Rates'!AK177</f>
        <v>83.111507352160245</v>
      </c>
      <c r="AL177" s="75">
        <f>'Population 2016'!AL177*'Prevalence Rates'!AL177</f>
        <v>69.139590908738825</v>
      </c>
      <c r="AM177" s="75">
        <f>'Population 2016'!AM177*'Prevalence Rates'!AM177</f>
        <v>141.24306572234644</v>
      </c>
      <c r="AN177" s="75">
        <f>'Population 2016'!AN177*'Prevalence Rates'!AN177</f>
        <v>26.084070233862445</v>
      </c>
      <c r="AO177" s="75">
        <f>'Population 2016'!AO177*'Prevalence Rates'!AO177</f>
        <v>26.084070233862427</v>
      </c>
      <c r="AP177" s="75">
        <f>'Population 2016'!AP177*'Prevalence Rates'!AP177</f>
        <v>138.15986422557501</v>
      </c>
      <c r="AQ177" s="75">
        <f>'Population 2016'!AQ177*'Prevalence Rates'!AQ177</f>
        <v>52.603860306795823</v>
      </c>
      <c r="AR177" s="75">
        <f>'Population 2016'!AR177*'Prevalence Rates'!AR177</f>
        <v>2503.414792931962</v>
      </c>
      <c r="AS177" s="75">
        <f>'Population 2016'!AS177*'Prevalence Rates'!AS177</f>
        <v>111.24390352674243</v>
      </c>
      <c r="AT177" s="75">
        <f>'Population 2016'!AT177*'Prevalence Rates'!AT177</f>
        <v>48.745578608194464</v>
      </c>
      <c r="AU177" s="75">
        <f>'Population 2016'!AU177*'Prevalence Rates'!AU177</f>
        <v>48.745578608194464</v>
      </c>
      <c r="AV177" s="75">
        <f>'Population 2016'!AV177*'Prevalence Rates'!AV177</f>
        <v>28.659586823694628</v>
      </c>
      <c r="AW177" s="75">
        <f>'Population 2016'!AW177*'Prevalence Rates'!AW177</f>
        <v>151.429282346219</v>
      </c>
      <c r="AX177" s="75">
        <f>'Population 2016'!AX177*'Prevalence Rates'!AX177</f>
        <v>83.680756225094811</v>
      </c>
      <c r="AY177" s="75">
        <f>'Population 2016'!AY177*'Prevalence Rates'!AY177</f>
        <v>481.85173624004801</v>
      </c>
      <c r="AZ177" s="75">
        <f>'Population 2016'!AZ177*'Prevalence Rates'!AZ177</f>
        <v>327.4357789549378</v>
      </c>
      <c r="BA177" s="75">
        <f>'Population 2016'!BA177*'Prevalence Rates'!BA177</f>
        <v>19.661963997022365</v>
      </c>
      <c r="BB177" s="75">
        <f>'Population 2016'!BB177*'Prevalence Rates'!BB177</f>
        <v>83.448704050022172</v>
      </c>
      <c r="BC177" s="84">
        <f>'Population 2016'!BC177*'Prevalence Rates'!BC177</f>
        <v>4.1211001039526556</v>
      </c>
      <c r="BD177" s="118">
        <v>175</v>
      </c>
    </row>
    <row r="178" spans="2:56" s="75" customFormat="1" x14ac:dyDescent="0.35">
      <c r="B178" s="75" t="s">
        <v>63</v>
      </c>
      <c r="C178" s="83">
        <f>'Population 2016'!C178*'Prevalence Rates'!C178</f>
        <v>233.46686906343146</v>
      </c>
      <c r="D178" s="75">
        <f>'Population 2016'!D178*'Prevalence Rates'!D178</f>
        <v>475.82966402568854</v>
      </c>
      <c r="E178" s="75">
        <f>'Population 2016'!E178*'Prevalence Rates'!E178</f>
        <v>235.300210042392</v>
      </c>
      <c r="F178" s="75">
        <f>'Population 2016'!F178*'Prevalence Rates'!F178</f>
        <v>80.604154098233948</v>
      </c>
      <c r="G178" s="75">
        <f>'Population 2016'!G178*'Prevalence Rates'!G178</f>
        <v>51.560893820953943</v>
      </c>
      <c r="H178" s="75">
        <f>'Population 2016'!H178*'Prevalence Rates'!H178</f>
        <v>167.57358032475418</v>
      </c>
      <c r="I178" s="75">
        <f>'Population 2016'!I178*'Prevalence Rates'!I178</f>
        <v>84.562258061765775</v>
      </c>
      <c r="J178" s="75">
        <f>'Population 2016'!J178*'Prevalence Rates'!J178</f>
        <v>155.32730164471837</v>
      </c>
      <c r="K178" s="75">
        <f>'Population 2016'!K178*'Prevalence Rates'!K178</f>
        <v>23.695675839087944</v>
      </c>
      <c r="L178" s="75">
        <f>'Population 2016'!L178*'Prevalence Rates'!L178</f>
        <v>70.548501524645474</v>
      </c>
      <c r="M178" s="75">
        <f>'Population 2016'!M178*'Prevalence Rates'!M178</f>
        <v>70.548501524645488</v>
      </c>
      <c r="N178" s="75">
        <f>'Population 2016'!N178*'Prevalence Rates'!N178</f>
        <v>190.95683037705012</v>
      </c>
      <c r="O178" s="75">
        <f>'Population 2016'!O178*'Prevalence Rates'!O178</f>
        <v>57.084090550281744</v>
      </c>
      <c r="P178" s="75">
        <f>'Population 2016'!P178*'Prevalence Rates'!P178</f>
        <v>40.565045423802339</v>
      </c>
      <c r="Q178" s="75">
        <f>'Population 2016'!Q178*'Prevalence Rates'!Q178</f>
        <v>128.81310350109584</v>
      </c>
      <c r="R178" s="75">
        <f>'Population 2016'!R178*'Prevalence Rates'!R178</f>
        <v>26.330402211449883</v>
      </c>
      <c r="S178" s="75">
        <f>'Population 2016'!S178*'Prevalence Rates'!S178</f>
        <v>811.55535176860724</v>
      </c>
      <c r="T178" s="75">
        <f>'Population 2016'!T178*'Prevalence Rates'!T178</f>
        <v>228.5802939056025</v>
      </c>
      <c r="U178" s="75">
        <f>'Population 2016'!U178*'Prevalence Rates'!U178</f>
        <v>7.1053450068149271</v>
      </c>
      <c r="V178" s="75">
        <f>'Population 2016'!V178*'Prevalence Rates'!V178</f>
        <v>95.227763853639942</v>
      </c>
      <c r="W178" s="75">
        <f>'Population 2016'!W178*'Prevalence Rates'!W178</f>
        <v>192.46234578715251</v>
      </c>
      <c r="X178" s="75">
        <f>'Population 2016'!X178*'Prevalence Rates'!X178</f>
        <v>192.46234578715237</v>
      </c>
      <c r="Y178" s="75">
        <f>'Population 2016'!Y178*'Prevalence Rates'!Y178</f>
        <v>249.29442935371713</v>
      </c>
      <c r="Z178" s="75">
        <f>'Population 2016'!Z178*'Prevalence Rates'!Z178</f>
        <v>519.94182030246577</v>
      </c>
      <c r="AA178" s="75">
        <f>'Population 2016'!AA178*'Prevalence Rates'!AA178</f>
        <v>1064.0506324646312</v>
      </c>
      <c r="AB178" s="75">
        <f>'Population 2016'!AB178*'Prevalence Rates'!AB178</f>
        <v>563.54658317465805</v>
      </c>
      <c r="AC178" s="75">
        <f>'Population 2016'!AC178*'Prevalence Rates'!AC178</f>
        <v>714.14422968934878</v>
      </c>
      <c r="AD178" s="75">
        <f>'Population 2016'!AD178*'Prevalence Rates'!AD178</f>
        <v>238.11961593234477</v>
      </c>
      <c r="AE178" s="75">
        <f>'Population 2016'!AE178*'Prevalence Rates'!AE178</f>
        <v>189.53375231950619</v>
      </c>
      <c r="AF178" s="75">
        <f>'Population 2016'!AF178*'Prevalence Rates'!AF178</f>
        <v>36.919092947041378</v>
      </c>
      <c r="AG178" s="75">
        <f>'Population 2016'!AG178*'Prevalence Rates'!AG178</f>
        <v>189.53375231950625</v>
      </c>
      <c r="AH178" s="75">
        <f>'Population 2016'!AH178*'Prevalence Rates'!AH178</f>
        <v>334.28750763981833</v>
      </c>
      <c r="AI178" s="75">
        <f>'Population 2016'!AI178*'Prevalence Rates'!AI178</f>
        <v>515.28041508754018</v>
      </c>
      <c r="AJ178" s="75">
        <f>'Population 2016'!AJ178*'Prevalence Rates'!AJ178</f>
        <v>38.527883209336771</v>
      </c>
      <c r="AK178" s="75">
        <f>'Population 2016'!AK178*'Prevalence Rates'!AK178</f>
        <v>86.221486336950761</v>
      </c>
      <c r="AL178" s="75">
        <f>'Population 2016'!AL178*'Prevalence Rates'!AL178</f>
        <v>80.237920035087356</v>
      </c>
      <c r="AM178" s="75">
        <f>'Population 2016'!AM178*'Prevalence Rates'!AM178</f>
        <v>158.71128939825502</v>
      </c>
      <c r="AN178" s="75">
        <f>'Population 2016'!AN178*'Prevalence Rates'!AN178</f>
        <v>30.850702357817003</v>
      </c>
      <c r="AO178" s="75">
        <f>'Population 2016'!AO178*'Prevalence Rates'!AO178</f>
        <v>30.850702357816985</v>
      </c>
      <c r="AP178" s="75">
        <f>'Population 2016'!AP178*'Prevalence Rates'!AP178</f>
        <v>141.10955829650669</v>
      </c>
      <c r="AQ178" s="75">
        <f>'Population 2016'!AQ178*'Prevalence Rates'!AQ178</f>
        <v>66.181672781656573</v>
      </c>
      <c r="AR178" s="75">
        <f>'Population 2016'!AR178*'Prevalence Rates'!AR178</f>
        <v>3725.2839833475323</v>
      </c>
      <c r="AS178" s="75">
        <f>'Population 2016'!AS178*'Prevalence Rates'!AS178</f>
        <v>106.79414738567273</v>
      </c>
      <c r="AT178" s="75">
        <f>'Population 2016'!AT178*'Prevalence Rates'!AT178</f>
        <v>48.745578608194464</v>
      </c>
      <c r="AU178" s="75">
        <f>'Population 2016'!AU178*'Prevalence Rates'!AU178</f>
        <v>48.745578608194464</v>
      </c>
      <c r="AV178" s="75">
        <f>'Population 2016'!AV178*'Prevalence Rates'!AV178</f>
        <v>32.934237061805014</v>
      </c>
      <c r="AW178" s="75">
        <f>'Population 2016'!AW178*'Prevalence Rates'!AW178</f>
        <v>170.76515184774868</v>
      </c>
      <c r="AX178" s="75">
        <f>'Population 2016'!AX178*'Prevalence Rates'!AX178</f>
        <v>126.89392848398829</v>
      </c>
      <c r="AY178" s="75">
        <f>'Population 2016'!AY178*'Prevalence Rates'!AY178</f>
        <v>659.54034434968185</v>
      </c>
      <c r="AZ178" s="75">
        <f>'Population 2016'!AZ178*'Prevalence Rates'!AZ178</f>
        <v>458.65577904772493</v>
      </c>
      <c r="BA178" s="75">
        <f>'Population 2016'!BA178*'Prevalence Rates'!BA178</f>
        <v>25.240474712456621</v>
      </c>
      <c r="BB178" s="75">
        <f>'Population 2016'!BB178*'Prevalence Rates'!BB178</f>
        <v>101.84198349300044</v>
      </c>
      <c r="BC178" s="84">
        <f>'Population 2016'!BC178*'Prevalence Rates'!BC178</f>
        <v>7.1053450068149244</v>
      </c>
      <c r="BD178" s="118">
        <v>176</v>
      </c>
    </row>
    <row r="179" spans="2:56" s="75" customFormat="1" x14ac:dyDescent="0.35">
      <c r="B179" s="75" t="s">
        <v>64</v>
      </c>
      <c r="C179" s="83">
        <f>'Population 2016'!C179*'Prevalence Rates'!C179</f>
        <v>285.26858040710755</v>
      </c>
      <c r="D179" s="75">
        <f>'Population 2016'!D179*'Prevalence Rates'!D179</f>
        <v>668.74122911740244</v>
      </c>
      <c r="E179" s="75">
        <f>'Population 2016'!E179*'Prevalence Rates'!E179</f>
        <v>381.55569646782965</v>
      </c>
      <c r="F179" s="75">
        <f>'Population 2016'!F179*'Prevalence Rates'!F179</f>
        <v>120.28345485160818</v>
      </c>
      <c r="G179" s="75">
        <f>'Population 2016'!G179*'Prevalence Rates'!G179</f>
        <v>68.085387448805236</v>
      </c>
      <c r="H179" s="75">
        <f>'Population 2016'!H179*'Prevalence Rates'!H179</f>
        <v>229.15785488755918</v>
      </c>
      <c r="I179" s="75">
        <f>'Population 2016'!I179*'Prevalence Rates'!I179</f>
        <v>119.54483986583962</v>
      </c>
      <c r="J179" s="75">
        <f>'Population 2016'!J179*'Prevalence Rates'!J179</f>
        <v>183.30562054679805</v>
      </c>
      <c r="K179" s="75">
        <f>'Population 2016'!K179*'Prevalence Rates'!K179</f>
        <v>32.552335214823771</v>
      </c>
      <c r="L179" s="75">
        <f>'Population 2016'!L179*'Prevalence Rates'!L179</f>
        <v>102.89641946801017</v>
      </c>
      <c r="M179" s="75">
        <f>'Population 2016'!M179*'Prevalence Rates'!M179</f>
        <v>102.89641946801018</v>
      </c>
      <c r="N179" s="75">
        <f>'Population 2016'!N179*'Prevalence Rates'!N179</f>
        <v>143.58895337151463</v>
      </c>
      <c r="O179" s="75">
        <f>'Population 2016'!O179*'Prevalence Rates'!O179</f>
        <v>79.2429544393502</v>
      </c>
      <c r="P179" s="75">
        <f>'Population 2016'!P179*'Prevalence Rates'!P179</f>
        <v>48.215217929042581</v>
      </c>
      <c r="Q179" s="75">
        <f>'Population 2016'!Q179*'Prevalence Rates'!Q179</f>
        <v>135.19681220447583</v>
      </c>
      <c r="R179" s="75">
        <f>'Population 2016'!R179*'Prevalence Rates'!R179</f>
        <v>42.243608369023548</v>
      </c>
      <c r="S179" s="75">
        <f>'Population 2016'!S179*'Prevalence Rates'!S179</f>
        <v>1392.9098156318148</v>
      </c>
      <c r="T179" s="75">
        <f>'Population 2016'!T179*'Prevalence Rates'!T179</f>
        <v>476.60345589302227</v>
      </c>
      <c r="U179" s="75">
        <f>'Population 2016'!U179*'Prevalence Rates'!U179</f>
        <v>8.7358946978056728</v>
      </c>
      <c r="V179" s="75">
        <f>'Population 2016'!V179*'Prevalence Rates'!V179</f>
        <v>137.63782301774356</v>
      </c>
      <c r="W179" s="75">
        <f>'Population 2016'!W179*'Prevalence Rates'!W179</f>
        <v>285.32147103573766</v>
      </c>
      <c r="X179" s="75">
        <f>'Population 2016'!X179*'Prevalence Rates'!X179</f>
        <v>285.32147103573749</v>
      </c>
      <c r="Y179" s="75">
        <f>'Population 2016'!Y179*'Prevalence Rates'!Y179</f>
        <v>320.04931895295169</v>
      </c>
      <c r="Z179" s="75">
        <f>'Population 2016'!Z179*'Prevalence Rates'!Z179</f>
        <v>646.7849990629162</v>
      </c>
      <c r="AA179" s="75">
        <f>'Population 2016'!AA179*'Prevalence Rates'!AA179</f>
        <v>1421.7937981593957</v>
      </c>
      <c r="AB179" s="75">
        <f>'Population 2016'!AB179*'Prevalence Rates'!AB179</f>
        <v>813.20183140289669</v>
      </c>
      <c r="AC179" s="75">
        <f>'Population 2016'!AC179*'Prevalence Rates'!AC179</f>
        <v>915.50362318216958</v>
      </c>
      <c r="AD179" s="75">
        <f>'Population 2016'!AD179*'Prevalence Rates'!AD179</f>
        <v>381.84834290869338</v>
      </c>
      <c r="AE179" s="75">
        <f>'Population 2016'!AE179*'Prevalence Rates'!AE179</f>
        <v>318.76649675839349</v>
      </c>
      <c r="AF179" s="75">
        <f>'Population 2016'!AF179*'Prevalence Rates'!AF179</f>
        <v>44.479466179643296</v>
      </c>
      <c r="AG179" s="75">
        <f>'Population 2016'!AG179*'Prevalence Rates'!AG179</f>
        <v>318.76649675839354</v>
      </c>
      <c r="AH179" s="75">
        <f>'Population 2016'!AH179*'Prevalence Rates'!AH179</f>
        <v>492.56946614357241</v>
      </c>
      <c r="AI179" s="75">
        <f>'Population 2016'!AI179*'Prevalence Rates'!AI179</f>
        <v>940.93806043459358</v>
      </c>
      <c r="AJ179" s="75">
        <f>'Population 2016'!AJ179*'Prevalence Rates'!AJ179</f>
        <v>66.989411452668207</v>
      </c>
      <c r="AK179" s="75">
        <f>'Population 2016'!AK179*'Prevalence Rates'!AK179</f>
        <v>143.58837580494375</v>
      </c>
      <c r="AL179" s="75">
        <f>'Population 2016'!AL179*'Prevalence Rates'!AL179</f>
        <v>111.98596341599615</v>
      </c>
      <c r="AM179" s="75">
        <f>'Population 2016'!AM179*'Prevalence Rates'!AM179</f>
        <v>230.85763167795011</v>
      </c>
      <c r="AN179" s="75">
        <f>'Population 2016'!AN179*'Prevalence Rates'!AN179</f>
        <v>51.021194939227051</v>
      </c>
      <c r="AO179" s="75">
        <f>'Population 2016'!AO179*'Prevalence Rates'!AO179</f>
        <v>51.021194939227023</v>
      </c>
      <c r="AP179" s="75">
        <f>'Population 2016'!AP179*'Prevalence Rates'!AP179</f>
        <v>197.87918371168081</v>
      </c>
      <c r="AQ179" s="75">
        <f>'Population 2016'!AQ179*'Prevalence Rates'!AQ179</f>
        <v>91.428788735589166</v>
      </c>
      <c r="AR179" s="75">
        <f>'Population 2016'!AR179*'Prevalence Rates'!AR179</f>
        <v>5361.0791783500526</v>
      </c>
      <c r="AS179" s="75">
        <f>'Population 2016'!AS179*'Prevalence Rates'!AS179</f>
        <v>150.97384507523563</v>
      </c>
      <c r="AT179" s="75">
        <f>'Population 2016'!AT179*'Prevalence Rates'!AT179</f>
        <v>92.819216433655953</v>
      </c>
      <c r="AU179" s="75">
        <f>'Population 2016'!AU179*'Prevalence Rates'!AU179</f>
        <v>92.819216433655953</v>
      </c>
      <c r="AV179" s="75">
        <f>'Population 2016'!AV179*'Prevalence Rates'!AV179</f>
        <v>42.679949518468703</v>
      </c>
      <c r="AW179" s="75">
        <f>'Population 2016'!AW179*'Prevalence Rates'!AW179</f>
        <v>254.14912474946146</v>
      </c>
      <c r="AX179" s="75">
        <f>'Population 2016'!AX179*'Prevalence Rates'!AX179</f>
        <v>145.3355890660971</v>
      </c>
      <c r="AY179" s="75">
        <f>'Population 2016'!AY179*'Prevalence Rates'!AY179</f>
        <v>796.66200617692243</v>
      </c>
      <c r="AZ179" s="75">
        <f>'Population 2016'!AZ179*'Prevalence Rates'!AZ179</f>
        <v>505.0122024856048</v>
      </c>
      <c r="BA179" s="75">
        <f>'Population 2016'!BA179*'Prevalence Rates'!BA179</f>
        <v>39.078840043205837</v>
      </c>
      <c r="BB179" s="75">
        <f>'Population 2016'!BB179*'Prevalence Rates'!BB179</f>
        <v>185.45945951594166</v>
      </c>
      <c r="BC179" s="84">
        <f>'Population 2016'!BC179*'Prevalence Rates'!BC179</f>
        <v>8.7358946978056693</v>
      </c>
      <c r="BD179" s="118">
        <v>177</v>
      </c>
    </row>
    <row r="180" spans="2:56" s="75" customFormat="1" x14ac:dyDescent="0.35">
      <c r="B180" s="75" t="s">
        <v>65</v>
      </c>
      <c r="C180" s="83">
        <f>'Population 2016'!C180*'Prevalence Rates'!C180</f>
        <v>225.79225901497682</v>
      </c>
      <c r="D180" s="75">
        <f>'Population 2016'!D180*'Prevalence Rates'!D180</f>
        <v>679.99192274319989</v>
      </c>
      <c r="E180" s="75">
        <f>'Population 2016'!E180*'Prevalence Rates'!E180</f>
        <v>464.26378985967079</v>
      </c>
      <c r="F180" s="75">
        <f>'Population 2016'!F180*'Prevalence Rates'!F180</f>
        <v>134.77084402549443</v>
      </c>
      <c r="G180" s="75">
        <f>'Population 2016'!G180*'Prevalence Rates'!G180</f>
        <v>71.439347421652784</v>
      </c>
      <c r="H180" s="75">
        <f>'Population 2016'!H180*'Prevalence Rates'!H180</f>
        <v>248.968675260216</v>
      </c>
      <c r="I180" s="75">
        <f>'Population 2016'!I180*'Prevalence Rates'!I180</f>
        <v>138.86521802597531</v>
      </c>
      <c r="J180" s="75">
        <f>'Population 2016'!J180*'Prevalence Rates'!J180</f>
        <v>166.03366237977454</v>
      </c>
      <c r="K180" s="75">
        <f>'Population 2016'!K180*'Prevalence Rates'!K180</f>
        <v>43.71313585990621</v>
      </c>
      <c r="L180" s="75">
        <f>'Population 2016'!L180*'Prevalence Rates'!L180</f>
        <v>105.77819727848161</v>
      </c>
      <c r="M180" s="75">
        <f>'Population 2016'!M180*'Prevalence Rates'!M180</f>
        <v>105.77819727848164</v>
      </c>
      <c r="N180" s="75">
        <f>'Population 2016'!N180*'Prevalence Rates'!N180</f>
        <v>112.36770799915122</v>
      </c>
      <c r="O180" s="75">
        <f>'Population 2016'!O180*'Prevalence Rates'!O180</f>
        <v>88.667480574127282</v>
      </c>
      <c r="P180" s="75">
        <f>'Population 2016'!P180*'Prevalence Rates'!P180</f>
        <v>51.643364157942401</v>
      </c>
      <c r="Q180" s="75">
        <f>'Population 2016'!Q180*'Prevalence Rates'!Q180</f>
        <v>150.16068073676016</v>
      </c>
      <c r="R180" s="75">
        <f>'Population 2016'!R180*'Prevalence Rates'!R180</f>
        <v>37.709608517897983</v>
      </c>
      <c r="S180" s="75">
        <f>'Population 2016'!S180*'Prevalence Rates'!S180</f>
        <v>1369.0535139297072</v>
      </c>
      <c r="T180" s="75">
        <f>'Population 2016'!T180*'Prevalence Rates'!T180</f>
        <v>402.02879945699385</v>
      </c>
      <c r="U180" s="75">
        <f>'Population 2016'!U180*'Prevalence Rates'!U180</f>
        <v>12.997306745515758</v>
      </c>
      <c r="V180" s="75">
        <f>'Population 2016'!V180*'Prevalence Rates'!V180</f>
        <v>156.43886585264153</v>
      </c>
      <c r="W180" s="75">
        <f>'Population 2016'!W180*'Prevalence Rates'!W180</f>
        <v>300.85162705413859</v>
      </c>
      <c r="X180" s="75">
        <f>'Population 2016'!X180*'Prevalence Rates'!X180</f>
        <v>300.85162705413836</v>
      </c>
      <c r="Y180" s="75">
        <f>'Population 2016'!Y180*'Prevalence Rates'!Y180</f>
        <v>322.40929691460133</v>
      </c>
      <c r="Z180" s="75">
        <f>'Population 2016'!Z180*'Prevalence Rates'!Z180</f>
        <v>515.72260911608498</v>
      </c>
      <c r="AA180" s="75">
        <f>'Population 2016'!AA180*'Prevalence Rates'!AA180</f>
        <v>1370.7870431404026</v>
      </c>
      <c r="AB180" s="75">
        <f>'Population 2016'!AB180*'Prevalence Rates'!AB180</f>
        <v>842.98833092727864</v>
      </c>
      <c r="AC180" s="75">
        <f>'Population 2016'!AC180*'Prevalence Rates'!AC180</f>
        <v>803.62171900898159</v>
      </c>
      <c r="AD180" s="75">
        <f>'Population 2016'!AD180*'Prevalence Rates'!AD180</f>
        <v>447.25056237922058</v>
      </c>
      <c r="AE180" s="75">
        <f>'Population 2016'!AE180*'Prevalence Rates'!AE180</f>
        <v>381.80423262189191</v>
      </c>
      <c r="AF180" s="75">
        <f>'Population 2016'!AF180*'Prevalence Rates'!AF180</f>
        <v>39.738708028834921</v>
      </c>
      <c r="AG180" s="75">
        <f>'Population 2016'!AG180*'Prevalence Rates'!AG180</f>
        <v>381.80423262189197</v>
      </c>
      <c r="AH180" s="75">
        <f>'Population 2016'!AH180*'Prevalence Rates'!AH180</f>
        <v>568.52239752292905</v>
      </c>
      <c r="AI180" s="75">
        <f>'Population 2016'!AI180*'Prevalence Rates'!AI180</f>
        <v>890.44870109420071</v>
      </c>
      <c r="AJ180" s="75">
        <f>'Population 2016'!AJ180*'Prevalence Rates'!AJ180</f>
        <v>83.693264698008846</v>
      </c>
      <c r="AK180" s="75">
        <f>'Population 2016'!AK180*'Prevalence Rates'!AK180</f>
        <v>163.04435953663264</v>
      </c>
      <c r="AL180" s="75">
        <f>'Population 2016'!AL180*'Prevalence Rates'!AL180</f>
        <v>105.46469245402048</v>
      </c>
      <c r="AM180" s="75">
        <f>'Population 2016'!AM180*'Prevalence Rates'!AM180</f>
        <v>255.36520846061742</v>
      </c>
      <c r="AN180" s="75">
        <f>'Population 2016'!AN180*'Prevalence Rates'!AN180</f>
        <v>57.572554600684228</v>
      </c>
      <c r="AO180" s="75">
        <f>'Population 2016'!AO180*'Prevalence Rates'!AO180</f>
        <v>57.572554600684192</v>
      </c>
      <c r="AP180" s="75">
        <f>'Population 2016'!AP180*'Prevalence Rates'!AP180</f>
        <v>238.39662291436096</v>
      </c>
      <c r="AQ180" s="75">
        <f>'Population 2016'!AQ180*'Prevalence Rates'!AQ180</f>
        <v>104.71643936516145</v>
      </c>
      <c r="AR180" s="75">
        <f>'Population 2016'!AR180*'Prevalence Rates'!AR180</f>
        <v>5426.0221109983877</v>
      </c>
      <c r="AS180" s="75">
        <f>'Population 2016'!AS180*'Prevalence Rates'!AS180</f>
        <v>175.37365842072828</v>
      </c>
      <c r="AT180" s="75">
        <f>'Population 2016'!AT180*'Prevalence Rates'!AT180</f>
        <v>87.986979569430915</v>
      </c>
      <c r="AU180" s="75">
        <f>'Population 2016'!AU180*'Prevalence Rates'!AU180</f>
        <v>87.986979569430915</v>
      </c>
      <c r="AV180" s="75">
        <f>'Population 2016'!AV180*'Prevalence Rates'!AV180</f>
        <v>54.915839482807854</v>
      </c>
      <c r="AW180" s="75">
        <f>'Population 2016'!AW180*'Prevalence Rates'!AW180</f>
        <v>302.67852984731275</v>
      </c>
      <c r="AX180" s="75">
        <f>'Population 2016'!AX180*'Prevalence Rates'!AX180</f>
        <v>117.95092757950491</v>
      </c>
      <c r="AY180" s="75">
        <f>'Population 2016'!AY180*'Prevalence Rates'!AY180</f>
        <v>836.35643598860975</v>
      </c>
      <c r="AZ180" s="75">
        <f>'Population 2016'!AZ180*'Prevalence Rates'!AZ180</f>
        <v>528.95674656897393</v>
      </c>
      <c r="BA180" s="75">
        <f>'Population 2016'!BA180*'Prevalence Rates'!BA180</f>
        <v>38.941721306212131</v>
      </c>
      <c r="BB180" s="75">
        <f>'Population 2016'!BB180*'Prevalence Rates'!BB180</f>
        <v>221.73695858293226</v>
      </c>
      <c r="BC180" s="84">
        <f>'Population 2016'!BC180*'Prevalence Rates'!BC180</f>
        <v>12.997306745515752</v>
      </c>
      <c r="BD180" s="118">
        <v>178</v>
      </c>
    </row>
    <row r="181" spans="2:56" s="75" customFormat="1" x14ac:dyDescent="0.35">
      <c r="B181" s="75" t="s">
        <v>66</v>
      </c>
      <c r="C181" s="83">
        <f>'Population 2016'!C181*'Prevalence Rates'!C181</f>
        <v>257.33043802287494</v>
      </c>
      <c r="D181" s="75">
        <f>'Population 2016'!D181*'Prevalence Rates'!D181</f>
        <v>941.53376830750062</v>
      </c>
      <c r="E181" s="75">
        <f>'Population 2016'!E181*'Prevalence Rates'!E181</f>
        <v>708.47546692793162</v>
      </c>
      <c r="F181" s="75">
        <f>'Population 2016'!F181*'Prevalence Rates'!F181</f>
        <v>213.3421422339409</v>
      </c>
      <c r="G181" s="75">
        <f>'Population 2016'!G181*'Prevalence Rates'!G181</f>
        <v>128.15666054635284</v>
      </c>
      <c r="H181" s="75">
        <f>'Population 2016'!H181*'Prevalence Rates'!H181</f>
        <v>400.9558933645813</v>
      </c>
      <c r="I181" s="75">
        <f>'Population 2016'!I181*'Prevalence Rates'!I181</f>
        <v>209.4461437537158</v>
      </c>
      <c r="J181" s="75">
        <f>'Population 2016'!J181*'Prevalence Rates'!J181</f>
        <v>266.96866138048057</v>
      </c>
      <c r="K181" s="75">
        <f>'Population 2016'!K181*'Prevalence Rates'!K181</f>
        <v>66.574744141894229</v>
      </c>
      <c r="L181" s="75">
        <f>'Population 2016'!L181*'Prevalence Rates'!L181</f>
        <v>150.43279531049126</v>
      </c>
      <c r="M181" s="75">
        <f>'Population 2016'!M181*'Prevalence Rates'!M181</f>
        <v>150.43279531049129</v>
      </c>
      <c r="N181" s="75">
        <f>'Population 2016'!N181*'Prevalence Rates'!N181</f>
        <v>139.28681363518501</v>
      </c>
      <c r="O181" s="75">
        <f>'Population 2016'!O181*'Prevalence Rates'!O181</f>
        <v>153.19297560470596</v>
      </c>
      <c r="P181" s="75">
        <f>'Population 2016'!P181*'Prevalence Rates'!P181</f>
        <v>81.428594974398436</v>
      </c>
      <c r="Q181" s="75">
        <f>'Population 2016'!Q181*'Prevalence Rates'!Q181</f>
        <v>244.50431114631041</v>
      </c>
      <c r="R181" s="75">
        <f>'Population 2016'!R181*'Prevalence Rates'!R181</f>
        <v>65.532176035173237</v>
      </c>
      <c r="S181" s="75">
        <f>'Population 2016'!S181*'Prevalence Rates'!S181</f>
        <v>1840.183883613033</v>
      </c>
      <c r="T181" s="75">
        <f>'Population 2016'!T181*'Prevalence Rates'!T181</f>
        <v>440.45837355282288</v>
      </c>
      <c r="U181" s="75">
        <f>'Population 2016'!U181*'Prevalence Rates'!U181</f>
        <v>14.376624997329071</v>
      </c>
      <c r="V181" s="75">
        <f>'Population 2016'!V181*'Prevalence Rates'!V181</f>
        <v>244.81683345977123</v>
      </c>
      <c r="W181" s="75">
        <f>'Population 2016'!W181*'Prevalence Rates'!W181</f>
        <v>473.60956112103514</v>
      </c>
      <c r="X181" s="75">
        <f>'Population 2016'!X181*'Prevalence Rates'!X181</f>
        <v>473.60956112103474</v>
      </c>
      <c r="Y181" s="75">
        <f>'Population 2016'!Y181*'Prevalence Rates'!Y181</f>
        <v>511.52579524764411</v>
      </c>
      <c r="Z181" s="75">
        <f>'Population 2016'!Z181*'Prevalence Rates'!Z181</f>
        <v>556.11899608531314</v>
      </c>
      <c r="AA181" s="75">
        <f>'Population 2016'!AA181*'Prevalence Rates'!AA181</f>
        <v>1978.6601296451825</v>
      </c>
      <c r="AB181" s="75">
        <f>'Population 2016'!AB181*'Prevalence Rates'!AB181</f>
        <v>1174.0924483029339</v>
      </c>
      <c r="AC181" s="75">
        <f>'Population 2016'!AC181*'Prevalence Rates'!AC181</f>
        <v>1034.1510034777803</v>
      </c>
      <c r="AD181" s="75">
        <f>'Population 2016'!AD181*'Prevalence Rates'!AD181</f>
        <v>656.77213754081015</v>
      </c>
      <c r="AE181" s="75">
        <f>'Population 2016'!AE181*'Prevalence Rates'!AE181</f>
        <v>537.0452464243574</v>
      </c>
      <c r="AF181" s="75">
        <f>'Population 2016'!AF181*'Prevalence Rates'!AF181</f>
        <v>82.423207062459042</v>
      </c>
      <c r="AG181" s="75">
        <f>'Population 2016'!AG181*'Prevalence Rates'!AG181</f>
        <v>537.04524642435752</v>
      </c>
      <c r="AH181" s="75">
        <f>'Population 2016'!AH181*'Prevalence Rates'!AH181</f>
        <v>969.68937430506605</v>
      </c>
      <c r="AI181" s="75">
        <f>'Population 2016'!AI181*'Prevalence Rates'!AI181</f>
        <v>1124.7400833738857</v>
      </c>
      <c r="AJ181" s="75">
        <f>'Population 2016'!AJ181*'Prevalence Rates'!AJ181</f>
        <v>125.57006376198824</v>
      </c>
      <c r="AK181" s="75">
        <f>'Population 2016'!AK181*'Prevalence Rates'!AK181</f>
        <v>233.02383639795366</v>
      </c>
      <c r="AL181" s="75">
        <f>'Population 2016'!AL181*'Prevalence Rates'!AL181</f>
        <v>168.88060965246837</v>
      </c>
      <c r="AM181" s="75">
        <f>'Population 2016'!AM181*'Prevalence Rates'!AM181</f>
        <v>418.20538683625568</v>
      </c>
      <c r="AN181" s="75">
        <f>'Population 2016'!AN181*'Prevalence Rates'!AN181</f>
        <v>91.728361399389911</v>
      </c>
      <c r="AO181" s="75">
        <f>'Population 2016'!AO181*'Prevalence Rates'!AO181</f>
        <v>91.728361399389883</v>
      </c>
      <c r="AP181" s="75">
        <f>'Population 2016'!AP181*'Prevalence Rates'!AP181</f>
        <v>330.64070273645763</v>
      </c>
      <c r="AQ181" s="75">
        <f>'Population 2016'!AQ181*'Prevalence Rates'!AQ181</f>
        <v>152.52685421336798</v>
      </c>
      <c r="AR181" s="75">
        <f>'Population 2016'!AR181*'Prevalence Rates'!AR181</f>
        <v>7714.8288536545742</v>
      </c>
      <c r="AS181" s="75">
        <f>'Population 2016'!AS181*'Prevalence Rates'!AS181</f>
        <v>264.51070321534479</v>
      </c>
      <c r="AT181" s="75">
        <f>'Population 2016'!AT181*'Prevalence Rates'!AT181</f>
        <v>140.57869404257954</v>
      </c>
      <c r="AU181" s="75">
        <f>'Population 2016'!AU181*'Prevalence Rates'!AU181</f>
        <v>140.57869404257954</v>
      </c>
      <c r="AV181" s="75">
        <f>'Population 2016'!AV181*'Prevalence Rates'!AV181</f>
        <v>81.192413746824229</v>
      </c>
      <c r="AW181" s="75">
        <f>'Population 2016'!AW181*'Prevalence Rates'!AW181</f>
        <v>530.8732293637886</v>
      </c>
      <c r="AX181" s="75">
        <f>'Population 2016'!AX181*'Prevalence Rates'!AX181</f>
        <v>193.2276800351566</v>
      </c>
      <c r="AY181" s="75">
        <f>'Population 2016'!AY181*'Prevalence Rates'!AY181</f>
        <v>1218.1361612441608</v>
      </c>
      <c r="AZ181" s="75">
        <f>'Population 2016'!AZ181*'Prevalence Rates'!AZ181</f>
        <v>737.56694713592435</v>
      </c>
      <c r="BA181" s="75">
        <f>'Population 2016'!BA181*'Prevalence Rates'!BA181</f>
        <v>53.097773482021367</v>
      </c>
      <c r="BB181" s="75">
        <f>'Population 2016'!BB181*'Prevalence Rates'!BB181</f>
        <v>326.33324175166456</v>
      </c>
      <c r="BC181" s="84">
        <f>'Population 2016'!BC181*'Prevalence Rates'!BC181</f>
        <v>14.376624997329067</v>
      </c>
      <c r="BD181" s="118">
        <v>179</v>
      </c>
    </row>
    <row r="182" spans="2:56" s="75" customFormat="1" x14ac:dyDescent="0.35">
      <c r="B182" s="75" t="s">
        <v>67</v>
      </c>
      <c r="C182" s="83">
        <f>'Population 2016'!C182*'Prevalence Rates'!C182</f>
        <v>206.0240589911613</v>
      </c>
      <c r="D182" s="75">
        <f>'Population 2016'!D182*'Prevalence Rates'!D182</f>
        <v>941.31373237192986</v>
      </c>
      <c r="E182" s="75">
        <f>'Population 2016'!E182*'Prevalence Rates'!E182</f>
        <v>769.13423600269778</v>
      </c>
      <c r="F182" s="75">
        <f>'Population 2016'!F182*'Prevalence Rates'!F182</f>
        <v>230.39832922774221</v>
      </c>
      <c r="G182" s="75">
        <f>'Population 2016'!G182*'Prevalence Rates'!G182</f>
        <v>157.92049149857681</v>
      </c>
      <c r="H182" s="75">
        <f>'Population 2016'!H182*'Prevalence Rates'!H182</f>
        <v>493.161778249816</v>
      </c>
      <c r="I182" s="75">
        <f>'Population 2016'!I182*'Prevalence Rates'!I182</f>
        <v>276.30950042773503</v>
      </c>
      <c r="J182" s="75">
        <f>'Population 2016'!J182*'Prevalence Rates'!J182</f>
        <v>325.53831668334112</v>
      </c>
      <c r="K182" s="75">
        <f>'Population 2016'!K182*'Prevalence Rates'!K182</f>
        <v>88.40252910644972</v>
      </c>
      <c r="L182" s="75">
        <f>'Population 2016'!L182*'Prevalence Rates'!L182</f>
        <v>186.23828708687265</v>
      </c>
      <c r="M182" s="75">
        <f>'Population 2016'!M182*'Prevalence Rates'!M182</f>
        <v>186.2382870868727</v>
      </c>
      <c r="N182" s="75">
        <f>'Population 2016'!N182*'Prevalence Rates'!N182</f>
        <v>136.5432854878253</v>
      </c>
      <c r="O182" s="75">
        <f>'Population 2016'!O182*'Prevalence Rates'!O182</f>
        <v>157.70694910318718</v>
      </c>
      <c r="P182" s="75">
        <f>'Population 2016'!P182*'Prevalence Rates'!P182</f>
        <v>96.838388844055501</v>
      </c>
      <c r="Q182" s="75">
        <f>'Population 2016'!Q182*'Prevalence Rates'!Q182</f>
        <v>295.0386050993057</v>
      </c>
      <c r="R182" s="75">
        <f>'Population 2016'!R182*'Prevalence Rates'!R182</f>
        <v>75.102469070012901</v>
      </c>
      <c r="S182" s="75">
        <f>'Population 2016'!S182*'Prevalence Rates'!S182</f>
        <v>1922.8543742246002</v>
      </c>
      <c r="T182" s="75">
        <f>'Population 2016'!T182*'Prevalence Rates'!T182</f>
        <v>375.72786621101108</v>
      </c>
      <c r="U182" s="75">
        <f>'Population 2016'!U182*'Prevalence Rates'!U182</f>
        <v>16.251836953502426</v>
      </c>
      <c r="V182" s="75">
        <f>'Population 2016'!V182*'Prevalence Rates'!V182</f>
        <v>301.01283348879417</v>
      </c>
      <c r="W182" s="75">
        <f>'Population 2016'!W182*'Prevalence Rates'!W182</f>
        <v>546.18731265748011</v>
      </c>
      <c r="X182" s="75">
        <f>'Population 2016'!X182*'Prevalence Rates'!X182</f>
        <v>546.18731265747965</v>
      </c>
      <c r="Y182" s="75">
        <f>'Population 2016'!Y182*'Prevalence Rates'!Y182</f>
        <v>626.29290495703219</v>
      </c>
      <c r="Z182" s="75">
        <f>'Population 2016'!Z182*'Prevalence Rates'!Z182</f>
        <v>468.56673431094896</v>
      </c>
      <c r="AA182" s="75">
        <f>'Population 2016'!AA182*'Prevalence Rates'!AA182</f>
        <v>2070.6376241083371</v>
      </c>
      <c r="AB182" s="75">
        <f>'Population 2016'!AB182*'Prevalence Rates'!AB182</f>
        <v>1233.8336247117409</v>
      </c>
      <c r="AC182" s="75">
        <f>'Population 2016'!AC182*'Prevalence Rates'!AC182</f>
        <v>1049.3622571025828</v>
      </c>
      <c r="AD182" s="75">
        <f>'Population 2016'!AD182*'Prevalence Rates'!AD182</f>
        <v>785.42076223513368</v>
      </c>
      <c r="AE182" s="75">
        <f>'Population 2016'!AE182*'Prevalence Rates'!AE182</f>
        <v>637.50694445255272</v>
      </c>
      <c r="AF182" s="75">
        <f>'Population 2016'!AF182*'Prevalence Rates'!AF182</f>
        <v>95.308224543687132</v>
      </c>
      <c r="AG182" s="75">
        <f>'Population 2016'!AG182*'Prevalence Rates'!AG182</f>
        <v>637.50694445255283</v>
      </c>
      <c r="AH182" s="75">
        <f>'Population 2016'!AH182*'Prevalence Rates'!AH182</f>
        <v>1053.6902073055835</v>
      </c>
      <c r="AI182" s="75">
        <f>'Population 2016'!AI182*'Prevalence Rates'!AI182</f>
        <v>1085.5325945520497</v>
      </c>
      <c r="AJ182" s="75">
        <f>'Population 2016'!AJ182*'Prevalence Rates'!AJ182</f>
        <v>120.46558962532204</v>
      </c>
      <c r="AK182" s="75">
        <f>'Population 2016'!AK182*'Prevalence Rates'!AK182</f>
        <v>296.46858537674871</v>
      </c>
      <c r="AL182" s="75">
        <f>'Population 2016'!AL182*'Prevalence Rates'!AL182</f>
        <v>218.02750582086247</v>
      </c>
      <c r="AM182" s="75">
        <f>'Population 2016'!AM182*'Prevalence Rates'!AM182</f>
        <v>471.1670926495085</v>
      </c>
      <c r="AN182" s="75">
        <f>'Population 2016'!AN182*'Prevalence Rates'!AN182</f>
        <v>98.425987787281869</v>
      </c>
      <c r="AO182" s="75">
        <f>'Population 2016'!AO182*'Prevalence Rates'!AO182</f>
        <v>98.425987787281841</v>
      </c>
      <c r="AP182" s="75">
        <f>'Population 2016'!AP182*'Prevalence Rates'!AP182</f>
        <v>418.32326884188535</v>
      </c>
      <c r="AQ182" s="75">
        <f>'Population 2016'!AQ182*'Prevalence Rates'!AQ182</f>
        <v>181.85206416763802</v>
      </c>
      <c r="AR182" s="75">
        <f>'Population 2016'!AR182*'Prevalence Rates'!AR182</f>
        <v>8421.6294849116475</v>
      </c>
      <c r="AS182" s="75">
        <f>'Population 2016'!AS182*'Prevalence Rates'!AS182</f>
        <v>348.95280931580373</v>
      </c>
      <c r="AT182" s="75">
        <f>'Population 2016'!AT182*'Prevalence Rates'!AT182</f>
        <v>150.32469594048945</v>
      </c>
      <c r="AU182" s="75">
        <f>'Population 2016'!AU182*'Prevalence Rates'!AU182</f>
        <v>150.32469594048945</v>
      </c>
      <c r="AV182" s="75">
        <f>'Population 2016'!AV182*'Prevalence Rates'!AV182</f>
        <v>116.44701445268211</v>
      </c>
      <c r="AW182" s="75">
        <f>'Population 2016'!AW182*'Prevalence Rates'!AW182</f>
        <v>562.76722398816946</v>
      </c>
      <c r="AX182" s="75">
        <f>'Population 2016'!AX182*'Prevalence Rates'!AX182</f>
        <v>228.67025721551821</v>
      </c>
      <c r="AY182" s="75">
        <f>'Population 2016'!AY182*'Prevalence Rates'!AY182</f>
        <v>1406.5391868091626</v>
      </c>
      <c r="AZ182" s="75">
        <f>'Population 2016'!AZ182*'Prevalence Rates'!AZ182</f>
        <v>852.26683535186737</v>
      </c>
      <c r="BA182" s="75">
        <f>'Population 2016'!BA182*'Prevalence Rates'!BA182</f>
        <v>66.774472712238989</v>
      </c>
      <c r="BB182" s="75">
        <f>'Population 2016'!BB182*'Prevalence Rates'!BB182</f>
        <v>345.06618158599474</v>
      </c>
      <c r="BC182" s="84">
        <f>'Population 2016'!BC182*'Prevalence Rates'!BC182</f>
        <v>16.251836953502426</v>
      </c>
      <c r="BD182" s="118">
        <v>180</v>
      </c>
    </row>
    <row r="183" spans="2:56" s="75" customFormat="1" x14ac:dyDescent="0.35">
      <c r="B183" s="75" t="s">
        <v>68</v>
      </c>
      <c r="C183" s="83">
        <f>'Population 2016'!C183*'Prevalence Rates'!C183</f>
        <v>282.7684730601236</v>
      </c>
      <c r="D183" s="75">
        <f>'Population 2016'!D183*'Prevalence Rates'!D183</f>
        <v>1445.4143695532021</v>
      </c>
      <c r="E183" s="75">
        <f>'Population 2016'!E183*'Prevalence Rates'!E183</f>
        <v>1220.8927998593456</v>
      </c>
      <c r="F183" s="75">
        <f>'Population 2016'!F183*'Prevalence Rates'!F183</f>
        <v>406.88049667205712</v>
      </c>
      <c r="G183" s="75">
        <f>'Population 2016'!G183*'Prevalence Rates'!G183</f>
        <v>279.71766776272068</v>
      </c>
      <c r="H183" s="75">
        <f>'Population 2016'!H183*'Prevalence Rates'!H183</f>
        <v>794.14365359714213</v>
      </c>
      <c r="I183" s="75">
        <f>'Population 2016'!I183*'Prevalence Rates'!I183</f>
        <v>490.21954238940543</v>
      </c>
      <c r="J183" s="75">
        <f>'Population 2016'!J183*'Prevalence Rates'!J183</f>
        <v>511.44320377434258</v>
      </c>
      <c r="K183" s="75">
        <f>'Population 2016'!K183*'Prevalence Rates'!K183</f>
        <v>146.20119817072023</v>
      </c>
      <c r="L183" s="75">
        <f>'Population 2016'!L183*'Prevalence Rates'!L183</f>
        <v>340.56333949581591</v>
      </c>
      <c r="M183" s="75">
        <f>'Population 2016'!M183*'Prevalence Rates'!M183</f>
        <v>340.56333949581597</v>
      </c>
      <c r="N183" s="75">
        <f>'Population 2016'!N183*'Prevalence Rates'!N183</f>
        <v>211.2198671446564</v>
      </c>
      <c r="O183" s="75">
        <f>'Population 2016'!O183*'Prevalence Rates'!O183</f>
        <v>252.95800183685117</v>
      </c>
      <c r="P183" s="75">
        <f>'Population 2016'!P183*'Prevalence Rates'!P183</f>
        <v>165.16387933416843</v>
      </c>
      <c r="Q183" s="75">
        <f>'Population 2016'!Q183*'Prevalence Rates'!Q183</f>
        <v>474.38944931093926</v>
      </c>
      <c r="R183" s="75">
        <f>'Population 2016'!R183*'Prevalence Rates'!R183</f>
        <v>122.24728076702229</v>
      </c>
      <c r="S183" s="75">
        <f>'Population 2016'!S183*'Prevalence Rates'!S183</f>
        <v>2921.8554523011953</v>
      </c>
      <c r="T183" s="75">
        <f>'Population 2016'!T183*'Prevalence Rates'!T183</f>
        <v>474.2700563629308</v>
      </c>
      <c r="U183" s="75">
        <f>'Population 2016'!U183*'Prevalence Rates'!U183</f>
        <v>21.716475190157013</v>
      </c>
      <c r="V183" s="75">
        <f>'Population 2016'!V183*'Prevalence Rates'!V183</f>
        <v>453.33173642437987</v>
      </c>
      <c r="W183" s="75">
        <f>'Population 2016'!W183*'Prevalence Rates'!W183</f>
        <v>905.39974205298518</v>
      </c>
      <c r="X183" s="75">
        <f>'Population 2016'!X183*'Prevalence Rates'!X183</f>
        <v>905.39974205298449</v>
      </c>
      <c r="Y183" s="75">
        <f>'Population 2016'!Y183*'Prevalence Rates'!Y183</f>
        <v>963.90905240583811</v>
      </c>
      <c r="Z183" s="75">
        <f>'Population 2016'!Z183*'Prevalence Rates'!Z183</f>
        <v>698.23488780820833</v>
      </c>
      <c r="AA183" s="75">
        <f>'Population 2016'!AA183*'Prevalence Rates'!AA183</f>
        <v>3295.4966403940716</v>
      </c>
      <c r="AB183" s="75">
        <f>'Population 2016'!AB183*'Prevalence Rates'!AB183</f>
        <v>1892.0662773506888</v>
      </c>
      <c r="AC183" s="75">
        <f>'Population 2016'!AC183*'Prevalence Rates'!AC183</f>
        <v>1716.5448791725937</v>
      </c>
      <c r="AD183" s="75">
        <f>'Population 2016'!AD183*'Prevalence Rates'!AD183</f>
        <v>1255.9356151837317</v>
      </c>
      <c r="AE183" s="75">
        <f>'Population 2016'!AE183*'Prevalence Rates'!AE183</f>
        <v>991.78558130278577</v>
      </c>
      <c r="AF183" s="75">
        <f>'Population 2016'!AF183*'Prevalence Rates'!AF183</f>
        <v>169.16947096817557</v>
      </c>
      <c r="AG183" s="75">
        <f>'Population 2016'!AG183*'Prevalence Rates'!AG183</f>
        <v>991.785581302786</v>
      </c>
      <c r="AH183" s="75">
        <f>'Population 2016'!AH183*'Prevalence Rates'!AH183</f>
        <v>1621.9701575004954</v>
      </c>
      <c r="AI183" s="75">
        <f>'Population 2016'!AI183*'Prevalence Rates'!AI183</f>
        <v>1530.1848889576474</v>
      </c>
      <c r="AJ183" s="75">
        <f>'Population 2016'!AJ183*'Prevalence Rates'!AJ183</f>
        <v>188.25519483798595</v>
      </c>
      <c r="AK183" s="75">
        <f>'Population 2016'!AK183*'Prevalence Rates'!AK183</f>
        <v>452.5689170811541</v>
      </c>
      <c r="AL183" s="75">
        <f>'Population 2016'!AL183*'Prevalence Rates'!AL183</f>
        <v>373.75977432927226</v>
      </c>
      <c r="AM183" s="75">
        <f>'Population 2016'!AM183*'Prevalence Rates'!AM183</f>
        <v>761.23523880966445</v>
      </c>
      <c r="AN183" s="75">
        <f>'Population 2016'!AN183*'Prevalence Rates'!AN183</f>
        <v>153.70112873791351</v>
      </c>
      <c r="AO183" s="75">
        <f>'Population 2016'!AO183*'Prevalence Rates'!AO183</f>
        <v>153.70112873791342</v>
      </c>
      <c r="AP183" s="75">
        <f>'Population 2016'!AP183*'Prevalence Rates'!AP183</f>
        <v>712.22145595544896</v>
      </c>
      <c r="AQ183" s="75">
        <f>'Population 2016'!AQ183*'Prevalence Rates'!AQ183</f>
        <v>313.7248264211014</v>
      </c>
      <c r="AR183" s="75">
        <f>'Population 2016'!AR183*'Prevalence Rates'!AR183</f>
        <v>13259.848539156053</v>
      </c>
      <c r="AS183" s="75">
        <f>'Population 2016'!AS183*'Prevalence Rates'!AS183</f>
        <v>619.10099447713378</v>
      </c>
      <c r="AT183" s="75">
        <f>'Population 2016'!AT183*'Prevalence Rates'!AT183</f>
        <v>215.47261083889657</v>
      </c>
      <c r="AU183" s="75">
        <f>'Population 2016'!AU183*'Prevalence Rates'!AU183</f>
        <v>215.47261083889657</v>
      </c>
      <c r="AV183" s="75">
        <f>'Population 2016'!AV183*'Prevalence Rates'!AV183</f>
        <v>173.58904535471672</v>
      </c>
      <c r="AW183" s="75">
        <f>'Population 2016'!AW183*'Prevalence Rates'!AW183</f>
        <v>835.99747470359625</v>
      </c>
      <c r="AX183" s="75">
        <f>'Population 2016'!AX183*'Prevalence Rates'!AX183</f>
        <v>352.21846299614964</v>
      </c>
      <c r="AY183" s="75">
        <f>'Population 2016'!AY183*'Prevalence Rates'!AY183</f>
        <v>2358.8683843972981</v>
      </c>
      <c r="AZ183" s="75">
        <f>'Population 2016'!AZ183*'Prevalence Rates'!AZ183</f>
        <v>1439.1384988470766</v>
      </c>
      <c r="BA183" s="75">
        <f>'Population 2016'!BA183*'Prevalence Rates'!BA183</f>
        <v>129.54071843261556</v>
      </c>
      <c r="BB183" s="75">
        <f>'Population 2016'!BB183*'Prevalence Rates'!BB183</f>
        <v>507.89245676541753</v>
      </c>
      <c r="BC183" s="84">
        <f>'Population 2016'!BC183*'Prevalence Rates'!BC183</f>
        <v>21.716475190157002</v>
      </c>
      <c r="BD183" s="118">
        <v>181</v>
      </c>
    </row>
    <row r="184" spans="2:56" s="75" customFormat="1" x14ac:dyDescent="0.35">
      <c r="B184" s="75" t="s">
        <v>69</v>
      </c>
      <c r="C184" s="83">
        <f>'Population 2016'!C184*'Prevalence Rates'!C184</f>
        <v>298.77423568616831</v>
      </c>
      <c r="D184" s="75">
        <f>'Population 2016'!D184*'Prevalence Rates'!D184</f>
        <v>1487.4595800589195</v>
      </c>
      <c r="E184" s="75">
        <f>'Population 2016'!E184*'Prevalence Rates'!E184</f>
        <v>1247.1723907276873</v>
      </c>
      <c r="F184" s="75">
        <f>'Population 2016'!F184*'Prevalence Rates'!F184</f>
        <v>462.55101458219167</v>
      </c>
      <c r="G184" s="75">
        <f>'Population 2016'!G184*'Prevalence Rates'!G184</f>
        <v>298.45316372332593</v>
      </c>
      <c r="H184" s="75">
        <f>'Population 2016'!H184*'Prevalence Rates'!H184</f>
        <v>856.12195472414055</v>
      </c>
      <c r="I184" s="75">
        <f>'Population 2016'!I184*'Prevalence Rates'!I184</f>
        <v>533.4132980857562</v>
      </c>
      <c r="J184" s="75">
        <f>'Population 2016'!J184*'Prevalence Rates'!J184</f>
        <v>539.10845892512555</v>
      </c>
      <c r="K184" s="75">
        <f>'Population 2016'!K184*'Prevalence Rates'!K184</f>
        <v>131.61753750531173</v>
      </c>
      <c r="L184" s="75">
        <f>'Population 2016'!L184*'Prevalence Rates'!L184</f>
        <v>377.11160031975714</v>
      </c>
      <c r="M184" s="75">
        <f>'Population 2016'!M184*'Prevalence Rates'!M184</f>
        <v>377.1116003197572</v>
      </c>
      <c r="N184" s="75">
        <f>'Population 2016'!N184*'Prevalence Rates'!N184</f>
        <v>235.19007903690715</v>
      </c>
      <c r="O184" s="75">
        <f>'Population 2016'!O184*'Prevalence Rates'!O184</f>
        <v>260.87472022518779</v>
      </c>
      <c r="P184" s="75">
        <f>'Population 2016'!P184*'Prevalence Rates'!P184</f>
        <v>184.88817463523054</v>
      </c>
      <c r="Q184" s="75">
        <f>'Population 2016'!Q184*'Prevalence Rates'!Q184</f>
        <v>462.45297862374809</v>
      </c>
      <c r="R184" s="75">
        <f>'Population 2016'!R184*'Prevalence Rates'!R184</f>
        <v>122.68078176265003</v>
      </c>
      <c r="S184" s="75">
        <f>'Population 2016'!S184*'Prevalence Rates'!S184</f>
        <v>3017.7114823426828</v>
      </c>
      <c r="T184" s="75">
        <f>'Population 2016'!T184*'Prevalence Rates'!T184</f>
        <v>515.47712683380837</v>
      </c>
      <c r="U184" s="75">
        <f>'Population 2016'!U184*'Prevalence Rates'!U184</f>
        <v>27.563218510583901</v>
      </c>
      <c r="V184" s="75">
        <f>'Population 2016'!V184*'Prevalence Rates'!V184</f>
        <v>423.43409123074747</v>
      </c>
      <c r="W184" s="75">
        <f>'Population 2016'!W184*'Prevalence Rates'!W184</f>
        <v>946.4577444291175</v>
      </c>
      <c r="X184" s="75">
        <f>'Population 2016'!X184*'Prevalence Rates'!X184</f>
        <v>946.4577444291167</v>
      </c>
      <c r="Y184" s="75">
        <f>'Population 2016'!Y184*'Prevalence Rates'!Y184</f>
        <v>960.35087945491216</v>
      </c>
      <c r="Z184" s="75">
        <f>'Population 2016'!Z184*'Prevalence Rates'!Z184</f>
        <v>736.92254781531199</v>
      </c>
      <c r="AA184" s="75">
        <f>'Population 2016'!AA184*'Prevalence Rates'!AA184</f>
        <v>3436.7453135420506</v>
      </c>
      <c r="AB184" s="75">
        <f>'Population 2016'!AB184*'Prevalence Rates'!AB184</f>
        <v>1951.0444138298192</v>
      </c>
      <c r="AC184" s="75">
        <f>'Population 2016'!AC184*'Prevalence Rates'!AC184</f>
        <v>1841.0774045962226</v>
      </c>
      <c r="AD184" s="75">
        <f>'Population 2016'!AD184*'Prevalence Rates'!AD184</f>
        <v>1357.5017248649076</v>
      </c>
      <c r="AE184" s="75">
        <f>'Population 2016'!AE184*'Prevalence Rates'!AE184</f>
        <v>1075.9370851709009</v>
      </c>
      <c r="AF184" s="75">
        <f>'Population 2016'!AF184*'Prevalence Rates'!AF184</f>
        <v>188.57340059457374</v>
      </c>
      <c r="AG184" s="75">
        <f>'Population 2016'!AG184*'Prevalence Rates'!AG184</f>
        <v>1075.9370851709011</v>
      </c>
      <c r="AH184" s="75">
        <f>'Population 2016'!AH184*'Prevalence Rates'!AH184</f>
        <v>1631.1261671706843</v>
      </c>
      <c r="AI184" s="75">
        <f>'Population 2016'!AI184*'Prevalence Rates'!AI184</f>
        <v>1547.6485242111846</v>
      </c>
      <c r="AJ184" s="75">
        <f>'Population 2016'!AJ184*'Prevalence Rates'!AJ184</f>
        <v>183.82164858274353</v>
      </c>
      <c r="AK184" s="75">
        <f>'Population 2016'!AK184*'Prevalence Rates'!AK184</f>
        <v>469.90268479665792</v>
      </c>
      <c r="AL184" s="75">
        <f>'Population 2016'!AL184*'Prevalence Rates'!AL184</f>
        <v>434.58388854795101</v>
      </c>
      <c r="AM184" s="75">
        <f>'Population 2016'!AM184*'Prevalence Rates'!AM184</f>
        <v>756.46835147607794</v>
      </c>
      <c r="AN184" s="75">
        <f>'Population 2016'!AN184*'Prevalence Rates'!AN184</f>
        <v>159.92699724375302</v>
      </c>
      <c r="AO184" s="75">
        <f>'Population 2016'!AO184*'Prevalence Rates'!AO184</f>
        <v>159.92699724375296</v>
      </c>
      <c r="AP184" s="75">
        <f>'Population 2016'!AP184*'Prevalence Rates'!AP184</f>
        <v>722.56782182523762</v>
      </c>
      <c r="AQ184" s="75">
        <f>'Population 2016'!AQ184*'Prevalence Rates'!AQ184</f>
        <v>334.7513189763618</v>
      </c>
      <c r="AR184" s="75">
        <f>'Population 2016'!AR184*'Prevalence Rates'!AR184</f>
        <v>13852.611447612009</v>
      </c>
      <c r="AS184" s="75">
        <f>'Population 2016'!AS184*'Prevalence Rates'!AS184</f>
        <v>673.650629476326</v>
      </c>
      <c r="AT184" s="75">
        <f>'Population 2016'!AT184*'Prevalence Rates'!AT184</f>
        <v>224.15465742947484</v>
      </c>
      <c r="AU184" s="75">
        <f>'Population 2016'!AU184*'Prevalence Rates'!AU184</f>
        <v>224.15465742947484</v>
      </c>
      <c r="AV184" s="75">
        <f>'Population 2016'!AV184*'Prevalence Rates'!AV184</f>
        <v>175.58760344268219</v>
      </c>
      <c r="AW184" s="75">
        <f>'Population 2016'!AW184*'Prevalence Rates'!AW184</f>
        <v>848.3505958665603</v>
      </c>
      <c r="AX184" s="75">
        <f>'Population 2016'!AX184*'Prevalence Rates'!AX184</f>
        <v>392.91302644988804</v>
      </c>
      <c r="AY184" s="75">
        <f>'Population 2016'!AY184*'Prevalence Rates'!AY184</f>
        <v>2490.3507500550472</v>
      </c>
      <c r="AZ184" s="75">
        <f>'Population 2016'!AZ184*'Prevalence Rates'!AZ184</f>
        <v>1528.0795554462916</v>
      </c>
      <c r="BA184" s="75">
        <f>'Population 2016'!BA184*'Prevalence Rates'!BA184</f>
        <v>145.1286057128888</v>
      </c>
      <c r="BB184" s="75">
        <f>'Population 2016'!BB184*'Prevalence Rates'!BB184</f>
        <v>472.33998479183833</v>
      </c>
      <c r="BC184" s="84">
        <f>'Population 2016'!BC184*'Prevalence Rates'!BC184</f>
        <v>27.563218510583891</v>
      </c>
      <c r="BD184" s="118">
        <v>182</v>
      </c>
    </row>
    <row r="185" spans="2:56" s="75" customFormat="1" x14ac:dyDescent="0.35">
      <c r="B185" s="75" t="s">
        <v>70</v>
      </c>
      <c r="C185" s="83">
        <f>'Population 2016'!C185*'Prevalence Rates'!C185</f>
        <v>260.82646238194303</v>
      </c>
      <c r="D185" s="75">
        <f>'Population 2016'!D185*'Prevalence Rates'!D185</f>
        <v>1226.1545281859135</v>
      </c>
      <c r="E185" s="75">
        <f>'Population 2016'!E185*'Prevalence Rates'!E185</f>
        <v>1010.8232772373133</v>
      </c>
      <c r="F185" s="75">
        <f>'Population 2016'!F185*'Prevalence Rates'!F185</f>
        <v>386.4500733130256</v>
      </c>
      <c r="G185" s="75">
        <f>'Population 2016'!G185*'Prevalence Rates'!G185</f>
        <v>262.80520591312762</v>
      </c>
      <c r="H185" s="75">
        <f>'Population 2016'!H185*'Prevalence Rates'!H185</f>
        <v>772.70527581259694</v>
      </c>
      <c r="I185" s="75">
        <f>'Population 2016'!I185*'Prevalence Rates'!I185</f>
        <v>471.69306662640588</v>
      </c>
      <c r="J185" s="75">
        <f>'Population 2016'!J185*'Prevalence Rates'!J185</f>
        <v>421.47054396293197</v>
      </c>
      <c r="K185" s="75">
        <f>'Population 2016'!K185*'Prevalence Rates'!K185</f>
        <v>110.69046302904646</v>
      </c>
      <c r="L185" s="75">
        <f>'Population 2016'!L185*'Prevalence Rates'!L185</f>
        <v>356.81699196929543</v>
      </c>
      <c r="M185" s="75">
        <f>'Population 2016'!M185*'Prevalence Rates'!M185</f>
        <v>356.81699196929549</v>
      </c>
      <c r="N185" s="75">
        <f>'Population 2016'!N185*'Prevalence Rates'!N185</f>
        <v>223.612829208888</v>
      </c>
      <c r="O185" s="75">
        <f>'Population 2016'!O185*'Prevalence Rates'!O185</f>
        <v>234.59438367157153</v>
      </c>
      <c r="P185" s="75">
        <f>'Population 2016'!P185*'Prevalence Rates'!P185</f>
        <v>186.79019374616874</v>
      </c>
      <c r="Q185" s="75">
        <f>'Population 2016'!Q185*'Prevalence Rates'!Q185</f>
        <v>408.6967793031834</v>
      </c>
      <c r="R185" s="75">
        <f>'Population 2016'!R185*'Prevalence Rates'!R185</f>
        <v>106.67886338676158</v>
      </c>
      <c r="S185" s="75">
        <f>'Population 2016'!S185*'Prevalence Rates'!S185</f>
        <v>2565.3288709794697</v>
      </c>
      <c r="T185" s="75">
        <f>'Population 2016'!T185*'Prevalence Rates'!T185</f>
        <v>435.99157257049035</v>
      </c>
      <c r="U185" s="75">
        <f>'Population 2016'!U185*'Prevalence Rates'!U185</f>
        <v>22.838194080001848</v>
      </c>
      <c r="V185" s="75">
        <f>'Population 2016'!V185*'Prevalence Rates'!V185</f>
        <v>349.74436427679552</v>
      </c>
      <c r="W185" s="75">
        <f>'Population 2016'!W185*'Prevalence Rates'!W185</f>
        <v>823.964857942447</v>
      </c>
      <c r="X185" s="75">
        <f>'Population 2016'!X185*'Prevalence Rates'!X185</f>
        <v>823.96485794244654</v>
      </c>
      <c r="Y185" s="75">
        <f>'Population 2016'!Y185*'Prevalence Rates'!Y185</f>
        <v>769.94112443695246</v>
      </c>
      <c r="Z185" s="75">
        <f>'Population 2016'!Z185*'Prevalence Rates'!Z185</f>
        <v>610.77246678514246</v>
      </c>
      <c r="AA185" s="75">
        <f>'Population 2016'!AA185*'Prevalence Rates'!AA185</f>
        <v>2918.9596903358961</v>
      </c>
      <c r="AB185" s="75">
        <f>'Population 2016'!AB185*'Prevalence Rates'!AB185</f>
        <v>1621.9057656084387</v>
      </c>
      <c r="AC185" s="75">
        <f>'Population 2016'!AC185*'Prevalence Rates'!AC185</f>
        <v>1616.3042068546888</v>
      </c>
      <c r="AD185" s="75">
        <f>'Population 2016'!AD185*'Prevalence Rates'!AD185</f>
        <v>1165.5782776406522</v>
      </c>
      <c r="AE185" s="75">
        <f>'Population 2016'!AE185*'Prevalence Rates'!AE185</f>
        <v>917.16948873266927</v>
      </c>
      <c r="AF185" s="75">
        <f>'Population 2016'!AF185*'Prevalence Rates'!AF185</f>
        <v>152.28832020217015</v>
      </c>
      <c r="AG185" s="75">
        <f>'Population 2016'!AG185*'Prevalence Rates'!AG185</f>
        <v>917.16948873266949</v>
      </c>
      <c r="AH185" s="75">
        <f>'Population 2016'!AH185*'Prevalence Rates'!AH185</f>
        <v>1323.0636510568231</v>
      </c>
      <c r="AI185" s="75">
        <f>'Population 2016'!AI185*'Prevalence Rates'!AI185</f>
        <v>1284.8301487134893</v>
      </c>
      <c r="AJ185" s="75">
        <f>'Population 2016'!AJ185*'Prevalence Rates'!AJ185</f>
        <v>148.55854605670396</v>
      </c>
      <c r="AK185" s="75">
        <f>'Population 2016'!AK185*'Prevalence Rates'!AK185</f>
        <v>401.74894758674895</v>
      </c>
      <c r="AL185" s="75">
        <f>'Population 2016'!AL185*'Prevalence Rates'!AL185</f>
        <v>369.44197802120226</v>
      </c>
      <c r="AM185" s="75">
        <f>'Population 2016'!AM185*'Prevalence Rates'!AM185</f>
        <v>585.66964366430034</v>
      </c>
      <c r="AN185" s="75">
        <f>'Population 2016'!AN185*'Prevalence Rates'!AN185</f>
        <v>146.38636615608723</v>
      </c>
      <c r="AO185" s="75">
        <f>'Population 2016'!AO185*'Prevalence Rates'!AO185</f>
        <v>146.38636615608715</v>
      </c>
      <c r="AP185" s="75">
        <f>'Population 2016'!AP185*'Prevalence Rates'!AP185</f>
        <v>611.14929165031037</v>
      </c>
      <c r="AQ185" s="75">
        <f>'Population 2016'!AQ185*'Prevalence Rates'!AQ185</f>
        <v>294.89783310063171</v>
      </c>
      <c r="AR185" s="75">
        <f>'Population 2016'!AR185*'Prevalence Rates'!AR185</f>
        <v>11798.394602068094</v>
      </c>
      <c r="AS185" s="75">
        <f>'Population 2016'!AS185*'Prevalence Rates'!AS185</f>
        <v>595.70380489728927</v>
      </c>
      <c r="AT185" s="75">
        <f>'Population 2016'!AT185*'Prevalence Rates'!AT185</f>
        <v>186.04465989056126</v>
      </c>
      <c r="AU185" s="75">
        <f>'Population 2016'!AU185*'Prevalence Rates'!AU185</f>
        <v>186.04465989056126</v>
      </c>
      <c r="AV185" s="75">
        <f>'Population 2016'!AV185*'Prevalence Rates'!AV185</f>
        <v>173.89977766170267</v>
      </c>
      <c r="AW185" s="75">
        <f>'Population 2016'!AW185*'Prevalence Rates'!AW185</f>
        <v>711.64873974961176</v>
      </c>
      <c r="AX185" s="75">
        <f>'Population 2016'!AX185*'Prevalence Rates'!AX185</f>
        <v>299.6776646790363</v>
      </c>
      <c r="AY185" s="75">
        <f>'Population 2016'!AY185*'Prevalence Rates'!AY185</f>
        <v>2154.2525033388897</v>
      </c>
      <c r="AZ185" s="75">
        <f>'Population 2016'!AZ185*'Prevalence Rates'!AZ185</f>
        <v>1316.9897233347617</v>
      </c>
      <c r="BA185" s="75">
        <f>'Population 2016'!BA185*'Prevalence Rates'!BA185</f>
        <v>141.65073887079583</v>
      </c>
      <c r="BB185" s="75">
        <f>'Population 2016'!BB185*'Prevalence Rates'!BB185</f>
        <v>355.0494578187708</v>
      </c>
      <c r="BC185" s="84">
        <f>'Population 2016'!BC185*'Prevalence Rates'!BC185</f>
        <v>22.838194080001838</v>
      </c>
      <c r="BD185" s="118">
        <v>183</v>
      </c>
    </row>
    <row r="186" spans="2:56" s="75" customFormat="1" x14ac:dyDescent="0.35">
      <c r="B186" s="75" t="s">
        <v>71</v>
      </c>
      <c r="C186" s="83">
        <f>'Population 2016'!C186*'Prevalence Rates'!C186</f>
        <v>241.20788565504662</v>
      </c>
      <c r="D186" s="75">
        <f>'Population 2016'!D186*'Prevalence Rates'!D186</f>
        <v>1107.503355212011</v>
      </c>
      <c r="E186" s="75">
        <f>'Population 2016'!E186*'Prevalence Rates'!E186</f>
        <v>906.33770516612026</v>
      </c>
      <c r="F186" s="75">
        <f>'Population 2016'!F186*'Prevalence Rates'!F186</f>
        <v>389.62058439763564</v>
      </c>
      <c r="G186" s="75">
        <f>'Population 2016'!G186*'Prevalence Rates'!G186</f>
        <v>248.85917493896403</v>
      </c>
      <c r="H186" s="75">
        <f>'Population 2016'!H186*'Prevalence Rates'!H186</f>
        <v>718.49269609727116</v>
      </c>
      <c r="I186" s="75">
        <f>'Population 2016'!I186*'Prevalence Rates'!I186</f>
        <v>425.10954082710975</v>
      </c>
      <c r="J186" s="75">
        <f>'Population 2016'!J186*'Prevalence Rates'!J186</f>
        <v>351.11104761732855</v>
      </c>
      <c r="K186" s="75">
        <f>'Population 2016'!K186*'Prevalence Rates'!K186</f>
        <v>90.752429315739946</v>
      </c>
      <c r="L186" s="75">
        <f>'Population 2016'!L186*'Prevalence Rates'!L186</f>
        <v>343.65956118552856</v>
      </c>
      <c r="M186" s="75">
        <f>'Population 2016'!M186*'Prevalence Rates'!M186</f>
        <v>343.65956118552862</v>
      </c>
      <c r="N186" s="75">
        <f>'Population 2016'!N186*'Prevalence Rates'!N186</f>
        <v>159.79941778185693</v>
      </c>
      <c r="O186" s="75">
        <f>'Population 2016'!O186*'Prevalence Rates'!O186</f>
        <v>209.3577151250843</v>
      </c>
      <c r="P186" s="75">
        <f>'Population 2016'!P186*'Prevalence Rates'!P186</f>
        <v>149.18691623052862</v>
      </c>
      <c r="Q186" s="75">
        <f>'Population 2016'!Q186*'Prevalence Rates'!Q186</f>
        <v>341.49172275372212</v>
      </c>
      <c r="R186" s="75">
        <f>'Population 2016'!R186*'Prevalence Rates'!R186</f>
        <v>95.234387621131972</v>
      </c>
      <c r="S186" s="75">
        <f>'Population 2016'!S186*'Prevalence Rates'!S186</f>
        <v>2237.1541464535244</v>
      </c>
      <c r="T186" s="75">
        <f>'Population 2016'!T186*'Prevalence Rates'!T186</f>
        <v>365.80041145468635</v>
      </c>
      <c r="U186" s="75">
        <f>'Population 2016'!U186*'Prevalence Rates'!U186</f>
        <v>14.962954742070178</v>
      </c>
      <c r="V186" s="75">
        <f>'Population 2016'!V186*'Prevalence Rates'!V186</f>
        <v>291.07122350308759</v>
      </c>
      <c r="W186" s="75">
        <f>'Population 2016'!W186*'Prevalence Rates'!W186</f>
        <v>750.87927516018863</v>
      </c>
      <c r="X186" s="75">
        <f>'Population 2016'!X186*'Prevalence Rates'!X186</f>
        <v>750.87927516018817</v>
      </c>
      <c r="Y186" s="75">
        <f>'Population 2016'!Y186*'Prevalence Rates'!Y186</f>
        <v>641.11437420436425</v>
      </c>
      <c r="Z186" s="75">
        <f>'Population 2016'!Z186*'Prevalence Rates'!Z186</f>
        <v>477.12039330803049</v>
      </c>
      <c r="AA186" s="75">
        <f>'Population 2016'!AA186*'Prevalence Rates'!AA186</f>
        <v>2408.7326854085272</v>
      </c>
      <c r="AB186" s="75">
        <f>'Population 2016'!AB186*'Prevalence Rates'!AB186</f>
        <v>1460.136463272428</v>
      </c>
      <c r="AC186" s="75">
        <f>'Population 2016'!AC186*'Prevalence Rates'!AC186</f>
        <v>1308.59098110079</v>
      </c>
      <c r="AD186" s="75">
        <f>'Population 2016'!AD186*'Prevalence Rates'!AD186</f>
        <v>1110.4139773428494</v>
      </c>
      <c r="AE186" s="75">
        <f>'Population 2016'!AE186*'Prevalence Rates'!AE186</f>
        <v>875.29391646990064</v>
      </c>
      <c r="AF186" s="75">
        <f>'Population 2016'!AF186*'Prevalence Rates'!AF186</f>
        <v>119.56308049713529</v>
      </c>
      <c r="AG186" s="75">
        <f>'Population 2016'!AG186*'Prevalence Rates'!AG186</f>
        <v>875.29391646990086</v>
      </c>
      <c r="AH186" s="75">
        <f>'Population 2016'!AH186*'Prevalence Rates'!AH186</f>
        <v>1121.6305674014827</v>
      </c>
      <c r="AI186" s="75">
        <f>'Population 2016'!AI186*'Prevalence Rates'!AI186</f>
        <v>1083.9974749825458</v>
      </c>
      <c r="AJ186" s="75">
        <f>'Population 2016'!AJ186*'Prevalence Rates'!AJ186</f>
        <v>135.69633427690275</v>
      </c>
      <c r="AK186" s="75">
        <f>'Population 2016'!AK186*'Prevalence Rates'!AK186</f>
        <v>357.77051249589181</v>
      </c>
      <c r="AL186" s="75">
        <f>'Population 2016'!AL186*'Prevalence Rates'!AL186</f>
        <v>370.27311857918022</v>
      </c>
      <c r="AM186" s="75">
        <f>'Population 2016'!AM186*'Prevalence Rates'!AM186</f>
        <v>499.58242921777691</v>
      </c>
      <c r="AN186" s="75">
        <f>'Population 2016'!AN186*'Prevalence Rates'!AN186</f>
        <v>135.37987246014083</v>
      </c>
      <c r="AO186" s="75">
        <f>'Population 2016'!AO186*'Prevalence Rates'!AO186</f>
        <v>135.37987246014075</v>
      </c>
      <c r="AP186" s="75">
        <f>'Population 2016'!AP186*'Prevalence Rates'!AP186</f>
        <v>577.40161721923198</v>
      </c>
      <c r="AQ186" s="75">
        <f>'Population 2016'!AQ186*'Prevalence Rates'!AQ186</f>
        <v>255.69827392606342</v>
      </c>
      <c r="AR186" s="75">
        <f>'Population 2016'!AR186*'Prevalence Rates'!AR186</f>
        <v>10389.900867612132</v>
      </c>
      <c r="AS186" s="75">
        <f>'Population 2016'!AS186*'Prevalence Rates'!AS186</f>
        <v>536.87321032730267</v>
      </c>
      <c r="AT186" s="75">
        <f>'Population 2016'!AT186*'Prevalence Rates'!AT186</f>
        <v>167.81228322128626</v>
      </c>
      <c r="AU186" s="75">
        <f>'Population 2016'!AU186*'Prevalence Rates'!AU186</f>
        <v>167.81228322128626</v>
      </c>
      <c r="AV186" s="75">
        <f>'Population 2016'!AV186*'Prevalence Rates'!AV186</f>
        <v>151.01822796937338</v>
      </c>
      <c r="AW186" s="75">
        <f>'Population 2016'!AW186*'Prevalence Rates'!AW186</f>
        <v>600.70840838929996</v>
      </c>
      <c r="AX186" s="75">
        <f>'Population 2016'!AX186*'Prevalence Rates'!AX186</f>
        <v>251.0544674297887</v>
      </c>
      <c r="AY186" s="75">
        <f>'Population 2016'!AY186*'Prevalence Rates'!AY186</f>
        <v>1969.0989052824023</v>
      </c>
      <c r="AZ186" s="75">
        <f>'Population 2016'!AZ186*'Prevalence Rates'!AZ186</f>
        <v>1205.8996597358005</v>
      </c>
      <c r="BA186" s="75">
        <f>'Population 2016'!BA186*'Prevalence Rates'!BA186</f>
        <v>105.92130384256289</v>
      </c>
      <c r="BB186" s="75">
        <f>'Population 2016'!BB186*'Prevalence Rates'!BB186</f>
        <v>295.87454818230901</v>
      </c>
      <c r="BC186" s="84">
        <f>'Population 2016'!BC186*'Prevalence Rates'!BC186</f>
        <v>14.962954742070171</v>
      </c>
      <c r="BD186" s="118">
        <v>184</v>
      </c>
    </row>
    <row r="187" spans="2:56" s="75" customFormat="1" x14ac:dyDescent="0.35">
      <c r="B187" s="75" t="s">
        <v>72</v>
      </c>
      <c r="C187" s="83">
        <f>'Population 2016'!C187*'Prevalence Rates'!C187</f>
        <v>266.28485102076803</v>
      </c>
      <c r="D187" s="75">
        <f>'Population 2016'!D187*'Prevalence Rates'!D187</f>
        <v>1177.8448285192439</v>
      </c>
      <c r="E187" s="75">
        <f>'Population 2016'!E187*'Prevalence Rates'!E187</f>
        <v>952.32182182267024</v>
      </c>
      <c r="F187" s="75">
        <f>'Population 2016'!F187*'Prevalence Rates'!F187</f>
        <v>448.07850045481024</v>
      </c>
      <c r="G187" s="75">
        <f>'Population 2016'!G187*'Prevalence Rates'!G187</f>
        <v>305.85413949305905</v>
      </c>
      <c r="H187" s="75">
        <f>'Population 2016'!H187*'Prevalence Rates'!H187</f>
        <v>784.61988184978327</v>
      </c>
      <c r="I187" s="75">
        <f>'Population 2016'!I187*'Prevalence Rates'!I187</f>
        <v>494.68700730359626</v>
      </c>
      <c r="J187" s="75">
        <f>'Population 2016'!J187*'Prevalence Rates'!J187</f>
        <v>390.21221992069843</v>
      </c>
      <c r="K187" s="75">
        <f>'Population 2016'!K187*'Prevalence Rates'!K187</f>
        <v>107.92910449100518</v>
      </c>
      <c r="L187" s="75">
        <f>'Population 2016'!L187*'Prevalence Rates'!L187</f>
        <v>350.46037647050537</v>
      </c>
      <c r="M187" s="75">
        <f>'Population 2016'!M187*'Prevalence Rates'!M187</f>
        <v>350.46037647050542</v>
      </c>
      <c r="N187" s="75">
        <f>'Population 2016'!N187*'Prevalence Rates'!N187</f>
        <v>189.18444308868982</v>
      </c>
      <c r="O187" s="75">
        <f>'Population 2016'!O187*'Prevalence Rates'!O187</f>
        <v>221.67324590531669</v>
      </c>
      <c r="P187" s="75">
        <f>'Population 2016'!P187*'Prevalence Rates'!P187</f>
        <v>156.35893707930677</v>
      </c>
      <c r="Q187" s="75">
        <f>'Population 2016'!Q187*'Prevalence Rates'!Q187</f>
        <v>366.27354356822838</v>
      </c>
      <c r="R187" s="75">
        <f>'Population 2016'!R187*'Prevalence Rates'!R187</f>
        <v>93.070795880539748</v>
      </c>
      <c r="S187" s="75">
        <f>'Population 2016'!S187*'Prevalence Rates'!S187</f>
        <v>2441.535147697447</v>
      </c>
      <c r="T187" s="75">
        <f>'Population 2016'!T187*'Prevalence Rates'!T187</f>
        <v>376.85583869871607</v>
      </c>
      <c r="U187" s="75">
        <f>'Population 2016'!U187*'Prevalence Rates'!U187</f>
        <v>24.894442117367021</v>
      </c>
      <c r="V187" s="75">
        <f>'Population 2016'!V187*'Prevalence Rates'!V187</f>
        <v>346.67304823558055</v>
      </c>
      <c r="W187" s="75">
        <f>'Population 2016'!W187*'Prevalence Rates'!W187</f>
        <v>828.21439656538757</v>
      </c>
      <c r="X187" s="75">
        <f>'Population 2016'!X187*'Prevalence Rates'!X187</f>
        <v>828.21439656538689</v>
      </c>
      <c r="Y187" s="75">
        <f>'Population 2016'!Y187*'Prevalence Rates'!Y187</f>
        <v>736.24337565826181</v>
      </c>
      <c r="Z187" s="75">
        <f>'Population 2016'!Z187*'Prevalence Rates'!Z187</f>
        <v>447.47263089667632</v>
      </c>
      <c r="AA187" s="75">
        <f>'Population 2016'!AA187*'Prevalence Rates'!AA187</f>
        <v>2340.1665180608111</v>
      </c>
      <c r="AB187" s="75">
        <f>'Population 2016'!AB187*'Prevalence Rates'!AB187</f>
        <v>1592.0104787247615</v>
      </c>
      <c r="AC187" s="75">
        <f>'Population 2016'!AC187*'Prevalence Rates'!AC187</f>
        <v>1301.0002606506075</v>
      </c>
      <c r="AD187" s="75">
        <f>'Population 2016'!AD187*'Prevalence Rates'!AD187</f>
        <v>1210.7971689377778</v>
      </c>
      <c r="AE187" s="75">
        <f>'Population 2016'!AE187*'Prevalence Rates'!AE187</f>
        <v>919.37405051278756</v>
      </c>
      <c r="AF187" s="75">
        <f>'Population 2016'!AF187*'Prevalence Rates'!AF187</f>
        <v>119.83549268299356</v>
      </c>
      <c r="AG187" s="75">
        <f>'Population 2016'!AG187*'Prevalence Rates'!AG187</f>
        <v>919.37405051278768</v>
      </c>
      <c r="AH187" s="75">
        <f>'Population 2016'!AH187*'Prevalence Rates'!AH187</f>
        <v>1054.5701835120888</v>
      </c>
      <c r="AI187" s="75">
        <f>'Population 2016'!AI187*'Prevalence Rates'!AI187</f>
        <v>1149.0039502658453</v>
      </c>
      <c r="AJ187" s="75">
        <f>'Population 2016'!AJ187*'Prevalence Rates'!AJ187</f>
        <v>158.15574458872703</v>
      </c>
      <c r="AK187" s="75">
        <f>'Population 2016'!AK187*'Prevalence Rates'!AK187</f>
        <v>421.90100050626239</v>
      </c>
      <c r="AL187" s="75">
        <f>'Population 2016'!AL187*'Prevalence Rates'!AL187</f>
        <v>407.01207745425734</v>
      </c>
      <c r="AM187" s="75">
        <f>'Population 2016'!AM187*'Prevalence Rates'!AM187</f>
        <v>446.78978679441207</v>
      </c>
      <c r="AN187" s="75">
        <f>'Population 2016'!AN187*'Prevalence Rates'!AN187</f>
        <v>150.17848477925094</v>
      </c>
      <c r="AO187" s="75">
        <f>'Population 2016'!AO187*'Prevalence Rates'!AO187</f>
        <v>150.17848477925088</v>
      </c>
      <c r="AP187" s="75">
        <f>'Population 2016'!AP187*'Prevalence Rates'!AP187</f>
        <v>626.91376288165839</v>
      </c>
      <c r="AQ187" s="75">
        <f>'Population 2016'!AQ187*'Prevalence Rates'!AQ187</f>
        <v>255.16643321754182</v>
      </c>
      <c r="AR187" s="75">
        <f>'Population 2016'!AR187*'Prevalence Rates'!AR187</f>
        <v>11078.470347963232</v>
      </c>
      <c r="AS187" s="75">
        <f>'Population 2016'!AS187*'Prevalence Rates'!AS187</f>
        <v>624.74298083631925</v>
      </c>
      <c r="AT187" s="75">
        <f>'Population 2016'!AT187*'Prevalence Rates'!AT187</f>
        <v>169.05564690269568</v>
      </c>
      <c r="AU187" s="75">
        <f>'Population 2016'!AU187*'Prevalence Rates'!AU187</f>
        <v>169.05564690269568</v>
      </c>
      <c r="AV187" s="75">
        <f>'Population 2016'!AV187*'Prevalence Rates'!AV187</f>
        <v>168.45968206152597</v>
      </c>
      <c r="AW187" s="75">
        <f>'Population 2016'!AW187*'Prevalence Rates'!AW187</f>
        <v>584.09965306105198</v>
      </c>
      <c r="AX187" s="75">
        <f>'Population 2016'!AX187*'Prevalence Rates'!AX187</f>
        <v>272.20996448135702</v>
      </c>
      <c r="AY187" s="75">
        <f>'Population 2016'!AY187*'Prevalence Rates'!AY187</f>
        <v>2192.0469544599109</v>
      </c>
      <c r="AZ187" s="75">
        <f>'Population 2016'!AZ187*'Prevalence Rates'!AZ187</f>
        <v>1349.5587548403098</v>
      </c>
      <c r="BA187" s="75">
        <f>'Population 2016'!BA187*'Prevalence Rates'!BA187</f>
        <v>118.6602049548773</v>
      </c>
      <c r="BB187" s="75">
        <f>'Population 2016'!BB187*'Prevalence Rates'!BB187</f>
        <v>314.1151932577153</v>
      </c>
      <c r="BC187" s="84">
        <f>'Population 2016'!BC187*'Prevalence Rates'!BC187</f>
        <v>24.89444211736701</v>
      </c>
      <c r="BD187" s="118">
        <v>185</v>
      </c>
    </row>
    <row r="188" spans="2:56" s="75" customFormat="1" x14ac:dyDescent="0.35">
      <c r="B188" s="75" t="s">
        <v>73</v>
      </c>
      <c r="C188" s="83">
        <f>'Population 2016'!C188*'Prevalence Rates'!C188</f>
        <v>187.58527966645195</v>
      </c>
      <c r="D188" s="75">
        <f>'Population 2016'!D188*'Prevalence Rates'!D188</f>
        <v>852.26653544053238</v>
      </c>
      <c r="E188" s="75">
        <f>'Population 2016'!E188*'Prevalence Rates'!E188</f>
        <v>695.12775237509652</v>
      </c>
      <c r="F188" s="75">
        <f>'Population 2016'!F188*'Prevalence Rates'!F188</f>
        <v>355.97137820462177</v>
      </c>
      <c r="G188" s="75">
        <f>'Population 2016'!G188*'Prevalence Rates'!G188</f>
        <v>242.09301595053211</v>
      </c>
      <c r="H188" s="75">
        <f>'Population 2016'!H188*'Prevalence Rates'!H188</f>
        <v>660.89136201962515</v>
      </c>
      <c r="I188" s="75">
        <f>'Population 2016'!I188*'Prevalence Rates'!I188</f>
        <v>395.74960584287703</v>
      </c>
      <c r="J188" s="75">
        <f>'Population 2016'!J188*'Prevalence Rates'!J188</f>
        <v>310.40444261363757</v>
      </c>
      <c r="K188" s="75">
        <f>'Population 2016'!K188*'Prevalence Rates'!K188</f>
        <v>83.61742907664906</v>
      </c>
      <c r="L188" s="75">
        <f>'Population 2016'!L188*'Prevalence Rates'!L188</f>
        <v>302.12101419871152</v>
      </c>
      <c r="M188" s="75">
        <f>'Population 2016'!M188*'Prevalence Rates'!M188</f>
        <v>302.12101419871158</v>
      </c>
      <c r="N188" s="75">
        <f>'Population 2016'!N188*'Prevalence Rates'!N188</f>
        <v>132.77100975802628</v>
      </c>
      <c r="O188" s="75">
        <f>'Population 2016'!O188*'Prevalence Rates'!O188</f>
        <v>164.16008416699569</v>
      </c>
      <c r="P188" s="75">
        <f>'Population 2016'!P188*'Prevalence Rates'!P188</f>
        <v>111.02798473278506</v>
      </c>
      <c r="Q188" s="75">
        <f>'Population 2016'!Q188*'Prevalence Rates'!Q188</f>
        <v>262.2146440784777</v>
      </c>
      <c r="R188" s="75">
        <f>'Population 2016'!R188*'Prevalence Rates'!R188</f>
        <v>72.704715840798116</v>
      </c>
      <c r="S188" s="75">
        <f>'Population 2016'!S188*'Prevalence Rates'!S188</f>
        <v>1850.4173141395454</v>
      </c>
      <c r="T188" s="75">
        <f>'Population 2016'!T188*'Prevalence Rates'!T188</f>
        <v>283.7710718705809</v>
      </c>
      <c r="U188" s="75">
        <f>'Population 2016'!U188*'Prevalence Rates'!U188</f>
        <v>19.409226057608183</v>
      </c>
      <c r="V188" s="75">
        <f>'Population 2016'!V188*'Prevalence Rates'!V188</f>
        <v>259.56573723008518</v>
      </c>
      <c r="W188" s="75">
        <f>'Population 2016'!W188*'Prevalence Rates'!W188</f>
        <v>641.18670684012955</v>
      </c>
      <c r="X188" s="75">
        <f>'Population 2016'!X188*'Prevalence Rates'!X188</f>
        <v>641.18670684012898</v>
      </c>
      <c r="Y188" s="75">
        <f>'Population 2016'!Y188*'Prevalence Rates'!Y188</f>
        <v>569.07874202491621</v>
      </c>
      <c r="Z188" s="75">
        <f>'Population 2016'!Z188*'Prevalence Rates'!Z188</f>
        <v>320.51673422019093</v>
      </c>
      <c r="AA188" s="75">
        <f>'Population 2016'!AA188*'Prevalence Rates'!AA188</f>
        <v>1663.3839360820309</v>
      </c>
      <c r="AB188" s="75">
        <f>'Population 2016'!AB188*'Prevalence Rates'!AB188</f>
        <v>1163.4617222589654</v>
      </c>
      <c r="AC188" s="75">
        <f>'Population 2016'!AC188*'Prevalence Rates'!AC188</f>
        <v>961.14358962693848</v>
      </c>
      <c r="AD188" s="75">
        <f>'Population 2016'!AD188*'Prevalence Rates'!AD188</f>
        <v>927.5250940326971</v>
      </c>
      <c r="AE188" s="75">
        <f>'Population 2016'!AE188*'Prevalence Rates'!AE188</f>
        <v>696.36258358106181</v>
      </c>
      <c r="AF188" s="75">
        <f>'Population 2016'!AF188*'Prevalence Rates'!AF188</f>
        <v>100.23106876480797</v>
      </c>
      <c r="AG188" s="75">
        <f>'Population 2016'!AG188*'Prevalence Rates'!AG188</f>
        <v>696.36258358106193</v>
      </c>
      <c r="AH188" s="75">
        <f>'Population 2016'!AH188*'Prevalence Rates'!AH188</f>
        <v>706.47294295059351</v>
      </c>
      <c r="AI188" s="75">
        <f>'Population 2016'!AI188*'Prevalence Rates'!AI188</f>
        <v>842.10387234467498</v>
      </c>
      <c r="AJ188" s="75">
        <f>'Population 2016'!AJ188*'Prevalence Rates'!AJ188</f>
        <v>121.97632589195941</v>
      </c>
      <c r="AK188" s="75">
        <f>'Population 2016'!AK188*'Prevalence Rates'!AK188</f>
        <v>317.46060189037257</v>
      </c>
      <c r="AL188" s="75">
        <f>'Population 2016'!AL188*'Prevalence Rates'!AL188</f>
        <v>331.75492090089904</v>
      </c>
      <c r="AM188" s="75">
        <f>'Population 2016'!AM188*'Prevalence Rates'!AM188</f>
        <v>292.67324342254193</v>
      </c>
      <c r="AN188" s="75">
        <f>'Population 2016'!AN188*'Prevalence Rates'!AN188</f>
        <v>113.61670707121341</v>
      </c>
      <c r="AO188" s="75">
        <f>'Population 2016'!AO188*'Prevalence Rates'!AO188</f>
        <v>113.61670707121336</v>
      </c>
      <c r="AP188" s="75">
        <f>'Population 2016'!AP188*'Prevalence Rates'!AP188</f>
        <v>476.89519231376266</v>
      </c>
      <c r="AQ188" s="75">
        <f>'Population 2016'!AQ188*'Prevalence Rates'!AQ188</f>
        <v>183.4687693900963</v>
      </c>
      <c r="AR188" s="75">
        <f>'Population 2016'!AR188*'Prevalence Rates'!AR188</f>
        <v>8357.7545161199341</v>
      </c>
      <c r="AS188" s="75">
        <f>'Population 2016'!AS188*'Prevalence Rates'!AS188</f>
        <v>499.79438466905543</v>
      </c>
      <c r="AT188" s="75">
        <f>'Population 2016'!AT188*'Prevalence Rates'!AT188</f>
        <v>136.3609227375517</v>
      </c>
      <c r="AU188" s="75">
        <f>'Population 2016'!AU188*'Prevalence Rates'!AU188</f>
        <v>136.3609227375517</v>
      </c>
      <c r="AV188" s="75">
        <f>'Population 2016'!AV188*'Prevalence Rates'!AV188</f>
        <v>166.1520151839708</v>
      </c>
      <c r="AW188" s="75">
        <f>'Population 2016'!AW188*'Prevalence Rates'!AW188</f>
        <v>396.88822579789434</v>
      </c>
      <c r="AX188" s="75">
        <f>'Population 2016'!AX188*'Prevalence Rates'!AX188</f>
        <v>218.68951573567352</v>
      </c>
      <c r="AY188" s="75">
        <f>'Population 2016'!AY188*'Prevalence Rates'!AY188</f>
        <v>1678.5326663496655</v>
      </c>
      <c r="AZ188" s="75">
        <f>'Population 2016'!AZ188*'Prevalence Rates'!AZ188</f>
        <v>1026.9246839657098</v>
      </c>
      <c r="BA188" s="75">
        <f>'Population 2016'!BA188*'Prevalence Rates'!BA188</f>
        <v>91.235306326862172</v>
      </c>
      <c r="BB188" s="75">
        <f>'Population 2016'!BB188*'Prevalence Rates'!BB188</f>
        <v>216.25200002573169</v>
      </c>
      <c r="BC188" s="84">
        <f>'Population 2016'!BC188*'Prevalence Rates'!BC188</f>
        <v>19.409226057608176</v>
      </c>
      <c r="BD188" s="118">
        <v>186</v>
      </c>
    </row>
    <row r="189" spans="2:56" s="75" customFormat="1" x14ac:dyDescent="0.35">
      <c r="B189" s="75" t="s">
        <v>74</v>
      </c>
      <c r="C189" s="83">
        <f>'Population 2016'!C189*'Prevalence Rates'!C189</f>
        <v>146.40612617612598</v>
      </c>
      <c r="D189" s="75">
        <f>'Population 2016'!D189*'Prevalence Rates'!D189</f>
        <v>626.38729382550866</v>
      </c>
      <c r="E189" s="75">
        <f>'Population 2016'!E189*'Prevalence Rates'!E189</f>
        <v>500.76268063262154</v>
      </c>
      <c r="F189" s="75">
        <f>'Population 2016'!F189*'Prevalence Rates'!F189</f>
        <v>254.24210439938196</v>
      </c>
      <c r="G189" s="75">
        <f>'Population 2016'!G189*'Prevalence Rates'!G189</f>
        <v>170.9486286171481</v>
      </c>
      <c r="H189" s="75">
        <f>'Population 2016'!H189*'Prevalence Rates'!H189</f>
        <v>427.47523402832132</v>
      </c>
      <c r="I189" s="75">
        <f>'Population 2016'!I189*'Prevalence Rates'!I189</f>
        <v>292.92186188940241</v>
      </c>
      <c r="J189" s="75">
        <f>'Population 2016'!J189*'Prevalence Rates'!J189</f>
        <v>208.89313042547442</v>
      </c>
      <c r="K189" s="75">
        <f>'Population 2016'!K189*'Prevalence Rates'!K189</f>
        <v>50.362264442889582</v>
      </c>
      <c r="L189" s="75">
        <f>'Population 2016'!L189*'Prevalence Rates'!L189</f>
        <v>218.38996920297024</v>
      </c>
      <c r="M189" s="75">
        <f>'Population 2016'!M189*'Prevalence Rates'!M189</f>
        <v>218.38996920297029</v>
      </c>
      <c r="N189" s="75">
        <f>'Population 2016'!N189*'Prevalence Rates'!N189</f>
        <v>106.40444679116177</v>
      </c>
      <c r="O189" s="75">
        <f>'Population 2016'!O189*'Prevalence Rates'!O189</f>
        <v>106.59532613358928</v>
      </c>
      <c r="P189" s="75">
        <f>'Population 2016'!P189*'Prevalence Rates'!P189</f>
        <v>96.452560769563007</v>
      </c>
      <c r="Q189" s="75">
        <f>'Population 2016'!Q189*'Prevalence Rates'!Q189</f>
        <v>180.21675632075599</v>
      </c>
      <c r="R189" s="75">
        <f>'Population 2016'!R189*'Prevalence Rates'!R189</f>
        <v>60.684736150850057</v>
      </c>
      <c r="S189" s="75">
        <f>'Population 2016'!S189*'Prevalence Rates'!S189</f>
        <v>1317.2644477792119</v>
      </c>
      <c r="T189" s="75">
        <f>'Population 2016'!T189*'Prevalence Rates'!T189</f>
        <v>212.99321915029509</v>
      </c>
      <c r="U189" s="75">
        <f>'Population 2016'!U189*'Prevalence Rates'!U189</f>
        <v>14.712348731607227</v>
      </c>
      <c r="V189" s="75">
        <f>'Population 2016'!V189*'Prevalence Rates'!V189</f>
        <v>187.5745609262022</v>
      </c>
      <c r="W189" s="75">
        <f>'Population 2016'!W189*'Prevalence Rates'!W189</f>
        <v>429.52840995134579</v>
      </c>
      <c r="X189" s="75">
        <f>'Population 2016'!X189*'Prevalence Rates'!X189</f>
        <v>429.5284099513454</v>
      </c>
      <c r="Y189" s="75">
        <f>'Population 2016'!Y189*'Prevalence Rates'!Y189</f>
        <v>396.17081850573135</v>
      </c>
      <c r="Z189" s="75">
        <f>'Population 2016'!Z189*'Prevalence Rates'!Z189</f>
        <v>263.97493910148603</v>
      </c>
      <c r="AA189" s="75">
        <f>'Population 2016'!AA189*'Prevalence Rates'!AA189</f>
        <v>1271.4933467755914</v>
      </c>
      <c r="AB189" s="75">
        <f>'Population 2016'!AB189*'Prevalence Rates'!AB189</f>
        <v>834.51229064440088</v>
      </c>
      <c r="AC189" s="75">
        <f>'Population 2016'!AC189*'Prevalence Rates'!AC189</f>
        <v>739.14758004505347</v>
      </c>
      <c r="AD189" s="75">
        <f>'Population 2016'!AD189*'Prevalence Rates'!AD189</f>
        <v>657.28376457609352</v>
      </c>
      <c r="AE189" s="75">
        <f>'Population 2016'!AE189*'Prevalence Rates'!AE189</f>
        <v>494.09066571585413</v>
      </c>
      <c r="AF189" s="75">
        <f>'Population 2016'!AF189*'Prevalence Rates'!AF189</f>
        <v>61.313926595369338</v>
      </c>
      <c r="AG189" s="75">
        <f>'Population 2016'!AG189*'Prevalence Rates'!AG189</f>
        <v>494.09066571585419</v>
      </c>
      <c r="AH189" s="75">
        <f>'Population 2016'!AH189*'Prevalence Rates'!AH189</f>
        <v>534.76036815894133</v>
      </c>
      <c r="AI189" s="75">
        <f>'Population 2016'!AI189*'Prevalence Rates'!AI189</f>
        <v>609.57834585201203</v>
      </c>
      <c r="AJ189" s="75">
        <f>'Population 2016'!AJ189*'Prevalence Rates'!AJ189</f>
        <v>83.152643705892686</v>
      </c>
      <c r="AK189" s="75">
        <f>'Population 2016'!AK189*'Prevalence Rates'!AK189</f>
        <v>211.53453034303919</v>
      </c>
      <c r="AL189" s="75">
        <f>'Population 2016'!AL189*'Prevalence Rates'!AL189</f>
        <v>209.20838603426867</v>
      </c>
      <c r="AM189" s="75">
        <f>'Population 2016'!AM189*'Prevalence Rates'!AM189</f>
        <v>230.14027369926012</v>
      </c>
      <c r="AN189" s="75">
        <f>'Population 2016'!AN189*'Prevalence Rates'!AN189</f>
        <v>81.887618306559531</v>
      </c>
      <c r="AO189" s="75">
        <f>'Population 2016'!AO189*'Prevalence Rates'!AO189</f>
        <v>81.887618306559474</v>
      </c>
      <c r="AP189" s="75">
        <f>'Population 2016'!AP189*'Prevalence Rates'!AP189</f>
        <v>360.08147180035394</v>
      </c>
      <c r="AQ189" s="75">
        <f>'Population 2016'!AQ189*'Prevalence Rates'!AQ189</f>
        <v>126.26164369242368</v>
      </c>
      <c r="AR189" s="75">
        <f>'Population 2016'!AR189*'Prevalence Rates'!AR189</f>
        <v>6033.7860923594617</v>
      </c>
      <c r="AS189" s="75">
        <f>'Population 2016'!AS189*'Prevalence Rates'!AS189</f>
        <v>369.93265326776555</v>
      </c>
      <c r="AT189" s="75">
        <f>'Population 2016'!AT189*'Prevalence Rates'!AT189</f>
        <v>88.171635230898914</v>
      </c>
      <c r="AU189" s="75">
        <f>'Population 2016'!AU189*'Prevalence Rates'!AU189</f>
        <v>88.171635230898914</v>
      </c>
      <c r="AV189" s="75">
        <f>'Population 2016'!AV189*'Prevalence Rates'!AV189</f>
        <v>110.63879542163019</v>
      </c>
      <c r="AW189" s="75">
        <f>'Population 2016'!AW189*'Prevalence Rates'!AW189</f>
        <v>293.17645413981734</v>
      </c>
      <c r="AX189" s="75">
        <f>'Population 2016'!AX189*'Prevalence Rates'!AX189</f>
        <v>152.85817993209147</v>
      </c>
      <c r="AY189" s="75">
        <f>'Population 2016'!AY189*'Prevalence Rates'!AY189</f>
        <v>1209.1692046803207</v>
      </c>
      <c r="AZ189" s="75">
        <f>'Population 2016'!AZ189*'Prevalence Rates'!AZ189</f>
        <v>769.77878217610419</v>
      </c>
      <c r="BA189" s="75">
        <f>'Population 2016'!BA189*'Prevalence Rates'!BA189</f>
        <v>67.521328012694852</v>
      </c>
      <c r="BB189" s="75">
        <f>'Population 2016'!BB189*'Prevalence Rates'!BB189</f>
        <v>158.07165721913634</v>
      </c>
      <c r="BC189" s="84">
        <f>'Population 2016'!BC189*'Prevalence Rates'!BC189</f>
        <v>14.712348731607221</v>
      </c>
      <c r="BD189" s="118">
        <v>187</v>
      </c>
    </row>
    <row r="190" spans="2:56" s="75" customFormat="1" x14ac:dyDescent="0.35">
      <c r="B190" s="75" t="s">
        <v>75</v>
      </c>
      <c r="C190" s="83">
        <f>'Population 2016'!C190*'Prevalence Rates'!C190</f>
        <v>113.01959402447562</v>
      </c>
      <c r="D190" s="75">
        <f>'Population 2016'!D190*'Prevalence Rates'!D190</f>
        <v>471.01707734137466</v>
      </c>
      <c r="E190" s="75">
        <f>'Population 2016'!E190*'Prevalence Rates'!E190</f>
        <v>373.07700298010667</v>
      </c>
      <c r="F190" s="75">
        <f>'Population 2016'!F190*'Prevalence Rates'!F190</f>
        <v>204.70992329705004</v>
      </c>
      <c r="G190" s="75">
        <f>'Population 2016'!G190*'Prevalence Rates'!G190</f>
        <v>116.70824377962161</v>
      </c>
      <c r="H190" s="75">
        <f>'Population 2016'!H190*'Prevalence Rates'!H190</f>
        <v>325.71189896408936</v>
      </c>
      <c r="I190" s="75">
        <f>'Population 2016'!I190*'Prevalence Rates'!I190</f>
        <v>199.94385516608085</v>
      </c>
      <c r="J190" s="75">
        <f>'Population 2016'!J190*'Prevalence Rates'!J190</f>
        <v>164.00979222420125</v>
      </c>
      <c r="K190" s="75">
        <f>'Population 2016'!K190*'Prevalence Rates'!K190</f>
        <v>37.180195226294323</v>
      </c>
      <c r="L190" s="75">
        <f>'Population 2016'!L190*'Prevalence Rates'!L190</f>
        <v>172.80221822689182</v>
      </c>
      <c r="M190" s="75">
        <f>'Population 2016'!M190*'Prevalence Rates'!M190</f>
        <v>172.80221822689185</v>
      </c>
      <c r="N190" s="75">
        <f>'Population 2016'!N190*'Prevalence Rates'!N190</f>
        <v>105.88157481675802</v>
      </c>
      <c r="O190" s="75">
        <f>'Population 2016'!O190*'Prevalence Rates'!O190</f>
        <v>66.753138660706725</v>
      </c>
      <c r="P190" s="75">
        <f>'Population 2016'!P190*'Prevalence Rates'!P190</f>
        <v>67.717735373630688</v>
      </c>
      <c r="Q190" s="75">
        <f>'Population 2016'!Q190*'Prevalence Rates'!Q190</f>
        <v>140.06319833349983</v>
      </c>
      <c r="R190" s="75">
        <f>'Population 2016'!R190*'Prevalence Rates'!R190</f>
        <v>51.642308578703528</v>
      </c>
      <c r="S190" s="75">
        <f>'Population 2016'!S190*'Prevalence Rates'!S190</f>
        <v>983.74891194700081</v>
      </c>
      <c r="T190" s="75">
        <f>'Population 2016'!T190*'Prevalence Rates'!T190</f>
        <v>182.53987394183497</v>
      </c>
      <c r="U190" s="75">
        <f>'Population 2016'!U190*'Prevalence Rates'!U190</f>
        <v>7.3561743658036134</v>
      </c>
      <c r="V190" s="75">
        <f>'Population 2016'!V190*'Prevalence Rates'!V190</f>
        <v>136.3299643845078</v>
      </c>
      <c r="W190" s="75">
        <f>'Population 2016'!W190*'Prevalence Rates'!W190</f>
        <v>320.25953255348622</v>
      </c>
      <c r="X190" s="75">
        <f>'Population 2016'!X190*'Prevalence Rates'!X190</f>
        <v>320.25953255348594</v>
      </c>
      <c r="Y190" s="75">
        <f>'Population 2016'!Y190*'Prevalence Rates'!Y190</f>
        <v>299.84952041774335</v>
      </c>
      <c r="Z190" s="75">
        <f>'Population 2016'!Z190*'Prevalence Rates'!Z190</f>
        <v>198.26813360774659</v>
      </c>
      <c r="AA190" s="75">
        <f>'Population 2016'!AA190*'Prevalence Rates'!AA190</f>
        <v>936.18870361118559</v>
      </c>
      <c r="AB190" s="75">
        <f>'Population 2016'!AB190*'Prevalence Rates'!AB190</f>
        <v>639.82957558672297</v>
      </c>
      <c r="AC190" s="75">
        <f>'Population 2016'!AC190*'Prevalence Rates'!AC190</f>
        <v>564.51235287462441</v>
      </c>
      <c r="AD190" s="75">
        <f>'Population 2016'!AD190*'Prevalence Rates'!AD190</f>
        <v>498.52398648423224</v>
      </c>
      <c r="AE190" s="75">
        <f>'Population 2016'!AE190*'Prevalence Rates'!AE190</f>
        <v>387.90451387341176</v>
      </c>
      <c r="AF190" s="75">
        <f>'Population 2016'!AF190*'Prevalence Rates'!AF190</f>
        <v>57.260113266749876</v>
      </c>
      <c r="AG190" s="75">
        <f>'Population 2016'!AG190*'Prevalence Rates'!AG190</f>
        <v>387.90451387341187</v>
      </c>
      <c r="AH190" s="75">
        <f>'Population 2016'!AH190*'Prevalence Rates'!AH190</f>
        <v>369.71087181358911</v>
      </c>
      <c r="AI190" s="75">
        <f>'Population 2016'!AI190*'Prevalence Rates'!AI190</f>
        <v>472.4538809299699</v>
      </c>
      <c r="AJ190" s="75">
        <f>'Population 2016'!AJ190*'Prevalence Rates'!AJ190</f>
        <v>56.278215131744858</v>
      </c>
      <c r="AK190" s="75">
        <f>'Population 2016'!AK190*'Prevalence Rates'!AK190</f>
        <v>172.09093697796973</v>
      </c>
      <c r="AL190" s="75">
        <f>'Population 2016'!AL190*'Prevalence Rates'!AL190</f>
        <v>155.68045913878197</v>
      </c>
      <c r="AM190" s="75">
        <f>'Population 2016'!AM190*'Prevalence Rates'!AM190</f>
        <v>145.83482631755183</v>
      </c>
      <c r="AN190" s="75">
        <f>'Population 2016'!AN190*'Prevalence Rates'!AN190</f>
        <v>48.338946489334695</v>
      </c>
      <c r="AO190" s="75">
        <f>'Population 2016'!AO190*'Prevalence Rates'!AO190</f>
        <v>48.338946489334667</v>
      </c>
      <c r="AP190" s="75">
        <f>'Population 2016'!AP190*'Prevalence Rates'!AP190</f>
        <v>263.12648947254087</v>
      </c>
      <c r="AQ190" s="75">
        <f>'Population 2016'!AQ190*'Prevalence Rates'!AQ190</f>
        <v>97.243616808726301</v>
      </c>
      <c r="AR190" s="75">
        <f>'Population 2016'!AR190*'Prevalence Rates'!AR190</f>
        <v>4555.3511574245613</v>
      </c>
      <c r="AS190" s="75">
        <f>'Population 2016'!AS190*'Prevalence Rates'!AS190</f>
        <v>252.51020995524448</v>
      </c>
      <c r="AT190" s="75">
        <f>'Population 2016'!AT190*'Prevalence Rates'!AT190</f>
        <v>62.927474106699641</v>
      </c>
      <c r="AU190" s="75">
        <f>'Population 2016'!AU190*'Prevalence Rates'!AU190</f>
        <v>62.927474106699641</v>
      </c>
      <c r="AV190" s="75">
        <f>'Population 2016'!AV190*'Prevalence Rates'!AV190</f>
        <v>97.669175862635257</v>
      </c>
      <c r="AW190" s="75">
        <f>'Population 2016'!AW190*'Prevalence Rates'!AW190</f>
        <v>213.86993285394877</v>
      </c>
      <c r="AX190" s="75">
        <f>'Population 2016'!AX190*'Prevalence Rates'!AX190</f>
        <v>122.28654394567319</v>
      </c>
      <c r="AY190" s="75">
        <f>'Population 2016'!AY190*'Prevalence Rates'!AY190</f>
        <v>940.814903459265</v>
      </c>
      <c r="AZ190" s="75">
        <f>'Population 2016'!AZ190*'Prevalence Rates'!AZ190</f>
        <v>611.86764069412868</v>
      </c>
      <c r="BA190" s="75">
        <f>'Population 2016'!BA190*'Prevalence Rates'!BA190</f>
        <v>44.10064597139111</v>
      </c>
      <c r="BB190" s="75">
        <f>'Population 2016'!BB190*'Prevalence Rates'!BB190</f>
        <v>98.206221080825131</v>
      </c>
      <c r="BC190" s="84">
        <f>'Population 2016'!BC190*'Prevalence Rates'!BC190</f>
        <v>7.3561743658036107</v>
      </c>
      <c r="BD190" s="118">
        <v>188</v>
      </c>
    </row>
    <row r="191" spans="2:56" s="75" customFormat="1" x14ac:dyDescent="0.35">
      <c r="B191" s="75" t="s">
        <v>81</v>
      </c>
      <c r="C191" s="83">
        <f>'Population 2016'!C191*'Prevalence Rates'!C191</f>
        <v>69.246140758978498</v>
      </c>
      <c r="D191" s="75">
        <f>'Population 2016'!D191*'Prevalence Rates'!D191</f>
        <v>296.29372862851523</v>
      </c>
      <c r="E191" s="75">
        <f>'Population 2016'!E191*'Prevalence Rates'!E191</f>
        <v>236.87894681742415</v>
      </c>
      <c r="F191" s="75">
        <f>'Population 2016'!F191*'Prevalence Rates'!F191</f>
        <v>120.88623220079604</v>
      </c>
      <c r="G191" s="75">
        <f>'Population 2016'!G191*'Prevalence Rates'!G191</f>
        <v>76.180315783042829</v>
      </c>
      <c r="H191" s="75">
        <f>'Population 2016'!H191*'Prevalence Rates'!H191</f>
        <v>191.06585358998652</v>
      </c>
      <c r="I191" s="75">
        <f>'Population 2016'!I191*'Prevalence Rates'!I191</f>
        <v>130.00464656889207</v>
      </c>
      <c r="J191" s="75">
        <f>'Population 2016'!J191*'Prevalence Rates'!J191</f>
        <v>100.9031437757946</v>
      </c>
      <c r="K191" s="75">
        <f>'Population 2016'!K191*'Prevalence Rates'!K191</f>
        <v>23.322122460130075</v>
      </c>
      <c r="L191" s="75">
        <f>'Population 2016'!L191*'Prevalence Rates'!L191</f>
        <v>101.03231297401162</v>
      </c>
      <c r="M191" s="75">
        <f>'Population 2016'!M191*'Prevalence Rates'!M191</f>
        <v>101.03231297401163</v>
      </c>
      <c r="N191" s="75">
        <f>'Population 2016'!N191*'Prevalence Rates'!N191</f>
        <v>84.705259853406417</v>
      </c>
      <c r="O191" s="75">
        <f>'Population 2016'!O191*'Prevalence Rates'!O191</f>
        <v>40.541173218020845</v>
      </c>
      <c r="P191" s="75">
        <f>'Population 2016'!P191*'Prevalence Rates'!P191</f>
        <v>51.843251413640118</v>
      </c>
      <c r="Q191" s="75">
        <f>'Population 2016'!Q191*'Prevalence Rates'!Q191</f>
        <v>79.990946226581173</v>
      </c>
      <c r="R191" s="75">
        <f>'Population 2016'!R191*'Prevalence Rates'!R191</f>
        <v>33.959339104283643</v>
      </c>
      <c r="S191" s="75">
        <f>'Population 2016'!S191*'Prevalence Rates'!S191</f>
        <v>647.25313980759711</v>
      </c>
      <c r="T191" s="75">
        <f>'Population 2016'!T191*'Prevalence Rates'!T191</f>
        <v>150.46475295304265</v>
      </c>
      <c r="U191" s="75">
        <f>'Population 2016'!U191*'Prevalence Rates'!U191</f>
        <v>8.5176755814568157</v>
      </c>
      <c r="V191" s="75">
        <f>'Population 2016'!V191*'Prevalence Rates'!V191</f>
        <v>81.862437242706804</v>
      </c>
      <c r="W191" s="75">
        <f>'Population 2016'!W191*'Prevalence Rates'!W191</f>
        <v>194.25578204063919</v>
      </c>
      <c r="X191" s="75">
        <f>'Population 2016'!X191*'Prevalence Rates'!X191</f>
        <v>194.25578204063902</v>
      </c>
      <c r="Y191" s="75">
        <f>'Population 2016'!Y191*'Prevalence Rates'!Y191</f>
        <v>182.41670494060736</v>
      </c>
      <c r="Z191" s="75">
        <f>'Population 2016'!Z191*'Prevalence Rates'!Z191</f>
        <v>127.68353032626227</v>
      </c>
      <c r="AA191" s="75">
        <f>'Population 2016'!AA191*'Prevalence Rates'!AA191</f>
        <v>595.215342895395</v>
      </c>
      <c r="AB191" s="75">
        <f>'Population 2016'!AB191*'Prevalence Rates'!AB191</f>
        <v>404.27729765168857</v>
      </c>
      <c r="AC191" s="75">
        <f>'Population 2016'!AC191*'Prevalence Rates'!AC191</f>
        <v>377.1377778255013</v>
      </c>
      <c r="AD191" s="75">
        <f>'Population 2016'!AD191*'Prevalence Rates'!AD191</f>
        <v>305.33070565843565</v>
      </c>
      <c r="AE191" s="75">
        <f>'Population 2016'!AE191*'Prevalence Rates'!AE191</f>
        <v>232.80462444757035</v>
      </c>
      <c r="AF191" s="75">
        <f>'Population 2016'!AF191*'Prevalence Rates'!AF191</f>
        <v>36.484319957575146</v>
      </c>
      <c r="AG191" s="75">
        <f>'Population 2016'!AG191*'Prevalence Rates'!AG191</f>
        <v>232.8046244475704</v>
      </c>
      <c r="AH191" s="75">
        <f>'Population 2016'!AH191*'Prevalence Rates'!AH191</f>
        <v>213.46401527332227</v>
      </c>
      <c r="AI191" s="75">
        <f>'Population 2016'!AI191*'Prevalence Rates'!AI191</f>
        <v>324.53607708740924</v>
      </c>
      <c r="AJ191" s="75">
        <f>'Population 2016'!AJ191*'Prevalence Rates'!AJ191</f>
        <v>30.352295801390483</v>
      </c>
      <c r="AK191" s="75">
        <f>'Population 2016'!AK191*'Prevalence Rates'!AK191</f>
        <v>110.14988665652731</v>
      </c>
      <c r="AL191" s="75">
        <f>'Population 2016'!AL191*'Prevalence Rates'!AL191</f>
        <v>92.345889147938905</v>
      </c>
      <c r="AM191" s="75">
        <f>'Population 2016'!AM191*'Prevalence Rates'!AM191</f>
        <v>60.509554975580947</v>
      </c>
      <c r="AN191" s="75">
        <f>'Population 2016'!AN191*'Prevalence Rates'!AN191</f>
        <v>35.352363850408956</v>
      </c>
      <c r="AO191" s="75">
        <f>'Population 2016'!AO191*'Prevalence Rates'!AO191</f>
        <v>35.352363850408935</v>
      </c>
      <c r="AP191" s="75">
        <f>'Population 2016'!AP191*'Prevalence Rates'!AP191</f>
        <v>180.42959278117087</v>
      </c>
      <c r="AQ191" s="75">
        <f>'Population 2016'!AQ191*'Prevalence Rates'!AQ191</f>
        <v>65.124426746618525</v>
      </c>
      <c r="AR191" s="75">
        <f>'Population 2016'!AR191*'Prevalence Rates'!AR191</f>
        <v>2910.249927104805</v>
      </c>
      <c r="AS191" s="75">
        <f>'Population 2016'!AS191*'Prevalence Rates'!AS191</f>
        <v>164.18359330423303</v>
      </c>
      <c r="AT191" s="75">
        <f>'Population 2016'!AT191*'Prevalence Rates'!AT191</f>
        <v>40.610172243277098</v>
      </c>
      <c r="AU191" s="75">
        <f>'Population 2016'!AU191*'Prevalence Rates'!AU191</f>
        <v>40.610172243277098</v>
      </c>
      <c r="AV191" s="75">
        <f>'Population 2016'!AV191*'Prevalence Rates'!AV191</f>
        <v>55.584083824263971</v>
      </c>
      <c r="AW191" s="75">
        <f>'Population 2016'!AW191*'Prevalence Rates'!AW191</f>
        <v>143.43887062895359</v>
      </c>
      <c r="AX191" s="75">
        <f>'Population 2016'!AX191*'Prevalence Rates'!AX191</f>
        <v>74.802939115704348</v>
      </c>
      <c r="AY191" s="75">
        <f>'Population 2016'!AY191*'Prevalence Rates'!AY191</f>
        <v>617.65585058038789</v>
      </c>
      <c r="AZ191" s="75">
        <f>'Population 2016'!AZ191*'Prevalence Rates'!AZ191</f>
        <v>416.53247146208957</v>
      </c>
      <c r="BA191" s="75">
        <f>'Population 2016'!BA191*'Prevalence Rates'!BA191</f>
        <v>27.656337304092727</v>
      </c>
      <c r="BB191" s="75">
        <f>'Population 2016'!BB191*'Prevalence Rates'!BB191</f>
        <v>46.748851815872236</v>
      </c>
      <c r="BC191" s="84">
        <f>'Population 2016'!BC191*'Prevalence Rates'!BC191</f>
        <v>8.5176755814568121</v>
      </c>
      <c r="BD191" s="118">
        <v>189</v>
      </c>
    </row>
    <row r="192" spans="2:56" s="75" customFormat="1" x14ac:dyDescent="0.35">
      <c r="B192" s="75" t="s">
        <v>82</v>
      </c>
      <c r="C192" s="83">
        <f>'Population 2016'!C192*'Prevalence Rates'!C192</f>
        <v>31.902686278243667</v>
      </c>
      <c r="D192" s="75">
        <f>'Population 2016'!D192*'Prevalence Rates'!D192</f>
        <v>161.63954100893238</v>
      </c>
      <c r="E192" s="75">
        <f>'Population 2016'!E192*'Prevalence Rates'!E192</f>
        <v>136.19805616268252</v>
      </c>
      <c r="F192" s="75">
        <f>'Population 2016'!F192*'Prevalence Rates'!F192</f>
        <v>98.025225538181331</v>
      </c>
      <c r="G192" s="75">
        <f>'Population 2016'!G192*'Prevalence Rates'!G192</f>
        <v>48.755402101147411</v>
      </c>
      <c r="H192" s="75">
        <f>'Population 2016'!H192*'Prevalence Rates'!H192</f>
        <v>118.37775711553513</v>
      </c>
      <c r="I192" s="75">
        <f>'Population 2016'!I192*'Prevalence Rates'!I192</f>
        <v>76.521722347512423</v>
      </c>
      <c r="J192" s="75">
        <f>'Population 2016'!J192*'Prevalence Rates'!J192</f>
        <v>73.230709696814145</v>
      </c>
      <c r="K192" s="75">
        <f>'Population 2016'!K192*'Prevalence Rates'!K192</f>
        <v>15.210079865302223</v>
      </c>
      <c r="L192" s="75">
        <f>'Population 2016'!L192*'Prevalence Rates'!L192</f>
        <v>52.672333898036548</v>
      </c>
      <c r="M192" s="75">
        <f>'Population 2016'!M192*'Prevalence Rates'!M192</f>
        <v>52.672333898036555</v>
      </c>
      <c r="N192" s="75">
        <f>'Population 2016'!N192*'Prevalence Rates'!N192</f>
        <v>48.888529606750005</v>
      </c>
      <c r="O192" s="75">
        <f>'Population 2016'!O192*'Prevalence Rates'!O192</f>
        <v>24.813993952409309</v>
      </c>
      <c r="P192" s="75">
        <f>'Population 2016'!P192*'Prevalence Rates'!P192</f>
        <v>25.921625706820059</v>
      </c>
      <c r="Q192" s="75">
        <f>'Population 2016'!Q192*'Prevalence Rates'!Q192</f>
        <v>40.785897483118461</v>
      </c>
      <c r="R192" s="75">
        <f>'Population 2016'!R192*'Prevalence Rates'!R192</f>
        <v>33.758396269347053</v>
      </c>
      <c r="S192" s="75">
        <f>'Population 2016'!S192*'Prevalence Rates'!S192</f>
        <v>384.7214142012507</v>
      </c>
      <c r="T192" s="75">
        <f>'Population 2016'!T192*'Prevalence Rates'!T192</f>
        <v>88.837273300419184</v>
      </c>
      <c r="U192" s="75">
        <f>'Population 2016'!U192*'Prevalence Rates'!U192</f>
        <v>4.2588377907284078</v>
      </c>
      <c r="V192" s="75">
        <f>'Population 2016'!V192*'Prevalence Rates'!V192</f>
        <v>55.75669938184361</v>
      </c>
      <c r="W192" s="75">
        <f>'Population 2016'!W192*'Prevalence Rates'!W192</f>
        <v>133.55085015293943</v>
      </c>
      <c r="X192" s="75">
        <f>'Population 2016'!X192*'Prevalence Rates'!X192</f>
        <v>133.55085015293932</v>
      </c>
      <c r="Y192" s="75">
        <f>'Population 2016'!Y192*'Prevalence Rates'!Y192</f>
        <v>128.6483090901209</v>
      </c>
      <c r="Z192" s="75">
        <f>'Population 2016'!Z192*'Prevalence Rates'!Z192</f>
        <v>78.61862316718171</v>
      </c>
      <c r="AA192" s="75">
        <f>'Population 2016'!AA192*'Prevalence Rates'!AA192</f>
        <v>335.87151491954432</v>
      </c>
      <c r="AB192" s="75">
        <f>'Population 2016'!AB192*'Prevalence Rates'!AB192</f>
        <v>218.15509914264615</v>
      </c>
      <c r="AC192" s="75">
        <f>'Population 2016'!AC192*'Prevalence Rates'!AC192</f>
        <v>228.77745565487834</v>
      </c>
      <c r="AD192" s="75">
        <f>'Population 2016'!AD192*'Prevalence Rates'!AD192</f>
        <v>198.67826356217569</v>
      </c>
      <c r="AE192" s="75">
        <f>'Population 2016'!AE192*'Prevalence Rates'!AE192</f>
        <v>152.31366386729337</v>
      </c>
      <c r="AF192" s="75">
        <f>'Population 2016'!AF192*'Prevalence Rates'!AF192</f>
        <v>19.00224997790372</v>
      </c>
      <c r="AG192" s="75">
        <f>'Population 2016'!AG192*'Prevalence Rates'!AG192</f>
        <v>152.3136638672934</v>
      </c>
      <c r="AH192" s="75">
        <f>'Population 2016'!AH192*'Prevalence Rates'!AH192</f>
        <v>101.5447377515215</v>
      </c>
      <c r="AI192" s="75">
        <f>'Population 2016'!AI192*'Prevalence Rates'!AI192</f>
        <v>180.05251744683173</v>
      </c>
      <c r="AJ192" s="75">
        <f>'Population 2016'!AJ192*'Prevalence Rates'!AJ192</f>
        <v>22.448052103111714</v>
      </c>
      <c r="AK192" s="75">
        <f>'Population 2016'!AK192*'Prevalence Rates'!AK192</f>
        <v>57.5584288364347</v>
      </c>
      <c r="AL192" s="75">
        <f>'Population 2016'!AL192*'Prevalence Rates'!AL192</f>
        <v>61.29151934597715</v>
      </c>
      <c r="AM192" s="75">
        <f>'Population 2016'!AM192*'Prevalence Rates'!AM192</f>
        <v>26.85536428691514</v>
      </c>
      <c r="AN192" s="75">
        <f>'Population 2016'!AN192*'Prevalence Rates'!AN192</f>
        <v>17.315443518567655</v>
      </c>
      <c r="AO192" s="75">
        <f>'Population 2016'!AO192*'Prevalence Rates'!AO192</f>
        <v>17.315443518567641</v>
      </c>
      <c r="AP192" s="75">
        <f>'Population 2016'!AP192*'Prevalence Rates'!AP192</f>
        <v>117.69401598082122</v>
      </c>
      <c r="AQ192" s="75">
        <f>'Population 2016'!AQ192*'Prevalence Rates'!AQ192</f>
        <v>35.663376551719672</v>
      </c>
      <c r="AR192" s="75">
        <f>'Population 2016'!AR192*'Prevalence Rates'!AR192</f>
        <v>1747.6651044027453</v>
      </c>
      <c r="AS192" s="75">
        <f>'Population 2016'!AS192*'Prevalence Rates'!AS192</f>
        <v>96.639709982871338</v>
      </c>
      <c r="AT192" s="75">
        <f>'Population 2016'!AT192*'Prevalence Rates'!AT192</f>
        <v>23.780731493810912</v>
      </c>
      <c r="AU192" s="75">
        <f>'Population 2016'!AU192*'Prevalence Rates'!AU192</f>
        <v>23.780731493810912</v>
      </c>
      <c r="AV192" s="75">
        <f>'Population 2016'!AV192*'Prevalence Rates'!AV192</f>
        <v>32.027019727313998</v>
      </c>
      <c r="AW192" s="75">
        <f>'Population 2016'!AW192*'Prevalence Rates'!AW192</f>
        <v>69.858451963003347</v>
      </c>
      <c r="AX192" s="75">
        <f>'Population 2016'!AX192*'Prevalence Rates'!AX192</f>
        <v>55.939589251744117</v>
      </c>
      <c r="AY192" s="75">
        <f>'Population 2016'!AY192*'Prevalence Rates'!AY192</f>
        <v>419.22485319862125</v>
      </c>
      <c r="AZ192" s="75">
        <f>'Population 2016'!AZ192*'Prevalence Rates'!AZ192</f>
        <v>281.13659870779458</v>
      </c>
      <c r="BA192" s="75">
        <f>'Population 2016'!BA192*'Prevalence Rates'!BA192</f>
        <v>13.703590556081982</v>
      </c>
      <c r="BB192" s="75">
        <f>'Population 2016'!BB192*'Prevalence Rates'!BB192</f>
        <v>13.78922967230764</v>
      </c>
      <c r="BC192" s="84">
        <f>'Population 2016'!BC192*'Prevalence Rates'!BC192</f>
        <v>4.2588377907284061</v>
      </c>
      <c r="BD192" s="118">
        <v>190</v>
      </c>
    </row>
    <row r="193" spans="2:56" s="75" customFormat="1" x14ac:dyDescent="0.35">
      <c r="B193" s="75" t="s">
        <v>76</v>
      </c>
      <c r="C193" s="83">
        <f>'Population 2016'!C193*'Prevalence Rates'!C193</f>
        <v>0</v>
      </c>
      <c r="D193" s="75">
        <f>'Population 2016'!D193*'Prevalence Rates'!D193</f>
        <v>0</v>
      </c>
      <c r="E193" s="75">
        <f>'Population 2016'!E193*'Prevalence Rates'!E193</f>
        <v>0</v>
      </c>
      <c r="F193" s="75">
        <f>'Population 2016'!F193*'Prevalence Rates'!F193</f>
        <v>0</v>
      </c>
      <c r="G193" s="75">
        <f>'Population 2016'!G193*'Prevalence Rates'!G193</f>
        <v>0</v>
      </c>
      <c r="H193" s="75">
        <f>'Population 2016'!H193*'Prevalence Rates'!H193</f>
        <v>0</v>
      </c>
      <c r="I193" s="75">
        <f>'Population 2016'!I193*'Prevalence Rates'!I193</f>
        <v>0</v>
      </c>
      <c r="J193" s="75">
        <f>'Population 2016'!J193*'Prevalence Rates'!J193</f>
        <v>0</v>
      </c>
      <c r="K193" s="75">
        <f>'Population 2016'!K193*'Prevalence Rates'!K193</f>
        <v>0</v>
      </c>
      <c r="L193" s="75">
        <f>'Population 2016'!L193*'Prevalence Rates'!L193</f>
        <v>0</v>
      </c>
      <c r="M193" s="75">
        <f>'Population 2016'!M193*'Prevalence Rates'!M193</f>
        <v>0</v>
      </c>
      <c r="N193" s="75">
        <f>'Population 2016'!N193*'Prevalence Rates'!N193</f>
        <v>0</v>
      </c>
      <c r="O193" s="75">
        <f>'Population 2016'!O193*'Prevalence Rates'!O193</f>
        <v>0</v>
      </c>
      <c r="P193" s="75">
        <f>'Population 2016'!P193*'Prevalence Rates'!P193</f>
        <v>0</v>
      </c>
      <c r="Q193" s="75">
        <f>'Population 2016'!Q193*'Prevalence Rates'!Q193</f>
        <v>0</v>
      </c>
      <c r="R193" s="75">
        <f>'Population 2016'!R193*'Prevalence Rates'!R193</f>
        <v>0</v>
      </c>
      <c r="S193" s="75">
        <f>'Population 2016'!S193*'Prevalence Rates'!S193</f>
        <v>0</v>
      </c>
      <c r="T193" s="75">
        <f>'Population 2016'!T193*'Prevalence Rates'!T193</f>
        <v>0</v>
      </c>
      <c r="U193" s="75">
        <f>'Population 2016'!U193*'Prevalence Rates'!U193</f>
        <v>0</v>
      </c>
      <c r="V193" s="75">
        <f>'Population 2016'!V193*'Prevalence Rates'!V193</f>
        <v>0</v>
      </c>
      <c r="W193" s="75">
        <f>'Population 2016'!W193*'Prevalence Rates'!W193</f>
        <v>0</v>
      </c>
      <c r="X193" s="75">
        <f>'Population 2016'!X193*'Prevalence Rates'!X193</f>
        <v>0</v>
      </c>
      <c r="Y193" s="75">
        <f>'Population 2016'!Y193*'Prevalence Rates'!Y193</f>
        <v>0</v>
      </c>
      <c r="Z193" s="75">
        <f>'Population 2016'!Z193*'Prevalence Rates'!Z193</f>
        <v>0</v>
      </c>
      <c r="AA193" s="75">
        <f>'Population 2016'!AA193*'Prevalence Rates'!AA193</f>
        <v>0</v>
      </c>
      <c r="AB193" s="75">
        <f>'Population 2016'!AB193*'Prevalence Rates'!AB193</f>
        <v>0</v>
      </c>
      <c r="AC193" s="75">
        <f>'Population 2016'!AC193*'Prevalence Rates'!AC193</f>
        <v>0</v>
      </c>
      <c r="AD193" s="75">
        <f>'Population 2016'!AD193*'Prevalence Rates'!AD193</f>
        <v>0</v>
      </c>
      <c r="AE193" s="75">
        <f>'Population 2016'!AE193*'Prevalence Rates'!AE193</f>
        <v>0</v>
      </c>
      <c r="AF193" s="75">
        <f>'Population 2016'!AF193*'Prevalence Rates'!AF193</f>
        <v>0</v>
      </c>
      <c r="AG193" s="75">
        <f>'Population 2016'!AG193*'Prevalence Rates'!AG193</f>
        <v>0</v>
      </c>
      <c r="AH193" s="75">
        <f>'Population 2016'!AH193*'Prevalence Rates'!AH193</f>
        <v>0</v>
      </c>
      <c r="AI193" s="75">
        <f>'Population 2016'!AI193*'Prevalence Rates'!AI193</f>
        <v>0</v>
      </c>
      <c r="AJ193" s="75">
        <f>'Population 2016'!AJ193*'Prevalence Rates'!AJ193</f>
        <v>0</v>
      </c>
      <c r="AK193" s="75">
        <f>'Population 2016'!AK193*'Prevalence Rates'!AK193</f>
        <v>0</v>
      </c>
      <c r="AL193" s="75">
        <f>'Population 2016'!AL193*'Prevalence Rates'!AL193</f>
        <v>0</v>
      </c>
      <c r="AM193" s="75">
        <f>'Population 2016'!AM193*'Prevalence Rates'!AM193</f>
        <v>0</v>
      </c>
      <c r="AN193" s="75">
        <f>'Population 2016'!AN193*'Prevalence Rates'!AN193</f>
        <v>0</v>
      </c>
      <c r="AO193" s="75">
        <f>'Population 2016'!AO193*'Prevalence Rates'!AO193</f>
        <v>0</v>
      </c>
      <c r="AP193" s="75">
        <f>'Population 2016'!AP193*'Prevalence Rates'!AP193</f>
        <v>0</v>
      </c>
      <c r="AQ193" s="75">
        <f>'Population 2016'!AQ193*'Prevalence Rates'!AQ193</f>
        <v>0</v>
      </c>
      <c r="AR193" s="75">
        <f>'Population 2016'!AR193*'Prevalence Rates'!AR193</f>
        <v>0</v>
      </c>
      <c r="AS193" s="75">
        <f>'Population 2016'!AS193*'Prevalence Rates'!AS193</f>
        <v>0</v>
      </c>
      <c r="AT193" s="75">
        <f>'Population 2016'!AT193*'Prevalence Rates'!AT193</f>
        <v>0</v>
      </c>
      <c r="AU193" s="75">
        <f>'Population 2016'!AU193*'Prevalence Rates'!AU193</f>
        <v>0</v>
      </c>
      <c r="AV193" s="75">
        <f>'Population 2016'!AV193*'Prevalence Rates'!AV193</f>
        <v>0</v>
      </c>
      <c r="AW193" s="75">
        <f>'Population 2016'!AW193*'Prevalence Rates'!AW193</f>
        <v>0</v>
      </c>
      <c r="AX193" s="75">
        <f>'Population 2016'!AX193*'Prevalence Rates'!AX193</f>
        <v>0</v>
      </c>
      <c r="AY193" s="75">
        <f>'Population 2016'!AY193*'Prevalence Rates'!AY193</f>
        <v>0</v>
      </c>
      <c r="AZ193" s="75">
        <f>'Population 2016'!AZ193*'Prevalence Rates'!AZ193</f>
        <v>0</v>
      </c>
      <c r="BA193" s="75">
        <f>'Population 2016'!BA193*'Prevalence Rates'!BA193</f>
        <v>0</v>
      </c>
      <c r="BB193" s="75">
        <f>'Population 2016'!BB193*'Prevalence Rates'!BB193</f>
        <v>0</v>
      </c>
      <c r="BC193" s="84">
        <f>'Population 2016'!BC193*'Prevalence Rates'!BC193</f>
        <v>0</v>
      </c>
      <c r="BD193" s="118">
        <v>191</v>
      </c>
    </row>
    <row r="194" spans="2:56" s="75" customFormat="1" x14ac:dyDescent="0.35">
      <c r="B194" s="75" t="s">
        <v>46</v>
      </c>
      <c r="C194" s="83">
        <f>'Population 2016'!C194*'Prevalence Rates'!C194</f>
        <v>0</v>
      </c>
      <c r="D194" s="75">
        <f>'Population 2016'!D194*'Prevalence Rates'!D194</f>
        <v>0</v>
      </c>
      <c r="E194" s="75">
        <f>'Population 2016'!E194*'Prevalence Rates'!E194</f>
        <v>0</v>
      </c>
      <c r="F194" s="75">
        <f>'Population 2016'!F194*'Prevalence Rates'!F194</f>
        <v>0</v>
      </c>
      <c r="G194" s="75">
        <f>'Population 2016'!G194*'Prevalence Rates'!G194</f>
        <v>0</v>
      </c>
      <c r="H194" s="75">
        <f>'Population 2016'!H194*'Prevalence Rates'!H194</f>
        <v>0</v>
      </c>
      <c r="I194" s="75">
        <f>'Population 2016'!I194*'Prevalence Rates'!I194</f>
        <v>0</v>
      </c>
      <c r="J194" s="75">
        <f>'Population 2016'!J194*'Prevalence Rates'!J194</f>
        <v>0</v>
      </c>
      <c r="K194" s="75">
        <f>'Population 2016'!K194*'Prevalence Rates'!K194</f>
        <v>0</v>
      </c>
      <c r="L194" s="75">
        <f>'Population 2016'!L194*'Prevalence Rates'!L194</f>
        <v>0</v>
      </c>
      <c r="M194" s="75">
        <f>'Population 2016'!M194*'Prevalence Rates'!M194</f>
        <v>0</v>
      </c>
      <c r="N194" s="75">
        <f>'Population 2016'!N194*'Prevalence Rates'!N194</f>
        <v>0</v>
      </c>
      <c r="O194" s="75">
        <f>'Population 2016'!O194*'Prevalence Rates'!O194</f>
        <v>0</v>
      </c>
      <c r="P194" s="75">
        <f>'Population 2016'!P194*'Prevalence Rates'!P194</f>
        <v>0</v>
      </c>
      <c r="Q194" s="75">
        <f>'Population 2016'!Q194*'Prevalence Rates'!Q194</f>
        <v>0</v>
      </c>
      <c r="R194" s="75">
        <f>'Population 2016'!R194*'Prevalence Rates'!R194</f>
        <v>0</v>
      </c>
      <c r="S194" s="75">
        <f>'Population 2016'!S194*'Prevalence Rates'!S194</f>
        <v>0</v>
      </c>
      <c r="T194" s="75">
        <f>'Population 2016'!T194*'Prevalence Rates'!T194</f>
        <v>0</v>
      </c>
      <c r="U194" s="75">
        <f>'Population 2016'!U194*'Prevalence Rates'!U194</f>
        <v>0</v>
      </c>
      <c r="V194" s="75">
        <f>'Population 2016'!V194*'Prevalence Rates'!V194</f>
        <v>0</v>
      </c>
      <c r="W194" s="75">
        <f>'Population 2016'!W194*'Prevalence Rates'!W194</f>
        <v>0</v>
      </c>
      <c r="X194" s="75">
        <f>'Population 2016'!X194*'Prevalence Rates'!X194</f>
        <v>0</v>
      </c>
      <c r="Y194" s="75">
        <f>'Population 2016'!Y194*'Prevalence Rates'!Y194</f>
        <v>0</v>
      </c>
      <c r="Z194" s="75">
        <f>'Population 2016'!Z194*'Prevalence Rates'!Z194</f>
        <v>0</v>
      </c>
      <c r="AA194" s="75">
        <f>'Population 2016'!AA194*'Prevalence Rates'!AA194</f>
        <v>0</v>
      </c>
      <c r="AB194" s="75">
        <f>'Population 2016'!AB194*'Prevalence Rates'!AB194</f>
        <v>0</v>
      </c>
      <c r="AC194" s="75">
        <f>'Population 2016'!AC194*'Prevalence Rates'!AC194</f>
        <v>0</v>
      </c>
      <c r="AD194" s="75">
        <f>'Population 2016'!AD194*'Prevalence Rates'!AD194</f>
        <v>0</v>
      </c>
      <c r="AE194" s="75">
        <f>'Population 2016'!AE194*'Prevalence Rates'!AE194</f>
        <v>0</v>
      </c>
      <c r="AF194" s="75">
        <f>'Population 2016'!AF194*'Prevalence Rates'!AF194</f>
        <v>0</v>
      </c>
      <c r="AG194" s="75">
        <f>'Population 2016'!AG194*'Prevalence Rates'!AG194</f>
        <v>0</v>
      </c>
      <c r="AH194" s="75">
        <f>'Population 2016'!AH194*'Prevalence Rates'!AH194</f>
        <v>0</v>
      </c>
      <c r="AI194" s="75">
        <f>'Population 2016'!AI194*'Prevalence Rates'!AI194</f>
        <v>0</v>
      </c>
      <c r="AJ194" s="75">
        <f>'Population 2016'!AJ194*'Prevalence Rates'!AJ194</f>
        <v>0</v>
      </c>
      <c r="AK194" s="75">
        <f>'Population 2016'!AK194*'Prevalence Rates'!AK194</f>
        <v>0</v>
      </c>
      <c r="AL194" s="75">
        <f>'Population 2016'!AL194*'Prevalence Rates'!AL194</f>
        <v>0</v>
      </c>
      <c r="AM194" s="75">
        <f>'Population 2016'!AM194*'Prevalence Rates'!AM194</f>
        <v>0</v>
      </c>
      <c r="AN194" s="75">
        <f>'Population 2016'!AN194*'Prevalence Rates'!AN194</f>
        <v>0</v>
      </c>
      <c r="AO194" s="75">
        <f>'Population 2016'!AO194*'Prevalence Rates'!AO194</f>
        <v>0</v>
      </c>
      <c r="AP194" s="75">
        <f>'Population 2016'!AP194*'Prevalence Rates'!AP194</f>
        <v>0</v>
      </c>
      <c r="AQ194" s="75">
        <f>'Population 2016'!AQ194*'Prevalence Rates'!AQ194</f>
        <v>0</v>
      </c>
      <c r="AR194" s="75">
        <f>'Population 2016'!AR194*'Prevalence Rates'!AR194</f>
        <v>0</v>
      </c>
      <c r="AS194" s="75">
        <f>'Population 2016'!AS194*'Prevalence Rates'!AS194</f>
        <v>0</v>
      </c>
      <c r="AT194" s="75">
        <f>'Population 2016'!AT194*'Prevalence Rates'!AT194</f>
        <v>0</v>
      </c>
      <c r="AU194" s="75">
        <f>'Population 2016'!AU194*'Prevalence Rates'!AU194</f>
        <v>0</v>
      </c>
      <c r="AV194" s="75">
        <f>'Population 2016'!AV194*'Prevalence Rates'!AV194</f>
        <v>0</v>
      </c>
      <c r="AW194" s="75">
        <f>'Population 2016'!AW194*'Prevalence Rates'!AW194</f>
        <v>0</v>
      </c>
      <c r="AX194" s="75">
        <f>'Population 2016'!AX194*'Prevalence Rates'!AX194</f>
        <v>0</v>
      </c>
      <c r="AY194" s="75">
        <f>'Population 2016'!AY194*'Prevalence Rates'!AY194</f>
        <v>0</v>
      </c>
      <c r="AZ194" s="75">
        <f>'Population 2016'!AZ194*'Prevalence Rates'!AZ194</f>
        <v>0</v>
      </c>
      <c r="BA194" s="75">
        <f>'Population 2016'!BA194*'Prevalence Rates'!BA194</f>
        <v>0</v>
      </c>
      <c r="BB194" s="75">
        <f>'Population 2016'!BB194*'Prevalence Rates'!BB194</f>
        <v>0</v>
      </c>
      <c r="BC194" s="84">
        <f>'Population 2016'!BC194*'Prevalence Rates'!BC194</f>
        <v>0</v>
      </c>
      <c r="BD194" s="118">
        <v>192</v>
      </c>
    </row>
    <row r="195" spans="2:56" s="75" customFormat="1" x14ac:dyDescent="0.35">
      <c r="B195" s="75" t="s">
        <v>77</v>
      </c>
      <c r="C195" s="83">
        <f>'Population 2016'!C195*'Prevalence Rates'!C195</f>
        <v>0</v>
      </c>
      <c r="D195" s="75">
        <f>'Population 2016'!D195*'Prevalence Rates'!D195</f>
        <v>0</v>
      </c>
      <c r="E195" s="75">
        <f>'Population 2016'!E195*'Prevalence Rates'!E195</f>
        <v>0</v>
      </c>
      <c r="F195" s="75">
        <f>'Population 2016'!F195*'Prevalence Rates'!F195</f>
        <v>0</v>
      </c>
      <c r="G195" s="75">
        <f>'Population 2016'!G195*'Prevalence Rates'!G195</f>
        <v>0</v>
      </c>
      <c r="H195" s="75">
        <f>'Population 2016'!H195*'Prevalence Rates'!H195</f>
        <v>0</v>
      </c>
      <c r="I195" s="75">
        <f>'Population 2016'!I195*'Prevalence Rates'!I195</f>
        <v>0</v>
      </c>
      <c r="J195" s="75">
        <f>'Population 2016'!J195*'Prevalence Rates'!J195</f>
        <v>0</v>
      </c>
      <c r="K195" s="75">
        <f>'Population 2016'!K195*'Prevalence Rates'!K195</f>
        <v>0</v>
      </c>
      <c r="L195" s="75">
        <f>'Population 2016'!L195*'Prevalence Rates'!L195</f>
        <v>0</v>
      </c>
      <c r="M195" s="75">
        <f>'Population 2016'!M195*'Prevalence Rates'!M195</f>
        <v>0</v>
      </c>
      <c r="N195" s="75">
        <f>'Population 2016'!N195*'Prevalence Rates'!N195</f>
        <v>0</v>
      </c>
      <c r="O195" s="75">
        <f>'Population 2016'!O195*'Prevalence Rates'!O195</f>
        <v>0</v>
      </c>
      <c r="P195" s="75">
        <f>'Population 2016'!P195*'Prevalence Rates'!P195</f>
        <v>0</v>
      </c>
      <c r="Q195" s="75">
        <f>'Population 2016'!Q195*'Prevalence Rates'!Q195</f>
        <v>0</v>
      </c>
      <c r="R195" s="75">
        <f>'Population 2016'!R195*'Prevalence Rates'!R195</f>
        <v>0</v>
      </c>
      <c r="S195" s="75">
        <f>'Population 2016'!S195*'Prevalence Rates'!S195</f>
        <v>0</v>
      </c>
      <c r="T195" s="75">
        <f>'Population 2016'!T195*'Prevalence Rates'!T195</f>
        <v>0</v>
      </c>
      <c r="U195" s="75">
        <f>'Population 2016'!U195*'Prevalence Rates'!U195</f>
        <v>0</v>
      </c>
      <c r="V195" s="75">
        <f>'Population 2016'!V195*'Prevalence Rates'!V195</f>
        <v>0</v>
      </c>
      <c r="W195" s="75">
        <f>'Population 2016'!W195*'Prevalence Rates'!W195</f>
        <v>0</v>
      </c>
      <c r="X195" s="75">
        <f>'Population 2016'!X195*'Prevalence Rates'!X195</f>
        <v>0</v>
      </c>
      <c r="Y195" s="75">
        <f>'Population 2016'!Y195*'Prevalence Rates'!Y195</f>
        <v>0</v>
      </c>
      <c r="Z195" s="75">
        <f>'Population 2016'!Z195*'Prevalence Rates'!Z195</f>
        <v>0</v>
      </c>
      <c r="AA195" s="75">
        <f>'Population 2016'!AA195*'Prevalence Rates'!AA195</f>
        <v>0</v>
      </c>
      <c r="AB195" s="75">
        <f>'Population 2016'!AB195*'Prevalence Rates'!AB195</f>
        <v>0</v>
      </c>
      <c r="AC195" s="75">
        <f>'Population 2016'!AC195*'Prevalence Rates'!AC195</f>
        <v>0</v>
      </c>
      <c r="AD195" s="75">
        <f>'Population 2016'!AD195*'Prevalence Rates'!AD195</f>
        <v>0</v>
      </c>
      <c r="AE195" s="75">
        <f>'Population 2016'!AE195*'Prevalence Rates'!AE195</f>
        <v>0</v>
      </c>
      <c r="AF195" s="75">
        <f>'Population 2016'!AF195*'Prevalence Rates'!AF195</f>
        <v>0</v>
      </c>
      <c r="AG195" s="75">
        <f>'Population 2016'!AG195*'Prevalence Rates'!AG195</f>
        <v>0</v>
      </c>
      <c r="AH195" s="75">
        <f>'Population 2016'!AH195*'Prevalence Rates'!AH195</f>
        <v>0</v>
      </c>
      <c r="AI195" s="75">
        <f>'Population 2016'!AI195*'Prevalence Rates'!AI195</f>
        <v>0</v>
      </c>
      <c r="AJ195" s="75">
        <f>'Population 2016'!AJ195*'Prevalence Rates'!AJ195</f>
        <v>0</v>
      </c>
      <c r="AK195" s="75">
        <f>'Population 2016'!AK195*'Prevalence Rates'!AK195</f>
        <v>0</v>
      </c>
      <c r="AL195" s="75">
        <f>'Population 2016'!AL195*'Prevalence Rates'!AL195</f>
        <v>0</v>
      </c>
      <c r="AM195" s="75">
        <f>'Population 2016'!AM195*'Prevalence Rates'!AM195</f>
        <v>0</v>
      </c>
      <c r="AN195" s="75">
        <f>'Population 2016'!AN195*'Prevalence Rates'!AN195</f>
        <v>0</v>
      </c>
      <c r="AO195" s="75">
        <f>'Population 2016'!AO195*'Prevalence Rates'!AO195</f>
        <v>0</v>
      </c>
      <c r="AP195" s="75">
        <f>'Population 2016'!AP195*'Prevalence Rates'!AP195</f>
        <v>0</v>
      </c>
      <c r="AQ195" s="75">
        <f>'Population 2016'!AQ195*'Prevalence Rates'!AQ195</f>
        <v>0</v>
      </c>
      <c r="AR195" s="75">
        <f>'Population 2016'!AR195*'Prevalence Rates'!AR195</f>
        <v>0</v>
      </c>
      <c r="AS195" s="75">
        <f>'Population 2016'!AS195*'Prevalence Rates'!AS195</f>
        <v>0</v>
      </c>
      <c r="AT195" s="75">
        <f>'Population 2016'!AT195*'Prevalence Rates'!AT195</f>
        <v>0</v>
      </c>
      <c r="AU195" s="75">
        <f>'Population 2016'!AU195*'Prevalence Rates'!AU195</f>
        <v>0</v>
      </c>
      <c r="AV195" s="75">
        <f>'Population 2016'!AV195*'Prevalence Rates'!AV195</f>
        <v>0</v>
      </c>
      <c r="AW195" s="75">
        <f>'Population 2016'!AW195*'Prevalence Rates'!AW195</f>
        <v>0</v>
      </c>
      <c r="AX195" s="75">
        <f>'Population 2016'!AX195*'Prevalence Rates'!AX195</f>
        <v>0</v>
      </c>
      <c r="AY195" s="75">
        <f>'Population 2016'!AY195*'Prevalence Rates'!AY195</f>
        <v>0</v>
      </c>
      <c r="AZ195" s="75">
        <f>'Population 2016'!AZ195*'Prevalence Rates'!AZ195</f>
        <v>0</v>
      </c>
      <c r="BA195" s="75">
        <f>'Population 2016'!BA195*'Prevalence Rates'!BA195</f>
        <v>0</v>
      </c>
      <c r="BB195" s="75">
        <f>'Population 2016'!BB195*'Prevalence Rates'!BB195</f>
        <v>0</v>
      </c>
      <c r="BC195" s="84">
        <f>'Population 2016'!BC195*'Prevalence Rates'!BC195</f>
        <v>0</v>
      </c>
      <c r="BD195" s="118">
        <v>193</v>
      </c>
    </row>
    <row r="196" spans="2:56" s="75" customFormat="1" x14ac:dyDescent="0.35">
      <c r="B196" s="75" t="s">
        <v>47</v>
      </c>
      <c r="C196" s="83">
        <f>'Population 2016'!C196*'Prevalence Rates'!C196</f>
        <v>83.458227501954141</v>
      </c>
      <c r="D196" s="75">
        <f>'Population 2016'!D196*'Prevalence Rates'!D196</f>
        <v>321.76798785118115</v>
      </c>
      <c r="E196" s="75">
        <f>'Population 2016'!E196*'Prevalence Rates'!E196</f>
        <v>246.70313866272622</v>
      </c>
      <c r="F196" s="75">
        <f>'Population 2016'!F196*'Prevalence Rates'!F196</f>
        <v>79.315717831269765</v>
      </c>
      <c r="G196" s="75">
        <f>'Population 2016'!G196*'Prevalence Rates'!G196</f>
        <v>47.417899180403111</v>
      </c>
      <c r="H196" s="75">
        <f>'Population 2016'!H196*'Prevalence Rates'!H196</f>
        <v>155.68856324696804</v>
      </c>
      <c r="I196" s="75">
        <f>'Population 2016'!I196*'Prevalence Rates'!I196</f>
        <v>89.657894323821765</v>
      </c>
      <c r="J196" s="75">
        <f>'Population 2016'!J196*'Prevalence Rates'!J196</f>
        <v>102.2301479277516</v>
      </c>
      <c r="K196" s="75">
        <f>'Population 2016'!K196*'Prevalence Rates'!K196</f>
        <v>26.402416264401602</v>
      </c>
      <c r="L196" s="75">
        <f>'Population 2016'!L196*'Prevalence Rates'!L196</f>
        <v>65.726944804610397</v>
      </c>
      <c r="M196" s="75">
        <f>'Population 2016'!M196*'Prevalence Rates'!M196</f>
        <v>65.726944804610412</v>
      </c>
      <c r="N196" s="75">
        <f>'Population 2016'!N196*'Prevalence Rates'!N196</f>
        <v>75.033215171634581</v>
      </c>
      <c r="O196" s="75">
        <f>'Population 2016'!O196*'Prevalence Rates'!O196</f>
        <v>47.249408134761921</v>
      </c>
      <c r="P196" s="75">
        <f>'Population 2016'!P196*'Prevalence Rates'!P196</f>
        <v>36.651746182695021</v>
      </c>
      <c r="Q196" s="75">
        <f>'Population 2016'!Q196*'Prevalence Rates'!Q196</f>
        <v>92.446907045987075</v>
      </c>
      <c r="R196" s="75">
        <f>'Population 2016'!R196*'Prevalence Rates'!R196</f>
        <v>28.588362022502118</v>
      </c>
      <c r="S196" s="75">
        <f>'Population 2016'!S196*'Prevalence Rates'!S196</f>
        <v>516.27405265696837</v>
      </c>
      <c r="T196" s="75">
        <f>'Population 2016'!T196*'Prevalence Rates'!T196</f>
        <v>93.096479345772764</v>
      </c>
      <c r="U196" s="75">
        <f>'Population 2016'!U196*'Prevalence Rates'!U196</f>
        <v>4.0577145259011509</v>
      </c>
      <c r="V196" s="75">
        <f>'Population 2016'!V196*'Prevalence Rates'!V196</f>
        <v>94.874706285634659</v>
      </c>
      <c r="W196" s="75">
        <f>'Population 2016'!W196*'Prevalence Rates'!W196</f>
        <v>171.24003580600188</v>
      </c>
      <c r="X196" s="75">
        <f>'Population 2016'!X196*'Prevalence Rates'!X196</f>
        <v>171.24003580600186</v>
      </c>
      <c r="Y196" s="75">
        <f>'Population 2016'!Y196*'Prevalence Rates'!Y196</f>
        <v>198.75296644235024</v>
      </c>
      <c r="Z196" s="75">
        <f>'Population 2016'!Z196*'Prevalence Rates'!Z196</f>
        <v>112.34249413517186</v>
      </c>
      <c r="AA196" s="75">
        <f>'Population 2016'!AA196*'Prevalence Rates'!AA196</f>
        <v>676.11591062640991</v>
      </c>
      <c r="AB196" s="75">
        <f>'Population 2016'!AB196*'Prevalence Rates'!AB196</f>
        <v>436.65370021540144</v>
      </c>
      <c r="AC196" s="75">
        <f>'Population 2016'!AC196*'Prevalence Rates'!AC196</f>
        <v>335.68856107359034</v>
      </c>
      <c r="AD196" s="75">
        <f>'Population 2016'!AD196*'Prevalence Rates'!AD196</f>
        <v>220.31517978878995</v>
      </c>
      <c r="AE196" s="75">
        <f>'Population 2016'!AE196*'Prevalence Rates'!AE196</f>
        <v>193.75080518612481</v>
      </c>
      <c r="AF196" s="75">
        <f>'Population 2016'!AF196*'Prevalence Rates'!AF196</f>
        <v>49.48983112739694</v>
      </c>
      <c r="AG196" s="75">
        <f>'Population 2016'!AG196*'Prevalence Rates'!AG196</f>
        <v>193.75080518612475</v>
      </c>
      <c r="AH196" s="75">
        <f>'Population 2016'!AH196*'Prevalence Rates'!AH196</f>
        <v>356.94850303834698</v>
      </c>
      <c r="AI196" s="75">
        <f>'Population 2016'!AI196*'Prevalence Rates'!AI196</f>
        <v>263.30821834930549</v>
      </c>
      <c r="AJ196" s="75">
        <f>'Population 2016'!AJ196*'Prevalence Rates'!AJ196</f>
        <v>34.308906123679414</v>
      </c>
      <c r="AK196" s="75">
        <f>'Population 2016'!AK196*'Prevalence Rates'!AK196</f>
        <v>122.67647963082602</v>
      </c>
      <c r="AL196" s="75">
        <f>'Population 2016'!AL196*'Prevalence Rates'!AL196</f>
        <v>64.114804436863125</v>
      </c>
      <c r="AM196" s="75">
        <f>'Population 2016'!AM196*'Prevalence Rates'!AM196</f>
        <v>152.4121224227919</v>
      </c>
      <c r="AN196" s="75">
        <f>'Population 2016'!AN196*'Prevalence Rates'!AN196</f>
        <v>30.767702800750449</v>
      </c>
      <c r="AO196" s="75">
        <f>'Population 2016'!AO196*'Prevalence Rates'!AO196</f>
        <v>30.767702800750449</v>
      </c>
      <c r="AP196" s="75">
        <f>'Population 2016'!AP196*'Prevalence Rates'!AP196</f>
        <v>173.25769578698061</v>
      </c>
      <c r="AQ196" s="75">
        <f>'Population 2016'!AQ196*'Prevalence Rates'!AQ196</f>
        <v>88.564958444343077</v>
      </c>
      <c r="AR196" s="75">
        <f>'Population 2016'!AR196*'Prevalence Rates'!AR196</f>
        <v>2688.9585187679263</v>
      </c>
      <c r="AS196" s="75">
        <f>'Population 2016'!AS196*'Prevalence Rates'!AS196</f>
        <v>95.900939056300572</v>
      </c>
      <c r="AT196" s="75">
        <f>'Population 2016'!AT196*'Prevalence Rates'!AT196</f>
        <v>58.016499672802816</v>
      </c>
      <c r="AU196" s="75">
        <f>'Population 2016'!AU196*'Prevalence Rates'!AU196</f>
        <v>58.016499672802773</v>
      </c>
      <c r="AV196" s="75">
        <f>'Population 2016'!AV196*'Prevalence Rates'!AV196</f>
        <v>43.949082130755308</v>
      </c>
      <c r="AW196" s="75">
        <f>'Population 2016'!AW196*'Prevalence Rates'!AW196</f>
        <v>206.16717506499987</v>
      </c>
      <c r="AX196" s="75">
        <f>'Population 2016'!AX196*'Prevalence Rates'!AX196</f>
        <v>80.054872002888956</v>
      </c>
      <c r="AY196" s="75">
        <f>'Population 2016'!AY196*'Prevalence Rates'!AY196</f>
        <v>514.03613111018865</v>
      </c>
      <c r="AZ196" s="75">
        <f>'Population 2016'!AZ196*'Prevalence Rates'!AZ196</f>
        <v>329.30447214544694</v>
      </c>
      <c r="BA196" s="75">
        <f>'Population 2016'!BA196*'Prevalence Rates'!BA196</f>
        <v>28.434830101000415</v>
      </c>
      <c r="BB196" s="75">
        <f>'Population 2016'!BB196*'Prevalence Rates'!BB196</f>
        <v>67.096882945461303</v>
      </c>
      <c r="BC196" s="84">
        <f>'Population 2016'!BC196*'Prevalence Rates'!BC196</f>
        <v>4.0577145259011509</v>
      </c>
      <c r="BD196" s="118">
        <v>194</v>
      </c>
    </row>
    <row r="197" spans="2:56" s="75" customFormat="1" x14ac:dyDescent="0.35">
      <c r="B197" s="75" t="s">
        <v>48</v>
      </c>
      <c r="C197" s="83">
        <f>'Population 2016'!C197*'Prevalence Rates'!C197</f>
        <v>206.81026051120813</v>
      </c>
      <c r="D197" s="75">
        <f>'Population 2016'!D197*'Prevalence Rates'!D197</f>
        <v>486.14945990558891</v>
      </c>
      <c r="E197" s="75">
        <f>'Population 2016'!E197*'Prevalence Rates'!E197</f>
        <v>277.82498948850292</v>
      </c>
      <c r="F197" s="75">
        <f>'Population 2016'!F197*'Prevalence Rates'!F197</f>
        <v>94.885517348645621</v>
      </c>
      <c r="G197" s="75">
        <f>'Population 2016'!G197*'Prevalence Rates'!G197</f>
        <v>53.04057497254577</v>
      </c>
      <c r="H197" s="75">
        <f>'Population 2016'!H197*'Prevalence Rates'!H197</f>
        <v>169.17139633861726</v>
      </c>
      <c r="I197" s="75">
        <f>'Population 2016'!I197*'Prevalence Rates'!I197</f>
        <v>92.822290594074303</v>
      </c>
      <c r="J197" s="75">
        <f>'Population 2016'!J197*'Prevalence Rates'!J197</f>
        <v>148.56218791304602</v>
      </c>
      <c r="K197" s="75">
        <f>'Population 2016'!K197*'Prevalence Rates'!K197</f>
        <v>34.55272737210818</v>
      </c>
      <c r="L197" s="75">
        <f>'Population 2016'!L197*'Prevalence Rates'!L197</f>
        <v>79.616412385962022</v>
      </c>
      <c r="M197" s="75">
        <f>'Population 2016'!M197*'Prevalence Rates'!M197</f>
        <v>79.61641238596205</v>
      </c>
      <c r="N197" s="75">
        <f>'Population 2016'!N197*'Prevalence Rates'!N197</f>
        <v>163.9141834050499</v>
      </c>
      <c r="O197" s="75">
        <f>'Population 2016'!O197*'Prevalence Rates'!O197</f>
        <v>52.761839083817478</v>
      </c>
      <c r="P197" s="75">
        <f>'Population 2016'!P197*'Prevalence Rates'!P197</f>
        <v>48.624649935708725</v>
      </c>
      <c r="Q197" s="75">
        <f>'Population 2016'!Q197*'Prevalence Rates'!Q197</f>
        <v>116.15124218598376</v>
      </c>
      <c r="R197" s="75">
        <f>'Population 2016'!R197*'Prevalence Rates'!R197</f>
        <v>29.239948621305583</v>
      </c>
      <c r="S197" s="75">
        <f>'Population 2016'!S197*'Prevalence Rates'!S197</f>
        <v>769.96302567601697</v>
      </c>
      <c r="T197" s="75">
        <f>'Population 2016'!T197*'Prevalence Rates'!T197</f>
        <v>219.79670780997986</v>
      </c>
      <c r="U197" s="75">
        <f>'Population 2016'!U197*'Prevalence Rates'!U197</f>
        <v>5.4489309347815453</v>
      </c>
      <c r="V197" s="75">
        <f>'Population 2016'!V197*'Prevalence Rates'!V197</f>
        <v>111.01618018245622</v>
      </c>
      <c r="W197" s="75">
        <f>'Population 2016'!W197*'Prevalence Rates'!W197</f>
        <v>223.97655796018336</v>
      </c>
      <c r="X197" s="75">
        <f>'Population 2016'!X197*'Prevalence Rates'!X197</f>
        <v>223.97655796018333</v>
      </c>
      <c r="Y197" s="75">
        <f>'Population 2016'!Y197*'Prevalence Rates'!Y197</f>
        <v>261.85470050650019</v>
      </c>
      <c r="Z197" s="75">
        <f>'Population 2016'!Z197*'Prevalence Rates'!Z197</f>
        <v>366.69631097248759</v>
      </c>
      <c r="AA197" s="75">
        <f>'Population 2016'!AA197*'Prevalence Rates'!AA197</f>
        <v>1110.4471318059366</v>
      </c>
      <c r="AB197" s="75">
        <f>'Population 2016'!AB197*'Prevalence Rates'!AB197</f>
        <v>635.73799258551469</v>
      </c>
      <c r="AC197" s="75">
        <f>'Population 2016'!AC197*'Prevalence Rates'!AC197</f>
        <v>670.69084296274286</v>
      </c>
      <c r="AD197" s="75">
        <f>'Population 2016'!AD197*'Prevalence Rates'!AD197</f>
        <v>244.77381948461053</v>
      </c>
      <c r="AE197" s="75">
        <f>'Population 2016'!AE197*'Prevalence Rates'!AE197</f>
        <v>214.85861648282457</v>
      </c>
      <c r="AF197" s="75">
        <f>'Population 2016'!AF197*'Prevalence Rates'!AF197</f>
        <v>51.86434322694376</v>
      </c>
      <c r="AG197" s="75">
        <f>'Population 2016'!AG197*'Prevalence Rates'!AG197</f>
        <v>214.85861648282452</v>
      </c>
      <c r="AH197" s="75">
        <f>'Population 2016'!AH197*'Prevalence Rates'!AH197</f>
        <v>426.12864769500521</v>
      </c>
      <c r="AI197" s="75">
        <f>'Population 2016'!AI197*'Prevalence Rates'!AI197</f>
        <v>450.65174536785651</v>
      </c>
      <c r="AJ197" s="75">
        <f>'Population 2016'!AJ197*'Prevalence Rates'!AJ197</f>
        <v>37.30313793083689</v>
      </c>
      <c r="AK197" s="75">
        <f>'Population 2016'!AK197*'Prevalence Rates'!AK197</f>
        <v>154.04513528672751</v>
      </c>
      <c r="AL197" s="75">
        <f>'Population 2016'!AL197*'Prevalence Rates'!AL197</f>
        <v>72.812549224809672</v>
      </c>
      <c r="AM197" s="75">
        <f>'Population 2016'!AM197*'Prevalence Rates'!AM197</f>
        <v>200.2562756355118</v>
      </c>
      <c r="AN197" s="75">
        <f>'Population 2016'!AN197*'Prevalence Rates'!AN197</f>
        <v>32.26248998135371</v>
      </c>
      <c r="AO197" s="75">
        <f>'Population 2016'!AO197*'Prevalence Rates'!AO197</f>
        <v>32.26248998135371</v>
      </c>
      <c r="AP197" s="75">
        <f>'Population 2016'!AP197*'Prevalence Rates'!AP197</f>
        <v>182.72940028639169</v>
      </c>
      <c r="AQ197" s="75">
        <f>'Population 2016'!AQ197*'Prevalence Rates'!AQ197</f>
        <v>114.29751336611271</v>
      </c>
      <c r="AR197" s="75">
        <f>'Population 2016'!AR197*'Prevalence Rates'!AR197</f>
        <v>3830.1241589502069</v>
      </c>
      <c r="AS197" s="75">
        <f>'Population 2016'!AS197*'Prevalence Rates'!AS197</f>
        <v>99.285678081817068</v>
      </c>
      <c r="AT197" s="75">
        <f>'Population 2016'!AT197*'Prevalence Rates'!AT197</f>
        <v>69.650824473498574</v>
      </c>
      <c r="AU197" s="75">
        <f>'Population 2016'!AU197*'Prevalence Rates'!AU197</f>
        <v>69.650824473498517</v>
      </c>
      <c r="AV197" s="75">
        <f>'Population 2016'!AV197*'Prevalence Rates'!AV197</f>
        <v>43.191339335397458</v>
      </c>
      <c r="AW197" s="75">
        <f>'Population 2016'!AW197*'Prevalence Rates'!AW197</f>
        <v>227.91754839346851</v>
      </c>
      <c r="AX197" s="75">
        <f>'Population 2016'!AX197*'Prevalence Rates'!AX197</f>
        <v>120.38693080495327</v>
      </c>
      <c r="AY197" s="75">
        <f>'Population 2016'!AY197*'Prevalence Rates'!AY197</f>
        <v>692.82632733634819</v>
      </c>
      <c r="AZ197" s="75">
        <f>'Population 2016'!AZ197*'Prevalence Rates'!AZ197</f>
        <v>449.74798182836975</v>
      </c>
      <c r="BA197" s="75">
        <f>'Population 2016'!BA197*'Prevalence Rates'!BA197</f>
        <v>41.823427233758458</v>
      </c>
      <c r="BB197" s="75">
        <f>'Population 2016'!BB197*'Prevalence Rates'!BB197</f>
        <v>83.278466082845981</v>
      </c>
      <c r="BC197" s="84">
        <f>'Population 2016'!BC197*'Prevalence Rates'!BC197</f>
        <v>5.4489309347815453</v>
      </c>
      <c r="BD197" s="118">
        <v>195</v>
      </c>
    </row>
    <row r="198" spans="2:56" s="75" customFormat="1" x14ac:dyDescent="0.35">
      <c r="B198" s="75" t="s">
        <v>49</v>
      </c>
      <c r="C198" s="83">
        <f>'Population 2016'!C198*'Prevalence Rates'!C198</f>
        <v>332.53308292601281</v>
      </c>
      <c r="D198" s="75">
        <f>'Population 2016'!D198*'Prevalence Rates'!D198</f>
        <v>732.71946697228907</v>
      </c>
      <c r="E198" s="75">
        <f>'Population 2016'!E198*'Prevalence Rates'!E198</f>
        <v>394.24066502491604</v>
      </c>
      <c r="F198" s="75">
        <f>'Population 2016'!F198*'Prevalence Rates'!F198</f>
        <v>111.79620415179839</v>
      </c>
      <c r="G198" s="75">
        <f>'Population 2016'!G198*'Prevalence Rates'!G198</f>
        <v>61.195195302914847</v>
      </c>
      <c r="H198" s="75">
        <f>'Population 2016'!H198*'Prevalence Rates'!H198</f>
        <v>213.61302936586665</v>
      </c>
      <c r="I198" s="75">
        <f>'Population 2016'!I198*'Prevalence Rates'!I198</f>
        <v>105.5665740464644</v>
      </c>
      <c r="J198" s="75">
        <f>'Population 2016'!J198*'Prevalence Rates'!J198</f>
        <v>151.01662903761337</v>
      </c>
      <c r="K198" s="75">
        <f>'Population 2016'!K198*'Prevalence Rates'!K198</f>
        <v>40.740236705353709</v>
      </c>
      <c r="L198" s="75">
        <f>'Population 2016'!L198*'Prevalence Rates'!L198</f>
        <v>106.86216490382255</v>
      </c>
      <c r="M198" s="75">
        <f>'Population 2016'!M198*'Prevalence Rates'!M198</f>
        <v>106.86216490382256</v>
      </c>
      <c r="N198" s="75">
        <f>'Population 2016'!N198*'Prevalence Rates'!N198</f>
        <v>152.94473338342158</v>
      </c>
      <c r="O198" s="75">
        <f>'Population 2016'!O198*'Prevalence Rates'!O198</f>
        <v>73.783076402889762</v>
      </c>
      <c r="P198" s="75">
        <f>'Population 2016'!P198*'Prevalence Rates'!P198</f>
        <v>54.459138279882687</v>
      </c>
      <c r="Q198" s="75">
        <f>'Population 2016'!Q198*'Prevalence Rates'!Q198</f>
        <v>116.18383792916534</v>
      </c>
      <c r="R198" s="75">
        <f>'Population 2016'!R198*'Prevalence Rates'!R198</f>
        <v>43.821684518207086</v>
      </c>
      <c r="S198" s="75">
        <f>'Population 2016'!S198*'Prevalence Rates'!S198</f>
        <v>1211.1033333137102</v>
      </c>
      <c r="T198" s="75">
        <f>'Population 2016'!T198*'Prevalence Rates'!T198</f>
        <v>462.7189498301459</v>
      </c>
      <c r="U198" s="75">
        <f>'Population 2016'!U198*'Prevalence Rates'!U198</f>
        <v>4.1145387366790569</v>
      </c>
      <c r="V198" s="75">
        <f>'Population 2016'!V198*'Prevalence Rates'!V198</f>
        <v>129.07967145470732</v>
      </c>
      <c r="W198" s="75">
        <f>'Population 2016'!W198*'Prevalence Rates'!W198</f>
        <v>277.82092844498641</v>
      </c>
      <c r="X198" s="75">
        <f>'Population 2016'!X198*'Prevalence Rates'!X198</f>
        <v>277.82092844498641</v>
      </c>
      <c r="Y198" s="75">
        <f>'Population 2016'!Y198*'Prevalence Rates'!Y198</f>
        <v>282.48198550789198</v>
      </c>
      <c r="Z198" s="75">
        <f>'Population 2016'!Z198*'Prevalence Rates'!Z198</f>
        <v>499.99772471614943</v>
      </c>
      <c r="AA198" s="75">
        <f>'Population 2016'!AA198*'Prevalence Rates'!AA198</f>
        <v>1472.877982922209</v>
      </c>
      <c r="AB198" s="75">
        <f>'Population 2016'!AB198*'Prevalence Rates'!AB198</f>
        <v>931.49632072917609</v>
      </c>
      <c r="AC198" s="75">
        <f>'Population 2016'!AC198*'Prevalence Rates'!AC198</f>
        <v>909.52801326257804</v>
      </c>
      <c r="AD198" s="75">
        <f>'Population 2016'!AD198*'Prevalence Rates'!AD198</f>
        <v>329.38979036960257</v>
      </c>
      <c r="AE198" s="75">
        <f>'Population 2016'!AE198*'Prevalence Rates'!AE198</f>
        <v>300.54214015334162</v>
      </c>
      <c r="AF198" s="75">
        <f>'Population 2016'!AF198*'Prevalence Rates'!AF198</f>
        <v>58.369286597704935</v>
      </c>
      <c r="AG198" s="75">
        <f>'Population 2016'!AG198*'Prevalence Rates'!AG198</f>
        <v>300.54214015334156</v>
      </c>
      <c r="AH198" s="75">
        <f>'Population 2016'!AH198*'Prevalence Rates'!AH198</f>
        <v>538.46648720135715</v>
      </c>
      <c r="AI198" s="75">
        <f>'Population 2016'!AI198*'Prevalence Rates'!AI198</f>
        <v>797.9896796547506</v>
      </c>
      <c r="AJ198" s="75">
        <f>'Population 2016'!AJ198*'Prevalence Rates'!AJ198</f>
        <v>58.269028473621027</v>
      </c>
      <c r="AK198" s="75">
        <f>'Population 2016'!AK198*'Prevalence Rates'!AK198</f>
        <v>197.35857425820723</v>
      </c>
      <c r="AL198" s="75">
        <f>'Population 2016'!AL198*'Prevalence Rates'!AL198</f>
        <v>78.846758724021356</v>
      </c>
      <c r="AM198" s="75">
        <f>'Population 2016'!AM198*'Prevalence Rates'!AM198</f>
        <v>243.45777481642455</v>
      </c>
      <c r="AN198" s="75">
        <f>'Population 2016'!AN198*'Prevalence Rates'!AN198</f>
        <v>44.739007066374342</v>
      </c>
      <c r="AO198" s="75">
        <f>'Population 2016'!AO198*'Prevalence Rates'!AO198</f>
        <v>44.739007066374342</v>
      </c>
      <c r="AP198" s="75">
        <f>'Population 2016'!AP198*'Prevalence Rates'!AP198</f>
        <v>218.46110602410008</v>
      </c>
      <c r="AQ198" s="75">
        <f>'Population 2016'!AQ198*'Prevalence Rates'!AQ198</f>
        <v>171.83323503118874</v>
      </c>
      <c r="AR198" s="75">
        <f>'Population 2016'!AR198*'Prevalence Rates'!AR198</f>
        <v>5204.2047231719962</v>
      </c>
      <c r="AS198" s="75">
        <f>'Population 2016'!AS198*'Prevalence Rates'!AS198</f>
        <v>112.91736952294822</v>
      </c>
      <c r="AT198" s="75">
        <f>'Population 2016'!AT198*'Prevalence Rates'!AT198</f>
        <v>101.07885357653146</v>
      </c>
      <c r="AU198" s="75">
        <f>'Population 2016'!AU198*'Prevalence Rates'!AU198</f>
        <v>101.07885357653137</v>
      </c>
      <c r="AV198" s="75">
        <f>'Population 2016'!AV198*'Prevalence Rates'!AV198</f>
        <v>60.956101539513185</v>
      </c>
      <c r="AW198" s="75">
        <f>'Population 2016'!AW198*'Prevalence Rates'!AW198</f>
        <v>297.5415336314299</v>
      </c>
      <c r="AX198" s="75">
        <f>'Population 2016'!AX198*'Prevalence Rates'!AX198</f>
        <v>116.41398703465376</v>
      </c>
      <c r="AY198" s="75">
        <f>'Population 2016'!AY198*'Prevalence Rates'!AY198</f>
        <v>785.82401076053338</v>
      </c>
      <c r="AZ198" s="75">
        <f>'Population 2016'!AZ198*'Prevalence Rates'!AZ198</f>
        <v>489.53495495688202</v>
      </c>
      <c r="BA198" s="75">
        <f>'Population 2016'!BA198*'Prevalence Rates'!BA198</f>
        <v>59.191756627694289</v>
      </c>
      <c r="BB198" s="75">
        <f>'Population 2016'!BB198*'Prevalence Rates'!BB198</f>
        <v>125.68464468034173</v>
      </c>
      <c r="BC198" s="84">
        <f>'Population 2016'!BC198*'Prevalence Rates'!BC198</f>
        <v>4.1145387366790569</v>
      </c>
      <c r="BD198" s="118">
        <v>196</v>
      </c>
    </row>
    <row r="199" spans="2:56" s="75" customFormat="1" x14ac:dyDescent="0.35">
      <c r="B199" s="75" t="s">
        <v>50</v>
      </c>
      <c r="C199" s="83">
        <f>'Population 2016'!C199*'Prevalence Rates'!C199</f>
        <v>245.86879079849109</v>
      </c>
      <c r="D199" s="75">
        <f>'Population 2016'!D199*'Prevalence Rates'!D199</f>
        <v>667.2712188957089</v>
      </c>
      <c r="E199" s="75">
        <f>'Population 2016'!E199*'Prevalence Rates'!E199</f>
        <v>426.00565930299723</v>
      </c>
      <c r="F199" s="75">
        <f>'Population 2016'!F199*'Prevalence Rates'!F199</f>
        <v>109.0733739647202</v>
      </c>
      <c r="G199" s="75">
        <f>'Population 2016'!G199*'Prevalence Rates'!G199</f>
        <v>53.21321330688248</v>
      </c>
      <c r="H199" s="75">
        <f>'Population 2016'!H199*'Prevalence Rates'!H199</f>
        <v>202.23718756531756</v>
      </c>
      <c r="I199" s="75">
        <f>'Population 2016'!I199*'Prevalence Rates'!I199</f>
        <v>106.46501297451941</v>
      </c>
      <c r="J199" s="75">
        <f>'Population 2016'!J199*'Prevalence Rates'!J199</f>
        <v>141.03611509254901</v>
      </c>
      <c r="K199" s="75">
        <f>'Population 2016'!K199*'Prevalence Rates'!K199</f>
        <v>50.680854461460015</v>
      </c>
      <c r="L199" s="75">
        <f>'Population 2016'!L199*'Prevalence Rates'!L199</f>
        <v>112.84785453599712</v>
      </c>
      <c r="M199" s="75">
        <f>'Population 2016'!M199*'Prevalence Rates'!M199</f>
        <v>112.84785453599714</v>
      </c>
      <c r="N199" s="75">
        <f>'Population 2016'!N199*'Prevalence Rates'!N199</f>
        <v>97.036950259673134</v>
      </c>
      <c r="O199" s="75">
        <f>'Population 2016'!O199*'Prevalence Rates'!O199</f>
        <v>78.441098903072188</v>
      </c>
      <c r="P199" s="75">
        <f>'Population 2016'!P199*'Prevalence Rates'!P199</f>
        <v>49.256035896454406</v>
      </c>
      <c r="Q199" s="75">
        <f>'Population 2016'!Q199*'Prevalence Rates'!Q199</f>
        <v>122.38267074550799</v>
      </c>
      <c r="R199" s="75">
        <f>'Population 2016'!R199*'Prevalence Rates'!R199</f>
        <v>34.340475730626665</v>
      </c>
      <c r="S199" s="75">
        <f>'Population 2016'!S199*'Prevalence Rates'!S199</f>
        <v>1228.1311481933406</v>
      </c>
      <c r="T199" s="75">
        <f>'Population 2016'!T199*'Prevalence Rates'!T199</f>
        <v>438.28772626150823</v>
      </c>
      <c r="U199" s="75">
        <f>'Population 2016'!U199*'Prevalence Rates'!U199</f>
        <v>3.7853756377447323</v>
      </c>
      <c r="V199" s="75">
        <f>'Population 2016'!V199*'Prevalence Rates'!V199</f>
        <v>133.69554731771089</v>
      </c>
      <c r="W199" s="75">
        <f>'Population 2016'!W199*'Prevalence Rates'!W199</f>
        <v>277.99543907843179</v>
      </c>
      <c r="X199" s="75">
        <f>'Population 2016'!X199*'Prevalence Rates'!X199</f>
        <v>277.99543907843173</v>
      </c>
      <c r="Y199" s="75">
        <f>'Population 2016'!Y199*'Prevalence Rates'!Y199</f>
        <v>277.01779704261622</v>
      </c>
      <c r="Z199" s="75">
        <f>'Population 2016'!Z199*'Prevalence Rates'!Z199</f>
        <v>414.28382905052382</v>
      </c>
      <c r="AA199" s="75">
        <f>'Population 2016'!AA199*'Prevalence Rates'!AA199</f>
        <v>1359.9766235772854</v>
      </c>
      <c r="AB199" s="75">
        <f>'Population 2016'!AB199*'Prevalence Rates'!AB199</f>
        <v>864.52599701662098</v>
      </c>
      <c r="AC199" s="75">
        <f>'Population 2016'!AC199*'Prevalence Rates'!AC199</f>
        <v>759.21580908146336</v>
      </c>
      <c r="AD199" s="75">
        <f>'Population 2016'!AD199*'Prevalence Rates'!AD199</f>
        <v>333.77988046742036</v>
      </c>
      <c r="AE199" s="75">
        <f>'Population 2016'!AE199*'Prevalence Rates'!AE199</f>
        <v>314.40643530922495</v>
      </c>
      <c r="AF199" s="75">
        <f>'Population 2016'!AF199*'Prevalence Rates'!AF199</f>
        <v>62.094985742239288</v>
      </c>
      <c r="AG199" s="75">
        <f>'Population 2016'!AG199*'Prevalence Rates'!AG199</f>
        <v>314.40643530922489</v>
      </c>
      <c r="AH199" s="75">
        <f>'Population 2016'!AH199*'Prevalence Rates'!AH199</f>
        <v>605.30802756823857</v>
      </c>
      <c r="AI199" s="75">
        <f>'Population 2016'!AI199*'Prevalence Rates'!AI199</f>
        <v>812.44508744586744</v>
      </c>
      <c r="AJ199" s="75">
        <f>'Population 2016'!AJ199*'Prevalence Rates'!AJ199</f>
        <v>68.364270488807648</v>
      </c>
      <c r="AK199" s="75">
        <f>'Population 2016'!AK199*'Prevalence Rates'!AK199</f>
        <v>200.91270112514528</v>
      </c>
      <c r="AL199" s="75">
        <f>'Population 2016'!AL199*'Prevalence Rates'!AL199</f>
        <v>66.852173504259724</v>
      </c>
      <c r="AM199" s="75">
        <f>'Population 2016'!AM199*'Prevalence Rates'!AM199</f>
        <v>264.71799781044001</v>
      </c>
      <c r="AN199" s="75">
        <f>'Population 2016'!AN199*'Prevalence Rates'!AN199</f>
        <v>44.739007066374342</v>
      </c>
      <c r="AO199" s="75">
        <f>'Population 2016'!AO199*'Prevalence Rates'!AO199</f>
        <v>44.739007066374342</v>
      </c>
      <c r="AP199" s="75">
        <f>'Population 2016'!AP199*'Prevalence Rates'!AP199</f>
        <v>240.669807673853</v>
      </c>
      <c r="AQ199" s="75">
        <f>'Population 2016'!AQ199*'Prevalence Rates'!AQ199</f>
        <v>135.30315617006914</v>
      </c>
      <c r="AR199" s="75">
        <f>'Population 2016'!AR199*'Prevalence Rates'!AR199</f>
        <v>4992.4433826360219</v>
      </c>
      <c r="AS199" s="75">
        <f>'Population 2016'!AS199*'Prevalence Rates'!AS199</f>
        <v>113.87836841250524</v>
      </c>
      <c r="AT199" s="75">
        <f>'Population 2016'!AT199*'Prevalence Rates'!AT199</f>
        <v>90.068085213074866</v>
      </c>
      <c r="AU199" s="75">
        <f>'Population 2016'!AU199*'Prevalence Rates'!AU199</f>
        <v>90.068085213074795</v>
      </c>
      <c r="AV199" s="75">
        <f>'Population 2016'!AV199*'Prevalence Rates'!AV199</f>
        <v>57.370448507777112</v>
      </c>
      <c r="AW199" s="75">
        <f>'Population 2016'!AW199*'Prevalence Rates'!AW199</f>
        <v>343.38912843627287</v>
      </c>
      <c r="AX199" s="75">
        <f>'Population 2016'!AX199*'Prevalence Rates'!AX199</f>
        <v>95.310708552888883</v>
      </c>
      <c r="AY199" s="75">
        <f>'Population 2016'!AY199*'Prevalence Rates'!AY199</f>
        <v>741.92322803648119</v>
      </c>
      <c r="AZ199" s="75">
        <f>'Population 2016'!AZ199*'Prevalence Rates'!AZ199</f>
        <v>448.60191799504457</v>
      </c>
      <c r="BA199" s="75">
        <f>'Population 2016'!BA199*'Prevalence Rates'!BA199</f>
        <v>46.158709296825819</v>
      </c>
      <c r="BB199" s="75">
        <f>'Population 2016'!BB199*'Prevalence Rates'!BB199</f>
        <v>162.70235725790454</v>
      </c>
      <c r="BC199" s="84">
        <f>'Population 2016'!BC199*'Prevalence Rates'!BC199</f>
        <v>3.7853756377447323</v>
      </c>
      <c r="BD199" s="118">
        <v>197</v>
      </c>
    </row>
    <row r="200" spans="2:56" s="75" customFormat="1" x14ac:dyDescent="0.35">
      <c r="B200" s="75" t="s">
        <v>51</v>
      </c>
      <c r="C200" s="83">
        <f>'Population 2016'!C200*'Prevalence Rates'!C200</f>
        <v>381.77697854724454</v>
      </c>
      <c r="D200" s="75">
        <f>'Population 2016'!D200*'Prevalence Rates'!D200</f>
        <v>1304.7839576981592</v>
      </c>
      <c r="E200" s="75">
        <f>'Population 2016'!E200*'Prevalence Rates'!E200</f>
        <v>949.41852744426262</v>
      </c>
      <c r="F200" s="75">
        <f>'Population 2016'!F200*'Prevalence Rates'!F200</f>
        <v>205.56657507944556</v>
      </c>
      <c r="G200" s="75">
        <f>'Population 2016'!G200*'Prevalence Rates'!G200</f>
        <v>131.33999817999856</v>
      </c>
      <c r="H200" s="75">
        <f>'Population 2016'!H200*'Prevalence Rates'!H200</f>
        <v>468.13943712039037</v>
      </c>
      <c r="I200" s="75">
        <f>'Population 2016'!I200*'Prevalence Rates'!I200</f>
        <v>249.24840817347109</v>
      </c>
      <c r="J200" s="75">
        <f>'Population 2016'!J200*'Prevalence Rates'!J200</f>
        <v>328.23454534729046</v>
      </c>
      <c r="K200" s="75">
        <f>'Population 2016'!K200*'Prevalence Rates'!K200</f>
        <v>101.35883290013868</v>
      </c>
      <c r="L200" s="75">
        <f>'Population 2016'!L200*'Prevalence Rates'!L200</f>
        <v>190.14727749335941</v>
      </c>
      <c r="M200" s="75">
        <f>'Population 2016'!M200*'Prevalence Rates'!M200</f>
        <v>190.14727749335944</v>
      </c>
      <c r="N200" s="75">
        <f>'Population 2016'!N200*'Prevalence Rates'!N200</f>
        <v>156.0912168129899</v>
      </c>
      <c r="O200" s="75">
        <f>'Population 2016'!O200*'Prevalence Rates'!O200</f>
        <v>172.17691996171149</v>
      </c>
      <c r="P200" s="75">
        <f>'Population 2016'!P200*'Prevalence Rates'!P200</f>
        <v>96.801753133037138</v>
      </c>
      <c r="Q200" s="75">
        <f>'Population 2016'!Q200*'Prevalence Rates'!Q200</f>
        <v>293.4075926511054</v>
      </c>
      <c r="R200" s="75">
        <f>'Population 2016'!R200*'Prevalence Rates'!R200</f>
        <v>81.04863764676459</v>
      </c>
      <c r="S200" s="75">
        <f>'Population 2016'!S200*'Prevalence Rates'!S200</f>
        <v>2333.1021117286441</v>
      </c>
      <c r="T200" s="75">
        <f>'Population 2016'!T200*'Prevalence Rates'!T200</f>
        <v>681.3985146516676</v>
      </c>
      <c r="U200" s="75">
        <f>'Population 2016'!U200*'Prevalence Rates'!U200</f>
        <v>16.248701451511593</v>
      </c>
      <c r="V200" s="75">
        <f>'Population 2016'!V200*'Prevalence Rates'!V200</f>
        <v>305.00235192171783</v>
      </c>
      <c r="W200" s="75">
        <f>'Population 2016'!W200*'Prevalence Rates'!W200</f>
        <v>600.94660174311991</v>
      </c>
      <c r="X200" s="75">
        <f>'Population 2016'!X200*'Prevalence Rates'!X200</f>
        <v>600.9466017431198</v>
      </c>
      <c r="Y200" s="75">
        <f>'Population 2016'!Y200*'Prevalence Rates'!Y200</f>
        <v>638.53025760027151</v>
      </c>
      <c r="Z200" s="75">
        <f>'Population 2016'!Z200*'Prevalence Rates'!Z200</f>
        <v>605.73578349688205</v>
      </c>
      <c r="AA200" s="75">
        <f>'Population 2016'!AA200*'Prevalence Rates'!AA200</f>
        <v>2568.3156460936348</v>
      </c>
      <c r="AB200" s="75">
        <f>'Population 2016'!AB200*'Prevalence Rates'!AB200</f>
        <v>1692.1786932613907</v>
      </c>
      <c r="AC200" s="75">
        <f>'Population 2016'!AC200*'Prevalence Rates'!AC200</f>
        <v>1281.7299653441976</v>
      </c>
      <c r="AD200" s="75">
        <f>'Population 2016'!AD200*'Prevalence Rates'!AD200</f>
        <v>696.10199035399239</v>
      </c>
      <c r="AE200" s="75">
        <f>'Population 2016'!AE200*'Prevalence Rates'!AE200</f>
        <v>632.87918894499569</v>
      </c>
      <c r="AF200" s="75">
        <f>'Population 2016'!AF200*'Prevalence Rates'!AF200</f>
        <v>118.40572347476208</v>
      </c>
      <c r="AG200" s="75">
        <f>'Population 2016'!AG200*'Prevalence Rates'!AG200</f>
        <v>632.87918894499558</v>
      </c>
      <c r="AH200" s="75">
        <f>'Population 2016'!AH200*'Prevalence Rates'!AH200</f>
        <v>1347.0988772352225</v>
      </c>
      <c r="AI200" s="75">
        <f>'Population 2016'!AI200*'Prevalence Rates'!AI200</f>
        <v>1449.877481606843</v>
      </c>
      <c r="AJ200" s="75">
        <f>'Population 2016'!AJ200*'Prevalence Rates'!AJ200</f>
        <v>165.41333888435381</v>
      </c>
      <c r="AK200" s="75">
        <f>'Population 2016'!AK200*'Prevalence Rates'!AK200</f>
        <v>395.06035594468216</v>
      </c>
      <c r="AL200" s="75">
        <f>'Population 2016'!AL200*'Prevalence Rates'!AL200</f>
        <v>164.39394915657823</v>
      </c>
      <c r="AM200" s="75">
        <f>'Population 2016'!AM200*'Prevalence Rates'!AM200</f>
        <v>567.27796852968777</v>
      </c>
      <c r="AN200" s="75">
        <f>'Population 2016'!AN200*'Prevalence Rates'!AN200</f>
        <v>84.149273466698958</v>
      </c>
      <c r="AO200" s="75">
        <f>'Population 2016'!AO200*'Prevalence Rates'!AO200</f>
        <v>84.149273466698958</v>
      </c>
      <c r="AP200" s="75">
        <f>'Population 2016'!AP200*'Prevalence Rates'!AP200</f>
        <v>477.89870642329231</v>
      </c>
      <c r="AQ200" s="75">
        <f>'Population 2016'!AQ200*'Prevalence Rates'!AQ200</f>
        <v>291.67277859095338</v>
      </c>
      <c r="AR200" s="75">
        <f>'Population 2016'!AR200*'Prevalence Rates'!AR200</f>
        <v>9758.7673591186831</v>
      </c>
      <c r="AS200" s="75">
        <f>'Population 2016'!AS200*'Prevalence Rates'!AS200</f>
        <v>266.60403506457322</v>
      </c>
      <c r="AT200" s="75">
        <f>'Population 2016'!AT200*'Prevalence Rates'!AT200</f>
        <v>197.41083387494601</v>
      </c>
      <c r="AU200" s="75">
        <f>'Population 2016'!AU200*'Prevalence Rates'!AU200</f>
        <v>197.41083387494584</v>
      </c>
      <c r="AV200" s="75">
        <f>'Population 2016'!AV200*'Prevalence Rates'!AV200</f>
        <v>132.04276401051422</v>
      </c>
      <c r="AW200" s="75">
        <f>'Population 2016'!AW200*'Prevalence Rates'!AW200</f>
        <v>785.93290306246774</v>
      </c>
      <c r="AX200" s="75">
        <f>'Population 2016'!AX200*'Prevalence Rates'!AX200</f>
        <v>239.42837908656199</v>
      </c>
      <c r="AY200" s="75">
        <f>'Population 2016'!AY200*'Prevalence Rates'!AY200</f>
        <v>1464.9623935776397</v>
      </c>
      <c r="AZ200" s="75">
        <f>'Population 2016'!AZ200*'Prevalence Rates'!AZ200</f>
        <v>840.75074485380605</v>
      </c>
      <c r="BA200" s="75">
        <f>'Population 2016'!BA200*'Prevalence Rates'!BA200</f>
        <v>79.705051582725972</v>
      </c>
      <c r="BB200" s="75">
        <f>'Population 2016'!BB200*'Prevalence Rates'!BB200</f>
        <v>332.53080953358278</v>
      </c>
      <c r="BC200" s="84">
        <f>'Population 2016'!BC200*'Prevalence Rates'!BC200</f>
        <v>16.248701451511593</v>
      </c>
      <c r="BD200" s="118">
        <v>198</v>
      </c>
    </row>
    <row r="201" spans="2:56" s="75" customFormat="1" x14ac:dyDescent="0.35">
      <c r="B201" s="75" t="s">
        <v>52</v>
      </c>
      <c r="C201" s="83">
        <f>'Population 2016'!C201*'Prevalence Rates'!C201</f>
        <v>320.04282882471136</v>
      </c>
      <c r="D201" s="75">
        <f>'Population 2016'!D201*'Prevalence Rates'!D201</f>
        <v>1328.550514304683</v>
      </c>
      <c r="E201" s="75">
        <f>'Population 2016'!E201*'Prevalence Rates'!E201</f>
        <v>1047.4805349737171</v>
      </c>
      <c r="F201" s="75">
        <f>'Population 2016'!F201*'Prevalence Rates'!F201</f>
        <v>242.88481486309877</v>
      </c>
      <c r="G201" s="75">
        <f>'Population 2016'!G201*'Prevalence Rates'!G201</f>
        <v>164.4376777213582</v>
      </c>
      <c r="H201" s="75">
        <f>'Population 2016'!H201*'Prevalence Rates'!H201</f>
        <v>558.70106471260601</v>
      </c>
      <c r="I201" s="75">
        <f>'Population 2016'!I201*'Prevalence Rates'!I201</f>
        <v>324.0524974592222</v>
      </c>
      <c r="J201" s="75">
        <f>'Population 2016'!J201*'Prevalence Rates'!J201</f>
        <v>364.74094655225485</v>
      </c>
      <c r="K201" s="75">
        <f>'Population 2016'!K201*'Prevalence Rates'!K201</f>
        <v>109.40318471761</v>
      </c>
      <c r="L201" s="75">
        <f>'Population 2016'!L201*'Prevalence Rates'!L201</f>
        <v>247.85193574545752</v>
      </c>
      <c r="M201" s="75">
        <f>'Population 2016'!M201*'Prevalence Rates'!M201</f>
        <v>247.85193574545755</v>
      </c>
      <c r="N201" s="75">
        <f>'Population 2016'!N201*'Prevalence Rates'!N201</f>
        <v>159.11944147779215</v>
      </c>
      <c r="O201" s="75">
        <f>'Population 2016'!O201*'Prevalence Rates'!O201</f>
        <v>204.5520673049393</v>
      </c>
      <c r="P201" s="75">
        <f>'Population 2016'!P201*'Prevalence Rates'!P201</f>
        <v>115.52284689933205</v>
      </c>
      <c r="Q201" s="75">
        <f>'Population 2016'!Q201*'Prevalence Rates'!Q201</f>
        <v>389.92784958996725</v>
      </c>
      <c r="R201" s="75">
        <f>'Population 2016'!R201*'Prevalence Rates'!R201</f>
        <v>98.39989528381841</v>
      </c>
      <c r="S201" s="75">
        <f>'Population 2016'!S201*'Prevalence Rates'!S201</f>
        <v>2388.0184097830233</v>
      </c>
      <c r="T201" s="75">
        <f>'Population 2016'!T201*'Prevalence Rates'!T201</f>
        <v>568.90641931246955</v>
      </c>
      <c r="U201" s="75">
        <f>'Population 2016'!U201*'Prevalence Rates'!U201</f>
        <v>17.873571596662753</v>
      </c>
      <c r="V201" s="75">
        <f>'Population 2016'!V201*'Prevalence Rates'!V201</f>
        <v>334.94922105383955</v>
      </c>
      <c r="W201" s="75">
        <f>'Population 2016'!W201*'Prevalence Rates'!W201</f>
        <v>640.2286617194477</v>
      </c>
      <c r="X201" s="75">
        <f>'Population 2016'!X201*'Prevalence Rates'!X201</f>
        <v>640.22866171944759</v>
      </c>
      <c r="Y201" s="75">
        <f>'Population 2016'!Y201*'Prevalence Rates'!Y201</f>
        <v>705.55468300122175</v>
      </c>
      <c r="Z201" s="75">
        <f>'Population 2016'!Z201*'Prevalence Rates'!Z201</f>
        <v>526.46245334032506</v>
      </c>
      <c r="AA201" s="75">
        <f>'Population 2016'!AA201*'Prevalence Rates'!AA201</f>
        <v>2687.1905587825081</v>
      </c>
      <c r="AB201" s="75">
        <f>'Population 2016'!AB201*'Prevalence Rates'!AB201</f>
        <v>1783.2887070320546</v>
      </c>
      <c r="AC201" s="75">
        <f>'Population 2016'!AC201*'Prevalence Rates'!AC201</f>
        <v>1300.6920939052502</v>
      </c>
      <c r="AD201" s="75">
        <f>'Population 2016'!AD201*'Prevalence Rates'!AD201</f>
        <v>786.98926909455133</v>
      </c>
      <c r="AE201" s="75">
        <f>'Population 2016'!AE201*'Prevalence Rates'!AE201</f>
        <v>697.63891990680918</v>
      </c>
      <c r="AF201" s="75">
        <f>'Population 2016'!AF201*'Prevalence Rates'!AF201</f>
        <v>143.27793166028903</v>
      </c>
      <c r="AG201" s="75">
        <f>'Population 2016'!AG201*'Prevalence Rates'!AG201</f>
        <v>697.63891990680906</v>
      </c>
      <c r="AH201" s="75">
        <f>'Population 2016'!AH201*'Prevalence Rates'!AH201</f>
        <v>1463.5967549599982</v>
      </c>
      <c r="AI201" s="75">
        <f>'Population 2016'!AI201*'Prevalence Rates'!AI201</f>
        <v>1406.6842674335383</v>
      </c>
      <c r="AJ201" s="75">
        <f>'Population 2016'!AJ201*'Prevalence Rates'!AJ201</f>
        <v>158.41911736704498</v>
      </c>
      <c r="AK201" s="75">
        <f>'Population 2016'!AK201*'Prevalence Rates'!AK201</f>
        <v>480.92509370486385</v>
      </c>
      <c r="AL201" s="75">
        <f>'Population 2016'!AL201*'Prevalence Rates'!AL201</f>
        <v>208.62706683218298</v>
      </c>
      <c r="AM201" s="75">
        <f>'Population 2016'!AM201*'Prevalence Rates'!AM201</f>
        <v>636.74815851989831</v>
      </c>
      <c r="AN201" s="75">
        <f>'Population 2016'!AN201*'Prevalence Rates'!AN201</f>
        <v>107.5434698246609</v>
      </c>
      <c r="AO201" s="75">
        <f>'Population 2016'!AO201*'Prevalence Rates'!AO201</f>
        <v>107.5434698246609</v>
      </c>
      <c r="AP201" s="75">
        <f>'Population 2016'!AP201*'Prevalence Rates'!AP201</f>
        <v>534.2800144844673</v>
      </c>
      <c r="AQ201" s="75">
        <f>'Population 2016'!AQ201*'Prevalence Rates'!AQ201</f>
        <v>321.08515962533522</v>
      </c>
      <c r="AR201" s="75">
        <f>'Population 2016'!AR201*'Prevalence Rates'!AR201</f>
        <v>10467.947323662864</v>
      </c>
      <c r="AS201" s="75">
        <f>'Population 2016'!AS201*'Prevalence Rates'!AS201</f>
        <v>346.6168712108805</v>
      </c>
      <c r="AT201" s="75">
        <f>'Population 2016'!AT201*'Prevalence Rates'!AT201</f>
        <v>239.58891952664152</v>
      </c>
      <c r="AU201" s="75">
        <f>'Population 2016'!AU201*'Prevalence Rates'!AU201</f>
        <v>239.58891952664132</v>
      </c>
      <c r="AV201" s="75">
        <f>'Population 2016'!AV201*'Prevalence Rates'!AV201</f>
        <v>145.84884389365109</v>
      </c>
      <c r="AW201" s="75">
        <f>'Population 2016'!AW201*'Prevalence Rates'!AW201</f>
        <v>833.59879140052988</v>
      </c>
      <c r="AX201" s="75">
        <f>'Population 2016'!AX201*'Prevalence Rates'!AX201</f>
        <v>269.48500870085223</v>
      </c>
      <c r="AY201" s="75">
        <f>'Population 2016'!AY201*'Prevalence Rates'!AY201</f>
        <v>1603.657058058363</v>
      </c>
      <c r="AZ201" s="75">
        <f>'Population 2016'!AZ201*'Prevalence Rates'!AZ201</f>
        <v>935.59243937793178</v>
      </c>
      <c r="BA201" s="75">
        <f>'Population 2016'!BA201*'Prevalence Rates'!BA201</f>
        <v>109.01363557278665</v>
      </c>
      <c r="BB201" s="75">
        <f>'Population 2016'!BB201*'Prevalence Rates'!BB201</f>
        <v>365.4660938835641</v>
      </c>
      <c r="BC201" s="84">
        <f>'Population 2016'!BC201*'Prevalence Rates'!BC201</f>
        <v>17.873571596662753</v>
      </c>
      <c r="BD201" s="118">
        <v>199</v>
      </c>
    </row>
    <row r="202" spans="2:56" s="75" customFormat="1" x14ac:dyDescent="0.35">
      <c r="B202" s="75" t="s">
        <v>53</v>
      </c>
      <c r="C202" s="83">
        <f>'Population 2016'!C202*'Prevalence Rates'!C202</f>
        <v>308.01716887254918</v>
      </c>
      <c r="D202" s="75">
        <f>'Population 2016'!D202*'Prevalence Rates'!D202</f>
        <v>1418.013493838391</v>
      </c>
      <c r="E202" s="75">
        <f>'Population 2016'!E202*'Prevalence Rates'!E202</f>
        <v>1157.4987497942125</v>
      </c>
      <c r="F202" s="75">
        <f>'Population 2016'!F202*'Prevalence Rates'!F202</f>
        <v>319.83052762464541</v>
      </c>
      <c r="G202" s="75">
        <f>'Population 2016'!G202*'Prevalence Rates'!G202</f>
        <v>206.85542061655616</v>
      </c>
      <c r="H202" s="75">
        <f>'Population 2016'!H202*'Prevalence Rates'!H202</f>
        <v>729.19616689737802</v>
      </c>
      <c r="I202" s="75">
        <f>'Population 2016'!I202*'Prevalence Rates'!I202</f>
        <v>457.46999196771111</v>
      </c>
      <c r="J202" s="75">
        <f>'Population 2016'!J202*'Prevalence Rates'!J202</f>
        <v>468.01754385617278</v>
      </c>
      <c r="K202" s="75">
        <f>'Population 2016'!K202*'Prevalence Rates'!K202</f>
        <v>141.06636088061458</v>
      </c>
      <c r="L202" s="75">
        <f>'Population 2016'!L202*'Prevalence Rates'!L202</f>
        <v>336.91420338355516</v>
      </c>
      <c r="M202" s="75">
        <f>'Population 2016'!M202*'Prevalence Rates'!M202</f>
        <v>336.91420338355522</v>
      </c>
      <c r="N202" s="75">
        <f>'Population 2016'!N202*'Prevalence Rates'!N202</f>
        <v>195.58972776287393</v>
      </c>
      <c r="O202" s="75">
        <f>'Population 2016'!O202*'Prevalence Rates'!O202</f>
        <v>237.21014864694467</v>
      </c>
      <c r="P202" s="75">
        <f>'Population 2016'!P202*'Prevalence Rates'!P202</f>
        <v>156.58075003224332</v>
      </c>
      <c r="Q202" s="75">
        <f>'Population 2016'!Q202*'Prevalence Rates'!Q202</f>
        <v>442.34857806097932</v>
      </c>
      <c r="R202" s="75">
        <f>'Population 2016'!R202*'Prevalence Rates'!R202</f>
        <v>104.7778372221748</v>
      </c>
      <c r="S202" s="75">
        <f>'Population 2016'!S202*'Prevalence Rates'!S202</f>
        <v>2753.2588177294674</v>
      </c>
      <c r="T202" s="75">
        <f>'Population 2016'!T202*'Prevalence Rates'!T202</f>
        <v>544.81612335676141</v>
      </c>
      <c r="U202" s="75">
        <f>'Population 2016'!U202*'Prevalence Rates'!U202</f>
        <v>24.022914285551792</v>
      </c>
      <c r="V202" s="75">
        <f>'Population 2016'!V202*'Prevalence Rates'!V202</f>
        <v>414.40961479991716</v>
      </c>
      <c r="W202" s="75">
        <f>'Population 2016'!W202*'Prevalence Rates'!W202</f>
        <v>883.03623398395746</v>
      </c>
      <c r="X202" s="75">
        <f>'Population 2016'!X202*'Prevalence Rates'!X202</f>
        <v>883.03623398395735</v>
      </c>
      <c r="Y202" s="75">
        <f>'Population 2016'!Y202*'Prevalence Rates'!Y202</f>
        <v>889.88422196635622</v>
      </c>
      <c r="Z202" s="75">
        <f>'Population 2016'!Z202*'Prevalence Rates'!Z202</f>
        <v>558.49594873280228</v>
      </c>
      <c r="AA202" s="75">
        <f>'Population 2016'!AA202*'Prevalence Rates'!AA202</f>
        <v>3185.3242528710389</v>
      </c>
      <c r="AB202" s="75">
        <f>'Population 2016'!AB202*'Prevalence Rates'!AB202</f>
        <v>1989.7346246565255</v>
      </c>
      <c r="AC202" s="75">
        <f>'Population 2016'!AC202*'Prevalence Rates'!AC202</f>
        <v>1547.3194423326054</v>
      </c>
      <c r="AD202" s="75">
        <f>'Population 2016'!AD202*'Prevalence Rates'!AD202</f>
        <v>966.31417479676759</v>
      </c>
      <c r="AE202" s="75">
        <f>'Population 2016'!AE202*'Prevalence Rates'!AE202</f>
        <v>851.05875934135133</v>
      </c>
      <c r="AF202" s="75">
        <f>'Population 2016'!AF202*'Prevalence Rates'!AF202</f>
        <v>203.57149549942048</v>
      </c>
      <c r="AG202" s="75">
        <f>'Population 2016'!AG202*'Prevalence Rates'!AG202</f>
        <v>851.05875934135111</v>
      </c>
      <c r="AH202" s="75">
        <f>'Population 2016'!AH202*'Prevalence Rates'!AH202</f>
        <v>1727.5121372755932</v>
      </c>
      <c r="AI202" s="75">
        <f>'Population 2016'!AI202*'Prevalence Rates'!AI202</f>
        <v>1443.9866544768886</v>
      </c>
      <c r="AJ202" s="75">
        <f>'Population 2016'!AJ202*'Prevalence Rates'!AJ202</f>
        <v>169.11215930740363</v>
      </c>
      <c r="AK202" s="75">
        <f>'Population 2016'!AK202*'Prevalence Rates'!AK202</f>
        <v>626.00319343632805</v>
      </c>
      <c r="AL202" s="75">
        <f>'Population 2016'!AL202*'Prevalence Rates'!AL202</f>
        <v>279.63731488166644</v>
      </c>
      <c r="AM202" s="75">
        <f>'Population 2016'!AM202*'Prevalence Rates'!AM202</f>
        <v>759.40365061304442</v>
      </c>
      <c r="AN202" s="75">
        <f>'Population 2016'!AN202*'Prevalence Rates'!AN202</f>
        <v>145.54721579875616</v>
      </c>
      <c r="AO202" s="75">
        <f>'Population 2016'!AO202*'Prevalence Rates'!AO202</f>
        <v>145.54721579875616</v>
      </c>
      <c r="AP202" s="75">
        <f>'Population 2016'!AP202*'Prevalence Rates'!AP202</f>
        <v>685.45344878502112</v>
      </c>
      <c r="AQ202" s="75">
        <f>'Population 2016'!AQ202*'Prevalence Rates'!AQ202</f>
        <v>408.02925229840025</v>
      </c>
      <c r="AR202" s="75">
        <f>'Population 2016'!AR202*'Prevalence Rates'!AR202</f>
        <v>12467.786173798215</v>
      </c>
      <c r="AS202" s="75">
        <f>'Population 2016'!AS202*'Prevalence Rates'!AS202</f>
        <v>489.3244722135438</v>
      </c>
      <c r="AT202" s="75">
        <f>'Population 2016'!AT202*'Prevalence Rates'!AT202</f>
        <v>240.18282369021196</v>
      </c>
      <c r="AU202" s="75">
        <f>'Population 2016'!AU202*'Prevalence Rates'!AU202</f>
        <v>240.18282369021179</v>
      </c>
      <c r="AV202" s="75">
        <f>'Population 2016'!AV202*'Prevalence Rates'!AV202</f>
        <v>211.53064809527152</v>
      </c>
      <c r="AW202" s="75">
        <f>'Population 2016'!AW202*'Prevalence Rates'!AW202</f>
        <v>976.11796907491748</v>
      </c>
      <c r="AX202" s="75">
        <f>'Population 2016'!AX202*'Prevalence Rates'!AX202</f>
        <v>345.06208829869774</v>
      </c>
      <c r="AY202" s="75">
        <f>'Population 2016'!AY202*'Prevalence Rates'!AY202</f>
        <v>2113.2278463160292</v>
      </c>
      <c r="AZ202" s="75">
        <f>'Population 2016'!AZ202*'Prevalence Rates'!AZ202</f>
        <v>1198.8048511749</v>
      </c>
      <c r="BA202" s="75">
        <f>'Population 2016'!BA202*'Prevalence Rates'!BA202</f>
        <v>158.16223549565302</v>
      </c>
      <c r="BB202" s="75">
        <f>'Population 2016'!BB202*'Prevalence Rates'!BB202</f>
        <v>389.46266610364916</v>
      </c>
      <c r="BC202" s="84">
        <f>'Population 2016'!BC202*'Prevalence Rates'!BC202</f>
        <v>24.022914285551792</v>
      </c>
      <c r="BD202" s="118">
        <v>200</v>
      </c>
    </row>
    <row r="203" spans="2:56" s="75" customFormat="1" x14ac:dyDescent="0.35">
      <c r="B203" s="75" t="s">
        <v>54</v>
      </c>
      <c r="C203" s="83">
        <f>'Population 2016'!C203*'Prevalence Rates'!C203</f>
        <v>318.02494692255982</v>
      </c>
      <c r="D203" s="75">
        <f>'Population 2016'!D203*'Prevalence Rates'!D203</f>
        <v>1518.0583262709554</v>
      </c>
      <c r="E203" s="75">
        <f>'Population 2016'!E203*'Prevalence Rates'!E203</f>
        <v>1252.949084428471</v>
      </c>
      <c r="F203" s="75">
        <f>'Population 2016'!F203*'Prevalence Rates'!F203</f>
        <v>379.25081854374201</v>
      </c>
      <c r="G203" s="75">
        <f>'Population 2016'!G203*'Prevalence Rates'!G203</f>
        <v>233.28544828333909</v>
      </c>
      <c r="H203" s="75">
        <f>'Population 2016'!H203*'Prevalence Rates'!H203</f>
        <v>785.20370381268867</v>
      </c>
      <c r="I203" s="75">
        <f>'Population 2016'!I203*'Prevalence Rates'!I203</f>
        <v>524.86105913216488</v>
      </c>
      <c r="J203" s="75">
        <f>'Population 2016'!J203*'Prevalence Rates'!J203</f>
        <v>483.27538015481485</v>
      </c>
      <c r="K203" s="75">
        <f>'Population 2016'!K203*'Prevalence Rates'!K203</f>
        <v>132.14647389284738</v>
      </c>
      <c r="L203" s="75">
        <f>'Population 2016'!L203*'Prevalence Rates'!L203</f>
        <v>399.37181523961675</v>
      </c>
      <c r="M203" s="75">
        <f>'Population 2016'!M203*'Prevalence Rates'!M203</f>
        <v>399.37181523961681</v>
      </c>
      <c r="N203" s="75">
        <f>'Population 2016'!N203*'Prevalence Rates'!N203</f>
        <v>216.22274817716556</v>
      </c>
      <c r="O203" s="75">
        <f>'Population 2016'!O203*'Prevalence Rates'!O203</f>
        <v>250.0527363125436</v>
      </c>
      <c r="P203" s="75">
        <f>'Population 2016'!P203*'Prevalence Rates'!P203</f>
        <v>167.83206141180571</v>
      </c>
      <c r="Q203" s="75">
        <f>'Population 2016'!Q203*'Prevalence Rates'!Q203</f>
        <v>479.33064262289565</v>
      </c>
      <c r="R203" s="75">
        <f>'Population 2016'!R203*'Prevalence Rates'!R203</f>
        <v>131.03089710782038</v>
      </c>
      <c r="S203" s="75">
        <f>'Population 2016'!S203*'Prevalence Rates'!S203</f>
        <v>2855.6681938773822</v>
      </c>
      <c r="T203" s="75">
        <f>'Population 2016'!T203*'Prevalence Rates'!T203</f>
        <v>539.69246075466015</v>
      </c>
      <c r="U203" s="75">
        <f>'Population 2016'!U203*'Prevalence Rates'!U203</f>
        <v>18.684488888762502</v>
      </c>
      <c r="V203" s="75">
        <f>'Population 2016'!V203*'Prevalence Rates'!V203</f>
        <v>395.36014057121128</v>
      </c>
      <c r="W203" s="75">
        <f>'Population 2016'!W203*'Prevalence Rates'!W203</f>
        <v>905.32440815903328</v>
      </c>
      <c r="X203" s="75">
        <f>'Population 2016'!X203*'Prevalence Rates'!X203</f>
        <v>905.32440815903317</v>
      </c>
      <c r="Y203" s="75">
        <f>'Population 2016'!Y203*'Prevalence Rates'!Y203</f>
        <v>886.19175631504356</v>
      </c>
      <c r="Z203" s="75">
        <f>'Population 2016'!Z203*'Prevalence Rates'!Z203</f>
        <v>544.26516237707142</v>
      </c>
      <c r="AA203" s="75">
        <f>'Population 2016'!AA203*'Prevalence Rates'!AA203</f>
        <v>3328.9301333000376</v>
      </c>
      <c r="AB203" s="75">
        <f>'Population 2016'!AB203*'Prevalence Rates'!AB203</f>
        <v>2101.7911779550077</v>
      </c>
      <c r="AC203" s="75">
        <f>'Population 2016'!AC203*'Prevalence Rates'!AC203</f>
        <v>1644.0974453814902</v>
      </c>
      <c r="AD203" s="75">
        <f>'Population 2016'!AD203*'Prevalence Rates'!AD203</f>
        <v>1051.8072234740143</v>
      </c>
      <c r="AE203" s="75">
        <f>'Population 2016'!AE203*'Prevalence Rates'!AE203</f>
        <v>917.24550234410549</v>
      </c>
      <c r="AF203" s="75">
        <f>'Population 2016'!AF203*'Prevalence Rates'!AF203</f>
        <v>231.98518480057635</v>
      </c>
      <c r="AG203" s="75">
        <f>'Population 2016'!AG203*'Prevalence Rates'!AG203</f>
        <v>917.24550234410538</v>
      </c>
      <c r="AH203" s="75">
        <f>'Population 2016'!AH203*'Prevalence Rates'!AH203</f>
        <v>1769.1480564474414</v>
      </c>
      <c r="AI203" s="75">
        <f>'Population 2016'!AI203*'Prevalence Rates'!AI203</f>
        <v>1462.3995590149382</v>
      </c>
      <c r="AJ203" s="75">
        <f>'Population 2016'!AJ203*'Prevalence Rates'!AJ203</f>
        <v>174.1388476944602</v>
      </c>
      <c r="AK203" s="75">
        <f>'Population 2016'!AK203*'Prevalence Rates'!AK203</f>
        <v>633.20837575753148</v>
      </c>
      <c r="AL203" s="75">
        <f>'Population 2016'!AL203*'Prevalence Rates'!AL203</f>
        <v>317.18452468035571</v>
      </c>
      <c r="AM203" s="75">
        <f>'Population 2016'!AM203*'Prevalence Rates'!AM203</f>
        <v>774.27896069536928</v>
      </c>
      <c r="AN203" s="75">
        <f>'Population 2016'!AN203*'Prevalence Rates'!AN203</f>
        <v>158.45288025381828</v>
      </c>
      <c r="AO203" s="75">
        <f>'Population 2016'!AO203*'Prevalence Rates'!AO203</f>
        <v>158.45288025381828</v>
      </c>
      <c r="AP203" s="75">
        <f>'Population 2016'!AP203*'Prevalence Rates'!AP203</f>
        <v>775.49961229833491</v>
      </c>
      <c r="AQ203" s="75">
        <f>'Population 2016'!AQ203*'Prevalence Rates'!AQ203</f>
        <v>451.52840606765704</v>
      </c>
      <c r="AR203" s="75">
        <f>'Population 2016'!AR203*'Prevalence Rates'!AR203</f>
        <v>13222.499325713119</v>
      </c>
      <c r="AS203" s="75">
        <f>'Population 2016'!AS203*'Prevalence Rates'!AS203</f>
        <v>561.40810382031668</v>
      </c>
      <c r="AT203" s="75">
        <f>'Population 2016'!AT203*'Prevalence Rates'!AT203</f>
        <v>264.2903933542853</v>
      </c>
      <c r="AU203" s="75">
        <f>'Population 2016'!AU203*'Prevalence Rates'!AU203</f>
        <v>264.29039335428507</v>
      </c>
      <c r="AV203" s="75">
        <f>'Population 2016'!AV203*'Prevalence Rates'!AV203</f>
        <v>216.61901420065604</v>
      </c>
      <c r="AW203" s="75">
        <f>'Population 2016'!AW203*'Prevalence Rates'!AW203</f>
        <v>1003.0532103513726</v>
      </c>
      <c r="AX203" s="75">
        <f>'Population 2016'!AX203*'Prevalence Rates'!AX203</f>
        <v>370.66120663793038</v>
      </c>
      <c r="AY203" s="75">
        <f>'Population 2016'!AY203*'Prevalence Rates'!AY203</f>
        <v>2315.2881598071735</v>
      </c>
      <c r="AZ203" s="75">
        <f>'Population 2016'!AZ203*'Prevalence Rates'!AZ203</f>
        <v>1367.2193257971719</v>
      </c>
      <c r="BA203" s="75">
        <f>'Population 2016'!BA203*'Prevalence Rates'!BA203</f>
        <v>172.84086524002916</v>
      </c>
      <c r="BB203" s="75">
        <f>'Population 2016'!BB203*'Prevalence Rates'!BB203</f>
        <v>382.93701594806629</v>
      </c>
      <c r="BC203" s="84">
        <f>'Population 2016'!BC203*'Prevalence Rates'!BC203</f>
        <v>18.684488888762502</v>
      </c>
      <c r="BD203" s="118">
        <v>201</v>
      </c>
    </row>
    <row r="204" spans="2:56" s="75" customFormat="1" x14ac:dyDescent="0.35">
      <c r="B204" s="75" t="s">
        <v>55</v>
      </c>
      <c r="C204" s="83">
        <f>'Population 2016'!C204*'Prevalence Rates'!C204</f>
        <v>348.17263348667984</v>
      </c>
      <c r="D204" s="75">
        <f>'Population 2016'!D204*'Prevalence Rates'!D204</f>
        <v>1657.6060142706424</v>
      </c>
      <c r="E204" s="75">
        <f>'Population 2016'!E204*'Prevalence Rates'!E204</f>
        <v>1367.0527622768288</v>
      </c>
      <c r="F204" s="75">
        <f>'Population 2016'!F204*'Prevalence Rates'!F204</f>
        <v>401.57777022099003</v>
      </c>
      <c r="G204" s="75">
        <f>'Population 2016'!G204*'Prevalence Rates'!G204</f>
        <v>261.30589165946418</v>
      </c>
      <c r="H204" s="75">
        <f>'Population 2016'!H204*'Prevalence Rates'!H204</f>
        <v>907.67209458566379</v>
      </c>
      <c r="I204" s="75">
        <f>'Population 2016'!I204*'Prevalence Rates'!I204</f>
        <v>583.84799186073781</v>
      </c>
      <c r="J204" s="75">
        <f>'Population 2016'!J204*'Prevalence Rates'!J204</f>
        <v>514.68107866350249</v>
      </c>
      <c r="K204" s="75">
        <f>'Population 2016'!K204*'Prevalence Rates'!K204</f>
        <v>133.5372749367136</v>
      </c>
      <c r="L204" s="75">
        <f>'Population 2016'!L204*'Prevalence Rates'!L204</f>
        <v>444.41543862654913</v>
      </c>
      <c r="M204" s="75">
        <f>'Population 2016'!M204*'Prevalence Rates'!M204</f>
        <v>444.41543862654919</v>
      </c>
      <c r="N204" s="75">
        <f>'Population 2016'!N204*'Prevalence Rates'!N204</f>
        <v>282.37900205256989</v>
      </c>
      <c r="O204" s="75">
        <f>'Population 2016'!O204*'Prevalence Rates'!O204</f>
        <v>286.67272976739559</v>
      </c>
      <c r="P204" s="75">
        <f>'Population 2016'!P204*'Prevalence Rates'!P204</f>
        <v>216.36422640059385</v>
      </c>
      <c r="Q204" s="75">
        <f>'Population 2016'!Q204*'Prevalence Rates'!Q204</f>
        <v>541.10117953088888</v>
      </c>
      <c r="R204" s="75">
        <f>'Population 2016'!R204*'Prevalence Rates'!R204</f>
        <v>118.7882027297378</v>
      </c>
      <c r="S204" s="75">
        <f>'Population 2016'!S204*'Prevalence Rates'!S204</f>
        <v>3165.5317617336718</v>
      </c>
      <c r="T204" s="75">
        <f>'Population 2016'!T204*'Prevalence Rates'!T204</f>
        <v>599.1576469770655</v>
      </c>
      <c r="U204" s="75">
        <f>'Population 2016'!U204*'Prevalence Rates'!U204</f>
        <v>20.934310117746247</v>
      </c>
      <c r="V204" s="75">
        <f>'Population 2016'!V204*'Prevalence Rates'!V204</f>
        <v>441.55455736138998</v>
      </c>
      <c r="W204" s="75">
        <f>'Population 2016'!W204*'Prevalence Rates'!W204</f>
        <v>1019.7934255174692</v>
      </c>
      <c r="X204" s="75">
        <f>'Population 2016'!X204*'Prevalence Rates'!X204</f>
        <v>1019.793425517469</v>
      </c>
      <c r="Y204" s="75">
        <f>'Population 2016'!Y204*'Prevalence Rates'!Y204</f>
        <v>964.37354644045024</v>
      </c>
      <c r="Z204" s="75">
        <f>'Population 2016'!Z204*'Prevalence Rates'!Z204</f>
        <v>569.9506977123292</v>
      </c>
      <c r="AA204" s="75">
        <f>'Population 2016'!AA204*'Prevalence Rates'!AA204</f>
        <v>3532.4257035001851</v>
      </c>
      <c r="AB204" s="75">
        <f>'Population 2016'!AB204*'Prevalence Rates'!AB204</f>
        <v>2279.3167255983981</v>
      </c>
      <c r="AC204" s="75">
        <f>'Population 2016'!AC204*'Prevalence Rates'!AC204</f>
        <v>1822.7328380396777</v>
      </c>
      <c r="AD204" s="75">
        <f>'Population 2016'!AD204*'Prevalence Rates'!AD204</f>
        <v>1203.0484202553412</v>
      </c>
      <c r="AE204" s="75">
        <f>'Population 2016'!AE204*'Prevalence Rates'!AE204</f>
        <v>1055.3281841762957</v>
      </c>
      <c r="AF204" s="75">
        <f>'Population 2016'!AF204*'Prevalence Rates'!AF204</f>
        <v>245.62868412508894</v>
      </c>
      <c r="AG204" s="75">
        <f>'Population 2016'!AG204*'Prevalence Rates'!AG204</f>
        <v>1055.3281841762955</v>
      </c>
      <c r="AH204" s="75">
        <f>'Population 2016'!AH204*'Prevalence Rates'!AH204</f>
        <v>1772.4795323414439</v>
      </c>
      <c r="AI204" s="75">
        <f>'Population 2016'!AI204*'Prevalence Rates'!AI204</f>
        <v>1607.4431899869546</v>
      </c>
      <c r="AJ204" s="75">
        <f>'Population 2016'!AJ204*'Prevalence Rates'!AJ204</f>
        <v>201.01757189938547</v>
      </c>
      <c r="AK204" s="75">
        <f>'Population 2016'!AK204*'Prevalence Rates'!AK204</f>
        <v>670.95285149383369</v>
      </c>
      <c r="AL204" s="75">
        <f>'Population 2016'!AL204*'Prevalence Rates'!AL204</f>
        <v>358.12000111029943</v>
      </c>
      <c r="AM204" s="75">
        <f>'Population 2016'!AM204*'Prevalence Rates'!AM204</f>
        <v>731.28629139243947</v>
      </c>
      <c r="AN204" s="75">
        <f>'Population 2016'!AN204*'Prevalence Rates'!AN204</f>
        <v>168.69592429528961</v>
      </c>
      <c r="AO204" s="75">
        <f>'Population 2016'!AO204*'Prevalence Rates'!AO204</f>
        <v>168.69592429528961</v>
      </c>
      <c r="AP204" s="75">
        <f>'Population 2016'!AP204*'Prevalence Rates'!AP204</f>
        <v>858.10851920469986</v>
      </c>
      <c r="AQ204" s="75">
        <f>'Population 2016'!AQ204*'Prevalence Rates'!AQ204</f>
        <v>531.36585198273633</v>
      </c>
      <c r="AR204" s="75">
        <f>'Population 2016'!AR204*'Prevalence Rates'!AR204</f>
        <v>14528.997534366748</v>
      </c>
      <c r="AS204" s="75">
        <f>'Population 2016'!AS204*'Prevalence Rates'!AS204</f>
        <v>624.50240559244696</v>
      </c>
      <c r="AT204" s="75">
        <f>'Population 2016'!AT204*'Prevalence Rates'!AT204</f>
        <v>285.49443996657573</v>
      </c>
      <c r="AU204" s="75">
        <f>'Population 2016'!AU204*'Prevalence Rates'!AU204</f>
        <v>285.4944399665755</v>
      </c>
      <c r="AV204" s="75">
        <f>'Population 2016'!AV204*'Prevalence Rates'!AV204</f>
        <v>261.3717764564567</v>
      </c>
      <c r="AW204" s="75">
        <f>'Population 2016'!AW204*'Prevalence Rates'!AW204</f>
        <v>1049.1540205519668</v>
      </c>
      <c r="AX204" s="75">
        <f>'Population 2016'!AX204*'Prevalence Rates'!AX204</f>
        <v>402.38777636308788</v>
      </c>
      <c r="AY204" s="75">
        <f>'Population 2016'!AY204*'Prevalence Rates'!AY204</f>
        <v>2610.6655291539323</v>
      </c>
      <c r="AZ204" s="75">
        <f>'Population 2016'!AZ204*'Prevalence Rates'!AZ204</f>
        <v>1542.536039829705</v>
      </c>
      <c r="BA204" s="75">
        <f>'Population 2016'!BA204*'Prevalence Rates'!BA204</f>
        <v>215.19090320236577</v>
      </c>
      <c r="BB204" s="75">
        <f>'Population 2016'!BB204*'Prevalence Rates'!BB204</f>
        <v>392.97557772133808</v>
      </c>
      <c r="BC204" s="84">
        <f>'Population 2016'!BC204*'Prevalence Rates'!BC204</f>
        <v>20.934310117746247</v>
      </c>
      <c r="BD204" s="118">
        <v>202</v>
      </c>
    </row>
    <row r="205" spans="2:56" s="75" customFormat="1" x14ac:dyDescent="0.35">
      <c r="B205" s="75" t="s">
        <v>56</v>
      </c>
      <c r="C205" s="83">
        <f>'Population 2016'!C205*'Prevalence Rates'!C205</f>
        <v>335.091002748741</v>
      </c>
      <c r="D205" s="75">
        <f>'Population 2016'!D205*'Prevalence Rates'!D205</f>
        <v>1496.777011553886</v>
      </c>
      <c r="E205" s="75">
        <f>'Population 2016'!E205*'Prevalence Rates'!E205</f>
        <v>1210.0744012306147</v>
      </c>
      <c r="F205" s="75">
        <f>'Population 2016'!F205*'Prevalence Rates'!F205</f>
        <v>402.75311979236858</v>
      </c>
      <c r="G205" s="75">
        <f>'Population 2016'!G205*'Prevalence Rates'!G205</f>
        <v>256.42471061974817</v>
      </c>
      <c r="H205" s="75">
        <f>'Population 2016'!H205*'Prevalence Rates'!H205</f>
        <v>827.2845903449869</v>
      </c>
      <c r="I205" s="75">
        <f>'Population 2016'!I205*'Prevalence Rates'!I205</f>
        <v>558.94105117910033</v>
      </c>
      <c r="J205" s="75">
        <f>'Population 2016'!J205*'Prevalence Rates'!J205</f>
        <v>407.42250239459213</v>
      </c>
      <c r="K205" s="75">
        <f>'Population 2016'!K205*'Prevalence Rates'!K205</f>
        <v>102.44501390667283</v>
      </c>
      <c r="L205" s="75">
        <f>'Population 2016'!L205*'Prevalence Rates'!L205</f>
        <v>450.444330235824</v>
      </c>
      <c r="M205" s="75">
        <f>'Population 2016'!M205*'Prevalence Rates'!M205</f>
        <v>450.44433023582405</v>
      </c>
      <c r="N205" s="75">
        <f>'Population 2016'!N205*'Prevalence Rates'!N205</f>
        <v>212.46632642361237</v>
      </c>
      <c r="O205" s="75">
        <f>'Population 2016'!O205*'Prevalence Rates'!O205</f>
        <v>266.16355196209702</v>
      </c>
      <c r="P205" s="75">
        <f>'Population 2016'!P205*'Prevalence Rates'!P205</f>
        <v>194.58638923347527</v>
      </c>
      <c r="Q205" s="75">
        <f>'Population 2016'!Q205*'Prevalence Rates'!Q205</f>
        <v>414.59874204248257</v>
      </c>
      <c r="R205" s="75">
        <f>'Population 2016'!R205*'Prevalence Rates'!R205</f>
        <v>123.03063854151415</v>
      </c>
      <c r="S205" s="75">
        <f>'Population 2016'!S205*'Prevalence Rates'!S205</f>
        <v>2685.1484329793516</v>
      </c>
      <c r="T205" s="75">
        <f>'Population 2016'!T205*'Prevalence Rates'!T205</f>
        <v>520.84985476682141</v>
      </c>
      <c r="U205" s="75">
        <f>'Population 2016'!U205*'Prevalence Rates'!U205</f>
        <v>18.116229909588096</v>
      </c>
      <c r="V205" s="75">
        <f>'Population 2016'!V205*'Prevalence Rates'!V205</f>
        <v>342.35599926924209</v>
      </c>
      <c r="W205" s="75">
        <f>'Population 2016'!W205*'Prevalence Rates'!W205</f>
        <v>872.09626133620327</v>
      </c>
      <c r="X205" s="75">
        <f>'Population 2016'!X205*'Prevalence Rates'!X205</f>
        <v>872.09626133620316</v>
      </c>
      <c r="Y205" s="75">
        <f>'Population 2016'!Y205*'Prevalence Rates'!Y205</f>
        <v>756.18874893083603</v>
      </c>
      <c r="Z205" s="75">
        <f>'Population 2016'!Z205*'Prevalence Rates'!Z205</f>
        <v>482.89163236409286</v>
      </c>
      <c r="AA205" s="75">
        <f>'Population 2016'!AA205*'Prevalence Rates'!AA205</f>
        <v>3000.3624491884625</v>
      </c>
      <c r="AB205" s="75">
        <f>'Population 2016'!AB205*'Prevalence Rates'!AB205</f>
        <v>2090.8106483953666</v>
      </c>
      <c r="AC205" s="75">
        <f>'Population 2016'!AC205*'Prevalence Rates'!AC205</f>
        <v>1565.3577865719906</v>
      </c>
      <c r="AD205" s="75">
        <f>'Population 2016'!AD205*'Prevalence Rates'!AD205</f>
        <v>1117.790458094968</v>
      </c>
      <c r="AE205" s="75">
        <f>'Population 2016'!AE205*'Prevalence Rates'!AE205</f>
        <v>965.25698117299748</v>
      </c>
      <c r="AF205" s="75">
        <f>'Population 2016'!AF205*'Prevalence Rates'!AF205</f>
        <v>205.70317363125824</v>
      </c>
      <c r="AG205" s="75">
        <f>'Population 2016'!AG205*'Prevalence Rates'!AG205</f>
        <v>965.25698117299726</v>
      </c>
      <c r="AH205" s="75">
        <f>'Population 2016'!AH205*'Prevalence Rates'!AH205</f>
        <v>1482.4706420974819</v>
      </c>
      <c r="AI205" s="75">
        <f>'Population 2016'!AI205*'Prevalence Rates'!AI205</f>
        <v>1303.915859971898</v>
      </c>
      <c r="AJ205" s="75">
        <f>'Population 2016'!AJ205*'Prevalence Rates'!AJ205</f>
        <v>169.82519005292912</v>
      </c>
      <c r="AK205" s="75">
        <f>'Population 2016'!AK205*'Prevalence Rates'!AK205</f>
        <v>648.45138391324781</v>
      </c>
      <c r="AL205" s="75">
        <f>'Population 2016'!AL205*'Prevalence Rates'!AL205</f>
        <v>330.93739861638511</v>
      </c>
      <c r="AM205" s="75">
        <f>'Population 2016'!AM205*'Prevalence Rates'!AM205</f>
        <v>608.86832190824248</v>
      </c>
      <c r="AN205" s="75">
        <f>'Population 2016'!AN205*'Prevalence Rates'!AN205</f>
        <v>156.1518683861527</v>
      </c>
      <c r="AO205" s="75">
        <f>'Population 2016'!AO205*'Prevalence Rates'!AO205</f>
        <v>156.1518683861527</v>
      </c>
      <c r="AP205" s="75">
        <f>'Population 2016'!AP205*'Prevalence Rates'!AP205</f>
        <v>791.58847895627355</v>
      </c>
      <c r="AQ205" s="75">
        <f>'Population 2016'!AQ205*'Prevalence Rates'!AQ205</f>
        <v>434.63557851975656</v>
      </c>
      <c r="AR205" s="75">
        <f>'Population 2016'!AR205*'Prevalence Rates'!AR205</f>
        <v>12768.513281508287</v>
      </c>
      <c r="AS205" s="75">
        <f>'Population 2016'!AS205*'Prevalence Rates'!AS205</f>
        <v>597.86114864120077</v>
      </c>
      <c r="AT205" s="75">
        <f>'Population 2016'!AT205*'Prevalence Rates'!AT205</f>
        <v>261.25434600714948</v>
      </c>
      <c r="AU205" s="75">
        <f>'Population 2016'!AU205*'Prevalence Rates'!AU205</f>
        <v>261.25434600714931</v>
      </c>
      <c r="AV205" s="75">
        <f>'Population 2016'!AV205*'Prevalence Rates'!AV205</f>
        <v>228.91957602394359</v>
      </c>
      <c r="AW205" s="75">
        <f>'Population 2016'!AW205*'Prevalence Rates'!AW205</f>
        <v>880.24571619608741</v>
      </c>
      <c r="AX205" s="75">
        <f>'Population 2016'!AX205*'Prevalence Rates'!AX205</f>
        <v>321.99484522850673</v>
      </c>
      <c r="AY205" s="75">
        <f>'Population 2016'!AY205*'Prevalence Rates'!AY205</f>
        <v>2321.1218811917047</v>
      </c>
      <c r="AZ205" s="75">
        <f>'Population 2016'!AZ205*'Prevalence Rates'!AZ205</f>
        <v>1401.3986105566637</v>
      </c>
      <c r="BA205" s="75">
        <f>'Population 2016'!BA205*'Prevalence Rates'!BA205</f>
        <v>175.3407359426684</v>
      </c>
      <c r="BB205" s="75">
        <f>'Population 2016'!BB205*'Prevalence Rates'!BB205</f>
        <v>284.88939878523234</v>
      </c>
      <c r="BC205" s="84">
        <f>'Population 2016'!BC205*'Prevalence Rates'!BC205</f>
        <v>18.116229909588096</v>
      </c>
      <c r="BD205" s="118">
        <v>203</v>
      </c>
    </row>
    <row r="206" spans="2:56" s="75" customFormat="1" x14ac:dyDescent="0.35">
      <c r="B206" s="75" t="s">
        <v>57</v>
      </c>
      <c r="C206" s="83">
        <f>'Population 2016'!C206*'Prevalence Rates'!C206</f>
        <v>252.36387289642713</v>
      </c>
      <c r="D206" s="75">
        <f>'Population 2016'!D206*'Prevalence Rates'!D206</f>
        <v>1215.6228715250593</v>
      </c>
      <c r="E206" s="75">
        <f>'Population 2016'!E206*'Prevalence Rates'!E206</f>
        <v>1006.0375029240271</v>
      </c>
      <c r="F206" s="75">
        <f>'Population 2016'!F206*'Prevalence Rates'!F206</f>
        <v>338.3387918673551</v>
      </c>
      <c r="G206" s="75">
        <f>'Population 2016'!G206*'Prevalence Rates'!G206</f>
        <v>218.74974305798699</v>
      </c>
      <c r="H206" s="75">
        <f>'Population 2016'!H206*'Prevalence Rates'!H206</f>
        <v>679.79639013043095</v>
      </c>
      <c r="I206" s="75">
        <f>'Population 2016'!I206*'Prevalence Rates'!I206</f>
        <v>484.6542979627896</v>
      </c>
      <c r="J206" s="75">
        <f>'Population 2016'!J206*'Prevalence Rates'!J206</f>
        <v>318.78528638374974</v>
      </c>
      <c r="K206" s="75">
        <f>'Population 2016'!K206*'Prevalence Rates'!K206</f>
        <v>86.386455269779361</v>
      </c>
      <c r="L206" s="75">
        <f>'Population 2016'!L206*'Prevalence Rates'!L206</f>
        <v>370.83429306530604</v>
      </c>
      <c r="M206" s="75">
        <f>'Population 2016'!M206*'Prevalence Rates'!M206</f>
        <v>370.8342930653061</v>
      </c>
      <c r="N206" s="75">
        <f>'Population 2016'!N206*'Prevalence Rates'!N206</f>
        <v>163.15485657397255</v>
      </c>
      <c r="O206" s="75">
        <f>'Population 2016'!O206*'Prevalence Rates'!O206</f>
        <v>200.52110517807463</v>
      </c>
      <c r="P206" s="75">
        <f>'Population 2016'!P206*'Prevalence Rates'!P206</f>
        <v>158.89961157738102</v>
      </c>
      <c r="Q206" s="75">
        <f>'Population 2016'!Q206*'Prevalence Rates'!Q206</f>
        <v>331.61484851333194</v>
      </c>
      <c r="R206" s="75">
        <f>'Population 2016'!R206*'Prevalence Rates'!R206</f>
        <v>89.742429828273416</v>
      </c>
      <c r="S206" s="75">
        <f>'Population 2016'!S206*'Prevalence Rates'!S206</f>
        <v>2183.3994175075791</v>
      </c>
      <c r="T206" s="75">
        <f>'Population 2016'!T206*'Prevalence Rates'!T206</f>
        <v>358.95752659632268</v>
      </c>
      <c r="U206" s="75">
        <f>'Population 2016'!U206*'Prevalence Rates'!U206</f>
        <v>17.119880579026699</v>
      </c>
      <c r="V206" s="75">
        <f>'Population 2016'!V206*'Prevalence Rates'!V206</f>
        <v>293.82587210775233</v>
      </c>
      <c r="W206" s="75">
        <f>'Population 2016'!W206*'Prevalence Rates'!W206</f>
        <v>768.69746724432059</v>
      </c>
      <c r="X206" s="75">
        <f>'Population 2016'!X206*'Prevalence Rates'!X206</f>
        <v>768.69746724432048</v>
      </c>
      <c r="Y206" s="75">
        <f>'Population 2016'!Y206*'Prevalence Rates'!Y206</f>
        <v>617.74154080873438</v>
      </c>
      <c r="Z206" s="75">
        <f>'Population 2016'!Z206*'Prevalence Rates'!Z206</f>
        <v>341.44555651777699</v>
      </c>
      <c r="AA206" s="75">
        <f>'Population 2016'!AA206*'Prevalence Rates'!AA206</f>
        <v>2265.3574262017501</v>
      </c>
      <c r="AB206" s="75">
        <f>'Population 2016'!AB206*'Prevalence Rates'!AB206</f>
        <v>1679.7185433480875</v>
      </c>
      <c r="AC206" s="75">
        <f>'Population 2016'!AC206*'Prevalence Rates'!AC206</f>
        <v>1177.9578582990962</v>
      </c>
      <c r="AD206" s="75">
        <f>'Population 2016'!AD206*'Prevalence Rates'!AD206</f>
        <v>920.23918673299147</v>
      </c>
      <c r="AE206" s="75">
        <f>'Population 2016'!AE206*'Prevalence Rates'!AE206</f>
        <v>786.09764169423249</v>
      </c>
      <c r="AF206" s="75">
        <f>'Population 2016'!AF206*'Prevalence Rates'!AF206</f>
        <v>143.02428128036044</v>
      </c>
      <c r="AG206" s="75">
        <f>'Population 2016'!AG206*'Prevalence Rates'!AG206</f>
        <v>786.09764169423238</v>
      </c>
      <c r="AH206" s="75">
        <f>'Population 2016'!AH206*'Prevalence Rates'!AH206</f>
        <v>1124.5801645106794</v>
      </c>
      <c r="AI206" s="75">
        <f>'Population 2016'!AI206*'Prevalence Rates'!AI206</f>
        <v>990.83991515633238</v>
      </c>
      <c r="AJ206" s="75">
        <f>'Population 2016'!AJ206*'Prevalence Rates'!AJ206</f>
        <v>152.34442827001359</v>
      </c>
      <c r="AK206" s="75">
        <f>'Population 2016'!AK206*'Prevalence Rates'!AK206</f>
        <v>502.6951706533543</v>
      </c>
      <c r="AL206" s="75">
        <f>'Population 2016'!AL206*'Prevalence Rates'!AL206</f>
        <v>295.33710960763852</v>
      </c>
      <c r="AM206" s="75">
        <f>'Population 2016'!AM206*'Prevalence Rates'!AM206</f>
        <v>436.20340210135259</v>
      </c>
      <c r="AN206" s="75">
        <f>'Population 2016'!AN206*'Prevalence Rates'!AN206</f>
        <v>124.51587477682111</v>
      </c>
      <c r="AO206" s="75">
        <f>'Population 2016'!AO206*'Prevalence Rates'!AO206</f>
        <v>124.51587477682111</v>
      </c>
      <c r="AP206" s="75">
        <f>'Population 2016'!AP206*'Prevalence Rates'!AP206</f>
        <v>653.3979465604117</v>
      </c>
      <c r="AQ206" s="75">
        <f>'Population 2016'!AQ206*'Prevalence Rates'!AQ206</f>
        <v>334.86643931742236</v>
      </c>
      <c r="AR206" s="75">
        <f>'Population 2016'!AR206*'Prevalence Rates'!AR206</f>
        <v>10223.99082775259</v>
      </c>
      <c r="AS206" s="75">
        <f>'Population 2016'!AS206*'Prevalence Rates'!AS206</f>
        <v>518.40167163009517</v>
      </c>
      <c r="AT206" s="75">
        <f>'Population 2016'!AT206*'Prevalence Rates'!AT206</f>
        <v>208.80562997029429</v>
      </c>
      <c r="AU206" s="75">
        <f>'Population 2016'!AU206*'Prevalence Rates'!AU206</f>
        <v>208.80562997029415</v>
      </c>
      <c r="AV206" s="75">
        <f>'Population 2016'!AV206*'Prevalence Rates'!AV206</f>
        <v>181.82871379686321</v>
      </c>
      <c r="AW206" s="75">
        <f>'Population 2016'!AW206*'Prevalence Rates'!AW206</f>
        <v>693.27844209382181</v>
      </c>
      <c r="AX206" s="75">
        <f>'Population 2016'!AX206*'Prevalence Rates'!AX206</f>
        <v>245.33108245712313</v>
      </c>
      <c r="AY206" s="75">
        <f>'Population 2016'!AY206*'Prevalence Rates'!AY206</f>
        <v>1953.1596858081211</v>
      </c>
      <c r="AZ206" s="75">
        <f>'Population 2016'!AZ206*'Prevalence Rates'!AZ206</f>
        <v>1149.0720016182315</v>
      </c>
      <c r="BA206" s="75">
        <f>'Population 2016'!BA206*'Prevalence Rates'!BA206</f>
        <v>153.16872031149694</v>
      </c>
      <c r="BB206" s="75">
        <f>'Population 2016'!BB206*'Prevalence Rates'!BB206</f>
        <v>234.7359821382974</v>
      </c>
      <c r="BC206" s="84">
        <f>'Population 2016'!BC206*'Prevalence Rates'!BC206</f>
        <v>17.119880579026699</v>
      </c>
      <c r="BD206" s="118">
        <v>204</v>
      </c>
    </row>
    <row r="207" spans="2:56" s="75" customFormat="1" x14ac:dyDescent="0.35">
      <c r="B207" s="75" t="s">
        <v>58</v>
      </c>
      <c r="C207" s="83">
        <f>'Population 2016'!C207*'Prevalence Rates'!C207</f>
        <v>181.86657361992519</v>
      </c>
      <c r="D207" s="75">
        <f>'Population 2016'!D207*'Prevalence Rates'!D207</f>
        <v>816.83596764521189</v>
      </c>
      <c r="E207" s="75">
        <f>'Population 2016'!E207*'Prevalence Rates'!E207</f>
        <v>661.55271513215121</v>
      </c>
      <c r="F207" s="75">
        <f>'Population 2016'!F207*'Prevalence Rates'!F207</f>
        <v>277.46344105788779</v>
      </c>
      <c r="G207" s="75">
        <f>'Population 2016'!G207*'Prevalence Rates'!G207</f>
        <v>179.63026346002582</v>
      </c>
      <c r="H207" s="75">
        <f>'Population 2016'!H207*'Prevalence Rates'!H207</f>
        <v>561.68086432137102</v>
      </c>
      <c r="I207" s="75">
        <f>'Population 2016'!I207*'Prevalence Rates'!I207</f>
        <v>372.02758842384713</v>
      </c>
      <c r="J207" s="75">
        <f>'Population 2016'!J207*'Prevalence Rates'!J207</f>
        <v>262.81784904122281</v>
      </c>
      <c r="K207" s="75">
        <f>'Population 2016'!K207*'Prevalence Rates'!K207</f>
        <v>67.479231097525769</v>
      </c>
      <c r="L207" s="75">
        <f>'Population 2016'!L207*'Prevalence Rates'!L207</f>
        <v>290.8918576181793</v>
      </c>
      <c r="M207" s="75">
        <f>'Population 2016'!M207*'Prevalence Rates'!M207</f>
        <v>290.8918576181793</v>
      </c>
      <c r="N207" s="75">
        <f>'Population 2016'!N207*'Prevalence Rates'!N207</f>
        <v>114.34784819714315</v>
      </c>
      <c r="O207" s="75">
        <f>'Population 2016'!O207*'Prevalence Rates'!O207</f>
        <v>163.62224009883784</v>
      </c>
      <c r="P207" s="75">
        <f>'Population 2016'!P207*'Prevalence Rates'!P207</f>
        <v>110.79026775191487</v>
      </c>
      <c r="Q207" s="75">
        <f>'Population 2016'!Q207*'Prevalence Rates'!Q207</f>
        <v>263.5912898439305</v>
      </c>
      <c r="R207" s="75">
        <f>'Population 2016'!R207*'Prevalence Rates'!R207</f>
        <v>64.068693459875604</v>
      </c>
      <c r="S207" s="75">
        <f>'Population 2016'!S207*'Prevalence Rates'!S207</f>
        <v>1632.1563508409488</v>
      </c>
      <c r="T207" s="75">
        <f>'Population 2016'!T207*'Prevalence Rates'!T207</f>
        <v>252.57633473532331</v>
      </c>
      <c r="U207" s="75">
        <f>'Population 2016'!U207*'Prevalence Rates'!U207</f>
        <v>13.827595852290795</v>
      </c>
      <c r="V207" s="75">
        <f>'Population 2016'!V207*'Prevalence Rates'!V207</f>
        <v>212.04268884992678</v>
      </c>
      <c r="W207" s="75">
        <f>'Population 2016'!W207*'Prevalence Rates'!W207</f>
        <v>576.69764572553026</v>
      </c>
      <c r="X207" s="75">
        <f>'Population 2016'!X207*'Prevalence Rates'!X207</f>
        <v>576.69764572553015</v>
      </c>
      <c r="Y207" s="75">
        <f>'Population 2016'!Y207*'Prevalence Rates'!Y207</f>
        <v>478.95671206939949</v>
      </c>
      <c r="Z207" s="75">
        <f>'Population 2016'!Z207*'Prevalence Rates'!Z207</f>
        <v>220.73248098118916</v>
      </c>
      <c r="AA207" s="75">
        <f>'Population 2016'!AA207*'Prevalence Rates'!AA207</f>
        <v>1555.9082902413013</v>
      </c>
      <c r="AB207" s="75">
        <f>'Population 2016'!AB207*'Prevalence Rates'!AB207</f>
        <v>1168.848221253668</v>
      </c>
      <c r="AC207" s="75">
        <f>'Population 2016'!AC207*'Prevalence Rates'!AC207</f>
        <v>824.65402417440851</v>
      </c>
      <c r="AD207" s="75">
        <f>'Population 2016'!AD207*'Prevalence Rates'!AD207</f>
        <v>713.1986756635099</v>
      </c>
      <c r="AE207" s="75">
        <f>'Population 2016'!AE207*'Prevalence Rates'!AE207</f>
        <v>597.92328209291964</v>
      </c>
      <c r="AF207" s="75">
        <f>'Population 2016'!AF207*'Prevalence Rates'!AF207</f>
        <v>108.95398102498923</v>
      </c>
      <c r="AG207" s="75">
        <f>'Population 2016'!AG207*'Prevalence Rates'!AG207</f>
        <v>597.92328209291952</v>
      </c>
      <c r="AH207" s="75">
        <f>'Population 2016'!AH207*'Prevalence Rates'!AH207</f>
        <v>751.46306575738527</v>
      </c>
      <c r="AI207" s="75">
        <f>'Population 2016'!AI207*'Prevalence Rates'!AI207</f>
        <v>730.84679692316251</v>
      </c>
      <c r="AJ207" s="75">
        <f>'Population 2016'!AJ207*'Prevalence Rates'!AJ207</f>
        <v>125.06414692863906</v>
      </c>
      <c r="AK207" s="75">
        <f>'Population 2016'!AK207*'Prevalence Rates'!AK207</f>
        <v>390.19516989981662</v>
      </c>
      <c r="AL207" s="75">
        <f>'Population 2016'!AL207*'Prevalence Rates'!AL207</f>
        <v>239.23364434167135</v>
      </c>
      <c r="AM207" s="75">
        <f>'Population 2016'!AM207*'Prevalence Rates'!AM207</f>
        <v>298.45495933250442</v>
      </c>
      <c r="AN207" s="75">
        <f>'Population 2016'!AN207*'Prevalence Rates'!AN207</f>
        <v>97.985503730623435</v>
      </c>
      <c r="AO207" s="75">
        <f>'Population 2016'!AO207*'Prevalence Rates'!AO207</f>
        <v>97.985503730623435</v>
      </c>
      <c r="AP207" s="75">
        <f>'Population 2016'!AP207*'Prevalence Rates'!AP207</f>
        <v>477.50636242620283</v>
      </c>
      <c r="AQ207" s="75">
        <f>'Population 2016'!AQ207*'Prevalence Rates'!AQ207</f>
        <v>255.40660625905096</v>
      </c>
      <c r="AR207" s="75">
        <f>'Population 2016'!AR207*'Prevalence Rates'!AR207</f>
        <v>7521.1818736502109</v>
      </c>
      <c r="AS207" s="75">
        <f>'Population 2016'!AS207*'Prevalence Rates'!AS207</f>
        <v>397.93255634399151</v>
      </c>
      <c r="AT207" s="75">
        <f>'Population 2016'!AT207*'Prevalence Rates'!AT207</f>
        <v>135.23908945333406</v>
      </c>
      <c r="AU207" s="75">
        <f>'Population 2016'!AU207*'Prevalence Rates'!AU207</f>
        <v>135.23908945333397</v>
      </c>
      <c r="AV207" s="75">
        <f>'Population 2016'!AV207*'Prevalence Rates'!AV207</f>
        <v>157.08279416770432</v>
      </c>
      <c r="AW207" s="75">
        <f>'Population 2016'!AW207*'Prevalence Rates'!AW207</f>
        <v>456.32096161574987</v>
      </c>
      <c r="AX207" s="75">
        <f>'Population 2016'!AX207*'Prevalence Rates'!AX207</f>
        <v>206.23035986522623</v>
      </c>
      <c r="AY207" s="75">
        <f>'Population 2016'!AY207*'Prevalence Rates'!AY207</f>
        <v>1466.2521005200683</v>
      </c>
      <c r="AZ207" s="75">
        <f>'Population 2016'!AZ207*'Prevalence Rates'!AZ207</f>
        <v>862.93705932728619</v>
      </c>
      <c r="BA207" s="75">
        <f>'Population 2016'!BA207*'Prevalence Rates'!BA207</f>
        <v>102.47458120130882</v>
      </c>
      <c r="BB207" s="75">
        <f>'Population 2016'!BB207*'Prevalence Rates'!BB207</f>
        <v>163.90542393696575</v>
      </c>
      <c r="BC207" s="84">
        <f>'Population 2016'!BC207*'Prevalence Rates'!BC207</f>
        <v>13.827595852290795</v>
      </c>
      <c r="BD207" s="118">
        <v>205</v>
      </c>
    </row>
    <row r="208" spans="2:56" s="75" customFormat="1" x14ac:dyDescent="0.35">
      <c r="B208" s="75" t="s">
        <v>59</v>
      </c>
      <c r="C208" s="83">
        <f>'Population 2016'!C208*'Prevalence Rates'!C208</f>
        <v>81.377656413389488</v>
      </c>
      <c r="D208" s="75">
        <f>'Population 2016'!D208*'Prevalence Rates'!D208</f>
        <v>388.04203108965015</v>
      </c>
      <c r="E208" s="75">
        <f>'Population 2016'!E208*'Prevalence Rates'!E208</f>
        <v>320.17560353666022</v>
      </c>
      <c r="F208" s="75">
        <f>'Population 2016'!F208*'Prevalence Rates'!F208</f>
        <v>144.48501124765903</v>
      </c>
      <c r="G208" s="75">
        <f>'Population 2016'!G208*'Prevalence Rates'!G208</f>
        <v>79.829193963553791</v>
      </c>
      <c r="H208" s="75">
        <f>'Population 2016'!H208*'Prevalence Rates'!H208</f>
        <v>244.93282961841714</v>
      </c>
      <c r="I208" s="75">
        <f>'Population 2016'!I208*'Prevalence Rates'!I208</f>
        <v>180.70065896796663</v>
      </c>
      <c r="J208" s="75">
        <f>'Population 2016'!J208*'Prevalence Rates'!J208</f>
        <v>114.2188372476287</v>
      </c>
      <c r="K208" s="75">
        <f>'Population 2016'!K208*'Prevalence Rates'!K208</f>
        <v>27.631060747976342</v>
      </c>
      <c r="L208" s="75">
        <f>'Population 2016'!L208*'Prevalence Rates'!L208</f>
        <v>142.02232514996228</v>
      </c>
      <c r="M208" s="75">
        <f>'Population 2016'!M208*'Prevalence Rates'!M208</f>
        <v>142.02232514996231</v>
      </c>
      <c r="N208" s="75">
        <f>'Population 2016'!N208*'Prevalence Rates'!N208</f>
        <v>58.545188696887834</v>
      </c>
      <c r="O208" s="75">
        <f>'Population 2016'!O208*'Prevalence Rates'!O208</f>
        <v>62.443342657665958</v>
      </c>
      <c r="P208" s="75">
        <f>'Population 2016'!P208*'Prevalence Rates'!P208</f>
        <v>57.129804581526294</v>
      </c>
      <c r="Q208" s="75">
        <f>'Population 2016'!Q208*'Prevalence Rates'!Q208</f>
        <v>115.19335307397991</v>
      </c>
      <c r="R208" s="75">
        <f>'Population 2016'!R208*'Prevalence Rates'!R208</f>
        <v>31.704744097522635</v>
      </c>
      <c r="S208" s="75">
        <f>'Population 2016'!S208*'Prevalence Rates'!S208</f>
        <v>769.91303175636517</v>
      </c>
      <c r="T208" s="75">
        <f>'Population 2016'!T208*'Prevalence Rates'!T208</f>
        <v>132.93954327840953</v>
      </c>
      <c r="U208" s="75">
        <f>'Population 2016'!U208*'Prevalence Rates'!U208</f>
        <v>4.7963169704409729</v>
      </c>
      <c r="V208" s="75">
        <f>'Population 2016'!V208*'Prevalence Rates'!V208</f>
        <v>103.72746101917072</v>
      </c>
      <c r="W208" s="75">
        <f>'Population 2016'!W208*'Prevalence Rates'!W208</f>
        <v>263.9927788814768</v>
      </c>
      <c r="X208" s="75">
        <f>'Population 2016'!X208*'Prevalence Rates'!X208</f>
        <v>263.99277888147674</v>
      </c>
      <c r="Y208" s="75">
        <f>'Population 2016'!Y208*'Prevalence Rates'!Y208</f>
        <v>219.77763746456606</v>
      </c>
      <c r="Z208" s="75">
        <f>'Population 2016'!Z208*'Prevalence Rates'!Z208</f>
        <v>114.03107510205012</v>
      </c>
      <c r="AA208" s="75">
        <f>'Population 2016'!AA208*'Prevalence Rates'!AA208</f>
        <v>719.40061602990784</v>
      </c>
      <c r="AB208" s="75">
        <f>'Population 2016'!AB208*'Prevalence Rates'!AB208</f>
        <v>556.89586833533667</v>
      </c>
      <c r="AC208" s="75">
        <f>'Population 2016'!AC208*'Prevalence Rates'!AC208</f>
        <v>402.46514268566312</v>
      </c>
      <c r="AD208" s="75">
        <f>'Population 2016'!AD208*'Prevalence Rates'!AD208</f>
        <v>311.91539363242867</v>
      </c>
      <c r="AE208" s="75">
        <f>'Population 2016'!AE208*'Prevalence Rates'!AE208</f>
        <v>260.07863108201491</v>
      </c>
      <c r="AF208" s="75">
        <f>'Population 2016'!AF208*'Prevalence Rates'!AF208</f>
        <v>51.93795069417255</v>
      </c>
      <c r="AG208" s="75">
        <f>'Population 2016'!AG208*'Prevalence Rates'!AG208</f>
        <v>260.07863108201479</v>
      </c>
      <c r="AH208" s="75">
        <f>'Population 2016'!AH208*'Prevalence Rates'!AH208</f>
        <v>319.0488488914628</v>
      </c>
      <c r="AI208" s="75">
        <f>'Population 2016'!AI208*'Prevalence Rates'!AI208</f>
        <v>346.1978126778335</v>
      </c>
      <c r="AJ208" s="75">
        <f>'Population 2016'!AJ208*'Prevalence Rates'!AJ208</f>
        <v>48.564203841779715</v>
      </c>
      <c r="AK208" s="75">
        <f>'Population 2016'!AK208*'Prevalence Rates'!AK208</f>
        <v>187.48940127443117</v>
      </c>
      <c r="AL208" s="75">
        <f>'Population 2016'!AL208*'Prevalence Rates'!AL208</f>
        <v>107.71626740770101</v>
      </c>
      <c r="AM208" s="75">
        <f>'Population 2016'!AM208*'Prevalence Rates'!AM208</f>
        <v>126.10837732122422</v>
      </c>
      <c r="AN208" s="75">
        <f>'Population 2016'!AN208*'Prevalence Rates'!AN208</f>
        <v>52.470824320960233</v>
      </c>
      <c r="AO208" s="75">
        <f>'Population 2016'!AO208*'Prevalence Rates'!AO208</f>
        <v>52.470824320960233</v>
      </c>
      <c r="AP208" s="75">
        <f>'Population 2016'!AP208*'Prevalence Rates'!AP208</f>
        <v>243.35678472514479</v>
      </c>
      <c r="AQ208" s="75">
        <f>'Population 2016'!AQ208*'Prevalence Rates'!AQ208</f>
        <v>116.04178135944022</v>
      </c>
      <c r="AR208" s="75">
        <f>'Population 2016'!AR208*'Prevalence Rates'!AR208</f>
        <v>3533.9955539473008</v>
      </c>
      <c r="AS208" s="75">
        <f>'Population 2016'!AS208*'Prevalence Rates'!AS208</f>
        <v>193.28317951045136</v>
      </c>
      <c r="AT208" s="75">
        <f>'Population 2016'!AT208*'Prevalence Rates'!AT208</f>
        <v>66.21822389712645</v>
      </c>
      <c r="AU208" s="75">
        <f>'Population 2016'!AU208*'Prevalence Rates'!AU208</f>
        <v>66.218223897126393</v>
      </c>
      <c r="AV208" s="75">
        <f>'Population 2016'!AV208*'Prevalence Rates'!AV208</f>
        <v>73.621389407248671</v>
      </c>
      <c r="AW208" s="75">
        <f>'Population 2016'!AW208*'Prevalence Rates'!AW208</f>
        <v>194.34375258470627</v>
      </c>
      <c r="AX208" s="75">
        <f>'Population 2016'!AX208*'Prevalence Rates'!AX208</f>
        <v>91.425436756297088</v>
      </c>
      <c r="AY208" s="75">
        <f>'Population 2016'!AY208*'Prevalence Rates'!AY208</f>
        <v>722.82722251888106</v>
      </c>
      <c r="AZ208" s="75">
        <f>'Population 2016'!AZ208*'Prevalence Rates'!AZ208</f>
        <v>442.98226768410558</v>
      </c>
      <c r="BA208" s="75">
        <f>'Population 2016'!BA208*'Prevalence Rates'!BA208</f>
        <v>45.318896762580437</v>
      </c>
      <c r="BB208" s="75">
        <f>'Population 2016'!BB208*'Prevalence Rates'!BB208</f>
        <v>75.976480846882296</v>
      </c>
      <c r="BC208" s="84">
        <f>'Population 2016'!BC208*'Prevalence Rates'!BC208</f>
        <v>4.7963169704409729</v>
      </c>
      <c r="BD208" s="118">
        <v>206</v>
      </c>
    </row>
    <row r="209" spans="1:56" s="75" customFormat="1" x14ac:dyDescent="0.35">
      <c r="B209" s="75" t="s">
        <v>60</v>
      </c>
      <c r="C209" s="83">
        <f>'Population 2016'!C209*'Prevalence Rates'!C209</f>
        <v>55.402199120722756</v>
      </c>
      <c r="D209" s="75">
        <f>'Population 2016'!D209*'Prevalence Rates'!D209</f>
        <v>253.51282154393169</v>
      </c>
      <c r="E209" s="75">
        <f>'Population 2016'!E209*'Prevalence Rates'!E209</f>
        <v>206.54423523679148</v>
      </c>
      <c r="F209" s="75">
        <f>'Population 2016'!F209*'Prevalence Rates'!F209</f>
        <v>86.77587312818288</v>
      </c>
      <c r="G209" s="75">
        <f>'Population 2016'!G209*'Prevalence Rates'!G209</f>
        <v>54.10057957353424</v>
      </c>
      <c r="H209" s="75">
        <f>'Population 2016'!H209*'Prevalence Rates'!H209</f>
        <v>167.91293592981333</v>
      </c>
      <c r="I209" s="75">
        <f>'Population 2016'!I209*'Prevalence Rates'!I209</f>
        <v>117.82238356418462</v>
      </c>
      <c r="J209" s="75">
        <f>'Population 2016'!J209*'Prevalence Rates'!J209</f>
        <v>78.457721221331283</v>
      </c>
      <c r="K209" s="75">
        <f>'Population 2016'!K209*'Prevalence Rates'!K209</f>
        <v>19.859824912607994</v>
      </c>
      <c r="L209" s="75">
        <f>'Population 2016'!L209*'Prevalence Rates'!L209</f>
        <v>106.34183952115403</v>
      </c>
      <c r="M209" s="75">
        <f>'Population 2016'!M209*'Prevalence Rates'!M209</f>
        <v>106.34183952115404</v>
      </c>
      <c r="N209" s="75">
        <f>'Population 2016'!N209*'Prevalence Rates'!N209</f>
        <v>51.342468320930024</v>
      </c>
      <c r="O209" s="75">
        <f>'Population 2016'!O209*'Prevalence Rates'!O209</f>
        <v>38.502614445043044</v>
      </c>
      <c r="P209" s="75">
        <f>'Population 2016'!P209*'Prevalence Rates'!P209</f>
        <v>41.354014040246916</v>
      </c>
      <c r="Q209" s="75">
        <f>'Population 2016'!Q209*'Prevalence Rates'!Q209</f>
        <v>76.717365489188253</v>
      </c>
      <c r="R209" s="75">
        <f>'Population 2016'!R209*'Prevalence Rates'!R209</f>
        <v>24.046593349328763</v>
      </c>
      <c r="S209" s="75">
        <f>'Population 2016'!S209*'Prevalence Rates'!S209</f>
        <v>511.27037265071124</v>
      </c>
      <c r="T209" s="75">
        <f>'Population 2016'!T209*'Prevalence Rates'!T209</f>
        <v>97.089110306162681</v>
      </c>
      <c r="U209" s="75">
        <f>'Population 2016'!U209*'Prevalence Rates'!U209</f>
        <v>4.578302562693656</v>
      </c>
      <c r="V209" s="75">
        <f>'Population 2016'!V209*'Prevalence Rates'!V209</f>
        <v>74.465398331657298</v>
      </c>
      <c r="W209" s="75">
        <f>'Population 2016'!W209*'Prevalence Rates'!W209</f>
        <v>166.44028090600989</v>
      </c>
      <c r="X209" s="75">
        <f>'Population 2016'!X209*'Prevalence Rates'!X209</f>
        <v>166.44028090600986</v>
      </c>
      <c r="Y209" s="75">
        <f>'Population 2016'!Y209*'Prevalence Rates'!Y209</f>
        <v>154.19528856046901</v>
      </c>
      <c r="Z209" s="75">
        <f>'Population 2016'!Z209*'Prevalence Rates'!Z209</f>
        <v>81.730427219065973</v>
      </c>
      <c r="AA209" s="75">
        <f>'Population 2016'!AA209*'Prevalence Rates'!AA209</f>
        <v>489.05984867452128</v>
      </c>
      <c r="AB209" s="75">
        <f>'Population 2016'!AB209*'Prevalence Rates'!AB209</f>
        <v>364.82621862364471</v>
      </c>
      <c r="AC209" s="75">
        <f>'Population 2016'!AC209*'Prevalence Rates'!AC209</f>
        <v>280.78534691262706</v>
      </c>
      <c r="AD209" s="75">
        <f>'Population 2016'!AD209*'Prevalence Rates'!AD209</f>
        <v>216.754765066603</v>
      </c>
      <c r="AE209" s="75">
        <f>'Population 2016'!AE209*'Prevalence Rates'!AE209</f>
        <v>182.27226764517823</v>
      </c>
      <c r="AF209" s="75">
        <f>'Population 2016'!AF209*'Prevalence Rates'!AF209</f>
        <v>31.256775757126466</v>
      </c>
      <c r="AG209" s="75">
        <f>'Population 2016'!AG209*'Prevalence Rates'!AG209</f>
        <v>182.2722676451782</v>
      </c>
      <c r="AH209" s="75">
        <f>'Population 2016'!AH209*'Prevalence Rates'!AH209</f>
        <v>207.25808943491927</v>
      </c>
      <c r="AI209" s="75">
        <f>'Population 2016'!AI209*'Prevalence Rates'!AI209</f>
        <v>238.25458865640425</v>
      </c>
      <c r="AJ209" s="75">
        <f>'Population 2016'!AJ209*'Prevalence Rates'!AJ209</f>
        <v>37.068329502421236</v>
      </c>
      <c r="AK209" s="75">
        <f>'Population 2016'!AK209*'Prevalence Rates'!AK209</f>
        <v>123.79285431265987</v>
      </c>
      <c r="AL209" s="75">
        <f>'Population 2016'!AL209*'Prevalence Rates'!AL209</f>
        <v>72.200274683252957</v>
      </c>
      <c r="AM209" s="75">
        <f>'Population 2016'!AM209*'Prevalence Rates'!AM209</f>
        <v>75.266264725315651</v>
      </c>
      <c r="AN209" s="75">
        <f>'Population 2016'!AN209*'Prevalence Rates'!AN209</f>
        <v>29.514838680540134</v>
      </c>
      <c r="AO209" s="75">
        <f>'Population 2016'!AO209*'Prevalence Rates'!AO209</f>
        <v>29.514838680540134</v>
      </c>
      <c r="AP209" s="75">
        <f>'Population 2016'!AP209*'Prevalence Rates'!AP209</f>
        <v>171.11023925986743</v>
      </c>
      <c r="AQ209" s="75">
        <f>'Population 2016'!AQ209*'Prevalence Rates'!AQ209</f>
        <v>72.115034164672366</v>
      </c>
      <c r="AR209" s="75">
        <f>'Population 2016'!AR209*'Prevalence Rates'!AR209</f>
        <v>2394.7752342137537</v>
      </c>
      <c r="AS209" s="75">
        <f>'Population 2016'!AS209*'Prevalence Rates'!AS209</f>
        <v>126.02657368738541</v>
      </c>
      <c r="AT209" s="75">
        <f>'Population 2016'!AT209*'Prevalence Rates'!AT209</f>
        <v>38.797461578492587</v>
      </c>
      <c r="AU209" s="75">
        <f>'Population 2016'!AU209*'Prevalence Rates'!AU209</f>
        <v>38.797461578492559</v>
      </c>
      <c r="AV209" s="75">
        <f>'Population 2016'!AV209*'Prevalence Rates'!AV209</f>
        <v>56.284739643606244</v>
      </c>
      <c r="AW209" s="75">
        <f>'Population 2016'!AW209*'Prevalence Rates'!AW209</f>
        <v>132.86766758342162</v>
      </c>
      <c r="AX209" s="75">
        <f>'Population 2016'!AX209*'Prevalence Rates'!AX209</f>
        <v>61.866836902757427</v>
      </c>
      <c r="AY209" s="75">
        <f>'Population 2016'!AY209*'Prevalence Rates'!AY209</f>
        <v>487.197609457005</v>
      </c>
      <c r="AZ209" s="75">
        <f>'Population 2016'!AZ209*'Prevalence Rates'!AZ209</f>
        <v>308.52694524340149</v>
      </c>
      <c r="BA209" s="75">
        <f>'Population 2016'!BA209*'Prevalence Rates'!BA209</f>
        <v>37.166290995767021</v>
      </c>
      <c r="BB209" s="75">
        <f>'Population 2016'!BB209*'Prevalence Rates'!BB209</f>
        <v>43.608949465684994</v>
      </c>
      <c r="BC209" s="84">
        <f>'Population 2016'!BC209*'Prevalence Rates'!BC209</f>
        <v>4.578302562693656</v>
      </c>
      <c r="BD209" s="118">
        <v>207</v>
      </c>
    </row>
    <row r="210" spans="1:56" s="75" customFormat="1" x14ac:dyDescent="0.35">
      <c r="B210" s="75" t="s">
        <v>80</v>
      </c>
      <c r="C210" s="83">
        <f>'Population 2016'!C210*'Prevalence Rates'!C210</f>
        <v>25.612164183678388</v>
      </c>
      <c r="D210" s="75">
        <f>'Population 2016'!D210*'Prevalence Rates'!D210</f>
        <v>136.32293233966138</v>
      </c>
      <c r="E210" s="75">
        <f>'Population 2016'!E210*'Prevalence Rates'!E210</f>
        <v>115.98088907298633</v>
      </c>
      <c r="F210" s="75">
        <f>'Population 2016'!F210*'Prevalence Rates'!F210</f>
        <v>53.04148724216558</v>
      </c>
      <c r="G210" s="75">
        <f>'Population 2016'!G210*'Prevalence Rates'!G210</f>
        <v>24.671274072621479</v>
      </c>
      <c r="H210" s="75">
        <f>'Population 2016'!H210*'Prevalence Rates'!H210</f>
        <v>77.498278121452302</v>
      </c>
      <c r="I210" s="75">
        <f>'Population 2016'!I210*'Prevalence Rates'!I210</f>
        <v>68.233838293063144</v>
      </c>
      <c r="J210" s="75">
        <f>'Population 2016'!J210*'Prevalence Rates'!J210</f>
        <v>43.346807304602919</v>
      </c>
      <c r="K210" s="75">
        <f>'Population 2016'!K210*'Prevalence Rates'!K210</f>
        <v>9.0664418079297366</v>
      </c>
      <c r="L210" s="75">
        <f>'Population 2016'!L210*'Prevalence Rates'!L210</f>
        <v>53.404125549000597</v>
      </c>
      <c r="M210" s="75">
        <f>'Population 2016'!M210*'Prevalence Rates'!M210</f>
        <v>53.404125549000604</v>
      </c>
      <c r="N210" s="75">
        <f>'Population 2016'!N210*'Prevalence Rates'!N210</f>
        <v>28.072140952450951</v>
      </c>
      <c r="O210" s="75">
        <f>'Population 2016'!O210*'Prevalence Rates'!O210</f>
        <v>15.549132756651998</v>
      </c>
      <c r="P210" s="75">
        <f>'Population 2016'!P210*'Prevalence Rates'!P210</f>
        <v>22.055474154798354</v>
      </c>
      <c r="Q210" s="75">
        <f>'Population 2016'!Q210*'Prevalence Rates'!Q210</f>
        <v>46.218107037829007</v>
      </c>
      <c r="R210" s="75">
        <f>'Population 2016'!R210*'Prevalence Rates'!R210</f>
        <v>11.640389137254687</v>
      </c>
      <c r="S210" s="75">
        <f>'Population 2016'!S210*'Prevalence Rates'!S210</f>
        <v>283.83024364065221</v>
      </c>
      <c r="T210" s="75">
        <f>'Population 2016'!T210*'Prevalence Rates'!T210</f>
        <v>59.84371885250544</v>
      </c>
      <c r="U210" s="75">
        <f>'Population 2016'!U210*'Prevalence Rates'!U210</f>
        <v>2.6161728929678034</v>
      </c>
      <c r="V210" s="75">
        <f>'Population 2016'!V210*'Prevalence Rates'!V210</f>
        <v>37.341885966901458</v>
      </c>
      <c r="W210" s="75">
        <f>'Population 2016'!W210*'Prevalence Rates'!W210</f>
        <v>83.220140453004944</v>
      </c>
      <c r="X210" s="75">
        <f>'Population 2016'!X210*'Prevalence Rates'!X210</f>
        <v>83.22014045300493</v>
      </c>
      <c r="Y210" s="75">
        <f>'Population 2016'!Y210*'Prevalence Rates'!Y210</f>
        <v>81.374753991371264</v>
      </c>
      <c r="Z210" s="75">
        <f>'Population 2016'!Z210*'Prevalence Rates'!Z210</f>
        <v>41.762453828504768</v>
      </c>
      <c r="AA210" s="75">
        <f>'Population 2016'!AA210*'Prevalence Rates'!AA210</f>
        <v>249.39773731644374</v>
      </c>
      <c r="AB210" s="75">
        <f>'Population 2016'!AB210*'Prevalence Rates'!AB210</f>
        <v>190.584028111712</v>
      </c>
      <c r="AC210" s="75">
        <f>'Population 2016'!AC210*'Prevalence Rates'!AC210</f>
        <v>146.01575492764323</v>
      </c>
      <c r="AD210" s="75">
        <f>'Population 2016'!AD210*'Prevalence Rates'!AD210</f>
        <v>112.60674380289375</v>
      </c>
      <c r="AE210" s="75">
        <f>'Population 2016'!AE210*'Prevalence Rates'!AE210</f>
        <v>98.541561814673827</v>
      </c>
      <c r="AF210" s="75">
        <f>'Population 2016'!AF210*'Prevalence Rates'!AF210</f>
        <v>18.096028069915324</v>
      </c>
      <c r="AG210" s="75">
        <f>'Population 2016'!AG210*'Prevalence Rates'!AG210</f>
        <v>98.541561814673798</v>
      </c>
      <c r="AH210" s="75">
        <f>'Population 2016'!AH210*'Prevalence Rates'!AH210</f>
        <v>101.89777189401758</v>
      </c>
      <c r="AI210" s="75">
        <f>'Population 2016'!AI210*'Prevalence Rates'!AI210</f>
        <v>136.58122223119616</v>
      </c>
      <c r="AJ210" s="75">
        <f>'Population 2016'!AJ210*'Prevalence Rates'!AJ210</f>
        <v>16.422677627654977</v>
      </c>
      <c r="AK210" s="75">
        <f>'Population 2016'!AK210*'Prevalence Rates'!AK210</f>
        <v>59.265482825300253</v>
      </c>
      <c r="AL210" s="75">
        <f>'Population 2016'!AL210*'Prevalence Rates'!AL210</f>
        <v>35.749650571319421</v>
      </c>
      <c r="AM210" s="75">
        <f>'Population 2016'!AM210*'Prevalence Rates'!AM210</f>
        <v>32.150159435648071</v>
      </c>
      <c r="AN210" s="75">
        <f>'Population 2016'!AN210*'Prevalence Rates'!AN210</f>
        <v>15.928643097434357</v>
      </c>
      <c r="AO210" s="75">
        <f>'Population 2016'!AO210*'Prevalence Rates'!AO210</f>
        <v>15.928643097434357</v>
      </c>
      <c r="AP210" s="75">
        <f>'Population 2016'!AP210*'Prevalence Rates'!AP210</f>
        <v>93.260083619997928</v>
      </c>
      <c r="AQ210" s="75">
        <f>'Population 2016'!AQ210*'Prevalence Rates'!AQ210</f>
        <v>42.282430454856758</v>
      </c>
      <c r="AR210" s="75">
        <f>'Population 2016'!AR210*'Prevalence Rates'!AR210</f>
        <v>1264.3464567897083</v>
      </c>
      <c r="AS210" s="75">
        <f>'Population 2016'!AS210*'Prevalence Rates'!AS210</f>
        <v>72.985086445219835</v>
      </c>
      <c r="AT210" s="75">
        <f>'Population 2016'!AT210*'Prevalence Rates'!AT210</f>
        <v>17.794324483368779</v>
      </c>
      <c r="AU210" s="75">
        <f>'Population 2016'!AU210*'Prevalence Rates'!AU210</f>
        <v>17.794324483368769</v>
      </c>
      <c r="AV210" s="75">
        <f>'Population 2016'!AV210*'Prevalence Rates'!AV210</f>
        <v>25.648742116073734</v>
      </c>
      <c r="AW210" s="75">
        <f>'Population 2016'!AW210*'Prevalence Rates'!AW210</f>
        <v>70.152145384530456</v>
      </c>
      <c r="AX210" s="75">
        <f>'Population 2016'!AX210*'Prevalence Rates'!AX210</f>
        <v>36.203556409761752</v>
      </c>
      <c r="AY210" s="75">
        <f>'Population 2016'!AY210*'Prevalence Rates'!AY210</f>
        <v>264.49100990857744</v>
      </c>
      <c r="AZ210" s="75">
        <f>'Population 2016'!AZ210*'Prevalence Rates'!AZ210</f>
        <v>173.67145815257618</v>
      </c>
      <c r="BA210" s="75">
        <f>'Population 2016'!BA210*'Prevalence Rates'!BA210</f>
        <v>14.147168830646802</v>
      </c>
      <c r="BB210" s="75">
        <f>'Population 2016'!BB210*'Prevalence Rates'!BB210</f>
        <v>21.31993084989044</v>
      </c>
      <c r="BC210" s="84">
        <f>'Population 2016'!BC210*'Prevalence Rates'!BC210</f>
        <v>2.6161728929678034</v>
      </c>
      <c r="BD210" s="118">
        <v>208</v>
      </c>
    </row>
    <row r="211" spans="1:56" s="80" customFormat="1" x14ac:dyDescent="0.35">
      <c r="B211" s="80" t="s">
        <v>79</v>
      </c>
      <c r="C211" s="83">
        <f>'Population 2016'!C211*'Prevalence Rates'!C211</f>
        <v>7.4475087342610919</v>
      </c>
      <c r="D211" s="75">
        <f>'Population 2016'!D211*'Prevalence Rates'!D211</f>
        <v>53.811683818287392</v>
      </c>
      <c r="E211" s="75">
        <f>'Population 2016'!E211*'Prevalence Rates'!E211</f>
        <v>48.912750640357032</v>
      </c>
      <c r="F211" s="75">
        <f>'Population 2016'!F211*'Prevalence Rates'!F211</f>
        <v>20.155765152022919</v>
      </c>
      <c r="G211" s="75">
        <f>'Population 2016'!G211*'Prevalence Rates'!G211</f>
        <v>12.335637036310739</v>
      </c>
      <c r="H211" s="75">
        <f>'Population 2016'!H211*'Prevalence Rates'!H211</f>
        <v>33.486910299392967</v>
      </c>
      <c r="I211" s="75">
        <f>'Population 2016'!I211*'Prevalence Rates'!I211</f>
        <v>24.397564273391762</v>
      </c>
      <c r="J211" s="75">
        <f>'Population 2016'!J211*'Prevalence Rates'!J211</f>
        <v>16.471786775749109</v>
      </c>
      <c r="K211" s="75">
        <f>'Population 2016'!K211*'Prevalence Rates'!K211</f>
        <v>3.4538825934970427</v>
      </c>
      <c r="L211" s="75">
        <f>'Population 2016'!L211*'Prevalence Rates'!L211</f>
        <v>20.055697804428171</v>
      </c>
      <c r="M211" s="75">
        <f>'Population 2016'!M211*'Prevalence Rates'!M211</f>
        <v>20.055697804428174</v>
      </c>
      <c r="N211" s="75">
        <f>'Population 2016'!N211*'Prevalence Rates'!N211</f>
        <v>15.328866441140979</v>
      </c>
      <c r="O211" s="75">
        <f>'Population 2016'!O211*'Prevalence Rates'!O211</f>
        <v>8.1447838249129507</v>
      </c>
      <c r="P211" s="75">
        <f>'Population 2016'!P211*'Prevalence Rates'!P211</f>
        <v>9.4961069277604029</v>
      </c>
      <c r="Q211" s="75">
        <f>'Population 2016'!Q211*'Prevalence Rates'!Q211</f>
        <v>14.545800184494409</v>
      </c>
      <c r="R211" s="75">
        <f>'Population 2016'!R211*'Prevalence Rates'!R211</f>
        <v>7.5049877332299957</v>
      </c>
      <c r="S211" s="75">
        <f>'Population 2016'!S211*'Prevalence Rates'!S211</f>
        <v>112.02836106611173</v>
      </c>
      <c r="T211" s="75">
        <f>'Population 2016'!T211*'Prevalence Rates'!T211</f>
        <v>29.433623957759085</v>
      </c>
      <c r="U211" s="75">
        <f>'Population 2016'!U211*'Prevalence Rates'!U211</f>
        <v>0.4360288154946339</v>
      </c>
      <c r="V211" s="75">
        <f>'Population 2016'!V211*'Prevalence Rates'!V211</f>
        <v>15.28615215019358</v>
      </c>
      <c r="W211" s="75">
        <f>'Population 2016'!W211*'Prevalence Rates'!W211</f>
        <v>36.75556203341052</v>
      </c>
      <c r="X211" s="75">
        <f>'Population 2016'!X211*'Prevalence Rates'!X211</f>
        <v>36.755562033410513</v>
      </c>
      <c r="Y211" s="75">
        <f>'Population 2016'!Y211*'Prevalence Rates'!Y211</f>
        <v>32.023488093639365</v>
      </c>
      <c r="Z211" s="75">
        <f>'Population 2016'!Z211*'Prevalence Rates'!Z211</f>
        <v>16.965996867830061</v>
      </c>
      <c r="AA211" s="75">
        <f>'Population 2016'!AA211*'Prevalence Rates'!AA211</f>
        <v>103.15620696311376</v>
      </c>
      <c r="AB211" s="75">
        <f>'Population 2016'!AB211*'Prevalence Rates'!AB211</f>
        <v>78.101249827516725</v>
      </c>
      <c r="AC211" s="75">
        <f>'Population 2016'!AC211*'Prevalence Rates'!AC211</f>
        <v>63.605347790450651</v>
      </c>
      <c r="AD211" s="75">
        <f>'Population 2016'!AD211*'Prevalence Rates'!AD211</f>
        <v>48.990101372776934</v>
      </c>
      <c r="AE211" s="75">
        <f>'Population 2016'!AE211*'Prevalence Rates'!AE211</f>
        <v>41.075440596096506</v>
      </c>
      <c r="AF211" s="75">
        <f>'Population 2016'!AF211*'Prevalence Rates'!AF211</f>
        <v>6.8153871951629137</v>
      </c>
      <c r="AG211" s="75">
        <f>'Population 2016'!AG211*'Prevalence Rates'!AG211</f>
        <v>41.075440596096492</v>
      </c>
      <c r="AH211" s="75">
        <f>'Population 2016'!AH211*'Prevalence Rates'!AH211</f>
        <v>37.84067742666187</v>
      </c>
      <c r="AI211" s="75">
        <f>'Population 2016'!AI211*'Prevalence Rates'!AI211</f>
        <v>53.209061762525558</v>
      </c>
      <c r="AJ211" s="75">
        <f>'Population 2016'!AJ211*'Prevalence Rates'!AJ211</f>
        <v>4.2229742471112797</v>
      </c>
      <c r="AK211" s="75">
        <f>'Population 2016'!AK211*'Prevalence Rates'!AK211</f>
        <v>27.140267835885162</v>
      </c>
      <c r="AL211" s="75">
        <f>'Population 2016'!AL211*'Prevalence Rates'!AL211</f>
        <v>11.682892343568438</v>
      </c>
      <c r="AM211" s="75">
        <f>'Population 2016'!AM211*'Prevalence Rates'!AM211</f>
        <v>13.458206275387566</v>
      </c>
      <c r="AN211" s="75">
        <f>'Population 2016'!AN211*'Prevalence Rates'!AN211</f>
        <v>7.7300767972843207</v>
      </c>
      <c r="AO211" s="75">
        <f>'Population 2016'!AO211*'Prevalence Rates'!AO211</f>
        <v>7.7300767972843207</v>
      </c>
      <c r="AP211" s="75">
        <f>'Population 2016'!AP211*'Prevalence Rates'!AP211</f>
        <v>38.825013352531329</v>
      </c>
      <c r="AQ211" s="75">
        <f>'Population 2016'!AQ211*'Prevalence Rates'!AQ211</f>
        <v>17.852581747606187</v>
      </c>
      <c r="AR211" s="75">
        <f>'Population 2016'!AR211*'Prevalence Rates'!AR211</f>
        <v>520.13217756678819</v>
      </c>
      <c r="AS211" s="75">
        <f>'Population 2016'!AS211*'Prevalence Rates'!AS211</f>
        <v>26.096411723145465</v>
      </c>
      <c r="AT211" s="75">
        <f>'Population 2016'!AT211*'Prevalence Rates'!AT211</f>
        <v>7.292755935806877</v>
      </c>
      <c r="AU211" s="75">
        <f>'Population 2016'!AU211*'Prevalence Rates'!AU211</f>
        <v>7.2927559358068716</v>
      </c>
      <c r="AV211" s="75">
        <f>'Population 2016'!AV211*'Prevalence Rates'!AV211</f>
        <v>13.536836116816692</v>
      </c>
      <c r="AW211" s="75">
        <f>'Population 2016'!AW211*'Prevalence Rates'!AW211</f>
        <v>24.540856512609594</v>
      </c>
      <c r="AX211" s="75">
        <f>'Population 2016'!AX211*'Prevalence Rates'!AX211</f>
        <v>13.74818597839054</v>
      </c>
      <c r="AY211" s="75">
        <f>'Population 2016'!AY211*'Prevalence Rates'!AY211</f>
        <v>114.36866959401843</v>
      </c>
      <c r="AZ211" s="75">
        <f>'Population 2016'!AZ211*'Prevalence Rates'!AZ211</f>
        <v>74.430624922532644</v>
      </c>
      <c r="BA211" s="75">
        <f>'Population 2016'!BA211*'Prevalence Rates'!BA211</f>
        <v>5.9945630638333904</v>
      </c>
      <c r="BB211" s="75">
        <f>'Population 2016'!BB211*'Prevalence Rates'!BB211</f>
        <v>4.4578037231589107</v>
      </c>
      <c r="BC211" s="84">
        <f>'Population 2016'!BC211*'Prevalence Rates'!BC211</f>
        <v>0.4360288154946339</v>
      </c>
      <c r="BD211" s="118">
        <v>209</v>
      </c>
    </row>
    <row r="212" spans="1:56" s="75" customFormat="1" x14ac:dyDescent="0.35">
      <c r="A212" s="75" t="s">
        <v>137</v>
      </c>
      <c r="B212" s="75" t="s">
        <v>83</v>
      </c>
      <c r="C212" s="83">
        <f>'Population 2016'!C212*'Prevalence Rates'!C212</f>
        <v>0</v>
      </c>
      <c r="D212" s="75">
        <f>'Population 2016'!D212*'Prevalence Rates'!D212</f>
        <v>0</v>
      </c>
      <c r="E212" s="75">
        <f>'Population 2016'!E212*'Prevalence Rates'!E212</f>
        <v>0</v>
      </c>
      <c r="F212" s="75">
        <f>'Population 2016'!F212*'Prevalence Rates'!F212</f>
        <v>0</v>
      </c>
      <c r="G212" s="75">
        <f>'Population 2016'!G212*'Prevalence Rates'!G212</f>
        <v>0</v>
      </c>
      <c r="H212" s="75">
        <f>'Population 2016'!H212*'Prevalence Rates'!H212</f>
        <v>0</v>
      </c>
      <c r="I212" s="75">
        <f>'Population 2016'!I212*'Prevalence Rates'!I212</f>
        <v>0</v>
      </c>
      <c r="J212" s="75">
        <f>'Population 2016'!J212*'Prevalence Rates'!J212</f>
        <v>0</v>
      </c>
      <c r="K212" s="75">
        <f>'Population 2016'!K212*'Prevalence Rates'!K212</f>
        <v>0</v>
      </c>
      <c r="L212" s="75">
        <f>'Population 2016'!L212*'Prevalence Rates'!L212</f>
        <v>0</v>
      </c>
      <c r="M212" s="75">
        <f>'Population 2016'!M212*'Prevalence Rates'!M212</f>
        <v>0</v>
      </c>
      <c r="N212" s="75">
        <f>'Population 2016'!N212*'Prevalence Rates'!N212</f>
        <v>0</v>
      </c>
      <c r="O212" s="75">
        <f>'Population 2016'!O212*'Prevalence Rates'!O212</f>
        <v>0</v>
      </c>
      <c r="P212" s="75">
        <f>'Population 2016'!P212*'Prevalence Rates'!P212</f>
        <v>0</v>
      </c>
      <c r="Q212" s="75">
        <f>'Population 2016'!Q212*'Prevalence Rates'!Q212</f>
        <v>0</v>
      </c>
      <c r="R212" s="75">
        <f>'Population 2016'!R212*'Prevalence Rates'!R212</f>
        <v>0</v>
      </c>
      <c r="S212" s="75">
        <f>'Population 2016'!S212*'Prevalence Rates'!S212</f>
        <v>0</v>
      </c>
      <c r="T212" s="75">
        <f>'Population 2016'!T212*'Prevalence Rates'!T212</f>
        <v>0</v>
      </c>
      <c r="U212" s="75">
        <f>'Population 2016'!U212*'Prevalence Rates'!U212</f>
        <v>0</v>
      </c>
      <c r="V212" s="75">
        <f>'Population 2016'!V212*'Prevalence Rates'!V212</f>
        <v>0</v>
      </c>
      <c r="W212" s="75">
        <f>'Population 2016'!W212*'Prevalence Rates'!W212</f>
        <v>0</v>
      </c>
      <c r="X212" s="75">
        <f>'Population 2016'!X212*'Prevalence Rates'!X212</f>
        <v>0</v>
      </c>
      <c r="Y212" s="75">
        <f>'Population 2016'!Y212*'Prevalence Rates'!Y212</f>
        <v>0</v>
      </c>
      <c r="Z212" s="75">
        <f>'Population 2016'!Z212*'Prevalence Rates'!Z212</f>
        <v>0</v>
      </c>
      <c r="AA212" s="75">
        <f>'Population 2016'!AA212*'Prevalence Rates'!AA212</f>
        <v>0</v>
      </c>
      <c r="AB212" s="75">
        <f>'Population 2016'!AB212*'Prevalence Rates'!AB212</f>
        <v>0</v>
      </c>
      <c r="AC212" s="75">
        <f>'Population 2016'!AC212*'Prevalence Rates'!AC212</f>
        <v>0</v>
      </c>
      <c r="AD212" s="75">
        <f>'Population 2016'!AD212*'Prevalence Rates'!AD212</f>
        <v>0</v>
      </c>
      <c r="AE212" s="75">
        <f>'Population 2016'!AE212*'Prevalence Rates'!AE212</f>
        <v>0</v>
      </c>
      <c r="AF212" s="75">
        <f>'Population 2016'!AF212*'Prevalence Rates'!AF212</f>
        <v>0</v>
      </c>
      <c r="AG212" s="75">
        <f>'Population 2016'!AG212*'Prevalence Rates'!AG212</f>
        <v>0</v>
      </c>
      <c r="AH212" s="75">
        <f>'Population 2016'!AH212*'Prevalence Rates'!AH212</f>
        <v>0</v>
      </c>
      <c r="AI212" s="75">
        <f>'Population 2016'!AI212*'Prevalence Rates'!AI212</f>
        <v>0</v>
      </c>
      <c r="AJ212" s="75">
        <f>'Population 2016'!AJ212*'Prevalence Rates'!AJ212</f>
        <v>0</v>
      </c>
      <c r="AK212" s="75">
        <f>'Population 2016'!AK212*'Prevalence Rates'!AK212</f>
        <v>0</v>
      </c>
      <c r="AL212" s="75">
        <f>'Population 2016'!AL212*'Prevalence Rates'!AL212</f>
        <v>0</v>
      </c>
      <c r="AM212" s="75">
        <f>'Population 2016'!AM212*'Prevalence Rates'!AM212</f>
        <v>0</v>
      </c>
      <c r="AN212" s="75">
        <f>'Population 2016'!AN212*'Prevalence Rates'!AN212</f>
        <v>0</v>
      </c>
      <c r="AO212" s="75">
        <f>'Population 2016'!AO212*'Prevalence Rates'!AO212</f>
        <v>0</v>
      </c>
      <c r="AP212" s="75">
        <f>'Population 2016'!AP212*'Prevalence Rates'!AP212</f>
        <v>0</v>
      </c>
      <c r="AQ212" s="75">
        <f>'Population 2016'!AQ212*'Prevalence Rates'!AQ212</f>
        <v>0</v>
      </c>
      <c r="AR212" s="75">
        <f>'Population 2016'!AR212*'Prevalence Rates'!AR212</f>
        <v>0</v>
      </c>
      <c r="AS212" s="75">
        <f>'Population 2016'!AS212*'Prevalence Rates'!AS212</f>
        <v>0</v>
      </c>
      <c r="AT212" s="75">
        <f>'Population 2016'!AT212*'Prevalence Rates'!AT212</f>
        <v>0</v>
      </c>
      <c r="AU212" s="75">
        <f>'Population 2016'!AU212*'Prevalence Rates'!AU212</f>
        <v>0</v>
      </c>
      <c r="AV212" s="75">
        <f>'Population 2016'!AV212*'Prevalence Rates'!AV212</f>
        <v>0</v>
      </c>
      <c r="AW212" s="75">
        <f>'Population 2016'!AW212*'Prevalence Rates'!AW212</f>
        <v>0</v>
      </c>
      <c r="AX212" s="75">
        <f>'Population 2016'!AX212*'Prevalence Rates'!AX212</f>
        <v>0</v>
      </c>
      <c r="AY212" s="75">
        <f>'Population 2016'!AY212*'Prevalence Rates'!AY212</f>
        <v>0</v>
      </c>
      <c r="AZ212" s="75">
        <f>'Population 2016'!AZ212*'Prevalence Rates'!AZ212</f>
        <v>0</v>
      </c>
      <c r="BA212" s="75">
        <f>'Population 2016'!BA212*'Prevalence Rates'!BA212</f>
        <v>0</v>
      </c>
      <c r="BB212" s="75">
        <f>'Population 2016'!BB212*'Prevalence Rates'!BB212</f>
        <v>0</v>
      </c>
      <c r="BC212" s="84">
        <f>'Population 2016'!BC212*'Prevalence Rates'!BC212</f>
        <v>0</v>
      </c>
      <c r="BD212" s="118">
        <v>210</v>
      </c>
    </row>
    <row r="213" spans="1:56" s="75" customFormat="1" x14ac:dyDescent="0.35">
      <c r="B213" s="75" t="s">
        <v>61</v>
      </c>
      <c r="C213" s="83">
        <f>'Population 2016'!C213*'Prevalence Rates'!C213</f>
        <v>0</v>
      </c>
      <c r="D213" s="75">
        <f>'Population 2016'!D213*'Prevalence Rates'!D213</f>
        <v>0</v>
      </c>
      <c r="E213" s="75">
        <f>'Population 2016'!E213*'Prevalence Rates'!E213</f>
        <v>0</v>
      </c>
      <c r="F213" s="75">
        <f>'Population 2016'!F213*'Prevalence Rates'!F213</f>
        <v>0</v>
      </c>
      <c r="G213" s="75">
        <f>'Population 2016'!G213*'Prevalence Rates'!G213</f>
        <v>0</v>
      </c>
      <c r="H213" s="75">
        <f>'Population 2016'!H213*'Prevalence Rates'!H213</f>
        <v>0</v>
      </c>
      <c r="I213" s="75">
        <f>'Population 2016'!I213*'Prevalence Rates'!I213</f>
        <v>0</v>
      </c>
      <c r="J213" s="75">
        <f>'Population 2016'!J213*'Prevalence Rates'!J213</f>
        <v>0</v>
      </c>
      <c r="K213" s="75">
        <f>'Population 2016'!K213*'Prevalence Rates'!K213</f>
        <v>0</v>
      </c>
      <c r="L213" s="75">
        <f>'Population 2016'!L213*'Prevalence Rates'!L213</f>
        <v>0</v>
      </c>
      <c r="M213" s="75">
        <f>'Population 2016'!M213*'Prevalence Rates'!M213</f>
        <v>0</v>
      </c>
      <c r="N213" s="75">
        <f>'Population 2016'!N213*'Prevalence Rates'!N213</f>
        <v>0</v>
      </c>
      <c r="O213" s="75">
        <f>'Population 2016'!O213*'Prevalence Rates'!O213</f>
        <v>0</v>
      </c>
      <c r="P213" s="75">
        <f>'Population 2016'!P213*'Prevalence Rates'!P213</f>
        <v>0</v>
      </c>
      <c r="Q213" s="75">
        <f>'Population 2016'!Q213*'Prevalence Rates'!Q213</f>
        <v>0</v>
      </c>
      <c r="R213" s="75">
        <f>'Population 2016'!R213*'Prevalence Rates'!R213</f>
        <v>0</v>
      </c>
      <c r="S213" s="75">
        <f>'Population 2016'!S213*'Prevalence Rates'!S213</f>
        <v>0</v>
      </c>
      <c r="T213" s="75">
        <f>'Population 2016'!T213*'Prevalence Rates'!T213</f>
        <v>0</v>
      </c>
      <c r="U213" s="75">
        <f>'Population 2016'!U213*'Prevalence Rates'!U213</f>
        <v>0</v>
      </c>
      <c r="V213" s="75">
        <f>'Population 2016'!V213*'Prevalence Rates'!V213</f>
        <v>0</v>
      </c>
      <c r="W213" s="75">
        <f>'Population 2016'!W213*'Prevalence Rates'!W213</f>
        <v>0</v>
      </c>
      <c r="X213" s="75">
        <f>'Population 2016'!X213*'Prevalence Rates'!X213</f>
        <v>0</v>
      </c>
      <c r="Y213" s="75">
        <f>'Population 2016'!Y213*'Prevalence Rates'!Y213</f>
        <v>0</v>
      </c>
      <c r="Z213" s="75">
        <f>'Population 2016'!Z213*'Prevalence Rates'!Z213</f>
        <v>0</v>
      </c>
      <c r="AA213" s="75">
        <f>'Population 2016'!AA213*'Prevalence Rates'!AA213</f>
        <v>0</v>
      </c>
      <c r="AB213" s="75">
        <f>'Population 2016'!AB213*'Prevalence Rates'!AB213</f>
        <v>0</v>
      </c>
      <c r="AC213" s="75">
        <f>'Population 2016'!AC213*'Prevalence Rates'!AC213</f>
        <v>0</v>
      </c>
      <c r="AD213" s="75">
        <f>'Population 2016'!AD213*'Prevalence Rates'!AD213</f>
        <v>0</v>
      </c>
      <c r="AE213" s="75">
        <f>'Population 2016'!AE213*'Prevalence Rates'!AE213</f>
        <v>0</v>
      </c>
      <c r="AF213" s="75">
        <f>'Population 2016'!AF213*'Prevalence Rates'!AF213</f>
        <v>0</v>
      </c>
      <c r="AG213" s="75">
        <f>'Population 2016'!AG213*'Prevalence Rates'!AG213</f>
        <v>0</v>
      </c>
      <c r="AH213" s="75">
        <f>'Population 2016'!AH213*'Prevalence Rates'!AH213</f>
        <v>0</v>
      </c>
      <c r="AI213" s="75">
        <f>'Population 2016'!AI213*'Prevalence Rates'!AI213</f>
        <v>0</v>
      </c>
      <c r="AJ213" s="75">
        <f>'Population 2016'!AJ213*'Prevalence Rates'!AJ213</f>
        <v>0</v>
      </c>
      <c r="AK213" s="75">
        <f>'Population 2016'!AK213*'Prevalence Rates'!AK213</f>
        <v>0</v>
      </c>
      <c r="AL213" s="75">
        <f>'Population 2016'!AL213*'Prevalence Rates'!AL213</f>
        <v>0</v>
      </c>
      <c r="AM213" s="75">
        <f>'Population 2016'!AM213*'Prevalence Rates'!AM213</f>
        <v>0</v>
      </c>
      <c r="AN213" s="75">
        <f>'Population 2016'!AN213*'Prevalence Rates'!AN213</f>
        <v>0</v>
      </c>
      <c r="AO213" s="75">
        <f>'Population 2016'!AO213*'Prevalence Rates'!AO213</f>
        <v>0</v>
      </c>
      <c r="AP213" s="75">
        <f>'Population 2016'!AP213*'Prevalence Rates'!AP213</f>
        <v>0</v>
      </c>
      <c r="AQ213" s="75">
        <f>'Population 2016'!AQ213*'Prevalence Rates'!AQ213</f>
        <v>0</v>
      </c>
      <c r="AR213" s="75">
        <f>'Population 2016'!AR213*'Prevalence Rates'!AR213</f>
        <v>0</v>
      </c>
      <c r="AS213" s="75">
        <f>'Population 2016'!AS213*'Prevalence Rates'!AS213</f>
        <v>0</v>
      </c>
      <c r="AT213" s="75">
        <f>'Population 2016'!AT213*'Prevalence Rates'!AT213</f>
        <v>0</v>
      </c>
      <c r="AU213" s="75">
        <f>'Population 2016'!AU213*'Prevalence Rates'!AU213</f>
        <v>0</v>
      </c>
      <c r="AV213" s="75">
        <f>'Population 2016'!AV213*'Prevalence Rates'!AV213</f>
        <v>0</v>
      </c>
      <c r="AW213" s="75">
        <f>'Population 2016'!AW213*'Prevalence Rates'!AW213</f>
        <v>0</v>
      </c>
      <c r="AX213" s="75">
        <f>'Population 2016'!AX213*'Prevalence Rates'!AX213</f>
        <v>0</v>
      </c>
      <c r="AY213" s="75">
        <f>'Population 2016'!AY213*'Prevalence Rates'!AY213</f>
        <v>0</v>
      </c>
      <c r="AZ213" s="75">
        <f>'Population 2016'!AZ213*'Prevalence Rates'!AZ213</f>
        <v>0</v>
      </c>
      <c r="BA213" s="75">
        <f>'Population 2016'!BA213*'Prevalence Rates'!BA213</f>
        <v>0</v>
      </c>
      <c r="BB213" s="75">
        <f>'Population 2016'!BB213*'Prevalence Rates'!BB213</f>
        <v>0</v>
      </c>
      <c r="BC213" s="84">
        <f>'Population 2016'!BC213*'Prevalence Rates'!BC213</f>
        <v>0</v>
      </c>
      <c r="BD213" s="118">
        <v>211</v>
      </c>
    </row>
    <row r="214" spans="1:56" s="75" customFormat="1" x14ac:dyDescent="0.35">
      <c r="B214" s="75" t="s">
        <v>78</v>
      </c>
      <c r="C214" s="83">
        <f>'Population 2016'!C214*'Prevalence Rates'!C214</f>
        <v>0</v>
      </c>
      <c r="D214" s="75">
        <f>'Population 2016'!D214*'Prevalence Rates'!D214</f>
        <v>0</v>
      </c>
      <c r="E214" s="75">
        <f>'Population 2016'!E214*'Prevalence Rates'!E214</f>
        <v>0</v>
      </c>
      <c r="F214" s="75">
        <f>'Population 2016'!F214*'Prevalence Rates'!F214</f>
        <v>0</v>
      </c>
      <c r="G214" s="75">
        <f>'Population 2016'!G214*'Prevalence Rates'!G214</f>
        <v>0</v>
      </c>
      <c r="H214" s="75">
        <f>'Population 2016'!H214*'Prevalence Rates'!H214</f>
        <v>0</v>
      </c>
      <c r="I214" s="75">
        <f>'Population 2016'!I214*'Prevalence Rates'!I214</f>
        <v>0</v>
      </c>
      <c r="J214" s="75">
        <f>'Population 2016'!J214*'Prevalence Rates'!J214</f>
        <v>0</v>
      </c>
      <c r="K214" s="75">
        <f>'Population 2016'!K214*'Prevalence Rates'!K214</f>
        <v>0</v>
      </c>
      <c r="L214" s="75">
        <f>'Population 2016'!L214*'Prevalence Rates'!L214</f>
        <v>0</v>
      </c>
      <c r="M214" s="75">
        <f>'Population 2016'!M214*'Prevalence Rates'!M214</f>
        <v>0</v>
      </c>
      <c r="N214" s="75">
        <f>'Population 2016'!N214*'Prevalence Rates'!N214</f>
        <v>0</v>
      </c>
      <c r="O214" s="75">
        <f>'Population 2016'!O214*'Prevalence Rates'!O214</f>
        <v>0</v>
      </c>
      <c r="P214" s="75">
        <f>'Population 2016'!P214*'Prevalence Rates'!P214</f>
        <v>0</v>
      </c>
      <c r="Q214" s="75">
        <f>'Population 2016'!Q214*'Prevalence Rates'!Q214</f>
        <v>0</v>
      </c>
      <c r="R214" s="75">
        <f>'Population 2016'!R214*'Prevalence Rates'!R214</f>
        <v>0</v>
      </c>
      <c r="S214" s="75">
        <f>'Population 2016'!S214*'Prevalence Rates'!S214</f>
        <v>0</v>
      </c>
      <c r="T214" s="75">
        <f>'Population 2016'!T214*'Prevalence Rates'!T214</f>
        <v>0</v>
      </c>
      <c r="U214" s="75">
        <f>'Population 2016'!U214*'Prevalence Rates'!U214</f>
        <v>0</v>
      </c>
      <c r="V214" s="75">
        <f>'Population 2016'!V214*'Prevalence Rates'!V214</f>
        <v>0</v>
      </c>
      <c r="W214" s="75">
        <f>'Population 2016'!W214*'Prevalence Rates'!W214</f>
        <v>0</v>
      </c>
      <c r="X214" s="75">
        <f>'Population 2016'!X214*'Prevalence Rates'!X214</f>
        <v>0</v>
      </c>
      <c r="Y214" s="75">
        <f>'Population 2016'!Y214*'Prevalence Rates'!Y214</f>
        <v>0</v>
      </c>
      <c r="Z214" s="75">
        <f>'Population 2016'!Z214*'Prevalence Rates'!Z214</f>
        <v>0</v>
      </c>
      <c r="AA214" s="75">
        <f>'Population 2016'!AA214*'Prevalence Rates'!AA214</f>
        <v>0</v>
      </c>
      <c r="AB214" s="75">
        <f>'Population 2016'!AB214*'Prevalence Rates'!AB214</f>
        <v>0</v>
      </c>
      <c r="AC214" s="75">
        <f>'Population 2016'!AC214*'Prevalence Rates'!AC214</f>
        <v>0</v>
      </c>
      <c r="AD214" s="75">
        <f>'Population 2016'!AD214*'Prevalence Rates'!AD214</f>
        <v>0</v>
      </c>
      <c r="AE214" s="75">
        <f>'Population 2016'!AE214*'Prevalence Rates'!AE214</f>
        <v>0</v>
      </c>
      <c r="AF214" s="75">
        <f>'Population 2016'!AF214*'Prevalence Rates'!AF214</f>
        <v>0</v>
      </c>
      <c r="AG214" s="75">
        <f>'Population 2016'!AG214*'Prevalence Rates'!AG214</f>
        <v>0</v>
      </c>
      <c r="AH214" s="75">
        <f>'Population 2016'!AH214*'Prevalence Rates'!AH214</f>
        <v>0</v>
      </c>
      <c r="AI214" s="75">
        <f>'Population 2016'!AI214*'Prevalence Rates'!AI214</f>
        <v>0</v>
      </c>
      <c r="AJ214" s="75">
        <f>'Population 2016'!AJ214*'Prevalence Rates'!AJ214</f>
        <v>0</v>
      </c>
      <c r="AK214" s="75">
        <f>'Population 2016'!AK214*'Prevalence Rates'!AK214</f>
        <v>0</v>
      </c>
      <c r="AL214" s="75">
        <f>'Population 2016'!AL214*'Prevalence Rates'!AL214</f>
        <v>0</v>
      </c>
      <c r="AM214" s="75">
        <f>'Population 2016'!AM214*'Prevalence Rates'!AM214</f>
        <v>0</v>
      </c>
      <c r="AN214" s="75">
        <f>'Population 2016'!AN214*'Prevalence Rates'!AN214</f>
        <v>0</v>
      </c>
      <c r="AO214" s="75">
        <f>'Population 2016'!AO214*'Prevalence Rates'!AO214</f>
        <v>0</v>
      </c>
      <c r="AP214" s="75">
        <f>'Population 2016'!AP214*'Prevalence Rates'!AP214</f>
        <v>0</v>
      </c>
      <c r="AQ214" s="75">
        <f>'Population 2016'!AQ214*'Prevalence Rates'!AQ214</f>
        <v>0</v>
      </c>
      <c r="AR214" s="75">
        <f>'Population 2016'!AR214*'Prevalence Rates'!AR214</f>
        <v>0</v>
      </c>
      <c r="AS214" s="75">
        <f>'Population 2016'!AS214*'Prevalence Rates'!AS214</f>
        <v>0</v>
      </c>
      <c r="AT214" s="75">
        <f>'Population 2016'!AT214*'Prevalence Rates'!AT214</f>
        <v>0</v>
      </c>
      <c r="AU214" s="75">
        <f>'Population 2016'!AU214*'Prevalence Rates'!AU214</f>
        <v>0</v>
      </c>
      <c r="AV214" s="75">
        <f>'Population 2016'!AV214*'Prevalence Rates'!AV214</f>
        <v>0</v>
      </c>
      <c r="AW214" s="75">
        <f>'Population 2016'!AW214*'Prevalence Rates'!AW214</f>
        <v>0</v>
      </c>
      <c r="AX214" s="75">
        <f>'Population 2016'!AX214*'Prevalence Rates'!AX214</f>
        <v>0</v>
      </c>
      <c r="AY214" s="75">
        <f>'Population 2016'!AY214*'Prevalence Rates'!AY214</f>
        <v>0</v>
      </c>
      <c r="AZ214" s="75">
        <f>'Population 2016'!AZ214*'Prevalence Rates'!AZ214</f>
        <v>0</v>
      </c>
      <c r="BA214" s="75">
        <f>'Population 2016'!BA214*'Prevalence Rates'!BA214</f>
        <v>0</v>
      </c>
      <c r="BB214" s="75">
        <f>'Population 2016'!BB214*'Prevalence Rates'!BB214</f>
        <v>0</v>
      </c>
      <c r="BC214" s="84">
        <f>'Population 2016'!BC214*'Prevalence Rates'!BC214</f>
        <v>0</v>
      </c>
      <c r="BD214" s="118">
        <v>212</v>
      </c>
    </row>
    <row r="215" spans="1:56" s="75" customFormat="1" x14ac:dyDescent="0.35">
      <c r="B215" s="75" t="s">
        <v>62</v>
      </c>
      <c r="C215" s="83">
        <f>'Population 2016'!C215*'Prevalence Rates'!C215</f>
        <v>184.16099978023183</v>
      </c>
      <c r="D215" s="75">
        <f>'Population 2016'!D215*'Prevalence Rates'!D215</f>
        <v>389.72539379485187</v>
      </c>
      <c r="E215" s="75">
        <f>'Population 2016'!E215*'Prevalence Rates'!E215</f>
        <v>201.09910709595792</v>
      </c>
      <c r="F215" s="75">
        <f>'Population 2016'!F215*'Prevalence Rates'!F215</f>
        <v>58.092496658581801</v>
      </c>
      <c r="G215" s="75">
        <f>'Population 2016'!G215*'Prevalence Rates'!G215</f>
        <v>14.919817117548329</v>
      </c>
      <c r="H215" s="75">
        <f>'Population 2016'!H215*'Prevalence Rates'!H215</f>
        <v>134.31498235283121</v>
      </c>
      <c r="I215" s="75">
        <f>'Population 2016'!I215*'Prevalence Rates'!I215</f>
        <v>21.045331424844299</v>
      </c>
      <c r="J215" s="75">
        <f>'Population 2016'!J215*'Prevalence Rates'!J215</f>
        <v>152.53136271163783</v>
      </c>
      <c r="K215" s="75">
        <f>'Population 2016'!K215*'Prevalence Rates'!K215</f>
        <v>20.130869177701204</v>
      </c>
      <c r="L215" s="75">
        <f>'Population 2016'!L215*'Prevalence Rates'!L215</f>
        <v>29.150241521566652</v>
      </c>
      <c r="M215" s="75">
        <f>'Population 2016'!M215*'Prevalence Rates'!M215</f>
        <v>29.150241521566659</v>
      </c>
      <c r="N215" s="75">
        <f>'Population 2016'!N215*'Prevalence Rates'!N215</f>
        <v>60.372392745401626</v>
      </c>
      <c r="O215" s="75">
        <f>'Population 2016'!O215*'Prevalence Rates'!O215</f>
        <v>40.608914880982361</v>
      </c>
      <c r="P215" s="75">
        <f>'Population 2016'!P215*'Prevalence Rates'!P215</f>
        <v>96.990965855821273</v>
      </c>
      <c r="Q215" s="75">
        <f>'Population 2016'!Q215*'Prevalence Rates'!Q215</f>
        <v>41.242451329607995</v>
      </c>
      <c r="R215" s="75">
        <f>'Population 2016'!R215*'Prevalence Rates'!R215</f>
        <v>96.109897278781261</v>
      </c>
      <c r="S215" s="75">
        <f>'Population 2016'!S215*'Prevalence Rates'!S215</f>
        <v>848.2895175849801</v>
      </c>
      <c r="T215" s="75">
        <f>'Population 2016'!T215*'Prevalence Rates'!T215</f>
        <v>303.33495167109652</v>
      </c>
      <c r="U215" s="75">
        <f>'Population 2016'!U215*'Prevalence Rates'!U215</f>
        <v>0</v>
      </c>
      <c r="V215" s="75">
        <f>'Population 2016'!V215*'Prevalence Rates'!V215</f>
        <v>79.725190202849461</v>
      </c>
      <c r="W215" s="75">
        <f>'Population 2016'!W215*'Prevalence Rates'!W215</f>
        <v>275.52322522173426</v>
      </c>
      <c r="X215" s="75">
        <f>'Population 2016'!X215*'Prevalence Rates'!X215</f>
        <v>275.52322522173404</v>
      </c>
      <c r="Y215" s="75">
        <f>'Population 2016'!Y215*'Prevalence Rates'!Y215</f>
        <v>230.69455823698215</v>
      </c>
      <c r="Z215" s="75">
        <f>'Population 2016'!Z215*'Prevalence Rates'!Z215</f>
        <v>156.21296690261616</v>
      </c>
      <c r="AA215" s="75">
        <f>'Population 2016'!AA215*'Prevalence Rates'!AA215</f>
        <v>718.63381970701084</v>
      </c>
      <c r="AB215" s="75">
        <f>'Population 2016'!AB215*'Prevalence Rates'!AB215</f>
        <v>436.79917014040109</v>
      </c>
      <c r="AC215" s="75">
        <f>'Population 2016'!AC215*'Prevalence Rates'!AC215</f>
        <v>500.87831200598396</v>
      </c>
      <c r="AD215" s="75">
        <f>'Population 2016'!AD215*'Prevalence Rates'!AD215</f>
        <v>64.021603302912595</v>
      </c>
      <c r="AE215" s="75">
        <f>'Population 2016'!AE215*'Prevalence Rates'!AE215</f>
        <v>49.884806649487409</v>
      </c>
      <c r="AF215" s="75">
        <f>'Population 2016'!AF215*'Prevalence Rates'!AF215</f>
        <v>18.052373751001983</v>
      </c>
      <c r="AG215" s="75">
        <f>'Population 2016'!AG215*'Prevalence Rates'!AG215</f>
        <v>49.884806649487416</v>
      </c>
      <c r="AH215" s="75">
        <f>'Population 2016'!AH215*'Prevalence Rates'!AH215</f>
        <v>203.78136029904519</v>
      </c>
      <c r="AI215" s="75">
        <f>'Population 2016'!AI215*'Prevalence Rates'!AI215</f>
        <v>543.25453884001195</v>
      </c>
      <c r="AJ215" s="75">
        <f>'Population 2016'!AJ215*'Prevalence Rates'!AJ215</f>
        <v>32.693595871930142</v>
      </c>
      <c r="AK215" s="75">
        <f>'Population 2016'!AK215*'Prevalence Rates'!AK215</f>
        <v>44.41114564069948</v>
      </c>
      <c r="AL215" s="75">
        <f>'Population 2016'!AL215*'Prevalence Rates'!AL215</f>
        <v>38.221263078422602</v>
      </c>
      <c r="AM215" s="75">
        <f>'Population 2016'!AM215*'Prevalence Rates'!AM215</f>
        <v>97.75402094270504</v>
      </c>
      <c r="AN215" s="75">
        <f>'Population 2016'!AN215*'Prevalence Rates'!AN215</f>
        <v>3.4270597168869195</v>
      </c>
      <c r="AO215" s="75">
        <f>'Population 2016'!AO215*'Prevalence Rates'!AO215</f>
        <v>3.4270597168869181</v>
      </c>
      <c r="AP215" s="75">
        <f>'Population 2016'!AP215*'Prevalence Rates'!AP215</f>
        <v>47.740284990473292</v>
      </c>
      <c r="AQ215" s="75">
        <f>'Population 2016'!AQ215*'Prevalence Rates'!AQ215</f>
        <v>60.541631788842992</v>
      </c>
      <c r="AR215" s="75">
        <f>'Population 2016'!AR215*'Prevalence Rates'!AR215</f>
        <v>2690.1628008054868</v>
      </c>
      <c r="AS215" s="75">
        <f>'Population 2016'!AS215*'Prevalence Rates'!AS215</f>
        <v>26.578266445102784</v>
      </c>
      <c r="AT215" s="75">
        <f>'Population 2016'!AT215*'Prevalence Rates'!AT215</f>
        <v>0</v>
      </c>
      <c r="AU215" s="75">
        <f>'Population 2016'!AU215*'Prevalence Rates'!AU215</f>
        <v>0</v>
      </c>
      <c r="AV215" s="75">
        <f>'Population 2016'!AV215*'Prevalence Rates'!AV215</f>
        <v>47.196187785270325</v>
      </c>
      <c r="AW215" s="75">
        <f>'Population 2016'!AW215*'Prevalence Rates'!AW215</f>
        <v>103.25289218765344</v>
      </c>
      <c r="AX215" s="75">
        <f>'Population 2016'!AX215*'Prevalence Rates'!AX215</f>
        <v>127.62949447909097</v>
      </c>
      <c r="AY215" s="75">
        <f>'Population 2016'!AY215*'Prevalence Rates'!AY215</f>
        <v>448.03228586703182</v>
      </c>
      <c r="AZ215" s="75">
        <f>'Population 2016'!AZ215*'Prevalence Rates'!AZ215</f>
        <v>177.3217643651696</v>
      </c>
      <c r="BA215" s="75">
        <f>'Population 2016'!BA215*'Prevalence Rates'!BA215</f>
        <v>9.285981150796383</v>
      </c>
      <c r="BB215" s="75">
        <f>'Population 2016'!BB215*'Prevalence Rates'!BB215</f>
        <v>100.03143404337368</v>
      </c>
      <c r="BC215" s="84">
        <f>'Population 2016'!BC215*'Prevalence Rates'!BC215</f>
        <v>0</v>
      </c>
      <c r="BD215" s="118">
        <v>213</v>
      </c>
    </row>
    <row r="216" spans="1:56" s="75" customFormat="1" x14ac:dyDescent="0.35">
      <c r="B216" s="75" t="s">
        <v>63</v>
      </c>
      <c r="C216" s="83">
        <f>'Population 2016'!C216*'Prevalence Rates'!C216</f>
        <v>324.58602120244984</v>
      </c>
      <c r="D216" s="75">
        <f>'Population 2016'!D216*'Prevalence Rates'!D216</f>
        <v>562.42762554549665</v>
      </c>
      <c r="E216" s="75">
        <f>'Population 2016'!E216*'Prevalence Rates'!E216</f>
        <v>220.40462137716989</v>
      </c>
      <c r="F216" s="75">
        <f>'Population 2016'!F216*'Prevalence Rates'!F216</f>
        <v>53.662785584398009</v>
      </c>
      <c r="G216" s="75">
        <f>'Population 2016'!G216*'Prevalence Rates'!G216</f>
        <v>20.486913056932032</v>
      </c>
      <c r="H216" s="75">
        <f>'Population 2016'!H216*'Prevalence Rates'!H216</f>
        <v>130.90019466589482</v>
      </c>
      <c r="I216" s="75">
        <f>'Population 2016'!I216*'Prevalence Rates'!I216</f>
        <v>20.343820377349488</v>
      </c>
      <c r="J216" s="75">
        <f>'Population 2016'!J216*'Prevalence Rates'!J216</f>
        <v>158.94335208997668</v>
      </c>
      <c r="K216" s="75">
        <f>'Population 2016'!K216*'Prevalence Rates'!K216</f>
        <v>18.031330674505373</v>
      </c>
      <c r="L216" s="75">
        <f>'Population 2016'!L216*'Prevalence Rates'!L216</f>
        <v>34.665152079700881</v>
      </c>
      <c r="M216" s="75">
        <f>'Population 2016'!M216*'Prevalence Rates'!M216</f>
        <v>34.665152079700896</v>
      </c>
      <c r="N216" s="75">
        <f>'Population 2016'!N216*'Prevalence Rates'!N216</f>
        <v>74.128127801315912</v>
      </c>
      <c r="O216" s="75">
        <f>'Population 2016'!O216*'Prevalence Rates'!O216</f>
        <v>40.608914880982361</v>
      </c>
      <c r="P216" s="75">
        <f>'Population 2016'!P216*'Prevalence Rates'!P216</f>
        <v>102.05711017380133</v>
      </c>
      <c r="Q216" s="75">
        <f>'Population 2016'!Q216*'Prevalence Rates'!Q216</f>
        <v>41.357976403360396</v>
      </c>
      <c r="R216" s="75">
        <f>'Population 2016'!R216*'Prevalence Rates'!R216</f>
        <v>100.88235207108131</v>
      </c>
      <c r="S216" s="75">
        <f>'Population 2016'!S216*'Prevalence Rates'!S216</f>
        <v>1595.3069874993528</v>
      </c>
      <c r="T216" s="75">
        <f>'Population 2016'!T216*'Prevalence Rates'!T216</f>
        <v>676.72598942381819</v>
      </c>
      <c r="U216" s="75">
        <f>'Population 2016'!U216*'Prevalence Rates'!U216</f>
        <v>0</v>
      </c>
      <c r="V216" s="75">
        <f>'Population 2016'!V216*'Prevalence Rates'!V216</f>
        <v>94.327736118880978</v>
      </c>
      <c r="W216" s="75">
        <f>'Population 2016'!W216*'Prevalence Rates'!W216</f>
        <v>499.61065252348419</v>
      </c>
      <c r="X216" s="75">
        <f>'Population 2016'!X216*'Prevalence Rates'!X216</f>
        <v>499.61065252348379</v>
      </c>
      <c r="Y216" s="75">
        <f>'Population 2016'!Y216*'Prevalence Rates'!Y216</f>
        <v>251.90785094842877</v>
      </c>
      <c r="Z216" s="75">
        <f>'Population 2016'!Z216*'Prevalence Rates'!Z216</f>
        <v>405.10530477295896</v>
      </c>
      <c r="AA216" s="75">
        <f>'Population 2016'!AA216*'Prevalence Rates'!AA216</f>
        <v>1024.0454257476472</v>
      </c>
      <c r="AB216" s="75">
        <f>'Population 2016'!AB216*'Prevalence Rates'!AB216</f>
        <v>613.67811337350872</v>
      </c>
      <c r="AC216" s="75">
        <f>'Population 2016'!AC216*'Prevalence Rates'!AC216</f>
        <v>763.58486519556971</v>
      </c>
      <c r="AD216" s="75">
        <f>'Population 2016'!AD216*'Prevalence Rates'!AD216</f>
        <v>75.267137100467679</v>
      </c>
      <c r="AE216" s="75">
        <f>'Population 2016'!AE216*'Prevalence Rates'!AE216</f>
        <v>55.653797894666226</v>
      </c>
      <c r="AF216" s="75">
        <f>'Population 2016'!AF216*'Prevalence Rates'!AF216</f>
        <v>22.681187533310187</v>
      </c>
      <c r="AG216" s="75">
        <f>'Population 2016'!AG216*'Prevalence Rates'!AG216</f>
        <v>55.653797894666234</v>
      </c>
      <c r="AH216" s="75">
        <f>'Population 2016'!AH216*'Prevalence Rates'!AH216</f>
        <v>231.35042820872434</v>
      </c>
      <c r="AI216" s="75">
        <f>'Population 2016'!AI216*'Prevalence Rates'!AI216</f>
        <v>1052.7181255033724</v>
      </c>
      <c r="AJ216" s="75">
        <f>'Population 2016'!AJ216*'Prevalence Rates'!AJ216</f>
        <v>40.318250739588763</v>
      </c>
      <c r="AK216" s="75">
        <f>'Population 2016'!AK216*'Prevalence Rates'!AK216</f>
        <v>46.439539311789119</v>
      </c>
      <c r="AL216" s="75">
        <f>'Population 2016'!AL216*'Prevalence Rates'!AL216</f>
        <v>37.176150416121985</v>
      </c>
      <c r="AM216" s="75">
        <f>'Population 2016'!AM216*'Prevalence Rates'!AM216</f>
        <v>106.69720964394361</v>
      </c>
      <c r="AN216" s="75">
        <f>'Population 2016'!AN216*'Prevalence Rates'!AN216</f>
        <v>5.799639520885556</v>
      </c>
      <c r="AO216" s="75">
        <f>'Population 2016'!AO216*'Prevalence Rates'!AO216</f>
        <v>5.7996395208855533</v>
      </c>
      <c r="AP216" s="75">
        <f>'Population 2016'!AP216*'Prevalence Rates'!AP216</f>
        <v>54.465602915718542</v>
      </c>
      <c r="AQ216" s="75">
        <f>'Population 2016'!AQ216*'Prevalence Rates'!AQ216</f>
        <v>71.468263194583372</v>
      </c>
      <c r="AR216" s="75">
        <f>'Population 2016'!AR216*'Prevalence Rates'!AR216</f>
        <v>4047.0618389670321</v>
      </c>
      <c r="AS216" s="75">
        <f>'Population 2016'!AS216*'Prevalence Rates'!AS216</f>
        <v>25.692324230266028</v>
      </c>
      <c r="AT216" s="75">
        <f>'Population 2016'!AT216*'Prevalence Rates'!AT216</f>
        <v>0</v>
      </c>
      <c r="AU216" s="75">
        <f>'Population 2016'!AU216*'Prevalence Rates'!AU216</f>
        <v>0</v>
      </c>
      <c r="AV216" s="75">
        <f>'Population 2016'!AV216*'Prevalence Rates'!AV216</f>
        <v>45.261917794070719</v>
      </c>
      <c r="AW216" s="75">
        <f>'Population 2016'!AW216*'Prevalence Rates'!AW216</f>
        <v>120.82785256001999</v>
      </c>
      <c r="AX216" s="75">
        <f>'Population 2016'!AX216*'Prevalence Rates'!AX216</f>
        <v>135.82915473892083</v>
      </c>
      <c r="AY216" s="75">
        <f>'Population 2016'!AY216*'Prevalence Rates'!AY216</f>
        <v>683.84480930436757</v>
      </c>
      <c r="AZ216" s="75">
        <f>'Population 2016'!AZ216*'Prevalence Rates'!AZ216</f>
        <v>197.3329979612389</v>
      </c>
      <c r="BA216" s="75">
        <f>'Population 2016'!BA216*'Prevalence Rates'!BA216</f>
        <v>10.742605645038953</v>
      </c>
      <c r="BB216" s="75">
        <f>'Population 2016'!BB216*'Prevalence Rates'!BB216</f>
        <v>93.395442104378375</v>
      </c>
      <c r="BC216" s="84">
        <f>'Population 2016'!BC216*'Prevalence Rates'!BC216</f>
        <v>0</v>
      </c>
      <c r="BD216" s="118">
        <v>214</v>
      </c>
    </row>
    <row r="217" spans="1:56" s="75" customFormat="1" x14ac:dyDescent="0.35">
      <c r="B217" s="75" t="s">
        <v>64</v>
      </c>
      <c r="C217" s="83">
        <f>'Population 2016'!C217*'Prevalence Rates'!C217</f>
        <v>479.04888406349988</v>
      </c>
      <c r="D217" s="75">
        <f>'Population 2016'!D217*'Prevalence Rates'!D217</f>
        <v>801.52238702559214</v>
      </c>
      <c r="E217" s="75">
        <f>'Population 2016'!E217*'Prevalence Rates'!E217</f>
        <v>294.54415949458058</v>
      </c>
      <c r="F217" s="75">
        <f>'Population 2016'!F217*'Prevalence Rates'!F217</f>
        <v>67.07886176303289</v>
      </c>
      <c r="G217" s="75">
        <f>'Population 2016'!G217*'Prevalence Rates'!G217</f>
        <v>21.432055859446695</v>
      </c>
      <c r="H217" s="75">
        <f>'Population 2016'!H217*'Prevalence Rates'!H217</f>
        <v>144.90120411872599</v>
      </c>
      <c r="I217" s="75">
        <f>'Population 2016'!I217*'Prevalence Rates'!I217</f>
        <v>20.875930246947522</v>
      </c>
      <c r="J217" s="75">
        <f>'Population 2016'!J217*'Prevalence Rates'!J217</f>
        <v>129.56868389430065</v>
      </c>
      <c r="K217" s="75">
        <f>'Population 2016'!K217*'Prevalence Rates'!K217</f>
        <v>17.259692848455469</v>
      </c>
      <c r="L217" s="75">
        <f>'Population 2016'!L217*'Prevalence Rates'!L217</f>
        <v>52.528854563252111</v>
      </c>
      <c r="M217" s="75">
        <f>'Population 2016'!M217*'Prevalence Rates'!M217</f>
        <v>52.528854563252125</v>
      </c>
      <c r="N217" s="75">
        <f>'Population 2016'!N217*'Prevalence Rates'!N217</f>
        <v>80.477493912219202</v>
      </c>
      <c r="O217" s="75">
        <f>'Population 2016'!O217*'Prevalence Rates'!O217</f>
        <v>57.411767730035947</v>
      </c>
      <c r="P217" s="75">
        <f>'Population 2016'!P217*'Prevalence Rates'!P217</f>
        <v>102.31886859379618</v>
      </c>
      <c r="Q217" s="75">
        <f>'Population 2016'!Q217*'Prevalence Rates'!Q217</f>
        <v>55.440854260195806</v>
      </c>
      <c r="R217" s="75">
        <f>'Population 2016'!R217*'Prevalence Rates'!R217</f>
        <v>108.99815140644702</v>
      </c>
      <c r="S217" s="75">
        <f>'Population 2016'!S217*'Prevalence Rates'!S217</f>
        <v>1614.8836811229662</v>
      </c>
      <c r="T217" s="75">
        <f>'Population 2016'!T217*'Prevalence Rates'!T217</f>
        <v>766.07489763243245</v>
      </c>
      <c r="U217" s="75">
        <f>'Population 2016'!U217*'Prevalence Rates'!U217</f>
        <v>0</v>
      </c>
      <c r="V217" s="75">
        <f>'Population 2016'!V217*'Prevalence Rates'!V217</f>
        <v>119.55008683351427</v>
      </c>
      <c r="W217" s="75">
        <f>'Population 2016'!W217*'Prevalence Rates'!W217</f>
        <v>305.39898313249915</v>
      </c>
      <c r="X217" s="75">
        <f>'Population 2016'!X217*'Prevalence Rates'!X217</f>
        <v>305.39898313249898</v>
      </c>
      <c r="Y217" s="75">
        <f>'Population 2016'!Y217*'Prevalence Rates'!Y217</f>
        <v>249.00994286949441</v>
      </c>
      <c r="Z217" s="75">
        <f>'Population 2016'!Z217*'Prevalence Rates'!Z217</f>
        <v>473.69324574082754</v>
      </c>
      <c r="AA217" s="75">
        <f>'Population 2016'!AA217*'Prevalence Rates'!AA217</f>
        <v>1127.9650981663042</v>
      </c>
      <c r="AB217" s="75">
        <f>'Population 2016'!AB217*'Prevalence Rates'!AB217</f>
        <v>874.00086755332086</v>
      </c>
      <c r="AC217" s="75">
        <f>'Population 2016'!AC217*'Prevalence Rates'!AC217</f>
        <v>841.40689681219851</v>
      </c>
      <c r="AD217" s="75">
        <f>'Population 2016'!AD217*'Prevalence Rates'!AD217</f>
        <v>110.09617736017138</v>
      </c>
      <c r="AE217" s="75">
        <f>'Population 2016'!AE217*'Prevalence Rates'!AE217</f>
        <v>90.078037917257433</v>
      </c>
      <c r="AF217" s="75">
        <f>'Population 2016'!AF217*'Prevalence Rates'!AF217</f>
        <v>20.871232251431721</v>
      </c>
      <c r="AG217" s="75">
        <f>'Population 2016'!AG217*'Prevalence Rates'!AG217</f>
        <v>90.078037917257447</v>
      </c>
      <c r="AH217" s="75">
        <f>'Population 2016'!AH217*'Prevalence Rates'!AH217</f>
        <v>254.43239063971308</v>
      </c>
      <c r="AI217" s="75">
        <f>'Population 2016'!AI217*'Prevalence Rates'!AI217</f>
        <v>1215.153635837255</v>
      </c>
      <c r="AJ217" s="75">
        <f>'Population 2016'!AJ217*'Prevalence Rates'!AJ217</f>
        <v>53.156203672550376</v>
      </c>
      <c r="AK217" s="75">
        <f>'Population 2016'!AK217*'Prevalence Rates'!AK217</f>
        <v>65.58988024021312</v>
      </c>
      <c r="AL217" s="75">
        <f>'Population 2016'!AL217*'Prevalence Rates'!AL217</f>
        <v>35.825209018060455</v>
      </c>
      <c r="AM217" s="75">
        <f>'Population 2016'!AM217*'Prevalence Rates'!AM217</f>
        <v>120.36480386710309</v>
      </c>
      <c r="AN217" s="75">
        <f>'Population 2016'!AN217*'Prevalence Rates'!AN217</f>
        <v>9.3841374298683817</v>
      </c>
      <c r="AO217" s="75">
        <f>'Population 2016'!AO217*'Prevalence Rates'!AO217</f>
        <v>9.3841374298683764</v>
      </c>
      <c r="AP217" s="75">
        <f>'Population 2016'!AP217*'Prevalence Rates'!AP217</f>
        <v>66.438279673429761</v>
      </c>
      <c r="AQ217" s="75">
        <f>'Population 2016'!AQ217*'Prevalence Rates'!AQ217</f>
        <v>78.111662445766896</v>
      </c>
      <c r="AR217" s="75">
        <f>'Population 2016'!AR217*'Prevalence Rates'!AR217</f>
        <v>4543.7673441171719</v>
      </c>
      <c r="AS217" s="75">
        <f>'Population 2016'!AS217*'Prevalence Rates'!AS217</f>
        <v>26.364328752634819</v>
      </c>
      <c r="AT217" s="75">
        <f>'Population 2016'!AT217*'Prevalence Rates'!AT217</f>
        <v>0</v>
      </c>
      <c r="AU217" s="75">
        <f>'Population 2016'!AU217*'Prevalence Rates'!AU217</f>
        <v>0</v>
      </c>
      <c r="AV217" s="75">
        <f>'Population 2016'!AV217*'Prevalence Rates'!AV217</f>
        <v>44.117965080881802</v>
      </c>
      <c r="AW217" s="75">
        <f>'Population 2016'!AW217*'Prevalence Rates'!AW217</f>
        <v>130.33743099559285</v>
      </c>
      <c r="AX217" s="75">
        <f>'Population 2016'!AX217*'Prevalence Rates'!AX217</f>
        <v>108.26226040151717</v>
      </c>
      <c r="AY217" s="75">
        <f>'Population 2016'!AY217*'Prevalence Rates'!AY217</f>
        <v>531.82066041132191</v>
      </c>
      <c r="AZ217" s="75">
        <f>'Population 2016'!AZ217*'Prevalence Rates'!AZ217</f>
        <v>230.55914583820004</v>
      </c>
      <c r="BA217" s="75">
        <f>'Population 2016'!BA217*'Prevalence Rates'!BA217</f>
        <v>8.1618538552073918</v>
      </c>
      <c r="BB217" s="75">
        <f>'Population 2016'!BB217*'Prevalence Rates'!BB217</f>
        <v>120.70371532097033</v>
      </c>
      <c r="BC217" s="84">
        <f>'Population 2016'!BC217*'Prevalence Rates'!BC217</f>
        <v>0</v>
      </c>
      <c r="BD217" s="118">
        <v>215</v>
      </c>
    </row>
    <row r="218" spans="1:56" s="75" customFormat="1" x14ac:dyDescent="0.35">
      <c r="B218" s="75" t="s">
        <v>65</v>
      </c>
      <c r="C218" s="83">
        <f>'Population 2016'!C218*'Prevalence Rates'!C218</f>
        <v>409.83043053430475</v>
      </c>
      <c r="D218" s="75">
        <f>'Population 2016'!D218*'Prevalence Rates'!D218</f>
        <v>840.65306712612062</v>
      </c>
      <c r="E218" s="75">
        <f>'Population 2016'!E218*'Prevalence Rates'!E218</f>
        <v>418.83811830194321</v>
      </c>
      <c r="F218" s="75">
        <f>'Population 2016'!F218*'Prevalence Rates'!F218</f>
        <v>82.096517381622348</v>
      </c>
      <c r="G218" s="75">
        <f>'Population 2016'!G218*'Prevalence Rates'!G218</f>
        <v>16.441029152452259</v>
      </c>
      <c r="H218" s="75">
        <f>'Population 2016'!H218*'Prevalence Rates'!H218</f>
        <v>170.24640898184032</v>
      </c>
      <c r="I218" s="75">
        <f>'Population 2016'!I218*'Prevalence Rates'!I218</f>
        <v>36.863193284166826</v>
      </c>
      <c r="J218" s="75">
        <f>'Population 2016'!J218*'Prevalence Rates'!J218</f>
        <v>110.38536557619841</v>
      </c>
      <c r="K218" s="75">
        <f>'Population 2016'!K218*'Prevalence Rates'!K218</f>
        <v>22.95864803426624</v>
      </c>
      <c r="L218" s="75">
        <f>'Population 2016'!L218*'Prevalence Rates'!L218</f>
        <v>52.528854563252111</v>
      </c>
      <c r="M218" s="75">
        <f>'Population 2016'!M218*'Prevalence Rates'!M218</f>
        <v>52.528854563252125</v>
      </c>
      <c r="N218" s="75">
        <f>'Population 2016'!N218*'Prevalence Rates'!N218</f>
        <v>77.958636512775712</v>
      </c>
      <c r="O218" s="75">
        <f>'Population 2016'!O218*'Prevalence Rates'!O218</f>
        <v>66.33500435669842</v>
      </c>
      <c r="P218" s="75">
        <f>'Population 2016'!P218*'Prevalence Rates'!P218</f>
        <v>109.19175380681372</v>
      </c>
      <c r="Q218" s="75">
        <f>'Population 2016'!Q218*'Prevalence Rates'!Q218</f>
        <v>64.2748365324248</v>
      </c>
      <c r="R218" s="75">
        <f>'Population 2016'!R218*'Prevalence Rates'!R218</f>
        <v>107.83653700424688</v>
      </c>
      <c r="S218" s="75">
        <f>'Population 2016'!S218*'Prevalence Rates'!S218</f>
        <v>1468.1828601755635</v>
      </c>
      <c r="T218" s="75">
        <f>'Population 2016'!T218*'Prevalence Rates'!T218</f>
        <v>625.53379176649389</v>
      </c>
      <c r="U218" s="75">
        <f>'Population 2016'!U218*'Prevalence Rates'!U218</f>
        <v>0</v>
      </c>
      <c r="V218" s="75">
        <f>'Population 2016'!V218*'Prevalence Rates'!V218</f>
        <v>160.69394788660685</v>
      </c>
      <c r="W218" s="75">
        <f>'Population 2016'!W218*'Prevalence Rates'!W218</f>
        <v>322.15482796275018</v>
      </c>
      <c r="X218" s="75">
        <f>'Population 2016'!X218*'Prevalence Rates'!X218</f>
        <v>322.15482796274995</v>
      </c>
      <c r="Y218" s="75">
        <f>'Population 2016'!Y218*'Prevalence Rates'!Y218</f>
        <v>272.36952270473097</v>
      </c>
      <c r="Z218" s="75">
        <f>'Population 2016'!Z218*'Prevalence Rates'!Z218</f>
        <v>354.26781115662124</v>
      </c>
      <c r="AA218" s="75">
        <f>'Population 2016'!AA218*'Prevalence Rates'!AA218</f>
        <v>1064.4735389546674</v>
      </c>
      <c r="AB218" s="75">
        <f>'Population 2016'!AB218*'Prevalence Rates'!AB218</f>
        <v>919.49680312458963</v>
      </c>
      <c r="AC218" s="75">
        <f>'Population 2016'!AC218*'Prevalence Rates'!AC218</f>
        <v>743.59861903354295</v>
      </c>
      <c r="AD218" s="75">
        <f>'Population 2016'!AD218*'Prevalence Rates'!AD218</f>
        <v>113.03207542310928</v>
      </c>
      <c r="AE218" s="75">
        <f>'Population 2016'!AE218*'Prevalence Rates'!AE218</f>
        <v>98.13137243303872</v>
      </c>
      <c r="AF218" s="75">
        <f>'Population 2016'!AF218*'Prevalence Rates'!AF218</f>
        <v>21.847664169627357</v>
      </c>
      <c r="AG218" s="75">
        <f>'Population 2016'!AG218*'Prevalence Rates'!AG218</f>
        <v>98.131372433038749</v>
      </c>
      <c r="AH218" s="75">
        <f>'Population 2016'!AH218*'Prevalence Rates'!AH218</f>
        <v>299.86674611109044</v>
      </c>
      <c r="AI218" s="75">
        <f>'Population 2016'!AI218*'Prevalence Rates'!AI218</f>
        <v>1055.5044515509444</v>
      </c>
      <c r="AJ218" s="75">
        <f>'Population 2016'!AJ218*'Prevalence Rates'!AJ218</f>
        <v>64.884076689130254</v>
      </c>
      <c r="AK218" s="75">
        <f>'Population 2016'!AK218*'Prevalence Rates'!AK218</f>
        <v>71.782916142722513</v>
      </c>
      <c r="AL218" s="75">
        <f>'Population 2016'!AL218*'Prevalence Rates'!AL218</f>
        <v>51.769395449175278</v>
      </c>
      <c r="AM218" s="75">
        <f>'Population 2016'!AM218*'Prevalence Rates'!AM218</f>
        <v>141.49005515806402</v>
      </c>
      <c r="AN218" s="75">
        <f>'Population 2016'!AN218*'Prevalence Rates'!AN218</f>
        <v>6.777432588238276</v>
      </c>
      <c r="AO218" s="75">
        <f>'Population 2016'!AO218*'Prevalence Rates'!AO218</f>
        <v>6.7774325882382715</v>
      </c>
      <c r="AP218" s="75">
        <f>'Population 2016'!AP218*'Prevalence Rates'!AP218</f>
        <v>83.297617560484298</v>
      </c>
      <c r="AQ218" s="75">
        <f>'Population 2016'!AQ218*'Prevalence Rates'!AQ218</f>
        <v>80.032441030498873</v>
      </c>
      <c r="AR218" s="75">
        <f>'Population 2016'!AR218*'Prevalence Rates'!AR218</f>
        <v>4440.1777021549688</v>
      </c>
      <c r="AS218" s="75">
        <f>'Population 2016'!AS218*'Prevalence Rates'!AS218</f>
        <v>46.554732417627307</v>
      </c>
      <c r="AT218" s="75">
        <f>'Population 2016'!AT218*'Prevalence Rates'!AT218</f>
        <v>0</v>
      </c>
      <c r="AU218" s="75">
        <f>'Population 2016'!AU218*'Prevalence Rates'!AU218</f>
        <v>0</v>
      </c>
      <c r="AV218" s="75">
        <f>'Population 2016'!AV218*'Prevalence Rates'!AV218</f>
        <v>46.413119333644438</v>
      </c>
      <c r="AW218" s="75">
        <f>'Population 2016'!AW218*'Prevalence Rates'!AW218</f>
        <v>153.92229946146205</v>
      </c>
      <c r="AX218" s="75">
        <f>'Population 2016'!AX218*'Prevalence Rates'!AX218</f>
        <v>84.291021846622627</v>
      </c>
      <c r="AY218" s="75">
        <f>'Population 2016'!AY218*'Prevalence Rates'!AY218</f>
        <v>579.00931244781862</v>
      </c>
      <c r="AZ218" s="75">
        <f>'Population 2016'!AZ218*'Prevalence Rates'!AZ218</f>
        <v>260.60658696778108</v>
      </c>
      <c r="BA218" s="75">
        <f>'Population 2016'!BA218*'Prevalence Rates'!BA218</f>
        <v>9.8422355312795027</v>
      </c>
      <c r="BB218" s="75">
        <f>'Population 2016'!BB218*'Prevalence Rates'!BB218</f>
        <v>142.2521638279355</v>
      </c>
      <c r="BC218" s="84">
        <f>'Population 2016'!BC218*'Prevalence Rates'!BC218</f>
        <v>0</v>
      </c>
      <c r="BD218" s="118">
        <v>216</v>
      </c>
    </row>
    <row r="219" spans="1:56" s="75" customFormat="1" x14ac:dyDescent="0.35">
      <c r="B219" s="75" t="s">
        <v>66</v>
      </c>
      <c r="C219" s="83">
        <f>'Population 2016'!C219*'Prevalence Rates'!C219</f>
        <v>552.70456922951234</v>
      </c>
      <c r="D219" s="75">
        <f>'Population 2016'!D219*'Prevalence Rates'!D219</f>
        <v>1248.5293777694485</v>
      </c>
      <c r="E219" s="75">
        <f>'Population 2016'!E219*'Prevalence Rates'!E219</f>
        <v>688.48677343548366</v>
      </c>
      <c r="F219" s="75">
        <f>'Population 2016'!F219*'Prevalence Rates'!F219</f>
        <v>144.98944783920513</v>
      </c>
      <c r="G219" s="75">
        <f>'Population 2016'!G219*'Prevalence Rates'!G219</f>
        <v>37.267407157070018</v>
      </c>
      <c r="H219" s="75">
        <f>'Population 2016'!H219*'Prevalence Rates'!H219</f>
        <v>310.68781035999382</v>
      </c>
      <c r="I219" s="75">
        <f>'Population 2016'!I219*'Prevalence Rates'!I219</f>
        <v>62.09520409638052</v>
      </c>
      <c r="J219" s="75">
        <f>'Population 2016'!J219*'Prevalence Rates'!J219</f>
        <v>203.41406675434175</v>
      </c>
      <c r="K219" s="75">
        <f>'Population 2016'!K219*'Prevalence Rates'!K219</f>
        <v>47.735101152430268</v>
      </c>
      <c r="L219" s="75">
        <f>'Population 2016'!L219*'Prevalence Rates'!L219</f>
        <v>78.033813689952098</v>
      </c>
      <c r="M219" s="75">
        <f>'Population 2016'!M219*'Prevalence Rates'!M219</f>
        <v>78.033813689952112</v>
      </c>
      <c r="N219" s="75">
        <f>'Population 2016'!N219*'Prevalence Rates'!N219</f>
        <v>108.86255782770961</v>
      </c>
      <c r="O219" s="75">
        <f>'Population 2016'!O219*'Prevalence Rates'!O219</f>
        <v>102.78667678061321</v>
      </c>
      <c r="P219" s="75">
        <f>'Population 2016'!P219*'Prevalence Rates'!P219</f>
        <v>236.68360684911235</v>
      </c>
      <c r="Q219" s="75">
        <f>'Population 2016'!Q219*'Prevalence Rates'!Q219</f>
        <v>126.59021546253494</v>
      </c>
      <c r="R219" s="75">
        <f>'Population 2016'!R219*'Prevalence Rates'!R219</f>
        <v>251.45804707887771</v>
      </c>
      <c r="S219" s="75">
        <f>'Population 2016'!S219*'Prevalence Rates'!S219</f>
        <v>2297.346561059057</v>
      </c>
      <c r="T219" s="75">
        <f>'Population 2016'!T219*'Prevalence Rates'!T219</f>
        <v>914.1888119966834</v>
      </c>
      <c r="U219" s="75">
        <f>'Population 2016'!U219*'Prevalence Rates'!U219</f>
        <v>0</v>
      </c>
      <c r="V219" s="75">
        <f>'Population 2016'!V219*'Prevalence Rates'!V219</f>
        <v>253.15676371307697</v>
      </c>
      <c r="W219" s="75">
        <f>'Population 2016'!W219*'Prevalence Rates'!W219</f>
        <v>547.73871557606765</v>
      </c>
      <c r="X219" s="75">
        <f>'Population 2016'!X219*'Prevalence Rates'!X219</f>
        <v>547.73871557606719</v>
      </c>
      <c r="Y219" s="75">
        <f>'Population 2016'!Y219*'Prevalence Rates'!Y219</f>
        <v>457.93865574667228</v>
      </c>
      <c r="Z219" s="75">
        <f>'Population 2016'!Z219*'Prevalence Rates'!Z219</f>
        <v>422.14176449796872</v>
      </c>
      <c r="AA219" s="75">
        <f>'Population 2016'!AA219*'Prevalence Rates'!AA219</f>
        <v>1873.9304012051084</v>
      </c>
      <c r="AB219" s="75">
        <f>'Population 2016'!AB219*'Prevalence Rates'!AB219</f>
        <v>1346.6830430847995</v>
      </c>
      <c r="AC219" s="75">
        <f>'Population 2016'!AC219*'Prevalence Rates'!AC219</f>
        <v>1284.6340509399799</v>
      </c>
      <c r="AD219" s="75">
        <f>'Population 2016'!AD219*'Prevalence Rates'!AD219</f>
        <v>192.10461070251569</v>
      </c>
      <c r="AE219" s="75">
        <f>'Population 2016'!AE219*'Prevalence Rates'!AE219</f>
        <v>157.30637439242847</v>
      </c>
      <c r="AF219" s="75">
        <f>'Population 2016'!AF219*'Prevalence Rates'!AF219</f>
        <v>42.790650149485465</v>
      </c>
      <c r="AG219" s="75">
        <f>'Population 2016'!AG219*'Prevalence Rates'!AG219</f>
        <v>157.30637439242849</v>
      </c>
      <c r="AH219" s="75">
        <f>'Population 2016'!AH219*'Prevalence Rates'!AH219</f>
        <v>556.81912754180473</v>
      </c>
      <c r="AI219" s="75">
        <f>'Population 2016'!AI219*'Prevalence Rates'!AI219</f>
        <v>1615.0308712661592</v>
      </c>
      <c r="AJ219" s="75">
        <f>'Population 2016'!AJ219*'Prevalence Rates'!AJ219</f>
        <v>109.78824141023486</v>
      </c>
      <c r="AK219" s="75">
        <f>'Population 2016'!AK219*'Prevalence Rates'!AK219</f>
        <v>86.567375334302824</v>
      </c>
      <c r="AL219" s="75">
        <f>'Population 2016'!AL219*'Prevalence Rates'!AL219</f>
        <v>93.996860261373726</v>
      </c>
      <c r="AM219" s="75">
        <f>'Population 2016'!AM219*'Prevalence Rates'!AM219</f>
        <v>256.37805505420329</v>
      </c>
      <c r="AN219" s="75">
        <f>'Population 2016'!AN219*'Prevalence Rates'!AN219</f>
        <v>15.4939279083427</v>
      </c>
      <c r="AO219" s="75">
        <f>'Population 2016'!AO219*'Prevalence Rates'!AO219</f>
        <v>15.493927908342689</v>
      </c>
      <c r="AP219" s="75">
        <f>'Population 2016'!AP219*'Prevalence Rates'!AP219</f>
        <v>129.64996473293013</v>
      </c>
      <c r="AQ219" s="75">
        <f>'Population 2016'!AQ219*'Prevalence Rates'!AQ219</f>
        <v>150.61235381816448</v>
      </c>
      <c r="AR219" s="75">
        <f>'Population 2016'!AR219*'Prevalence Rates'!AR219</f>
        <v>7143.1437620384377</v>
      </c>
      <c r="AS219" s="75">
        <f>'Population 2016'!AS219*'Prevalence Rates'!AS219</f>
        <v>78.420379613900522</v>
      </c>
      <c r="AT219" s="75">
        <f>'Population 2016'!AT219*'Prevalence Rates'!AT219</f>
        <v>0</v>
      </c>
      <c r="AU219" s="75">
        <f>'Population 2016'!AU219*'Prevalence Rates'!AU219</f>
        <v>0</v>
      </c>
      <c r="AV219" s="75">
        <f>'Population 2016'!AV219*'Prevalence Rates'!AV219</f>
        <v>98.847492904745238</v>
      </c>
      <c r="AW219" s="75">
        <f>'Population 2016'!AW219*'Prevalence Rates'!AW219</f>
        <v>291.1673500808314</v>
      </c>
      <c r="AX219" s="75">
        <f>'Population 2016'!AX219*'Prevalence Rates'!AX219</f>
        <v>150.1057126401121</v>
      </c>
      <c r="AY219" s="75">
        <f>'Population 2016'!AY219*'Prevalence Rates'!AY219</f>
        <v>946.28198299799112</v>
      </c>
      <c r="AZ219" s="75">
        <f>'Population 2016'!AZ219*'Prevalence Rates'!AZ219</f>
        <v>406.22054357288312</v>
      </c>
      <c r="BA219" s="75">
        <f>'Population 2016'!BA219*'Prevalence Rates'!BA219</f>
        <v>22.672469907004718</v>
      </c>
      <c r="BB219" s="75">
        <f>'Population 2016'!BB219*'Prevalence Rates'!BB219</f>
        <v>256.58695196781315</v>
      </c>
      <c r="BC219" s="84">
        <f>'Population 2016'!BC219*'Prevalence Rates'!BC219</f>
        <v>0</v>
      </c>
      <c r="BD219" s="118">
        <v>217</v>
      </c>
    </row>
    <row r="220" spans="1:56" s="75" customFormat="1" x14ac:dyDescent="0.35">
      <c r="B220" s="75" t="s">
        <v>67</v>
      </c>
      <c r="C220" s="83">
        <f>'Population 2016'!C220*'Prevalence Rates'!C220</f>
        <v>509.31636037468746</v>
      </c>
      <c r="D220" s="75">
        <f>'Population 2016'!D220*'Prevalence Rates'!D220</f>
        <v>1241.5842842821739</v>
      </c>
      <c r="E220" s="75">
        <f>'Population 2016'!E220*'Prevalence Rates'!E220</f>
        <v>732.50548086183676</v>
      </c>
      <c r="F220" s="75">
        <f>'Population 2016'!F220*'Prevalence Rates'!F220</f>
        <v>178.77829307477643</v>
      </c>
      <c r="G220" s="75">
        <f>'Population 2016'!G220*'Prevalence Rates'!G220</f>
        <v>43.034982074235614</v>
      </c>
      <c r="H220" s="75">
        <f>'Population 2016'!H220*'Prevalence Rates'!H220</f>
        <v>396.1080599236904</v>
      </c>
      <c r="I220" s="75">
        <f>'Population 2016'!I220*'Prevalence Rates'!I220</f>
        <v>96.037920161926138</v>
      </c>
      <c r="J220" s="75">
        <f>'Population 2016'!J220*'Prevalence Rates'!J220</f>
        <v>258.68962837236938</v>
      </c>
      <c r="K220" s="75">
        <f>'Population 2016'!K220*'Prevalence Rates'!K220</f>
        <v>61.514305608801891</v>
      </c>
      <c r="L220" s="75">
        <f>'Population 2016'!L220*'Prevalence Rates'!L220</f>
        <v>84.312396400637894</v>
      </c>
      <c r="M220" s="75">
        <f>'Population 2016'!M220*'Prevalence Rates'!M220</f>
        <v>84.312396400637908</v>
      </c>
      <c r="N220" s="75">
        <f>'Population 2016'!N220*'Prevalence Rates'!N220</f>
        <v>127.89447353185464</v>
      </c>
      <c r="O220" s="75">
        <f>'Population 2016'!O220*'Prevalence Rates'!O220</f>
        <v>134.33506272317766</v>
      </c>
      <c r="P220" s="75">
        <f>'Population 2016'!P220*'Prevalence Rates'!P220</f>
        <v>274.86310090820899</v>
      </c>
      <c r="Q220" s="75">
        <f>'Population 2016'!Q220*'Prevalence Rates'!Q220</f>
        <v>147.07481396465423</v>
      </c>
      <c r="R220" s="75">
        <f>'Population 2016'!R220*'Prevalence Rates'!R220</f>
        <v>283.93255926707485</v>
      </c>
      <c r="S220" s="75">
        <f>'Population 2016'!S220*'Prevalence Rates'!S220</f>
        <v>2406.8097600106175</v>
      </c>
      <c r="T220" s="75">
        <f>'Population 2016'!T220*'Prevalence Rates'!T220</f>
        <v>871.29316821379985</v>
      </c>
      <c r="U220" s="75">
        <f>'Population 2016'!U220*'Prevalence Rates'!U220</f>
        <v>0</v>
      </c>
      <c r="V220" s="75">
        <f>'Population 2016'!V220*'Prevalence Rates'!V220</f>
        <v>308.29285219553583</v>
      </c>
      <c r="W220" s="75">
        <f>'Population 2016'!W220*'Prevalence Rates'!W220</f>
        <v>629.19484379736684</v>
      </c>
      <c r="X220" s="75">
        <f>'Population 2016'!X220*'Prevalence Rates'!X220</f>
        <v>629.19484379736639</v>
      </c>
      <c r="Y220" s="75">
        <f>'Population 2016'!Y220*'Prevalence Rates'!Y220</f>
        <v>568.40104779883234</v>
      </c>
      <c r="Z220" s="75">
        <f>'Population 2016'!Z220*'Prevalence Rates'!Z220</f>
        <v>393.10776881997884</v>
      </c>
      <c r="AA220" s="75">
        <f>'Population 2016'!AA220*'Prevalence Rates'!AA220</f>
        <v>2044.7754102557394</v>
      </c>
      <c r="AB220" s="75">
        <f>'Population 2016'!AB220*'Prevalence Rates'!AB220</f>
        <v>1365.7806530404728</v>
      </c>
      <c r="AC220" s="75">
        <f>'Population 2016'!AC220*'Prevalence Rates'!AC220</f>
        <v>1389.7387168613741</v>
      </c>
      <c r="AD220" s="75">
        <f>'Population 2016'!AD220*'Prevalence Rates'!AD220</f>
        <v>221.82980450636916</v>
      </c>
      <c r="AE220" s="75">
        <f>'Population 2016'!AE220*'Prevalence Rates'!AE220</f>
        <v>181.64604263652913</v>
      </c>
      <c r="AF220" s="75">
        <f>'Population 2016'!AF220*'Prevalence Rates'!AF220</f>
        <v>55.886064634888342</v>
      </c>
      <c r="AG220" s="75">
        <f>'Population 2016'!AG220*'Prevalence Rates'!AG220</f>
        <v>181.64604263652919</v>
      </c>
      <c r="AH220" s="75">
        <f>'Population 2016'!AH220*'Prevalence Rates'!AH220</f>
        <v>621.81568825774082</v>
      </c>
      <c r="AI220" s="75">
        <f>'Population 2016'!AI220*'Prevalence Rates'!AI220</f>
        <v>1622.8881643152206</v>
      </c>
      <c r="AJ220" s="75">
        <f>'Population 2016'!AJ220*'Prevalence Rates'!AJ220</f>
        <v>113.70102988816775</v>
      </c>
      <c r="AK220" s="75">
        <f>'Population 2016'!AK220*'Prevalence Rates'!AK220</f>
        <v>114.2178883403455</v>
      </c>
      <c r="AL220" s="75">
        <f>'Population 2016'!AL220*'Prevalence Rates'!AL220</f>
        <v>120.47065951220367</v>
      </c>
      <c r="AM220" s="75">
        <f>'Population 2016'!AM220*'Prevalence Rates'!AM220</f>
        <v>275.9281190979118</v>
      </c>
      <c r="AN220" s="75">
        <f>'Population 2016'!AN220*'Prevalence Rates'!AN220</f>
        <v>11.292184746758238</v>
      </c>
      <c r="AO220" s="75">
        <f>'Population 2016'!AO220*'Prevalence Rates'!AO220</f>
        <v>11.292184746758231</v>
      </c>
      <c r="AP220" s="75">
        <f>'Population 2016'!AP220*'Prevalence Rates'!AP220</f>
        <v>162.67579272166779</v>
      </c>
      <c r="AQ220" s="75">
        <f>'Population 2016'!AQ220*'Prevalence Rates'!AQ220</f>
        <v>171.7367845999413</v>
      </c>
      <c r="AR220" s="75">
        <f>'Population 2016'!AR220*'Prevalence Rates'!AR220</f>
        <v>7743.8499959763421</v>
      </c>
      <c r="AS220" s="75">
        <f>'Population 2016'!AS220*'Prevalence Rates'!AS220</f>
        <v>121.28682506201335</v>
      </c>
      <c r="AT220" s="75">
        <f>'Population 2016'!AT220*'Prevalence Rates'!AT220</f>
        <v>0</v>
      </c>
      <c r="AU220" s="75">
        <f>'Population 2016'!AU220*'Prevalence Rates'!AU220</f>
        <v>0</v>
      </c>
      <c r="AV220" s="75">
        <f>'Population 2016'!AV220*'Prevalence Rates'!AV220</f>
        <v>123.12582449538441</v>
      </c>
      <c r="AW220" s="75">
        <f>'Population 2016'!AW220*'Prevalence Rates'!AW220</f>
        <v>333.89412657801853</v>
      </c>
      <c r="AX220" s="75">
        <f>'Population 2016'!AX220*'Prevalence Rates'!AX220</f>
        <v>190.11811869086753</v>
      </c>
      <c r="AY220" s="75">
        <f>'Population 2016'!AY220*'Prevalence Rates'!AY220</f>
        <v>1118.2498742624673</v>
      </c>
      <c r="AZ220" s="75">
        <f>'Population 2016'!AZ220*'Prevalence Rates'!AZ220</f>
        <v>496.81171168701024</v>
      </c>
      <c r="BA220" s="75">
        <f>'Population 2016'!BA220*'Prevalence Rates'!BA220</f>
        <v>22.309710388492643</v>
      </c>
      <c r="BB220" s="75">
        <f>'Population 2016'!BB220*'Prevalence Rates'!BB220</f>
        <v>321.46819459326207</v>
      </c>
      <c r="BC220" s="84">
        <f>'Population 2016'!BC220*'Prevalence Rates'!BC220</f>
        <v>0</v>
      </c>
      <c r="BD220" s="118">
        <v>218</v>
      </c>
    </row>
    <row r="221" spans="1:56" s="75" customFormat="1" x14ac:dyDescent="0.35">
      <c r="B221" s="75" t="s">
        <v>68</v>
      </c>
      <c r="C221" s="83">
        <f>'Population 2016'!C221*'Prevalence Rates'!C221</f>
        <v>552.98364883661918</v>
      </c>
      <c r="D221" s="75">
        <f>'Population 2016'!D221*'Prevalence Rates'!D221</f>
        <v>1354.155777290149</v>
      </c>
      <c r="E221" s="75">
        <f>'Population 2016'!E221*'Prevalence Rates'!E221</f>
        <v>801.9005786744774</v>
      </c>
      <c r="F221" s="75">
        <f>'Population 2016'!F221*'Prevalence Rates'!F221</f>
        <v>209.56985015531717</v>
      </c>
      <c r="G221" s="75">
        <f>'Population 2016'!G221*'Prevalence Rates'!G221</f>
        <v>59.720916810700317</v>
      </c>
      <c r="H221" s="75">
        <f>'Population 2016'!H221*'Prevalence Rates'!H221</f>
        <v>512.8901015564943</v>
      </c>
      <c r="I221" s="75">
        <f>'Population 2016'!I221*'Prevalence Rates'!I221</f>
        <v>100.38000939559413</v>
      </c>
      <c r="J221" s="75">
        <f>'Population 2016'!J221*'Prevalence Rates'!J221</f>
        <v>342.97047643877409</v>
      </c>
      <c r="K221" s="75">
        <f>'Population 2016'!K221*'Prevalence Rates'!K221</f>
        <v>74.021993351063514</v>
      </c>
      <c r="L221" s="75">
        <f>'Population 2016'!L221*'Prevalence Rates'!L221</f>
        <v>114.79155750026619</v>
      </c>
      <c r="M221" s="75">
        <f>'Population 2016'!M221*'Prevalence Rates'!M221</f>
        <v>114.79155750026621</v>
      </c>
      <c r="N221" s="75">
        <f>'Population 2016'!N221*'Prevalence Rates'!N221</f>
        <v>165.74598579729957</v>
      </c>
      <c r="O221" s="75">
        <f>'Population 2016'!O221*'Prevalence Rates'!O221</f>
        <v>156.96885032942669</v>
      </c>
      <c r="P221" s="75">
        <f>'Population 2016'!P221*'Prevalence Rates'!P221</f>
        <v>337.58011630437557</v>
      </c>
      <c r="Q221" s="75">
        <f>'Population 2016'!Q221*'Prevalence Rates'!Q221</f>
        <v>183.31209731808718</v>
      </c>
      <c r="R221" s="75">
        <f>'Population 2016'!R221*'Prevalence Rates'!R221</f>
        <v>339.51937459512095</v>
      </c>
      <c r="S221" s="75">
        <f>'Population 2016'!S221*'Prevalence Rates'!S221</f>
        <v>2692.5331499169392</v>
      </c>
      <c r="T221" s="75">
        <f>'Population 2016'!T221*'Prevalence Rates'!T221</f>
        <v>947.37954326719853</v>
      </c>
      <c r="U221" s="75">
        <f>'Population 2016'!U221*'Prevalence Rates'!U221</f>
        <v>0</v>
      </c>
      <c r="V221" s="75">
        <f>'Population 2016'!V221*'Prevalence Rates'!V221</f>
        <v>338.55339495500709</v>
      </c>
      <c r="W221" s="75">
        <f>'Population 2016'!W221*'Prevalence Rates'!W221</f>
        <v>704.2390757450454</v>
      </c>
      <c r="X221" s="75">
        <f>'Population 2016'!X221*'Prevalence Rates'!X221</f>
        <v>704.23907574504483</v>
      </c>
      <c r="Y221" s="75">
        <f>'Population 2016'!Y221*'Prevalence Rates'!Y221</f>
        <v>681.75524171101358</v>
      </c>
      <c r="Z221" s="75">
        <f>'Population 2016'!Z221*'Prevalence Rates'!Z221</f>
        <v>452.64068239227981</v>
      </c>
      <c r="AA221" s="75">
        <f>'Population 2016'!AA221*'Prevalence Rates'!AA221</f>
        <v>2502.4535278854137</v>
      </c>
      <c r="AB221" s="75">
        <f>'Population 2016'!AB221*'Prevalence Rates'!AB221</f>
        <v>1498.1544735754617</v>
      </c>
      <c r="AC221" s="75">
        <f>'Population 2016'!AC221*'Prevalence Rates'!AC221</f>
        <v>1697.5846110062785</v>
      </c>
      <c r="AD221" s="75">
        <f>'Population 2016'!AD221*'Prevalence Rates'!AD221</f>
        <v>259.24307070099456</v>
      </c>
      <c r="AE221" s="75">
        <f>'Population 2016'!AE221*'Prevalence Rates'!AE221</f>
        <v>202.70391043479634</v>
      </c>
      <c r="AF221" s="75">
        <f>'Population 2016'!AF221*'Prevalence Rates'!AF221</f>
        <v>74.107090844472495</v>
      </c>
      <c r="AG221" s="75">
        <f>'Population 2016'!AG221*'Prevalence Rates'!AG221</f>
        <v>202.70391043479637</v>
      </c>
      <c r="AH221" s="75">
        <f>'Population 2016'!AH221*'Prevalence Rates'!AH221</f>
        <v>764.80570845930117</v>
      </c>
      <c r="AI221" s="75">
        <f>'Population 2016'!AI221*'Prevalence Rates'!AI221</f>
        <v>1821.60070746424</v>
      </c>
      <c r="AJ221" s="75">
        <f>'Population 2016'!AJ221*'Prevalence Rates'!AJ221</f>
        <v>131.90960139918693</v>
      </c>
      <c r="AK221" s="75">
        <f>'Population 2016'!AK221*'Prevalence Rates'!AK221</f>
        <v>133.61130197773605</v>
      </c>
      <c r="AL221" s="75">
        <f>'Population 2016'!AL221*'Prevalence Rates'!AL221</f>
        <v>162.89328935536363</v>
      </c>
      <c r="AM221" s="75">
        <f>'Population 2016'!AM221*'Prevalence Rates'!AM221</f>
        <v>362.13928273949392</v>
      </c>
      <c r="AN221" s="75">
        <f>'Population 2016'!AN221*'Prevalence Rates'!AN221</f>
        <v>20.085073508636128</v>
      </c>
      <c r="AO221" s="75">
        <f>'Population 2016'!AO221*'Prevalence Rates'!AO221</f>
        <v>20.085073508636114</v>
      </c>
      <c r="AP221" s="75">
        <f>'Population 2016'!AP221*'Prevalence Rates'!AP221</f>
        <v>197.26142866459318</v>
      </c>
      <c r="AQ221" s="75">
        <f>'Population 2016'!AQ221*'Prevalence Rates'!AQ221</f>
        <v>226.43851744015024</v>
      </c>
      <c r="AR221" s="75">
        <f>'Population 2016'!AR221*'Prevalence Rates'!AR221</f>
        <v>9038.4079481054432</v>
      </c>
      <c r="AS221" s="75">
        <f>'Population 2016'!AS221*'Prevalence Rates'!AS221</f>
        <v>126.77047377493419</v>
      </c>
      <c r="AT221" s="75">
        <f>'Population 2016'!AT221*'Prevalence Rates'!AT221</f>
        <v>0</v>
      </c>
      <c r="AU221" s="75">
        <f>'Population 2016'!AU221*'Prevalence Rates'!AU221</f>
        <v>0</v>
      </c>
      <c r="AV221" s="75">
        <f>'Population 2016'!AV221*'Prevalence Rates'!AV221</f>
        <v>167.80651076381636</v>
      </c>
      <c r="AW221" s="75">
        <f>'Population 2016'!AW221*'Prevalence Rates'!AW221</f>
        <v>391.50610310851101</v>
      </c>
      <c r="AX221" s="75">
        <f>'Population 2016'!AX221*'Prevalence Rates'!AX221</f>
        <v>259.30738590919071</v>
      </c>
      <c r="AY221" s="75">
        <f>'Population 2016'!AY221*'Prevalence Rates'!AY221</f>
        <v>1305.9060165128149</v>
      </c>
      <c r="AZ221" s="75">
        <f>'Population 2016'!AZ221*'Prevalence Rates'!AZ221</f>
        <v>608.5030871360193</v>
      </c>
      <c r="BA221" s="75">
        <f>'Population 2016'!BA221*'Prevalence Rates'!BA221</f>
        <v>33.47881202072687</v>
      </c>
      <c r="BB221" s="75">
        <f>'Population 2016'!BB221*'Prevalence Rates'!BB221</f>
        <v>393.98793872052141</v>
      </c>
      <c r="BC221" s="84">
        <f>'Population 2016'!BC221*'Prevalence Rates'!BC221</f>
        <v>0</v>
      </c>
      <c r="BD221" s="118">
        <v>219</v>
      </c>
    </row>
    <row r="222" spans="1:56" s="75" customFormat="1" x14ac:dyDescent="0.35">
      <c r="B222" s="75" t="s">
        <v>69</v>
      </c>
      <c r="C222" s="83">
        <f>'Population 2016'!C222*'Prevalence Rates'!C222</f>
        <v>589.15157009186942</v>
      </c>
      <c r="D222" s="75">
        <f>'Population 2016'!D222*'Prevalence Rates'!D222</f>
        <v>1368.3205866760293</v>
      </c>
      <c r="E222" s="75">
        <f>'Population 2016'!E222*'Prevalence Rates'!E222</f>
        <v>774.22629239957007</v>
      </c>
      <c r="F222" s="75">
        <f>'Population 2016'!F222*'Prevalence Rates'!F222</f>
        <v>214.96980948447256</v>
      </c>
      <c r="G222" s="75">
        <f>'Population 2016'!G222*'Prevalence Rates'!G222</f>
        <v>62.435503938459419</v>
      </c>
      <c r="H222" s="75">
        <f>'Population 2016'!H222*'Prevalence Rates'!H222</f>
        <v>528.05068071071935</v>
      </c>
      <c r="I222" s="75">
        <f>'Population 2016'!I222*'Prevalence Rates'!I222</f>
        <v>90.403091626052316</v>
      </c>
      <c r="J222" s="75">
        <f>'Population 2016'!J222*'Prevalence Rates'!J222</f>
        <v>336.45679317551031</v>
      </c>
      <c r="K222" s="75">
        <f>'Population 2016'!K222*'Prevalence Rates'!K222</f>
        <v>78.789511566894731</v>
      </c>
      <c r="L222" s="75">
        <f>'Population 2016'!L222*'Prevalence Rates'!L222</f>
        <v>138.11573850629637</v>
      </c>
      <c r="M222" s="75">
        <f>'Population 2016'!M222*'Prevalence Rates'!M222</f>
        <v>138.1157385062964</v>
      </c>
      <c r="N222" s="75">
        <f>'Population 2016'!N222*'Prevalence Rates'!N222</f>
        <v>176.42049307932706</v>
      </c>
      <c r="O222" s="75">
        <f>'Population 2016'!O222*'Prevalence Rates'!O222</f>
        <v>149.9636289097663</v>
      </c>
      <c r="P222" s="75">
        <f>'Population 2016'!P222*'Prevalence Rates'!P222</f>
        <v>368.45907524162953</v>
      </c>
      <c r="Q222" s="75">
        <f>'Population 2016'!Q222*'Prevalence Rates'!Q222</f>
        <v>172.28051143594877</v>
      </c>
      <c r="R222" s="75">
        <f>'Population 2016'!R222*'Prevalence Rates'!R222</f>
        <v>339.96689573913915</v>
      </c>
      <c r="S222" s="75">
        <f>'Population 2016'!S222*'Prevalence Rates'!S222</f>
        <v>2655.5251496491633</v>
      </c>
      <c r="T222" s="75">
        <f>'Population 2016'!T222*'Prevalence Rates'!T222</f>
        <v>964.63624491665757</v>
      </c>
      <c r="U222" s="75">
        <f>'Population 2016'!U222*'Prevalence Rates'!U222</f>
        <v>0</v>
      </c>
      <c r="V222" s="75">
        <f>'Population 2016'!V222*'Prevalence Rates'!V222</f>
        <v>311.51697542856482</v>
      </c>
      <c r="W222" s="75">
        <f>'Population 2016'!W222*'Prevalence Rates'!W222</f>
        <v>682.80253521735119</v>
      </c>
      <c r="X222" s="75">
        <f>'Population 2016'!X222*'Prevalence Rates'!X222</f>
        <v>682.80253521735062</v>
      </c>
      <c r="Y222" s="75">
        <f>'Population 2016'!Y222*'Prevalence Rates'!Y222</f>
        <v>647.71645629512602</v>
      </c>
      <c r="Z222" s="75">
        <f>'Population 2016'!Z222*'Prevalence Rates'!Z222</f>
        <v>459.88293331055633</v>
      </c>
      <c r="AA222" s="75">
        <f>'Population 2016'!AA222*'Prevalence Rates'!AA222</f>
        <v>2616.2874939651251</v>
      </c>
      <c r="AB222" s="75">
        <f>'Population 2016'!AB222*'Prevalence Rates'!AB222</f>
        <v>1504.7145369518182</v>
      </c>
      <c r="AC222" s="75">
        <f>'Population 2016'!AC222*'Prevalence Rates'!AC222</f>
        <v>1773.4400050681886</v>
      </c>
      <c r="AD222" s="75">
        <f>'Population 2016'!AD222*'Prevalence Rates'!AD222</f>
        <v>272.58979074581015</v>
      </c>
      <c r="AE222" s="75">
        <f>'Population 2016'!AE222*'Prevalence Rates'!AE222</f>
        <v>213.50559273687733</v>
      </c>
      <c r="AF222" s="75">
        <f>'Population 2016'!AF222*'Prevalence Rates'!AF222</f>
        <v>75.047536159757684</v>
      </c>
      <c r="AG222" s="75">
        <f>'Population 2016'!AG222*'Prevalence Rates'!AG222</f>
        <v>213.50559273687736</v>
      </c>
      <c r="AH222" s="75">
        <f>'Population 2016'!AH222*'Prevalence Rates'!AH222</f>
        <v>801.21391429379946</v>
      </c>
      <c r="AI222" s="75">
        <f>'Population 2016'!AI222*'Prevalence Rates'!AI222</f>
        <v>1813.0417518258496</v>
      </c>
      <c r="AJ222" s="75">
        <f>'Population 2016'!AJ222*'Prevalence Rates'!AJ222</f>
        <v>124.39873441560334</v>
      </c>
      <c r="AK222" s="75">
        <f>'Population 2016'!AK222*'Prevalence Rates'!AK222</f>
        <v>125.36904633625234</v>
      </c>
      <c r="AL222" s="75">
        <f>'Population 2016'!AL222*'Prevalence Rates'!AL222</f>
        <v>157.43317909764195</v>
      </c>
      <c r="AM222" s="75">
        <f>'Population 2016'!AM222*'Prevalence Rates'!AM222</f>
        <v>356.33495974088186</v>
      </c>
      <c r="AN222" s="75">
        <f>'Population 2016'!AN222*'Prevalence Rates'!AN222</f>
        <v>17.942665667714941</v>
      </c>
      <c r="AO222" s="75">
        <f>'Population 2016'!AO222*'Prevalence Rates'!AO222</f>
        <v>17.94266566771493</v>
      </c>
      <c r="AP222" s="75">
        <f>'Population 2016'!AP222*'Prevalence Rates'!AP222</f>
        <v>217.46869696681981</v>
      </c>
      <c r="AQ222" s="75">
        <f>'Population 2016'!AQ222*'Prevalence Rates'!AQ222</f>
        <v>244.85617463208692</v>
      </c>
      <c r="AR222" s="75">
        <f>'Population 2016'!AR222*'Prevalence Rates'!AR222</f>
        <v>9177.4936561497598</v>
      </c>
      <c r="AS222" s="75">
        <f>'Population 2016'!AS222*'Prevalence Rates'!AS222</f>
        <v>114.17056867357155</v>
      </c>
      <c r="AT222" s="75">
        <f>'Population 2016'!AT222*'Prevalence Rates'!AT222</f>
        <v>0</v>
      </c>
      <c r="AU222" s="75">
        <f>'Population 2016'!AU222*'Prevalence Rates'!AU222</f>
        <v>0</v>
      </c>
      <c r="AV222" s="75">
        <f>'Population 2016'!AV222*'Prevalence Rates'!AV222</f>
        <v>188.24196406526471</v>
      </c>
      <c r="AW222" s="75">
        <f>'Population 2016'!AW222*'Prevalence Rates'!AW222</f>
        <v>429.55148446378979</v>
      </c>
      <c r="AX222" s="75">
        <f>'Population 2016'!AX222*'Prevalence Rates'!AX222</f>
        <v>248.44255130405702</v>
      </c>
      <c r="AY222" s="75">
        <f>'Population 2016'!AY222*'Prevalence Rates'!AY222</f>
        <v>1327.6516314699666</v>
      </c>
      <c r="AZ222" s="75">
        <f>'Population 2016'!AZ222*'Prevalence Rates'!AZ222</f>
        <v>649.38618244842451</v>
      </c>
      <c r="BA222" s="75">
        <f>'Population 2016'!BA222*'Prevalence Rates'!BA222</f>
        <v>37.917991515187893</v>
      </c>
      <c r="BB222" s="75">
        <f>'Population 2016'!BB222*'Prevalence Rates'!BB222</f>
        <v>369.76941523770103</v>
      </c>
      <c r="BC222" s="84">
        <f>'Population 2016'!BC222*'Prevalence Rates'!BC222</f>
        <v>0</v>
      </c>
      <c r="BD222" s="118">
        <v>220</v>
      </c>
    </row>
    <row r="223" spans="1:56" s="75" customFormat="1" x14ac:dyDescent="0.35">
      <c r="B223" s="75" t="s">
        <v>70</v>
      </c>
      <c r="C223" s="83">
        <f>'Population 2016'!C223*'Prevalence Rates'!C223</f>
        <v>600.84188511263972</v>
      </c>
      <c r="D223" s="75">
        <f>'Population 2016'!D223*'Prevalence Rates'!D223</f>
        <v>1331.4020919407062</v>
      </c>
      <c r="E223" s="75">
        <f>'Population 2016'!E223*'Prevalence Rates'!E223</f>
        <v>720.59489681002754</v>
      </c>
      <c r="F223" s="75">
        <f>'Population 2016'!F223*'Prevalence Rates'!F223</f>
        <v>220.74075423569593</v>
      </c>
      <c r="G223" s="75">
        <f>'Population 2016'!G223*'Prevalence Rates'!G223</f>
        <v>74.382459494686216</v>
      </c>
      <c r="H223" s="75">
        <f>'Population 2016'!H223*'Prevalence Rates'!H223</f>
        <v>605.61519054731446</v>
      </c>
      <c r="I223" s="75">
        <f>'Population 2016'!I223*'Prevalence Rates'!I223</f>
        <v>88.06799533722851</v>
      </c>
      <c r="J223" s="75">
        <f>'Population 2016'!J223*'Prevalence Rates'!J223</f>
        <v>323.69941512216121</v>
      </c>
      <c r="K223" s="75">
        <f>'Population 2016'!K223*'Prevalence Rates'!K223</f>
        <v>73.646502655017898</v>
      </c>
      <c r="L223" s="75">
        <f>'Population 2016'!L223*'Prevalence Rates'!L223</f>
        <v>134.98693747034582</v>
      </c>
      <c r="M223" s="75">
        <f>'Population 2016'!M223*'Prevalence Rates'!M223</f>
        <v>134.98693747034585</v>
      </c>
      <c r="N223" s="75">
        <f>'Population 2016'!N223*'Prevalence Rates'!N223</f>
        <v>192.94861713661288</v>
      </c>
      <c r="O223" s="75">
        <f>'Population 2016'!O223*'Prevalence Rates'!O223</f>
        <v>160.31636634847627</v>
      </c>
      <c r="P223" s="75">
        <f>'Population 2016'!P223*'Prevalence Rates'!P223</f>
        <v>366.55930849776354</v>
      </c>
      <c r="Q223" s="75">
        <f>'Population 2016'!Q223*'Prevalence Rates'!Q223</f>
        <v>160.0517026324718</v>
      </c>
      <c r="R223" s="75">
        <f>'Population 2016'!R223*'Prevalence Rates'!R223</f>
        <v>335.12112802040713</v>
      </c>
      <c r="S223" s="75">
        <f>'Population 2016'!S223*'Prevalence Rates'!S223</f>
        <v>2657.3501297723856</v>
      </c>
      <c r="T223" s="75">
        <f>'Population 2016'!T223*'Prevalence Rates'!T223</f>
        <v>995.00242343719094</v>
      </c>
      <c r="U223" s="75">
        <f>'Population 2016'!U223*'Prevalence Rates'!U223</f>
        <v>0</v>
      </c>
      <c r="V223" s="75">
        <f>'Population 2016'!V223*'Prevalence Rates'!V223</f>
        <v>282.47904872161143</v>
      </c>
      <c r="W223" s="75">
        <f>'Population 2016'!W223*'Prevalence Rates'!W223</f>
        <v>696.95746640572372</v>
      </c>
      <c r="X223" s="75">
        <f>'Population 2016'!X223*'Prevalence Rates'!X223</f>
        <v>696.95746640572315</v>
      </c>
      <c r="Y223" s="75">
        <f>'Population 2016'!Y223*'Prevalence Rates'!Y223</f>
        <v>605.52606521207497</v>
      </c>
      <c r="Z223" s="75">
        <f>'Population 2016'!Z223*'Prevalence Rates'!Z223</f>
        <v>456.66652958940392</v>
      </c>
      <c r="AA223" s="75">
        <f>'Population 2016'!AA223*'Prevalence Rates'!AA223</f>
        <v>2571.7484629964283</v>
      </c>
      <c r="AB223" s="75">
        <f>'Population 2016'!AB223*'Prevalence Rates'!AB223</f>
        <v>1461.9211315018915</v>
      </c>
      <c r="AC223" s="75">
        <f>'Population 2016'!AC223*'Prevalence Rates'!AC223</f>
        <v>1752.453049473525</v>
      </c>
      <c r="AD223" s="75">
        <f>'Population 2016'!AD223*'Prevalence Rates'!AD223</f>
        <v>276.31336463294514</v>
      </c>
      <c r="AE223" s="75">
        <f>'Population 2016'!AE223*'Prevalence Rates'!AE223</f>
        <v>205.15107375830175</v>
      </c>
      <c r="AF223" s="75">
        <f>'Population 2016'!AF223*'Prevalence Rates'!AF223</f>
        <v>72.222832674879442</v>
      </c>
      <c r="AG223" s="75">
        <f>'Population 2016'!AG223*'Prevalence Rates'!AG223</f>
        <v>205.15107375830178</v>
      </c>
      <c r="AH223" s="75">
        <f>'Population 2016'!AH223*'Prevalence Rates'!AH223</f>
        <v>776.67217718855102</v>
      </c>
      <c r="AI223" s="75">
        <f>'Population 2016'!AI223*'Prevalence Rates'!AI223</f>
        <v>1806.2007942353393</v>
      </c>
      <c r="AJ223" s="75">
        <f>'Population 2016'!AJ223*'Prevalence Rates'!AJ223</f>
        <v>128.97370212131224</v>
      </c>
      <c r="AK223" s="75">
        <f>'Population 2016'!AK223*'Prevalence Rates'!AK223</f>
        <v>119.66419378841991</v>
      </c>
      <c r="AL223" s="75">
        <f>'Population 2016'!AL223*'Prevalence Rates'!AL223</f>
        <v>178.73182733906472</v>
      </c>
      <c r="AM223" s="75">
        <f>'Population 2016'!AM223*'Prevalence Rates'!AM223</f>
        <v>343.33536793954073</v>
      </c>
      <c r="AN223" s="75">
        <f>'Population 2016'!AN223*'Prevalence Rates'!AN223</f>
        <v>15.661009851467002</v>
      </c>
      <c r="AO223" s="75">
        <f>'Population 2016'!AO223*'Prevalence Rates'!AO223</f>
        <v>15.661009851466993</v>
      </c>
      <c r="AP223" s="75">
        <f>'Population 2016'!AP223*'Prevalence Rates'!AP223</f>
        <v>222.75400850012713</v>
      </c>
      <c r="AQ223" s="75">
        <f>'Population 2016'!AQ223*'Prevalence Rates'!AQ223</f>
        <v>242.59369019891818</v>
      </c>
      <c r="AR223" s="75">
        <f>'Population 2016'!AR223*'Prevalence Rates'!AR223</f>
        <v>9144.5167282074999</v>
      </c>
      <c r="AS223" s="75">
        <f>'Population 2016'!AS223*'Prevalence Rates'!AS223</f>
        <v>111.22156254549203</v>
      </c>
      <c r="AT223" s="75">
        <f>'Population 2016'!AT223*'Prevalence Rates'!AT223</f>
        <v>0</v>
      </c>
      <c r="AU223" s="75">
        <f>'Population 2016'!AU223*'Prevalence Rates'!AU223</f>
        <v>0</v>
      </c>
      <c r="AV223" s="75">
        <f>'Population 2016'!AV223*'Prevalence Rates'!AV223</f>
        <v>225.91776680744934</v>
      </c>
      <c r="AW223" s="75">
        <f>'Population 2016'!AW223*'Prevalence Rates'!AW223</f>
        <v>418.14988810266811</v>
      </c>
      <c r="AX223" s="75">
        <f>'Population 2016'!AX223*'Prevalence Rates'!AX223</f>
        <v>241.09650562915095</v>
      </c>
      <c r="AY223" s="75">
        <f>'Population 2016'!AY223*'Prevalence Rates'!AY223</f>
        <v>1372.8204350809631</v>
      </c>
      <c r="AZ223" s="75">
        <f>'Population 2016'!AZ223*'Prevalence Rates'!AZ223</f>
        <v>679.89412980987845</v>
      </c>
      <c r="BA223" s="75">
        <f>'Population 2016'!BA223*'Prevalence Rates'!BA223</f>
        <v>34.695417383490614</v>
      </c>
      <c r="BB223" s="75">
        <f>'Population 2016'!BB223*'Prevalence Rates'!BB223</f>
        <v>311.85598684806808</v>
      </c>
      <c r="BC223" s="84">
        <f>'Population 2016'!BC223*'Prevalence Rates'!BC223</f>
        <v>0</v>
      </c>
      <c r="BD223" s="118">
        <v>221</v>
      </c>
    </row>
    <row r="224" spans="1:56" s="75" customFormat="1" x14ac:dyDescent="0.35">
      <c r="B224" s="75" t="s">
        <v>71</v>
      </c>
      <c r="C224" s="83">
        <f>'Population 2016'!C224*'Prevalence Rates'!C224</f>
        <v>473.62384605305175</v>
      </c>
      <c r="D224" s="75">
        <f>'Population 2016'!D224*'Prevalence Rates'!D224</f>
        <v>1140.9466191207462</v>
      </c>
      <c r="E224" s="75">
        <f>'Population 2016'!E224*'Prevalence Rates'!E224</f>
        <v>666.49618083329881</v>
      </c>
      <c r="F224" s="75">
        <f>'Population 2016'!F224*'Prevalence Rates'!F224</f>
        <v>205.98687348986536</v>
      </c>
      <c r="G224" s="75">
        <f>'Population 2016'!G224*'Prevalence Rates'!G224</f>
        <v>54.663619561531149</v>
      </c>
      <c r="H224" s="75">
        <f>'Population 2016'!H224*'Prevalence Rates'!H224</f>
        <v>565.07072788426854</v>
      </c>
      <c r="I224" s="75">
        <f>'Population 2016'!I224*'Prevalence Rates'!I224</f>
        <v>81.552760988300889</v>
      </c>
      <c r="J224" s="75">
        <f>'Population 2016'!J224*'Prevalence Rates'!J224</f>
        <v>305.73147149881322</v>
      </c>
      <c r="K224" s="75">
        <f>'Population 2016'!K224*'Prevalence Rates'!K224</f>
        <v>85.551764362408008</v>
      </c>
      <c r="L224" s="75">
        <f>'Population 2016'!L224*'Prevalence Rates'!L224</f>
        <v>129.94069681724881</v>
      </c>
      <c r="M224" s="75">
        <f>'Population 2016'!M224*'Prevalence Rates'!M224</f>
        <v>129.94069681724883</v>
      </c>
      <c r="N224" s="75">
        <f>'Population 2016'!N224*'Prevalence Rates'!N224</f>
        <v>143.90840257025954</v>
      </c>
      <c r="O224" s="75">
        <f>'Population 2016'!O224*'Prevalence Rates'!O224</f>
        <v>143.71217126238406</v>
      </c>
      <c r="P224" s="75">
        <f>'Population 2016'!P224*'Prevalence Rates'!P224</f>
        <v>328.37261807500596</v>
      </c>
      <c r="Q224" s="75">
        <f>'Population 2016'!Q224*'Prevalence Rates'!Q224</f>
        <v>139.85100230021808</v>
      </c>
      <c r="R224" s="75">
        <f>'Population 2016'!R224*'Prevalence Rates'!R224</f>
        <v>290.84431886643387</v>
      </c>
      <c r="S224" s="75">
        <f>'Population 2016'!S224*'Prevalence Rates'!S224</f>
        <v>2315.1391810410496</v>
      </c>
      <c r="T224" s="75">
        <f>'Population 2016'!T224*'Prevalence Rates'!T224</f>
        <v>846.95503718774683</v>
      </c>
      <c r="U224" s="75">
        <f>'Population 2016'!U224*'Prevalence Rates'!U224</f>
        <v>0</v>
      </c>
      <c r="V224" s="75">
        <f>'Population 2016'!V224*'Prevalence Rates'!V224</f>
        <v>235.4872069716611</v>
      </c>
      <c r="W224" s="75">
        <f>'Population 2016'!W224*'Prevalence Rates'!W224</f>
        <v>646.15724999589656</v>
      </c>
      <c r="X224" s="75">
        <f>'Population 2016'!X224*'Prevalence Rates'!X224</f>
        <v>646.15724999589611</v>
      </c>
      <c r="Y224" s="75">
        <f>'Population 2016'!Y224*'Prevalence Rates'!Y224</f>
        <v>539.86661235775364</v>
      </c>
      <c r="Z224" s="75">
        <f>'Population 2016'!Z224*'Prevalence Rates'!Z224</f>
        <v>401.19905610350617</v>
      </c>
      <c r="AA224" s="75">
        <f>'Population 2016'!AA224*'Prevalence Rates'!AA224</f>
        <v>2241.1382064913355</v>
      </c>
      <c r="AB224" s="75">
        <f>'Population 2016'!AB224*'Prevalence Rates'!AB224</f>
        <v>1270.1047738485411</v>
      </c>
      <c r="AC224" s="75">
        <f>'Population 2016'!AC224*'Prevalence Rates'!AC224</f>
        <v>1548.0980232354511</v>
      </c>
      <c r="AD224" s="75">
        <f>'Population 2016'!AD224*'Prevalence Rates'!AD224</f>
        <v>248.85675206779248</v>
      </c>
      <c r="AE224" s="75">
        <f>'Population 2016'!AE224*'Prevalence Rates'!AE224</f>
        <v>197.28990776756336</v>
      </c>
      <c r="AF224" s="75">
        <f>'Population 2016'!AF224*'Prevalence Rates'!AF224</f>
        <v>83.014750201010855</v>
      </c>
      <c r="AG224" s="75">
        <f>'Population 2016'!AG224*'Prevalence Rates'!AG224</f>
        <v>197.28990776756339</v>
      </c>
      <c r="AH224" s="75">
        <f>'Population 2016'!AH224*'Prevalence Rates'!AH224</f>
        <v>652.03380392619727</v>
      </c>
      <c r="AI224" s="75">
        <f>'Population 2016'!AI224*'Prevalence Rates'!AI224</f>
        <v>1540.1634317292107</v>
      </c>
      <c r="AJ224" s="75">
        <f>'Population 2016'!AJ224*'Prevalence Rates'!AJ224</f>
        <v>111.36283516498848</v>
      </c>
      <c r="AK224" s="75">
        <f>'Population 2016'!AK224*'Prevalence Rates'!AK224</f>
        <v>120.86083572630412</v>
      </c>
      <c r="AL224" s="75">
        <f>'Population 2016'!AL224*'Prevalence Rates'!AL224</f>
        <v>157.98019195512836</v>
      </c>
      <c r="AM224" s="75">
        <f>'Population 2016'!AM224*'Prevalence Rates'!AM224</f>
        <v>269.54471708473267</v>
      </c>
      <c r="AN224" s="75">
        <f>'Population 2016'!AN224*'Prevalence Rates'!AN224</f>
        <v>16.547482107210417</v>
      </c>
      <c r="AO224" s="75">
        <f>'Population 2016'!AO224*'Prevalence Rates'!AO224</f>
        <v>16.547482107210406</v>
      </c>
      <c r="AP224" s="75">
        <f>'Population 2016'!AP224*'Prevalence Rates'!AP224</f>
        <v>209.58837596723114</v>
      </c>
      <c r="AQ224" s="75">
        <f>'Population 2016'!AQ224*'Prevalence Rates'!AQ224</f>
        <v>202.85695261210961</v>
      </c>
      <c r="AR224" s="75">
        <f>'Population 2016'!AR224*'Prevalence Rates'!AR224</f>
        <v>8029.9138905834188</v>
      </c>
      <c r="AS224" s="75">
        <f>'Population 2016'!AS224*'Prevalence Rates'!AS224</f>
        <v>102.99343674493268</v>
      </c>
      <c r="AT224" s="75">
        <f>'Population 2016'!AT224*'Prevalence Rates'!AT224</f>
        <v>0</v>
      </c>
      <c r="AU224" s="75">
        <f>'Population 2016'!AU224*'Prevalence Rates'!AU224</f>
        <v>0</v>
      </c>
      <c r="AV224" s="75">
        <f>'Population 2016'!AV224*'Prevalence Rates'!AV224</f>
        <v>220.93109825027915</v>
      </c>
      <c r="AW224" s="75">
        <f>'Population 2016'!AW224*'Prevalence Rates'!AW224</f>
        <v>366.7899186722226</v>
      </c>
      <c r="AX224" s="75">
        <f>'Population 2016'!AX224*'Prevalence Rates'!AX224</f>
        <v>212.32476794081029</v>
      </c>
      <c r="AY224" s="75">
        <f>'Population 2016'!AY224*'Prevalence Rates'!AY224</f>
        <v>1235.5641916186303</v>
      </c>
      <c r="AZ224" s="75">
        <f>'Population 2016'!AZ224*'Prevalence Rates'!AZ224</f>
        <v>594.40890747674496</v>
      </c>
      <c r="BA224" s="75">
        <f>'Population 2016'!BA224*'Prevalence Rates'!BA224</f>
        <v>27.348152525810246</v>
      </c>
      <c r="BB224" s="75">
        <f>'Population 2016'!BB224*'Prevalence Rates'!BB224</f>
        <v>263.64503481766889</v>
      </c>
      <c r="BC224" s="84">
        <f>'Population 2016'!BC224*'Prevalence Rates'!BC224</f>
        <v>0</v>
      </c>
      <c r="BD224" s="118">
        <v>222</v>
      </c>
    </row>
    <row r="225" spans="2:56" s="75" customFormat="1" x14ac:dyDescent="0.35">
      <c r="B225" s="75" t="s">
        <v>72</v>
      </c>
      <c r="C225" s="83">
        <f>'Population 2016'!C225*'Prevalence Rates'!C225</f>
        <v>442.92840714315957</v>
      </c>
      <c r="D225" s="75">
        <f>'Population 2016'!D225*'Prevalence Rates'!D225</f>
        <v>1032.8344700472232</v>
      </c>
      <c r="E225" s="75">
        <f>'Population 2016'!E225*'Prevalence Rates'!E225</f>
        <v>586.50684786236025</v>
      </c>
      <c r="F225" s="75">
        <f>'Population 2016'!F225*'Prevalence Rates'!F225</f>
        <v>244.07809953121605</v>
      </c>
      <c r="G225" s="75">
        <f>'Population 2016'!G225*'Prevalence Rates'!G225</f>
        <v>61.176934847653115</v>
      </c>
      <c r="H225" s="75">
        <f>'Population 2016'!H225*'Prevalence Rates'!H225</f>
        <v>592.18471058663658</v>
      </c>
      <c r="I225" s="75">
        <f>'Population 2016'!I225*'Prevalence Rates'!I225</f>
        <v>87.057252579489912</v>
      </c>
      <c r="J225" s="75">
        <f>'Population 2016'!J225*'Prevalence Rates'!J225</f>
        <v>315.99480957669442</v>
      </c>
      <c r="K225" s="75">
        <f>'Population 2016'!K225*'Prevalence Rates'!K225</f>
        <v>81.537425914207532</v>
      </c>
      <c r="L225" s="75">
        <f>'Population 2016'!L225*'Prevalence Rates'!L225</f>
        <v>119.03641689047639</v>
      </c>
      <c r="M225" s="75">
        <f>'Population 2016'!M225*'Prevalence Rates'!M225</f>
        <v>119.03641689047642</v>
      </c>
      <c r="N225" s="75">
        <f>'Population 2016'!N225*'Prevalence Rates'!N225</f>
        <v>159.53506048530627</v>
      </c>
      <c r="O225" s="75">
        <f>'Population 2016'!O225*'Prevalence Rates'!O225</f>
        <v>141.44022289097686</v>
      </c>
      <c r="P225" s="75">
        <f>'Population 2016'!P225*'Prevalence Rates'!P225</f>
        <v>323.21440369917758</v>
      </c>
      <c r="Q225" s="75">
        <f>'Population 2016'!Q225*'Prevalence Rates'!Q225</f>
        <v>147.52379356116458</v>
      </c>
      <c r="R225" s="75">
        <f>'Population 2016'!R225*'Prevalence Rates'!R225</f>
        <v>271.71057913339843</v>
      </c>
      <c r="S225" s="75">
        <f>'Population 2016'!S225*'Prevalence Rates'!S225</f>
        <v>2330.0840950242814</v>
      </c>
      <c r="T225" s="75">
        <f>'Population 2016'!T225*'Prevalence Rates'!T225</f>
        <v>848.80245268386079</v>
      </c>
      <c r="U225" s="75">
        <f>'Population 2016'!U225*'Prevalence Rates'!U225</f>
        <v>0</v>
      </c>
      <c r="V225" s="75">
        <f>'Population 2016'!V225*'Prevalence Rates'!V225</f>
        <v>221.22361966255761</v>
      </c>
      <c r="W225" s="75">
        <f>'Population 2016'!W225*'Prevalence Rates'!W225</f>
        <v>698.61411027342831</v>
      </c>
      <c r="X225" s="75">
        <f>'Population 2016'!X225*'Prevalence Rates'!X225</f>
        <v>698.61411027342774</v>
      </c>
      <c r="Y225" s="75">
        <f>'Population 2016'!Y225*'Prevalence Rates'!Y225</f>
        <v>535.29997156638046</v>
      </c>
      <c r="Z225" s="75">
        <f>'Population 2016'!Z225*'Prevalence Rates'!Z225</f>
        <v>322.86096053926047</v>
      </c>
      <c r="AA225" s="75">
        <f>'Population 2016'!AA225*'Prevalence Rates'!AA225</f>
        <v>2035.2597485918986</v>
      </c>
      <c r="AB225" s="75">
        <f>'Population 2016'!AB225*'Prevalence Rates'!AB225</f>
        <v>1160.295677627568</v>
      </c>
      <c r="AC225" s="75">
        <f>'Population 2016'!AC225*'Prevalence Rates'!AC225</f>
        <v>1422.6423925210709</v>
      </c>
      <c r="AD225" s="75">
        <f>'Population 2016'!AD225*'Prevalence Rates'!AD225</f>
        <v>247.12580005652762</v>
      </c>
      <c r="AE225" s="75">
        <f>'Population 2016'!AE225*'Prevalence Rates'!AE225</f>
        <v>188.91417010001149</v>
      </c>
      <c r="AF225" s="75">
        <f>'Population 2016'!AF225*'Prevalence Rates'!AF225</f>
        <v>81.426022234569146</v>
      </c>
      <c r="AG225" s="75">
        <f>'Population 2016'!AG225*'Prevalence Rates'!AG225</f>
        <v>188.91417010001152</v>
      </c>
      <c r="AH225" s="75">
        <f>'Population 2016'!AH225*'Prevalence Rates'!AH225</f>
        <v>572.28550509862055</v>
      </c>
      <c r="AI225" s="75">
        <f>'Population 2016'!AI225*'Prevalence Rates'!AI225</f>
        <v>1509.5565009706081</v>
      </c>
      <c r="AJ225" s="75">
        <f>'Population 2016'!AJ225*'Prevalence Rates'!AJ225</f>
        <v>104.11968423109404</v>
      </c>
      <c r="AK225" s="75">
        <f>'Population 2016'!AK225*'Prevalence Rates'!AK225</f>
        <v>120.56201021511909</v>
      </c>
      <c r="AL225" s="75">
        <f>'Population 2016'!AL225*'Prevalence Rates'!AL225</f>
        <v>171.20146758902411</v>
      </c>
      <c r="AM225" s="75">
        <f>'Population 2016'!AM225*'Prevalence Rates'!AM225</f>
        <v>234.14673938156781</v>
      </c>
      <c r="AN225" s="75">
        <f>'Population 2016'!AN225*'Prevalence Rates'!AN225</f>
        <v>14.599130524458385</v>
      </c>
      <c r="AO225" s="75">
        <f>'Population 2016'!AO225*'Prevalence Rates'!AO225</f>
        <v>14.59913052445838</v>
      </c>
      <c r="AP225" s="75">
        <f>'Population 2016'!AP225*'Prevalence Rates'!AP225</f>
        <v>239.86203414892822</v>
      </c>
      <c r="AQ225" s="75">
        <f>'Population 2016'!AQ225*'Prevalence Rates'!AQ225</f>
        <v>194.40889986946388</v>
      </c>
      <c r="AR225" s="75">
        <f>'Population 2016'!AR225*'Prevalence Rates'!AR225</f>
        <v>7807.2089366536911</v>
      </c>
      <c r="AS225" s="75">
        <f>'Population 2016'!AS225*'Prevalence Rates'!AS225</f>
        <v>109.94508987892615</v>
      </c>
      <c r="AT225" s="75">
        <f>'Population 2016'!AT225*'Prevalence Rates'!AT225</f>
        <v>0</v>
      </c>
      <c r="AU225" s="75">
        <f>'Population 2016'!AU225*'Prevalence Rates'!AU225</f>
        <v>0</v>
      </c>
      <c r="AV225" s="75">
        <f>'Population 2016'!AV225*'Prevalence Rates'!AV225</f>
        <v>234.82124870432372</v>
      </c>
      <c r="AW225" s="75">
        <f>'Population 2016'!AW225*'Prevalence Rates'!AW225</f>
        <v>323.97618676696925</v>
      </c>
      <c r="AX225" s="75">
        <f>'Population 2016'!AX225*'Prevalence Rates'!AX225</f>
        <v>226.07855310458751</v>
      </c>
      <c r="AY225" s="75">
        <f>'Population 2016'!AY225*'Prevalence Rates'!AY225</f>
        <v>1376.1621395738562</v>
      </c>
      <c r="AZ225" s="75">
        <f>'Population 2016'!AZ225*'Prevalence Rates'!AZ225</f>
        <v>681.58610128762086</v>
      </c>
      <c r="BA225" s="75">
        <f>'Population 2016'!BA225*'Prevalence Rates'!BA225</f>
        <v>18.782773545910544</v>
      </c>
      <c r="BB225" s="75">
        <f>'Population 2016'!BB225*'Prevalence Rates'!BB225</f>
        <v>217.77636267687922</v>
      </c>
      <c r="BC225" s="84">
        <f>'Population 2016'!BC225*'Prevalence Rates'!BC225</f>
        <v>0</v>
      </c>
      <c r="BD225" s="118">
        <v>223</v>
      </c>
    </row>
    <row r="226" spans="2:56" s="75" customFormat="1" x14ac:dyDescent="0.35">
      <c r="B226" s="75" t="s">
        <v>73</v>
      </c>
      <c r="C226" s="83">
        <f>'Population 2016'!C226*'Prevalence Rates'!C226</f>
        <v>340.88021409289684</v>
      </c>
      <c r="D226" s="75">
        <f>'Population 2016'!D226*'Prevalence Rates'!D226</f>
        <v>768.08276505501362</v>
      </c>
      <c r="E226" s="75">
        <f>'Population 2016'!E226*'Prevalence Rates'!E226</f>
        <v>422.52717316216103</v>
      </c>
      <c r="F226" s="75">
        <f>'Population 2016'!F226*'Prevalence Rates'!F226</f>
        <v>175.63728108158452</v>
      </c>
      <c r="G226" s="75">
        <f>'Population 2016'!G226*'Prevalence Rates'!G226</f>
        <v>50.295661851034971</v>
      </c>
      <c r="H226" s="75">
        <f>'Population 2016'!H226*'Prevalence Rates'!H226</f>
        <v>456.22393519684761</v>
      </c>
      <c r="I226" s="75">
        <f>'Population 2016'!I226*'Prevalence Rates'!I226</f>
        <v>65.945868828963611</v>
      </c>
      <c r="J226" s="75">
        <f>'Population 2016'!J226*'Prevalence Rates'!J226</f>
        <v>243.42312025865695</v>
      </c>
      <c r="K226" s="75">
        <f>'Population 2016'!K226*'Prevalence Rates'!K226</f>
        <v>55.788765099194627</v>
      </c>
      <c r="L226" s="75">
        <f>'Population 2016'!L226*'Prevalence Rates'!L226</f>
        <v>114.63671359678322</v>
      </c>
      <c r="M226" s="75">
        <f>'Population 2016'!M226*'Prevalence Rates'!M226</f>
        <v>114.63671359678324</v>
      </c>
      <c r="N226" s="75">
        <f>'Population 2016'!N226*'Prevalence Rates'!N226</f>
        <v>128.20893027297694</v>
      </c>
      <c r="O226" s="75">
        <f>'Population 2016'!O226*'Prevalence Rates'!O226</f>
        <v>97.066819631062558</v>
      </c>
      <c r="P226" s="75">
        <f>'Population 2016'!P226*'Prevalence Rates'!P226</f>
        <v>270.4349426116454</v>
      </c>
      <c r="Q226" s="75">
        <f>'Population 2016'!Q226*'Prevalence Rates'!Q226</f>
        <v>124.44183946656059</v>
      </c>
      <c r="R226" s="75">
        <f>'Population 2016'!R226*'Prevalence Rates'!R226</f>
        <v>233.91984717646451</v>
      </c>
      <c r="S226" s="75">
        <f>'Population 2016'!S226*'Prevalence Rates'!S226</f>
        <v>1744.4456861992082</v>
      </c>
      <c r="T226" s="75">
        <f>'Population 2016'!T226*'Prevalence Rates'!T226</f>
        <v>631.88309272405343</v>
      </c>
      <c r="U226" s="75">
        <f>'Population 2016'!U226*'Prevalence Rates'!U226</f>
        <v>0</v>
      </c>
      <c r="V226" s="75">
        <f>'Population 2016'!V226*'Prevalence Rates'!V226</f>
        <v>156.51890778437601</v>
      </c>
      <c r="W226" s="75">
        <f>'Population 2016'!W226*'Prevalence Rates'!W226</f>
        <v>525.97856979214509</v>
      </c>
      <c r="X226" s="75">
        <f>'Population 2016'!X226*'Prevalence Rates'!X226</f>
        <v>525.97856979214464</v>
      </c>
      <c r="Y226" s="75">
        <f>'Population 2016'!Y226*'Prevalence Rates'!Y226</f>
        <v>398.1375338642859</v>
      </c>
      <c r="Z226" s="75">
        <f>'Population 2016'!Z226*'Prevalence Rates'!Z226</f>
        <v>193.30673871497328</v>
      </c>
      <c r="AA226" s="75">
        <f>'Population 2016'!AA226*'Prevalence Rates'!AA226</f>
        <v>1548.7676681184455</v>
      </c>
      <c r="AB226" s="75">
        <f>'Population 2016'!AB226*'Prevalence Rates'!AB226</f>
        <v>877.17914967764966</v>
      </c>
      <c r="AC226" s="75">
        <f>'Population 2016'!AC226*'Prevalence Rates'!AC226</f>
        <v>1097.677594347864</v>
      </c>
      <c r="AD226" s="75">
        <f>'Population 2016'!AD226*'Prevalence Rates'!AD226</f>
        <v>198.52278067163323</v>
      </c>
      <c r="AE226" s="75">
        <f>'Population 2016'!AE226*'Prevalence Rates'!AE226</f>
        <v>150.5908794165241</v>
      </c>
      <c r="AF226" s="75">
        <f>'Population 2016'!AF226*'Prevalence Rates'!AF226</f>
        <v>64.738713974151267</v>
      </c>
      <c r="AG226" s="75">
        <f>'Population 2016'!AG226*'Prevalence Rates'!AG226</f>
        <v>150.59087941652413</v>
      </c>
      <c r="AH226" s="75">
        <f>'Population 2016'!AH226*'Prevalence Rates'!AH226</f>
        <v>417.61374696385826</v>
      </c>
      <c r="AI226" s="75">
        <f>'Population 2016'!AI226*'Prevalence Rates'!AI226</f>
        <v>1127.2523142644477</v>
      </c>
      <c r="AJ226" s="75">
        <f>'Population 2016'!AJ226*'Prevalence Rates'!AJ226</f>
        <v>74.765460002086812</v>
      </c>
      <c r="AK226" s="75">
        <f>'Population 2016'!AK226*'Prevalence Rates'!AK226</f>
        <v>104.79620887929582</v>
      </c>
      <c r="AL226" s="75">
        <f>'Population 2016'!AL226*'Prevalence Rates'!AL226</f>
        <v>133.26477874827444</v>
      </c>
      <c r="AM226" s="75">
        <f>'Population 2016'!AM226*'Prevalence Rates'!AM226</f>
        <v>155.64823574097306</v>
      </c>
      <c r="AN226" s="75">
        <f>'Population 2016'!AN226*'Prevalence Rates'!AN226</f>
        <v>12.881585756875046</v>
      </c>
      <c r="AO226" s="75">
        <f>'Population 2016'!AO226*'Prevalence Rates'!AO226</f>
        <v>12.88158575687504</v>
      </c>
      <c r="AP226" s="75">
        <f>'Population 2016'!AP226*'Prevalence Rates'!AP226</f>
        <v>194.39933299377114</v>
      </c>
      <c r="AQ226" s="75">
        <f>'Population 2016'!AQ226*'Prevalence Rates'!AQ226</f>
        <v>146.0703397753386</v>
      </c>
      <c r="AR226" s="75">
        <f>'Population 2016'!AR226*'Prevalence Rates'!AR226</f>
        <v>5947.3147032105144</v>
      </c>
      <c r="AS226" s="75">
        <f>'Population 2016'!AS226*'Prevalence Rates'!AS226</f>
        <v>83.283405583286552</v>
      </c>
      <c r="AT226" s="75">
        <f>'Population 2016'!AT226*'Prevalence Rates'!AT226</f>
        <v>0</v>
      </c>
      <c r="AU226" s="75">
        <f>'Population 2016'!AU226*'Prevalence Rates'!AU226</f>
        <v>0</v>
      </c>
      <c r="AV226" s="75">
        <f>'Population 2016'!AV226*'Prevalence Rates'!AV226</f>
        <v>189.03320557593145</v>
      </c>
      <c r="AW226" s="75">
        <f>'Population 2016'!AW226*'Prevalence Rates'!AW226</f>
        <v>249.22992768819441</v>
      </c>
      <c r="AX226" s="75">
        <f>'Population 2016'!AX226*'Prevalence Rates'!AX226</f>
        <v>180.91445859168476</v>
      </c>
      <c r="AY226" s="75">
        <f>'Population 2016'!AY226*'Prevalence Rates'!AY226</f>
        <v>1055.2409286743227</v>
      </c>
      <c r="AZ226" s="75">
        <f>'Population 2016'!AZ226*'Prevalence Rates'!AZ226</f>
        <v>531.65164542520051</v>
      </c>
      <c r="BA226" s="75">
        <f>'Population 2016'!BA226*'Prevalence Rates'!BA226</f>
        <v>9.2925300700820586</v>
      </c>
      <c r="BB226" s="75">
        <f>'Population 2016'!BB226*'Prevalence Rates'!BB226</f>
        <v>154.25825689612279</v>
      </c>
      <c r="BC226" s="84">
        <f>'Population 2016'!BC226*'Prevalence Rates'!BC226</f>
        <v>0</v>
      </c>
      <c r="BD226" s="118">
        <v>224</v>
      </c>
    </row>
    <row r="227" spans="2:56" s="75" customFormat="1" x14ac:dyDescent="0.35">
      <c r="B227" s="75" t="s">
        <v>74</v>
      </c>
      <c r="C227" s="83">
        <f>'Population 2016'!C227*'Prevalence Rates'!C227</f>
        <v>328.96249110540271</v>
      </c>
      <c r="D227" s="75">
        <f>'Population 2016'!D227*'Prevalence Rates'!D227</f>
        <v>689.93600017211952</v>
      </c>
      <c r="E227" s="75">
        <f>'Population 2016'!E227*'Prevalence Rates'!E227</f>
        <v>352.51908540182603</v>
      </c>
      <c r="F227" s="75">
        <f>'Population 2016'!F227*'Prevalence Rates'!F227</f>
        <v>152.35533333395617</v>
      </c>
      <c r="G227" s="75">
        <f>'Population 2016'!G227*'Prevalence Rates'!G227</f>
        <v>39.373631641973084</v>
      </c>
      <c r="H227" s="75">
        <f>'Population 2016'!H227*'Prevalence Rates'!H227</f>
        <v>382.30365031256207</v>
      </c>
      <c r="I227" s="75">
        <f>'Population 2016'!I227*'Prevalence Rates'!I227</f>
        <v>64.324477249539797</v>
      </c>
      <c r="J227" s="75">
        <f>'Population 2016'!J227*'Prevalence Rates'!J227</f>
        <v>223.40092412872283</v>
      </c>
      <c r="K227" s="75">
        <f>'Population 2016'!K227*'Prevalence Rates'!K227</f>
        <v>49.05832172556687</v>
      </c>
      <c r="L227" s="75">
        <f>'Population 2016'!L227*'Prevalence Rates'!L227</f>
        <v>97.865756767674753</v>
      </c>
      <c r="M227" s="75">
        <f>'Population 2016'!M227*'Prevalence Rates'!M227</f>
        <v>97.865756767674768</v>
      </c>
      <c r="N227" s="75">
        <f>'Population 2016'!N227*'Prevalence Rates'!N227</f>
        <v>116.38130219410938</v>
      </c>
      <c r="O227" s="75">
        <f>'Population 2016'!O227*'Prevalence Rates'!O227</f>
        <v>74.852023899145607</v>
      </c>
      <c r="P227" s="75">
        <f>'Population 2016'!P227*'Prevalence Rates'!P227</f>
        <v>272.44644702429861</v>
      </c>
      <c r="Q227" s="75">
        <f>'Population 2016'!Q227*'Prevalence Rates'!Q227</f>
        <v>108.84782931249342</v>
      </c>
      <c r="R227" s="75">
        <f>'Population 2016'!R227*'Prevalence Rates'!R227</f>
        <v>199.53323339508029</v>
      </c>
      <c r="S227" s="75">
        <f>'Population 2016'!S227*'Prevalence Rates'!S227</f>
        <v>1542.4866919904011</v>
      </c>
      <c r="T227" s="75">
        <f>'Population 2016'!T227*'Prevalence Rates'!T227</f>
        <v>596.92255099341628</v>
      </c>
      <c r="U227" s="75">
        <f>'Population 2016'!U227*'Prevalence Rates'!U227</f>
        <v>0</v>
      </c>
      <c r="V227" s="75">
        <f>'Population 2016'!V227*'Prevalence Rates'!V227</f>
        <v>129.21085913792518</v>
      </c>
      <c r="W227" s="75">
        <f>'Population 2016'!W227*'Prevalence Rates'!W227</f>
        <v>414.9868497201349</v>
      </c>
      <c r="X227" s="75">
        <f>'Population 2016'!X227*'Prevalence Rates'!X227</f>
        <v>414.98684972013456</v>
      </c>
      <c r="Y227" s="75">
        <f>'Population 2016'!Y227*'Prevalence Rates'!Y227</f>
        <v>350.61649264804021</v>
      </c>
      <c r="Z227" s="75">
        <f>'Population 2016'!Z227*'Prevalence Rates'!Z227</f>
        <v>188.42070939886159</v>
      </c>
      <c r="AA227" s="75">
        <f>'Population 2016'!AA227*'Prevalence Rates'!AA227</f>
        <v>1368.8587450633777</v>
      </c>
      <c r="AB227" s="75">
        <f>'Population 2016'!AB227*'Prevalence Rates'!AB227</f>
        <v>777.65740342146</v>
      </c>
      <c r="AC227" s="75">
        <f>'Population 2016'!AC227*'Prevalence Rates'!AC227</f>
        <v>991.45080627690731</v>
      </c>
      <c r="AD227" s="75">
        <f>'Population 2016'!AD227*'Prevalence Rates'!AD227</f>
        <v>163.42753955503898</v>
      </c>
      <c r="AE227" s="75">
        <f>'Population 2016'!AE227*'Prevalence Rates'!AE227</f>
        <v>126.03218113073817</v>
      </c>
      <c r="AF227" s="75">
        <f>'Population 2016'!AF227*'Prevalence Rates'!AF227</f>
        <v>57.178637488575035</v>
      </c>
      <c r="AG227" s="75">
        <f>'Population 2016'!AG227*'Prevalence Rates'!AG227</f>
        <v>126.03218113073819</v>
      </c>
      <c r="AH227" s="75">
        <f>'Population 2016'!AH227*'Prevalence Rates'!AH227</f>
        <v>343.89291547034247</v>
      </c>
      <c r="AI227" s="75">
        <f>'Population 2016'!AI227*'Prevalence Rates'!AI227</f>
        <v>1028.8207267020578</v>
      </c>
      <c r="AJ227" s="75">
        <f>'Population 2016'!AJ227*'Prevalence Rates'!AJ227</f>
        <v>64.077513914038548</v>
      </c>
      <c r="AK227" s="75">
        <f>'Population 2016'!AK227*'Prevalence Rates'!AK227</f>
        <v>83.262305923212793</v>
      </c>
      <c r="AL227" s="75">
        <f>'Population 2016'!AL227*'Prevalence Rates'!AL227</f>
        <v>107.76438392100378</v>
      </c>
      <c r="AM227" s="75">
        <f>'Population 2016'!AM227*'Prevalence Rates'!AM227</f>
        <v>129.96833689989953</v>
      </c>
      <c r="AN227" s="75">
        <f>'Population 2016'!AN227*'Prevalence Rates'!AN227</f>
        <v>7.3429416473343396</v>
      </c>
      <c r="AO227" s="75">
        <f>'Population 2016'!AO227*'Prevalence Rates'!AO227</f>
        <v>7.3429416473343361</v>
      </c>
      <c r="AP227" s="75">
        <f>'Population 2016'!AP227*'Prevalence Rates'!AP227</f>
        <v>179.1840801183825</v>
      </c>
      <c r="AQ227" s="75">
        <f>'Population 2016'!AQ227*'Prevalence Rates'!AQ227</f>
        <v>105.27390359642756</v>
      </c>
      <c r="AR227" s="75">
        <f>'Population 2016'!AR227*'Prevalence Rates'!AR227</f>
        <v>5232.1918339881604</v>
      </c>
      <c r="AS227" s="75">
        <f>'Population 2016'!AS227*'Prevalence Rates'!AS227</f>
        <v>81.235741113678841</v>
      </c>
      <c r="AT227" s="75">
        <f>'Population 2016'!AT227*'Prevalence Rates'!AT227</f>
        <v>0</v>
      </c>
      <c r="AU227" s="75">
        <f>'Population 2016'!AU227*'Prevalence Rates'!AU227</f>
        <v>0</v>
      </c>
      <c r="AV227" s="75">
        <f>'Population 2016'!AV227*'Prevalence Rates'!AV227</f>
        <v>165.84954062715872</v>
      </c>
      <c r="AW227" s="75">
        <f>'Population 2016'!AW227*'Prevalence Rates'!AW227</f>
        <v>203.72064301298491</v>
      </c>
      <c r="AX227" s="75">
        <f>'Population 2016'!AX227*'Prevalence Rates'!AX227</f>
        <v>168.09451081292468</v>
      </c>
      <c r="AY227" s="75">
        <f>'Population 2016'!AY227*'Prevalence Rates'!AY227</f>
        <v>894.79563433023839</v>
      </c>
      <c r="AZ227" s="75">
        <f>'Population 2016'!AZ227*'Prevalence Rates'!AZ227</f>
        <v>479.5779343953447</v>
      </c>
      <c r="BA227" s="75">
        <f>'Population 2016'!BA227*'Prevalence Rates'!BA227</f>
        <v>7.2767169610026627</v>
      </c>
      <c r="BB227" s="75">
        <f>'Population 2016'!BB227*'Prevalence Rates'!BB227</f>
        <v>112.51173106206862</v>
      </c>
      <c r="BC227" s="84">
        <f>'Population 2016'!BC227*'Prevalence Rates'!BC227</f>
        <v>0</v>
      </c>
      <c r="BD227" s="118">
        <v>225</v>
      </c>
    </row>
    <row r="228" spans="2:56" s="75" customFormat="1" x14ac:dyDescent="0.35">
      <c r="B228" s="75" t="s">
        <v>75</v>
      </c>
      <c r="C228" s="83">
        <f>'Population 2016'!C228*'Prevalence Rates'!C228</f>
        <v>256.73519764912669</v>
      </c>
      <c r="D228" s="75">
        <f>'Population 2016'!D228*'Prevalence Rates'!D228</f>
        <v>528.54887285913071</v>
      </c>
      <c r="E228" s="75">
        <f>'Population 2016'!E228*'Prevalence Rates'!E228</f>
        <v>264.45425861389748</v>
      </c>
      <c r="F228" s="75">
        <f>'Population 2016'!F228*'Prevalence Rates'!F228</f>
        <v>120.16758685495135</v>
      </c>
      <c r="G228" s="75">
        <f>'Population 2016'!G228*'Prevalence Rates'!G228</f>
        <v>32.90125383781313</v>
      </c>
      <c r="H228" s="75">
        <f>'Population 2016'!H228*'Prevalence Rates'!H228</f>
        <v>285.50240552188131</v>
      </c>
      <c r="I228" s="75">
        <f>'Population 2016'!I228*'Prevalence Rates'!I228</f>
        <v>38.594686349723879</v>
      </c>
      <c r="J228" s="75">
        <f>'Population 2016'!J228*'Prevalence Rates'!J228</f>
        <v>153.51346925422934</v>
      </c>
      <c r="K228" s="75">
        <f>'Population 2016'!K228*'Prevalence Rates'!K228</f>
        <v>30.811019132520659</v>
      </c>
      <c r="L228" s="75">
        <f>'Population 2016'!L228*'Prevalence Rates'!L228</f>
        <v>79.055903795614697</v>
      </c>
      <c r="M228" s="75">
        <f>'Population 2016'!M228*'Prevalence Rates'!M228</f>
        <v>79.055903795614711</v>
      </c>
      <c r="N228" s="75">
        <f>'Population 2016'!N228*'Prevalence Rates'!N228</f>
        <v>93.475240728469558</v>
      </c>
      <c r="O228" s="75">
        <f>'Population 2016'!O228*'Prevalence Rates'!O228</f>
        <v>60.005341472868793</v>
      </c>
      <c r="P228" s="75">
        <f>'Population 2016'!P228*'Prevalence Rates'!P228</f>
        <v>200.95593024638211</v>
      </c>
      <c r="Q228" s="75">
        <f>'Population 2016'!Q228*'Prevalence Rates'!Q228</f>
        <v>77.508608533575</v>
      </c>
      <c r="R228" s="75">
        <f>'Population 2016'!R228*'Prevalence Rates'!R228</f>
        <v>165.9220202830748</v>
      </c>
      <c r="S228" s="75">
        <f>'Population 2016'!S228*'Prevalence Rates'!S228</f>
        <v>1208.237282906829</v>
      </c>
      <c r="T228" s="75">
        <f>'Population 2016'!T228*'Prevalence Rates'!T228</f>
        <v>503.4690070761996</v>
      </c>
      <c r="U228" s="75">
        <f>'Population 2016'!U228*'Prevalence Rates'!U228</f>
        <v>0</v>
      </c>
      <c r="V228" s="75">
        <f>'Population 2016'!V228*'Prevalence Rates'!V228</f>
        <v>84.999638020092064</v>
      </c>
      <c r="W228" s="75">
        <f>'Population 2016'!W228*'Prevalence Rates'!W228</f>
        <v>305.79506840818897</v>
      </c>
      <c r="X228" s="75">
        <f>'Population 2016'!X228*'Prevalence Rates'!X228</f>
        <v>305.79506840818874</v>
      </c>
      <c r="Y228" s="75">
        <f>'Population 2016'!Y228*'Prevalence Rates'!Y228</f>
        <v>237.05294923414544</v>
      </c>
      <c r="Z228" s="75">
        <f>'Population 2016'!Z228*'Prevalence Rates'!Z228</f>
        <v>160.23378386884323</v>
      </c>
      <c r="AA228" s="75">
        <f>'Population 2016'!AA228*'Prevalence Rates'!AA228</f>
        <v>1045.7709562340519</v>
      </c>
      <c r="AB228" s="75">
        <f>'Population 2016'!AB228*'Prevalence Rates'!AB228</f>
        <v>600.22834154717339</v>
      </c>
      <c r="AC228" s="75">
        <f>'Population 2016'!AC228*'Prevalence Rates'!AC228</f>
        <v>771.12840488203904</v>
      </c>
      <c r="AD228" s="75">
        <f>'Population 2016'!AD228*'Prevalence Rates'!AD228</f>
        <v>139.42580519794578</v>
      </c>
      <c r="AE228" s="75">
        <f>'Population 2016'!AE228*'Prevalence Rates'!AE228</f>
        <v>108.22328597095995</v>
      </c>
      <c r="AF228" s="75">
        <f>'Population 2016'!AF228*'Prevalence Rates'!AF228</f>
        <v>41.706770874019433</v>
      </c>
      <c r="AG228" s="75">
        <f>'Population 2016'!AG228*'Prevalence Rates'!AG228</f>
        <v>108.22328597095998</v>
      </c>
      <c r="AH228" s="75">
        <f>'Population 2016'!AH228*'Prevalence Rates'!AH228</f>
        <v>246.51223552323901</v>
      </c>
      <c r="AI228" s="75">
        <f>'Population 2016'!AI228*'Prevalence Rates'!AI228</f>
        <v>830.82863918311352</v>
      </c>
      <c r="AJ228" s="75">
        <f>'Population 2016'!AJ228*'Prevalence Rates'!AJ228</f>
        <v>43.09142857101282</v>
      </c>
      <c r="AK228" s="75">
        <f>'Population 2016'!AK228*'Prevalence Rates'!AK228</f>
        <v>68.523326303265193</v>
      </c>
      <c r="AL228" s="75">
        <f>'Population 2016'!AL228*'Prevalence Rates'!AL228</f>
        <v>84.620355159445921</v>
      </c>
      <c r="AM228" s="75">
        <f>'Population 2016'!AM228*'Prevalence Rates'!AM228</f>
        <v>82.734473721000867</v>
      </c>
      <c r="AN228" s="75">
        <f>'Population 2016'!AN228*'Prevalence Rates'!AN228</f>
        <v>8.6199749773055299</v>
      </c>
      <c r="AO228" s="75">
        <f>'Population 2016'!AO228*'Prevalence Rates'!AO228</f>
        <v>8.6199749773055245</v>
      </c>
      <c r="AP228" s="75">
        <f>'Population 2016'!AP228*'Prevalence Rates'!AP228</f>
        <v>138.11628198625641</v>
      </c>
      <c r="AQ228" s="75">
        <f>'Population 2016'!AQ228*'Prevalence Rates'!AQ228</f>
        <v>74.691540540482123</v>
      </c>
      <c r="AR228" s="75">
        <f>'Population 2016'!AR228*'Prevalence Rates'!AR228</f>
        <v>4033.0941490179807</v>
      </c>
      <c r="AS228" s="75">
        <f>'Population 2016'!AS228*'Prevalence Rates'!AS228</f>
        <v>48.741444668207308</v>
      </c>
      <c r="AT228" s="75">
        <f>'Population 2016'!AT228*'Prevalence Rates'!AT228</f>
        <v>0</v>
      </c>
      <c r="AU228" s="75">
        <f>'Population 2016'!AU228*'Prevalence Rates'!AU228</f>
        <v>0</v>
      </c>
      <c r="AV228" s="75">
        <f>'Population 2016'!AV228*'Prevalence Rates'!AV228</f>
        <v>118.06238485323163</v>
      </c>
      <c r="AW228" s="75">
        <f>'Population 2016'!AW228*'Prevalence Rates'!AW228</f>
        <v>154.81755333449476</v>
      </c>
      <c r="AX228" s="75">
        <f>'Population 2016'!AX228*'Prevalence Rates'!AX228</f>
        <v>118.29939031526034</v>
      </c>
      <c r="AY228" s="75">
        <f>'Population 2016'!AY228*'Prevalence Rates'!AY228</f>
        <v>683.22246097925688</v>
      </c>
      <c r="AZ228" s="75">
        <f>'Population 2016'!AZ228*'Prevalence Rates'!AZ228</f>
        <v>376.4457901654643</v>
      </c>
      <c r="BA228" s="75">
        <f>'Population 2016'!BA228*'Prevalence Rates'!BA228</f>
        <v>4.8511446406684424</v>
      </c>
      <c r="BB228" s="75">
        <f>'Population 2016'!BB228*'Prevalence Rates'!BB228</f>
        <v>71.138369639773543</v>
      </c>
      <c r="BC228" s="84">
        <f>'Population 2016'!BC228*'Prevalence Rates'!BC228</f>
        <v>0</v>
      </c>
      <c r="BD228" s="118">
        <v>226</v>
      </c>
    </row>
    <row r="229" spans="2:56" s="75" customFormat="1" x14ac:dyDescent="0.35">
      <c r="B229" s="75" t="s">
        <v>81</v>
      </c>
      <c r="C229" s="83">
        <f>'Population 2016'!C229*'Prevalence Rates'!C229</f>
        <v>188.22870415878</v>
      </c>
      <c r="D229" s="75">
        <f>'Population 2016'!D229*'Prevalence Rates'!D229</f>
        <v>363.3019637269972</v>
      </c>
      <c r="E229" s="75">
        <f>'Population 2016'!E229*'Prevalence Rates'!E229</f>
        <v>167.81674957227682</v>
      </c>
      <c r="F229" s="75">
        <f>'Population 2016'!F229*'Prevalence Rates'!F229</f>
        <v>77.557141516078289</v>
      </c>
      <c r="G229" s="75">
        <f>'Population 2016'!G229*'Prevalence Rates'!G229</f>
        <v>18.877768595466549</v>
      </c>
      <c r="H229" s="75">
        <f>'Population 2016'!H229*'Prevalence Rates'!H229</f>
        <v>169.40217838369136</v>
      </c>
      <c r="I229" s="75">
        <f>'Population 2016'!I229*'Prevalence Rates'!I229</f>
        <v>20.389645618722049</v>
      </c>
      <c r="J229" s="75">
        <f>'Population 2016'!J229*'Prevalence Rates'!J229</f>
        <v>86.015329076299693</v>
      </c>
      <c r="K229" s="75">
        <f>'Population 2016'!K229*'Prevalence Rates'!K229</f>
        <v>13.461124863722617</v>
      </c>
      <c r="L229" s="75">
        <f>'Population 2016'!L229*'Prevalence Rates'!L229</f>
        <v>42.526624110744457</v>
      </c>
      <c r="M229" s="75">
        <f>'Population 2016'!M229*'Prevalence Rates'!M229</f>
        <v>42.526624110744464</v>
      </c>
      <c r="N229" s="75">
        <f>'Population 2016'!N229*'Prevalence Rates'!N229</f>
        <v>60.851456216800727</v>
      </c>
      <c r="O229" s="75">
        <f>'Population 2016'!O229*'Prevalence Rates'!O229</f>
        <v>36.4980942979305</v>
      </c>
      <c r="P229" s="75">
        <f>'Population 2016'!P229*'Prevalence Rates'!P229</f>
        <v>117.19465312598744</v>
      </c>
      <c r="Q229" s="75">
        <f>'Population 2016'!Q229*'Prevalence Rates'!Q229</f>
        <v>50.926233765742424</v>
      </c>
      <c r="R229" s="75">
        <f>'Population 2016'!R229*'Prevalence Rates'!R229</f>
        <v>115.23844495544745</v>
      </c>
      <c r="S229" s="75">
        <f>'Population 2016'!S229*'Prevalence Rates'!S229</f>
        <v>804.93204181746876</v>
      </c>
      <c r="T229" s="75">
        <f>'Population 2016'!T229*'Prevalence Rates'!T229</f>
        <v>351.48739043267148</v>
      </c>
      <c r="U229" s="75">
        <f>'Population 2016'!U229*'Prevalence Rates'!U229</f>
        <v>0</v>
      </c>
      <c r="V229" s="75">
        <f>'Population 2016'!V229*'Prevalence Rates'!V229</f>
        <v>45.922623225620207</v>
      </c>
      <c r="W229" s="75">
        <f>'Population 2016'!W229*'Prevalence Rates'!W229</f>
        <v>189.34319525369347</v>
      </c>
      <c r="X229" s="75">
        <f>'Population 2016'!X229*'Prevalence Rates'!X229</f>
        <v>189.34319525369332</v>
      </c>
      <c r="Y229" s="75">
        <f>'Population 2016'!Y229*'Prevalence Rates'!Y229</f>
        <v>131.07977118981688</v>
      </c>
      <c r="Z229" s="75">
        <f>'Population 2016'!Z229*'Prevalence Rates'!Z229</f>
        <v>107.41504053331329</v>
      </c>
      <c r="AA229" s="75">
        <f>'Population 2016'!AA229*'Prevalence Rates'!AA229</f>
        <v>640.90784197121673</v>
      </c>
      <c r="AB229" s="75">
        <f>'Population 2016'!AB229*'Prevalence Rates'!AB229</f>
        <v>407.15815025146208</v>
      </c>
      <c r="AC229" s="75">
        <f>'Population 2016'!AC229*'Prevalence Rates'!AC229</f>
        <v>491.38002528578306</v>
      </c>
      <c r="AD229" s="75">
        <f>'Population 2016'!AD229*'Prevalence Rates'!AD229</f>
        <v>83.601546637066136</v>
      </c>
      <c r="AE229" s="75">
        <f>'Population 2016'!AE229*'Prevalence Rates'!AE229</f>
        <v>65.75592058995035</v>
      </c>
      <c r="AF229" s="75">
        <f>'Population 2016'!AF229*'Prevalence Rates'!AF229</f>
        <v>29.598353523497664</v>
      </c>
      <c r="AG229" s="75">
        <f>'Population 2016'!AG229*'Prevalence Rates'!AG229</f>
        <v>65.755920589950364</v>
      </c>
      <c r="AH229" s="75">
        <f>'Population 2016'!AH229*'Prevalence Rates'!AH229</f>
        <v>128.82072804431112</v>
      </c>
      <c r="AI229" s="75">
        <f>'Population 2016'!AI229*'Prevalence Rates'!AI229</f>
        <v>569.01015502977282</v>
      </c>
      <c r="AJ229" s="75">
        <f>'Population 2016'!AJ229*'Prevalence Rates'!AJ229</f>
        <v>17.628311688141608</v>
      </c>
      <c r="AK229" s="75">
        <f>'Population 2016'!AK229*'Prevalence Rates'!AK229</f>
        <v>41.372574371782761</v>
      </c>
      <c r="AL229" s="75">
        <f>'Population 2016'!AL229*'Prevalence Rates'!AL229</f>
        <v>48.096184770112423</v>
      </c>
      <c r="AM229" s="75">
        <f>'Population 2016'!AM229*'Prevalence Rates'!AM229</f>
        <v>37.00487370066584</v>
      </c>
      <c r="AN229" s="75">
        <f>'Population 2016'!AN229*'Prevalence Rates'!AN229</f>
        <v>4.4696166548991636</v>
      </c>
      <c r="AO229" s="75">
        <f>'Population 2016'!AO229*'Prevalence Rates'!AO229</f>
        <v>4.4696166548991609</v>
      </c>
      <c r="AP229" s="75">
        <f>'Population 2016'!AP229*'Prevalence Rates'!AP229</f>
        <v>89.018467459580549</v>
      </c>
      <c r="AQ229" s="75">
        <f>'Population 2016'!AQ229*'Prevalence Rates'!AQ229</f>
        <v>43.128973540435872</v>
      </c>
      <c r="AR229" s="75">
        <f>'Population 2016'!AR229*'Prevalence Rates'!AR229</f>
        <v>2569.4213619447032</v>
      </c>
      <c r="AS229" s="75">
        <f>'Population 2016'!AS229*'Prevalence Rates'!AS229</f>
        <v>25.750197183203859</v>
      </c>
      <c r="AT229" s="75">
        <f>'Population 2016'!AT229*'Prevalence Rates'!AT229</f>
        <v>0</v>
      </c>
      <c r="AU229" s="75">
        <f>'Population 2016'!AU229*'Prevalence Rates'!AU229</f>
        <v>0</v>
      </c>
      <c r="AV229" s="75">
        <f>'Population 2016'!AV229*'Prevalence Rates'!AV229</f>
        <v>70.743730606499909</v>
      </c>
      <c r="AW229" s="75">
        <f>'Population 2016'!AW229*'Prevalence Rates'!AW229</f>
        <v>86.150520677132917</v>
      </c>
      <c r="AX229" s="75">
        <f>'Population 2016'!AX229*'Prevalence Rates'!AX229</f>
        <v>69.943435149898448</v>
      </c>
      <c r="AY229" s="75">
        <f>'Population 2016'!AY229*'Prevalence Rates'!AY229</f>
        <v>433.73894299621526</v>
      </c>
      <c r="AZ229" s="75">
        <f>'Population 2016'!AZ229*'Prevalence Rates'!AZ229</f>
        <v>243.42417332587962</v>
      </c>
      <c r="BA229" s="75">
        <f>'Population 2016'!BA229*'Prevalence Rates'!BA229</f>
        <v>2.2050657457583829</v>
      </c>
      <c r="BB229" s="75">
        <f>'Population 2016'!BB229*'Prevalence Rates'!BB229</f>
        <v>51.195814134062971</v>
      </c>
      <c r="BC229" s="84">
        <f>'Population 2016'!BC229*'Prevalence Rates'!BC229</f>
        <v>0</v>
      </c>
      <c r="BD229" s="118">
        <v>227</v>
      </c>
    </row>
    <row r="230" spans="2:56" s="75" customFormat="1" x14ac:dyDescent="0.35">
      <c r="B230" s="75" t="s">
        <v>82</v>
      </c>
      <c r="C230" s="83">
        <f>'Population 2016'!C230*'Prevalence Rates'!C230</f>
        <v>114.68818718511712</v>
      </c>
      <c r="D230" s="75">
        <f>'Population 2016'!D230*'Prevalence Rates'!D230</f>
        <v>226.52094551105603</v>
      </c>
      <c r="E230" s="75">
        <f>'Population 2016'!E230*'Prevalence Rates'!E230</f>
        <v>107.8079737964317</v>
      </c>
      <c r="F230" s="75">
        <f>'Population 2016'!F230*'Prevalence Rates'!F230</f>
        <v>39.544945674205927</v>
      </c>
      <c r="G230" s="75">
        <f>'Population 2016'!G230*'Prevalence Rates'!G230</f>
        <v>11.866025974293258</v>
      </c>
      <c r="H230" s="75">
        <f>'Population 2016'!H230*'Prevalence Rates'!H230</f>
        <v>110.27989912862367</v>
      </c>
      <c r="I230" s="75">
        <f>'Population 2016'!I230*'Prevalence Rates'!I230</f>
        <v>16.748637472521683</v>
      </c>
      <c r="J230" s="75">
        <f>'Population 2016'!J230*'Prevalence Rates'!J230</f>
        <v>48.38362260541858</v>
      </c>
      <c r="K230" s="75">
        <f>'Population 2016'!K230*'Prevalence Rates'!K230</f>
        <v>5.3844499454890471</v>
      </c>
      <c r="L230" s="75">
        <f>'Population 2016'!L230*'Prevalence Rates'!L230</f>
        <v>24.807197397934267</v>
      </c>
      <c r="M230" s="75">
        <f>'Population 2016'!M230*'Prevalence Rates'!M230</f>
        <v>24.807197397934274</v>
      </c>
      <c r="N230" s="75">
        <f>'Population 2016'!N230*'Prevalence Rates'!N230</f>
        <v>27.070799913937968</v>
      </c>
      <c r="O230" s="75">
        <f>'Population 2016'!O230*'Prevalence Rates'!O230</f>
        <v>16.39321184568065</v>
      </c>
      <c r="P230" s="75">
        <f>'Population 2016'!P230*'Prevalence Rates'!P230</f>
        <v>69.356471500963735</v>
      </c>
      <c r="Q230" s="75">
        <f>'Population 2016'!Q230*'Prevalence Rates'!Q230</f>
        <v>31.898849721399099</v>
      </c>
      <c r="R230" s="75">
        <f>'Population 2016'!R230*'Prevalence Rates'!R230</f>
        <v>63.310009882931006</v>
      </c>
      <c r="S230" s="75">
        <f>'Population 2016'!S230*'Prevalence Rates'!S230</f>
        <v>512.1640873762625</v>
      </c>
      <c r="T230" s="75">
        <f>'Population 2016'!T230*'Prevalence Rates'!T230</f>
        <v>218.16458716510644</v>
      </c>
      <c r="U230" s="75">
        <f>'Population 2016'!U230*'Prevalence Rates'!U230</f>
        <v>0</v>
      </c>
      <c r="V230" s="75">
        <f>'Population 2016'!V230*'Prevalence Rates'!V230</f>
        <v>35.083743209635315</v>
      </c>
      <c r="W230" s="75">
        <f>'Population 2016'!W230*'Prevalence Rates'!W230</f>
        <v>125.45438703925701</v>
      </c>
      <c r="X230" s="75">
        <f>'Population 2016'!X230*'Prevalence Rates'!X230</f>
        <v>125.45438703925691</v>
      </c>
      <c r="Y230" s="75">
        <f>'Population 2016'!Y230*'Prevalence Rates'!Y230</f>
        <v>83.202081935629863</v>
      </c>
      <c r="Z230" s="75">
        <f>'Population 2016'!Z230*'Prevalence Rates'!Z230</f>
        <v>70.086409425991647</v>
      </c>
      <c r="AA230" s="75">
        <f>'Population 2016'!AA230*'Prevalence Rates'!AA230</f>
        <v>364.22629610262499</v>
      </c>
      <c r="AB230" s="75">
        <f>'Population 2016'!AB230*'Prevalence Rates'!AB230</f>
        <v>254.65713839257111</v>
      </c>
      <c r="AC230" s="75">
        <f>'Population 2016'!AC230*'Prevalence Rates'!AC230</f>
        <v>286.09028240826183</v>
      </c>
      <c r="AD230" s="75">
        <f>'Population 2016'!AD230*'Prevalence Rates'!AD230</f>
        <v>46.924739080159704</v>
      </c>
      <c r="AE230" s="75">
        <f>'Population 2016'!AE230*'Prevalence Rates'!AE230</f>
        <v>35.617790319556441</v>
      </c>
      <c r="AF230" s="75">
        <f>'Population 2016'!AF230*'Prevalence Rates'!AF230</f>
        <v>20.180695584202955</v>
      </c>
      <c r="AG230" s="75">
        <f>'Population 2016'!AG230*'Prevalence Rates'!AG230</f>
        <v>35.617790319556448</v>
      </c>
      <c r="AH230" s="75">
        <f>'Population 2016'!AH230*'Prevalence Rates'!AH230</f>
        <v>65.10594030749202</v>
      </c>
      <c r="AI230" s="75">
        <f>'Population 2016'!AI230*'Prevalence Rates'!AI230</f>
        <v>354.95292005863359</v>
      </c>
      <c r="AJ230" s="75">
        <f>'Population 2016'!AJ230*'Prevalence Rates'!AJ230</f>
        <v>12.871465677055777</v>
      </c>
      <c r="AK230" s="75">
        <f>'Population 2016'!AK230*'Prevalence Rates'!AK230</f>
        <v>26.633594751835151</v>
      </c>
      <c r="AL230" s="75">
        <f>'Population 2016'!AL230*'Prevalence Rates'!AL230</f>
        <v>26.398657806151935</v>
      </c>
      <c r="AM230" s="75">
        <f>'Population 2016'!AM230*'Prevalence Rates'!AM230</f>
        <v>19.856273693040208</v>
      </c>
      <c r="AN230" s="75">
        <f>'Population 2016'!AN230*'Prevalence Rates'!AN230</f>
        <v>2.2348083274495818</v>
      </c>
      <c r="AO230" s="75">
        <f>'Population 2016'!AO230*'Prevalence Rates'!AO230</f>
        <v>2.2348083274495805</v>
      </c>
      <c r="AP230" s="75">
        <f>'Population 2016'!AP230*'Prevalence Rates'!AP230</f>
        <v>60.569266518889854</v>
      </c>
      <c r="AQ230" s="75">
        <f>'Population 2016'!AQ230*'Prevalence Rates'!AQ230</f>
        <v>19.40803809319614</v>
      </c>
      <c r="AR230" s="75">
        <f>'Population 2016'!AR230*'Prevalence Rates'!AR230</f>
        <v>1561.9214360998665</v>
      </c>
      <c r="AS230" s="75">
        <f>'Population 2016'!AS230*'Prevalence Rates'!AS230</f>
        <v>21.151947686203172</v>
      </c>
      <c r="AT230" s="75">
        <f>'Population 2016'!AT230*'Prevalence Rates'!AT230</f>
        <v>0</v>
      </c>
      <c r="AU230" s="75">
        <f>'Population 2016'!AU230*'Prevalence Rates'!AU230</f>
        <v>0</v>
      </c>
      <c r="AV230" s="75">
        <f>'Population 2016'!AV230*'Prevalence Rates'!AV230</f>
        <v>54.814678681857544</v>
      </c>
      <c r="AW230" s="75">
        <f>'Population 2016'!AW230*'Prevalence Rates'!AW230</f>
        <v>42.568492569877442</v>
      </c>
      <c r="AX230" s="75">
        <f>'Population 2016'!AX230*'Prevalence Rates'!AX230</f>
        <v>41.447961570310191</v>
      </c>
      <c r="AY230" s="75">
        <f>'Population 2016'!AY230*'Prevalence Rates'!AY230</f>
        <v>262.58488708382697</v>
      </c>
      <c r="AZ230" s="75">
        <f>'Population 2016'!AZ230*'Prevalence Rates'!AZ230</f>
        <v>137.33000928783031</v>
      </c>
      <c r="BA230" s="75">
        <f>'Population 2016'!BA230*'Prevalence Rates'!BA230</f>
        <v>1.5435460220308679</v>
      </c>
      <c r="BB230" s="75">
        <f>'Population 2016'!BB230*'Prevalence Rates'!BB230</f>
        <v>31.848558792701965</v>
      </c>
      <c r="BC230" s="84">
        <f>'Population 2016'!BC230*'Prevalence Rates'!BC230</f>
        <v>0</v>
      </c>
      <c r="BD230" s="118">
        <v>228</v>
      </c>
    </row>
    <row r="231" spans="2:56" s="75" customFormat="1" x14ac:dyDescent="0.35">
      <c r="B231" s="75" t="s">
        <v>76</v>
      </c>
      <c r="C231" s="83">
        <f>'Population 2016'!C231*'Prevalence Rates'!C231</f>
        <v>0</v>
      </c>
      <c r="D231" s="75">
        <f>'Population 2016'!D231*'Prevalence Rates'!D231</f>
        <v>0</v>
      </c>
      <c r="E231" s="75">
        <f>'Population 2016'!E231*'Prevalence Rates'!E231</f>
        <v>0</v>
      </c>
      <c r="F231" s="75">
        <f>'Population 2016'!F231*'Prevalence Rates'!F231</f>
        <v>0</v>
      </c>
      <c r="G231" s="75">
        <f>'Population 2016'!G231*'Prevalence Rates'!G231</f>
        <v>0</v>
      </c>
      <c r="H231" s="75">
        <f>'Population 2016'!H231*'Prevalence Rates'!H231</f>
        <v>0</v>
      </c>
      <c r="I231" s="75">
        <f>'Population 2016'!I231*'Prevalence Rates'!I231</f>
        <v>0</v>
      </c>
      <c r="J231" s="75">
        <f>'Population 2016'!J231*'Prevalence Rates'!J231</f>
        <v>0</v>
      </c>
      <c r="K231" s="75">
        <f>'Population 2016'!K231*'Prevalence Rates'!K231</f>
        <v>0</v>
      </c>
      <c r="L231" s="75">
        <f>'Population 2016'!L231*'Prevalence Rates'!L231</f>
        <v>0</v>
      </c>
      <c r="M231" s="75">
        <f>'Population 2016'!M231*'Prevalence Rates'!M231</f>
        <v>0</v>
      </c>
      <c r="N231" s="75">
        <f>'Population 2016'!N231*'Prevalence Rates'!N231</f>
        <v>0</v>
      </c>
      <c r="O231" s="75">
        <f>'Population 2016'!O231*'Prevalence Rates'!O231</f>
        <v>0</v>
      </c>
      <c r="P231" s="75">
        <f>'Population 2016'!P231*'Prevalence Rates'!P231</f>
        <v>0</v>
      </c>
      <c r="Q231" s="75">
        <f>'Population 2016'!Q231*'Prevalence Rates'!Q231</f>
        <v>0</v>
      </c>
      <c r="R231" s="75">
        <f>'Population 2016'!R231*'Prevalence Rates'!R231</f>
        <v>0</v>
      </c>
      <c r="S231" s="75">
        <f>'Population 2016'!S231*'Prevalence Rates'!S231</f>
        <v>0</v>
      </c>
      <c r="T231" s="75">
        <f>'Population 2016'!T231*'Prevalence Rates'!T231</f>
        <v>0</v>
      </c>
      <c r="U231" s="75">
        <f>'Population 2016'!U231*'Prevalence Rates'!U231</f>
        <v>0</v>
      </c>
      <c r="V231" s="75">
        <f>'Population 2016'!V231*'Prevalence Rates'!V231</f>
        <v>0</v>
      </c>
      <c r="W231" s="75">
        <f>'Population 2016'!W231*'Prevalence Rates'!W231</f>
        <v>0</v>
      </c>
      <c r="X231" s="75">
        <f>'Population 2016'!X231*'Prevalence Rates'!X231</f>
        <v>0</v>
      </c>
      <c r="Y231" s="75">
        <f>'Population 2016'!Y231*'Prevalence Rates'!Y231</f>
        <v>0</v>
      </c>
      <c r="Z231" s="75">
        <f>'Population 2016'!Z231*'Prevalence Rates'!Z231</f>
        <v>0</v>
      </c>
      <c r="AA231" s="75">
        <f>'Population 2016'!AA231*'Prevalence Rates'!AA231</f>
        <v>0</v>
      </c>
      <c r="AB231" s="75">
        <f>'Population 2016'!AB231*'Prevalence Rates'!AB231</f>
        <v>0</v>
      </c>
      <c r="AC231" s="75">
        <f>'Population 2016'!AC231*'Prevalence Rates'!AC231</f>
        <v>0</v>
      </c>
      <c r="AD231" s="75">
        <f>'Population 2016'!AD231*'Prevalence Rates'!AD231</f>
        <v>0</v>
      </c>
      <c r="AE231" s="75">
        <f>'Population 2016'!AE231*'Prevalence Rates'!AE231</f>
        <v>0</v>
      </c>
      <c r="AF231" s="75">
        <f>'Population 2016'!AF231*'Prevalence Rates'!AF231</f>
        <v>0</v>
      </c>
      <c r="AG231" s="75">
        <f>'Population 2016'!AG231*'Prevalence Rates'!AG231</f>
        <v>0</v>
      </c>
      <c r="AH231" s="75">
        <f>'Population 2016'!AH231*'Prevalence Rates'!AH231</f>
        <v>0</v>
      </c>
      <c r="AI231" s="75">
        <f>'Population 2016'!AI231*'Prevalence Rates'!AI231</f>
        <v>0</v>
      </c>
      <c r="AJ231" s="75">
        <f>'Population 2016'!AJ231*'Prevalence Rates'!AJ231</f>
        <v>0</v>
      </c>
      <c r="AK231" s="75">
        <f>'Population 2016'!AK231*'Prevalence Rates'!AK231</f>
        <v>0</v>
      </c>
      <c r="AL231" s="75">
        <f>'Population 2016'!AL231*'Prevalence Rates'!AL231</f>
        <v>0</v>
      </c>
      <c r="AM231" s="75">
        <f>'Population 2016'!AM231*'Prevalence Rates'!AM231</f>
        <v>0</v>
      </c>
      <c r="AN231" s="75">
        <f>'Population 2016'!AN231*'Prevalence Rates'!AN231</f>
        <v>0</v>
      </c>
      <c r="AO231" s="75">
        <f>'Population 2016'!AO231*'Prevalence Rates'!AO231</f>
        <v>0</v>
      </c>
      <c r="AP231" s="75">
        <f>'Population 2016'!AP231*'Prevalence Rates'!AP231</f>
        <v>0</v>
      </c>
      <c r="AQ231" s="75">
        <f>'Population 2016'!AQ231*'Prevalence Rates'!AQ231</f>
        <v>0</v>
      </c>
      <c r="AR231" s="75">
        <f>'Population 2016'!AR231*'Prevalence Rates'!AR231</f>
        <v>0</v>
      </c>
      <c r="AS231" s="75">
        <f>'Population 2016'!AS231*'Prevalence Rates'!AS231</f>
        <v>0</v>
      </c>
      <c r="AT231" s="75">
        <f>'Population 2016'!AT231*'Prevalence Rates'!AT231</f>
        <v>0</v>
      </c>
      <c r="AU231" s="75">
        <f>'Population 2016'!AU231*'Prevalence Rates'!AU231</f>
        <v>0</v>
      </c>
      <c r="AV231" s="75">
        <f>'Population 2016'!AV231*'Prevalence Rates'!AV231</f>
        <v>0</v>
      </c>
      <c r="AW231" s="75">
        <f>'Population 2016'!AW231*'Prevalence Rates'!AW231</f>
        <v>0</v>
      </c>
      <c r="AX231" s="75">
        <f>'Population 2016'!AX231*'Prevalence Rates'!AX231</f>
        <v>0</v>
      </c>
      <c r="AY231" s="75">
        <f>'Population 2016'!AY231*'Prevalence Rates'!AY231</f>
        <v>0</v>
      </c>
      <c r="AZ231" s="75">
        <f>'Population 2016'!AZ231*'Prevalence Rates'!AZ231</f>
        <v>0</v>
      </c>
      <c r="BA231" s="75">
        <f>'Population 2016'!BA231*'Prevalence Rates'!BA231</f>
        <v>0</v>
      </c>
      <c r="BB231" s="75">
        <f>'Population 2016'!BB231*'Prevalence Rates'!BB231</f>
        <v>0</v>
      </c>
      <c r="BC231" s="84">
        <f>'Population 2016'!BC231*'Prevalence Rates'!BC231</f>
        <v>0</v>
      </c>
      <c r="BD231" s="118">
        <v>229</v>
      </c>
    </row>
    <row r="232" spans="2:56" s="75" customFormat="1" x14ac:dyDescent="0.35">
      <c r="B232" s="75" t="s">
        <v>46</v>
      </c>
      <c r="C232" s="83">
        <f>'Population 2016'!C232*'Prevalence Rates'!C232</f>
        <v>0</v>
      </c>
      <c r="D232" s="75">
        <f>'Population 2016'!D232*'Prevalence Rates'!D232</f>
        <v>0</v>
      </c>
      <c r="E232" s="75">
        <f>'Population 2016'!E232*'Prevalence Rates'!E232</f>
        <v>0</v>
      </c>
      <c r="F232" s="75">
        <f>'Population 2016'!F232*'Prevalence Rates'!F232</f>
        <v>0</v>
      </c>
      <c r="G232" s="75">
        <f>'Population 2016'!G232*'Prevalence Rates'!G232</f>
        <v>0</v>
      </c>
      <c r="H232" s="75">
        <f>'Population 2016'!H232*'Prevalence Rates'!H232</f>
        <v>0</v>
      </c>
      <c r="I232" s="75">
        <f>'Population 2016'!I232*'Prevalence Rates'!I232</f>
        <v>0</v>
      </c>
      <c r="J232" s="75">
        <f>'Population 2016'!J232*'Prevalence Rates'!J232</f>
        <v>0</v>
      </c>
      <c r="K232" s="75">
        <f>'Population 2016'!K232*'Prevalence Rates'!K232</f>
        <v>0</v>
      </c>
      <c r="L232" s="75">
        <f>'Population 2016'!L232*'Prevalence Rates'!L232</f>
        <v>0</v>
      </c>
      <c r="M232" s="75">
        <f>'Population 2016'!M232*'Prevalence Rates'!M232</f>
        <v>0</v>
      </c>
      <c r="N232" s="75">
        <f>'Population 2016'!N232*'Prevalence Rates'!N232</f>
        <v>0</v>
      </c>
      <c r="O232" s="75">
        <f>'Population 2016'!O232*'Prevalence Rates'!O232</f>
        <v>0</v>
      </c>
      <c r="P232" s="75">
        <f>'Population 2016'!P232*'Prevalence Rates'!P232</f>
        <v>0</v>
      </c>
      <c r="Q232" s="75">
        <f>'Population 2016'!Q232*'Prevalence Rates'!Q232</f>
        <v>0</v>
      </c>
      <c r="R232" s="75">
        <f>'Population 2016'!R232*'Prevalence Rates'!R232</f>
        <v>0</v>
      </c>
      <c r="S232" s="75">
        <f>'Population 2016'!S232*'Prevalence Rates'!S232</f>
        <v>0</v>
      </c>
      <c r="T232" s="75">
        <f>'Population 2016'!T232*'Prevalence Rates'!T232</f>
        <v>0</v>
      </c>
      <c r="U232" s="75">
        <f>'Population 2016'!U232*'Prevalence Rates'!U232</f>
        <v>0</v>
      </c>
      <c r="V232" s="75">
        <f>'Population 2016'!V232*'Prevalence Rates'!V232</f>
        <v>0</v>
      </c>
      <c r="W232" s="75">
        <f>'Population 2016'!W232*'Prevalence Rates'!W232</f>
        <v>0</v>
      </c>
      <c r="X232" s="75">
        <f>'Population 2016'!X232*'Prevalence Rates'!X232</f>
        <v>0</v>
      </c>
      <c r="Y232" s="75">
        <f>'Population 2016'!Y232*'Prevalence Rates'!Y232</f>
        <v>0</v>
      </c>
      <c r="Z232" s="75">
        <f>'Population 2016'!Z232*'Prevalence Rates'!Z232</f>
        <v>0</v>
      </c>
      <c r="AA232" s="75">
        <f>'Population 2016'!AA232*'Prevalence Rates'!AA232</f>
        <v>0</v>
      </c>
      <c r="AB232" s="75">
        <f>'Population 2016'!AB232*'Prevalence Rates'!AB232</f>
        <v>0</v>
      </c>
      <c r="AC232" s="75">
        <f>'Population 2016'!AC232*'Prevalence Rates'!AC232</f>
        <v>0</v>
      </c>
      <c r="AD232" s="75">
        <f>'Population 2016'!AD232*'Prevalence Rates'!AD232</f>
        <v>0</v>
      </c>
      <c r="AE232" s="75">
        <f>'Population 2016'!AE232*'Prevalence Rates'!AE232</f>
        <v>0</v>
      </c>
      <c r="AF232" s="75">
        <f>'Population 2016'!AF232*'Prevalence Rates'!AF232</f>
        <v>0</v>
      </c>
      <c r="AG232" s="75">
        <f>'Population 2016'!AG232*'Prevalence Rates'!AG232</f>
        <v>0</v>
      </c>
      <c r="AH232" s="75">
        <f>'Population 2016'!AH232*'Prevalence Rates'!AH232</f>
        <v>0</v>
      </c>
      <c r="AI232" s="75">
        <f>'Population 2016'!AI232*'Prevalence Rates'!AI232</f>
        <v>0</v>
      </c>
      <c r="AJ232" s="75">
        <f>'Population 2016'!AJ232*'Prevalence Rates'!AJ232</f>
        <v>0</v>
      </c>
      <c r="AK232" s="75">
        <f>'Population 2016'!AK232*'Prevalence Rates'!AK232</f>
        <v>0</v>
      </c>
      <c r="AL232" s="75">
        <f>'Population 2016'!AL232*'Prevalence Rates'!AL232</f>
        <v>0</v>
      </c>
      <c r="AM232" s="75">
        <f>'Population 2016'!AM232*'Prevalence Rates'!AM232</f>
        <v>0</v>
      </c>
      <c r="AN232" s="75">
        <f>'Population 2016'!AN232*'Prevalence Rates'!AN232</f>
        <v>0</v>
      </c>
      <c r="AO232" s="75">
        <f>'Population 2016'!AO232*'Prevalence Rates'!AO232</f>
        <v>0</v>
      </c>
      <c r="AP232" s="75">
        <f>'Population 2016'!AP232*'Prevalence Rates'!AP232</f>
        <v>0</v>
      </c>
      <c r="AQ232" s="75">
        <f>'Population 2016'!AQ232*'Prevalence Rates'!AQ232</f>
        <v>0</v>
      </c>
      <c r="AR232" s="75">
        <f>'Population 2016'!AR232*'Prevalence Rates'!AR232</f>
        <v>0</v>
      </c>
      <c r="AS232" s="75">
        <f>'Population 2016'!AS232*'Prevalence Rates'!AS232</f>
        <v>0</v>
      </c>
      <c r="AT232" s="75">
        <f>'Population 2016'!AT232*'Prevalence Rates'!AT232</f>
        <v>0</v>
      </c>
      <c r="AU232" s="75">
        <f>'Population 2016'!AU232*'Prevalence Rates'!AU232</f>
        <v>0</v>
      </c>
      <c r="AV232" s="75">
        <f>'Population 2016'!AV232*'Prevalence Rates'!AV232</f>
        <v>0</v>
      </c>
      <c r="AW232" s="75">
        <f>'Population 2016'!AW232*'Prevalence Rates'!AW232</f>
        <v>0</v>
      </c>
      <c r="AX232" s="75">
        <f>'Population 2016'!AX232*'Prevalence Rates'!AX232</f>
        <v>0</v>
      </c>
      <c r="AY232" s="75">
        <f>'Population 2016'!AY232*'Prevalence Rates'!AY232</f>
        <v>0</v>
      </c>
      <c r="AZ232" s="75">
        <f>'Population 2016'!AZ232*'Prevalence Rates'!AZ232</f>
        <v>0</v>
      </c>
      <c r="BA232" s="75">
        <f>'Population 2016'!BA232*'Prevalence Rates'!BA232</f>
        <v>0</v>
      </c>
      <c r="BB232" s="75">
        <f>'Population 2016'!BB232*'Prevalence Rates'!BB232</f>
        <v>0</v>
      </c>
      <c r="BC232" s="84">
        <f>'Population 2016'!BC232*'Prevalence Rates'!BC232</f>
        <v>0</v>
      </c>
      <c r="BD232" s="118">
        <v>230</v>
      </c>
    </row>
    <row r="233" spans="2:56" s="75" customFormat="1" x14ac:dyDescent="0.35">
      <c r="B233" s="75" t="s">
        <v>77</v>
      </c>
      <c r="C233" s="83">
        <f>'Population 2016'!C233*'Prevalence Rates'!C233</f>
        <v>0</v>
      </c>
      <c r="D233" s="75">
        <f>'Population 2016'!D233*'Prevalence Rates'!D233</f>
        <v>0</v>
      </c>
      <c r="E233" s="75">
        <f>'Population 2016'!E233*'Prevalence Rates'!E233</f>
        <v>0</v>
      </c>
      <c r="F233" s="75">
        <f>'Population 2016'!F233*'Prevalence Rates'!F233</f>
        <v>0</v>
      </c>
      <c r="G233" s="75">
        <f>'Population 2016'!G233*'Prevalence Rates'!G233</f>
        <v>0</v>
      </c>
      <c r="H233" s="75">
        <f>'Population 2016'!H233*'Prevalence Rates'!H233</f>
        <v>0</v>
      </c>
      <c r="I233" s="75">
        <f>'Population 2016'!I233*'Prevalence Rates'!I233</f>
        <v>0</v>
      </c>
      <c r="J233" s="75">
        <f>'Population 2016'!J233*'Prevalence Rates'!J233</f>
        <v>0</v>
      </c>
      <c r="K233" s="75">
        <f>'Population 2016'!K233*'Prevalence Rates'!K233</f>
        <v>0</v>
      </c>
      <c r="L233" s="75">
        <f>'Population 2016'!L233*'Prevalence Rates'!L233</f>
        <v>0</v>
      </c>
      <c r="M233" s="75">
        <f>'Population 2016'!M233*'Prevalence Rates'!M233</f>
        <v>0</v>
      </c>
      <c r="N233" s="75">
        <f>'Population 2016'!N233*'Prevalence Rates'!N233</f>
        <v>0</v>
      </c>
      <c r="O233" s="75">
        <f>'Population 2016'!O233*'Prevalence Rates'!O233</f>
        <v>0</v>
      </c>
      <c r="P233" s="75">
        <f>'Population 2016'!P233*'Prevalence Rates'!P233</f>
        <v>0</v>
      </c>
      <c r="Q233" s="75">
        <f>'Population 2016'!Q233*'Prevalence Rates'!Q233</f>
        <v>0</v>
      </c>
      <c r="R233" s="75">
        <f>'Population 2016'!R233*'Prevalence Rates'!R233</f>
        <v>0</v>
      </c>
      <c r="S233" s="75">
        <f>'Population 2016'!S233*'Prevalence Rates'!S233</f>
        <v>0</v>
      </c>
      <c r="T233" s="75">
        <f>'Population 2016'!T233*'Prevalence Rates'!T233</f>
        <v>0</v>
      </c>
      <c r="U233" s="75">
        <f>'Population 2016'!U233*'Prevalence Rates'!U233</f>
        <v>0</v>
      </c>
      <c r="V233" s="75">
        <f>'Population 2016'!V233*'Prevalence Rates'!V233</f>
        <v>0</v>
      </c>
      <c r="W233" s="75">
        <f>'Population 2016'!W233*'Prevalence Rates'!W233</f>
        <v>0</v>
      </c>
      <c r="X233" s="75">
        <f>'Population 2016'!X233*'Prevalence Rates'!X233</f>
        <v>0</v>
      </c>
      <c r="Y233" s="75">
        <f>'Population 2016'!Y233*'Prevalence Rates'!Y233</f>
        <v>0</v>
      </c>
      <c r="Z233" s="75">
        <f>'Population 2016'!Z233*'Prevalence Rates'!Z233</f>
        <v>0</v>
      </c>
      <c r="AA233" s="75">
        <f>'Population 2016'!AA233*'Prevalence Rates'!AA233</f>
        <v>0</v>
      </c>
      <c r="AB233" s="75">
        <f>'Population 2016'!AB233*'Prevalence Rates'!AB233</f>
        <v>0</v>
      </c>
      <c r="AC233" s="75">
        <f>'Population 2016'!AC233*'Prevalence Rates'!AC233</f>
        <v>0</v>
      </c>
      <c r="AD233" s="75">
        <f>'Population 2016'!AD233*'Prevalence Rates'!AD233</f>
        <v>0</v>
      </c>
      <c r="AE233" s="75">
        <f>'Population 2016'!AE233*'Prevalence Rates'!AE233</f>
        <v>0</v>
      </c>
      <c r="AF233" s="75">
        <f>'Population 2016'!AF233*'Prevalence Rates'!AF233</f>
        <v>0</v>
      </c>
      <c r="AG233" s="75">
        <f>'Population 2016'!AG233*'Prevalence Rates'!AG233</f>
        <v>0</v>
      </c>
      <c r="AH233" s="75">
        <f>'Population 2016'!AH233*'Prevalence Rates'!AH233</f>
        <v>0</v>
      </c>
      <c r="AI233" s="75">
        <f>'Population 2016'!AI233*'Prevalence Rates'!AI233</f>
        <v>0</v>
      </c>
      <c r="AJ233" s="75">
        <f>'Population 2016'!AJ233*'Prevalence Rates'!AJ233</f>
        <v>0</v>
      </c>
      <c r="AK233" s="75">
        <f>'Population 2016'!AK233*'Prevalence Rates'!AK233</f>
        <v>0</v>
      </c>
      <c r="AL233" s="75">
        <f>'Population 2016'!AL233*'Prevalence Rates'!AL233</f>
        <v>0</v>
      </c>
      <c r="AM233" s="75">
        <f>'Population 2016'!AM233*'Prevalence Rates'!AM233</f>
        <v>0</v>
      </c>
      <c r="AN233" s="75">
        <f>'Population 2016'!AN233*'Prevalence Rates'!AN233</f>
        <v>0</v>
      </c>
      <c r="AO233" s="75">
        <f>'Population 2016'!AO233*'Prevalence Rates'!AO233</f>
        <v>0</v>
      </c>
      <c r="AP233" s="75">
        <f>'Population 2016'!AP233*'Prevalence Rates'!AP233</f>
        <v>0</v>
      </c>
      <c r="AQ233" s="75">
        <f>'Population 2016'!AQ233*'Prevalence Rates'!AQ233</f>
        <v>0</v>
      </c>
      <c r="AR233" s="75">
        <f>'Population 2016'!AR233*'Prevalence Rates'!AR233</f>
        <v>0</v>
      </c>
      <c r="AS233" s="75">
        <f>'Population 2016'!AS233*'Prevalence Rates'!AS233</f>
        <v>0</v>
      </c>
      <c r="AT233" s="75">
        <f>'Population 2016'!AT233*'Prevalence Rates'!AT233</f>
        <v>0</v>
      </c>
      <c r="AU233" s="75">
        <f>'Population 2016'!AU233*'Prevalence Rates'!AU233</f>
        <v>0</v>
      </c>
      <c r="AV233" s="75">
        <f>'Population 2016'!AV233*'Prevalence Rates'!AV233</f>
        <v>0</v>
      </c>
      <c r="AW233" s="75">
        <f>'Population 2016'!AW233*'Prevalence Rates'!AW233</f>
        <v>0</v>
      </c>
      <c r="AX233" s="75">
        <f>'Population 2016'!AX233*'Prevalence Rates'!AX233</f>
        <v>0</v>
      </c>
      <c r="AY233" s="75">
        <f>'Population 2016'!AY233*'Prevalence Rates'!AY233</f>
        <v>0</v>
      </c>
      <c r="AZ233" s="75">
        <f>'Population 2016'!AZ233*'Prevalence Rates'!AZ233</f>
        <v>0</v>
      </c>
      <c r="BA233" s="75">
        <f>'Population 2016'!BA233*'Prevalence Rates'!BA233</f>
        <v>0</v>
      </c>
      <c r="BB233" s="75">
        <f>'Population 2016'!BB233*'Prevalence Rates'!BB233</f>
        <v>0</v>
      </c>
      <c r="BC233" s="84">
        <f>'Population 2016'!BC233*'Prevalence Rates'!BC233</f>
        <v>0</v>
      </c>
      <c r="BD233" s="118">
        <v>231</v>
      </c>
    </row>
    <row r="234" spans="2:56" s="75" customFormat="1" x14ac:dyDescent="0.35">
      <c r="B234" s="75" t="s">
        <v>47</v>
      </c>
      <c r="C234" s="83">
        <f>'Population 2016'!C234*'Prevalence Rates'!C234</f>
        <v>90.804564330428093</v>
      </c>
      <c r="D234" s="75">
        <f>'Population 2016'!D234*'Prevalence Rates'!D234</f>
        <v>219.48112712031832</v>
      </c>
      <c r="E234" s="75">
        <f>'Population 2016'!E234*'Prevalence Rates'!E234</f>
        <v>128.44383009566201</v>
      </c>
      <c r="F234" s="75">
        <f>'Population 2016'!F234*'Prevalence Rates'!F234</f>
        <v>29.104605623852528</v>
      </c>
      <c r="G234" s="75">
        <f>'Population 2016'!G234*'Prevalence Rates'!G234</f>
        <v>16.14807914101242</v>
      </c>
      <c r="H234" s="75">
        <f>'Population 2016'!H234*'Prevalence Rates'!H234</f>
        <v>75.343723093953386</v>
      </c>
      <c r="I234" s="75">
        <f>'Population 2016'!I234*'Prevalence Rates'!I234</f>
        <v>15.795823065403138</v>
      </c>
      <c r="J234" s="75">
        <f>'Population 2016'!J234*'Prevalence Rates'!J234</f>
        <v>70.692989671766469</v>
      </c>
      <c r="K234" s="75">
        <f>'Population 2016'!K234*'Prevalence Rates'!K234</f>
        <v>9.2428369114317217</v>
      </c>
      <c r="L234" s="75">
        <f>'Population 2016'!L234*'Prevalence Rates'!L234</f>
        <v>18.126010845118952</v>
      </c>
      <c r="M234" s="75">
        <f>'Population 2016'!M234*'Prevalence Rates'!M234</f>
        <v>18.126010845118955</v>
      </c>
      <c r="N234" s="75">
        <f>'Population 2016'!N234*'Prevalence Rates'!N234</f>
        <v>32.033700672603423</v>
      </c>
      <c r="O234" s="75">
        <f>'Population 2016'!O234*'Prevalence Rates'!O234</f>
        <v>22.616372528312311</v>
      </c>
      <c r="P234" s="75">
        <f>'Population 2016'!P234*'Prevalence Rates'!P234</f>
        <v>60.901709068539851</v>
      </c>
      <c r="Q234" s="75">
        <f>'Population 2016'!Q234*'Prevalence Rates'!Q234</f>
        <v>22.777915392971106</v>
      </c>
      <c r="R234" s="75">
        <f>'Population 2016'!R234*'Prevalence Rates'!R234</f>
        <v>62.530767130044005</v>
      </c>
      <c r="S234" s="75">
        <f>'Population 2016'!S234*'Prevalence Rates'!S234</f>
        <v>461.20870190375359</v>
      </c>
      <c r="T234" s="75">
        <f>'Population 2016'!T234*'Prevalence Rates'!T234</f>
        <v>188.23874656715822</v>
      </c>
      <c r="U234" s="75">
        <f>'Population 2016'!U234*'Prevalence Rates'!U234</f>
        <v>0</v>
      </c>
      <c r="V234" s="75">
        <f>'Population 2016'!V234*'Prevalence Rates'!V234</f>
        <v>42.164935982462218</v>
      </c>
      <c r="W234" s="75">
        <f>'Population 2016'!W234*'Prevalence Rates'!W234</f>
        <v>137.43599370497213</v>
      </c>
      <c r="X234" s="75">
        <f>'Population 2016'!X234*'Prevalence Rates'!X234</f>
        <v>137.43599370497213</v>
      </c>
      <c r="Y234" s="75">
        <f>'Population 2016'!Y234*'Prevalence Rates'!Y234</f>
        <v>113.89398082309502</v>
      </c>
      <c r="Z234" s="75">
        <f>'Population 2016'!Z234*'Prevalence Rates'!Z234</f>
        <v>58.549067437880041</v>
      </c>
      <c r="AA234" s="75">
        <f>'Population 2016'!AA234*'Prevalence Rates'!AA234</f>
        <v>414.9309895733532</v>
      </c>
      <c r="AB234" s="75">
        <f>'Population 2016'!AB234*'Prevalence Rates'!AB234</f>
        <v>268.67876963113116</v>
      </c>
      <c r="AC234" s="75">
        <f>'Population 2016'!AC234*'Prevalence Rates'!AC234</f>
        <v>272.26451810195664</v>
      </c>
      <c r="AD234" s="75">
        <f>'Population 2016'!AD234*'Prevalence Rates'!AD234</f>
        <v>40.081839296441544</v>
      </c>
      <c r="AE234" s="75">
        <f>'Population 2016'!AE234*'Prevalence Rates'!AE234</f>
        <v>26.820464063568654</v>
      </c>
      <c r="AF234" s="75">
        <f>'Population 2016'!AF234*'Prevalence Rates'!AF234</f>
        <v>13.139064564507811</v>
      </c>
      <c r="AG234" s="75">
        <f>'Population 2016'!AG234*'Prevalence Rates'!AG234</f>
        <v>26.820464063568647</v>
      </c>
      <c r="AH234" s="75">
        <f>'Population 2016'!AH234*'Prevalence Rates'!AH234</f>
        <v>130.17956930853052</v>
      </c>
      <c r="AI234" s="75">
        <f>'Population 2016'!AI234*'Prevalence Rates'!AI234</f>
        <v>301.54665730440536</v>
      </c>
      <c r="AJ234" s="75">
        <f>'Population 2016'!AJ234*'Prevalence Rates'!AJ234</f>
        <v>22.394017942527771</v>
      </c>
      <c r="AK234" s="75">
        <f>'Population 2016'!AK234*'Prevalence Rates'!AK234</f>
        <v>45.618714365550616</v>
      </c>
      <c r="AL234" s="75">
        <f>'Population 2016'!AL234*'Prevalence Rates'!AL234</f>
        <v>19.945400328814245</v>
      </c>
      <c r="AM234" s="75">
        <f>'Population 2016'!AM234*'Prevalence Rates'!AM234</f>
        <v>55.938562982150678</v>
      </c>
      <c r="AN234" s="75">
        <f>'Population 2016'!AN234*'Prevalence Rates'!AN234</f>
        <v>1.9165015421225526</v>
      </c>
      <c r="AO234" s="75">
        <f>'Population 2016'!AO234*'Prevalence Rates'!AO234</f>
        <v>1.9165015421225526</v>
      </c>
      <c r="AP234" s="75">
        <f>'Population 2016'!AP234*'Prevalence Rates'!AP234</f>
        <v>31.437674777443803</v>
      </c>
      <c r="AQ234" s="75">
        <f>'Population 2016'!AQ234*'Prevalence Rates'!AQ234</f>
        <v>53.236134240837018</v>
      </c>
      <c r="AR234" s="75">
        <f>'Population 2016'!AR234*'Prevalence Rates'!AR234</f>
        <v>1500.3063356592882</v>
      </c>
      <c r="AS234" s="75">
        <f>'Population 2016'!AS234*'Prevalence Rates'!AS234</f>
        <v>16.895715391978008</v>
      </c>
      <c r="AT234" s="75">
        <f>'Population 2016'!AT234*'Prevalence Rates'!AT234</f>
        <v>0</v>
      </c>
      <c r="AU234" s="75">
        <f>'Population 2016'!AU234*'Prevalence Rates'!AU234</f>
        <v>0</v>
      </c>
      <c r="AV234" s="75">
        <f>'Population 2016'!AV234*'Prevalence Rates'!AV234</f>
        <v>32.772598840736819</v>
      </c>
      <c r="AW234" s="75">
        <f>'Population 2016'!AW234*'Prevalence Rates'!AW234</f>
        <v>74.837658692570471</v>
      </c>
      <c r="AX234" s="75">
        <f>'Population 2016'!AX234*'Prevalence Rates'!AX234</f>
        <v>64.927360110515977</v>
      </c>
      <c r="AY234" s="75">
        <f>'Population 2016'!AY234*'Prevalence Rates'!AY234</f>
        <v>228.79053807826955</v>
      </c>
      <c r="AZ234" s="75">
        <f>'Population 2016'!AZ234*'Prevalence Rates'!AZ234</f>
        <v>93.581693356536888</v>
      </c>
      <c r="BA234" s="75">
        <f>'Population 2016'!BA234*'Prevalence Rates'!BA234</f>
        <v>7.0625141317849431</v>
      </c>
      <c r="BB234" s="75">
        <f>'Population 2016'!BB234*'Prevalence Rates'!BB234</f>
        <v>46.039363540200313</v>
      </c>
      <c r="BC234" s="84">
        <f>'Population 2016'!BC234*'Prevalence Rates'!BC234</f>
        <v>0</v>
      </c>
      <c r="BD234" s="118">
        <v>232</v>
      </c>
    </row>
    <row r="235" spans="2:56" s="75" customFormat="1" x14ac:dyDescent="0.35">
      <c r="B235" s="75" t="s">
        <v>48</v>
      </c>
      <c r="C235" s="83">
        <f>'Population 2016'!C235*'Prevalence Rates'!C235</f>
        <v>151.14278547306935</v>
      </c>
      <c r="D235" s="75">
        <f>'Population 2016'!D235*'Prevalence Rates'!D235</f>
        <v>295.25049096522264</v>
      </c>
      <c r="E235" s="75">
        <f>'Population 2016'!E235*'Prevalence Rates'!E235</f>
        <v>138.6960360352704</v>
      </c>
      <c r="F235" s="75">
        <f>'Population 2016'!F235*'Prevalence Rates'!F235</f>
        <v>30.37757048215224</v>
      </c>
      <c r="G235" s="75">
        <f>'Population 2016'!G235*'Prevalence Rates'!G235</f>
        <v>42.773185819943613</v>
      </c>
      <c r="H235" s="75">
        <f>'Population 2016'!H235*'Prevalence Rates'!H235</f>
        <v>82.323617787505782</v>
      </c>
      <c r="I235" s="75">
        <f>'Population 2016'!I235*'Prevalence Rates'!I235</f>
        <v>12.982868272934086</v>
      </c>
      <c r="J235" s="75">
        <f>'Population 2016'!J235*'Prevalence Rates'!J235</f>
        <v>80.091137964250478</v>
      </c>
      <c r="K235" s="75">
        <f>'Population 2016'!K235*'Prevalence Rates'!K235</f>
        <v>9.6549379202216716</v>
      </c>
      <c r="L235" s="75">
        <f>'Population 2016'!L235*'Prevalence Rates'!L235</f>
        <v>19.906811910604322</v>
      </c>
      <c r="M235" s="75">
        <f>'Population 2016'!M235*'Prevalence Rates'!M235</f>
        <v>19.906811910604326</v>
      </c>
      <c r="N235" s="75">
        <f>'Population 2016'!N235*'Prevalence Rates'!N235</f>
        <v>40.646535287407175</v>
      </c>
      <c r="O235" s="75">
        <f>'Population 2016'!O235*'Prevalence Rates'!O235</f>
        <v>25.645350991925568</v>
      </c>
      <c r="P235" s="75">
        <f>'Population 2016'!P235*'Prevalence Rates'!P235</f>
        <v>72.346886218594662</v>
      </c>
      <c r="Q235" s="75">
        <f>'Population 2016'!Q235*'Prevalence Rates'!Q235</f>
        <v>28.920274600064438</v>
      </c>
      <c r="R235" s="75">
        <f>'Population 2016'!R235*'Prevalence Rates'!R235</f>
        <v>68.545750741751647</v>
      </c>
      <c r="S235" s="75">
        <f>'Population 2016'!S235*'Prevalence Rates'!S235</f>
        <v>749.97035776946927</v>
      </c>
      <c r="T235" s="75">
        <f>'Population 2016'!T235*'Prevalence Rates'!T235</f>
        <v>343.68408174771776</v>
      </c>
      <c r="U235" s="75">
        <f>'Population 2016'!U235*'Prevalence Rates'!U235</f>
        <v>0</v>
      </c>
      <c r="V235" s="75">
        <f>'Population 2016'!V235*'Prevalence Rates'!V235</f>
        <v>49.549755278825657</v>
      </c>
      <c r="W235" s="75">
        <f>'Population 2016'!W235*'Prevalence Rates'!W235</f>
        <v>225.44546490320201</v>
      </c>
      <c r="X235" s="75">
        <f>'Population 2016'!X235*'Prevalence Rates'!X235</f>
        <v>225.44546490320201</v>
      </c>
      <c r="Y235" s="75">
        <f>'Population 2016'!Y235*'Prevalence Rates'!Y235</f>
        <v>130.82255045173781</v>
      </c>
      <c r="Z235" s="75">
        <f>'Population 2016'!Z235*'Prevalence Rates'!Z235</f>
        <v>139.78812301657985</v>
      </c>
      <c r="AA235" s="75">
        <f>'Population 2016'!AA235*'Prevalence Rates'!AA235</f>
        <v>567.28890364814333</v>
      </c>
      <c r="AB235" s="75">
        <f>'Population 2016'!AB235*'Prevalence Rates'!AB235</f>
        <v>359.95546495820867</v>
      </c>
      <c r="AC235" s="75">
        <f>'Population 2016'!AC235*'Prevalence Rates'!AC235</f>
        <v>392.28213670017834</v>
      </c>
      <c r="AD235" s="75">
        <f>'Population 2016'!AD235*'Prevalence Rates'!AD235</f>
        <v>65.937989825800727</v>
      </c>
      <c r="AE235" s="75">
        <f>'Population 2016'!AE235*'Prevalence Rates'!AE235</f>
        <v>25.958762406907816</v>
      </c>
      <c r="AF235" s="75">
        <f>'Population 2016'!AF235*'Prevalence Rates'!AF235</f>
        <v>11.985390602746149</v>
      </c>
      <c r="AG235" s="75">
        <f>'Population 2016'!AG235*'Prevalence Rates'!AG235</f>
        <v>25.958762406907809</v>
      </c>
      <c r="AH235" s="75">
        <f>'Population 2016'!AH235*'Prevalence Rates'!AH235</f>
        <v>151.08924106275043</v>
      </c>
      <c r="AI235" s="75">
        <f>'Population 2016'!AI235*'Prevalence Rates'!AI235</f>
        <v>499.75870530112485</v>
      </c>
      <c r="AJ235" s="75">
        <f>'Population 2016'!AJ235*'Prevalence Rates'!AJ235</f>
        <v>25.145283004038326</v>
      </c>
      <c r="AK235" s="75">
        <f>'Population 2016'!AK235*'Prevalence Rates'!AK235</f>
        <v>59.440278486238967</v>
      </c>
      <c r="AL235" s="75">
        <f>'Population 2016'!AL235*'Prevalence Rates'!AL235</f>
        <v>21.02869683229617</v>
      </c>
      <c r="AM235" s="75">
        <f>'Population 2016'!AM235*'Prevalence Rates'!AM235</f>
        <v>62.87141039913655</v>
      </c>
      <c r="AN235" s="75">
        <f>'Population 2016'!AN235*'Prevalence Rates'!AN235</f>
        <v>3.0025190826586656</v>
      </c>
      <c r="AO235" s="75">
        <f>'Population 2016'!AO235*'Prevalence Rates'!AO235</f>
        <v>3.0025190826586656</v>
      </c>
      <c r="AP235" s="75">
        <f>'Population 2016'!AP235*'Prevalence Rates'!AP235</f>
        <v>36.295232164930781</v>
      </c>
      <c r="AQ235" s="75">
        <f>'Population 2016'!AQ235*'Prevalence Rates'!AQ235</f>
        <v>61.692415492089104</v>
      </c>
      <c r="AR235" s="75">
        <f>'Population 2016'!AR235*'Prevalence Rates'!AR235</f>
        <v>2122.6878467392667</v>
      </c>
      <c r="AS235" s="75">
        <f>'Population 2016'!AS235*'Prevalence Rates'!AS235</f>
        <v>13.886889363269596</v>
      </c>
      <c r="AT235" s="75">
        <f>'Population 2016'!AT235*'Prevalence Rates'!AT235</f>
        <v>0</v>
      </c>
      <c r="AU235" s="75">
        <f>'Population 2016'!AU235*'Prevalence Rates'!AU235</f>
        <v>0</v>
      </c>
      <c r="AV235" s="75">
        <f>'Population 2016'!AV235*'Prevalence Rates'!AV235</f>
        <v>35.68715802617784</v>
      </c>
      <c r="AW235" s="75">
        <f>'Population 2016'!AW235*'Prevalence Rates'!AW235</f>
        <v>88.899296459557519</v>
      </c>
      <c r="AX235" s="75">
        <f>'Population 2016'!AX235*'Prevalence Rates'!AX235</f>
        <v>74.425876700312344</v>
      </c>
      <c r="AY235" s="75">
        <f>'Population 2016'!AY235*'Prevalence Rates'!AY235</f>
        <v>327.35549902700802</v>
      </c>
      <c r="AZ235" s="75">
        <f>'Population 2016'!AZ235*'Prevalence Rates'!AZ235</f>
        <v>108.96947033994411</v>
      </c>
      <c r="BA235" s="75">
        <f>'Population 2016'!BA235*'Prevalence Rates'!BA235</f>
        <v>8.9589299634679378</v>
      </c>
      <c r="BB235" s="75">
        <f>'Population 2016'!BB235*'Prevalence Rates'!BB235</f>
        <v>49.422278886437766</v>
      </c>
      <c r="BC235" s="84">
        <f>'Population 2016'!BC235*'Prevalence Rates'!BC235</f>
        <v>0</v>
      </c>
      <c r="BD235" s="118">
        <v>233</v>
      </c>
    </row>
    <row r="236" spans="2:56" s="75" customFormat="1" x14ac:dyDescent="0.35">
      <c r="B236" s="75" t="s">
        <v>49</v>
      </c>
      <c r="C236" s="83">
        <f>'Population 2016'!C236*'Prevalence Rates'!C236</f>
        <v>697.29206408017103</v>
      </c>
      <c r="D236" s="75">
        <f>'Population 2016'!D236*'Prevalence Rates'!D236</f>
        <v>1157.6402367632454</v>
      </c>
      <c r="E236" s="75">
        <f>'Population 2016'!E236*'Prevalence Rates'!E236</f>
        <v>420.71956597629998</v>
      </c>
      <c r="F236" s="75">
        <f>'Population 2016'!F236*'Prevalence Rates'!F236</f>
        <v>75.070203250414394</v>
      </c>
      <c r="G236" s="75">
        <f>'Population 2016'!G236*'Prevalence Rates'!G236</f>
        <v>105.59001886458731</v>
      </c>
      <c r="H236" s="75">
        <f>'Population 2016'!H236*'Prevalence Rates'!H236</f>
        <v>181.41493486285518</v>
      </c>
      <c r="I236" s="75">
        <f>'Population 2016'!I236*'Prevalence Rates'!I236</f>
        <v>28.346505856610907</v>
      </c>
      <c r="J236" s="75">
        <f>'Population 2016'!J236*'Prevalence Rates'!J236</f>
        <v>132.10232548283335</v>
      </c>
      <c r="K236" s="75">
        <f>'Population 2016'!K236*'Prevalence Rates'!K236</f>
        <v>21.371525047741326</v>
      </c>
      <c r="L236" s="75">
        <f>'Population 2016'!L236*'Prevalence Rates'!L236</f>
        <v>52.399834931140788</v>
      </c>
      <c r="M236" s="75">
        <f>'Population 2016'!M236*'Prevalence Rates'!M236</f>
        <v>52.399834931140802</v>
      </c>
      <c r="N236" s="75">
        <f>'Population 2016'!N236*'Prevalence Rates'!N236</f>
        <v>119.24585639913968</v>
      </c>
      <c r="O236" s="75">
        <f>'Population 2016'!O236*'Prevalence Rates'!O236</f>
        <v>65.018528185531437</v>
      </c>
      <c r="P236" s="75">
        <f>'Population 2016'!P236*'Prevalence Rates'!P236</f>
        <v>184.73199808574884</v>
      </c>
      <c r="Q236" s="75">
        <f>'Population 2016'!Q236*'Prevalence Rates'!Q236</f>
        <v>69.277169251706667</v>
      </c>
      <c r="R236" s="75">
        <f>'Population 2016'!R236*'Prevalence Rates'!R236</f>
        <v>151.63582997759539</v>
      </c>
      <c r="S236" s="75">
        <f>'Population 2016'!S236*'Prevalence Rates'!S236</f>
        <v>2031.4864628582484</v>
      </c>
      <c r="T236" s="75">
        <f>'Population 2016'!T236*'Prevalence Rates'!T236</f>
        <v>1063.2879326472516</v>
      </c>
      <c r="U236" s="75">
        <f>'Population 2016'!U236*'Prevalence Rates'!U236</f>
        <v>0</v>
      </c>
      <c r="V236" s="75">
        <f>'Population 2016'!V236*'Prevalence Rates'!V236</f>
        <v>153.59330308827683</v>
      </c>
      <c r="W236" s="75">
        <f>'Population 2016'!W236*'Prevalence Rates'!W236</f>
        <v>396.42895112191718</v>
      </c>
      <c r="X236" s="75">
        <f>'Population 2016'!X236*'Prevalence Rates'!X236</f>
        <v>396.42895112191712</v>
      </c>
      <c r="Y236" s="75">
        <f>'Population 2016'!Y236*'Prevalence Rates'!Y236</f>
        <v>287.96234951561809</v>
      </c>
      <c r="Z236" s="75">
        <f>'Population 2016'!Z236*'Prevalence Rates'!Z236</f>
        <v>468.0922411017736</v>
      </c>
      <c r="AA236" s="75">
        <f>'Population 2016'!AA236*'Prevalence Rates'!AA236</f>
        <v>1546.2698716495927</v>
      </c>
      <c r="AB236" s="75">
        <f>'Population 2016'!AB236*'Prevalence Rates'!AB236</f>
        <v>1363.1928224831511</v>
      </c>
      <c r="AC236" s="75">
        <f>'Population 2016'!AC236*'Prevalence Rates'!AC236</f>
        <v>1099.5943540271733</v>
      </c>
      <c r="AD236" s="75">
        <f>'Population 2016'!AD236*'Prevalence Rates'!AD236</f>
        <v>180.07952929923152</v>
      </c>
      <c r="AE236" s="75">
        <f>'Population 2016'!AE236*'Prevalence Rates'!AE236</f>
        <v>83.473855539243672</v>
      </c>
      <c r="AF236" s="75">
        <f>'Population 2016'!AF236*'Prevalence Rates'!AF236</f>
        <v>40.059711011136265</v>
      </c>
      <c r="AG236" s="75">
        <f>'Population 2016'!AG236*'Prevalence Rates'!AG236</f>
        <v>83.473855539243644</v>
      </c>
      <c r="AH236" s="75">
        <f>'Population 2016'!AH236*'Prevalence Rates'!AH236</f>
        <v>371.12049991163258</v>
      </c>
      <c r="AI236" s="75">
        <f>'Population 2016'!AI236*'Prevalence Rates'!AI236</f>
        <v>1516.604392446111</v>
      </c>
      <c r="AJ236" s="75">
        <f>'Population 2016'!AJ236*'Prevalence Rates'!AJ236</f>
        <v>75.942319646185737</v>
      </c>
      <c r="AK236" s="75">
        <f>'Population 2016'!AK236*'Prevalence Rates'!AK236</f>
        <v>170.23009870072579</v>
      </c>
      <c r="AL236" s="75">
        <f>'Population 2016'!AL236*'Prevalence Rates'!AL236</f>
        <v>42.644823079165171</v>
      </c>
      <c r="AM236" s="75">
        <f>'Population 2016'!AM236*'Prevalence Rates'!AM236</f>
        <v>167.14021789318923</v>
      </c>
      <c r="AN236" s="75">
        <f>'Population 2016'!AN236*'Prevalence Rates'!AN236</f>
        <v>9.0747040019149345</v>
      </c>
      <c r="AO236" s="75">
        <f>'Population 2016'!AO236*'Prevalence Rates'!AO236</f>
        <v>9.0747040019149345</v>
      </c>
      <c r="AP236" s="75">
        <f>'Population 2016'!AP236*'Prevalence Rates'!AP236</f>
        <v>92.002838494853094</v>
      </c>
      <c r="AQ236" s="75">
        <f>'Population 2016'!AQ236*'Prevalence Rates'!AQ236</f>
        <v>152.4785908219595</v>
      </c>
      <c r="AR236" s="75">
        <f>'Population 2016'!AR236*'Prevalence Rates'!AR236</f>
        <v>6033.752806366303</v>
      </c>
      <c r="AS236" s="75">
        <f>'Population 2016'!AS236*'Prevalence Rates'!AS236</f>
        <v>30.320325400410681</v>
      </c>
      <c r="AT236" s="75">
        <f>'Population 2016'!AT236*'Prevalence Rates'!AT236</f>
        <v>0</v>
      </c>
      <c r="AU236" s="75">
        <f>'Population 2016'!AU236*'Prevalence Rates'!AU236</f>
        <v>0</v>
      </c>
      <c r="AV236" s="75">
        <f>'Population 2016'!AV236*'Prevalence Rates'!AV236</f>
        <v>74.216253360909789</v>
      </c>
      <c r="AW236" s="75">
        <f>'Population 2016'!AW236*'Prevalence Rates'!AW236</f>
        <v>205.72242789870435</v>
      </c>
      <c r="AX236" s="75">
        <f>'Population 2016'!AX236*'Prevalence Rates'!AX236</f>
        <v>116.97658192431656</v>
      </c>
      <c r="AY236" s="75">
        <f>'Population 2016'!AY236*'Prevalence Rates'!AY236</f>
        <v>683.6530746679872</v>
      </c>
      <c r="AZ236" s="75">
        <f>'Population 2016'!AZ236*'Prevalence Rates'!AZ236</f>
        <v>291.96346801959584</v>
      </c>
      <c r="BA236" s="75">
        <f>'Population 2016'!BA236*'Prevalence Rates'!BA236</f>
        <v>18.991332512001922</v>
      </c>
      <c r="BB236" s="75">
        <f>'Population 2016'!BB236*'Prevalence Rates'!BB236</f>
        <v>137.3229193278496</v>
      </c>
      <c r="BC236" s="84">
        <f>'Population 2016'!BC236*'Prevalence Rates'!BC236</f>
        <v>0</v>
      </c>
      <c r="BD236" s="118">
        <v>234</v>
      </c>
    </row>
    <row r="237" spans="2:56" s="75" customFormat="1" x14ac:dyDescent="0.35">
      <c r="B237" s="75" t="s">
        <v>50</v>
      </c>
      <c r="C237" s="83">
        <f>'Population 2016'!C237*'Prevalence Rates'!C237</f>
        <v>603.46491932840991</v>
      </c>
      <c r="D237" s="75">
        <f>'Population 2016'!D237*'Prevalence Rates'!D237</f>
        <v>1120.7508561638535</v>
      </c>
      <c r="E237" s="75">
        <f>'Population 2016'!E237*'Prevalence Rates'!E237</f>
        <v>491.51372371269662</v>
      </c>
      <c r="F237" s="75">
        <f>'Population 2016'!F237*'Prevalence Rates'!F237</f>
        <v>84.568136508374366</v>
      </c>
      <c r="G237" s="75">
        <f>'Population 2016'!G237*'Prevalence Rates'!G237</f>
        <v>49.760813487908962</v>
      </c>
      <c r="H237" s="75">
        <f>'Population 2016'!H237*'Prevalence Rates'!H237</f>
        <v>163.91179131763079</v>
      </c>
      <c r="I237" s="75">
        <f>'Population 2016'!I237*'Prevalence Rates'!I237</f>
        <v>31.590985442608538</v>
      </c>
      <c r="J237" s="75">
        <f>'Population 2016'!J237*'Prevalence Rates'!J237</f>
        <v>109.15234520827332</v>
      </c>
      <c r="K237" s="75">
        <f>'Population 2016'!K237*'Prevalence Rates'!K237</f>
        <v>21.929043092465012</v>
      </c>
      <c r="L237" s="75">
        <f>'Population 2016'!L237*'Prevalence Rates'!L237</f>
        <v>60.631226625304663</v>
      </c>
      <c r="M237" s="75">
        <f>'Population 2016'!M237*'Prevalence Rates'!M237</f>
        <v>60.631226625304677</v>
      </c>
      <c r="N237" s="75">
        <f>'Population 2016'!N237*'Prevalence Rates'!N237</f>
        <v>82.200143677806949</v>
      </c>
      <c r="O237" s="75">
        <f>'Population 2016'!O237*'Prevalence Rates'!O237</f>
        <v>69.693062891680754</v>
      </c>
      <c r="P237" s="75">
        <f>'Population 2016'!P237*'Prevalence Rates'!P237</f>
        <v>155.9871190117351</v>
      </c>
      <c r="Q237" s="75">
        <f>'Population 2016'!Q237*'Prevalence Rates'!Q237</f>
        <v>75.336396883051279</v>
      </c>
      <c r="R237" s="75">
        <f>'Population 2016'!R237*'Prevalence Rates'!R237</f>
        <v>123.55023712087556</v>
      </c>
      <c r="S237" s="75">
        <f>'Population 2016'!S237*'Prevalence Rates'!S237</f>
        <v>1726.9414952702905</v>
      </c>
      <c r="T237" s="75">
        <f>'Population 2016'!T237*'Prevalence Rates'!T237</f>
        <v>844.72185658919898</v>
      </c>
      <c r="U237" s="75">
        <f>'Population 2016'!U237*'Prevalence Rates'!U237</f>
        <v>0</v>
      </c>
      <c r="V237" s="75">
        <f>'Population 2016'!V237*'Prevalence Rates'!V237</f>
        <v>182.73279143427794</v>
      </c>
      <c r="W237" s="75">
        <f>'Population 2016'!W237*'Prevalence Rates'!W237</f>
        <v>387.07545679323744</v>
      </c>
      <c r="X237" s="75">
        <f>'Population 2016'!X237*'Prevalence Rates'!X237</f>
        <v>387.07545679323738</v>
      </c>
      <c r="Y237" s="75">
        <f>'Population 2016'!Y237*'Prevalence Rates'!Y237</f>
        <v>294.00483816119169</v>
      </c>
      <c r="Z237" s="75">
        <f>'Population 2016'!Z237*'Prevalence Rates'!Z237</f>
        <v>365.42934633867833</v>
      </c>
      <c r="AA237" s="75">
        <f>'Population 2016'!AA237*'Prevalence Rates'!AA237</f>
        <v>1301.2491354430952</v>
      </c>
      <c r="AB237" s="75">
        <f>'Population 2016'!AB237*'Prevalence Rates'!AB237</f>
        <v>1295.2250259459936</v>
      </c>
      <c r="AC237" s="75">
        <f>'Population 2016'!AC237*'Prevalence Rates'!AC237</f>
        <v>899.45167498152296</v>
      </c>
      <c r="AD237" s="75">
        <f>'Population 2016'!AD237*'Prevalence Rates'!AD237</f>
        <v>130.77384520298025</v>
      </c>
      <c r="AE237" s="75">
        <f>'Population 2016'!AE237*'Prevalence Rates'!AE237</f>
        <v>90.784193193393321</v>
      </c>
      <c r="AF237" s="75">
        <f>'Population 2016'!AF237*'Prevalence Rates'!AF237</f>
        <v>38.238815056084619</v>
      </c>
      <c r="AG237" s="75">
        <f>'Population 2016'!AG237*'Prevalence Rates'!AG237</f>
        <v>90.784193193393293</v>
      </c>
      <c r="AH237" s="75">
        <f>'Population 2016'!AH237*'Prevalence Rates'!AH237</f>
        <v>347.06047897645504</v>
      </c>
      <c r="AI237" s="75">
        <f>'Population 2016'!AI237*'Prevalence Rates'!AI237</f>
        <v>1246.1364678986802</v>
      </c>
      <c r="AJ237" s="75">
        <f>'Population 2016'!AJ237*'Prevalence Rates'!AJ237</f>
        <v>77.154165172454654</v>
      </c>
      <c r="AK237" s="75">
        <f>'Population 2016'!AK237*'Prevalence Rates'!AK237</f>
        <v>132.79855038698076</v>
      </c>
      <c r="AL237" s="75">
        <f>'Population 2016'!AL237*'Prevalence Rates'!AL237</f>
        <v>39.627500691488393</v>
      </c>
      <c r="AM237" s="75">
        <f>'Population 2016'!AM237*'Prevalence Rates'!AM237</f>
        <v>148.04460891694555</v>
      </c>
      <c r="AN237" s="75">
        <f>'Population 2016'!AN237*'Prevalence Rates'!AN237</f>
        <v>8.2680636461891623</v>
      </c>
      <c r="AO237" s="75">
        <f>'Population 2016'!AO237*'Prevalence Rates'!AO237</f>
        <v>8.2680636461891623</v>
      </c>
      <c r="AP237" s="75">
        <f>'Population 2016'!AP237*'Prevalence Rates'!AP237</f>
        <v>97.860697125611523</v>
      </c>
      <c r="AQ237" s="75">
        <f>'Population 2016'!AQ237*'Prevalence Rates'!AQ237</f>
        <v>135.89603850445195</v>
      </c>
      <c r="AR237" s="75">
        <f>'Population 2016'!AR237*'Prevalence Rates'!AR237</f>
        <v>5309.2800365003841</v>
      </c>
      <c r="AS237" s="75">
        <f>'Population 2016'!AS237*'Prevalence Rates'!AS237</f>
        <v>33.790724090819133</v>
      </c>
      <c r="AT237" s="75">
        <f>'Population 2016'!AT237*'Prevalence Rates'!AT237</f>
        <v>0</v>
      </c>
      <c r="AU237" s="75">
        <f>'Population 2016'!AU237*'Prevalence Rates'!AU237</f>
        <v>0</v>
      </c>
      <c r="AV237" s="75">
        <f>'Population 2016'!AV237*'Prevalence Rates'!AV237</f>
        <v>55.406624409935411</v>
      </c>
      <c r="AW237" s="75">
        <f>'Population 2016'!AW237*'Prevalence Rates'!AW237</f>
        <v>200.60070770205613</v>
      </c>
      <c r="AX237" s="75">
        <f>'Population 2016'!AX237*'Prevalence Rates'!AX237</f>
        <v>92.121524044950817</v>
      </c>
      <c r="AY237" s="75">
        <f>'Population 2016'!AY237*'Prevalence Rates'!AY237</f>
        <v>647.68109297946285</v>
      </c>
      <c r="AZ237" s="75">
        <f>'Population 2016'!AZ237*'Prevalence Rates'!AZ237</f>
        <v>266.64274247453358</v>
      </c>
      <c r="BA237" s="75">
        <f>'Population 2016'!BA237*'Prevalence Rates'!BA237</f>
        <v>17.339912293566972</v>
      </c>
      <c r="BB237" s="75">
        <f>'Population 2016'!BB237*'Prevalence Rates'!BB237</f>
        <v>125.64296264139824</v>
      </c>
      <c r="BC237" s="84">
        <f>'Population 2016'!BC237*'Prevalence Rates'!BC237</f>
        <v>0</v>
      </c>
      <c r="BD237" s="118">
        <v>235</v>
      </c>
    </row>
    <row r="238" spans="2:56" s="75" customFormat="1" x14ac:dyDescent="0.35">
      <c r="B238" s="75" t="s">
        <v>51</v>
      </c>
      <c r="C238" s="83">
        <f>'Population 2016'!C238*'Prevalence Rates'!C238</f>
        <v>494.10596805146707</v>
      </c>
      <c r="D238" s="75">
        <f>'Population 2016'!D238*'Prevalence Rates'!D238</f>
        <v>1056.0123722198516</v>
      </c>
      <c r="E238" s="75">
        <f>'Population 2016'!E238*'Prevalence Rates'!E238</f>
        <v>550.72534997547575</v>
      </c>
      <c r="F238" s="75">
        <f>'Population 2016'!F238*'Prevalence Rates'!F238</f>
        <v>88.992344331340519</v>
      </c>
      <c r="G238" s="75">
        <f>'Population 2016'!G238*'Prevalence Rates'!G238</f>
        <v>43.497493471382143</v>
      </c>
      <c r="H238" s="75">
        <f>'Population 2016'!H238*'Prevalence Rates'!H238</f>
        <v>217.01258331783018</v>
      </c>
      <c r="I238" s="75">
        <f>'Population 2016'!I238*'Prevalence Rates'!I238</f>
        <v>44.65952523188691</v>
      </c>
      <c r="J238" s="75">
        <f>'Population 2016'!J238*'Prevalence Rates'!J238</f>
        <v>130.66954989688185</v>
      </c>
      <c r="K238" s="75">
        <f>'Population 2016'!K238*'Prevalence Rates'!K238</f>
        <v>27.001495924857124</v>
      </c>
      <c r="L238" s="75">
        <f>'Population 2016'!L238*'Prevalence Rates'!L238</f>
        <v>62.813186633544703</v>
      </c>
      <c r="M238" s="75">
        <f>'Population 2016'!M238*'Prevalence Rates'!M238</f>
        <v>62.813186633544717</v>
      </c>
      <c r="N238" s="75">
        <f>'Population 2016'!N238*'Prevalence Rates'!N238</f>
        <v>86.706033873686749</v>
      </c>
      <c r="O238" s="75">
        <f>'Population 2016'!O238*'Prevalence Rates'!O238</f>
        <v>79.03251906793767</v>
      </c>
      <c r="P238" s="75">
        <f>'Population 2016'!P238*'Prevalence Rates'!P238</f>
        <v>179.57596368360052</v>
      </c>
      <c r="Q238" s="75">
        <f>'Population 2016'!Q238*'Prevalence Rates'!Q238</f>
        <v>88.037442954847933</v>
      </c>
      <c r="R238" s="75">
        <f>'Population 2016'!R238*'Prevalence Rates'!R238</f>
        <v>180.59773303599655</v>
      </c>
      <c r="S238" s="75">
        <f>'Population 2016'!S238*'Prevalence Rates'!S238</f>
        <v>1699.4175698137319</v>
      </c>
      <c r="T238" s="75">
        <f>'Population 2016'!T238*'Prevalence Rates'!T238</f>
        <v>771.11345146309043</v>
      </c>
      <c r="U238" s="75">
        <f>'Population 2016'!U238*'Prevalence Rates'!U238</f>
        <v>0</v>
      </c>
      <c r="V238" s="75">
        <f>'Population 2016'!V238*'Prevalence Rates'!V238</f>
        <v>193.93612959831503</v>
      </c>
      <c r="W238" s="75">
        <f>'Population 2016'!W238*'Prevalence Rates'!W238</f>
        <v>407.89706967322104</v>
      </c>
      <c r="X238" s="75">
        <f>'Population 2016'!X238*'Prevalence Rates'!X238</f>
        <v>407.89706967322098</v>
      </c>
      <c r="Y238" s="75">
        <f>'Population 2016'!Y238*'Prevalence Rates'!Y238</f>
        <v>327.03352221218415</v>
      </c>
      <c r="Z238" s="75">
        <f>'Population 2016'!Z238*'Prevalence Rates'!Z238</f>
        <v>300.23225949533366</v>
      </c>
      <c r="AA238" s="75">
        <f>'Population 2016'!AA238*'Prevalence Rates'!AA238</f>
        <v>1426.9462765506119</v>
      </c>
      <c r="AB238" s="75">
        <f>'Population 2016'!AB238*'Prevalence Rates'!AB238</f>
        <v>1207.8744621891633</v>
      </c>
      <c r="AC238" s="75">
        <f>'Population 2016'!AC238*'Prevalence Rates'!AC238</f>
        <v>938.26795697769012</v>
      </c>
      <c r="AD238" s="75">
        <f>'Population 2016'!AD238*'Prevalence Rates'!AD238</f>
        <v>147.39184443174423</v>
      </c>
      <c r="AE238" s="75">
        <f>'Population 2016'!AE238*'Prevalence Rates'!AE238</f>
        <v>116.42527911386682</v>
      </c>
      <c r="AF238" s="75">
        <f>'Population 2016'!AF238*'Prevalence Rates'!AF238</f>
        <v>36.647395991205777</v>
      </c>
      <c r="AG238" s="75">
        <f>'Population 2016'!AG238*'Prevalence Rates'!AG238</f>
        <v>116.42527911386681</v>
      </c>
      <c r="AH238" s="75">
        <f>'Population 2016'!AH238*'Prevalence Rates'!AH238</f>
        <v>445.06955814786932</v>
      </c>
      <c r="AI238" s="75">
        <f>'Population 2016'!AI238*'Prevalence Rates'!AI238</f>
        <v>1194.89544512311</v>
      </c>
      <c r="AJ238" s="75">
        <f>'Population 2016'!AJ238*'Prevalence Rates'!AJ238</f>
        <v>84.320306474532131</v>
      </c>
      <c r="AK238" s="75">
        <f>'Population 2016'!AK238*'Prevalence Rates'!AK238</f>
        <v>108.77220662039008</v>
      </c>
      <c r="AL238" s="75">
        <f>'Population 2016'!AL238*'Prevalence Rates'!AL238</f>
        <v>54.75145547466537</v>
      </c>
      <c r="AM238" s="75">
        <f>'Population 2016'!AM238*'Prevalence Rates'!AM238</f>
        <v>190.36972067695007</v>
      </c>
      <c r="AN238" s="75">
        <f>'Population 2016'!AN238*'Prevalence Rates'!AN238</f>
        <v>11.915401533000741</v>
      </c>
      <c r="AO238" s="75">
        <f>'Population 2016'!AO238*'Prevalence Rates'!AO238</f>
        <v>11.915401533000741</v>
      </c>
      <c r="AP238" s="75">
        <f>'Population 2016'!AP238*'Prevalence Rates'!AP238</f>
        <v>109.81072421619967</v>
      </c>
      <c r="AQ238" s="75">
        <f>'Population 2016'!AQ238*'Prevalence Rates'!AQ238</f>
        <v>157.09804652964149</v>
      </c>
      <c r="AR238" s="75">
        <f>'Population 2016'!AR238*'Prevalence Rates'!AR238</f>
        <v>5441.2720742058837</v>
      </c>
      <c r="AS238" s="75">
        <f>'Population 2016'!AS238*'Prevalence Rates'!AS238</f>
        <v>47.769250436306045</v>
      </c>
      <c r="AT238" s="75">
        <f>'Population 2016'!AT238*'Prevalence Rates'!AT238</f>
        <v>0</v>
      </c>
      <c r="AU238" s="75">
        <f>'Population 2016'!AU238*'Prevalence Rates'!AU238</f>
        <v>0</v>
      </c>
      <c r="AV238" s="75">
        <f>'Population 2016'!AV238*'Prevalence Rates'!AV238</f>
        <v>83.770606782843444</v>
      </c>
      <c r="AW238" s="75">
        <f>'Population 2016'!AW238*'Prevalence Rates'!AW238</f>
        <v>256.73500995761884</v>
      </c>
      <c r="AX238" s="75">
        <f>'Population 2016'!AX238*'Prevalence Rates'!AX238</f>
        <v>109.48578797037638</v>
      </c>
      <c r="AY238" s="75">
        <f>'Population 2016'!AY238*'Prevalence Rates'!AY238</f>
        <v>689.68812878254494</v>
      </c>
      <c r="AZ238" s="75">
        <f>'Population 2016'!AZ238*'Prevalence Rates'!AZ238</f>
        <v>287.64376543771641</v>
      </c>
      <c r="BA238" s="75">
        <f>'Population 2016'!BA238*'Prevalence Rates'!BA238</f>
        <v>17.395854065470669</v>
      </c>
      <c r="BB238" s="75">
        <f>'Population 2016'!BB238*'Prevalence Rates'!BB238</f>
        <v>152.89497819342986</v>
      </c>
      <c r="BC238" s="84">
        <f>'Population 2016'!BC238*'Prevalence Rates'!BC238</f>
        <v>0</v>
      </c>
      <c r="BD238" s="118">
        <v>236</v>
      </c>
    </row>
    <row r="239" spans="2:56" s="75" customFormat="1" x14ac:dyDescent="0.35">
      <c r="B239" s="75" t="s">
        <v>52</v>
      </c>
      <c r="C239" s="83">
        <f>'Population 2016'!C239*'Prevalence Rates'!C239</f>
        <v>448.20955225759997</v>
      </c>
      <c r="D239" s="75">
        <f>'Population 2016'!D239*'Prevalence Rates'!D239</f>
        <v>1063.1588204423026</v>
      </c>
      <c r="E239" s="75">
        <f>'Population 2016'!E239*'Prevalence Rates'!E239</f>
        <v>612.35244282525412</v>
      </c>
      <c r="F239" s="75">
        <f>'Population 2016'!F239*'Prevalence Rates'!F239</f>
        <v>115.70773994571908</v>
      </c>
      <c r="G239" s="75">
        <f>'Population 2016'!G239*'Prevalence Rates'!G239</f>
        <v>50.404190069878638</v>
      </c>
      <c r="H239" s="75">
        <f>'Population 2016'!H239*'Prevalence Rates'!H239</f>
        <v>283.2333348449622</v>
      </c>
      <c r="I239" s="75">
        <f>'Population 2016'!I239*'Prevalence Rates'!I239</f>
        <v>62.02711837762071</v>
      </c>
      <c r="J239" s="75">
        <f>'Population 2016'!J239*'Prevalence Rates'!J239</f>
        <v>182.90122336880282</v>
      </c>
      <c r="K239" s="75">
        <f>'Population 2016'!K239*'Prevalence Rates'!K239</f>
        <v>38.162114240464732</v>
      </c>
      <c r="L239" s="75">
        <f>'Population 2016'!L239*'Prevalence Rates'!L239</f>
        <v>68.258292595585729</v>
      </c>
      <c r="M239" s="75">
        <f>'Population 2016'!M239*'Prevalence Rates'!M239</f>
        <v>68.258292595585743</v>
      </c>
      <c r="N239" s="75">
        <f>'Population 2016'!N239*'Prevalence Rates'!N239</f>
        <v>87.168055368573178</v>
      </c>
      <c r="O239" s="75">
        <f>'Population 2016'!O239*'Prevalence Rates'!O239</f>
        <v>99.202276538400923</v>
      </c>
      <c r="P239" s="75">
        <f>'Population 2016'!P239*'Prevalence Rates'!P239</f>
        <v>221.59622830088685</v>
      </c>
      <c r="Q239" s="75">
        <f>'Population 2016'!Q239*'Prevalence Rates'!Q239</f>
        <v>119.53528365647131</v>
      </c>
      <c r="R239" s="75">
        <f>'Population 2016'!R239*'Prevalence Rates'!R239</f>
        <v>220.44673777944132</v>
      </c>
      <c r="S239" s="75">
        <f>'Population 2016'!S239*'Prevalence Rates'!S239</f>
        <v>1852.8698665161523</v>
      </c>
      <c r="T239" s="75">
        <f>'Population 2016'!T239*'Prevalence Rates'!T239</f>
        <v>762.27280848357691</v>
      </c>
      <c r="U239" s="75">
        <f>'Population 2016'!U239*'Prevalence Rates'!U239</f>
        <v>0</v>
      </c>
      <c r="V239" s="75">
        <f>'Population 2016'!V239*'Prevalence Rates'!V239</f>
        <v>221.25107742906363</v>
      </c>
      <c r="W239" s="75">
        <f>'Population 2016'!W239*'Prevalence Rates'!W239</f>
        <v>497.34141765449448</v>
      </c>
      <c r="X239" s="75">
        <f>'Population 2016'!X239*'Prevalence Rates'!X239</f>
        <v>497.34141765449436</v>
      </c>
      <c r="Y239" s="75">
        <f>'Population 2016'!Y239*'Prevalence Rates'!Y239</f>
        <v>407.32866552938151</v>
      </c>
      <c r="Z239" s="75">
        <f>'Population 2016'!Z239*'Prevalence Rates'!Z239</f>
        <v>271.25651356306992</v>
      </c>
      <c r="AA239" s="75">
        <f>'Population 2016'!AA239*'Prevalence Rates'!AA239</f>
        <v>1606.588466069149</v>
      </c>
      <c r="AB239" s="75">
        <f>'Population 2016'!AB239*'Prevalence Rates'!AB239</f>
        <v>1234.2441757226704</v>
      </c>
      <c r="AC239" s="75">
        <f>'Population 2016'!AC239*'Prevalence Rates'!AC239</f>
        <v>1035.2771460409249</v>
      </c>
      <c r="AD239" s="75">
        <f>'Population 2016'!AD239*'Prevalence Rates'!AD239</f>
        <v>152.38817814129487</v>
      </c>
      <c r="AE239" s="75">
        <f>'Population 2016'!AE239*'Prevalence Rates'!AE239</f>
        <v>114.28450311884524</v>
      </c>
      <c r="AF239" s="75">
        <f>'Population 2016'!AF239*'Prevalence Rates'!AF239</f>
        <v>48.013968009868528</v>
      </c>
      <c r="AG239" s="75">
        <f>'Population 2016'!AG239*'Prevalence Rates'!AG239</f>
        <v>114.28450311884521</v>
      </c>
      <c r="AH239" s="75">
        <f>'Population 2016'!AH239*'Prevalence Rates'!AH239</f>
        <v>529.42240767635792</v>
      </c>
      <c r="AI239" s="75">
        <f>'Population 2016'!AI239*'Prevalence Rates'!AI239</f>
        <v>1252.8314825522107</v>
      </c>
      <c r="AJ239" s="75">
        <f>'Population 2016'!AJ239*'Prevalence Rates'!AJ239</f>
        <v>92.73277324577316</v>
      </c>
      <c r="AK239" s="75">
        <f>'Population 2016'!AK239*'Prevalence Rates'!AK239</f>
        <v>133.25172658166684</v>
      </c>
      <c r="AL239" s="75">
        <f>'Population 2016'!AL239*'Prevalence Rates'!AL239</f>
        <v>68.585453121289007</v>
      </c>
      <c r="AM239" s="75">
        <f>'Population 2016'!AM239*'Prevalence Rates'!AM239</f>
        <v>223.41424642764335</v>
      </c>
      <c r="AN239" s="75">
        <f>'Population 2016'!AN239*'Prevalence Rates'!AN239</f>
        <v>8.9853847625907228</v>
      </c>
      <c r="AO239" s="75">
        <f>'Population 2016'!AO239*'Prevalence Rates'!AO239</f>
        <v>8.9853847625907228</v>
      </c>
      <c r="AP239" s="75">
        <f>'Population 2016'!AP239*'Prevalence Rates'!AP239</f>
        <v>119.49008896474007</v>
      </c>
      <c r="AQ239" s="75">
        <f>'Population 2016'!AQ239*'Prevalence Rates'!AQ239</f>
        <v>184.12987997239776</v>
      </c>
      <c r="AR239" s="75">
        <f>'Population 2016'!AR239*'Prevalence Rates'!AR239</f>
        <v>5986.5074836782451</v>
      </c>
      <c r="AS239" s="75">
        <f>'Population 2016'!AS239*'Prevalence Rates'!AS239</f>
        <v>66.346181161536165</v>
      </c>
      <c r="AT239" s="75">
        <f>'Population 2016'!AT239*'Prevalence Rates'!AT239</f>
        <v>0</v>
      </c>
      <c r="AU239" s="75">
        <f>'Population 2016'!AU239*'Prevalence Rates'!AU239</f>
        <v>0</v>
      </c>
      <c r="AV239" s="75">
        <f>'Population 2016'!AV239*'Prevalence Rates'!AV239</f>
        <v>116.05100608687059</v>
      </c>
      <c r="AW239" s="75">
        <f>'Population 2016'!AW239*'Prevalence Rates'!AW239</f>
        <v>308.41274948209923</v>
      </c>
      <c r="AX239" s="75">
        <f>'Population 2016'!AX239*'Prevalence Rates'!AX239</f>
        <v>152.85973887661623</v>
      </c>
      <c r="AY239" s="75">
        <f>'Population 2016'!AY239*'Prevalence Rates'!AY239</f>
        <v>811.10197645363883</v>
      </c>
      <c r="AZ239" s="75">
        <f>'Population 2016'!AZ239*'Prevalence Rates'!AZ239</f>
        <v>323.01527255650751</v>
      </c>
      <c r="BA239" s="75">
        <f>'Population 2016'!BA239*'Prevalence Rates'!BA239</f>
        <v>18.795520484531529</v>
      </c>
      <c r="BB239" s="75">
        <f>'Population 2016'!BB239*'Prevalence Rates'!BB239</f>
        <v>198.47255097413517</v>
      </c>
      <c r="BC239" s="84">
        <f>'Population 2016'!BC239*'Prevalence Rates'!BC239</f>
        <v>0</v>
      </c>
      <c r="BD239" s="118">
        <v>237</v>
      </c>
    </row>
    <row r="240" spans="2:56" s="75" customFormat="1" x14ac:dyDescent="0.35">
      <c r="B240" s="75" t="s">
        <v>53</v>
      </c>
      <c r="C240" s="83">
        <f>'Population 2016'!C240*'Prevalence Rates'!C240</f>
        <v>673.344937760942</v>
      </c>
      <c r="D240" s="75">
        <f>'Population 2016'!D240*'Prevalence Rates'!D240</f>
        <v>1625.8414029665546</v>
      </c>
      <c r="E240" s="75">
        <f>'Population 2016'!E240*'Prevalence Rates'!E240</f>
        <v>950.6501136413201</v>
      </c>
      <c r="F240" s="75">
        <f>'Population 2016'!F240*'Prevalence Rates'!F240</f>
        <v>190.22998830430822</v>
      </c>
      <c r="G240" s="75">
        <f>'Population 2016'!G240*'Prevalence Rates'!G240</f>
        <v>63.464028975477433</v>
      </c>
      <c r="H240" s="75">
        <f>'Population 2016'!H240*'Prevalence Rates'!H240</f>
        <v>520.70896947700169</v>
      </c>
      <c r="I240" s="75">
        <f>'Population 2016'!I240*'Prevalence Rates'!I240</f>
        <v>123.40853156242065</v>
      </c>
      <c r="J240" s="75">
        <f>'Population 2016'!J240*'Prevalence Rates'!J240</f>
        <v>349.08661341837154</v>
      </c>
      <c r="K240" s="75">
        <f>'Population 2016'!K240*'Prevalence Rates'!K240</f>
        <v>80.690086879605147</v>
      </c>
      <c r="L240" s="75">
        <f>'Population 2016'!L240*'Prevalence Rates'!L240</f>
        <v>137.27257077594533</v>
      </c>
      <c r="M240" s="75">
        <f>'Population 2016'!M240*'Prevalence Rates'!M240</f>
        <v>137.27257077594535</v>
      </c>
      <c r="N240" s="75">
        <f>'Population 2016'!N240*'Prevalence Rates'!N240</f>
        <v>179.58076174358018</v>
      </c>
      <c r="O240" s="75">
        <f>'Population 2016'!O240*'Prevalence Rates'!O240</f>
        <v>178.07700954533078</v>
      </c>
      <c r="P240" s="75">
        <f>'Population 2016'!P240*'Prevalence Rates'!P240</f>
        <v>389.72831926548241</v>
      </c>
      <c r="Q240" s="75">
        <f>'Population 2016'!Q240*'Prevalence Rates'!Q240</f>
        <v>197.24258972313993</v>
      </c>
      <c r="R240" s="75">
        <f>'Population 2016'!R240*'Prevalence Rates'!R240</f>
        <v>378.31606979943609</v>
      </c>
      <c r="S240" s="75">
        <f>'Population 2016'!S240*'Prevalence Rates'!S240</f>
        <v>3018.6552604192857</v>
      </c>
      <c r="T240" s="75">
        <f>'Population 2016'!T240*'Prevalence Rates'!T240</f>
        <v>1189.2356585267091</v>
      </c>
      <c r="U240" s="75">
        <f>'Population 2016'!U240*'Prevalence Rates'!U240</f>
        <v>0</v>
      </c>
      <c r="V240" s="75">
        <f>'Population 2016'!V240*'Prevalence Rates'!V240</f>
        <v>357.42230209709192</v>
      </c>
      <c r="W240" s="75">
        <f>'Population 2016'!W240*'Prevalence Rates'!W240</f>
        <v>813.85138397865614</v>
      </c>
      <c r="X240" s="75">
        <f>'Population 2016'!X240*'Prevalence Rates'!X240</f>
        <v>813.85138397865603</v>
      </c>
      <c r="Y240" s="75">
        <f>'Population 2016'!Y240*'Prevalence Rates'!Y240</f>
        <v>712.28462777482878</v>
      </c>
      <c r="Z240" s="75">
        <f>'Population 2016'!Z240*'Prevalence Rates'!Z240</f>
        <v>418.3427034772111</v>
      </c>
      <c r="AA240" s="75">
        <f>'Population 2016'!AA240*'Prevalence Rates'!AA240</f>
        <v>2767.8617423469491</v>
      </c>
      <c r="AB240" s="75">
        <f>'Population 2016'!AB240*'Prevalence Rates'!AB240</f>
        <v>1907.1059572919287</v>
      </c>
      <c r="AC240" s="75">
        <f>'Population 2016'!AC240*'Prevalence Rates'!AC240</f>
        <v>1777.5677516266971</v>
      </c>
      <c r="AD240" s="75">
        <f>'Population 2016'!AD240*'Prevalence Rates'!AD240</f>
        <v>250.57349371352296</v>
      </c>
      <c r="AE240" s="75">
        <f>'Population 2016'!AE240*'Prevalence Rates'!AE240</f>
        <v>209.67715237264767</v>
      </c>
      <c r="AF240" s="75">
        <f>'Population 2016'!AF240*'Prevalence Rates'!AF240</f>
        <v>84.344443726177431</v>
      </c>
      <c r="AG240" s="75">
        <f>'Population 2016'!AG240*'Prevalence Rates'!AG240</f>
        <v>209.67715237264761</v>
      </c>
      <c r="AH240" s="75">
        <f>'Population 2016'!AH240*'Prevalence Rates'!AH240</f>
        <v>920.18548885040059</v>
      </c>
      <c r="AI240" s="75">
        <f>'Population 2016'!AI240*'Prevalence Rates'!AI240</f>
        <v>2019.3532223081365</v>
      </c>
      <c r="AJ240" s="75">
        <f>'Population 2016'!AJ240*'Prevalence Rates'!AJ240</f>
        <v>168.98183462248323</v>
      </c>
      <c r="AK240" s="75">
        <f>'Population 2016'!AK240*'Prevalence Rates'!AK240</f>
        <v>229.39290796935521</v>
      </c>
      <c r="AL240" s="75">
        <f>'Population 2016'!AL240*'Prevalence Rates'!AL240</f>
        <v>137.24850123073662</v>
      </c>
      <c r="AM240" s="75">
        <f>'Population 2016'!AM240*'Prevalence Rates'!AM240</f>
        <v>385.32649454998477</v>
      </c>
      <c r="AN240" s="75">
        <f>'Population 2016'!AN240*'Prevalence Rates'!AN240</f>
        <v>19.780846867242502</v>
      </c>
      <c r="AO240" s="75">
        <f>'Population 2016'!AO240*'Prevalence Rates'!AO240</f>
        <v>19.780846867242502</v>
      </c>
      <c r="AP240" s="75">
        <f>'Population 2016'!AP240*'Prevalence Rates'!AP240</f>
        <v>216.46821616474955</v>
      </c>
      <c r="AQ240" s="75">
        <f>'Population 2016'!AQ240*'Prevalence Rates'!AQ240</f>
        <v>352.09577007551002</v>
      </c>
      <c r="AR240" s="75">
        <f>'Population 2016'!AR240*'Prevalence Rates'!AR240</f>
        <v>9993.2504106668293</v>
      </c>
      <c r="AS240" s="75">
        <f>'Population 2016'!AS240*'Prevalence Rates'!AS240</f>
        <v>132.00169548539949</v>
      </c>
      <c r="AT240" s="75">
        <f>'Population 2016'!AT240*'Prevalence Rates'!AT240</f>
        <v>0</v>
      </c>
      <c r="AU240" s="75">
        <f>'Population 2016'!AU240*'Prevalence Rates'!AU240</f>
        <v>0</v>
      </c>
      <c r="AV240" s="75">
        <f>'Population 2016'!AV240*'Prevalence Rates'!AV240</f>
        <v>206.15106877392068</v>
      </c>
      <c r="AW240" s="75">
        <f>'Population 2016'!AW240*'Prevalence Rates'!AW240</f>
        <v>539.02234255353244</v>
      </c>
      <c r="AX240" s="75">
        <f>'Population 2016'!AX240*'Prevalence Rates'!AX240</f>
        <v>283.4128816852143</v>
      </c>
      <c r="AY240" s="75">
        <f>'Population 2016'!AY240*'Prevalence Rates'!AY240</f>
        <v>1393.7976267611984</v>
      </c>
      <c r="AZ240" s="75">
        <f>'Population 2016'!AZ240*'Prevalence Rates'!AZ240</f>
        <v>590.36589578693736</v>
      </c>
      <c r="BA240" s="75">
        <f>'Population 2016'!BA240*'Prevalence Rates'!BA240</f>
        <v>49.132353561075391</v>
      </c>
      <c r="BB240" s="75">
        <f>'Population 2016'!BB240*'Prevalence Rates'!BB240</f>
        <v>354.7780068949786</v>
      </c>
      <c r="BC240" s="84">
        <f>'Population 2016'!BC240*'Prevalence Rates'!BC240</f>
        <v>0</v>
      </c>
      <c r="BD240" s="118">
        <v>238</v>
      </c>
    </row>
    <row r="241" spans="1:56" s="75" customFormat="1" x14ac:dyDescent="0.35">
      <c r="B241" s="75" t="s">
        <v>54</v>
      </c>
      <c r="C241" s="83">
        <f>'Population 2016'!C241*'Prevalence Rates'!C241</f>
        <v>687.7818141484463</v>
      </c>
      <c r="D241" s="75">
        <f>'Population 2016'!D241*'Prevalence Rates'!D241</f>
        <v>1617.921335240123</v>
      </c>
      <c r="E241" s="75">
        <f>'Population 2016'!E241*'Prevalence Rates'!E241</f>
        <v>925.18627131164192</v>
      </c>
      <c r="F241" s="75">
        <f>'Population 2016'!F241*'Prevalence Rates'!F241</f>
        <v>224.21844881851288</v>
      </c>
      <c r="G241" s="75">
        <f>'Population 2016'!G241*'Prevalence Rates'!G241</f>
        <v>69.591590393799393</v>
      </c>
      <c r="H241" s="75">
        <f>'Population 2016'!H241*'Prevalence Rates'!H241</f>
        <v>567.34405687454262</v>
      </c>
      <c r="I241" s="75">
        <f>'Population 2016'!I241*'Prevalence Rates'!I241</f>
        <v>101.978307518647</v>
      </c>
      <c r="J241" s="75">
        <f>'Population 2016'!J241*'Prevalence Rates'!J241</f>
        <v>336.43659735772121</v>
      </c>
      <c r="K241" s="75">
        <f>'Population 2016'!K241*'Prevalence Rates'!K241</f>
        <v>77.473206339554437</v>
      </c>
      <c r="L241" s="75">
        <f>'Population 2016'!L241*'Prevalence Rates'!L241</f>
        <v>159.86172799224011</v>
      </c>
      <c r="M241" s="75">
        <f>'Population 2016'!M241*'Prevalence Rates'!M241</f>
        <v>159.86172799224013</v>
      </c>
      <c r="N241" s="75">
        <f>'Population 2016'!N241*'Prevalence Rates'!N241</f>
        <v>177.28726542501593</v>
      </c>
      <c r="O241" s="75">
        <f>'Population 2016'!O241*'Prevalence Rates'!O241</f>
        <v>162.75196569461386</v>
      </c>
      <c r="P241" s="75">
        <f>'Population 2016'!P241*'Prevalence Rates'!P241</f>
        <v>434.99690881413289</v>
      </c>
      <c r="Q241" s="75">
        <f>'Population 2016'!Q241*'Prevalence Rates'!Q241</f>
        <v>227.54278075889553</v>
      </c>
      <c r="R241" s="75">
        <f>'Population 2016'!R241*'Prevalence Rates'!R241</f>
        <v>369.5666785421339</v>
      </c>
      <c r="S241" s="75">
        <f>'Population 2016'!S241*'Prevalence Rates'!S241</f>
        <v>2943.0254812377325</v>
      </c>
      <c r="T241" s="75">
        <f>'Population 2016'!T241*'Prevalence Rates'!T241</f>
        <v>1178.6685244888172</v>
      </c>
      <c r="U241" s="75">
        <f>'Population 2016'!U241*'Prevalence Rates'!U241</f>
        <v>0</v>
      </c>
      <c r="V241" s="75">
        <f>'Population 2016'!V241*'Prevalence Rates'!V241</f>
        <v>347.11725848579488</v>
      </c>
      <c r="W241" s="75">
        <f>'Population 2016'!W241*'Prevalence Rates'!W241</f>
        <v>762.4653530325611</v>
      </c>
      <c r="X241" s="75">
        <f>'Population 2016'!X241*'Prevalence Rates'!X241</f>
        <v>762.46535303256098</v>
      </c>
      <c r="Y241" s="75">
        <f>'Population 2016'!Y241*'Prevalence Rates'!Y241</f>
        <v>689.13197256991077</v>
      </c>
      <c r="Z241" s="75">
        <f>'Population 2016'!Z241*'Prevalence Rates'!Z241</f>
        <v>411.45473644659353</v>
      </c>
      <c r="AA241" s="75">
        <f>'Population 2016'!AA241*'Prevalence Rates'!AA241</f>
        <v>2924.2613649628361</v>
      </c>
      <c r="AB241" s="75">
        <f>'Population 2016'!AB241*'Prevalence Rates'!AB241</f>
        <v>1878.9052473098616</v>
      </c>
      <c r="AC241" s="75">
        <f>'Population 2016'!AC241*'Prevalence Rates'!AC241</f>
        <v>1885.6321486859194</v>
      </c>
      <c r="AD241" s="75">
        <f>'Population 2016'!AD241*'Prevalence Rates'!AD241</f>
        <v>256.04453069416758</v>
      </c>
      <c r="AE241" s="75">
        <f>'Population 2016'!AE241*'Prevalence Rates'!AE241</f>
        <v>208.94144306607697</v>
      </c>
      <c r="AF241" s="75">
        <f>'Population 2016'!AF241*'Prevalence Rates'!AF241</f>
        <v>124.91149451489252</v>
      </c>
      <c r="AG241" s="75">
        <f>'Population 2016'!AG241*'Prevalence Rates'!AG241</f>
        <v>208.94144306607694</v>
      </c>
      <c r="AH241" s="75">
        <f>'Population 2016'!AH241*'Prevalence Rates'!AH241</f>
        <v>961.95625870475783</v>
      </c>
      <c r="AI241" s="75">
        <f>'Population 2016'!AI241*'Prevalence Rates'!AI241</f>
        <v>2007.1478776964366</v>
      </c>
      <c r="AJ241" s="75">
        <f>'Population 2016'!AJ241*'Prevalence Rates'!AJ241</f>
        <v>155.87117503970438</v>
      </c>
      <c r="AK241" s="75">
        <f>'Population 2016'!AK241*'Prevalence Rates'!AK241</f>
        <v>203.5991027254247</v>
      </c>
      <c r="AL241" s="75">
        <f>'Population 2016'!AL241*'Prevalence Rates'!AL241</f>
        <v>152.33713138718124</v>
      </c>
      <c r="AM241" s="75">
        <f>'Population 2016'!AM241*'Prevalence Rates'!AM241</f>
        <v>416.2764137909474</v>
      </c>
      <c r="AN241" s="75">
        <f>'Population 2016'!AN241*'Prevalence Rates'!AN241</f>
        <v>18.326372832886435</v>
      </c>
      <c r="AO241" s="75">
        <f>'Population 2016'!AO241*'Prevalence Rates'!AO241</f>
        <v>18.326372832886435</v>
      </c>
      <c r="AP241" s="75">
        <f>'Population 2016'!AP241*'Prevalence Rates'!AP241</f>
        <v>270.89593067689668</v>
      </c>
      <c r="AQ241" s="75">
        <f>'Population 2016'!AQ241*'Prevalence Rates'!AQ241</f>
        <v>399.93645465909213</v>
      </c>
      <c r="AR241" s="75">
        <f>'Population 2016'!AR241*'Prevalence Rates'!AR241</f>
        <v>10167.171916073643</v>
      </c>
      <c r="AS241" s="75">
        <f>'Population 2016'!AS241*'Prevalence Rates'!AS241</f>
        <v>109.07924537116844</v>
      </c>
      <c r="AT241" s="75">
        <f>'Population 2016'!AT241*'Prevalence Rates'!AT241</f>
        <v>0</v>
      </c>
      <c r="AU241" s="75">
        <f>'Population 2016'!AU241*'Prevalence Rates'!AU241</f>
        <v>0</v>
      </c>
      <c r="AV241" s="75">
        <f>'Population 2016'!AV241*'Prevalence Rates'!AV241</f>
        <v>251.86410977529079</v>
      </c>
      <c r="AW241" s="75">
        <f>'Population 2016'!AW241*'Prevalence Rates'!AW241</f>
        <v>550.10446952779125</v>
      </c>
      <c r="AX241" s="75">
        <f>'Population 2016'!AX241*'Prevalence Rates'!AX241</f>
        <v>273.45359367418769</v>
      </c>
      <c r="AY241" s="75">
        <f>'Population 2016'!AY241*'Prevalence Rates'!AY241</f>
        <v>1436.325706334223</v>
      </c>
      <c r="AZ241" s="75">
        <f>'Population 2016'!AZ241*'Prevalence Rates'!AZ241</f>
        <v>674.34892304955724</v>
      </c>
      <c r="BA241" s="75">
        <f>'Population 2016'!BA241*'Prevalence Rates'!BA241</f>
        <v>52.407843798480414</v>
      </c>
      <c r="BB241" s="75">
        <f>'Population 2016'!BB241*'Prevalence Rates'!BB241</f>
        <v>341.29933092067819</v>
      </c>
      <c r="BC241" s="84">
        <f>'Population 2016'!BC241*'Prevalence Rates'!BC241</f>
        <v>0</v>
      </c>
      <c r="BD241" s="118">
        <v>239</v>
      </c>
    </row>
    <row r="242" spans="1:56" s="75" customFormat="1" x14ac:dyDescent="0.35">
      <c r="B242" s="75" t="s">
        <v>55</v>
      </c>
      <c r="C242" s="83">
        <f>'Population 2016'!C242*'Prevalence Rates'!C242</f>
        <v>843.78004044350644</v>
      </c>
      <c r="D242" s="75">
        <f>'Population 2016'!D242*'Prevalence Rates'!D242</f>
        <v>1895.2141541503777</v>
      </c>
      <c r="E242" s="75">
        <f>'Population 2016'!E242*'Prevalence Rates'!E242</f>
        <v>1038.9276766828652</v>
      </c>
      <c r="F242" s="75">
        <f>'Population 2016'!F242*'Prevalence Rates'!F242</f>
        <v>253.18090951734399</v>
      </c>
      <c r="G242" s="75">
        <f>'Population 2016'!G242*'Prevalence Rates'!G242</f>
        <v>78.573064753793446</v>
      </c>
      <c r="H242" s="75">
        <f>'Population 2016'!H242*'Prevalence Rates'!H242</f>
        <v>752.36092239545133</v>
      </c>
      <c r="I242" s="75">
        <f>'Population 2016'!I242*'Prevalence Rates'!I242</f>
        <v>112.23911753958504</v>
      </c>
      <c r="J242" s="75">
        <f>'Population 2016'!J242*'Prevalence Rates'!J242</f>
        <v>374.2434296368881</v>
      </c>
      <c r="K242" s="75">
        <f>'Population 2016'!K242*'Prevalence Rates'!K242</f>
        <v>84.349417494444779</v>
      </c>
      <c r="L242" s="75">
        <f>'Population 2016'!L242*'Prevalence Rates'!L242</f>
        <v>187.16385510244962</v>
      </c>
      <c r="M242" s="75">
        <f>'Population 2016'!M242*'Prevalence Rates'!M242</f>
        <v>187.16385510244967</v>
      </c>
      <c r="N242" s="75">
        <f>'Population 2016'!N242*'Prevalence Rates'!N242</f>
        <v>244.04337014215403</v>
      </c>
      <c r="O242" s="75">
        <f>'Population 2016'!O242*'Prevalence Rates'!O242</f>
        <v>216.49124816889858</v>
      </c>
      <c r="P242" s="75">
        <f>'Population 2016'!P242*'Prevalence Rates'!P242</f>
        <v>517.77064344875316</v>
      </c>
      <c r="Q242" s="75">
        <f>'Population 2016'!Q242*'Prevalence Rates'!Q242</f>
        <v>225.94869119117237</v>
      </c>
      <c r="R242" s="75">
        <f>'Population 2016'!R242*'Prevalence Rates'!R242</f>
        <v>486.2325754784934</v>
      </c>
      <c r="S242" s="75">
        <f>'Population 2016'!S242*'Prevalence Rates'!S242</f>
        <v>3488.2927187319324</v>
      </c>
      <c r="T242" s="75">
        <f>'Population 2016'!T242*'Prevalence Rates'!T242</f>
        <v>1419.2289747766804</v>
      </c>
      <c r="U242" s="75">
        <f>'Population 2016'!U242*'Prevalence Rates'!U242</f>
        <v>0</v>
      </c>
      <c r="V242" s="75">
        <f>'Population 2016'!V242*'Prevalence Rates'!V242</f>
        <v>375.30423095589589</v>
      </c>
      <c r="W242" s="75">
        <f>'Population 2016'!W242*'Prevalence Rates'!W242</f>
        <v>955.3736002452614</v>
      </c>
      <c r="X242" s="75">
        <f>'Population 2016'!X242*'Prevalence Rates'!X242</f>
        <v>955.37360024526117</v>
      </c>
      <c r="Y242" s="75">
        <f>'Population 2016'!Y242*'Prevalence Rates'!Y242</f>
        <v>755.70478232344055</v>
      </c>
      <c r="Z242" s="75">
        <f>'Population 2016'!Z242*'Prevalence Rates'!Z242</f>
        <v>471.33663837516474</v>
      </c>
      <c r="AA242" s="75">
        <f>'Population 2016'!AA242*'Prevalence Rates'!AA242</f>
        <v>3524.0588482763187</v>
      </c>
      <c r="AB242" s="75">
        <f>'Population 2016'!AB242*'Prevalence Rates'!AB242</f>
        <v>2187.802659188691</v>
      </c>
      <c r="AC242" s="75">
        <f>'Population 2016'!AC242*'Prevalence Rates'!AC242</f>
        <v>2285.8255561431197</v>
      </c>
      <c r="AD242" s="75">
        <f>'Population 2016'!AD242*'Prevalence Rates'!AD242</f>
        <v>299.14908653535178</v>
      </c>
      <c r="AE242" s="75">
        <f>'Population 2016'!AE242*'Prevalence Rates'!AE242</f>
        <v>247.18018510498229</v>
      </c>
      <c r="AF242" s="75">
        <f>'Population 2016'!AF242*'Prevalence Rates'!AF242</f>
        <v>145.55708719351028</v>
      </c>
      <c r="AG242" s="75">
        <f>'Population 2016'!AG242*'Prevalence Rates'!AG242</f>
        <v>247.18018510498226</v>
      </c>
      <c r="AH242" s="75">
        <f>'Population 2016'!AH242*'Prevalence Rates'!AH242</f>
        <v>1141.2474618426902</v>
      </c>
      <c r="AI242" s="75">
        <f>'Population 2016'!AI242*'Prevalence Rates'!AI242</f>
        <v>2348.5397956768115</v>
      </c>
      <c r="AJ242" s="75">
        <f>'Population 2016'!AJ242*'Prevalence Rates'!AJ242</f>
        <v>178.02018093849944</v>
      </c>
      <c r="AK242" s="75">
        <f>'Population 2016'!AK242*'Prevalence Rates'!AK242</f>
        <v>221.36677087351936</v>
      </c>
      <c r="AL242" s="75">
        <f>'Population 2016'!AL242*'Prevalence Rates'!AL242</f>
        <v>175.78256935558559</v>
      </c>
      <c r="AM242" s="75">
        <f>'Population 2016'!AM242*'Prevalence Rates'!AM242</f>
        <v>471.16110132010317</v>
      </c>
      <c r="AN242" s="75">
        <f>'Population 2016'!AN242*'Prevalence Rates'!AN242</f>
        <v>27.72491261581472</v>
      </c>
      <c r="AO242" s="75">
        <f>'Population 2016'!AO242*'Prevalence Rates'!AO242</f>
        <v>27.72491261581472</v>
      </c>
      <c r="AP242" s="75">
        <f>'Population 2016'!AP242*'Prevalence Rates'!AP242</f>
        <v>290.0847243593721</v>
      </c>
      <c r="AQ242" s="75">
        <f>'Population 2016'!AQ242*'Prevalence Rates'!AQ242</f>
        <v>494.73660710263556</v>
      </c>
      <c r="AR242" s="75">
        <f>'Population 2016'!AR242*'Prevalence Rates'!AR242</f>
        <v>12073.629985357553</v>
      </c>
      <c r="AS242" s="75">
        <f>'Population 2016'!AS242*'Prevalence Rates'!AS242</f>
        <v>120.0545345401536</v>
      </c>
      <c r="AT242" s="75">
        <f>'Population 2016'!AT242*'Prevalence Rates'!AT242</f>
        <v>0</v>
      </c>
      <c r="AU242" s="75">
        <f>'Population 2016'!AU242*'Prevalence Rates'!AU242</f>
        <v>0</v>
      </c>
      <c r="AV242" s="75">
        <f>'Population 2016'!AV242*'Prevalence Rates'!AV242</f>
        <v>360.02394260851844</v>
      </c>
      <c r="AW242" s="75">
        <f>'Population 2016'!AW242*'Prevalence Rates'!AW242</f>
        <v>675.21372329843575</v>
      </c>
      <c r="AX242" s="75">
        <f>'Population 2016'!AX242*'Prevalence Rates'!AX242</f>
        <v>306.12501322298908</v>
      </c>
      <c r="AY242" s="75">
        <f>'Population 2016'!AY242*'Prevalence Rates'!AY242</f>
        <v>1743.9681262422575</v>
      </c>
      <c r="AZ242" s="75">
        <f>'Population 2016'!AZ242*'Prevalence Rates'!AZ242</f>
        <v>793.16774728166524</v>
      </c>
      <c r="BA242" s="75">
        <f>'Population 2016'!BA242*'Prevalence Rates'!BA242</f>
        <v>54.816852394100763</v>
      </c>
      <c r="BB242" s="75">
        <f>'Population 2016'!BB242*'Prevalence Rates'!BB242</f>
        <v>380.55261176773405</v>
      </c>
      <c r="BC242" s="84">
        <f>'Population 2016'!BC242*'Prevalence Rates'!BC242</f>
        <v>0</v>
      </c>
      <c r="BD242" s="118">
        <v>240</v>
      </c>
    </row>
    <row r="243" spans="1:56" s="75" customFormat="1" x14ac:dyDescent="0.35">
      <c r="B243" s="75" t="s">
        <v>56</v>
      </c>
      <c r="C243" s="83">
        <f>'Population 2016'!C243*'Prevalence Rates'!C243</f>
        <v>747.768768825851</v>
      </c>
      <c r="D243" s="75">
        <f>'Population 2016'!D243*'Prevalence Rates'!D243</f>
        <v>1708.1162862470412</v>
      </c>
      <c r="E243" s="75">
        <f>'Population 2016'!E243*'Prevalence Rates'!E243</f>
        <v>951.31144261594375</v>
      </c>
      <c r="F243" s="75">
        <f>'Population 2016'!F243*'Prevalence Rates'!F243</f>
        <v>234.94913206568742</v>
      </c>
      <c r="G243" s="75">
        <f>'Population 2016'!G243*'Prevalence Rates'!G243</f>
        <v>64.858493451313137</v>
      </c>
      <c r="H243" s="75">
        <f>'Population 2016'!H243*'Prevalence Rates'!H243</f>
        <v>706.21094828975106</v>
      </c>
      <c r="I243" s="75">
        <f>'Population 2016'!I243*'Prevalence Rates'!I243</f>
        <v>118.34955660334469</v>
      </c>
      <c r="J243" s="75">
        <f>'Population 2016'!J243*'Prevalence Rates'!J243</f>
        <v>355.61910872538101</v>
      </c>
      <c r="K243" s="75">
        <f>'Population 2016'!K243*'Prevalence Rates'!K243</f>
        <v>94.149349817450812</v>
      </c>
      <c r="L243" s="75">
        <f>'Population 2016'!L243*'Prevalence Rates'!L243</f>
        <v>178.08924394596721</v>
      </c>
      <c r="M243" s="75">
        <f>'Population 2016'!M243*'Prevalence Rates'!M243</f>
        <v>178.08924394596727</v>
      </c>
      <c r="N243" s="75">
        <f>'Population 2016'!N243*'Prevalence Rates'!N243</f>
        <v>198.52853301134741</v>
      </c>
      <c r="O243" s="75">
        <f>'Population 2016'!O243*'Prevalence Rates'!O243</f>
        <v>187.67910423514499</v>
      </c>
      <c r="P243" s="75">
        <f>'Population 2016'!P243*'Prevalence Rates'!P243</f>
        <v>457.67448243455738</v>
      </c>
      <c r="Q243" s="75">
        <f>'Population 2016'!Q243*'Prevalence Rates'!Q243</f>
        <v>190.95327100668104</v>
      </c>
      <c r="R243" s="75">
        <f>'Population 2016'!R243*'Prevalence Rates'!R243</f>
        <v>411.48487107653909</v>
      </c>
      <c r="S243" s="75">
        <f>'Population 2016'!S243*'Prevalence Rates'!S243</f>
        <v>2972.9421170041937</v>
      </c>
      <c r="T243" s="75">
        <f>'Population 2016'!T243*'Prevalence Rates'!T243</f>
        <v>1220.8761762302026</v>
      </c>
      <c r="U243" s="75">
        <f>'Population 2016'!U243*'Prevalence Rates'!U243</f>
        <v>0</v>
      </c>
      <c r="V243" s="75">
        <f>'Population 2016'!V243*'Prevalence Rates'!V243</f>
        <v>305.55429369333785</v>
      </c>
      <c r="W243" s="75">
        <f>'Population 2016'!W243*'Prevalence Rates'!W243</f>
        <v>822.31843034056624</v>
      </c>
      <c r="X243" s="75">
        <f>'Population 2016'!X243*'Prevalence Rates'!X243</f>
        <v>822.31843034056612</v>
      </c>
      <c r="Y243" s="75">
        <f>'Population 2016'!Y243*'Prevalence Rates'!Y243</f>
        <v>666.7983373442122</v>
      </c>
      <c r="Z243" s="75">
        <f>'Population 2016'!Z243*'Prevalence Rates'!Z243</f>
        <v>419.49489812739125</v>
      </c>
      <c r="AA243" s="75">
        <f>'Population 2016'!AA243*'Prevalence Rates'!AA243</f>
        <v>3052.1916337687207</v>
      </c>
      <c r="AB243" s="75">
        <f>'Population 2016'!AB243*'Prevalence Rates'!AB243</f>
        <v>1979.9648475891361</v>
      </c>
      <c r="AC243" s="75">
        <f>'Population 2016'!AC243*'Prevalence Rates'!AC243</f>
        <v>1973.4562994189716</v>
      </c>
      <c r="AD243" s="75">
        <f>'Population 2016'!AD243*'Prevalence Rates'!AD243</f>
        <v>268.57702134023941</v>
      </c>
      <c r="AE243" s="75">
        <f>'Population 2016'!AE243*'Prevalence Rates'!AE243</f>
        <v>228.28947147649271</v>
      </c>
      <c r="AF243" s="75">
        <f>'Population 2016'!AF243*'Prevalence Rates'!AF243</f>
        <v>120.78952000089727</v>
      </c>
      <c r="AG243" s="75">
        <f>'Population 2016'!AG243*'Prevalence Rates'!AG243</f>
        <v>228.28947147649268</v>
      </c>
      <c r="AH243" s="75">
        <f>'Population 2016'!AH243*'Prevalence Rates'!AH243</f>
        <v>996.88727692934913</v>
      </c>
      <c r="AI243" s="75">
        <f>'Population 2016'!AI243*'Prevalence Rates'!AI243</f>
        <v>1976.2572239475089</v>
      </c>
      <c r="AJ243" s="75">
        <f>'Population 2016'!AJ243*'Prevalence Rates'!AJ243</f>
        <v>149.87169079010422</v>
      </c>
      <c r="AK243" s="75">
        <f>'Population 2016'!AK243*'Prevalence Rates'!AK243</f>
        <v>210.14127539311775</v>
      </c>
      <c r="AL243" s="75">
        <f>'Population 2016'!AL243*'Prevalence Rates'!AL243</f>
        <v>179.57098679859391</v>
      </c>
      <c r="AM243" s="75">
        <f>'Population 2016'!AM243*'Prevalence Rates'!AM243</f>
        <v>390.74852913939947</v>
      </c>
      <c r="AN243" s="75">
        <f>'Population 2016'!AN243*'Prevalence Rates'!AN243</f>
        <v>20.508839469232807</v>
      </c>
      <c r="AO243" s="75">
        <f>'Population 2016'!AO243*'Prevalence Rates'!AO243</f>
        <v>20.508839469232807</v>
      </c>
      <c r="AP243" s="75">
        <f>'Population 2016'!AP243*'Prevalence Rates'!AP243</f>
        <v>291.05816303171895</v>
      </c>
      <c r="AQ243" s="75">
        <f>'Population 2016'!AQ243*'Prevalence Rates'!AQ243</f>
        <v>403.71116514918685</v>
      </c>
      <c r="AR243" s="75">
        <f>'Population 2016'!AR243*'Prevalence Rates'!AR243</f>
        <v>10608.100410779942</v>
      </c>
      <c r="AS243" s="75">
        <f>'Population 2016'!AS243*'Prevalence Rates'!AS243</f>
        <v>126.590454758672</v>
      </c>
      <c r="AT243" s="75">
        <f>'Population 2016'!AT243*'Prevalence Rates'!AT243</f>
        <v>0</v>
      </c>
      <c r="AU243" s="75">
        <f>'Population 2016'!AU243*'Prevalence Rates'!AU243</f>
        <v>0</v>
      </c>
      <c r="AV243" s="75">
        <f>'Population 2016'!AV243*'Prevalence Rates'!AV243</f>
        <v>338.07595894147511</v>
      </c>
      <c r="AW243" s="75">
        <f>'Population 2016'!AW243*'Prevalence Rates'!AW243</f>
        <v>610.50574148233568</v>
      </c>
      <c r="AX243" s="75">
        <f>'Population 2016'!AX243*'Prevalence Rates'!AX243</f>
        <v>276.03262721441854</v>
      </c>
      <c r="AY243" s="75">
        <f>'Population 2016'!AY243*'Prevalence Rates'!AY243</f>
        <v>1549.4566632232472</v>
      </c>
      <c r="AZ243" s="75">
        <f>'Population 2016'!AZ243*'Prevalence Rates'!AZ243</f>
        <v>727.63814198477507</v>
      </c>
      <c r="BA243" s="75">
        <f>'Population 2016'!BA243*'Prevalence Rates'!BA243</f>
        <v>54.039308388510683</v>
      </c>
      <c r="BB243" s="75">
        <f>'Population 2016'!BB243*'Prevalence Rates'!BB243</f>
        <v>282.50767793492395</v>
      </c>
      <c r="BC243" s="84">
        <f>'Population 2016'!BC243*'Prevalence Rates'!BC243</f>
        <v>0</v>
      </c>
      <c r="BD243" s="118">
        <v>241</v>
      </c>
    </row>
    <row r="244" spans="1:56" s="75" customFormat="1" x14ac:dyDescent="0.35">
      <c r="B244" s="75" t="s">
        <v>57</v>
      </c>
      <c r="C244" s="83">
        <f>'Population 2016'!C244*'Prevalence Rates'!C244</f>
        <v>538.85765681772125</v>
      </c>
      <c r="D244" s="75">
        <f>'Population 2016'!D244*'Prevalence Rates'!D244</f>
        <v>1265.1626573429928</v>
      </c>
      <c r="E244" s="75">
        <f>'Population 2016'!E244*'Prevalence Rates'!E244</f>
        <v>722.24981343071329</v>
      </c>
      <c r="F244" s="75">
        <f>'Population 2016'!F244*'Prevalence Rates'!F244</f>
        <v>228.48823419363143</v>
      </c>
      <c r="G244" s="75">
        <f>'Population 2016'!G244*'Prevalence Rates'!G244</f>
        <v>56.352015874128199</v>
      </c>
      <c r="H244" s="75">
        <f>'Population 2016'!H244*'Prevalence Rates'!H244</f>
        <v>639.71730611783698</v>
      </c>
      <c r="I244" s="75">
        <f>'Population 2016'!I244*'Prevalence Rates'!I244</f>
        <v>105.62748855358168</v>
      </c>
      <c r="J244" s="75">
        <f>'Population 2016'!J244*'Prevalence Rates'!J244</f>
        <v>320.75666594099823</v>
      </c>
      <c r="K244" s="75">
        <f>'Population 2016'!K244*'Prevalence Rates'!K244</f>
        <v>86.999744223906148</v>
      </c>
      <c r="L244" s="75">
        <f>'Population 2016'!L244*'Prevalence Rates'!L244</f>
        <v>157.77559814345571</v>
      </c>
      <c r="M244" s="75">
        <f>'Population 2016'!M244*'Prevalence Rates'!M244</f>
        <v>157.77559814345577</v>
      </c>
      <c r="N244" s="75">
        <f>'Population 2016'!N244*'Prevalence Rates'!N244</f>
        <v>160.33482639867412</v>
      </c>
      <c r="O244" s="75">
        <f>'Population 2016'!O244*'Prevalence Rates'!O244</f>
        <v>160.4579625254936</v>
      </c>
      <c r="P244" s="75">
        <f>'Population 2016'!P244*'Prevalence Rates'!P244</f>
        <v>372.7984354132779</v>
      </c>
      <c r="Q244" s="75">
        <f>'Population 2016'!Q244*'Prevalence Rates'!Q244</f>
        <v>157.48536038535312</v>
      </c>
      <c r="R244" s="75">
        <f>'Population 2016'!R244*'Prevalence Rates'!R244</f>
        <v>301.76029706905393</v>
      </c>
      <c r="S244" s="75">
        <f>'Population 2016'!S244*'Prevalence Rates'!S244</f>
        <v>2474.3367672233562</v>
      </c>
      <c r="T244" s="75">
        <f>'Population 2016'!T244*'Prevalence Rates'!T244</f>
        <v>991.87015396459401</v>
      </c>
      <c r="U244" s="75">
        <f>'Population 2016'!U244*'Prevalence Rates'!U244</f>
        <v>0</v>
      </c>
      <c r="V244" s="75">
        <f>'Population 2016'!V244*'Prevalence Rates'!V244</f>
        <v>241.81024944917453</v>
      </c>
      <c r="W244" s="75">
        <f>'Population 2016'!W244*'Prevalence Rates'!W244</f>
        <v>739.52231198527636</v>
      </c>
      <c r="X244" s="75">
        <f>'Population 2016'!X244*'Prevalence Rates'!X244</f>
        <v>739.52231198527613</v>
      </c>
      <c r="Y244" s="75">
        <f>'Population 2016'!Y244*'Prevalence Rates'!Y244</f>
        <v>567.49104784034887</v>
      </c>
      <c r="Z244" s="75">
        <f>'Population 2016'!Z244*'Prevalence Rates'!Z244</f>
        <v>303.5143621081798</v>
      </c>
      <c r="AA244" s="75">
        <f>'Population 2016'!AA244*'Prevalence Rates'!AA244</f>
        <v>2294.2684188967382</v>
      </c>
      <c r="AB244" s="75">
        <f>'Population 2016'!AB244*'Prevalence Rates'!AB244</f>
        <v>1478.7626911904499</v>
      </c>
      <c r="AC244" s="75">
        <f>'Population 2016'!AC244*'Prevalence Rates'!AC244</f>
        <v>1516.7506906602346</v>
      </c>
      <c r="AD244" s="75">
        <f>'Population 2016'!AD244*'Prevalence Rates'!AD244</f>
        <v>230.29811446079665</v>
      </c>
      <c r="AE244" s="75">
        <f>'Population 2016'!AE244*'Prevalence Rates'!AE244</f>
        <v>194.92612342751471</v>
      </c>
      <c r="AF244" s="75">
        <f>'Population 2016'!AF244*'Prevalence Rates'!AF244</f>
        <v>109.00092939935652</v>
      </c>
      <c r="AG244" s="75">
        <f>'Population 2016'!AG244*'Prevalence Rates'!AG244</f>
        <v>194.92612342751465</v>
      </c>
      <c r="AH244" s="75">
        <f>'Population 2016'!AH244*'Prevalence Rates'!AH244</f>
        <v>704.60671331244419</v>
      </c>
      <c r="AI244" s="75">
        <f>'Population 2016'!AI244*'Prevalence Rates'!AI244</f>
        <v>1598.3174649313494</v>
      </c>
      <c r="AJ244" s="75">
        <f>'Population 2016'!AJ244*'Prevalence Rates'!AJ244</f>
        <v>132.06449512630005</v>
      </c>
      <c r="AK244" s="75">
        <f>'Population 2016'!AK244*'Prevalence Rates'!AK244</f>
        <v>171.62930532943918</v>
      </c>
      <c r="AL244" s="75">
        <f>'Population 2016'!AL244*'Prevalence Rates'!AL244</f>
        <v>155.92016904665965</v>
      </c>
      <c r="AM244" s="75">
        <f>'Population 2016'!AM244*'Prevalence Rates'!AM244</f>
        <v>277.29118302318682</v>
      </c>
      <c r="AN244" s="75">
        <f>'Population 2016'!AN244*'Prevalence Rates'!AN244</f>
        <v>19.500285355567197</v>
      </c>
      <c r="AO244" s="75">
        <f>'Population 2016'!AO244*'Prevalence Rates'!AO244</f>
        <v>19.500285355567197</v>
      </c>
      <c r="AP244" s="75">
        <f>'Population 2016'!AP244*'Prevalence Rates'!AP244</f>
        <v>278.46383725558718</v>
      </c>
      <c r="AQ244" s="75">
        <f>'Population 2016'!AQ244*'Prevalence Rates'!AQ244</f>
        <v>321.88203840593258</v>
      </c>
      <c r="AR244" s="75">
        <f>'Population 2016'!AR244*'Prevalence Rates'!AR244</f>
        <v>8560.9506343665926</v>
      </c>
      <c r="AS244" s="75">
        <f>'Population 2016'!AS244*'Prevalence Rates'!AS244</f>
        <v>112.98252561967296</v>
      </c>
      <c r="AT244" s="75">
        <f>'Population 2016'!AT244*'Prevalence Rates'!AT244</f>
        <v>0</v>
      </c>
      <c r="AU244" s="75">
        <f>'Population 2016'!AU244*'Prevalence Rates'!AU244</f>
        <v>0</v>
      </c>
      <c r="AV244" s="75">
        <f>'Population 2016'!AV244*'Prevalence Rates'!AV244</f>
        <v>322.28738565981411</v>
      </c>
      <c r="AW244" s="75">
        <f>'Population 2016'!AW244*'Prevalence Rates'!AW244</f>
        <v>430.40809938265892</v>
      </c>
      <c r="AX244" s="75">
        <f>'Population 2016'!AX244*'Prevalence Rates'!AX244</f>
        <v>246.76428622955569</v>
      </c>
      <c r="AY244" s="75">
        <f>'Population 2016'!AY244*'Prevalence Rates'!AY244</f>
        <v>1407.6581805265421</v>
      </c>
      <c r="AZ244" s="75">
        <f>'Population 2016'!AZ244*'Prevalence Rates'!AZ244</f>
        <v>667.57590991299458</v>
      </c>
      <c r="BA244" s="75">
        <f>'Population 2016'!BA244*'Prevalence Rates'!BA244</f>
        <v>30.734050988841361</v>
      </c>
      <c r="BB244" s="75">
        <f>'Population 2016'!BB244*'Prevalence Rates'!BB244</f>
        <v>210.77713169861494</v>
      </c>
      <c r="BC244" s="84">
        <f>'Population 2016'!BC244*'Prevalence Rates'!BC244</f>
        <v>0</v>
      </c>
      <c r="BD244" s="118">
        <v>242</v>
      </c>
    </row>
    <row r="245" spans="1:56" s="75" customFormat="1" x14ac:dyDescent="0.35">
      <c r="B245" s="75" t="s">
        <v>58</v>
      </c>
      <c r="C245" s="83">
        <f>'Population 2016'!C245*'Prevalence Rates'!C245</f>
        <v>352.11767596953104</v>
      </c>
      <c r="D245" s="75">
        <f>'Population 2016'!D245*'Prevalence Rates'!D245</f>
        <v>835.62887421925814</v>
      </c>
      <c r="E245" s="75">
        <f>'Population 2016'!E245*'Prevalence Rates'!E245</f>
        <v>481.49987562047556</v>
      </c>
      <c r="F245" s="75">
        <f>'Population 2016'!F245*'Prevalence Rates'!F245</f>
        <v>169.33361159871581</v>
      </c>
      <c r="G245" s="75">
        <f>'Population 2016'!G245*'Prevalence Rates'!G245</f>
        <v>47.037633085016097</v>
      </c>
      <c r="H245" s="75">
        <f>'Population 2016'!H245*'Prevalence Rates'!H245</f>
        <v>483.89683580356149</v>
      </c>
      <c r="I245" s="75">
        <f>'Population 2016'!I245*'Prevalence Rates'!I245</f>
        <v>68.146766808762379</v>
      </c>
      <c r="J245" s="75">
        <f>'Population 2016'!J245*'Prevalence Rates'!J245</f>
        <v>218.2290887920006</v>
      </c>
      <c r="K245" s="75">
        <f>'Population 2016'!K245*'Prevalence Rates'!K245</f>
        <v>56.193277416752501</v>
      </c>
      <c r="L245" s="75">
        <f>'Population 2016'!L245*'Prevalence Rates'!L245</f>
        <v>112.47674477023698</v>
      </c>
      <c r="M245" s="75">
        <f>'Population 2016'!M245*'Prevalence Rates'!M245</f>
        <v>112.47674477023702</v>
      </c>
      <c r="N245" s="75">
        <f>'Population 2016'!N245*'Prevalence Rates'!N245</f>
        <v>125.19294664006061</v>
      </c>
      <c r="O245" s="75">
        <f>'Population 2016'!O245*'Prevalence Rates'!O245</f>
        <v>104.36290245560559</v>
      </c>
      <c r="P245" s="75">
        <f>'Population 2016'!P245*'Prevalence Rates'!P245</f>
        <v>296.09343703019846</v>
      </c>
      <c r="Q245" s="75">
        <f>'Population 2016'!Q245*'Prevalence Rates'!Q245</f>
        <v>131.75448457436039</v>
      </c>
      <c r="R245" s="75">
        <f>'Population 2016'!R245*'Prevalence Rates'!R245</f>
        <v>231.12693444189108</v>
      </c>
      <c r="S245" s="75">
        <f>'Population 2016'!S245*'Prevalence Rates'!S245</f>
        <v>1775.1540730119782</v>
      </c>
      <c r="T245" s="75">
        <f>'Population 2016'!T245*'Prevalence Rates'!T245</f>
        <v>691.78381115575576</v>
      </c>
      <c r="U245" s="75">
        <f>'Population 2016'!U245*'Prevalence Rates'!U245</f>
        <v>0</v>
      </c>
      <c r="V245" s="75">
        <f>'Population 2016'!V245*'Prevalence Rates'!V245</f>
        <v>158.70601097499522</v>
      </c>
      <c r="W245" s="75">
        <f>'Population 2016'!W245*'Prevalence Rates'!W245</f>
        <v>580.07140456837658</v>
      </c>
      <c r="X245" s="75">
        <f>'Population 2016'!X245*'Prevalence Rates'!X245</f>
        <v>580.07140456837647</v>
      </c>
      <c r="Y245" s="75">
        <f>'Population 2016'!Y245*'Prevalence Rates'!Y245</f>
        <v>380.25957853245029</v>
      </c>
      <c r="Z245" s="75">
        <f>'Population 2016'!Z245*'Prevalence Rates'!Z245</f>
        <v>181.50503756753366</v>
      </c>
      <c r="AA245" s="75">
        <f>'Population 2016'!AA245*'Prevalence Rates'!AA245</f>
        <v>1660.3474384428077</v>
      </c>
      <c r="AB245" s="75">
        <f>'Population 2016'!AB245*'Prevalence Rates'!AB245</f>
        <v>994.72240956808753</v>
      </c>
      <c r="AC245" s="75">
        <f>'Population 2016'!AC245*'Prevalence Rates'!AC245</f>
        <v>1108.9381856545756</v>
      </c>
      <c r="AD245" s="75">
        <f>'Population 2016'!AD245*'Prevalence Rates'!AD245</f>
        <v>170.22034547102362</v>
      </c>
      <c r="AE245" s="75">
        <f>'Population 2016'!AE245*'Prevalence Rates'!AE245</f>
        <v>138.0400526012788</v>
      </c>
      <c r="AF245" s="75">
        <f>'Population 2016'!AF245*'Prevalence Rates'!AF245</f>
        <v>92.231555645609362</v>
      </c>
      <c r="AG245" s="75">
        <f>'Population 2016'!AG245*'Prevalence Rates'!AG245</f>
        <v>138.04005260127877</v>
      </c>
      <c r="AH245" s="75">
        <f>'Population 2016'!AH245*'Prevalence Rates'!AH245</f>
        <v>494.7933970106867</v>
      </c>
      <c r="AI245" s="75">
        <f>'Population 2016'!AI245*'Prevalence Rates'!AI245</f>
        <v>1116.8965417592563</v>
      </c>
      <c r="AJ245" s="75">
        <f>'Population 2016'!AJ245*'Prevalence Rates'!AJ245</f>
        <v>88.042996750866692</v>
      </c>
      <c r="AK245" s="75">
        <f>'Population 2016'!AK245*'Prevalence Rates'!AK245</f>
        <v>136.8643074482095</v>
      </c>
      <c r="AL245" s="75">
        <f>'Population 2016'!AL245*'Prevalence Rates'!AL245</f>
        <v>119.17858465744678</v>
      </c>
      <c r="AM245" s="75">
        <f>'Population 2016'!AM245*'Prevalence Rates'!AM245</f>
        <v>166.30884492483295</v>
      </c>
      <c r="AN245" s="75">
        <f>'Population 2016'!AN245*'Prevalence Rates'!AN245</f>
        <v>12.690661898067539</v>
      </c>
      <c r="AO245" s="75">
        <f>'Population 2016'!AO245*'Prevalence Rates'!AO245</f>
        <v>12.690661898067539</v>
      </c>
      <c r="AP245" s="75">
        <f>'Population 2016'!AP245*'Prevalence Rates'!AP245</f>
        <v>213.14515938081982</v>
      </c>
      <c r="AQ245" s="75">
        <f>'Population 2016'!AQ245*'Prevalence Rates'!AQ245</f>
        <v>235.59157873683975</v>
      </c>
      <c r="AR245" s="75">
        <f>'Population 2016'!AR245*'Prevalence Rates'!AR245</f>
        <v>6122.7222995029688</v>
      </c>
      <c r="AS245" s="75">
        <f>'Population 2016'!AS245*'Prevalence Rates'!AS245</f>
        <v>72.891952012692229</v>
      </c>
      <c r="AT245" s="75">
        <f>'Population 2016'!AT245*'Prevalence Rates'!AT245</f>
        <v>0</v>
      </c>
      <c r="AU245" s="75">
        <f>'Population 2016'!AU245*'Prevalence Rates'!AU245</f>
        <v>0</v>
      </c>
      <c r="AV245" s="75">
        <f>'Population 2016'!AV245*'Prevalence Rates'!AV245</f>
        <v>258.89687747745535</v>
      </c>
      <c r="AW245" s="75">
        <f>'Population 2016'!AW245*'Prevalence Rates'!AW245</f>
        <v>330.50363186994127</v>
      </c>
      <c r="AX245" s="75">
        <f>'Population 2016'!AX245*'Prevalence Rates'!AX245</f>
        <v>171.0697199014711</v>
      </c>
      <c r="AY245" s="75">
        <f>'Population 2016'!AY245*'Prevalence Rates'!AY245</f>
        <v>1087.7617399863414</v>
      </c>
      <c r="AZ245" s="75">
        <f>'Population 2016'!AZ245*'Prevalence Rates'!AZ245</f>
        <v>508.4152375297777</v>
      </c>
      <c r="BA245" s="75">
        <f>'Population 2016'!BA245*'Prevalence Rates'!BA245</f>
        <v>15.525448437662131</v>
      </c>
      <c r="BB245" s="75">
        <f>'Population 2016'!BB245*'Prevalence Rates'!BB245</f>
        <v>134.71296631041488</v>
      </c>
      <c r="BC245" s="84">
        <f>'Population 2016'!BC245*'Prevalence Rates'!BC245</f>
        <v>0</v>
      </c>
      <c r="BD245" s="118">
        <v>243</v>
      </c>
    </row>
    <row r="246" spans="1:56" s="75" customFormat="1" x14ac:dyDescent="0.35">
      <c r="B246" s="75" t="s">
        <v>59</v>
      </c>
      <c r="C246" s="83">
        <f>'Population 2016'!C246*'Prevalence Rates'!C246</f>
        <v>164.1694338946678</v>
      </c>
      <c r="D246" s="75">
        <f>'Population 2016'!D246*'Prevalence Rates'!D246</f>
        <v>377.0996613818694</v>
      </c>
      <c r="E246" s="75">
        <f>'Population 2016'!E246*'Prevalence Rates'!E246</f>
        <v>211.09625457575274</v>
      </c>
      <c r="F246" s="75">
        <f>'Population 2016'!F246*'Prevalence Rates'!F246</f>
        <v>68.458367710070632</v>
      </c>
      <c r="G246" s="75">
        <f>'Population 2016'!G246*'Prevalence Rates'!G246</f>
        <v>18.046560266907733</v>
      </c>
      <c r="H246" s="75">
        <f>'Population 2016'!H246*'Prevalence Rates'!H246</f>
        <v>207.04130661040625</v>
      </c>
      <c r="I246" s="75">
        <f>'Population 2016'!I246*'Prevalence Rates'!I246</f>
        <v>28.534809306733528</v>
      </c>
      <c r="J246" s="75">
        <f>'Population 2016'!J246*'Prevalence Rates'!J246</f>
        <v>107.80499667479356</v>
      </c>
      <c r="K246" s="75">
        <f>'Population 2016'!K246*'Prevalence Rates'!K246</f>
        <v>21.22918429226559</v>
      </c>
      <c r="L246" s="75">
        <f>'Population 2016'!L246*'Prevalence Rates'!L246</f>
        <v>58.946776915525071</v>
      </c>
      <c r="M246" s="75">
        <f>'Population 2016'!M246*'Prevalence Rates'!M246</f>
        <v>58.946776915525078</v>
      </c>
      <c r="N246" s="75">
        <f>'Population 2016'!N246*'Prevalence Rates'!N246</f>
        <v>63.343892551164238</v>
      </c>
      <c r="O246" s="75">
        <f>'Population 2016'!O246*'Prevalence Rates'!O246</f>
        <v>43.32910536862088</v>
      </c>
      <c r="P246" s="75">
        <f>'Population 2016'!P246*'Prevalence Rates'!P246</f>
        <v>152.24418463542602</v>
      </c>
      <c r="Q246" s="75">
        <f>'Population 2016'!Q246*'Prevalence Rates'!Q246</f>
        <v>62.161842239850678</v>
      </c>
      <c r="R246" s="75">
        <f>'Population 2016'!R246*'Prevalence Rates'!R246</f>
        <v>117.13963838261316</v>
      </c>
      <c r="S246" s="75">
        <f>'Population 2016'!S246*'Prevalence Rates'!S246</f>
        <v>772.87053582236058</v>
      </c>
      <c r="T246" s="75">
        <f>'Population 2016'!T246*'Prevalence Rates'!T246</f>
        <v>317.67991772254885</v>
      </c>
      <c r="U246" s="75">
        <f>'Population 2016'!U246*'Prevalence Rates'!U246</f>
        <v>0</v>
      </c>
      <c r="V246" s="75">
        <f>'Population 2016'!V246*'Prevalence Rates'!V246</f>
        <v>65.669273381680085</v>
      </c>
      <c r="W246" s="75">
        <f>'Population 2016'!W246*'Prevalence Rates'!W246</f>
        <v>226.21051029828939</v>
      </c>
      <c r="X246" s="75">
        <f>'Population 2016'!X246*'Prevalence Rates'!X246</f>
        <v>226.21051029828936</v>
      </c>
      <c r="Y246" s="75">
        <f>'Population 2016'!Y246*'Prevalence Rates'!Y246</f>
        <v>175.06027875598249</v>
      </c>
      <c r="Z246" s="75">
        <f>'Population 2016'!Z246*'Prevalence Rates'!Z246</f>
        <v>77.431779329629421</v>
      </c>
      <c r="AA246" s="75">
        <f>'Population 2016'!AA246*'Prevalence Rates'!AA246</f>
        <v>757.09304835026808</v>
      </c>
      <c r="AB246" s="75">
        <f>'Population 2016'!AB246*'Prevalence Rates'!AB246</f>
        <v>451.41318158400395</v>
      </c>
      <c r="AC246" s="75">
        <f>'Population 2016'!AC246*'Prevalence Rates'!AC246</f>
        <v>519.05427081448408</v>
      </c>
      <c r="AD246" s="75">
        <f>'Population 2016'!AD246*'Prevalence Rates'!AD246</f>
        <v>69.751387698286237</v>
      </c>
      <c r="AE246" s="75">
        <f>'Population 2016'!AE246*'Prevalence Rates'!AE246</f>
        <v>57.941061372328342</v>
      </c>
      <c r="AF246" s="75">
        <f>'Population 2016'!AF246*'Prevalence Rates'!AF246</f>
        <v>38.20171679035257</v>
      </c>
      <c r="AG246" s="75">
        <f>'Population 2016'!AG246*'Prevalence Rates'!AG246</f>
        <v>57.941061372328328</v>
      </c>
      <c r="AH246" s="75">
        <f>'Population 2016'!AH246*'Prevalence Rates'!AH246</f>
        <v>207.6481863086232</v>
      </c>
      <c r="AI246" s="75">
        <f>'Population 2016'!AI246*'Prevalence Rates'!AI246</f>
        <v>506.55665662009301</v>
      </c>
      <c r="AJ246" s="75">
        <f>'Population 2016'!AJ246*'Prevalence Rates'!AJ246</f>
        <v>34.703850575622162</v>
      </c>
      <c r="AK246" s="75">
        <f>'Population 2016'!AK246*'Prevalence Rates'!AK246</f>
        <v>65.049841866425012</v>
      </c>
      <c r="AL246" s="75">
        <f>'Population 2016'!AL246*'Prevalence Rates'!AL246</f>
        <v>47.666629130882903</v>
      </c>
      <c r="AM246" s="75">
        <f>'Population 2016'!AM246*'Prevalence Rates'!AM246</f>
        <v>72.921613634797794</v>
      </c>
      <c r="AN246" s="75">
        <f>'Population 2016'!AN246*'Prevalence Rates'!AN246</f>
        <v>4.1884457857490318</v>
      </c>
      <c r="AO246" s="75">
        <f>'Population 2016'!AO246*'Prevalence Rates'!AO246</f>
        <v>4.1884457857490318</v>
      </c>
      <c r="AP246" s="75">
        <f>'Population 2016'!AP246*'Prevalence Rates'!AP246</f>
        <v>100.19612937828508</v>
      </c>
      <c r="AQ246" s="75">
        <f>'Population 2016'!AQ246*'Prevalence Rates'!AQ246</f>
        <v>92.40450579207122</v>
      </c>
      <c r="AR246" s="75">
        <f>'Population 2016'!AR246*'Prevalence Rates'!AR246</f>
        <v>2737.6781327697595</v>
      </c>
      <c r="AS246" s="75">
        <f>'Population 2016'!AS246*'Prevalence Rates'!AS246</f>
        <v>30.521740767462223</v>
      </c>
      <c r="AT246" s="75">
        <f>'Population 2016'!AT246*'Prevalence Rates'!AT246</f>
        <v>0</v>
      </c>
      <c r="AU246" s="75">
        <f>'Population 2016'!AU246*'Prevalence Rates'!AU246</f>
        <v>0</v>
      </c>
      <c r="AV246" s="75">
        <f>'Population 2016'!AV246*'Prevalence Rates'!AV246</f>
        <v>115.42605384237061</v>
      </c>
      <c r="AW246" s="75">
        <f>'Population 2016'!AW246*'Prevalence Rates'!AW246</f>
        <v>135.59070994413608</v>
      </c>
      <c r="AX246" s="75">
        <f>'Population 2016'!AX246*'Prevalence Rates'!AX246</f>
        <v>91.439951918617439</v>
      </c>
      <c r="AY246" s="75">
        <f>'Population 2016'!AY246*'Prevalence Rates'!AY246</f>
        <v>461.96841873933909</v>
      </c>
      <c r="AZ246" s="75">
        <f>'Population 2016'!AZ246*'Prevalence Rates'!AZ246</f>
        <v>233.35707656200668</v>
      </c>
      <c r="BA246" s="75">
        <f>'Population 2016'!BA246*'Prevalence Rates'!BA246</f>
        <v>6.2363122484120446</v>
      </c>
      <c r="BB246" s="75">
        <f>'Population 2016'!BB246*'Prevalence Rates'!BB246</f>
        <v>57.969729535998653</v>
      </c>
      <c r="BC246" s="84">
        <f>'Population 2016'!BC246*'Prevalence Rates'!BC246</f>
        <v>0</v>
      </c>
      <c r="BD246" s="118">
        <v>244</v>
      </c>
    </row>
    <row r="247" spans="1:56" s="75" customFormat="1" x14ac:dyDescent="0.35">
      <c r="B247" s="75" t="s">
        <v>60</v>
      </c>
      <c r="C247" s="83">
        <f>'Population 2016'!C247*'Prevalence Rates'!C247</f>
        <v>121.50309720801404</v>
      </c>
      <c r="D247" s="75">
        <f>'Population 2016'!D247*'Prevalence Rates'!D247</f>
        <v>261.11883769225665</v>
      </c>
      <c r="E247" s="75">
        <f>'Population 2016'!E247*'Prevalence Rates'!E247</f>
        <v>136.96952702324745</v>
      </c>
      <c r="F247" s="75">
        <f>'Population 2016'!F247*'Prevalence Rates'!F247</f>
        <v>56.90494041391262</v>
      </c>
      <c r="G247" s="75">
        <f>'Population 2016'!G247*'Prevalence Rates'!G247</f>
        <v>10.885226827658633</v>
      </c>
      <c r="H247" s="75">
        <f>'Population 2016'!H247*'Prevalence Rates'!H247</f>
        <v>148.52540680784071</v>
      </c>
      <c r="I247" s="75">
        <f>'Population 2016'!I247*'Prevalence Rates'!I247</f>
        <v>20.95776954731841</v>
      </c>
      <c r="J247" s="75">
        <f>'Population 2016'!J247*'Prevalence Rates'!J247</f>
        <v>75.040732979513166</v>
      </c>
      <c r="K247" s="75">
        <f>'Population 2016'!K247*'Prevalence Rates'!K247</f>
        <v>14.211272129533162</v>
      </c>
      <c r="L247" s="75">
        <f>'Population 2016'!L247*'Prevalence Rates'!L247</f>
        <v>38.476513549362025</v>
      </c>
      <c r="M247" s="75">
        <f>'Population 2016'!M247*'Prevalence Rates'!M247</f>
        <v>38.476513549362025</v>
      </c>
      <c r="N247" s="75">
        <f>'Population 2016'!N247*'Prevalence Rates'!N247</f>
        <v>49.084011526613047</v>
      </c>
      <c r="O247" s="75">
        <f>'Population 2016'!O247*'Prevalence Rates'!O247</f>
        <v>27.080690855388049</v>
      </c>
      <c r="P247" s="75">
        <f>'Population 2016'!P247*'Prevalence Rates'!P247</f>
        <v>113.4051121855054</v>
      </c>
      <c r="Q247" s="75">
        <f>'Population 2016'!Q247*'Prevalence Rates'!Q247</f>
        <v>42.71243147768881</v>
      </c>
      <c r="R247" s="75">
        <f>'Population 2016'!R247*'Prevalence Rates'!R247</f>
        <v>85.396165707197255</v>
      </c>
      <c r="S247" s="75">
        <f>'Population 2016'!S247*'Prevalence Rates'!S247</f>
        <v>570.44842474020447</v>
      </c>
      <c r="T247" s="75">
        <f>'Population 2016'!T247*'Prevalence Rates'!T247</f>
        <v>250.22112006197906</v>
      </c>
      <c r="U247" s="75">
        <f>'Population 2016'!U247*'Prevalence Rates'!U247</f>
        <v>0</v>
      </c>
      <c r="V247" s="75">
        <f>'Population 2016'!V247*'Prevalence Rates'!V247</f>
        <v>48.098305639014335</v>
      </c>
      <c r="W247" s="75">
        <f>'Population 2016'!W247*'Prevalence Rates'!W247</f>
        <v>163.83352573098702</v>
      </c>
      <c r="X247" s="75">
        <f>'Population 2016'!X247*'Prevalence Rates'!X247</f>
        <v>163.83352573098699</v>
      </c>
      <c r="Y247" s="75">
        <f>'Population 2016'!Y247*'Prevalence Rates'!Y247</f>
        <v>124.25357870969431</v>
      </c>
      <c r="Z247" s="75">
        <f>'Population 2016'!Z247*'Prevalence Rates'!Z247</f>
        <v>51.444401335438727</v>
      </c>
      <c r="AA247" s="75">
        <f>'Population 2016'!AA247*'Prevalence Rates'!AA247</f>
        <v>525.60473581266115</v>
      </c>
      <c r="AB247" s="75">
        <f>'Population 2016'!AB247*'Prevalence Rates'!AB247</f>
        <v>311.5216682998514</v>
      </c>
      <c r="AC247" s="75">
        <f>'Population 2016'!AC247*'Prevalence Rates'!AC247</f>
        <v>365.31591000164906</v>
      </c>
      <c r="AD247" s="75">
        <f>'Population 2016'!AD247*'Prevalence Rates'!AD247</f>
        <v>49.413200730818787</v>
      </c>
      <c r="AE247" s="75">
        <f>'Population 2016'!AE247*'Prevalence Rates'!AE247</f>
        <v>43.174918307912257</v>
      </c>
      <c r="AF247" s="75">
        <f>'Population 2016'!AF247*'Prevalence Rates'!AF247</f>
        <v>26.932210337198562</v>
      </c>
      <c r="AG247" s="75">
        <f>'Population 2016'!AG247*'Prevalence Rates'!AG247</f>
        <v>43.174918307912243</v>
      </c>
      <c r="AH247" s="75">
        <f>'Population 2016'!AH247*'Prevalence Rates'!AH247</f>
        <v>137.49405560028873</v>
      </c>
      <c r="AI247" s="75">
        <f>'Population 2016'!AI247*'Prevalence Rates'!AI247</f>
        <v>376.26775037686082</v>
      </c>
      <c r="AJ247" s="75">
        <f>'Population 2016'!AJ247*'Prevalence Rates'!AJ247</f>
        <v>21.546896236512659</v>
      </c>
      <c r="AK247" s="75">
        <f>'Population 2016'!AK247*'Prevalence Rates'!AK247</f>
        <v>43.666675854970421</v>
      </c>
      <c r="AL247" s="75">
        <f>'Population 2016'!AL247*'Prevalence Rates'!AL247</f>
        <v>36.082308903855584</v>
      </c>
      <c r="AM247" s="75">
        <f>'Population 2016'!AM247*'Prevalence Rates'!AM247</f>
        <v>39.701767423389903</v>
      </c>
      <c r="AN247" s="75">
        <f>'Population 2016'!AN247*'Prevalence Rates'!AN247</f>
        <v>3.0461423896356594</v>
      </c>
      <c r="AO247" s="75">
        <f>'Population 2016'!AO247*'Prevalence Rates'!AO247</f>
        <v>3.0461423896356594</v>
      </c>
      <c r="AP247" s="75">
        <f>'Population 2016'!AP247*'Prevalence Rates'!AP247</f>
        <v>77.912249954867775</v>
      </c>
      <c r="AQ247" s="75">
        <f>'Population 2016'!AQ247*'Prevalence Rates'!AQ247</f>
        <v>55.557254515480835</v>
      </c>
      <c r="AR247" s="75">
        <f>'Population 2016'!AR247*'Prevalence Rates'!AR247</f>
        <v>1964.6475607731029</v>
      </c>
      <c r="AS247" s="75">
        <f>'Population 2016'!AS247*'Prevalence Rates'!AS247</f>
        <v>22.417097738814061</v>
      </c>
      <c r="AT247" s="75">
        <f>'Population 2016'!AT247*'Prevalence Rates'!AT247</f>
        <v>0</v>
      </c>
      <c r="AU247" s="75">
        <f>'Population 2016'!AU247*'Prevalence Rates'!AU247</f>
        <v>0</v>
      </c>
      <c r="AV247" s="75">
        <f>'Population 2016'!AV247*'Prevalence Rates'!AV247</f>
        <v>84.735848890971056</v>
      </c>
      <c r="AW247" s="75">
        <f>'Population 2016'!AW247*'Prevalence Rates'!AW247</f>
        <v>98.318375115510264</v>
      </c>
      <c r="AX247" s="75">
        <f>'Population 2016'!AX247*'Prevalence Rates'!AX247</f>
        <v>64.250068048723037</v>
      </c>
      <c r="AY247" s="75">
        <f>'Population 2016'!AY247*'Prevalence Rates'!AY247</f>
        <v>351.50912649814052</v>
      </c>
      <c r="AZ247" s="75">
        <f>'Population 2016'!AZ247*'Prevalence Rates'!AZ247</f>
        <v>184.73424318776279</v>
      </c>
      <c r="BA247" s="75">
        <f>'Population 2016'!BA247*'Prevalence Rates'!BA247</f>
        <v>4.0925799130204039</v>
      </c>
      <c r="BB247" s="75">
        <f>'Population 2016'!BB247*'Prevalence Rates'!BB247</f>
        <v>29.614970523825399</v>
      </c>
      <c r="BC247" s="84">
        <f>'Population 2016'!BC247*'Prevalence Rates'!BC247</f>
        <v>0</v>
      </c>
      <c r="BD247" s="118">
        <v>245</v>
      </c>
    </row>
    <row r="248" spans="1:56" s="75" customFormat="1" x14ac:dyDescent="0.35">
      <c r="B248" s="75" t="s">
        <v>80</v>
      </c>
      <c r="C248" s="83">
        <f>'Population 2016'!C248*'Prevalence Rates'!C248</f>
        <v>67.026009881456105</v>
      </c>
      <c r="D248" s="75">
        <f>'Population 2016'!D248*'Prevalence Rates'!D248</f>
        <v>141.89832619008487</v>
      </c>
      <c r="E248" s="75">
        <f>'Population 2016'!E248*'Prevalence Rates'!E248</f>
        <v>73.258733084677345</v>
      </c>
      <c r="F248" s="75">
        <f>'Population 2016'!F248*'Prevalence Rates'!F248</f>
        <v>24.831246726070962</v>
      </c>
      <c r="G248" s="75">
        <f>'Population 2016'!G248*'Prevalence Rates'!G248</f>
        <v>7.447786776819064</v>
      </c>
      <c r="H248" s="75">
        <f>'Population 2016'!H248*'Prevalence Rates'!H248</f>
        <v>76.401158213980892</v>
      </c>
      <c r="I248" s="75">
        <f>'Population 2016'!I248*'Prevalence Rates'!I248</f>
        <v>12.897088952195945</v>
      </c>
      <c r="J248" s="75">
        <f>'Population 2016'!J248*'Prevalence Rates'!J248</f>
        <v>31.178896097121665</v>
      </c>
      <c r="K248" s="75">
        <f>'Population 2016'!K248*'Prevalence Rates'!K248</f>
        <v>5.9652253383225622</v>
      </c>
      <c r="L248" s="75">
        <f>'Population 2016'!L248*'Prevalence Rates'!L248</f>
        <v>19.901644939325184</v>
      </c>
      <c r="M248" s="75">
        <f>'Population 2016'!M248*'Prevalence Rates'!M248</f>
        <v>19.901644939325188</v>
      </c>
      <c r="N248" s="75">
        <f>'Population 2016'!N248*'Prevalence Rates'!N248</f>
        <v>28.069450016748135</v>
      </c>
      <c r="O248" s="75">
        <f>'Population 2016'!O248*'Prevalence Rates'!O248</f>
        <v>15.04482825299336</v>
      </c>
      <c r="P248" s="75">
        <f>'Population 2016'!P248*'Prevalence Rates'!P248</f>
        <v>55.644440336905504</v>
      </c>
      <c r="Q248" s="75">
        <f>'Population 2016'!Q248*'Prevalence Rates'!Q248</f>
        <v>19.258730264493614</v>
      </c>
      <c r="R248" s="75">
        <f>'Population 2016'!R248*'Prevalence Rates'!R248</f>
        <v>44.565345952152505</v>
      </c>
      <c r="S248" s="75">
        <f>'Population 2016'!S248*'Prevalence Rates'!S248</f>
        <v>301.87629547044565</v>
      </c>
      <c r="T248" s="75">
        <f>'Population 2016'!T248*'Prevalence Rates'!T248</f>
        <v>139.22588828097432</v>
      </c>
      <c r="U248" s="75">
        <f>'Population 2016'!U248*'Prevalence Rates'!U248</f>
        <v>0</v>
      </c>
      <c r="V248" s="75">
        <f>'Population 2016'!V248*'Prevalence Rates'!V248</f>
        <v>19.523297491850837</v>
      </c>
      <c r="W248" s="75">
        <f>'Population 2016'!W248*'Prevalence Rates'!W248</f>
        <v>80.037938029128981</v>
      </c>
      <c r="X248" s="75">
        <f>'Population 2016'!X248*'Prevalence Rates'!X248</f>
        <v>80.037938029128966</v>
      </c>
      <c r="Y248" s="75">
        <f>'Population 2016'!Y248*'Prevalence Rates'!Y248</f>
        <v>51.163238292227064</v>
      </c>
      <c r="Z248" s="75">
        <f>'Population 2016'!Z248*'Prevalence Rates'!Z248</f>
        <v>25.191846014776694</v>
      </c>
      <c r="AA248" s="75">
        <f>'Population 2016'!AA248*'Prevalence Rates'!AA248</f>
        <v>254.55296622317218</v>
      </c>
      <c r="AB248" s="75">
        <f>'Population 2016'!AB248*'Prevalence Rates'!AB248</f>
        <v>171.63015501569888</v>
      </c>
      <c r="AC248" s="75">
        <f>'Population 2016'!AC248*'Prevalence Rates'!AC248</f>
        <v>181.30937288843123</v>
      </c>
      <c r="AD248" s="75">
        <f>'Population 2016'!AD248*'Prevalence Rates'!AD248</f>
        <v>27.642747075501525</v>
      </c>
      <c r="AE248" s="75">
        <f>'Population 2016'!AE248*'Prevalence Rates'!AE248</f>
        <v>22.630719261768135</v>
      </c>
      <c r="AF248" s="75">
        <f>'Population 2016'!AF248*'Prevalence Rates'!AF248</f>
        <v>12.797575124768111</v>
      </c>
      <c r="AG248" s="75">
        <f>'Population 2016'!AG248*'Prevalence Rates'!AG248</f>
        <v>22.630719261768128</v>
      </c>
      <c r="AH248" s="75">
        <f>'Population 2016'!AH248*'Prevalence Rates'!AH248</f>
        <v>60.706439753343858</v>
      </c>
      <c r="AI248" s="75">
        <f>'Population 2016'!AI248*'Prevalence Rates'!AI248</f>
        <v>202.45739130819379</v>
      </c>
      <c r="AJ248" s="75">
        <f>'Population 2016'!AJ248*'Prevalence Rates'!AJ248</f>
        <v>10.678107869422202</v>
      </c>
      <c r="AK248" s="75">
        <f>'Population 2016'!AK248*'Prevalence Rates'!AK248</f>
        <v>26.785229003822064</v>
      </c>
      <c r="AL248" s="75">
        <f>'Population 2016'!AL248*'Prevalence Rates'!AL248</f>
        <v>17.281526896057148</v>
      </c>
      <c r="AM248" s="75">
        <f>'Population 2016'!AM248*'Prevalence Rates'!AM248</f>
        <v>17.622723295076131</v>
      </c>
      <c r="AN248" s="75">
        <f>'Population 2016'!AN248*'Prevalence Rates'!AN248</f>
        <v>1.903838993522287</v>
      </c>
      <c r="AO248" s="75">
        <f>'Population 2016'!AO248*'Prevalence Rates'!AO248</f>
        <v>1.903838993522287</v>
      </c>
      <c r="AP248" s="75">
        <f>'Population 2016'!AP248*'Prevalence Rates'!AP248</f>
        <v>43.103854359164849</v>
      </c>
      <c r="AQ248" s="75">
        <f>'Population 2016'!AQ248*'Prevalence Rates'!AQ248</f>
        <v>27.110412856351473</v>
      </c>
      <c r="AR248" s="75">
        <f>'Population 2016'!AR248*'Prevalence Rates'!AR248</f>
        <v>1008.163473840008</v>
      </c>
      <c r="AS248" s="75">
        <f>'Population 2016'!AS248*'Prevalence Rates'!AS248</f>
        <v>13.795137070039424</v>
      </c>
      <c r="AT248" s="75">
        <f>'Population 2016'!AT248*'Prevalence Rates'!AT248</f>
        <v>0</v>
      </c>
      <c r="AU248" s="75">
        <f>'Population 2016'!AU248*'Prevalence Rates'!AU248</f>
        <v>0</v>
      </c>
      <c r="AV248" s="75">
        <f>'Population 2016'!AV248*'Prevalence Rates'!AV248</f>
        <v>43.815575622438338</v>
      </c>
      <c r="AW248" s="75">
        <f>'Population 2016'!AW248*'Prevalence Rates'!AW248</f>
        <v>43.316497233267839</v>
      </c>
      <c r="AX248" s="75">
        <f>'Population 2016'!AX248*'Prevalence Rates'!AX248</f>
        <v>26.63118762599245</v>
      </c>
      <c r="AY248" s="75">
        <f>'Population 2016'!AY248*'Prevalence Rates'!AY248</f>
        <v>178.90554147465122</v>
      </c>
      <c r="AZ248" s="75">
        <f>'Population 2016'!AZ248*'Prevalence Rates'!AZ248</f>
        <v>96.920430404847366</v>
      </c>
      <c r="BA248" s="75">
        <f>'Population 2016'!BA248*'Prevalence Rates'!BA248</f>
        <v>1.1693085465772584</v>
      </c>
      <c r="BB248" s="75">
        <f>'Population 2016'!BB248*'Prevalence Rates'!BB248</f>
        <v>13.389747311304037</v>
      </c>
      <c r="BC248" s="84">
        <f>'Population 2016'!BC248*'Prevalence Rates'!BC248</f>
        <v>0</v>
      </c>
      <c r="BD248" s="118">
        <v>246</v>
      </c>
    </row>
    <row r="249" spans="1:56" s="80" customFormat="1" x14ac:dyDescent="0.35">
      <c r="B249" s="80" t="s">
        <v>79</v>
      </c>
      <c r="C249" s="87">
        <f>'Population 2016'!C249*'Prevalence Rates'!C249</f>
        <v>32.77483302573404</v>
      </c>
      <c r="D249" s="80">
        <f>'Population 2016'!D249*'Prevalence Rates'!D249</f>
        <v>66.899553329343675</v>
      </c>
      <c r="E249" s="80">
        <f>'Population 2016'!E249*'Prevalence Rates'!E249</f>
        <v>33.157388671026951</v>
      </c>
      <c r="F249" s="80">
        <f>'Population 2016'!F249*'Prevalence Rates'!F249</f>
        <v>8.966839095525625</v>
      </c>
      <c r="G249" s="80">
        <f>'Population 2016'!G249*'Prevalence Rates'!G249</f>
        <v>2.0051733629897481</v>
      </c>
      <c r="H249" s="80">
        <f>'Population 2016'!H249*'Prevalence Rates'!H249</f>
        <v>37.131351701960178</v>
      </c>
      <c r="I249" s="80">
        <f>'Population 2016'!I249*'Prevalence Rates'!I249</f>
        <v>3.7079130737563344</v>
      </c>
      <c r="J249" s="80">
        <f>'Population 2016'!J249*'Prevalence Rates'!J249</f>
        <v>12.68294078526983</v>
      </c>
      <c r="K249" s="80">
        <f>'Population 2016'!K249*'Prevalence Rates'!K249</f>
        <v>1.5790302366147959</v>
      </c>
      <c r="L249" s="80">
        <f>'Population 2016'!L249*'Prevalence Rates'!L249</f>
        <v>8.3397369269553145</v>
      </c>
      <c r="M249" s="80">
        <f>'Population 2016'!M249*'Prevalence Rates'!M249</f>
        <v>8.3397369269553163</v>
      </c>
      <c r="N249" s="80">
        <f>'Population 2016'!N249*'Prevalence Rates'!N249</f>
        <v>9.1563446578697132</v>
      </c>
      <c r="O249" s="80">
        <f>'Population 2016'!O249*'Prevalence Rates'!O249</f>
        <v>6.0179313011973443</v>
      </c>
      <c r="P249" s="80">
        <f>'Population 2016'!P249*'Prevalence Rates'!P249</f>
        <v>23.651999248349096</v>
      </c>
      <c r="Q249" s="80">
        <f>'Population 2016'!Q249*'Prevalence Rates'!Q249</f>
        <v>12.012871353099978</v>
      </c>
      <c r="R249" s="80">
        <f>'Population 2016'!R249*'Prevalence Rates'!R249</f>
        <v>18.548146778968501</v>
      </c>
      <c r="S249" s="80">
        <f>'Population 2016'!S249*'Prevalence Rates'!S249</f>
        <v>142.38294907816567</v>
      </c>
      <c r="T249" s="80">
        <f>'Population 2016'!T249*'Prevalence Rates'!T249</f>
        <v>67.34542153004783</v>
      </c>
      <c r="U249" s="80">
        <f>'Population 2016'!U249*'Prevalence Rates'!U249</f>
        <v>0</v>
      </c>
      <c r="V249" s="80">
        <f>'Population 2016'!V249*'Prevalence Rates'!V249</f>
        <v>8.8742261326594711</v>
      </c>
      <c r="W249" s="80">
        <f>'Population 2016'!W249*'Prevalence Rates'!W249</f>
        <v>34.194612021834445</v>
      </c>
      <c r="X249" s="80">
        <f>'Population 2016'!X249*'Prevalence Rates'!X249</f>
        <v>34.194612021834438</v>
      </c>
      <c r="Y249" s="80">
        <f>'Population 2016'!Y249*'Prevalence Rates'!Y249</f>
        <v>21.748833002270739</v>
      </c>
      <c r="Z249" s="80">
        <f>'Population 2016'!Z249*'Prevalence Rates'!Z249</f>
        <v>13.258866323566682</v>
      </c>
      <c r="AA249" s="80">
        <f>'Population 2016'!AA249*'Prevalence Rates'!AA249</f>
        <v>106.7371564718857</v>
      </c>
      <c r="AB249" s="80">
        <f>'Population 2016'!AB249*'Prevalence Rates'!AB249</f>
        <v>79.346604328865808</v>
      </c>
      <c r="AC249" s="80">
        <f>'Population 2016'!AC249*'Prevalence Rates'!AC249</f>
        <v>78.06792006187824</v>
      </c>
      <c r="AD249" s="80">
        <f>'Population 2016'!AD249*'Prevalence Rates'!AD249</f>
        <v>10.02586681494874</v>
      </c>
      <c r="AE249" s="80">
        <f>'Population 2016'!AE249*'Prevalence Rates'!AE249</f>
        <v>8.9880870826880539</v>
      </c>
      <c r="AF249" s="80">
        <f>'Population 2016'!AF249*'Prevalence Rates'!AF249</f>
        <v>8.0223605259740403</v>
      </c>
      <c r="AG249" s="80">
        <f>'Population 2016'!AG249*'Prevalence Rates'!AG249</f>
        <v>8.9880870826880503</v>
      </c>
      <c r="AH249" s="80">
        <f>'Population 2016'!AH249*'Prevalence Rates'!AH249</f>
        <v>22.714661232211444</v>
      </c>
      <c r="AI249" s="80">
        <f>'Population 2016'!AI249*'Prevalence Rates'!AI249</f>
        <v>100.1268867218074</v>
      </c>
      <c r="AJ249" s="80">
        <f>'Population 2016'!AJ249*'Prevalence Rates'!AJ249</f>
        <v>4.5763319440380865</v>
      </c>
      <c r="AK249" s="80">
        <f>'Population 2016'!AK249*'Prevalence Rates'!AK249</f>
        <v>10.579040026719639</v>
      </c>
      <c r="AL249" s="80">
        <f>'Population 2016'!AL249*'Prevalence Rates'!AL249</f>
        <v>7.9760893366417607</v>
      </c>
      <c r="AM249" s="80">
        <f>'Population 2016'!AM249*'Prevalence Rates'!AM249</f>
        <v>8.1024015149775312</v>
      </c>
      <c r="AN249" s="80">
        <f>'Population 2016'!AN249*'Prevalence Rates'!AN249</f>
        <v>0.76153559740891485</v>
      </c>
      <c r="AO249" s="80">
        <f>'Population 2016'!AO249*'Prevalence Rates'!AO249</f>
        <v>0.76153559740891485</v>
      </c>
      <c r="AP249" s="80">
        <f>'Population 2016'!AP249*'Prevalence Rates'!AP249</f>
        <v>17.566853852036996</v>
      </c>
      <c r="AQ249" s="80">
        <f>'Population 2016'!AQ249*'Prevalence Rates'!AQ249</f>
        <v>7.2548992150799716</v>
      </c>
      <c r="AR249" s="80">
        <f>'Population 2016'!AR249*'Prevalence Rates'!AR249</f>
        <v>445.00771105052604</v>
      </c>
      <c r="AS249" s="80">
        <f>'Population 2016'!AS249*'Prevalence Rates'!AS249</f>
        <v>3.9661019076363342</v>
      </c>
      <c r="AT249" s="80">
        <f>'Population 2016'!AT249*'Prevalence Rates'!AT249</f>
        <v>0</v>
      </c>
      <c r="AU249" s="80">
        <f>'Population 2016'!AU249*'Prevalence Rates'!AU249</f>
        <v>0</v>
      </c>
      <c r="AV249" s="80">
        <f>'Population 2016'!AV249*'Prevalence Rates'!AV249</f>
        <v>22.969398674317894</v>
      </c>
      <c r="AW249" s="80">
        <f>'Population 2016'!AW249*'Prevalence Rates'!AW249</f>
        <v>14.707461851295593</v>
      </c>
      <c r="AX249" s="80">
        <f>'Population 2016'!AX249*'Prevalence Rates'!AX249</f>
        <v>11.732621121940729</v>
      </c>
      <c r="AY249" s="80">
        <f>'Population 2016'!AY249*'Prevalence Rates'!AY249</f>
        <v>70.546901383839952</v>
      </c>
      <c r="AZ249" s="80">
        <f>'Population 2016'!AZ249*'Prevalence Rates'!AZ249</f>
        <v>35.938615972267229</v>
      </c>
      <c r="BA249" s="80">
        <f>'Population 2016'!BA249*'Prevalence Rates'!BA249</f>
        <v>0.38976951552575279</v>
      </c>
      <c r="BB249" s="80">
        <f>'Population 2016'!BB249*'Prevalence Rates'!BB249</f>
        <v>7.2462161919998316</v>
      </c>
      <c r="BC249" s="88">
        <f>'Population 2016'!BC249*'Prevalence Rates'!BC249</f>
        <v>0</v>
      </c>
      <c r="BD249" s="118">
        <v>247</v>
      </c>
    </row>
    <row r="250" spans="1:56" s="18" customFormat="1" x14ac:dyDescent="0.35">
      <c r="A250" s="18" t="s">
        <v>419</v>
      </c>
      <c r="B250" s="19"/>
      <c r="BD250" s="114">
        <v>248</v>
      </c>
    </row>
    <row r="251" spans="1:56" s="115" customFormat="1" x14ac:dyDescent="0.35">
      <c r="B251" s="116" t="s">
        <v>156</v>
      </c>
      <c r="C251" s="115">
        <f t="shared" ref="C251:AH251" si="110">C5</f>
        <v>42661.595029868331</v>
      </c>
      <c r="D251" s="115">
        <f t="shared" si="110"/>
        <v>99888.9151282901</v>
      </c>
      <c r="E251" s="115">
        <f t="shared" si="110"/>
        <v>56908.352307738824</v>
      </c>
      <c r="F251" s="115">
        <f t="shared" si="110"/>
        <v>31225.358421291101</v>
      </c>
      <c r="G251" s="115">
        <f t="shared" si="110"/>
        <v>21247.190080129942</v>
      </c>
      <c r="H251" s="115">
        <f t="shared" si="110"/>
        <v>110294.89688969878</v>
      </c>
      <c r="I251" s="115">
        <f t="shared" si="110"/>
        <v>26954.411818632831</v>
      </c>
      <c r="J251" s="115">
        <f t="shared" si="110"/>
        <v>37155.448918390175</v>
      </c>
      <c r="K251" s="115">
        <f t="shared" si="110"/>
        <v>14082.069738680013</v>
      </c>
      <c r="L251" s="115">
        <f t="shared" si="110"/>
        <v>42248.632818974271</v>
      </c>
      <c r="M251" s="115">
        <f t="shared" si="110"/>
        <v>42248.632818974271</v>
      </c>
      <c r="N251" s="115">
        <f t="shared" si="110"/>
        <v>31526.786741364129</v>
      </c>
      <c r="O251" s="115">
        <f t="shared" si="110"/>
        <v>36952.804204611042</v>
      </c>
      <c r="P251" s="115">
        <f t="shared" si="110"/>
        <v>16011.363502148153</v>
      </c>
      <c r="Q251" s="115">
        <f t="shared" si="110"/>
        <v>26991.804547035434</v>
      </c>
      <c r="R251" s="115">
        <f t="shared" si="110"/>
        <v>13236.56462593556</v>
      </c>
      <c r="S251" s="115">
        <f t="shared" si="110"/>
        <v>287441.672150723</v>
      </c>
      <c r="T251" s="115">
        <f t="shared" si="110"/>
        <v>69633.695388118635</v>
      </c>
      <c r="U251" s="115">
        <f t="shared" si="110"/>
        <v>8809.8908203852588</v>
      </c>
      <c r="V251" s="115">
        <f t="shared" si="110"/>
        <v>41250.61743207465</v>
      </c>
      <c r="W251" s="115">
        <f t="shared" si="110"/>
        <v>99019.348973874265</v>
      </c>
      <c r="X251" s="115">
        <f t="shared" si="110"/>
        <v>99019.348973874206</v>
      </c>
      <c r="Y251" s="115">
        <f t="shared" si="110"/>
        <v>78742.558564096049</v>
      </c>
      <c r="Z251" s="115">
        <f t="shared" si="110"/>
        <v>135392.48217814625</v>
      </c>
      <c r="AA251" s="115">
        <f t="shared" si="110"/>
        <v>434271.61098043888</v>
      </c>
      <c r="AB251" s="115">
        <f t="shared" si="110"/>
        <v>125526.86609749353</v>
      </c>
      <c r="AC251" s="115">
        <f t="shared" si="110"/>
        <v>250882.62321785808</v>
      </c>
      <c r="AD251" s="115">
        <f t="shared" si="110"/>
        <v>76118.81230915249</v>
      </c>
      <c r="AE251" s="115">
        <f t="shared" si="110"/>
        <v>58170.094399744099</v>
      </c>
      <c r="AF251" s="115">
        <f t="shared" si="110"/>
        <v>19889.160257295265</v>
      </c>
      <c r="AG251" s="115">
        <f t="shared" si="110"/>
        <v>58170.094399744099</v>
      </c>
      <c r="AH251" s="115">
        <f t="shared" si="110"/>
        <v>183901.81926704885</v>
      </c>
      <c r="AI251" s="115">
        <f t="shared" ref="AI251:BC251" si="111">AI5</f>
        <v>162781.35791981718</v>
      </c>
      <c r="AJ251" s="115">
        <f t="shared" si="111"/>
        <v>23644.37642723207</v>
      </c>
      <c r="AK251" s="115">
        <f t="shared" si="111"/>
        <v>25715.689959488482</v>
      </c>
      <c r="AL251" s="115">
        <f t="shared" si="111"/>
        <v>44666.424372577436</v>
      </c>
      <c r="AM251" s="115">
        <f t="shared" si="111"/>
        <v>99841.978242980927</v>
      </c>
      <c r="AN251" s="115">
        <f t="shared" si="111"/>
        <v>6277.2758249011285</v>
      </c>
      <c r="AO251" s="115">
        <f t="shared" si="111"/>
        <v>6277.2758249011276</v>
      </c>
      <c r="AP251" s="115">
        <f t="shared" si="111"/>
        <v>32466.194545328457</v>
      </c>
      <c r="AQ251" s="115">
        <f t="shared" si="111"/>
        <v>39760.17258198245</v>
      </c>
      <c r="AR251" s="115">
        <f t="shared" si="111"/>
        <v>1273874.7409360702</v>
      </c>
      <c r="AS251" s="115">
        <f t="shared" si="111"/>
        <v>31560.706838417871</v>
      </c>
      <c r="AT251" s="115">
        <f t="shared" si="111"/>
        <v>7079.5976206521918</v>
      </c>
      <c r="AU251" s="115">
        <f t="shared" si="111"/>
        <v>7079.5976206521891</v>
      </c>
      <c r="AV251" s="115">
        <f t="shared" si="111"/>
        <v>28743.105594018249</v>
      </c>
      <c r="AW251" s="115">
        <f t="shared" si="111"/>
        <v>84495.758298480854</v>
      </c>
      <c r="AX251" s="115">
        <f t="shared" si="111"/>
        <v>23172.012895991778</v>
      </c>
      <c r="AY251" s="115">
        <f t="shared" si="111"/>
        <v>198216.77288633597</v>
      </c>
      <c r="AZ251" s="115">
        <f t="shared" si="111"/>
        <v>99133.900944613939</v>
      </c>
      <c r="BA251" s="115">
        <f t="shared" si="111"/>
        <v>23078.523593438098</v>
      </c>
      <c r="BB251" s="115">
        <f t="shared" si="111"/>
        <v>44324.895103399889</v>
      </c>
      <c r="BC251" s="115">
        <f t="shared" si="111"/>
        <v>8809.8908203852588</v>
      </c>
      <c r="BD251" s="117">
        <v>249</v>
      </c>
    </row>
    <row r="252" spans="1:56" s="115" customFormat="1" x14ac:dyDescent="0.35">
      <c r="B252" s="116" t="s">
        <v>157</v>
      </c>
      <c r="C252" s="115">
        <f t="shared" ref="C252:AH252" si="112">C7</f>
        <v>4317.155619639223</v>
      </c>
      <c r="D252" s="115">
        <f t="shared" si="112"/>
        <v>6065.1700418502824</v>
      </c>
      <c r="E252" s="115">
        <f t="shared" si="112"/>
        <v>1414.8059737476956</v>
      </c>
      <c r="F252" s="115">
        <f t="shared" si="112"/>
        <v>2410.3433460583788</v>
      </c>
      <c r="G252" s="115">
        <f t="shared" si="112"/>
        <v>1708.7250713525636</v>
      </c>
      <c r="H252" s="115">
        <f t="shared" si="112"/>
        <v>35753.196212786854</v>
      </c>
      <c r="I252" s="115">
        <f t="shared" si="112"/>
        <v>1605.2482182272784</v>
      </c>
      <c r="J252" s="115">
        <f t="shared" si="112"/>
        <v>7171.044308900875</v>
      </c>
      <c r="K252" s="115">
        <f t="shared" si="112"/>
        <v>3632.6389739948172</v>
      </c>
      <c r="L252" s="115">
        <f t="shared" si="112"/>
        <v>3522.7945138018758</v>
      </c>
      <c r="M252" s="115">
        <f t="shared" si="112"/>
        <v>3522.7945138018763</v>
      </c>
      <c r="N252" s="115">
        <f t="shared" si="112"/>
        <v>12316.444714035404</v>
      </c>
      <c r="O252" s="115">
        <f t="shared" si="112"/>
        <v>12355.347896133346</v>
      </c>
      <c r="P252" s="115">
        <f t="shared" si="112"/>
        <v>969.19891829292305</v>
      </c>
      <c r="Q252" s="115">
        <f t="shared" si="112"/>
        <v>1060.9826515359853</v>
      </c>
      <c r="R252" s="115">
        <f t="shared" si="112"/>
        <v>1143.0219797657194</v>
      </c>
      <c r="S252" s="115">
        <f t="shared" si="112"/>
        <v>45797.396580476889</v>
      </c>
      <c r="T252" s="115">
        <f t="shared" si="112"/>
        <v>11507.108326954884</v>
      </c>
      <c r="U252" s="115">
        <f t="shared" si="112"/>
        <v>0</v>
      </c>
      <c r="V252" s="115">
        <f t="shared" si="112"/>
        <v>6769.2377148520882</v>
      </c>
      <c r="W252" s="115">
        <f t="shared" si="112"/>
        <v>21790.34327451478</v>
      </c>
      <c r="X252" s="115">
        <f t="shared" si="112"/>
        <v>21790.343274514766</v>
      </c>
      <c r="Y252" s="115">
        <f t="shared" si="112"/>
        <v>13981.154640119301</v>
      </c>
      <c r="Z252" s="115">
        <f t="shared" si="112"/>
        <v>68847.917721579521</v>
      </c>
      <c r="AA252" s="115">
        <f t="shared" si="112"/>
        <v>154188.62668620722</v>
      </c>
      <c r="AB252" s="115">
        <f t="shared" si="112"/>
        <v>6496.6251787514102</v>
      </c>
      <c r="AC252" s="115">
        <f t="shared" si="112"/>
        <v>100201.8003123426</v>
      </c>
      <c r="AD252" s="115">
        <f t="shared" si="112"/>
        <v>5808.9366146564116</v>
      </c>
      <c r="AE252" s="115">
        <f t="shared" si="112"/>
        <v>4330.1501556324374</v>
      </c>
      <c r="AF252" s="115">
        <f t="shared" si="112"/>
        <v>8990.4766898827402</v>
      </c>
      <c r="AG252" s="115">
        <f t="shared" si="112"/>
        <v>4330.1501556324374</v>
      </c>
      <c r="AH252" s="115">
        <f t="shared" si="112"/>
        <v>51383.214938424921</v>
      </c>
      <c r="AI252" s="115">
        <f t="shared" ref="AI252:BC252" si="113">AI7</f>
        <v>23828.166702987641</v>
      </c>
      <c r="AJ252" s="115">
        <f t="shared" si="113"/>
        <v>2548.4529901731103</v>
      </c>
      <c r="AK252" s="115">
        <f t="shared" si="113"/>
        <v>241.00820002127085</v>
      </c>
      <c r="AL252" s="115">
        <f t="shared" si="113"/>
        <v>19121.498888737558</v>
      </c>
      <c r="AM252" s="115">
        <f t="shared" si="113"/>
        <v>33313.751418631226</v>
      </c>
      <c r="AN252" s="115">
        <f t="shared" si="113"/>
        <v>0</v>
      </c>
      <c r="AO252" s="115">
        <f t="shared" si="113"/>
        <v>0</v>
      </c>
      <c r="AP252" s="115">
        <f t="shared" si="113"/>
        <v>1945.7658617795205</v>
      </c>
      <c r="AQ252" s="115">
        <f t="shared" si="113"/>
        <v>12217.492451166163</v>
      </c>
      <c r="AR252" s="115">
        <f t="shared" si="113"/>
        <v>281914.83087886649</v>
      </c>
      <c r="AS252" s="115">
        <f t="shared" si="113"/>
        <v>1889.7456957438044</v>
      </c>
      <c r="AT252" s="115">
        <f t="shared" si="113"/>
        <v>0</v>
      </c>
      <c r="AU252" s="115">
        <f t="shared" si="113"/>
        <v>0</v>
      </c>
      <c r="AV252" s="115">
        <f t="shared" si="113"/>
        <v>5342.2445027750327</v>
      </c>
      <c r="AW252" s="115">
        <f t="shared" si="113"/>
        <v>18650.512887841214</v>
      </c>
      <c r="AX252" s="115">
        <f t="shared" si="113"/>
        <v>3535.6721496809923</v>
      </c>
      <c r="AY252" s="115">
        <f t="shared" si="113"/>
        <v>39819.940778061668</v>
      </c>
      <c r="AZ252" s="115">
        <f t="shared" si="113"/>
        <v>18215.794430815011</v>
      </c>
      <c r="BA252" s="115">
        <f t="shared" si="113"/>
        <v>9035.7154293611638</v>
      </c>
      <c r="BB252" s="115">
        <f t="shared" si="113"/>
        <v>7929.7289836912787</v>
      </c>
      <c r="BC252" s="115">
        <f t="shared" si="113"/>
        <v>0</v>
      </c>
      <c r="BD252" s="117">
        <v>250</v>
      </c>
    </row>
    <row r="253" spans="1:56" s="115" customFormat="1" x14ac:dyDescent="0.35">
      <c r="B253" s="116" t="s">
        <v>158</v>
      </c>
      <c r="C253" s="115">
        <f t="shared" ref="C253:AH253" si="114">SUM(C7:C8)</f>
        <v>15257.000499907756</v>
      </c>
      <c r="D253" s="115">
        <f t="shared" si="114"/>
        <v>23210.421293861291</v>
      </c>
      <c r="E253" s="115">
        <f t="shared" si="114"/>
        <v>6908.9902986436246</v>
      </c>
      <c r="F253" s="115">
        <f t="shared" si="114"/>
        <v>8369.9361609863954</v>
      </c>
      <c r="G253" s="115">
        <f t="shared" si="114"/>
        <v>5723.9877077508627</v>
      </c>
      <c r="H253" s="115">
        <f t="shared" si="114"/>
        <v>65203.477606445129</v>
      </c>
      <c r="I253" s="115">
        <f t="shared" si="114"/>
        <v>6511.2733778424736</v>
      </c>
      <c r="J253" s="115">
        <f t="shared" si="114"/>
        <v>15354.016334122671</v>
      </c>
      <c r="K253" s="115">
        <f t="shared" si="114"/>
        <v>7685.6959156913035</v>
      </c>
      <c r="L253" s="115">
        <f t="shared" si="114"/>
        <v>16249.267446149493</v>
      </c>
      <c r="M253" s="115">
        <f t="shared" si="114"/>
        <v>16249.267446149497</v>
      </c>
      <c r="N253" s="115">
        <f t="shared" si="114"/>
        <v>19275.275648031879</v>
      </c>
      <c r="O253" s="115">
        <f t="shared" si="114"/>
        <v>23002.366638628449</v>
      </c>
      <c r="P253" s="115">
        <f t="shared" si="114"/>
        <v>4440.3340991850437</v>
      </c>
      <c r="Q253" s="115">
        <f t="shared" si="114"/>
        <v>9488.7612852046332</v>
      </c>
      <c r="R253" s="115">
        <f t="shared" si="114"/>
        <v>2719.5855212500983</v>
      </c>
      <c r="S253" s="115">
        <f t="shared" si="114"/>
        <v>113897.58152590858</v>
      </c>
      <c r="T253" s="115">
        <f t="shared" si="114"/>
        <v>24162.723104358101</v>
      </c>
      <c r="U253" s="115">
        <f t="shared" si="114"/>
        <v>2199.2141433959841</v>
      </c>
      <c r="V253" s="115">
        <f t="shared" si="114"/>
        <v>20237.856158406124</v>
      </c>
      <c r="W253" s="115">
        <f t="shared" si="114"/>
        <v>44783.293619447984</v>
      </c>
      <c r="X253" s="115">
        <f t="shared" si="114"/>
        <v>44783.293619447963</v>
      </c>
      <c r="Y253" s="115">
        <f t="shared" si="114"/>
        <v>35772.746684216283</v>
      </c>
      <c r="Z253" s="115">
        <f t="shared" si="114"/>
        <v>94760.646866801108</v>
      </c>
      <c r="AA253" s="115">
        <f t="shared" si="114"/>
        <v>256676.07045320782</v>
      </c>
      <c r="AB253" s="115">
        <f t="shared" si="114"/>
        <v>28175.298543302284</v>
      </c>
      <c r="AC253" s="115">
        <f t="shared" si="114"/>
        <v>149945.9453698631</v>
      </c>
      <c r="AD253" s="115">
        <f t="shared" si="114"/>
        <v>21436.213234237366</v>
      </c>
      <c r="AE253" s="115">
        <f t="shared" si="114"/>
        <v>16637.496809346991</v>
      </c>
      <c r="AF253" s="115">
        <f t="shared" si="114"/>
        <v>11782.453391461491</v>
      </c>
      <c r="AG253" s="115">
        <f t="shared" si="114"/>
        <v>16637.496809346991</v>
      </c>
      <c r="AH253" s="115">
        <f t="shared" si="114"/>
        <v>106648.42206399961</v>
      </c>
      <c r="AI253" s="115">
        <f t="shared" ref="AI253:BC253" si="115">SUM(AI7:AI8)</f>
        <v>64039.07127351495</v>
      </c>
      <c r="AJ253" s="115">
        <f t="shared" si="115"/>
        <v>11891.109545565534</v>
      </c>
      <c r="AK253" s="115">
        <f t="shared" si="115"/>
        <v>4813.9737644986772</v>
      </c>
      <c r="AL253" s="115">
        <f t="shared" si="115"/>
        <v>28721.985057440255</v>
      </c>
      <c r="AM253" s="115">
        <f t="shared" si="115"/>
        <v>63720.14218789724</v>
      </c>
      <c r="AN253" s="115">
        <f t="shared" si="115"/>
        <v>1037.4915145933842</v>
      </c>
      <c r="AO253" s="115">
        <f t="shared" si="115"/>
        <v>1037.4915145933842</v>
      </c>
      <c r="AP253" s="115">
        <f t="shared" si="115"/>
        <v>6207.4025452076785</v>
      </c>
      <c r="AQ253" s="115">
        <f t="shared" si="115"/>
        <v>20519.282821222172</v>
      </c>
      <c r="AR253" s="115">
        <f t="shared" si="115"/>
        <v>573913.14219587436</v>
      </c>
      <c r="AS253" s="115">
        <f t="shared" si="115"/>
        <v>7623.1521925647248</v>
      </c>
      <c r="AT253" s="115">
        <f t="shared" si="115"/>
        <v>273.20063882776992</v>
      </c>
      <c r="AU253" s="115">
        <f t="shared" si="115"/>
        <v>273.20063882776975</v>
      </c>
      <c r="AV253" s="115">
        <f t="shared" si="115"/>
        <v>14208.250786831626</v>
      </c>
      <c r="AW253" s="115">
        <f t="shared" si="115"/>
        <v>43679.080515168309</v>
      </c>
      <c r="AX253" s="115">
        <f t="shared" si="115"/>
        <v>7684.493291046394</v>
      </c>
      <c r="AY253" s="115">
        <f t="shared" si="115"/>
        <v>80412.480537440424</v>
      </c>
      <c r="AZ253" s="115">
        <f t="shared" si="115"/>
        <v>36074.547290957016</v>
      </c>
      <c r="BA253" s="115">
        <f t="shared" si="115"/>
        <v>16307.127777661331</v>
      </c>
      <c r="BB253" s="115">
        <f t="shared" si="115"/>
        <v>21314.023403356365</v>
      </c>
      <c r="BC253" s="115">
        <f t="shared" si="115"/>
        <v>2199.2141433959837</v>
      </c>
      <c r="BD253" s="117">
        <v>251</v>
      </c>
    </row>
    <row r="254" spans="1:56" s="115" customFormat="1" x14ac:dyDescent="0.35">
      <c r="A254" s="115" t="s">
        <v>420</v>
      </c>
      <c r="B254" s="116"/>
      <c r="BD254" s="117">
        <v>252</v>
      </c>
    </row>
    <row r="255" spans="1:56" s="115" customFormat="1" x14ac:dyDescent="0.35">
      <c r="B255" s="116" t="s">
        <v>159</v>
      </c>
      <c r="C255" s="115">
        <f t="shared" ref="C255:AH255" si="116">0.711*C251</f>
        <v>30332.394066236382</v>
      </c>
      <c r="D255" s="115">
        <f t="shared" si="116"/>
        <v>71021.018656214263</v>
      </c>
      <c r="E255" s="115">
        <f t="shared" si="116"/>
        <v>40461.8384908023</v>
      </c>
      <c r="F255" s="115">
        <f t="shared" si="116"/>
        <v>22201.229837537972</v>
      </c>
      <c r="G255" s="115">
        <f t="shared" si="116"/>
        <v>15106.752146972387</v>
      </c>
      <c r="H255" s="115">
        <f t="shared" si="116"/>
        <v>78419.671688575821</v>
      </c>
      <c r="I255" s="115">
        <f t="shared" si="116"/>
        <v>19164.586803047943</v>
      </c>
      <c r="J255" s="115">
        <f t="shared" si="116"/>
        <v>26417.524180975412</v>
      </c>
      <c r="K255" s="115">
        <f t="shared" si="116"/>
        <v>10012.351584201489</v>
      </c>
      <c r="L255" s="115">
        <f t="shared" si="116"/>
        <v>30038.777934290705</v>
      </c>
      <c r="M255" s="115">
        <f t="shared" si="116"/>
        <v>30038.777934290705</v>
      </c>
      <c r="N255" s="115">
        <f t="shared" si="116"/>
        <v>22415.545373109893</v>
      </c>
      <c r="O255" s="115">
        <f t="shared" si="116"/>
        <v>26273.44378947845</v>
      </c>
      <c r="P255" s="115">
        <f t="shared" si="116"/>
        <v>11384.079450027337</v>
      </c>
      <c r="Q255" s="115">
        <f t="shared" si="116"/>
        <v>19191.173032942192</v>
      </c>
      <c r="R255" s="115">
        <f t="shared" si="116"/>
        <v>9411.1974490401826</v>
      </c>
      <c r="S255" s="115">
        <f t="shared" si="116"/>
        <v>204371.02889916403</v>
      </c>
      <c r="T255" s="115">
        <f t="shared" si="116"/>
        <v>49509.557420952347</v>
      </c>
      <c r="U255" s="115">
        <f t="shared" si="116"/>
        <v>6263.8323732939189</v>
      </c>
      <c r="V255" s="115">
        <f t="shared" si="116"/>
        <v>29329.188994205077</v>
      </c>
      <c r="W255" s="115">
        <f t="shared" si="116"/>
        <v>70402.757120424605</v>
      </c>
      <c r="X255" s="115">
        <f t="shared" si="116"/>
        <v>70402.757120424561</v>
      </c>
      <c r="Y255" s="115">
        <f t="shared" si="116"/>
        <v>55985.959139072285</v>
      </c>
      <c r="Z255" s="115">
        <f t="shared" si="116"/>
        <v>96264.054828661974</v>
      </c>
      <c r="AA255" s="115">
        <f t="shared" si="116"/>
        <v>308767.11540709203</v>
      </c>
      <c r="AB255" s="115">
        <f t="shared" si="116"/>
        <v>89249.601795317896</v>
      </c>
      <c r="AC255" s="115">
        <f t="shared" si="116"/>
        <v>178377.54510789708</v>
      </c>
      <c r="AD255" s="115">
        <f t="shared" si="116"/>
        <v>54120.475551807416</v>
      </c>
      <c r="AE255" s="115">
        <f t="shared" si="116"/>
        <v>41358.937118218055</v>
      </c>
      <c r="AF255" s="115">
        <f t="shared" si="116"/>
        <v>14141.192942936932</v>
      </c>
      <c r="AG255" s="115">
        <f t="shared" si="116"/>
        <v>41358.937118218055</v>
      </c>
      <c r="AH255" s="115">
        <f t="shared" si="116"/>
        <v>130754.19349887173</v>
      </c>
      <c r="AI255" s="115">
        <f t="shared" ref="AI255:BC255" si="117">0.711*AI251</f>
        <v>115737.54548099001</v>
      </c>
      <c r="AJ255" s="115">
        <f t="shared" si="117"/>
        <v>16811.151639762</v>
      </c>
      <c r="AK255" s="115">
        <f t="shared" si="117"/>
        <v>18283.855561196309</v>
      </c>
      <c r="AL255" s="115">
        <f t="shared" si="117"/>
        <v>31757.827728902554</v>
      </c>
      <c r="AM255" s="115">
        <f t="shared" si="117"/>
        <v>70987.646530759434</v>
      </c>
      <c r="AN255" s="115">
        <f t="shared" si="117"/>
        <v>4463.1431115047026</v>
      </c>
      <c r="AO255" s="115">
        <f t="shared" si="117"/>
        <v>4463.1431115047017</v>
      </c>
      <c r="AP255" s="115">
        <f t="shared" si="117"/>
        <v>23083.46432172853</v>
      </c>
      <c r="AQ255" s="115">
        <f t="shared" si="117"/>
        <v>28269.48270578952</v>
      </c>
      <c r="AR255" s="115">
        <f t="shared" si="117"/>
        <v>905724.94080554589</v>
      </c>
      <c r="AS255" s="115">
        <f t="shared" si="117"/>
        <v>22439.662562115107</v>
      </c>
      <c r="AT255" s="115">
        <f t="shared" si="117"/>
        <v>5033.5939082837085</v>
      </c>
      <c r="AU255" s="115">
        <f t="shared" si="117"/>
        <v>5033.5939082837058</v>
      </c>
      <c r="AV255" s="115">
        <f t="shared" si="117"/>
        <v>20436.348077346975</v>
      </c>
      <c r="AW255" s="115">
        <f t="shared" si="117"/>
        <v>60076.484150219883</v>
      </c>
      <c r="AX255" s="115">
        <f t="shared" si="117"/>
        <v>16475.301169050155</v>
      </c>
      <c r="AY255" s="115">
        <f t="shared" si="117"/>
        <v>140932.12552218486</v>
      </c>
      <c r="AZ255" s="115">
        <f t="shared" si="117"/>
        <v>70484.203571620514</v>
      </c>
      <c r="BA255" s="115">
        <f t="shared" si="117"/>
        <v>16408.830274934488</v>
      </c>
      <c r="BB255" s="115">
        <f t="shared" si="117"/>
        <v>31515.00041851732</v>
      </c>
      <c r="BC255" s="115">
        <f t="shared" si="117"/>
        <v>6263.8323732939189</v>
      </c>
      <c r="BD255" s="117">
        <v>253</v>
      </c>
    </row>
    <row r="256" spans="1:56" s="115" customFormat="1" x14ac:dyDescent="0.35">
      <c r="B256" s="116" t="s">
        <v>150</v>
      </c>
      <c r="C256" s="115">
        <f t="shared" ref="C256:AH256" si="118">0.711*C252</f>
        <v>3069.4976455634874</v>
      </c>
      <c r="D256" s="115">
        <f t="shared" si="118"/>
        <v>4312.3358997555506</v>
      </c>
      <c r="E256" s="115">
        <f t="shared" si="118"/>
        <v>1005.9270473346115</v>
      </c>
      <c r="F256" s="115">
        <f t="shared" si="118"/>
        <v>1713.7541190475072</v>
      </c>
      <c r="G256" s="115">
        <f t="shared" si="118"/>
        <v>1214.9035257316727</v>
      </c>
      <c r="H256" s="115">
        <f t="shared" si="118"/>
        <v>25420.522507291451</v>
      </c>
      <c r="I256" s="115">
        <f t="shared" si="118"/>
        <v>1141.3314831595949</v>
      </c>
      <c r="J256" s="115">
        <f t="shared" si="118"/>
        <v>5098.6125036285221</v>
      </c>
      <c r="K256" s="115">
        <f t="shared" si="118"/>
        <v>2582.8063105103147</v>
      </c>
      <c r="L256" s="115">
        <f t="shared" si="118"/>
        <v>2504.7068993131338</v>
      </c>
      <c r="M256" s="115">
        <f t="shared" si="118"/>
        <v>2504.7068993131338</v>
      </c>
      <c r="N256" s="115">
        <f t="shared" si="118"/>
        <v>8756.9921916791718</v>
      </c>
      <c r="O256" s="115">
        <f t="shared" si="118"/>
        <v>8784.6523541508086</v>
      </c>
      <c r="P256" s="115">
        <f t="shared" si="118"/>
        <v>689.10043090626823</v>
      </c>
      <c r="Q256" s="115">
        <f t="shared" si="118"/>
        <v>754.35866524208552</v>
      </c>
      <c r="R256" s="115">
        <f t="shared" si="118"/>
        <v>812.68862761342643</v>
      </c>
      <c r="S256" s="115">
        <f t="shared" si="118"/>
        <v>32561.948968719065</v>
      </c>
      <c r="T256" s="115">
        <f t="shared" si="118"/>
        <v>8181.5540204649215</v>
      </c>
      <c r="U256" s="115">
        <f t="shared" si="118"/>
        <v>0</v>
      </c>
      <c r="V256" s="115">
        <f t="shared" si="118"/>
        <v>4812.9280152598349</v>
      </c>
      <c r="W256" s="115">
        <f t="shared" si="118"/>
        <v>15492.934068180008</v>
      </c>
      <c r="X256" s="115">
        <f t="shared" si="118"/>
        <v>15492.934068179997</v>
      </c>
      <c r="Y256" s="115">
        <f t="shared" si="118"/>
        <v>9940.6009491248224</v>
      </c>
      <c r="Z256" s="115">
        <f t="shared" si="118"/>
        <v>48950.869500043038</v>
      </c>
      <c r="AA256" s="115">
        <f t="shared" si="118"/>
        <v>109628.11357389332</v>
      </c>
      <c r="AB256" s="115">
        <f t="shared" si="118"/>
        <v>4619.1005020922521</v>
      </c>
      <c r="AC256" s="115">
        <f t="shared" si="118"/>
        <v>71243.480022075586</v>
      </c>
      <c r="AD256" s="115">
        <f t="shared" si="118"/>
        <v>4130.1539330207088</v>
      </c>
      <c r="AE256" s="115">
        <f t="shared" si="118"/>
        <v>3078.7367606546627</v>
      </c>
      <c r="AF256" s="115">
        <f t="shared" si="118"/>
        <v>6392.2289265066283</v>
      </c>
      <c r="AG256" s="115">
        <f t="shared" si="118"/>
        <v>3078.7367606546627</v>
      </c>
      <c r="AH256" s="115">
        <f t="shared" si="118"/>
        <v>36533.465821220118</v>
      </c>
      <c r="AI256" s="115">
        <f t="shared" ref="AI256:BC256" si="119">0.711*AI252</f>
        <v>16941.82652582421</v>
      </c>
      <c r="AJ256" s="115">
        <f t="shared" si="119"/>
        <v>1811.9500760130813</v>
      </c>
      <c r="AK256" s="115">
        <f t="shared" si="119"/>
        <v>171.35683021512358</v>
      </c>
      <c r="AL256" s="115">
        <f t="shared" si="119"/>
        <v>13595.385709892404</v>
      </c>
      <c r="AM256" s="115">
        <f t="shared" si="119"/>
        <v>23686.077258646801</v>
      </c>
      <c r="AN256" s="115">
        <f t="shared" si="119"/>
        <v>0</v>
      </c>
      <c r="AO256" s="115">
        <f t="shared" si="119"/>
        <v>0</v>
      </c>
      <c r="AP256" s="115">
        <f t="shared" si="119"/>
        <v>1383.439527725239</v>
      </c>
      <c r="AQ256" s="115">
        <f t="shared" si="119"/>
        <v>8686.6371327791421</v>
      </c>
      <c r="AR256" s="115">
        <f t="shared" si="119"/>
        <v>200441.44475487407</v>
      </c>
      <c r="AS256" s="115">
        <f t="shared" si="119"/>
        <v>1343.6091896738449</v>
      </c>
      <c r="AT256" s="115">
        <f t="shared" si="119"/>
        <v>0</v>
      </c>
      <c r="AU256" s="115">
        <f t="shared" si="119"/>
        <v>0</v>
      </c>
      <c r="AV256" s="115">
        <f t="shared" si="119"/>
        <v>3798.3358414730483</v>
      </c>
      <c r="AW256" s="115">
        <f t="shared" si="119"/>
        <v>13260.514663255102</v>
      </c>
      <c r="AX256" s="115">
        <f t="shared" si="119"/>
        <v>2513.8628984231855</v>
      </c>
      <c r="AY256" s="115">
        <f t="shared" si="119"/>
        <v>28311.977893201845</v>
      </c>
      <c r="AZ256" s="115">
        <f t="shared" si="119"/>
        <v>12951.429840309473</v>
      </c>
      <c r="BA256" s="115">
        <f t="shared" si="119"/>
        <v>6424.3936702757874</v>
      </c>
      <c r="BB256" s="115">
        <f t="shared" si="119"/>
        <v>5638.0373074044992</v>
      </c>
      <c r="BC256" s="115">
        <f t="shared" si="119"/>
        <v>0</v>
      </c>
      <c r="BD256" s="117">
        <v>254</v>
      </c>
    </row>
    <row r="257" spans="2:56" s="115" customFormat="1" x14ac:dyDescent="0.35">
      <c r="B257" s="116" t="s">
        <v>158</v>
      </c>
      <c r="C257" s="115">
        <f t="shared" ref="C257:AH257" si="120">0.711*C253</f>
        <v>10847.727355434414</v>
      </c>
      <c r="D257" s="115">
        <f t="shared" si="120"/>
        <v>16502.609539935376</v>
      </c>
      <c r="E257" s="115">
        <f t="shared" si="120"/>
        <v>4912.2921023356166</v>
      </c>
      <c r="F257" s="115">
        <f t="shared" si="120"/>
        <v>5951.024610461327</v>
      </c>
      <c r="G257" s="115">
        <f t="shared" si="120"/>
        <v>4069.7552602108631</v>
      </c>
      <c r="H257" s="115">
        <f t="shared" si="120"/>
        <v>46359.672578182486</v>
      </c>
      <c r="I257" s="115">
        <f t="shared" si="120"/>
        <v>4629.5153716459981</v>
      </c>
      <c r="J257" s="115">
        <f t="shared" si="120"/>
        <v>10916.705613561218</v>
      </c>
      <c r="K257" s="115">
        <f t="shared" si="120"/>
        <v>5464.5297960565167</v>
      </c>
      <c r="L257" s="115">
        <f t="shared" si="120"/>
        <v>11553.229154212289</v>
      </c>
      <c r="M257" s="115">
        <f t="shared" si="120"/>
        <v>11553.229154212291</v>
      </c>
      <c r="N257" s="115">
        <f t="shared" si="120"/>
        <v>13704.720985750664</v>
      </c>
      <c r="O257" s="115">
        <f t="shared" si="120"/>
        <v>16354.682680064827</v>
      </c>
      <c r="P257" s="115">
        <f t="shared" si="120"/>
        <v>3157.0775445205659</v>
      </c>
      <c r="Q257" s="115">
        <f t="shared" si="120"/>
        <v>6746.5092737804935</v>
      </c>
      <c r="R257" s="115">
        <f t="shared" si="120"/>
        <v>1933.6253056088199</v>
      </c>
      <c r="S257" s="115">
        <f t="shared" si="120"/>
        <v>80981.180464920995</v>
      </c>
      <c r="T257" s="115">
        <f t="shared" si="120"/>
        <v>17179.696127198611</v>
      </c>
      <c r="U257" s="115">
        <f t="shared" si="120"/>
        <v>1563.6412559545447</v>
      </c>
      <c r="V257" s="115">
        <f t="shared" si="120"/>
        <v>14389.115728626753</v>
      </c>
      <c r="W257" s="115">
        <f t="shared" si="120"/>
        <v>31840.921763427516</v>
      </c>
      <c r="X257" s="115">
        <f t="shared" si="120"/>
        <v>31840.921763427501</v>
      </c>
      <c r="Y257" s="115">
        <f t="shared" si="120"/>
        <v>25434.422892477774</v>
      </c>
      <c r="Z257" s="115">
        <f t="shared" si="120"/>
        <v>67374.819922295588</v>
      </c>
      <c r="AA257" s="115">
        <f t="shared" si="120"/>
        <v>182496.68609223075</v>
      </c>
      <c r="AB257" s="115">
        <f t="shared" si="120"/>
        <v>20032.637264287921</v>
      </c>
      <c r="AC257" s="115">
        <f t="shared" si="120"/>
        <v>106611.56715797266</v>
      </c>
      <c r="AD257" s="115">
        <f t="shared" si="120"/>
        <v>15241.147609542766</v>
      </c>
      <c r="AE257" s="115">
        <f t="shared" si="120"/>
        <v>11829.260231445709</v>
      </c>
      <c r="AF257" s="115">
        <f t="shared" si="120"/>
        <v>8377.3243613291197</v>
      </c>
      <c r="AG257" s="115">
        <f t="shared" si="120"/>
        <v>11829.260231445709</v>
      </c>
      <c r="AH257" s="115">
        <f t="shared" si="120"/>
        <v>75827.028087503713</v>
      </c>
      <c r="AI257" s="115">
        <f t="shared" ref="AI257:BC257" si="121">0.711*AI253</f>
        <v>45531.77967546913</v>
      </c>
      <c r="AJ257" s="115">
        <f t="shared" si="121"/>
        <v>8454.578886897094</v>
      </c>
      <c r="AK257" s="115">
        <f t="shared" si="121"/>
        <v>3422.7353465585593</v>
      </c>
      <c r="AL257" s="115">
        <f t="shared" si="121"/>
        <v>20421.331375840022</v>
      </c>
      <c r="AM257" s="115">
        <f t="shared" si="121"/>
        <v>45305.021095594937</v>
      </c>
      <c r="AN257" s="115">
        <f t="shared" si="121"/>
        <v>737.65646687589617</v>
      </c>
      <c r="AO257" s="115">
        <f t="shared" si="121"/>
        <v>737.65646687589617</v>
      </c>
      <c r="AP257" s="115">
        <f t="shared" si="121"/>
        <v>4413.4632096426594</v>
      </c>
      <c r="AQ257" s="115">
        <f t="shared" si="121"/>
        <v>14589.210085888964</v>
      </c>
      <c r="AR257" s="115">
        <f t="shared" si="121"/>
        <v>408052.24410126667</v>
      </c>
      <c r="AS257" s="115">
        <f t="shared" si="121"/>
        <v>5420.0612089135193</v>
      </c>
      <c r="AT257" s="115">
        <f t="shared" si="121"/>
        <v>194.2456542065444</v>
      </c>
      <c r="AU257" s="115">
        <f t="shared" si="121"/>
        <v>194.24565420654429</v>
      </c>
      <c r="AV257" s="115">
        <f t="shared" si="121"/>
        <v>10102.066309437285</v>
      </c>
      <c r="AW257" s="115">
        <f t="shared" si="121"/>
        <v>31055.826246284665</v>
      </c>
      <c r="AX257" s="115">
        <f t="shared" si="121"/>
        <v>5463.6747299339859</v>
      </c>
      <c r="AY257" s="115">
        <f t="shared" si="121"/>
        <v>57173.27366212014</v>
      </c>
      <c r="AZ257" s="115">
        <f t="shared" si="121"/>
        <v>25649.003123870436</v>
      </c>
      <c r="BA257" s="115">
        <f t="shared" si="121"/>
        <v>11594.367849917206</v>
      </c>
      <c r="BB257" s="115">
        <f t="shared" si="121"/>
        <v>15154.270639786375</v>
      </c>
      <c r="BC257" s="115">
        <f t="shared" si="121"/>
        <v>1563.6412559545442</v>
      </c>
      <c r="BD257" s="117">
        <v>255</v>
      </c>
    </row>
  </sheetData>
  <sortState columnSort="1" ref="C1:BC257">
    <sortCondition ref="C3:BC3"/>
  </sortState>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DC251"/>
  <sheetViews>
    <sheetView zoomScale="80" zoomScaleNormal="80" workbookViewId="0">
      <selection activeCell="C8" sqref="C8"/>
    </sheetView>
  </sheetViews>
  <sheetFormatPr defaultColWidth="13.921875" defaultRowHeight="15.5" x14ac:dyDescent="0.35"/>
  <cols>
    <col min="1" max="1" width="22.15234375" customWidth="1"/>
    <col min="2" max="2" width="19.84375" style="5" customWidth="1"/>
    <col min="56" max="56" width="13.61328125" bestFit="1" customWidth="1"/>
  </cols>
  <sheetData>
    <row r="1" spans="1:107" ht="20" x14ac:dyDescent="0.4">
      <c r="A1" s="45" t="s">
        <v>319</v>
      </c>
      <c r="B1" s="46"/>
      <c r="H1" s="47"/>
      <c r="AR1" s="47"/>
    </row>
    <row r="2" spans="1:107" ht="20" x14ac:dyDescent="0.4">
      <c r="A2" s="48"/>
      <c r="BD2" s="9"/>
    </row>
    <row r="3" spans="1:107" s="9" customFormat="1" ht="71.400000000000006" customHeight="1" x14ac:dyDescent="0.35">
      <c r="A3" s="9" t="s">
        <v>131</v>
      </c>
      <c r="B3" s="11" t="s">
        <v>132</v>
      </c>
      <c r="C3" s="13" t="s">
        <v>99</v>
      </c>
      <c r="D3" s="9" t="s">
        <v>495</v>
      </c>
      <c r="E3" s="13" t="s">
        <v>100</v>
      </c>
      <c r="F3" s="13" t="s">
        <v>101</v>
      </c>
      <c r="G3" s="13" t="s">
        <v>102</v>
      </c>
      <c r="H3" s="13" t="s">
        <v>85</v>
      </c>
      <c r="I3" s="13" t="s">
        <v>86</v>
      </c>
      <c r="J3" s="9" t="s">
        <v>499</v>
      </c>
      <c r="K3" s="13" t="s">
        <v>103</v>
      </c>
      <c r="L3" s="13" t="s">
        <v>87</v>
      </c>
      <c r="M3" s="13" t="s">
        <v>104</v>
      </c>
      <c r="N3" s="13" t="s">
        <v>105</v>
      </c>
      <c r="O3" s="13" t="s">
        <v>106</v>
      </c>
      <c r="P3" s="13" t="s">
        <v>107</v>
      </c>
      <c r="Q3" s="13" t="s">
        <v>108</v>
      </c>
      <c r="R3" s="13" t="s">
        <v>109</v>
      </c>
      <c r="S3" s="9" t="s">
        <v>506</v>
      </c>
      <c r="T3" s="13" t="s">
        <v>110</v>
      </c>
      <c r="U3" s="13" t="s">
        <v>111</v>
      </c>
      <c r="V3" s="13" t="s">
        <v>112</v>
      </c>
      <c r="W3" s="13" t="s">
        <v>88</v>
      </c>
      <c r="X3" s="13" t="s">
        <v>113</v>
      </c>
      <c r="Y3" s="13" t="s">
        <v>89</v>
      </c>
      <c r="Z3" s="13" t="s">
        <v>114</v>
      </c>
      <c r="AA3" s="9" t="s">
        <v>512</v>
      </c>
      <c r="AB3" s="13" t="s">
        <v>90</v>
      </c>
      <c r="AC3" s="13" t="s">
        <v>91</v>
      </c>
      <c r="AD3" s="13" t="s">
        <v>92</v>
      </c>
      <c r="AE3" s="13" t="s">
        <v>115</v>
      </c>
      <c r="AF3" s="13" t="s">
        <v>116</v>
      </c>
      <c r="AG3" s="9" t="s">
        <v>515</v>
      </c>
      <c r="AH3" s="13" t="s">
        <v>93</v>
      </c>
      <c r="AI3" s="13" t="s">
        <v>94</v>
      </c>
      <c r="AJ3" s="13" t="s">
        <v>117</v>
      </c>
      <c r="AK3" s="13" t="s">
        <v>118</v>
      </c>
      <c r="AL3" s="13" t="s">
        <v>119</v>
      </c>
      <c r="AM3" s="13" t="s">
        <v>120</v>
      </c>
      <c r="AN3" s="13" t="s">
        <v>95</v>
      </c>
      <c r="AO3" s="13" t="s">
        <v>121</v>
      </c>
      <c r="AP3" s="13" t="s">
        <v>122</v>
      </c>
      <c r="AQ3" s="13" t="s">
        <v>123</v>
      </c>
      <c r="AR3" s="13" t="s">
        <v>84</v>
      </c>
      <c r="AS3" s="13" t="s">
        <v>124</v>
      </c>
      <c r="AT3" s="13" t="s">
        <v>96</v>
      </c>
      <c r="AU3" s="13" t="s">
        <v>125</v>
      </c>
      <c r="AV3" s="13" t="s">
        <v>126</v>
      </c>
      <c r="AW3" s="13" t="s">
        <v>127</v>
      </c>
      <c r="AX3" s="13" t="s">
        <v>128</v>
      </c>
      <c r="AY3" s="9" t="s">
        <v>518</v>
      </c>
      <c r="AZ3" s="13" t="s">
        <v>97</v>
      </c>
      <c r="BA3" s="13" t="s">
        <v>129</v>
      </c>
      <c r="BB3" s="13" t="s">
        <v>130</v>
      </c>
      <c r="BC3" s="13" t="s">
        <v>98</v>
      </c>
      <c r="BD3" s="9">
        <v>1</v>
      </c>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row>
    <row r="4" spans="1:107" x14ac:dyDescent="0.35">
      <c r="C4" t="s">
        <v>34</v>
      </c>
      <c r="D4" t="s">
        <v>210</v>
      </c>
      <c r="E4" t="s">
        <v>35</v>
      </c>
      <c r="F4" t="s">
        <v>41</v>
      </c>
      <c r="G4" t="s">
        <v>36</v>
      </c>
      <c r="H4" t="s">
        <v>0</v>
      </c>
      <c r="I4" t="s">
        <v>1</v>
      </c>
      <c r="J4" t="s">
        <v>212</v>
      </c>
      <c r="K4" t="s">
        <v>14</v>
      </c>
      <c r="L4" t="s">
        <v>2</v>
      </c>
      <c r="M4" t="s">
        <v>15</v>
      </c>
      <c r="N4" t="s">
        <v>42</v>
      </c>
      <c r="O4" t="s">
        <v>16</v>
      </c>
      <c r="P4" t="s">
        <v>44</v>
      </c>
      <c r="Q4" t="s">
        <v>17</v>
      </c>
      <c r="R4" t="s">
        <v>18</v>
      </c>
      <c r="S4" t="s">
        <v>208</v>
      </c>
      <c r="T4" t="s">
        <v>37</v>
      </c>
      <c r="U4" t="s">
        <v>19</v>
      </c>
      <c r="V4" t="s">
        <v>20</v>
      </c>
      <c r="W4" t="s">
        <v>3</v>
      </c>
      <c r="X4" t="s">
        <v>21</v>
      </c>
      <c r="Y4" t="s">
        <v>4</v>
      </c>
      <c r="Z4" t="s">
        <v>45</v>
      </c>
      <c r="AA4" t="s">
        <v>209</v>
      </c>
      <c r="AB4" t="s">
        <v>5</v>
      </c>
      <c r="AC4" t="s">
        <v>6</v>
      </c>
      <c r="AD4" t="s">
        <v>7</v>
      </c>
      <c r="AE4" t="s">
        <v>22</v>
      </c>
      <c r="AF4" t="s">
        <v>23</v>
      </c>
      <c r="AG4" t="s">
        <v>211</v>
      </c>
      <c r="AH4" t="s">
        <v>8</v>
      </c>
      <c r="AI4" t="s">
        <v>9</v>
      </c>
      <c r="AJ4" t="s">
        <v>24</v>
      </c>
      <c r="AK4" t="s">
        <v>25</v>
      </c>
      <c r="AL4" t="s">
        <v>26</v>
      </c>
      <c r="AM4" t="s">
        <v>43</v>
      </c>
      <c r="AN4" t="s">
        <v>10</v>
      </c>
      <c r="AO4" t="s">
        <v>27</v>
      </c>
      <c r="AP4" t="s">
        <v>28</v>
      </c>
      <c r="AQ4" t="s">
        <v>38</v>
      </c>
      <c r="AR4" t="s">
        <v>138</v>
      </c>
      <c r="AS4" t="s">
        <v>29</v>
      </c>
      <c r="AT4" t="s">
        <v>11</v>
      </c>
      <c r="AU4" t="s">
        <v>30</v>
      </c>
      <c r="AV4" t="s">
        <v>31</v>
      </c>
      <c r="AW4" t="s">
        <v>32</v>
      </c>
      <c r="AX4" t="s">
        <v>33</v>
      </c>
      <c r="AY4" t="s">
        <v>213</v>
      </c>
      <c r="AZ4" t="s">
        <v>12</v>
      </c>
      <c r="BA4" t="s">
        <v>39</v>
      </c>
      <c r="BB4" t="s">
        <v>40</v>
      </c>
      <c r="BC4" t="s">
        <v>13</v>
      </c>
      <c r="BD4" s="9">
        <v>2</v>
      </c>
    </row>
    <row r="5" spans="1:107" x14ac:dyDescent="0.35">
      <c r="A5" s="1" t="s">
        <v>142</v>
      </c>
      <c r="B5" s="6" t="s">
        <v>340</v>
      </c>
      <c r="C5">
        <f>'Population 2016'!C5/'Population 2016'!C$5</f>
        <v>1</v>
      </c>
      <c r="D5">
        <f>'Population 2016'!D5/'Population 2016'!D$5</f>
        <v>1</v>
      </c>
      <c r="E5">
        <f>'Population 2016'!E5/'Population 2016'!E$5</f>
        <v>1</v>
      </c>
      <c r="F5">
        <f>'Population 2016'!F5/'Population 2016'!F$5</f>
        <v>1</v>
      </c>
      <c r="G5">
        <f>'Population 2016'!G5/'Population 2016'!G$5</f>
        <v>1</v>
      </c>
      <c r="H5">
        <f>'Population 2016'!H5/'Population 2016'!H$5</f>
        <v>1</v>
      </c>
      <c r="I5">
        <f>'Population 2016'!I5/'Population 2016'!I$5</f>
        <v>1</v>
      </c>
      <c r="J5">
        <f>'Population 2016'!J5/'Population 2016'!J$5</f>
        <v>1</v>
      </c>
      <c r="K5">
        <f>'Population 2016'!K5/'Population 2016'!K$5</f>
        <v>1</v>
      </c>
      <c r="L5">
        <f>'Population 2016'!L5/'Population 2016'!L$5</f>
        <v>1</v>
      </c>
      <c r="M5">
        <f>'Population 2016'!M5/'Population 2016'!M$5</f>
        <v>1</v>
      </c>
      <c r="N5">
        <f>'Population 2016'!N5/'Population 2016'!N$5</f>
        <v>1</v>
      </c>
      <c r="O5">
        <f>'Population 2016'!O5/'Population 2016'!O$5</f>
        <v>1</v>
      </c>
      <c r="P5">
        <f>'Population 2016'!P5/'Population 2016'!P$5</f>
        <v>1</v>
      </c>
      <c r="Q5">
        <f>'Population 2016'!Q5/'Population 2016'!Q$5</f>
        <v>1</v>
      </c>
      <c r="R5">
        <f>'Population 2016'!R5/'Population 2016'!R$5</f>
        <v>1</v>
      </c>
      <c r="S5">
        <f>'Population 2016'!S5/'Population 2016'!S$5</f>
        <v>1</v>
      </c>
      <c r="T5">
        <f>'Population 2016'!T5/'Population 2016'!T$5</f>
        <v>1</v>
      </c>
      <c r="U5">
        <f>'Population 2016'!U5/'Population 2016'!U$5</f>
        <v>1</v>
      </c>
      <c r="V5">
        <f>'Population 2016'!V5/'Population 2016'!V$5</f>
        <v>1</v>
      </c>
      <c r="W5">
        <f>'Population 2016'!W5/'Population 2016'!W$5</f>
        <v>1</v>
      </c>
      <c r="X5">
        <f>'Population 2016'!X5/'Population 2016'!X$5</f>
        <v>1</v>
      </c>
      <c r="Y5">
        <f>'Population 2016'!Y5/'Population 2016'!Y$5</f>
        <v>1</v>
      </c>
      <c r="Z5">
        <f>'Population 2016'!Z5/'Population 2016'!Z$5</f>
        <v>1</v>
      </c>
      <c r="AA5">
        <f>'Population 2016'!AA5/'Population 2016'!AA$5</f>
        <v>1</v>
      </c>
      <c r="AB5">
        <f>'Population 2016'!AB5/'Population 2016'!AB$5</f>
        <v>1</v>
      </c>
      <c r="AC5">
        <f>'Population 2016'!AC5/'Population 2016'!AC$5</f>
        <v>1</v>
      </c>
      <c r="AD5">
        <f>'Population 2016'!AD5/'Population 2016'!AD$5</f>
        <v>1</v>
      </c>
      <c r="AE5">
        <f>'Population 2016'!AE5/'Population 2016'!AE$5</f>
        <v>1</v>
      </c>
      <c r="AF5">
        <f>'Population 2016'!AF5/'Population 2016'!AF$5</f>
        <v>1</v>
      </c>
      <c r="AG5">
        <f>'Population 2016'!AG5/'Population 2016'!AG$5</f>
        <v>1</v>
      </c>
      <c r="AH5">
        <f>'Population 2016'!AH5/'Population 2016'!AH$5</f>
        <v>1</v>
      </c>
      <c r="AI5">
        <f>'Population 2016'!AI5/'Population 2016'!AI$5</f>
        <v>1</v>
      </c>
      <c r="AJ5">
        <f>'Population 2016'!AJ5/'Population 2016'!AJ$5</f>
        <v>1</v>
      </c>
      <c r="AK5">
        <f>'Population 2016'!AK5/'Population 2016'!AK$5</f>
        <v>1</v>
      </c>
      <c r="AL5">
        <f>'Population 2016'!AL5/'Population 2016'!AL$5</f>
        <v>1</v>
      </c>
      <c r="AM5">
        <f>'Population 2016'!AM5/'Population 2016'!AM$5</f>
        <v>1</v>
      </c>
      <c r="AN5">
        <f>'Population 2016'!AN5/'Population 2016'!AN$5</f>
        <v>1</v>
      </c>
      <c r="AO5">
        <f>'Population 2016'!AO5/'Population 2016'!AO$5</f>
        <v>1</v>
      </c>
      <c r="AP5">
        <f>'Population 2016'!AP5/'Population 2016'!AP$5</f>
        <v>1</v>
      </c>
      <c r="AQ5">
        <f>'Population 2016'!AQ5/'Population 2016'!AQ$5</f>
        <v>1</v>
      </c>
      <c r="AR5">
        <f>'Population 2016'!AR5/'Population 2016'!AR$5</f>
        <v>1</v>
      </c>
      <c r="AS5">
        <f>'Population 2016'!AS5/'Population 2016'!AS$5</f>
        <v>1</v>
      </c>
      <c r="AT5">
        <f>'Population 2016'!AT5/'Population 2016'!AT$5</f>
        <v>1</v>
      </c>
      <c r="AU5">
        <f>'Population 2016'!AU5/'Population 2016'!AU$5</f>
        <v>1</v>
      </c>
      <c r="AV5">
        <f>'Population 2016'!AV5/'Population 2016'!AV$5</f>
        <v>1</v>
      </c>
      <c r="AW5">
        <f>'Population 2016'!AW5/'Population 2016'!AW$5</f>
        <v>1</v>
      </c>
      <c r="AX5">
        <f>'Population 2016'!AX5/'Population 2016'!AX$5</f>
        <v>1</v>
      </c>
      <c r="AY5">
        <f>'Population 2016'!AY5/'Population 2016'!AY$5</f>
        <v>1</v>
      </c>
      <c r="AZ5">
        <f>'Population 2016'!AZ5/'Population 2016'!AZ$5</f>
        <v>1</v>
      </c>
      <c r="BA5">
        <f>'Population 2016'!BA5/'Population 2016'!BA$5</f>
        <v>1</v>
      </c>
      <c r="BB5">
        <f>'Population 2016'!BB5/'Population 2016'!BB$5</f>
        <v>1</v>
      </c>
      <c r="BC5">
        <f>'Population 2016'!BC5/'Population 2016'!BC$5</f>
        <v>1</v>
      </c>
      <c r="BD5" s="9">
        <v>3</v>
      </c>
    </row>
    <row r="6" spans="1:107" x14ac:dyDescent="0.35">
      <c r="A6" s="21" t="s">
        <v>163</v>
      </c>
      <c r="B6" s="6" t="s">
        <v>340</v>
      </c>
      <c r="C6">
        <f>'Population 2016'!C6/'Population 2016'!C$5</f>
        <v>0.28505568532043973</v>
      </c>
      <c r="D6">
        <f>'Population 2016'!D6/'Population 2016'!D$5</f>
        <v>0.18697123519458544</v>
      </c>
      <c r="E6">
        <f>'Population 2016'!E6/'Population 2016'!E$5</f>
        <v>9.7009642835377996E-2</v>
      </c>
      <c r="F6">
        <f>'Population 2016'!F6/'Population 2016'!F$5</f>
        <v>0.23802214782384754</v>
      </c>
      <c r="G6">
        <f>'Population 2016'!G6/'Population 2016'!G$5</f>
        <v>0.24178530828777134</v>
      </c>
      <c r="H6">
        <f>'Population 2016'!H6/'Population 2016'!H$5</f>
        <v>0.54380651918044964</v>
      </c>
      <c r="I6">
        <f>'Population 2016'!I6/'Population 2016'!I$5</f>
        <v>0.21558077212963739</v>
      </c>
      <c r="J6">
        <f>'Population 2016'!J6/'Population 2016'!J$5</f>
        <v>0.35335826774918522</v>
      </c>
      <c r="K6">
        <f>'Population 2016'!K6/'Population 2016'!K$5</f>
        <v>0.49690497566507585</v>
      </c>
      <c r="L6">
        <f>'Population 2016'!L6/'Population 2016'!L$5</f>
        <v>0.35540800279573648</v>
      </c>
      <c r="M6">
        <f>'Population 2016'!M6/'Population 2016'!M$5</f>
        <v>0.35540800279573648</v>
      </c>
      <c r="N6">
        <f>'Population 2016'!N6/'Population 2016'!N$5</f>
        <v>0.54660386912177206</v>
      </c>
      <c r="O6">
        <f>'Population 2016'!O6/'Population 2016'!O$5</f>
        <v>0.57661406167959506</v>
      </c>
      <c r="P6">
        <f>'Population 2016'!P6/'Population 2016'!P$5</f>
        <v>0.21319734024568918</v>
      </c>
      <c r="Q6">
        <f>'Population 2016'!Q6/'Population 2016'!Q$5</f>
        <v>0.30533131220549697</v>
      </c>
      <c r="R6">
        <f>'Population 2016'!R6/'Population 2016'!R$5</f>
        <v>0.15587906531111939</v>
      </c>
      <c r="S6">
        <f>'Population 2016'!S6/'Population 2016'!S$5</f>
        <v>0.33554762732778909</v>
      </c>
      <c r="T6">
        <f>'Population 2016'!T6/'Population 2016'!T$5</f>
        <v>0.27603849178466566</v>
      </c>
      <c r="U6">
        <f>'Population 2016'!U6/'Population 2016'!U$5</f>
        <v>0.24042845129022264</v>
      </c>
      <c r="V6">
        <f>'Population 2016'!V6/'Population 2016'!V$5</f>
        <v>0.43180864136283498</v>
      </c>
      <c r="W6">
        <f>'Population 2016'!W6/'Population 2016'!W$5</f>
        <v>0.39425345962517733</v>
      </c>
      <c r="X6">
        <f>'Population 2016'!X6/'Population 2016'!X$5</f>
        <v>0.39425345962517733</v>
      </c>
      <c r="Y6">
        <f>'Population 2016'!Y6/'Population 2016'!Y$5</f>
        <v>0.39421074386734711</v>
      </c>
      <c r="Z6">
        <f>'Population 2016'!Z6/'Population 2016'!Z$5</f>
        <v>0.63716963198556664</v>
      </c>
      <c r="AA6">
        <f>'Population 2016'!AA6/'Population 2016'!AA$5</f>
        <v>0.53156248816568641</v>
      </c>
      <c r="AB6">
        <f>'Population 2016'!AB6/'Population 2016'!AB$5</f>
        <v>0.1825286838684585</v>
      </c>
      <c r="AC6">
        <f>'Population 2016'!AC6/'Population 2016'!AC$5</f>
        <v>0.53169597514381872</v>
      </c>
      <c r="AD6">
        <f>'Population 2016'!AD6/'Population 2016'!AD$5</f>
        <v>0.2515650005582642</v>
      </c>
      <c r="AE6">
        <f>'Population 2016'!AE6/'Population 2016'!AE$5</f>
        <v>0.25527469481206172</v>
      </c>
      <c r="AF6">
        <f>'Population 2016'!AF6/'Population 2016'!AF$5</f>
        <v>0.54526534859521336</v>
      </c>
      <c r="AG6">
        <f>'Population 2016'!AG6/'Population 2016'!AG$5</f>
        <v>0.25527469481206172</v>
      </c>
      <c r="AH6">
        <f>'Population 2016'!AH6/'Population 2016'!AH$5</f>
        <v>0.53132273854527556</v>
      </c>
      <c r="AI6">
        <f>'Population 2016'!AI6/'Population 2016'!AI$5</f>
        <v>0.32665942995887653</v>
      </c>
      <c r="AJ6">
        <f>'Population 2016'!AJ6/'Population 2016'!AJ$5</f>
        <v>0.45442377938265066</v>
      </c>
      <c r="AK6">
        <f>'Population 2016'!AK6/'Population 2016'!AK$5</f>
        <v>0.15968721320543605</v>
      </c>
      <c r="AL6">
        <f>'Population 2016'!AL6/'Population 2016'!AL$5</f>
        <v>0.59903158865575279</v>
      </c>
      <c r="AM6">
        <f>'Population 2016'!AM6/'Population 2016'!AM$5</f>
        <v>0.59371728886490327</v>
      </c>
      <c r="AN6">
        <f>'Population 2016'!AN6/'Population 2016'!AN$5</f>
        <v>0.14186756845205628</v>
      </c>
      <c r="AO6">
        <f>'Population 2016'!AO6/'Population 2016'!AO$5</f>
        <v>0.14186756845205628</v>
      </c>
      <c r="AP6">
        <f>'Population 2016'!AP6/'Population 2016'!AP$5</f>
        <v>0.16515543014758335</v>
      </c>
      <c r="AQ6">
        <f>'Population 2016'!AQ6/'Population 2016'!AQ$5</f>
        <v>0.465384720776018</v>
      </c>
      <c r="AR6">
        <f>'Population 2016'!AR6/'Population 2016'!AR$5</f>
        <v>0.39415271355287168</v>
      </c>
      <c r="AS6">
        <f>'Population 2016'!AS6/'Population 2016'!AS$5</f>
        <v>0.21558077212963739</v>
      </c>
      <c r="AT6">
        <f>'Population 2016'!AT6/'Population 2016'!AT$5</f>
        <v>3.3162861812621923E-2</v>
      </c>
      <c r="AU6">
        <f>'Population 2016'!AU6/'Population 2016'!AU$5</f>
        <v>3.3162861812621923E-2</v>
      </c>
      <c r="AV6">
        <f>'Population 2016'!AV6/'Population 2016'!AV$5</f>
        <v>0.44308943089430897</v>
      </c>
      <c r="AW6">
        <f>'Population 2016'!AW6/'Population 2016'!AW$5</f>
        <v>0.46562862285679418</v>
      </c>
      <c r="AX6">
        <f>'Population 2016'!AX6/'Population 2016'!AX$5</f>
        <v>0.27571974392067161</v>
      </c>
      <c r="AY6">
        <f>'Population 2016'!AY6/'Population 2016'!AY$5</f>
        <v>0.35582907499770511</v>
      </c>
      <c r="AZ6">
        <f>'Population 2016'!AZ6/'Population 2016'!AZ$5</f>
        <v>0.32201391006207181</v>
      </c>
      <c r="BA6">
        <f>'Population 2016'!BA6/'Population 2016'!BA$5</f>
        <v>0.67740498812351546</v>
      </c>
      <c r="BB6">
        <f>'Population 2016'!BB6/'Population 2016'!BB$5</f>
        <v>0.4261477803939982</v>
      </c>
      <c r="BC6">
        <f>'Population 2016'!BC6/'Population 2016'!BC$5</f>
        <v>0.24042845129022264</v>
      </c>
      <c r="BD6" s="9">
        <v>4</v>
      </c>
    </row>
    <row r="7" spans="1:107" x14ac:dyDescent="0.35">
      <c r="A7" t="s">
        <v>133</v>
      </c>
      <c r="B7" s="5" t="s">
        <v>340</v>
      </c>
      <c r="C7">
        <f>'Population 2016'!C7/'Population 2016'!C$5</f>
        <v>8.0274772173184156E-2</v>
      </c>
      <c r="D7">
        <f>'Population 2016'!D7/'Population 2016'!D$5</f>
        <v>4.9091380338996314E-2</v>
      </c>
      <c r="E7">
        <f>'Population 2016'!E7/'Population 2016'!E$5</f>
        <v>2.0490439201383843E-2</v>
      </c>
      <c r="F7">
        <f>'Population 2016'!F7/'Population 2016'!F$5</f>
        <v>6.9245428792171007E-2</v>
      </c>
      <c r="G7">
        <f>'Population 2016'!G7/'Population 2016'!G$5</f>
        <v>7.3052563200346449E-2</v>
      </c>
      <c r="H7">
        <f>'Population 2016'!H7/'Population 2016'!H$5</f>
        <v>0.30013974767600587</v>
      </c>
      <c r="I7">
        <f>'Population 2016'!I7/'Population 2016'!I$5</f>
        <v>5.3816682019931332E-2</v>
      </c>
      <c r="J7">
        <f>'Population 2016'!J7/'Population 2016'!J$5</f>
        <v>0.16491545242695901</v>
      </c>
      <c r="K7">
        <f>'Population 2016'!K7/'Population 2016'!K$5</f>
        <v>0.23571799839342247</v>
      </c>
      <c r="L7">
        <f>'Population 2016'!L7/'Population 2016'!L$5</f>
        <v>7.9297253506584273E-2</v>
      </c>
      <c r="M7">
        <f>'Population 2016'!M7/'Population 2016'!M$5</f>
        <v>7.9297253506584273E-2</v>
      </c>
      <c r="N7">
        <f>'Population 2016'!N7/'Population 2016'!N$5</f>
        <v>0.34639650862796473</v>
      </c>
      <c r="O7">
        <f>'Population 2016'!O7/'Population 2016'!O$5</f>
        <v>0.31131056755926728</v>
      </c>
      <c r="P7">
        <f>'Population 2016'!P7/'Population 2016'!P$5</f>
        <v>4.6647131747999553E-2</v>
      </c>
      <c r="Q7">
        <f>'Population 2016'!Q7/'Population 2016'!Q$5</f>
        <v>3.4300419501533473E-2</v>
      </c>
      <c r="R7">
        <f>'Population 2016'!R7/'Population 2016'!R$5</f>
        <v>6.5577260871879497E-2</v>
      </c>
      <c r="S7">
        <f>'Population 2016'!S7/'Population 2016'!S$5</f>
        <v>0.13517902946487992</v>
      </c>
      <c r="T7">
        <f>'Population 2016'!T7/'Population 2016'!T$5</f>
        <v>0.13021223528754833</v>
      </c>
      <c r="U7">
        <f>'Population 2016'!U7/'Population 2016'!U$5</f>
        <v>0</v>
      </c>
      <c r="V7">
        <f>'Population 2016'!V7/'Population 2016'!V$5</f>
        <v>0.14533548057181672</v>
      </c>
      <c r="W7">
        <f>'Population 2016'!W7/'Population 2016'!W$5</f>
        <v>0.19312781492884645</v>
      </c>
      <c r="X7">
        <f>'Population 2016'!X7/'Population 2016'!X$5</f>
        <v>0.19312781492884645</v>
      </c>
      <c r="Y7">
        <f>'Population 2016'!Y7/'Population 2016'!Y$5</f>
        <v>0.15471932083750656</v>
      </c>
      <c r="Z7">
        <f>'Population 2016'!Z7/'Population 2016'!Z$5</f>
        <v>0.45964152904760708</v>
      </c>
      <c r="AA7">
        <f>'Population 2016'!AA7/'Population 2016'!AA$5</f>
        <v>0.32015729920533209</v>
      </c>
      <c r="AB7">
        <f>'Population 2016'!AB7/'Population 2016'!AB$5</f>
        <v>4.2397879287227616E-2</v>
      </c>
      <c r="AC7">
        <f>'Population 2016'!AC7/'Population 2016'!AC$5</f>
        <v>0.35500319597204094</v>
      </c>
      <c r="AD7">
        <f>'Population 2016'!AD7/'Population 2016'!AD$5</f>
        <v>6.9094495515277826E-2</v>
      </c>
      <c r="AE7">
        <f>'Population 2016'!AE7/'Population 2016'!AE$5</f>
        <v>6.7593096438361797E-2</v>
      </c>
      <c r="AF7">
        <f>'Population 2016'!AF7/'Population 2016'!AF$5</f>
        <v>0.41722843052979236</v>
      </c>
      <c r="AG7">
        <f>'Population 2016'!AG7/'Population 2016'!AG$5</f>
        <v>6.7593096438361797E-2</v>
      </c>
      <c r="AH7">
        <f>'Population 2016'!AH7/'Population 2016'!AH$5</f>
        <v>0.25757223930226725</v>
      </c>
      <c r="AI7">
        <f>'Population 2016'!AI7/'Population 2016'!AI$5</f>
        <v>0.12156575378423309</v>
      </c>
      <c r="AJ7">
        <f>'Population 2016'!AJ7/'Population 2016'!AJ$5</f>
        <v>9.858349831302457E-2</v>
      </c>
      <c r="AK7">
        <f>'Population 2016'!AK7/'Population 2016'!AK$5</f>
        <v>7.9831034786216268E-3</v>
      </c>
      <c r="AL7">
        <f>'Population 2016'!AL7/'Population 2016'!AL$5</f>
        <v>0.39894645359252229</v>
      </c>
      <c r="AM7">
        <f>'Population 2016'!AM7/'Population 2016'!AM$5</f>
        <v>0.31183196844518657</v>
      </c>
      <c r="AN7">
        <f>'Population 2016'!AN7/'Population 2016'!AN$5</f>
        <v>0</v>
      </c>
      <c r="AO7">
        <f>'Population 2016'!AO7/'Population 2016'!AO$5</f>
        <v>0</v>
      </c>
      <c r="AP7">
        <f>'Population 2016'!AP7/'Population 2016'!AP$5</f>
        <v>5.2470554666074851E-2</v>
      </c>
      <c r="AQ7">
        <f>'Population 2016'!AQ7/'Population 2016'!AQ$5</f>
        <v>0.28025154819970405</v>
      </c>
      <c r="AR7">
        <f>'Population 2016'!AR7/'Population 2016'!AR$5</f>
        <v>0.19431413815281337</v>
      </c>
      <c r="AS7">
        <f>'Population 2016'!AS7/'Population 2016'!AS$5</f>
        <v>5.3816682019931332E-2</v>
      </c>
      <c r="AT7">
        <f>'Population 2016'!AT7/'Population 2016'!AT$5</f>
        <v>0</v>
      </c>
      <c r="AU7">
        <f>'Population 2016'!AU7/'Population 2016'!AU$5</f>
        <v>0</v>
      </c>
      <c r="AV7">
        <f>'Population 2016'!AV7/'Population 2016'!AV$5</f>
        <v>0.1705944462042023</v>
      </c>
      <c r="AW7">
        <f>'Population 2016'!AW7/'Population 2016'!AW$5</f>
        <v>0.20044313258893159</v>
      </c>
      <c r="AX7">
        <f>'Population 2016'!AX7/'Population 2016'!AX$5</f>
        <v>0.12662126071789104</v>
      </c>
      <c r="AY7">
        <f>'Population 2016'!AY7/'Population 2016'!AY$5</f>
        <v>0.1767540772926165</v>
      </c>
      <c r="AZ7">
        <f>'Population 2016'!AZ7/'Population 2016'!AZ$5</f>
        <v>0.1623444609994765</v>
      </c>
      <c r="BA7">
        <f>'Population 2016'!BA7/'Population 2016'!BA$5</f>
        <v>0.37985856186568778</v>
      </c>
      <c r="BB7">
        <f>'Population 2016'!BB7/'Population 2016'!BB$5</f>
        <v>0.15856597363678421</v>
      </c>
      <c r="BC7">
        <f>'Population 2016'!BC7/'Population 2016'!BC$5</f>
        <v>0</v>
      </c>
      <c r="BD7" s="9">
        <v>5</v>
      </c>
    </row>
    <row r="8" spans="1:107" x14ac:dyDescent="0.35">
      <c r="A8" t="s">
        <v>134</v>
      </c>
      <c r="C8">
        <f>'Population 2016'!C8/'Population 2016'!C$5</f>
        <v>0.20478091314725561</v>
      </c>
      <c r="D8">
        <f>'Population 2016'!D8/'Population 2016'!D$5</f>
        <v>0.13787985485558912</v>
      </c>
      <c r="E8">
        <f>'Population 2016'!E8/'Population 2016'!E$5</f>
        <v>7.6519203633994157E-2</v>
      </c>
      <c r="F8">
        <f>'Population 2016'!F8/'Population 2016'!F$5</f>
        <v>0.16877671903167654</v>
      </c>
      <c r="G8">
        <f>'Population 2016'!G8/'Population 2016'!G$5</f>
        <v>0.16873274508742489</v>
      </c>
      <c r="H8">
        <f>'Population 2016'!H8/'Population 2016'!H$5</f>
        <v>0.24366677150444371</v>
      </c>
      <c r="I8">
        <f>'Population 2016'!I8/'Population 2016'!I$5</f>
        <v>0.16176409010970605</v>
      </c>
      <c r="J8">
        <f>'Population 2016'!J8/'Population 2016'!J$5</f>
        <v>0.18844281532222618</v>
      </c>
      <c r="K8">
        <f>'Population 2016'!K8/'Population 2016'!K$5</f>
        <v>0.26118697727165335</v>
      </c>
      <c r="L8">
        <f>'Population 2016'!L8/'Population 2016'!L$5</f>
        <v>0.27611074928915225</v>
      </c>
      <c r="M8">
        <f>'Population 2016'!M8/'Population 2016'!M$5</f>
        <v>0.27611074928915225</v>
      </c>
      <c r="N8">
        <f>'Population 2016'!N8/'Population 2016'!N$5</f>
        <v>0.20020736049380733</v>
      </c>
      <c r="O8">
        <f>'Population 2016'!O8/'Population 2016'!O$5</f>
        <v>0.26530349412032772</v>
      </c>
      <c r="P8">
        <f>'Population 2016'!P8/'Population 2016'!P$5</f>
        <v>0.16655020849768962</v>
      </c>
      <c r="Q8">
        <f>'Population 2016'!Q8/'Population 2016'!Q$5</f>
        <v>0.27103089270396352</v>
      </c>
      <c r="R8">
        <f>'Population 2016'!R8/'Population 2016'!R$5</f>
        <v>9.0301804439239894E-2</v>
      </c>
      <c r="S8">
        <f>'Population 2016'!S8/'Population 2016'!S$5</f>
        <v>0.20036859786290914</v>
      </c>
      <c r="T8">
        <f>'Population 2016'!T8/'Population 2016'!T$5</f>
        <v>0.14582625649711731</v>
      </c>
      <c r="U8">
        <f>'Population 2016'!U8/'Population 2016'!U$5</f>
        <v>0.24042845129022264</v>
      </c>
      <c r="V8">
        <f>'Population 2016'!V8/'Population 2016'!V$5</f>
        <v>0.28647316079101826</v>
      </c>
      <c r="W8">
        <f>'Population 2016'!W8/'Population 2016'!W$5</f>
        <v>0.20112564469633087</v>
      </c>
      <c r="X8">
        <f>'Population 2016'!X8/'Population 2016'!X$5</f>
        <v>0.20112564469633087</v>
      </c>
      <c r="Y8">
        <f>'Population 2016'!Y8/'Population 2016'!Y$5</f>
        <v>0.23949142302984056</v>
      </c>
      <c r="Z8">
        <f>'Population 2016'!Z8/'Population 2016'!Z$5</f>
        <v>0.17752810293795962</v>
      </c>
      <c r="AA8">
        <f>'Population 2016'!AA8/'Population 2016'!AA$5</f>
        <v>0.21140518896035429</v>
      </c>
      <c r="AB8">
        <f>'Population 2016'!AB8/'Population 2016'!AB$5</f>
        <v>0.14013080458123087</v>
      </c>
      <c r="AC8">
        <f>'Population 2016'!AC8/'Population 2016'!AC$5</f>
        <v>0.17669277917177781</v>
      </c>
      <c r="AD8">
        <f>'Population 2016'!AD8/'Population 2016'!AD$5</f>
        <v>0.18247050504298634</v>
      </c>
      <c r="AE8">
        <f>'Population 2016'!AE8/'Population 2016'!AE$5</f>
        <v>0.18768159837369994</v>
      </c>
      <c r="AF8">
        <f>'Population 2016'!AF8/'Population 2016'!AF$5</f>
        <v>0.12803691806542097</v>
      </c>
      <c r="AG8">
        <f>'Population 2016'!AG8/'Population 2016'!AG$5</f>
        <v>0.18768159837369994</v>
      </c>
      <c r="AH8">
        <f>'Population 2016'!AH8/'Population 2016'!AH$5</f>
        <v>0.27375049924300826</v>
      </c>
      <c r="AI8">
        <f>'Population 2016'!AI8/'Population 2016'!AI$5</f>
        <v>0.20509367617464344</v>
      </c>
      <c r="AJ8">
        <f>'Population 2016'!AJ8/'Population 2016'!AJ$5</f>
        <v>0.35584028106962606</v>
      </c>
      <c r="AK8">
        <f>'Population 2016'!AK8/'Population 2016'!AK$5</f>
        <v>0.15170410972681442</v>
      </c>
      <c r="AL8">
        <f>'Population 2016'!AL8/'Population 2016'!AL$5</f>
        <v>0.20008513506323053</v>
      </c>
      <c r="AM8">
        <f>'Population 2016'!AM8/'Population 2016'!AM$5</f>
        <v>0.2818853204197167</v>
      </c>
      <c r="AN8">
        <f>'Population 2016'!AN8/'Population 2016'!AN$5</f>
        <v>0.14186756845205628</v>
      </c>
      <c r="AO8">
        <f>'Population 2016'!AO8/'Population 2016'!AO$5</f>
        <v>0.14186756845205628</v>
      </c>
      <c r="AP8">
        <f>'Population 2016'!AP8/'Population 2016'!AP$5</f>
        <v>0.11268487548150849</v>
      </c>
      <c r="AQ8">
        <f>'Population 2016'!AQ8/'Population 2016'!AQ$5</f>
        <v>0.18513317257631393</v>
      </c>
      <c r="AR8">
        <f>'Population 2016'!AR8/'Population 2016'!AR$5</f>
        <v>0.19983857540005831</v>
      </c>
      <c r="AS8">
        <f>'Population 2016'!AS8/'Population 2016'!AS$5</f>
        <v>0.16176409010970605</v>
      </c>
      <c r="AT8">
        <f>'Population 2016'!AT8/'Population 2016'!AT$5</f>
        <v>3.3162861812621923E-2</v>
      </c>
      <c r="AU8">
        <f>'Population 2016'!AU8/'Population 2016'!AU$5</f>
        <v>3.3162861812621923E-2</v>
      </c>
      <c r="AV8">
        <f>'Population 2016'!AV8/'Population 2016'!AV$5</f>
        <v>0.27249498469010663</v>
      </c>
      <c r="AW8">
        <f>'Population 2016'!AW8/'Population 2016'!AW$5</f>
        <v>0.26518549026786259</v>
      </c>
      <c r="AX8">
        <f>'Population 2016'!AX8/'Population 2016'!AX$5</f>
        <v>0.14909848320278057</v>
      </c>
      <c r="AY8">
        <f>'Population 2016'!AY8/'Population 2016'!AY$5</f>
        <v>0.17907499770508858</v>
      </c>
      <c r="AZ8">
        <f>'Population 2016'!AZ8/'Population 2016'!AZ$5</f>
        <v>0.15966944906259528</v>
      </c>
      <c r="BA8">
        <f>'Population 2016'!BA8/'Population 2016'!BA$5</f>
        <v>0.29754642625782768</v>
      </c>
      <c r="BB8">
        <f>'Population 2016'!BB8/'Population 2016'!BB$5</f>
        <v>0.26758180675721399</v>
      </c>
      <c r="BC8">
        <f>'Population 2016'!BC8/'Population 2016'!BC$5</f>
        <v>0.24042845129022264</v>
      </c>
      <c r="BD8" s="9">
        <v>6</v>
      </c>
    </row>
    <row r="9" spans="1:107" x14ac:dyDescent="0.35">
      <c r="A9" t="s">
        <v>135</v>
      </c>
      <c r="C9">
        <f>'Population 2016'!C9/'Population 2016'!C$5</f>
        <v>0.15567356493383694</v>
      </c>
      <c r="D9">
        <f>'Population 2016'!D9/'Population 2016'!D$5</f>
        <v>0.17959909235840107</v>
      </c>
      <c r="E9">
        <f>'Population 2016'!E9/'Population 2016'!E$5</f>
        <v>0.20154322868567731</v>
      </c>
      <c r="F9">
        <f>'Population 2016'!F9/'Population 2016'!F$5</f>
        <v>0.32874581509142414</v>
      </c>
      <c r="G9">
        <f>'Population 2016'!G9/'Population 2016'!G$5</f>
        <v>0.41176311373355706</v>
      </c>
      <c r="H9">
        <f>'Population 2016'!H9/'Population 2016'!H$5</f>
        <v>0.17415284050931706</v>
      </c>
      <c r="I9">
        <f>'Population 2016'!I9/'Population 2016'!I$5</f>
        <v>0.33486517042123776</v>
      </c>
      <c r="J9">
        <f>'Population 2016'!J9/'Population 2016'!J$5</f>
        <v>0.17295970410422695</v>
      </c>
      <c r="K9">
        <f>'Population 2016'!K9/'Population 2016'!K$5</f>
        <v>0.18900911969002504</v>
      </c>
      <c r="L9">
        <f>'Population 2016'!L9/'Population 2016'!L$5</f>
        <v>0.37253983130271789</v>
      </c>
      <c r="M9">
        <f>'Population 2016'!M9/'Population 2016'!M$5</f>
        <v>0.37253983130271789</v>
      </c>
      <c r="N9">
        <f>'Population 2016'!N9/'Population 2016'!N$5</f>
        <v>0.12765529934657333</v>
      </c>
      <c r="O9">
        <f>'Population 2016'!O9/'Population 2016'!O$5</f>
        <v>0.17299214392565954</v>
      </c>
      <c r="P9">
        <f>'Population 2016'!P9/'Population 2016'!P$5</f>
        <v>6.1444832638341038E-2</v>
      </c>
      <c r="Q9">
        <f>'Population 2016'!Q9/'Population 2016'!Q$5</f>
        <v>0.21600216213675516</v>
      </c>
      <c r="R9">
        <f>'Population 2016'!R9/'Population 2016'!R$5</f>
        <v>0.1108745409059456</v>
      </c>
      <c r="S9">
        <f>'Population 2016'!S9/'Population 2016'!S$5</f>
        <v>0.2041278370825691</v>
      </c>
      <c r="T9">
        <f>'Population 2016'!T9/'Population 2016'!T$5</f>
        <v>0.15277125028501232</v>
      </c>
      <c r="U9">
        <f>'Population 2016'!U9/'Population 2016'!U$5</f>
        <v>0.70207586420572743</v>
      </c>
      <c r="V9">
        <f>'Population 2016'!V9/'Population 2016'!V$5</f>
        <v>0.18445134749391318</v>
      </c>
      <c r="W9">
        <f>'Population 2016'!W9/'Population 2016'!W$5</f>
        <v>0.2169774936429183</v>
      </c>
      <c r="X9">
        <f>'Population 2016'!X9/'Population 2016'!X$5</f>
        <v>0.2169774936429183</v>
      </c>
      <c r="Y9">
        <f>'Population 2016'!Y9/'Population 2016'!Y$5</f>
        <v>0.17894389596349819</v>
      </c>
      <c r="Z9">
        <f>'Population 2016'!Z9/'Population 2016'!Z$5</f>
        <v>0.14271859507571871</v>
      </c>
      <c r="AA9">
        <f>'Population 2016'!AA9/'Population 2016'!AA$5</f>
        <v>0.15730917106986181</v>
      </c>
      <c r="AB9">
        <f>'Population 2016'!AB9/'Population 2016'!AB$5</f>
        <v>0.19575038637503453</v>
      </c>
      <c r="AC9">
        <f>'Population 2016'!AC9/'Population 2016'!AC$5</f>
        <v>0.13991014043659666</v>
      </c>
      <c r="AD9">
        <f>'Population 2016'!AD9/'Population 2016'!AD$5</f>
        <v>0.34543898172615284</v>
      </c>
      <c r="AE9">
        <f>'Population 2016'!AE9/'Population 2016'!AE$5</f>
        <v>0.32028049569297429</v>
      </c>
      <c r="AF9">
        <f>'Population 2016'!AF9/'Population 2016'!AF$5</f>
        <v>0.15791219894735253</v>
      </c>
      <c r="AG9">
        <f>'Population 2016'!AG9/'Population 2016'!AG$5</f>
        <v>0.32028049569297429</v>
      </c>
      <c r="AH9">
        <f>'Population 2016'!AH9/'Population 2016'!AH$5</f>
        <v>0.1885587434866203</v>
      </c>
      <c r="AI9">
        <f>'Population 2016'!AI9/'Population 2016'!AI$5</f>
        <v>0.18167873392247791</v>
      </c>
      <c r="AJ9">
        <f>'Population 2016'!AJ9/'Population 2016'!AJ$5</f>
        <v>0.23635780609541868</v>
      </c>
      <c r="AK9">
        <f>'Population 2016'!AK9/'Population 2016'!AK$5</f>
        <v>0.27879260274317036</v>
      </c>
      <c r="AL9">
        <f>'Population 2016'!AL9/'Population 2016'!AL$5</f>
        <v>0.14443695571203066</v>
      </c>
      <c r="AM9">
        <f>'Population 2016'!AM9/'Population 2016'!AM$5</f>
        <v>0.18133513950110652</v>
      </c>
      <c r="AN9">
        <f>'Population 2016'!AN9/'Population 2016'!AN$5</f>
        <v>0.31329769826551762</v>
      </c>
      <c r="AO9">
        <f>'Population 2016'!AO9/'Population 2016'!AO$5</f>
        <v>0.31329769826551762</v>
      </c>
      <c r="AP9">
        <f>'Population 2016'!AP9/'Population 2016'!AP$5</f>
        <v>0.23947022177131716</v>
      </c>
      <c r="AQ9">
        <f>'Population 2016'!AQ9/'Population 2016'!AQ$5</f>
        <v>0.17783745273195595</v>
      </c>
      <c r="AR9">
        <f>'Population 2016'!AR9/'Population 2016'!AR$5</f>
        <v>0.2022770982691745</v>
      </c>
      <c r="AS9">
        <f>'Population 2016'!AS9/'Population 2016'!AS$5</f>
        <v>0.33486517042123776</v>
      </c>
      <c r="AT9">
        <f>'Population 2016'!AT9/'Population 2016'!AT$5</f>
        <v>0.32904518374018032</v>
      </c>
      <c r="AU9">
        <f>'Population 2016'!AU9/'Population 2016'!AU$5</f>
        <v>0.32904518374018032</v>
      </c>
      <c r="AV9">
        <f>'Population 2016'!AV9/'Population 2016'!AV$5</f>
        <v>0.21076971808679126</v>
      </c>
      <c r="AW9">
        <f>'Population 2016'!AW9/'Population 2016'!AW$5</f>
        <v>0.19616434803831839</v>
      </c>
      <c r="AX9">
        <f>'Population 2016'!AX9/'Population 2016'!AX$5</f>
        <v>0.16427923380656043</v>
      </c>
      <c r="AY9">
        <f>'Population 2016'!AY9/'Population 2016'!AY$5</f>
        <v>0.22091582264924575</v>
      </c>
      <c r="AZ9">
        <f>'Population 2016'!AZ9/'Population 2016'!AZ$5</f>
        <v>0.22438172707974988</v>
      </c>
      <c r="BA9">
        <f>'Population 2016'!BA9/'Population 2016'!BA$5</f>
        <v>0.15290973871733968</v>
      </c>
      <c r="BB9">
        <f>'Population 2016'!BB9/'Population 2016'!BB$5</f>
        <v>0.22022054507916561</v>
      </c>
      <c r="BC9">
        <f>'Population 2016'!BC9/'Population 2016'!BC$5</f>
        <v>0.70207586420572743</v>
      </c>
      <c r="BD9" s="9">
        <v>7</v>
      </c>
    </row>
    <row r="10" spans="1:107" x14ac:dyDescent="0.35">
      <c r="A10" t="s">
        <v>136</v>
      </c>
      <c r="C10">
        <f>'Population 2016'!C10/'Population 2016'!C$5</f>
        <v>0.17209038450726541</v>
      </c>
      <c r="D10">
        <f>'Population 2016'!D10/'Population 2016'!D$5</f>
        <v>0.27172520368142561</v>
      </c>
      <c r="E10">
        <f>'Population 2016'!E10/'Population 2016'!E$5</f>
        <v>0.36310877137057646</v>
      </c>
      <c r="F10">
        <f>'Population 2016'!F10/'Population 2016'!F$5</f>
        <v>0.25391707442698946</v>
      </c>
      <c r="G10">
        <f>'Population 2016'!G10/'Population 2016'!G$5</f>
        <v>0.24428896226925784</v>
      </c>
      <c r="H10">
        <f>'Population 2016'!H10/'Population 2016'!H$5</f>
        <v>0.14626166860670595</v>
      </c>
      <c r="I10">
        <f>'Population 2016'!I10/'Population 2016'!I$5</f>
        <v>0.35694246713005612</v>
      </c>
      <c r="J10">
        <f>'Population 2016'!J10/'Population 2016'!J$5</f>
        <v>0.2411036381579493</v>
      </c>
      <c r="K10">
        <f>'Population 2016'!K10/'Population 2016'!K$5</f>
        <v>0.17731418040920474</v>
      </c>
      <c r="L10">
        <f>'Population 2016'!L10/'Population 2016'!L$5</f>
        <v>0.18171493018601179</v>
      </c>
      <c r="M10">
        <f>'Population 2016'!M10/'Population 2016'!M$5</f>
        <v>0.18171493018601179</v>
      </c>
      <c r="N10">
        <f>'Population 2016'!N10/'Population 2016'!N$5</f>
        <v>0.17335498026860419</v>
      </c>
      <c r="O10">
        <f>'Population 2016'!O10/'Population 2016'!O$5</f>
        <v>0.13525722947068089</v>
      </c>
      <c r="P10">
        <f>'Population 2016'!P10/'Population 2016'!P$5</f>
        <v>0.1839738532627071</v>
      </c>
      <c r="Q10">
        <f>'Population 2016'!Q10/'Population 2016'!Q$5</f>
        <v>0.31186472544388433</v>
      </c>
      <c r="R10">
        <f>'Population 2016'!R10/'Population 2016'!R$5</f>
        <v>0.14973119710438068</v>
      </c>
      <c r="S10">
        <f>'Population 2016'!S10/'Population 2016'!S$5</f>
        <v>0.19364098073864328</v>
      </c>
      <c r="T10">
        <f>'Population 2016'!T10/'Population 2016'!T$5</f>
        <v>0.16057477094316971</v>
      </c>
      <c r="U10">
        <f>'Population 2016'!U10/'Population 2016'!U$5</f>
        <v>5.7495684504049925E-2</v>
      </c>
      <c r="V10">
        <f>'Population 2016'!V10/'Population 2016'!V$5</f>
        <v>0.19151128445058427</v>
      </c>
      <c r="W10">
        <f>'Population 2016'!W10/'Population 2016'!W$5</f>
        <v>0.17321985370541054</v>
      </c>
      <c r="X10">
        <f>'Population 2016'!X10/'Population 2016'!X$5</f>
        <v>0.17321985370541054</v>
      </c>
      <c r="Y10">
        <f>'Population 2016'!Y10/'Population 2016'!Y$5</f>
        <v>0.2152787714026804</v>
      </c>
      <c r="Z10">
        <f>'Population 2016'!Z10/'Population 2016'!Z$5</f>
        <v>0.11734029187952372</v>
      </c>
      <c r="AA10">
        <f>'Population 2016'!AA10/'Population 2016'!AA$5</f>
        <v>0.1494574984536497</v>
      </c>
      <c r="AB10">
        <f>'Population 2016'!AB10/'Population 2016'!AB$5</f>
        <v>0.28981505173843175</v>
      </c>
      <c r="AC10">
        <f>'Population 2016'!AC10/'Population 2016'!AC$5</f>
        <v>0.13997943821224151</v>
      </c>
      <c r="AD10">
        <f>'Population 2016'!AD10/'Population 2016'!AD$5</f>
        <v>0.30640142915627677</v>
      </c>
      <c r="AE10">
        <f>'Population 2016'!AE10/'Population 2016'!AE$5</f>
        <v>0.32996231994168318</v>
      </c>
      <c r="AF10">
        <f>'Population 2016'!AF10/'Population 2016'!AF$5</f>
        <v>0.17646171711230754</v>
      </c>
      <c r="AG10">
        <f>'Population 2016'!AG10/'Population 2016'!AG$5</f>
        <v>0.32996231994168318</v>
      </c>
      <c r="AH10">
        <f>'Population 2016'!AH10/'Population 2016'!AH$5</f>
        <v>0.16648059221831085</v>
      </c>
      <c r="AI10">
        <f>'Population 2016'!AI10/'Population 2016'!AI$5</f>
        <v>0.18085571791057836</v>
      </c>
      <c r="AJ10">
        <f>'Population 2016'!AJ10/'Population 2016'!AJ$5</f>
        <v>0.15486713325711737</v>
      </c>
      <c r="AK10">
        <f>'Population 2016'!AK10/'Population 2016'!AK$5</f>
        <v>0.38282438429528681</v>
      </c>
      <c r="AL10">
        <f>'Population 2016'!AL10/'Population 2016'!AL$5</f>
        <v>0.16345045316684698</v>
      </c>
      <c r="AM10">
        <f>'Population 2016'!AM10/'Population 2016'!AM$5</f>
        <v>0.13531770322103945</v>
      </c>
      <c r="AN10">
        <f>'Population 2016'!AN10/'Population 2016'!AN$5</f>
        <v>0.47027380822515547</v>
      </c>
      <c r="AO10">
        <f>'Population 2016'!AO10/'Population 2016'!AO$5</f>
        <v>0.47027380822515547</v>
      </c>
      <c r="AP10">
        <f>'Population 2016'!AP10/'Population 2016'!AP$5</f>
        <v>0.41339188053833836</v>
      </c>
      <c r="AQ10">
        <f>'Population 2016'!AQ10/'Population 2016'!AQ$5</f>
        <v>0.17690579273305201</v>
      </c>
      <c r="AR10">
        <f>'Population 2016'!AR10/'Population 2016'!AR$5</f>
        <v>0.20290399424521077</v>
      </c>
      <c r="AS10">
        <f>'Population 2016'!AS10/'Population 2016'!AS$5</f>
        <v>0.35694246713005612</v>
      </c>
      <c r="AT10">
        <f>'Population 2016'!AT10/'Population 2016'!AT$5</f>
        <v>0.63779195444719772</v>
      </c>
      <c r="AU10">
        <f>'Population 2016'!AU10/'Population 2016'!AU$5</f>
        <v>0.63779195444719772</v>
      </c>
      <c r="AV10">
        <f>'Population 2016'!AV10/'Population 2016'!AV$5</f>
        <v>0.1375250765494668</v>
      </c>
      <c r="AW10">
        <f>'Population 2016'!AW10/'Population 2016'!AW$5</f>
        <v>0.19929144548172556</v>
      </c>
      <c r="AX10">
        <f>'Population 2016'!AX10/'Population 2016'!AX$5</f>
        <v>0.27560473823427933</v>
      </c>
      <c r="AY10">
        <f>'Population 2016'!AY10/'Population 2016'!AY$5</f>
        <v>0.23159022061748416</v>
      </c>
      <c r="AZ10">
        <f>'Population 2016'!AZ10/'Population 2016'!AZ$5</f>
        <v>0.28295873578360592</v>
      </c>
      <c r="BA10">
        <f>'Population 2016'!BA10/'Population 2016'!BA$5</f>
        <v>0.12984506586050529</v>
      </c>
      <c r="BB10">
        <f>'Population 2016'!BB10/'Population 2016'!BB$5</f>
        <v>0.17693322193298025</v>
      </c>
      <c r="BC10">
        <f>'Population 2016'!BC10/'Population 2016'!BC$5</f>
        <v>5.7495684504049925E-2</v>
      </c>
      <c r="BD10" s="9">
        <v>8</v>
      </c>
    </row>
    <row r="11" spans="1:107" x14ac:dyDescent="0.35">
      <c r="A11" t="s">
        <v>137</v>
      </c>
      <c r="B11" s="8"/>
      <c r="C11">
        <f>'Population 2016'!C11/'Population 2016'!C$5</f>
        <v>0.38718036523845789</v>
      </c>
      <c r="D11">
        <f>'Population 2016'!D11/'Population 2016'!D$5</f>
        <v>0.36170446876558787</v>
      </c>
      <c r="E11">
        <f>'Population 2016'!E11/'Population 2016'!E$5</f>
        <v>0.33833835710836824</v>
      </c>
      <c r="F11">
        <f>'Population 2016'!F11/'Population 2016'!F$5</f>
        <v>0.17931496265773886</v>
      </c>
      <c r="G11">
        <f>'Population 2016'!G11/'Population 2016'!G$5</f>
        <v>0.10216261570941373</v>
      </c>
      <c r="H11">
        <f>'Population 2016'!H11/'Population 2016'!H$5</f>
        <v>0.1357789717035274</v>
      </c>
      <c r="I11">
        <f>'Population 2016'!I11/'Population 2016'!I$5</f>
        <v>9.2611590319068751E-2</v>
      </c>
      <c r="J11">
        <f>'Population 2016'!J11/'Population 2016'!J$5</f>
        <v>0.23257838998863853</v>
      </c>
      <c r="K11">
        <f>'Population 2016'!K11/'Population 2016'!K$5</f>
        <v>0.13677172423569436</v>
      </c>
      <c r="L11">
        <f>'Population 2016'!L11/'Population 2016'!L$5</f>
        <v>9.0337235715533815E-2</v>
      </c>
      <c r="M11">
        <f>'Population 2016'!M11/'Population 2016'!M$5</f>
        <v>9.0337235715533815E-2</v>
      </c>
      <c r="N11">
        <f>'Population 2016'!N11/'Population 2016'!N$5</f>
        <v>0.15238585126305046</v>
      </c>
      <c r="O11">
        <f>'Population 2016'!O11/'Population 2016'!O$5</f>
        <v>0.11513656492406456</v>
      </c>
      <c r="P11">
        <f>'Population 2016'!P11/'Population 2016'!P$5</f>
        <v>0.54138397385326276</v>
      </c>
      <c r="Q11">
        <f>'Population 2016'!Q11/'Population 2016'!Q$5</f>
        <v>0.16680180021386354</v>
      </c>
      <c r="R11">
        <f>'Population 2016'!R11/'Population 2016'!R$5</f>
        <v>0.58351519667855434</v>
      </c>
      <c r="S11">
        <f>'Population 2016'!S11/'Population 2016'!S$5</f>
        <v>0.26668355485099854</v>
      </c>
      <c r="T11">
        <f>'Population 2016'!T11/'Population 2016'!T$5</f>
        <v>0.41061548698715233</v>
      </c>
      <c r="U11">
        <f>'Population 2016'!U11/'Population 2016'!U$5</f>
        <v>0</v>
      </c>
      <c r="V11">
        <f>'Population 2016'!V11/'Population 2016'!V$5</f>
        <v>0.19222872669266758</v>
      </c>
      <c r="W11">
        <f>'Population 2016'!W11/'Population 2016'!W$5</f>
        <v>0.21554919302649383</v>
      </c>
      <c r="X11">
        <f>'Population 2016'!X11/'Population 2016'!X$5</f>
        <v>0.21554919302649383</v>
      </c>
      <c r="Y11">
        <f>'Population 2016'!Y11/'Population 2016'!Y$5</f>
        <v>0.2115665887664743</v>
      </c>
      <c r="Z11">
        <f>'Population 2016'!Z11/'Population 2016'!Z$5</f>
        <v>0.10277148105919087</v>
      </c>
      <c r="AA11">
        <f>'Population 2016'!AA11/'Population 2016'!AA$5</f>
        <v>0.16167084231080212</v>
      </c>
      <c r="AB11">
        <f>'Population 2016'!AB11/'Population 2016'!AB$5</f>
        <v>0.3319058780180752</v>
      </c>
      <c r="AC11">
        <f>'Population 2016'!AC11/'Population 2016'!AC$5</f>
        <v>0.18841444620734307</v>
      </c>
      <c r="AD11">
        <f>'Population 2016'!AD11/'Population 2016'!AD$5</f>
        <v>9.6594588559306263E-2</v>
      </c>
      <c r="AE11">
        <f>'Population 2016'!AE11/'Population 2016'!AE$5</f>
        <v>9.4482489553280841E-2</v>
      </c>
      <c r="AF11">
        <f>'Population 2016'!AF11/'Population 2016'!AF$5</f>
        <v>0.1203607353451266</v>
      </c>
      <c r="AG11">
        <f>'Population 2016'!AG11/'Population 2016'!AG$5</f>
        <v>9.4482489553280841E-2</v>
      </c>
      <c r="AH11">
        <f>'Population 2016'!AH11/'Population 2016'!AH$5</f>
        <v>0.11363792574979334</v>
      </c>
      <c r="AI11">
        <f>'Population 2016'!AI11/'Population 2016'!AI$5</f>
        <v>0.31080611820806719</v>
      </c>
      <c r="AJ11">
        <f>'Population 2016'!AJ11/'Population 2016'!AJ$5</f>
        <v>0.15435128126481332</v>
      </c>
      <c r="AK11">
        <f>'Population 2016'!AK11/'Population 2016'!AK$5</f>
        <v>0.17869579975610675</v>
      </c>
      <c r="AL11">
        <f>'Population 2016'!AL11/'Population 2016'!AL$5</f>
        <v>9.3081002465369544E-2</v>
      </c>
      <c r="AM11">
        <f>'Population 2016'!AM11/'Population 2016'!AM$5</f>
        <v>8.96298684129508E-2</v>
      </c>
      <c r="AN11">
        <f>'Population 2016'!AN11/'Population 2016'!AN$5</f>
        <v>7.4560925057270647E-2</v>
      </c>
      <c r="AO11">
        <f>'Population 2016'!AO11/'Population 2016'!AO$5</f>
        <v>7.4560925057270647E-2</v>
      </c>
      <c r="AP11">
        <f>'Population 2016'!AP11/'Population 2016'!AP$5</f>
        <v>0.18198246754276112</v>
      </c>
      <c r="AQ11">
        <f>'Population 2016'!AQ11/'Population 2016'!AQ$5</f>
        <v>0.17987203375897406</v>
      </c>
      <c r="AR11">
        <f>'Population 2016'!AR11/'Population 2016'!AR$5</f>
        <v>0.20066619393274301</v>
      </c>
      <c r="AS11">
        <f>'Population 2016'!AS11/'Population 2016'!AS$5</f>
        <v>9.2611590319068751E-2</v>
      </c>
      <c r="AT11">
        <f>'Population 2016'!AT11/'Population 2016'!AT$5</f>
        <v>0</v>
      </c>
      <c r="AU11">
        <f>'Population 2016'!AU11/'Population 2016'!AU$5</f>
        <v>0</v>
      </c>
      <c r="AV11">
        <f>'Population 2016'!AV11/'Population 2016'!AV$5</f>
        <v>0.208615774469433</v>
      </c>
      <c r="AW11">
        <f>'Population 2016'!AW11/'Population 2016'!AW$5</f>
        <v>0.13891558362316186</v>
      </c>
      <c r="AX11">
        <f>'Population 2016'!AX11/'Population 2016'!AX$5</f>
        <v>0.28439628403848854</v>
      </c>
      <c r="AY11">
        <f>'Population 2016'!AY11/'Population 2016'!AY$5</f>
        <v>0.19166488173556501</v>
      </c>
      <c r="AZ11">
        <f>'Population 2016'!AZ11/'Population 2016'!AZ$5</f>
        <v>0.17064562707457243</v>
      </c>
      <c r="BA11">
        <f>'Population 2016'!BA11/'Population 2016'!BA$5</f>
        <v>3.9840207298639602E-2</v>
      </c>
      <c r="BB11">
        <f>'Population 2016'!BB11/'Population 2016'!BB$5</f>
        <v>0.17669845259385594</v>
      </c>
      <c r="BC11">
        <f>'Population 2016'!BC11/'Population 2016'!BC$5</f>
        <v>0</v>
      </c>
      <c r="BD11" s="9">
        <v>9</v>
      </c>
    </row>
    <row r="12" spans="1:107" x14ac:dyDescent="0.35">
      <c r="A12" s="2" t="s">
        <v>133</v>
      </c>
      <c r="B12" s="5" t="s">
        <v>341</v>
      </c>
      <c r="C12">
        <f>'Population 2016'!C12/'Population 2016'!C$5</f>
        <v>4.0582050875785189E-2</v>
      </c>
      <c r="D12">
        <f>'Population 2016'!D12/'Population 2016'!D$5</f>
        <v>2.4656944729712547E-2</v>
      </c>
      <c r="E12">
        <f>'Population 2016'!E12/'Population 2016'!E$5</f>
        <v>1.0050675279745357E-2</v>
      </c>
      <c r="F12">
        <f>'Population 2016'!F12/'Population 2016'!F$5</f>
        <v>3.5910378573268092E-2</v>
      </c>
      <c r="G12">
        <f>'Population 2016'!G12/'Population 2016'!G$5</f>
        <v>3.7893141341417205E-2</v>
      </c>
      <c r="H12">
        <f>'Population 2016'!H12/'Population 2016'!H$5</f>
        <v>0.1596884696818876</v>
      </c>
      <c r="I12">
        <f>'Population 2016'!I12/'Population 2016'!I$5</f>
        <v>2.7855707227200401E-2</v>
      </c>
      <c r="J12">
        <f>'Population 2016'!J12/'Population 2016'!J$5</f>
        <v>8.7582826766625474E-2</v>
      </c>
      <c r="K12">
        <f>'Population 2016'!K12/'Population 2016'!K$5</f>
        <v>0.12323394603789632</v>
      </c>
      <c r="L12">
        <f>'Population 2016'!L12/'Population 2016'!L$5</f>
        <v>4.1515098565596556E-2</v>
      </c>
      <c r="M12">
        <f>'Population 2016'!M12/'Population 2016'!M$5</f>
        <v>4.1515098565596556E-2</v>
      </c>
      <c r="N12">
        <f>'Population 2016'!N12/'Population 2016'!N$5</f>
        <v>0.18184229350350825</v>
      </c>
      <c r="O12">
        <f>'Population 2016'!O12/'Population 2016'!O$5</f>
        <v>0.16437324773877809</v>
      </c>
      <c r="P12">
        <f>'Population 2016'!P12/'Population 2016'!P$5</f>
        <v>2.48055899921109E-2</v>
      </c>
      <c r="Q12">
        <f>'Population 2016'!Q12/'Population 2016'!Q$5</f>
        <v>1.8331159445834948E-2</v>
      </c>
      <c r="R12">
        <f>'Population 2016'!R12/'Population 2016'!R$5</f>
        <v>3.5756107946984618E-2</v>
      </c>
      <c r="S12">
        <f>'Population 2016'!S12/'Population 2016'!S$5</f>
        <v>7.060379083836596E-2</v>
      </c>
      <c r="T12">
        <f>'Population 2016'!T12/'Population 2016'!T$5</f>
        <v>6.7702637934323864E-2</v>
      </c>
      <c r="U12">
        <f>'Population 2016'!U12/'Population 2016'!U$5</f>
        <v>0</v>
      </c>
      <c r="V12">
        <f>'Population 2016'!V12/'Population 2016'!V$5</f>
        <v>7.526274414025233E-2</v>
      </c>
      <c r="W12">
        <f>'Population 2016'!W12/'Population 2016'!W$5</f>
        <v>0.1009321540865086</v>
      </c>
      <c r="X12">
        <f>'Population 2016'!X12/'Population 2016'!X$5</f>
        <v>0.1009321540865086</v>
      </c>
      <c r="Y12">
        <f>'Population 2016'!Y12/'Population 2016'!Y$5</f>
        <v>8.1167231045611354E-2</v>
      </c>
      <c r="Z12">
        <f>'Population 2016'!Z12/'Population 2016'!Z$5</f>
        <v>0.24039505752221813</v>
      </c>
      <c r="AA12">
        <f>'Population 2016'!AA12/'Population 2016'!AA$5</f>
        <v>0.16821102383339412</v>
      </c>
      <c r="AB12">
        <f>'Population 2016'!AB12/'Population 2016'!AB$5</f>
        <v>2.1358607207557598E-2</v>
      </c>
      <c r="AC12">
        <f>'Population 2016'!AC12/'Population 2016'!AC$5</f>
        <v>0.18656616075842797</v>
      </c>
      <c r="AD12">
        <f>'Population 2016'!AD12/'Population 2016'!AD$5</f>
        <v>3.5903829692210357E-2</v>
      </c>
      <c r="AE12">
        <f>'Population 2016'!AE12/'Population 2016'!AE$5</f>
        <v>3.5149231511617161E-2</v>
      </c>
      <c r="AF12">
        <f>'Population 2016'!AF12/'Population 2016'!AF$5</f>
        <v>0.2227299461611546</v>
      </c>
      <c r="AG12">
        <f>'Population 2016'!AG12/'Population 2016'!AG$5</f>
        <v>3.5149231511617161E-2</v>
      </c>
      <c r="AH12">
        <f>'Population 2016'!AH12/'Population 2016'!AH$5</f>
        <v>0.13524423432376953</v>
      </c>
      <c r="AI12">
        <f>'Population 2016'!AI12/'Population 2016'!AI$5</f>
        <v>6.3500743722110425E-2</v>
      </c>
      <c r="AJ12">
        <f>'Population 2016'!AJ12/'Population 2016'!AJ$5</f>
        <v>5.2059225385494796E-2</v>
      </c>
      <c r="AK12">
        <f>'Population 2016'!AK12/'Population 2016'!AK$5</f>
        <v>4.4001357756182193E-3</v>
      </c>
      <c r="AL12">
        <f>'Population 2016'!AL12/'Population 2016'!AL$5</f>
        <v>0.21438959933310867</v>
      </c>
      <c r="AM12">
        <f>'Population 2016'!AM12/'Population 2016'!AM$5</f>
        <v>0.16305131279179691</v>
      </c>
      <c r="AN12">
        <f>'Population 2016'!AN12/'Population 2016'!AN$5</f>
        <v>0</v>
      </c>
      <c r="AO12">
        <f>'Population 2016'!AO12/'Population 2016'!AO$5</f>
        <v>0</v>
      </c>
      <c r="AP12">
        <f>'Population 2016'!AP12/'Population 2016'!AP$5</f>
        <v>2.6694989141290048E-2</v>
      </c>
      <c r="AQ12">
        <f>'Population 2016'!AQ12/'Population 2016'!AQ$5</f>
        <v>0.14605140571052777</v>
      </c>
      <c r="AR12">
        <f>'Population 2016'!AR12/'Population 2016'!AR$5</f>
        <v>0.10195035046247501</v>
      </c>
      <c r="AS12">
        <f>'Population 2016'!AS12/'Population 2016'!AS$5</f>
        <v>2.7855707227200401E-2</v>
      </c>
      <c r="AT12">
        <f>'Population 2016'!AT12/'Population 2016'!AT$5</f>
        <v>0</v>
      </c>
      <c r="AU12">
        <f>'Population 2016'!AU12/'Population 2016'!AU$5</f>
        <v>0</v>
      </c>
      <c r="AV12">
        <f>'Population 2016'!AV12/'Population 2016'!AV$5</f>
        <v>8.9568155421813955E-2</v>
      </c>
      <c r="AW12">
        <f>'Population 2016'!AW12/'Population 2016'!AW$5</f>
        <v>0.10596665446335957</v>
      </c>
      <c r="AX12">
        <f>'Population 2016'!AX12/'Population 2016'!AX$5</f>
        <v>6.8300599307410198E-2</v>
      </c>
      <c r="AY12">
        <f>'Population 2016'!AY12/'Population 2016'!AY$5</f>
        <v>9.2347235396713689E-2</v>
      </c>
      <c r="AZ12">
        <f>'Population 2016'!AZ12/'Population 2016'!AZ$5</f>
        <v>8.4792125685292041E-2</v>
      </c>
      <c r="BA12">
        <f>'Population 2016'!BA12/'Population 2016'!BA$5</f>
        <v>0.20539570287194991</v>
      </c>
      <c r="BB12">
        <f>'Population 2016'!BB12/'Population 2016'!BB$5</f>
        <v>8.3239540680692989E-2</v>
      </c>
      <c r="BC12">
        <f>'Population 2016'!BC12/'Population 2016'!BC$5</f>
        <v>0</v>
      </c>
      <c r="BD12" s="9">
        <v>10</v>
      </c>
    </row>
    <row r="13" spans="1:107" x14ac:dyDescent="0.35">
      <c r="A13" s="3" t="s">
        <v>134</v>
      </c>
      <c r="C13">
        <f>'Population 2016'!C13/'Population 2016'!C$5</f>
        <v>0.10523222235283895</v>
      </c>
      <c r="D13">
        <f>'Population 2016'!D13/'Population 2016'!D$5</f>
        <v>7.0951067554747019E-2</v>
      </c>
      <c r="E13">
        <f>'Population 2016'!E13/'Population 2016'!E$5</f>
        <v>3.9508904504521394E-2</v>
      </c>
      <c r="F13">
        <f>'Population 2016'!F13/'Population 2016'!F$5</f>
        <v>8.8405871748647946E-2</v>
      </c>
      <c r="G13">
        <f>'Population 2016'!G13/'Population 2016'!G$5</f>
        <v>8.8913549504682513E-2</v>
      </c>
      <c r="H13">
        <f>'Population 2016'!H13/'Population 2016'!H$5</f>
        <v>0.12879158790323364</v>
      </c>
      <c r="I13">
        <f>'Population 2016'!I13/'Population 2016'!I$5</f>
        <v>8.3535717276609994E-2</v>
      </c>
      <c r="J13">
        <f>'Population 2016'!J13/'Population 2016'!J$5</f>
        <v>9.8521350439116626E-2</v>
      </c>
      <c r="K13">
        <f>'Population 2016'!K13/'Population 2016'!K$5</f>
        <v>0.13662996739592687</v>
      </c>
      <c r="L13">
        <f>'Population 2016'!L13/'Population 2016'!L$5</f>
        <v>0.1440201420107064</v>
      </c>
      <c r="M13">
        <f>'Population 2016'!M13/'Population 2016'!M$5</f>
        <v>0.1440201420107064</v>
      </c>
      <c r="N13">
        <f>'Population 2016'!N13/'Population 2016'!N$5</f>
        <v>0.10406603386888065</v>
      </c>
      <c r="O13">
        <f>'Population 2016'!O13/'Population 2016'!O$5</f>
        <v>0.13875432183156497</v>
      </c>
      <c r="P13">
        <f>'Population 2016'!P13/'Population 2016'!P$5</f>
        <v>8.887636650512791E-2</v>
      </c>
      <c r="Q13">
        <f>'Population 2016'!Q13/'Population 2016'!Q$5</f>
        <v>0.14501592225708276</v>
      </c>
      <c r="R13">
        <f>'Population 2016'!R13/'Population 2016'!R$5</f>
        <v>4.8091765582583698E-2</v>
      </c>
      <c r="S13">
        <f>'Population 2016'!S13/'Population 2016'!S$5</f>
        <v>0.10494535466069754</v>
      </c>
      <c r="T13">
        <f>'Population 2016'!T13/'Population 2016'!T$5</f>
        <v>7.509434489048547E-2</v>
      </c>
      <c r="U13">
        <f>'Population 2016'!U13/'Population 2016'!U$5</f>
        <v>0.12180763953436906</v>
      </c>
      <c r="V13">
        <f>'Population 2016'!V13/'Population 2016'!V$5</f>
        <v>0.14931957472466245</v>
      </c>
      <c r="W13">
        <f>'Population 2016'!W13/'Population 2016'!W$5</f>
        <v>0.10578249302191804</v>
      </c>
      <c r="X13">
        <f>'Population 2016'!X13/'Population 2016'!X$5</f>
        <v>0.10578249302191804</v>
      </c>
      <c r="Y13">
        <f>'Population 2016'!Y13/'Population 2016'!Y$5</f>
        <v>0.12497416575253176</v>
      </c>
      <c r="Z13">
        <f>'Population 2016'!Z13/'Population 2016'!Z$5</f>
        <v>9.0876006372644855E-2</v>
      </c>
      <c r="AA13">
        <f>'Population 2016'!AA13/'Population 2016'!AA$5</f>
        <v>0.11083229191373392</v>
      </c>
      <c r="AB13">
        <f>'Population 2016'!AB13/'Population 2016'!AB$5</f>
        <v>7.2358064747244197E-2</v>
      </c>
      <c r="AC13">
        <f>'Population 2016'!AC13/'Population 2016'!AC$5</f>
        <v>9.2128806981906036E-2</v>
      </c>
      <c r="AD13">
        <f>'Population 2016'!AD13/'Population 2016'!AD$5</f>
        <v>9.5995385016189663E-2</v>
      </c>
      <c r="AE13">
        <f>'Population 2016'!AE13/'Population 2016'!AE$5</f>
        <v>9.8681711311204429E-2</v>
      </c>
      <c r="AF13">
        <f>'Population 2016'!AF13/'Population 2016'!AF$5</f>
        <v>6.8301437210635058E-2</v>
      </c>
      <c r="AG13">
        <f>'Population 2016'!AG13/'Population 2016'!AG$5</f>
        <v>9.8681711311204429E-2</v>
      </c>
      <c r="AH13">
        <f>'Population 2016'!AH13/'Population 2016'!AH$5</f>
        <v>0.14442473273083603</v>
      </c>
      <c r="AI13">
        <f>'Population 2016'!AI13/'Population 2016'!AI$5</f>
        <v>0.10739128532680024</v>
      </c>
      <c r="AJ13">
        <f>'Population 2016'!AJ13/'Population 2016'!AJ$5</f>
        <v>0.19047486267183447</v>
      </c>
      <c r="AK13">
        <f>'Population 2016'!AK13/'Population 2016'!AK$5</f>
        <v>7.95921702726827E-2</v>
      </c>
      <c r="AL13">
        <f>'Population 2016'!AL13/'Population 2016'!AL$5</f>
        <v>0.10674695376101878</v>
      </c>
      <c r="AM13">
        <f>'Population 2016'!AM13/'Population 2016'!AM$5</f>
        <v>0.1493167107946293</v>
      </c>
      <c r="AN13">
        <f>'Population 2016'!AN13/'Population 2016'!AN$5</f>
        <v>7.0415621250136354E-2</v>
      </c>
      <c r="AO13">
        <f>'Population 2016'!AO13/'Population 2016'!AO$5</f>
        <v>7.0415621250136354E-2</v>
      </c>
      <c r="AP13">
        <f>'Population 2016'!AP13/'Population 2016'!AP$5</f>
        <v>5.5965949621926671E-2</v>
      </c>
      <c r="AQ13">
        <f>'Population 2016'!AQ13/'Population 2016'!AQ$5</f>
        <v>9.9180687236258017E-2</v>
      </c>
      <c r="AR13">
        <f>'Population 2016'!AR13/'Population 2016'!AR$5</f>
        <v>0.10450026209776681</v>
      </c>
      <c r="AS13">
        <f>'Population 2016'!AS13/'Population 2016'!AS$5</f>
        <v>8.3535717276609994E-2</v>
      </c>
      <c r="AT13">
        <f>'Population 2016'!AT13/'Population 2016'!AT$5</f>
        <v>1.5236990562556018E-2</v>
      </c>
      <c r="AU13">
        <f>'Population 2016'!AU13/'Population 2016'!AU$5</f>
        <v>1.5236990562556018E-2</v>
      </c>
      <c r="AV13">
        <f>'Population 2016'!AV13/'Population 2016'!AV$5</f>
        <v>0.14441980783444197</v>
      </c>
      <c r="AW13">
        <f>'Population 2016'!AW13/'Population 2016'!AW$5</f>
        <v>0.13927405576911342</v>
      </c>
      <c r="AX13">
        <f>'Population 2016'!AX13/'Population 2016'!AX$5</f>
        <v>7.7909963325964449E-2</v>
      </c>
      <c r="AY13">
        <f>'Population 2016'!AY13/'Population 2016'!AY$5</f>
        <v>9.3259080199504296E-2</v>
      </c>
      <c r="AZ13">
        <f>'Population 2016'!AZ13/'Population 2016'!AZ$5</f>
        <v>8.2237920739108669E-2</v>
      </c>
      <c r="BA13">
        <f>'Population 2016'!BA13/'Population 2016'!BA$5</f>
        <v>0.15685057223061974</v>
      </c>
      <c r="BB13">
        <f>'Population 2016'!BB13/'Population 2016'!BB$5</f>
        <v>0.13998467094315128</v>
      </c>
      <c r="BC13">
        <f>'Population 2016'!BC13/'Population 2016'!BC$5</f>
        <v>0.12180763953436906</v>
      </c>
      <c r="BD13" s="9">
        <v>11</v>
      </c>
    </row>
    <row r="14" spans="1:107" x14ac:dyDescent="0.35">
      <c r="A14" s="3" t="s">
        <v>135</v>
      </c>
      <c r="C14">
        <f>'Population 2016'!C14/'Population 2016'!C$5</f>
        <v>7.5516347819864757E-2</v>
      </c>
      <c r="D14">
        <f>'Population 2016'!D14/'Population 2016'!D$5</f>
        <v>8.9693181929325239E-2</v>
      </c>
      <c r="E14">
        <f>'Population 2016'!E14/'Population 2016'!E$5</f>
        <v>0.10269596238497274</v>
      </c>
      <c r="F14">
        <f>'Population 2016'!F14/'Population 2016'!F$5</f>
        <v>0.16861189801699716</v>
      </c>
      <c r="G14">
        <f>'Population 2016'!G14/'Population 2016'!G$5</f>
        <v>0.21348725166459157</v>
      </c>
      <c r="H14">
        <f>'Population 2016'!H14/'Population 2016'!H$5</f>
        <v>9.0813292565488479E-2</v>
      </c>
      <c r="I14">
        <f>'Population 2016'!I14/'Population 2016'!I$5</f>
        <v>0.17332091114647014</v>
      </c>
      <c r="J14">
        <f>'Population 2016'!J14/'Population 2016'!J$5</f>
        <v>9.0319530945489834E-2</v>
      </c>
      <c r="K14">
        <f>'Population 2016'!K14/'Population 2016'!K$5</f>
        <v>9.8426499078580545E-2</v>
      </c>
      <c r="L14">
        <f>'Population 2016'!L14/'Population 2016'!L$5</f>
        <v>0.19272314266198592</v>
      </c>
      <c r="M14">
        <f>'Population 2016'!M14/'Population 2016'!M$5</f>
        <v>0.19272314266198592</v>
      </c>
      <c r="N14">
        <f>'Population 2016'!N14/'Population 2016'!N$5</f>
        <v>6.6564325957836706E-2</v>
      </c>
      <c r="O14">
        <f>'Population 2016'!O14/'Population 2016'!O$5</f>
        <v>8.7615537789401732E-2</v>
      </c>
      <c r="P14">
        <f>'Population 2016'!P14/'Population 2016'!P$5</f>
        <v>3.2807393215372481E-2</v>
      </c>
      <c r="Q14">
        <f>'Population 2016'!Q14/'Population 2016'!Q$5</f>
        <v>0.11315965734832728</v>
      </c>
      <c r="R14">
        <f>'Population 2016'!R14/'Population 2016'!R$5</f>
        <v>5.9509235109384148E-2</v>
      </c>
      <c r="S14">
        <f>'Population 2016'!S14/'Population 2016'!S$5</f>
        <v>0.10545464816380715</v>
      </c>
      <c r="T14">
        <f>'Population 2016'!T14/'Population 2016'!T$5</f>
        <v>7.817015118448789E-2</v>
      </c>
      <c r="U14">
        <f>'Population 2016'!U14/'Population 2016'!U$5</f>
        <v>0.3586951710706856</v>
      </c>
      <c r="V14">
        <f>'Population 2016'!V14/'Population 2016'!V$5</f>
        <v>9.5221376725868376E-2</v>
      </c>
      <c r="W14">
        <f>'Population 2016'!W14/'Population 2016'!W$5</f>
        <v>0.11313317514168611</v>
      </c>
      <c r="X14">
        <f>'Population 2016'!X14/'Population 2016'!X$5</f>
        <v>0.11313317514168611</v>
      </c>
      <c r="Y14">
        <f>'Population 2016'!Y14/'Population 2016'!Y$5</f>
        <v>9.2872132398531024E-2</v>
      </c>
      <c r="Z14">
        <f>'Population 2016'!Z14/'Population 2016'!Z$5</f>
        <v>7.3318324451249847E-2</v>
      </c>
      <c r="AA14">
        <f>'Population 2016'!AA14/'Population 2016'!AA$5</f>
        <v>8.2239925801760219E-2</v>
      </c>
      <c r="AB14">
        <f>'Population 2016'!AB14/'Population 2016'!AB$5</f>
        <v>9.8649990276654762E-2</v>
      </c>
      <c r="AC14">
        <f>'Population 2016'!AC14/'Population 2016'!AC$5</f>
        <v>7.2824722136605569E-2</v>
      </c>
      <c r="AD14">
        <f>'Population 2016'!AD14/'Population 2016'!AD$5</f>
        <v>0.17748706688004764</v>
      </c>
      <c r="AE14">
        <f>'Population 2016'!AE14/'Population 2016'!AE$5</f>
        <v>0.16383125083419747</v>
      </c>
      <c r="AF14">
        <f>'Population 2016'!AF14/'Population 2016'!AF$5</f>
        <v>8.3337103560602629E-2</v>
      </c>
      <c r="AG14">
        <f>'Population 2016'!AG14/'Population 2016'!AG$5</f>
        <v>0.16383125083419747</v>
      </c>
      <c r="AH14">
        <f>'Population 2016'!AH14/'Population 2016'!AH$5</f>
        <v>9.9150125855679297E-2</v>
      </c>
      <c r="AI14">
        <f>'Population 2016'!AI14/'Population 2016'!AI$5</f>
        <v>9.3379506081021968E-2</v>
      </c>
      <c r="AJ14">
        <f>'Population 2016'!AJ14/'Population 2016'!AJ$5</f>
        <v>0.12381842009870897</v>
      </c>
      <c r="AK14">
        <f>'Population 2016'!AK14/'Population 2016'!AK$5</f>
        <v>0.14470160793533057</v>
      </c>
      <c r="AL14">
        <f>'Population 2016'!AL14/'Population 2016'!AL$5</f>
        <v>7.6435323956652063E-2</v>
      </c>
      <c r="AM14">
        <f>'Population 2016'!AM14/'Population 2016'!AM$5</f>
        <v>9.529828933214049E-2</v>
      </c>
      <c r="AN14">
        <f>'Population 2016'!AN14/'Population 2016'!AN$5</f>
        <v>0.15899421839205846</v>
      </c>
      <c r="AO14">
        <f>'Population 2016'!AO14/'Population 2016'!AO$5</f>
        <v>0.15899421839205846</v>
      </c>
      <c r="AP14">
        <f>'Population 2016'!AP14/'Population 2016'!AP$5</f>
        <v>0.123472250844126</v>
      </c>
      <c r="AQ14">
        <f>'Population 2016'!AQ14/'Population 2016'!AQ$5</f>
        <v>9.367293253685538E-2</v>
      </c>
      <c r="AR14">
        <f>'Population 2016'!AR14/'Population 2016'!AR$5</f>
        <v>0.10450338098321973</v>
      </c>
      <c r="AS14">
        <f>'Population 2016'!AS14/'Population 2016'!AS$5</f>
        <v>0.17332091114647014</v>
      </c>
      <c r="AT14">
        <f>'Population 2016'!AT14/'Population 2016'!AT$5</f>
        <v>0.16170190330574155</v>
      </c>
      <c r="AU14">
        <f>'Population 2016'!AU14/'Population 2016'!AU$5</f>
        <v>0.16170190330574155</v>
      </c>
      <c r="AV14">
        <f>'Population 2016'!AV14/'Population 2016'!AV$5</f>
        <v>0.11133987963256256</v>
      </c>
      <c r="AW14">
        <f>'Population 2016'!AW14/'Population 2016'!AW$5</f>
        <v>0.1032056562328391</v>
      </c>
      <c r="AX14">
        <f>'Population 2016'!AX14/'Population 2016'!AX$5</f>
        <v>8.5934804554225183E-2</v>
      </c>
      <c r="AY14">
        <f>'Population 2016'!AY14/'Population 2016'!AY$5</f>
        <v>0.11450384015177015</v>
      </c>
      <c r="AZ14">
        <f>'Population 2016'!AZ14/'Population 2016'!AZ$5</f>
        <v>0.11571008623318051</v>
      </c>
      <c r="BA14">
        <f>'Population 2016'!BA14/'Population 2016'!BA$5</f>
        <v>8.0328222846037578E-2</v>
      </c>
      <c r="BB14">
        <f>'Population 2016'!BB14/'Population 2016'!BB$5</f>
        <v>0.11181925522879653</v>
      </c>
      <c r="BC14">
        <f>'Population 2016'!BC14/'Population 2016'!BC$5</f>
        <v>0.3586951710706856</v>
      </c>
      <c r="BD14" s="9">
        <v>12</v>
      </c>
    </row>
    <row r="15" spans="1:107" x14ac:dyDescent="0.35">
      <c r="A15" s="3" t="s">
        <v>136</v>
      </c>
      <c r="C15">
        <f>'Population 2016'!C15/'Population 2016'!C$5</f>
        <v>8.7133854323726195E-2</v>
      </c>
      <c r="D15">
        <f>'Population 2016'!D15/'Population 2016'!D$5</f>
        <v>0.13744950754574886</v>
      </c>
      <c r="E15">
        <f>'Population 2016'!E15/'Population 2016'!E$5</f>
        <v>0.18359827300896778</v>
      </c>
      <c r="F15">
        <f>'Population 2016'!F15/'Population 2016'!F$5</f>
        <v>0.13129023950553695</v>
      </c>
      <c r="G15">
        <f>'Population 2016'!G15/'Population 2016'!G$5</f>
        <v>0.12589996210685866</v>
      </c>
      <c r="H15">
        <f>'Population 2016'!H15/'Population 2016'!H$5</f>
        <v>7.6780161666337027E-2</v>
      </c>
      <c r="I15">
        <f>'Population 2016'!I15/'Population 2016'!I$5</f>
        <v>0.18659450632275354</v>
      </c>
      <c r="J15">
        <f>'Population 2016'!J15/'Population 2016'!J$5</f>
        <v>0.12317656717779454</v>
      </c>
      <c r="K15">
        <f>'Population 2016'!K15/'Population 2016'!K$5</f>
        <v>8.4794216320937491E-2</v>
      </c>
      <c r="L15">
        <f>'Population 2016'!L15/'Population 2016'!L$5</f>
        <v>9.3712769844169458E-2</v>
      </c>
      <c r="M15">
        <f>'Population 2016'!M15/'Population 2016'!M$5</f>
        <v>9.3712769844169458E-2</v>
      </c>
      <c r="N15">
        <f>'Population 2016'!N15/'Population 2016'!N$5</f>
        <v>9.2146824089181081E-2</v>
      </c>
      <c r="O15">
        <f>'Population 2016'!O15/'Population 2016'!O$5</f>
        <v>6.9991381103813116E-2</v>
      </c>
      <c r="P15">
        <f>'Population 2016'!P15/'Population 2016'!P$5</f>
        <v>9.6900710019159245E-2</v>
      </c>
      <c r="Q15">
        <f>'Population 2016'!Q15/'Population 2016'!Q$5</f>
        <v>0.16494518278281101</v>
      </c>
      <c r="R15">
        <f>'Population 2016'!R15/'Population 2016'!R$5</f>
        <v>8.0707404055996163E-2</v>
      </c>
      <c r="S15">
        <f>'Population 2016'!S15/'Population 2016'!S$5</f>
        <v>0.10040937664946661</v>
      </c>
      <c r="T15">
        <f>'Population 2016'!T15/'Population 2016'!T$5</f>
        <v>8.2849006295863711E-2</v>
      </c>
      <c r="U15">
        <f>'Population 2016'!U15/'Population 2016'!U$5</f>
        <v>3.0451909883592265E-2</v>
      </c>
      <c r="V15">
        <f>'Population 2016'!V15/'Population 2016'!V$5</f>
        <v>9.7701895116050097E-2</v>
      </c>
      <c r="W15">
        <f>'Population 2016'!W15/'Population 2016'!W$5</f>
        <v>8.914295426169605E-2</v>
      </c>
      <c r="X15">
        <f>'Population 2016'!X15/'Population 2016'!X$5</f>
        <v>8.914295426169605E-2</v>
      </c>
      <c r="Y15">
        <f>'Population 2016'!Y15/'Population 2016'!Y$5</f>
        <v>0.1099108122287404</v>
      </c>
      <c r="Z15">
        <f>'Population 2016'!Z15/'Population 2016'!Z$5</f>
        <v>6.05130250124375E-2</v>
      </c>
      <c r="AA15">
        <f>'Population 2016'!AA15/'Population 2016'!AA$5</f>
        <v>7.7215200806294626E-2</v>
      </c>
      <c r="AB15">
        <f>'Population 2016'!AB15/'Population 2016'!AB$5</f>
        <v>0.1466403283420161</v>
      </c>
      <c r="AC15">
        <f>'Population 2016'!AC15/'Population 2016'!AC$5</f>
        <v>7.2800933347951374E-2</v>
      </c>
      <c r="AD15">
        <f>'Population 2016'!AD15/'Population 2016'!AD$5</f>
        <v>0.15654843872120286</v>
      </c>
      <c r="AE15">
        <f>'Population 2016'!AE15/'Population 2016'!AE$5</f>
        <v>0.16817421123420159</v>
      </c>
      <c r="AF15">
        <f>'Population 2016'!AF15/'Population 2016'!AF$5</f>
        <v>9.1133933553514609E-2</v>
      </c>
      <c r="AG15">
        <f>'Population 2016'!AG15/'Population 2016'!AG$5</f>
        <v>0.16817421123420159</v>
      </c>
      <c r="AH15">
        <f>'Population 2016'!AH15/'Population 2016'!AH$5</f>
        <v>8.5143456897912931E-2</v>
      </c>
      <c r="AI15">
        <f>'Population 2016'!AI15/'Population 2016'!AI$5</f>
        <v>9.3866206579753253E-2</v>
      </c>
      <c r="AJ15">
        <f>'Population 2016'!AJ15/'Population 2016'!AJ$5</f>
        <v>8.1490672838301317E-2</v>
      </c>
      <c r="AK15">
        <f>'Population 2016'!AK15/'Population 2016'!AK$5</f>
        <v>0.19389512590674227</v>
      </c>
      <c r="AL15">
        <f>'Population 2016'!AL15/'Population 2016'!AL$5</f>
        <v>8.5826785619268903E-2</v>
      </c>
      <c r="AM15">
        <f>'Population 2016'!AM15/'Population 2016'!AM$5</f>
        <v>6.8386872444230348E-2</v>
      </c>
      <c r="AN15">
        <f>'Population 2016'!AN15/'Population 2016'!AN$5</f>
        <v>0.23900949056397949</v>
      </c>
      <c r="AO15">
        <f>'Population 2016'!AO15/'Population 2016'!AO$5</f>
        <v>0.23900949056397949</v>
      </c>
      <c r="AP15">
        <f>'Population 2016'!AP15/'Population 2016'!AP$5</f>
        <v>0.21140402327092878</v>
      </c>
      <c r="AQ15">
        <f>'Population 2016'!AQ15/'Population 2016'!AQ$5</f>
        <v>9.1652052392174055E-2</v>
      </c>
      <c r="AR15">
        <f>'Population 2016'!AR15/'Population 2016'!AR$5</f>
        <v>0.10443632494598201</v>
      </c>
      <c r="AS15">
        <f>'Population 2016'!AS15/'Population 2016'!AS$5</f>
        <v>0.18659450632275354</v>
      </c>
      <c r="AT15">
        <f>'Population 2016'!AT15/'Population 2016'!AT$5</f>
        <v>0.31786787578425685</v>
      </c>
      <c r="AU15">
        <f>'Population 2016'!AU15/'Population 2016'!AU$5</f>
        <v>0.31786787578425685</v>
      </c>
      <c r="AV15">
        <f>'Population 2016'!AV15/'Population 2016'!AV$5</f>
        <v>7.3244641537324462E-2</v>
      </c>
      <c r="AW15">
        <f>'Population 2016'!AW15/'Population 2016'!AW$5</f>
        <v>0.10278616755140643</v>
      </c>
      <c r="AX15">
        <f>'Population 2016'!AX15/'Population 2016'!AX$5</f>
        <v>0.14393600572472751</v>
      </c>
      <c r="AY15">
        <f>'Population 2016'!AY15/'Population 2016'!AY$5</f>
        <v>0.11957406444111257</v>
      </c>
      <c r="AZ15">
        <f>'Population 2016'!AZ15/'Population 2016'!AZ$5</f>
        <v>0.14635479287353809</v>
      </c>
      <c r="BA15">
        <f>'Population 2016'!BA15/'Population 2016'!BA$5</f>
        <v>6.8046858129993518E-2</v>
      </c>
      <c r="BB15">
        <f>'Population 2016'!BB15/'Population 2016'!BB$5</f>
        <v>9.0924784046732904E-2</v>
      </c>
      <c r="BC15">
        <f>'Population 2016'!BC15/'Population 2016'!BC$5</f>
        <v>3.0451909883592265E-2</v>
      </c>
      <c r="BD15" s="9">
        <v>13</v>
      </c>
    </row>
    <row r="16" spans="1:107" x14ac:dyDescent="0.35">
      <c r="A16" s="4" t="s">
        <v>137</v>
      </c>
      <c r="B16" s="8"/>
      <c r="C16">
        <f>'Population 2016'!C16/'Population 2016'!C$5</f>
        <v>0.19712961211941549</v>
      </c>
      <c r="D16">
        <f>'Population 2016'!D16/'Population 2016'!D$5</f>
        <v>0.18329861212992576</v>
      </c>
      <c r="E16">
        <f>'Population 2016'!E16/'Population 2016'!E$5</f>
        <v>0.17061302556265498</v>
      </c>
      <c r="F16">
        <f>'Population 2016'!F16/'Population 2016'!F$5</f>
        <v>9.2856039144990993E-2</v>
      </c>
      <c r="G16">
        <f>'Population 2016'!G16/'Population 2016'!G$5</f>
        <v>3.8407405402479292E-2</v>
      </c>
      <c r="H16">
        <f>'Population 2016'!H16/'Population 2016'!H$5</f>
        <v>7.095031662089471E-2</v>
      </c>
      <c r="I16">
        <f>'Population 2016'!I16/'Population 2016'!I$5</f>
        <v>4.8299974876476005E-2</v>
      </c>
      <c r="J16">
        <f>'Population 2016'!J16/'Population 2016'!J$5</f>
        <v>0.12168381944386854</v>
      </c>
      <c r="K16">
        <f>'Population 2016'!K16/'Population 2016'!K$5</f>
        <v>7.1492699522751973E-2</v>
      </c>
      <c r="L16">
        <f>'Population 2016'!L16/'Population 2016'!L$5</f>
        <v>4.7710196495798454E-2</v>
      </c>
      <c r="M16">
        <f>'Population 2016'!M16/'Population 2016'!M$5</f>
        <v>4.7710196495798454E-2</v>
      </c>
      <c r="N16">
        <f>'Population 2016'!N16/'Population 2016'!N$5</f>
        <v>7.9729306146068588E-2</v>
      </c>
      <c r="O16">
        <f>'Population 2016'!O16/'Population 2016'!O$5</f>
        <v>5.958926501619758E-2</v>
      </c>
      <c r="P16">
        <f>'Population 2016'!P16/'Population 2016'!P$5</f>
        <v>0.27929674292798379</v>
      </c>
      <c r="Q16">
        <f>'Population 2016'!Q16/'Population 2016'!Q$5</f>
        <v>8.7061256624481498E-2</v>
      </c>
      <c r="R16">
        <f>'Population 2016'!R16/'Population 2016'!R$5</f>
        <v>0.30833821259381489</v>
      </c>
      <c r="S16">
        <f>'Population 2016'!S16/'Population 2016'!S$5</f>
        <v>0.13863904771824154</v>
      </c>
      <c r="T16">
        <f>'Population 2016'!T16/'Population 2016'!T$5</f>
        <v>0.21434321531109385</v>
      </c>
      <c r="U16">
        <f>'Population 2016'!U16/'Population 2016'!U$5</f>
        <v>0</v>
      </c>
      <c r="V16">
        <f>'Population 2016'!V16/'Population 2016'!V$5</f>
        <v>9.8205631158363921E-2</v>
      </c>
      <c r="W16">
        <f>'Population 2016'!W16/'Population 2016'!W$5</f>
        <v>0.11217879578242765</v>
      </c>
      <c r="X16">
        <f>'Population 2016'!X16/'Population 2016'!X$5</f>
        <v>0.11217879578242765</v>
      </c>
      <c r="Y16">
        <f>'Population 2016'!Y16/'Population 2016'!Y$5</f>
        <v>0.10945771927314352</v>
      </c>
      <c r="Z16">
        <f>'Population 2016'!Z16/'Population 2016'!Z$5</f>
        <v>5.3273142941211771E-2</v>
      </c>
      <c r="AA16">
        <f>'Population 2016'!AA16/'Population 2016'!AA$5</f>
        <v>8.4045053107416695E-2</v>
      </c>
      <c r="AB16">
        <f>'Population 2016'!AB16/'Population 2016'!AB$5</f>
        <v>0.16735617125369742</v>
      </c>
      <c r="AC16">
        <f>'Population 2016'!AC16/'Population 2016'!AC$5</f>
        <v>9.8111170180856855E-2</v>
      </c>
      <c r="AD16">
        <f>'Population 2016'!AD16/'Population 2016'!AD$5</f>
        <v>4.6678328184897096E-2</v>
      </c>
      <c r="AE16">
        <f>'Population 2016'!AE16/'Population 2016'!AE$5</f>
        <v>4.9815706526761053E-2</v>
      </c>
      <c r="AF16">
        <f>'Population 2016'!AF16/'Population 2016'!AF$5</f>
        <v>6.4184349032559679E-2</v>
      </c>
      <c r="AG16">
        <f>'Population 2016'!AG16/'Population 2016'!AG$5</f>
        <v>4.9815706526761053E-2</v>
      </c>
      <c r="AH16">
        <f>'Population 2016'!AH16/'Population 2016'!AH$5</f>
        <v>5.8781568412546559E-2</v>
      </c>
      <c r="AI16">
        <f>'Population 2016'!AI16/'Population 2016'!AI$5</f>
        <v>0.1615052716773121</v>
      </c>
      <c r="AJ16">
        <f>'Population 2016'!AJ16/'Population 2016'!AJ$5</f>
        <v>7.8116721969718098E-2</v>
      </c>
      <c r="AK16">
        <f>'Population 2016'!AK16/'Population 2016'!AK$5</f>
        <v>8.5387777679996987E-2</v>
      </c>
      <c r="AL16">
        <f>'Population 2016'!AL16/'Population 2016'!AL$5</f>
        <v>4.7977155424699811E-2</v>
      </c>
      <c r="AM16">
        <f>'Population 2016'!AM16/'Population 2016'!AM$5</f>
        <v>4.6307195815872303E-2</v>
      </c>
      <c r="AN16">
        <f>'Population 2016'!AN16/'Population 2016'!AN$5</f>
        <v>3.7253190793062073E-2</v>
      </c>
      <c r="AO16">
        <f>'Population 2016'!AO16/'Population 2016'!AO$5</f>
        <v>3.7253190793062073E-2</v>
      </c>
      <c r="AP16">
        <f>'Population 2016'!AP16/'Population 2016'!AP$5</f>
        <v>9.6412662682497666E-2</v>
      </c>
      <c r="AQ16">
        <f>'Population 2016'!AQ16/'Population 2016'!AQ$5</f>
        <v>9.3213952978571823E-2</v>
      </c>
      <c r="AR16">
        <f>'Population 2016'!AR16/'Population 2016'!AR$5</f>
        <v>0.10360915196836203</v>
      </c>
      <c r="AS16">
        <f>'Population 2016'!AS16/'Population 2016'!AS$5</f>
        <v>4.8299974876476005E-2</v>
      </c>
      <c r="AT16">
        <f>'Population 2016'!AT16/'Population 2016'!AT$5</f>
        <v>0</v>
      </c>
      <c r="AU16">
        <f>'Population 2016'!AU16/'Population 2016'!AU$5</f>
        <v>0</v>
      </c>
      <c r="AV16">
        <f>'Population 2016'!AV16/'Population 2016'!AV$5</f>
        <v>0.11041072748389821</v>
      </c>
      <c r="AW16">
        <f>'Population 2016'!AW16/'Population 2016'!AW$5</f>
        <v>7.191561413142962E-2</v>
      </c>
      <c r="AX16">
        <f>'Population 2016'!AX16/'Population 2016'!AX$5</f>
        <v>0.14883013660119862</v>
      </c>
      <c r="AY16">
        <f>'Population 2016'!AY16/'Population 2016'!AY$5</f>
        <v>0.10008873657476822</v>
      </c>
      <c r="AZ16">
        <f>'Population 2016'!AZ16/'Population 2016'!AZ$5</f>
        <v>8.9448947541002466E-2</v>
      </c>
      <c r="BA16">
        <f>'Population 2016'!BA16/'Population 2016'!BA$5</f>
        <v>2.0540919887713237E-2</v>
      </c>
      <c r="BB16">
        <f>'Population 2016'!BB16/'Population 2016'!BB$5</f>
        <v>8.973712738998639E-2</v>
      </c>
      <c r="BC16">
        <f>'Population 2016'!BC16/'Population 2016'!BC$5</f>
        <v>0</v>
      </c>
      <c r="BD16" s="9">
        <v>14</v>
      </c>
    </row>
    <row r="17" spans="1:56" x14ac:dyDescent="0.35">
      <c r="A17" t="s">
        <v>133</v>
      </c>
      <c r="B17" s="5" t="s">
        <v>342</v>
      </c>
      <c r="C17">
        <f>'Population 2016'!C17/'Population 2016'!C$5</f>
        <v>3.9692721297398967E-2</v>
      </c>
      <c r="D17">
        <f>'Population 2016'!D17/'Population 2016'!D$5</f>
        <v>2.4434435609283767E-2</v>
      </c>
      <c r="E17">
        <f>'Population 2016'!E17/'Population 2016'!E$5</f>
        <v>1.0439763921638485E-2</v>
      </c>
      <c r="F17">
        <f>'Population 2016'!F17/'Population 2016'!F$5</f>
        <v>3.3335050218902908E-2</v>
      </c>
      <c r="G17">
        <f>'Population 2016'!G17/'Population 2016'!G$5</f>
        <v>3.515942185892925E-2</v>
      </c>
      <c r="H17">
        <f>'Population 2016'!H17/'Population 2016'!H$5</f>
        <v>0.14045127799411827</v>
      </c>
      <c r="I17">
        <f>'Population 2016'!I17/'Population 2016'!I$5</f>
        <v>2.5960974792730927E-2</v>
      </c>
      <c r="J17">
        <f>'Population 2016'!J17/'Population 2016'!J$5</f>
        <v>7.733262566033354E-2</v>
      </c>
      <c r="K17">
        <f>'Population 2016'!K17/'Population 2016'!K$5</f>
        <v>0.11248405235552615</v>
      </c>
      <c r="L17">
        <f>'Population 2016'!L17/'Population 2016'!L$5</f>
        <v>3.7782154940987724E-2</v>
      </c>
      <c r="M17">
        <f>'Population 2016'!M17/'Population 2016'!M$5</f>
        <v>3.7782154940987724E-2</v>
      </c>
      <c r="N17">
        <f>'Population 2016'!N17/'Population 2016'!N$5</f>
        <v>0.16455421512445648</v>
      </c>
      <c r="O17">
        <f>'Population 2016'!O17/'Population 2016'!O$5</f>
        <v>0.14693731982048919</v>
      </c>
      <c r="P17">
        <f>'Population 2016'!P17/'Population 2016'!P$5</f>
        <v>2.1841541755888649E-2</v>
      </c>
      <c r="Q17">
        <f>'Population 2016'!Q17/'Population 2016'!Q$5</f>
        <v>1.5969260055698525E-2</v>
      </c>
      <c r="R17">
        <f>'Population 2016'!R17/'Population 2016'!R$5</f>
        <v>2.9821152924894873E-2</v>
      </c>
      <c r="S17">
        <f>'Population 2016'!S17/'Population 2016'!S$5</f>
        <v>6.4575238626513973E-2</v>
      </c>
      <c r="T17">
        <f>'Population 2016'!T17/'Population 2016'!T$5</f>
        <v>6.2509597353224478E-2</v>
      </c>
      <c r="U17">
        <f>'Population 2016'!U17/'Population 2016'!U$5</f>
        <v>0</v>
      </c>
      <c r="V17">
        <f>'Population 2016'!V17/'Population 2016'!V$5</f>
        <v>7.0072736431564406E-2</v>
      </c>
      <c r="W17">
        <f>'Population 2016'!W17/'Population 2016'!W$5</f>
        <v>9.2195660842337837E-2</v>
      </c>
      <c r="X17">
        <f>'Population 2016'!X17/'Population 2016'!X$5</f>
        <v>9.2195660842337837E-2</v>
      </c>
      <c r="Y17">
        <f>'Population 2016'!Y17/'Population 2016'!Y$5</f>
        <v>7.3552089791895203E-2</v>
      </c>
      <c r="Z17">
        <f>'Population 2016'!Z17/'Population 2016'!Z$5</f>
        <v>0.21924647152538895</v>
      </c>
      <c r="AA17">
        <f>'Population 2016'!AA17/'Population 2016'!AA$5</f>
        <v>0.15194627537193794</v>
      </c>
      <c r="AB17">
        <f>'Population 2016'!AB17/'Population 2016'!AB$5</f>
        <v>2.1039272079670022E-2</v>
      </c>
      <c r="AC17">
        <f>'Population 2016'!AC17/'Population 2016'!AC$5</f>
        <v>0.16843703521361297</v>
      </c>
      <c r="AD17">
        <f>'Population 2016'!AD17/'Population 2016'!AD$5</f>
        <v>3.3190665823067476E-2</v>
      </c>
      <c r="AE17">
        <f>'Population 2016'!AE17/'Population 2016'!AE$5</f>
        <v>3.2443864926744628E-2</v>
      </c>
      <c r="AF17">
        <f>'Population 2016'!AF17/'Population 2016'!AF$5</f>
        <v>0.19449848436863773</v>
      </c>
      <c r="AG17">
        <f>'Population 2016'!AG17/'Population 2016'!AG$5</f>
        <v>3.2443864926744628E-2</v>
      </c>
      <c r="AH17">
        <f>'Population 2016'!AH17/'Population 2016'!AH$5</f>
        <v>0.12232800497849772</v>
      </c>
      <c r="AI17">
        <f>'Population 2016'!AI17/'Population 2016'!AI$5</f>
        <v>5.8065010062122668E-2</v>
      </c>
      <c r="AJ17">
        <f>'Population 2016'!AJ17/'Population 2016'!AJ$5</f>
        <v>4.6524272927529767E-2</v>
      </c>
      <c r="AK17">
        <f>'Population 2016'!AK17/'Population 2016'!AK$5</f>
        <v>3.5829677030034071E-3</v>
      </c>
      <c r="AL17">
        <f>'Population 2016'!AL17/'Population 2016'!AL$5</f>
        <v>0.18455685425941362</v>
      </c>
      <c r="AM17">
        <f>'Population 2016'!AM17/'Population 2016'!AM$5</f>
        <v>0.14878065565338963</v>
      </c>
      <c r="AN17">
        <f>'Population 2016'!AN17/'Population 2016'!AN$5</f>
        <v>0</v>
      </c>
      <c r="AO17">
        <f>'Population 2016'!AO17/'Population 2016'!AO$5</f>
        <v>0</v>
      </c>
      <c r="AP17">
        <f>'Population 2016'!AP17/'Population 2016'!AP$5</f>
        <v>2.5775565524784806E-2</v>
      </c>
      <c r="AQ17">
        <f>'Population 2016'!AQ17/'Population 2016'!AQ$5</f>
        <v>0.13420014248917631</v>
      </c>
      <c r="AR17">
        <f>'Population 2016'!AR17/'Population 2016'!AR$5</f>
        <v>9.2363787690338345E-2</v>
      </c>
      <c r="AS17">
        <f>'Population 2016'!AS17/'Population 2016'!AS$5</f>
        <v>2.5960974792730927E-2</v>
      </c>
      <c r="AT17">
        <f>'Population 2016'!AT17/'Population 2016'!AT$5</f>
        <v>0</v>
      </c>
      <c r="AU17">
        <f>'Population 2016'!AU17/'Population 2016'!AU$5</f>
        <v>0</v>
      </c>
      <c r="AV17">
        <f>'Population 2016'!AV17/'Population 2016'!AV$5</f>
        <v>8.1026290782388349E-2</v>
      </c>
      <c r="AW17">
        <f>'Population 2016'!AW17/'Population 2016'!AW$5</f>
        <v>9.4476478125572028E-2</v>
      </c>
      <c r="AX17">
        <f>'Population 2016'!AX17/'Population 2016'!AX$5</f>
        <v>5.8320661410480854E-2</v>
      </c>
      <c r="AY17">
        <f>'Population 2016'!AY17/'Population 2016'!AY$5</f>
        <v>8.440684189590282E-2</v>
      </c>
      <c r="AZ17">
        <f>'Population 2016'!AZ17/'Population 2016'!AZ$5</f>
        <v>7.755233531418447E-2</v>
      </c>
      <c r="BA17">
        <f>'Population 2016'!BA17/'Population 2016'!BA$5</f>
        <v>0.17446285899373784</v>
      </c>
      <c r="BB17">
        <f>'Population 2016'!BB17/'Population 2016'!BB$5</f>
        <v>7.5326432956091233E-2</v>
      </c>
      <c r="BC17">
        <f>'Population 2016'!BC17/'Population 2016'!BC$5</f>
        <v>0</v>
      </c>
      <c r="BD17" s="9">
        <v>15</v>
      </c>
    </row>
    <row r="18" spans="1:56" x14ac:dyDescent="0.35">
      <c r="A18" t="s">
        <v>134</v>
      </c>
      <c r="C18">
        <f>'Population 2016'!C18/'Population 2016'!C$5</f>
        <v>9.9548690794416653E-2</v>
      </c>
      <c r="D18">
        <f>'Population 2016'!D18/'Population 2016'!D$5</f>
        <v>6.6928787300842105E-2</v>
      </c>
      <c r="E18">
        <f>'Population 2016'!E18/'Population 2016'!E$5</f>
        <v>3.7010299129472762E-2</v>
      </c>
      <c r="F18">
        <f>'Population 2016'!F18/'Population 2016'!F$5</f>
        <v>8.0370847283028582E-2</v>
      </c>
      <c r="G18">
        <f>'Population 2016'!G18/'Population 2016'!G$5</f>
        <v>7.9819195582742378E-2</v>
      </c>
      <c r="H18">
        <f>'Population 2016'!H18/'Population 2016'!H$5</f>
        <v>0.11487518360121006</v>
      </c>
      <c r="I18">
        <f>'Population 2016'!I18/'Population 2016'!I$5</f>
        <v>7.8228372833096055E-2</v>
      </c>
      <c r="J18">
        <f>'Population 2016'!J18/'Population 2016'!J$5</f>
        <v>8.9921464883109564E-2</v>
      </c>
      <c r="K18">
        <f>'Population 2016'!K18/'Population 2016'!K$5</f>
        <v>0.1245570098757265</v>
      </c>
      <c r="L18">
        <f>'Population 2016'!L18/'Population 2016'!L$5</f>
        <v>0.13209060727844582</v>
      </c>
      <c r="M18">
        <f>'Population 2016'!M18/'Population 2016'!M$5</f>
        <v>0.13209060727844582</v>
      </c>
      <c r="N18">
        <f>'Population 2016'!N18/'Population 2016'!N$5</f>
        <v>9.6141326624926665E-2</v>
      </c>
      <c r="O18">
        <f>'Population 2016'!O18/'Population 2016'!O$5</f>
        <v>0.12654917228876275</v>
      </c>
      <c r="P18">
        <f>'Population 2016'!P18/'Population 2016'!P$5</f>
        <v>7.7673841992561707E-2</v>
      </c>
      <c r="Q18">
        <f>'Population 2016'!Q18/'Population 2016'!Q$5</f>
        <v>0.12601497044688076</v>
      </c>
      <c r="R18">
        <f>'Population 2016'!R18/'Population 2016'!R$5</f>
        <v>4.2210038856656196E-2</v>
      </c>
      <c r="S18">
        <f>'Population 2016'!S18/'Population 2016'!S$5</f>
        <v>9.5423243202211586E-2</v>
      </c>
      <c r="T18">
        <f>'Population 2016'!T18/'Population 2016'!T$5</f>
        <v>7.0731911606631823E-2</v>
      </c>
      <c r="U18">
        <f>'Population 2016'!U18/'Population 2016'!U$5</f>
        <v>0.11862081175585358</v>
      </c>
      <c r="V18">
        <f>'Population 2016'!V18/'Population 2016'!V$5</f>
        <v>0.13715358606635578</v>
      </c>
      <c r="W18">
        <f>'Population 2016'!W18/'Population 2016'!W$5</f>
        <v>9.5343151674412832E-2</v>
      </c>
      <c r="X18">
        <f>'Population 2016'!X18/'Population 2016'!X$5</f>
        <v>9.5343151674412832E-2</v>
      </c>
      <c r="Y18">
        <f>'Population 2016'!Y18/'Population 2016'!Y$5</f>
        <v>0.11451725727730878</v>
      </c>
      <c r="Z18">
        <f>'Population 2016'!Z18/'Population 2016'!Z$5</f>
        <v>8.6652096565314765E-2</v>
      </c>
      <c r="AA18">
        <f>'Population 2016'!AA18/'Population 2016'!AA$5</f>
        <v>0.10057289704662038</v>
      </c>
      <c r="AB18">
        <f>'Population 2016'!AB18/'Population 2016'!AB$5</f>
        <v>6.777273983398667E-2</v>
      </c>
      <c r="AC18">
        <f>'Population 2016'!AC18/'Population 2016'!AC$5</f>
        <v>8.4563972189871772E-2</v>
      </c>
      <c r="AD18">
        <f>'Population 2016'!AD18/'Population 2016'!AD$5</f>
        <v>8.6475120026796679E-2</v>
      </c>
      <c r="AE18">
        <f>'Population 2016'!AE18/'Population 2016'!AE$5</f>
        <v>8.8999887062495509E-2</v>
      </c>
      <c r="AF18">
        <f>'Population 2016'!AF18/'Population 2016'!AF$5</f>
        <v>5.9735480854785923E-2</v>
      </c>
      <c r="AG18">
        <f>'Population 2016'!AG18/'Population 2016'!AG$5</f>
        <v>8.8999887062495509E-2</v>
      </c>
      <c r="AH18">
        <f>'Population 2016'!AH18/'Population 2016'!AH$5</f>
        <v>0.12932576651217223</v>
      </c>
      <c r="AI18">
        <f>'Population 2016'!AI18/'Population 2016'!AI$5</f>
        <v>9.7702390847843212E-2</v>
      </c>
      <c r="AJ18">
        <f>'Population 2016'!AJ18/'Population 2016'!AJ$5</f>
        <v>0.16536541839779159</v>
      </c>
      <c r="AK18">
        <f>'Population 2016'!AK18/'Population 2016'!AK$5</f>
        <v>7.2111939454131732E-2</v>
      </c>
      <c r="AL18">
        <f>'Population 2016'!AL18/'Population 2016'!AL$5</f>
        <v>9.3338181302211734E-2</v>
      </c>
      <c r="AM18">
        <f>'Population 2016'!AM18/'Population 2016'!AM$5</f>
        <v>0.13256860962508737</v>
      </c>
      <c r="AN18">
        <f>'Population 2016'!AN18/'Population 2016'!AN$5</f>
        <v>7.1451947201919927E-2</v>
      </c>
      <c r="AO18">
        <f>'Population 2016'!AO18/'Population 2016'!AO$5</f>
        <v>7.1451947201919927E-2</v>
      </c>
      <c r="AP18">
        <f>'Population 2016'!AP18/'Population 2016'!AP$5</f>
        <v>5.6718925859581819E-2</v>
      </c>
      <c r="AQ18">
        <f>'Population 2016'!AQ18/'Population 2016'!AQ$5</f>
        <v>8.5952485340055895E-2</v>
      </c>
      <c r="AR18">
        <f>'Population 2016'!AR18/'Population 2016'!AR$5</f>
        <v>9.5338313302291505E-2</v>
      </c>
      <c r="AS18">
        <f>'Population 2016'!AS18/'Population 2016'!AS$5</f>
        <v>7.8228372833096055E-2</v>
      </c>
      <c r="AT18">
        <f>'Population 2016'!AT18/'Population 2016'!AT$5</f>
        <v>1.7925871250065905E-2</v>
      </c>
      <c r="AU18">
        <f>'Population 2016'!AU18/'Population 2016'!AU$5</f>
        <v>1.7925871250065905E-2</v>
      </c>
      <c r="AV18">
        <f>'Population 2016'!AV18/'Population 2016'!AV$5</f>
        <v>0.12807517685566466</v>
      </c>
      <c r="AW18">
        <f>'Population 2016'!AW18/'Population 2016'!AW$5</f>
        <v>0.12591143449874917</v>
      </c>
      <c r="AX18">
        <f>'Population 2016'!AX18/'Population 2016'!AX$5</f>
        <v>7.1188519876816125E-2</v>
      </c>
      <c r="AY18">
        <f>'Population 2016'!AY18/'Population 2016'!AY$5</f>
        <v>8.5815917505584288E-2</v>
      </c>
      <c r="AZ18">
        <f>'Population 2016'!AZ18/'Population 2016'!AZ$5</f>
        <v>7.7431528323486598E-2</v>
      </c>
      <c r="BA18">
        <f>'Population 2016'!BA18/'Population 2016'!BA$5</f>
        <v>0.14069585402720794</v>
      </c>
      <c r="BB18">
        <f>'Population 2016'!BB18/'Population 2016'!BB$5</f>
        <v>0.12759713581406268</v>
      </c>
      <c r="BC18">
        <f>'Population 2016'!BC18/'Population 2016'!BC$5</f>
        <v>0.11862081175585358</v>
      </c>
      <c r="BD18" s="9">
        <v>16</v>
      </c>
    </row>
    <row r="19" spans="1:56" x14ac:dyDescent="0.35">
      <c r="A19" t="s">
        <v>135</v>
      </c>
      <c r="C19">
        <f>'Population 2016'!C19/'Population 2016'!C$5</f>
        <v>8.0157217113972182E-2</v>
      </c>
      <c r="D19">
        <f>'Population 2016'!D19/'Population 2016'!D$5</f>
        <v>8.9905910429075836E-2</v>
      </c>
      <c r="E19">
        <f>'Population 2016'!E19/'Population 2016'!E$5</f>
        <v>9.8847266300704575E-2</v>
      </c>
      <c r="F19">
        <f>'Population 2016'!F19/'Population 2016'!F$5</f>
        <v>0.16013391707442698</v>
      </c>
      <c r="G19">
        <f>'Population 2016'!G19/'Population 2016'!G$5</f>
        <v>0.19827586206896552</v>
      </c>
      <c r="H19">
        <f>'Population 2016'!H19/'Population 2016'!H$5</f>
        <v>8.3339547943828571E-2</v>
      </c>
      <c r="I19">
        <f>'Population 2016'!I19/'Population 2016'!I$5</f>
        <v>0.16154425927476762</v>
      </c>
      <c r="J19">
        <f>'Population 2016'!J19/'Population 2016'!J$5</f>
        <v>8.2640173158737132E-2</v>
      </c>
      <c r="K19">
        <f>'Population 2016'!K19/'Population 2016'!K$5</f>
        <v>9.0582620611444509E-2</v>
      </c>
      <c r="L19">
        <f>'Population 2016'!L19/'Population 2016'!L$5</f>
        <v>0.17981668864073197</v>
      </c>
      <c r="M19">
        <f>'Population 2016'!M19/'Population 2016'!M$5</f>
        <v>0.17981668864073197</v>
      </c>
      <c r="N19">
        <f>'Population 2016'!N19/'Population 2016'!N$5</f>
        <v>6.1090973388736626E-2</v>
      </c>
      <c r="O19">
        <f>'Population 2016'!O19/'Population 2016'!O$5</f>
        <v>8.5376606136257818E-2</v>
      </c>
      <c r="P19">
        <f>'Population 2016'!P19/'Population 2016'!P$5</f>
        <v>2.8637439422968557E-2</v>
      </c>
      <c r="Q19">
        <f>'Population 2016'!Q19/'Population 2016'!Q$5</f>
        <v>0.10284250478842787</v>
      </c>
      <c r="R19">
        <f>'Population 2016'!R19/'Population 2016'!R$5</f>
        <v>5.1365305796561449E-2</v>
      </c>
      <c r="S19">
        <f>'Population 2016'!S19/'Population 2016'!S$5</f>
        <v>9.867318891876195E-2</v>
      </c>
      <c r="T19">
        <f>'Population 2016'!T19/'Population 2016'!T$5</f>
        <v>7.4601099100524426E-2</v>
      </c>
      <c r="U19">
        <f>'Population 2016'!U19/'Population 2016'!U$5</f>
        <v>0.34338069313504183</v>
      </c>
      <c r="V19">
        <f>'Population 2016'!V19/'Population 2016'!V$5</f>
        <v>8.9229970768044814E-2</v>
      </c>
      <c r="W19">
        <f>'Population 2016'!W19/'Population 2016'!W$5</f>
        <v>0.1038443185012322</v>
      </c>
      <c r="X19">
        <f>'Population 2016'!X19/'Population 2016'!X$5</f>
        <v>0.1038443185012322</v>
      </c>
      <c r="Y19">
        <f>'Population 2016'!Y19/'Population 2016'!Y$5</f>
        <v>8.6071763564967166E-2</v>
      </c>
      <c r="Z19">
        <f>'Population 2016'!Z19/'Population 2016'!Z$5</f>
        <v>6.9400270624468866E-2</v>
      </c>
      <c r="AA19">
        <f>'Population 2016'!AA19/'Population 2016'!AA$5</f>
        <v>7.5069245268101603E-2</v>
      </c>
      <c r="AB19">
        <f>'Population 2016'!AB19/'Population 2016'!AB$5</f>
        <v>9.7100396098379782E-2</v>
      </c>
      <c r="AC19">
        <f>'Population 2016'!AC19/'Population 2016'!AC$5</f>
        <v>6.7085418299991109E-2</v>
      </c>
      <c r="AD19">
        <f>'Population 2016'!AD19/'Population 2016'!AD$5</f>
        <v>0.16795191484610517</v>
      </c>
      <c r="AE19">
        <f>'Population 2016'!AE19/'Population 2016'!AE$5</f>
        <v>0.15644924485877679</v>
      </c>
      <c r="AF19">
        <f>'Population 2016'!AF19/'Population 2016'!AF$5</f>
        <v>7.4575095386749918E-2</v>
      </c>
      <c r="AG19">
        <f>'Population 2016'!AG19/'Population 2016'!AG$5</f>
        <v>0.15644924485877679</v>
      </c>
      <c r="AH19">
        <f>'Population 2016'!AH19/'Population 2016'!AH$5</f>
        <v>8.940861763094099E-2</v>
      </c>
      <c r="AI19">
        <f>'Population 2016'!AI19/'Population 2016'!AI$5</f>
        <v>8.8299227841455941E-2</v>
      </c>
      <c r="AJ19">
        <f>'Population 2016'!AJ19/'Population 2016'!AJ$5</f>
        <v>0.11253938599670971</v>
      </c>
      <c r="AK19">
        <f>'Population 2016'!AK19/'Population 2016'!AK$5</f>
        <v>0.13409099480783979</v>
      </c>
      <c r="AL19">
        <f>'Population 2016'!AL19/'Population 2016'!AL$5</f>
        <v>6.8001631755378586E-2</v>
      </c>
      <c r="AM19">
        <f>'Population 2016'!AM19/'Population 2016'!AM$5</f>
        <v>8.6036850168966034E-2</v>
      </c>
      <c r="AN19">
        <f>'Population 2016'!AN19/'Population 2016'!AN$5</f>
        <v>0.15430347987345916</v>
      </c>
      <c r="AO19">
        <f>'Population 2016'!AO19/'Population 2016'!AO$5</f>
        <v>0.15430347987345916</v>
      </c>
      <c r="AP19">
        <f>'Population 2016'!AP19/'Population 2016'!AP$5</f>
        <v>0.11599797092719116</v>
      </c>
      <c r="AQ19">
        <f>'Population 2016'!AQ19/'Population 2016'!AQ$5</f>
        <v>8.4164520195100567E-2</v>
      </c>
      <c r="AR19">
        <f>'Population 2016'!AR19/'Population 2016'!AR$5</f>
        <v>9.7773717285954784E-2</v>
      </c>
      <c r="AS19">
        <f>'Population 2016'!AS19/'Population 2016'!AS$5</f>
        <v>0.16154425927476762</v>
      </c>
      <c r="AT19">
        <f>'Population 2016'!AT19/'Population 2016'!AT$5</f>
        <v>0.16734328043443877</v>
      </c>
      <c r="AU19">
        <f>'Population 2016'!AU19/'Population 2016'!AU$5</f>
        <v>0.16734328043443877</v>
      </c>
      <c r="AV19">
        <f>'Population 2016'!AV19/'Population 2016'!AV$5</f>
        <v>9.9429838454228703E-2</v>
      </c>
      <c r="AW19">
        <f>'Population 2016'!AW19/'Population 2016'!AW$5</f>
        <v>9.295869180547929E-2</v>
      </c>
      <c r="AX19">
        <f>'Population 2016'!AX19/'Population 2016'!AX$5</f>
        <v>7.8344429252335257E-2</v>
      </c>
      <c r="AY19">
        <f>'Population 2016'!AY19/'Population 2016'!AY$5</f>
        <v>0.10641198249747559</v>
      </c>
      <c r="AZ19">
        <f>'Population 2016'!AZ19/'Population 2016'!AZ$5</f>
        <v>0.10867164084656937</v>
      </c>
      <c r="BA19">
        <f>'Population 2016'!BA19/'Population 2016'!BA$5</f>
        <v>7.2581515871302099E-2</v>
      </c>
      <c r="BB19">
        <f>'Population 2016'!BB19/'Population 2016'!BB$5</f>
        <v>0.10840128985036906</v>
      </c>
      <c r="BC19">
        <f>'Population 2016'!BC19/'Population 2016'!BC$5</f>
        <v>0.34338069313504183</v>
      </c>
      <c r="BD19" s="9">
        <v>17</v>
      </c>
    </row>
    <row r="20" spans="1:56" x14ac:dyDescent="0.35">
      <c r="A20" t="s">
        <v>136</v>
      </c>
      <c r="C20">
        <f>'Population 2016'!C20/'Population 2016'!C$5</f>
        <v>8.4956530183539228E-2</v>
      </c>
      <c r="D20">
        <f>'Population 2016'!D20/'Population 2016'!D$5</f>
        <v>0.13427569613567678</v>
      </c>
      <c r="E20">
        <f>'Population 2016'!E20/'Population 2016'!E$5</f>
        <v>0.17951049836160868</v>
      </c>
      <c r="F20">
        <f>'Population 2016'!F20/'Population 2016'!F$5</f>
        <v>0.12262683492145249</v>
      </c>
      <c r="G20">
        <f>'Population 2016'!G20/'Population 2016'!G$5</f>
        <v>0.11838900016239917</v>
      </c>
      <c r="H20">
        <f>'Population 2016'!H20/'Population 2016'!H$5</f>
        <v>6.948150694036892E-2</v>
      </c>
      <c r="I20">
        <f>'Population 2016'!I20/'Population 2016'!I$5</f>
        <v>0.17034796080730258</v>
      </c>
      <c r="J20">
        <f>'Population 2016'!J20/'Population 2016'!J$5</f>
        <v>0.11792707098015474</v>
      </c>
      <c r="K20">
        <f>'Population 2016'!K20/'Population 2016'!K$5</f>
        <v>9.2519964088267265E-2</v>
      </c>
      <c r="L20">
        <f>'Population 2016'!L20/'Population 2016'!L$5</f>
        <v>8.8002160341842328E-2</v>
      </c>
      <c r="M20">
        <f>'Population 2016'!M20/'Population 2016'!M$5</f>
        <v>8.8002160341842328E-2</v>
      </c>
      <c r="N20">
        <f>'Population 2016'!N20/'Population 2016'!N$5</f>
        <v>8.1208156179423091E-2</v>
      </c>
      <c r="O20">
        <f>'Population 2016'!O20/'Population 2016'!O$5</f>
        <v>6.5265848366867774E-2</v>
      </c>
      <c r="P20">
        <f>'Population 2016'!P20/'Population 2016'!P$5</f>
        <v>8.707314324354784E-2</v>
      </c>
      <c r="Q20">
        <f>'Population 2016'!Q20/'Population 2016'!Q$5</f>
        <v>0.14691954266107332</v>
      </c>
      <c r="R20">
        <f>'Population 2016'!R20/'Population 2016'!R$5</f>
        <v>6.9023793048384519E-2</v>
      </c>
      <c r="S20">
        <f>'Population 2016'!S20/'Population 2016'!S$5</f>
        <v>9.3231604089176676E-2</v>
      </c>
      <c r="T20">
        <f>'Population 2016'!T20/'Population 2016'!T$5</f>
        <v>7.7725764647305989E-2</v>
      </c>
      <c r="U20">
        <f>'Population 2016'!U20/'Population 2016'!U$5</f>
        <v>2.7043774620457664E-2</v>
      </c>
      <c r="V20">
        <f>'Population 2016'!V20/'Population 2016'!V$5</f>
        <v>9.3809389334534157E-2</v>
      </c>
      <c r="W20">
        <f>'Population 2016'!W20/'Population 2016'!W$5</f>
        <v>8.4076899443714492E-2</v>
      </c>
      <c r="X20">
        <f>'Population 2016'!X20/'Population 2016'!X$5</f>
        <v>8.4076899443714492E-2</v>
      </c>
      <c r="Y20">
        <f>'Population 2016'!Y20/'Population 2016'!Y$5</f>
        <v>0.10536795917394</v>
      </c>
      <c r="Z20">
        <f>'Population 2016'!Z20/'Population 2016'!Z$5</f>
        <v>5.6827266867086217E-2</v>
      </c>
      <c r="AA20">
        <f>'Population 2016'!AA20/'Population 2016'!AA$5</f>
        <v>7.2242297647355055E-2</v>
      </c>
      <c r="AB20">
        <f>'Population 2016'!AB20/'Population 2016'!AB$5</f>
        <v>0.14317472339641565</v>
      </c>
      <c r="AC20">
        <f>'Population 2016'!AC20/'Population 2016'!AC$5</f>
        <v>6.7178504864290126E-2</v>
      </c>
      <c r="AD20">
        <f>'Population 2016'!AD20/'Population 2016'!AD$5</f>
        <v>0.14985299043507389</v>
      </c>
      <c r="AE20">
        <f>'Population 2016'!AE20/'Population 2016'!AE$5</f>
        <v>0.16178810870748159</v>
      </c>
      <c r="AF20">
        <f>'Population 2016'!AF20/'Population 2016'!AF$5</f>
        <v>8.5327783558792919E-2</v>
      </c>
      <c r="AG20">
        <f>'Population 2016'!AG20/'Population 2016'!AG$5</f>
        <v>0.16178810870748159</v>
      </c>
      <c r="AH20">
        <f>'Population 2016'!AH20/'Population 2016'!AH$5</f>
        <v>8.1337135320397908E-2</v>
      </c>
      <c r="AI20">
        <f>'Population 2016'!AI20/'Population 2016'!AI$5</f>
        <v>8.6989511330825095E-2</v>
      </c>
      <c r="AJ20">
        <f>'Population 2016'!AJ20/'Population 2016'!AJ$5</f>
        <v>7.3376460418816056E-2</v>
      </c>
      <c r="AK20">
        <f>'Population 2016'!AK20/'Population 2016'!AK$5</f>
        <v>0.18892925838854457</v>
      </c>
      <c r="AL20">
        <f>'Population 2016'!AL20/'Population 2016'!AL$5</f>
        <v>7.7623667547578087E-2</v>
      </c>
      <c r="AM20">
        <f>'Population 2016'!AM20/'Population 2016'!AM$5</f>
        <v>6.69308307768091E-2</v>
      </c>
      <c r="AN20">
        <f>'Population 2016'!AN20/'Population 2016'!AN$5</f>
        <v>0.23126431766117594</v>
      </c>
      <c r="AO20">
        <f>'Population 2016'!AO20/'Population 2016'!AO$5</f>
        <v>0.23126431766117594</v>
      </c>
      <c r="AP20">
        <f>'Population 2016'!AP20/'Population 2016'!AP$5</f>
        <v>0.20198785726740962</v>
      </c>
      <c r="AQ20">
        <f>'Population 2016'!AQ20/'Population 2016'!AQ$5</f>
        <v>8.5253740340877959E-2</v>
      </c>
      <c r="AR20">
        <f>'Population 2016'!AR20/'Population 2016'!AR$5</f>
        <v>9.8467669299228761E-2</v>
      </c>
      <c r="AS20">
        <f>'Population 2016'!AS20/'Population 2016'!AS$5</f>
        <v>0.17034796080730258</v>
      </c>
      <c r="AT20">
        <f>'Population 2016'!AT20/'Population 2016'!AT$5</f>
        <v>0.31992407866294092</v>
      </c>
      <c r="AU20">
        <f>'Population 2016'!AU20/'Population 2016'!AU$5</f>
        <v>0.31992407866294092</v>
      </c>
      <c r="AV20">
        <f>'Population 2016'!AV20/'Population 2016'!AV$5</f>
        <v>6.4280435012142326E-2</v>
      </c>
      <c r="AW20">
        <f>'Population 2016'!AW20/'Population 2016'!AW$5</f>
        <v>9.6505277930319114E-2</v>
      </c>
      <c r="AX20">
        <f>'Population 2016'!AX20/'Population 2016'!AX$5</f>
        <v>0.13166873250955186</v>
      </c>
      <c r="AY20">
        <f>'Population 2016'!AY20/'Population 2016'!AY$5</f>
        <v>0.11201615617637159</v>
      </c>
      <c r="AZ20">
        <f>'Population 2016'!AZ20/'Population 2016'!AZ$5</f>
        <v>0.13660394291006783</v>
      </c>
      <c r="BA20">
        <f>'Population 2016'!BA20/'Population 2016'!BA$5</f>
        <v>6.179820773051177E-2</v>
      </c>
      <c r="BB20">
        <f>'Population 2016'!BB20/'Population 2016'!BB$5</f>
        <v>8.6008437886247346E-2</v>
      </c>
      <c r="BC20">
        <f>'Population 2016'!BC20/'Population 2016'!BC$5</f>
        <v>2.7043774620457664E-2</v>
      </c>
      <c r="BD20" s="9">
        <v>18</v>
      </c>
    </row>
    <row r="21" spans="1:56" x14ac:dyDescent="0.35">
      <c r="A21" t="s">
        <v>137</v>
      </c>
      <c r="C21">
        <f>'Population 2016'!C21/'Population 2016'!C$5</f>
        <v>0.19005075311904238</v>
      </c>
      <c r="D21">
        <f>'Population 2016'!D21/'Population 2016'!D$5</f>
        <v>0.17840585663566211</v>
      </c>
      <c r="E21">
        <f>'Population 2016'!E21/'Population 2016'!E$5</f>
        <v>0.16772533154571323</v>
      </c>
      <c r="F21">
        <f>'Population 2016'!F21/'Population 2016'!F$5</f>
        <v>8.6458923512747879E-2</v>
      </c>
      <c r="G21">
        <f>'Population 2016'!G21/'Population 2016'!G$5</f>
        <v>6.3755210306934443E-2</v>
      </c>
      <c r="H21">
        <f>'Population 2016'!H21/'Population 2016'!H$5</f>
        <v>6.4828655082632705E-2</v>
      </c>
      <c r="I21">
        <f>'Population 2016'!I21/'Population 2016'!I$5</f>
        <v>4.4311615442592746E-2</v>
      </c>
      <c r="J21">
        <f>'Population 2016'!J21/'Population 2016'!J$5</f>
        <v>0.11089457054476999</v>
      </c>
      <c r="K21">
        <f>'Population 2016'!K21/'Population 2016'!K$5</f>
        <v>6.5279024712942404E-2</v>
      </c>
      <c r="L21">
        <f>'Population 2016'!L21/'Population 2016'!L$5</f>
        <v>4.262703921973536E-2</v>
      </c>
      <c r="M21">
        <f>'Population 2016'!M21/'Population 2016'!M$5</f>
        <v>4.262703921973536E-2</v>
      </c>
      <c r="N21">
        <f>'Population 2016'!N21/'Population 2016'!N$5</f>
        <v>7.2656545116981858E-2</v>
      </c>
      <c r="O21">
        <f>'Population 2016'!O21/'Population 2016'!O$5</f>
        <v>5.554729990786697E-2</v>
      </c>
      <c r="P21">
        <f>'Population 2016'!P21/'Population 2016'!P$5</f>
        <v>0.26208723092527891</v>
      </c>
      <c r="Q21">
        <f>'Population 2016'!Q21/'Population 2016'!Q$5</f>
        <v>7.9740543589382026E-2</v>
      </c>
      <c r="R21">
        <f>'Population 2016'!R21/'Population 2016'!R$5</f>
        <v>0.27517698408473945</v>
      </c>
      <c r="S21">
        <f>'Population 2016'!S21/'Population 2016'!S$5</f>
        <v>0.12804450713275703</v>
      </c>
      <c r="T21">
        <f>'Population 2016'!T21/'Population 2016'!T$5</f>
        <v>0.19627227167605851</v>
      </c>
      <c r="U21">
        <f>'Population 2016'!U21/'Population 2016'!U$5</f>
        <v>0</v>
      </c>
      <c r="V21">
        <f>'Population 2016'!V21/'Population 2016'!V$5</f>
        <v>9.4023095534303658E-2</v>
      </c>
      <c r="W21">
        <f>'Population 2016'!W21/'Population 2016'!W$5</f>
        <v>0.10337039724406617</v>
      </c>
      <c r="X21">
        <f>'Population 2016'!X21/'Population 2016'!X$5</f>
        <v>0.10337039724406617</v>
      </c>
      <c r="Y21">
        <f>'Population 2016'!Y21/'Population 2016'!Y$5</f>
        <v>0.10210886949333078</v>
      </c>
      <c r="Z21">
        <f>'Population 2016'!Z21/'Population 2016'!Z$5</f>
        <v>4.9498338117979102E-2</v>
      </c>
      <c r="AA21">
        <f>'Population 2016'!AA21/'Population 2016'!AA$5</f>
        <v>7.7625789203385434E-2</v>
      </c>
      <c r="AB21">
        <f>'Population 2016'!AB21/'Population 2016'!AB$5</f>
        <v>0.16454970676437775</v>
      </c>
      <c r="AC21">
        <f>'Population 2016'!AC21/'Population 2016'!AC$5</f>
        <v>9.0303276026486232E-2</v>
      </c>
      <c r="AD21">
        <f>'Population 2016'!AD21/'Population 2016'!AD$5</f>
        <v>4.9916260374409167E-2</v>
      </c>
      <c r="AE21">
        <f>'Population 2016'!AE21/'Population 2016'!AE$5</f>
        <v>4.4666783026519781E-2</v>
      </c>
      <c r="AF21">
        <f>'Population 2016'!AF21/'Population 2016'!AF$5</f>
        <v>5.6176386312566919E-2</v>
      </c>
      <c r="AG21">
        <f>'Population 2016'!AG21/'Population 2016'!AG$5</f>
        <v>4.4666783026519781E-2</v>
      </c>
      <c r="AH21">
        <f>'Population 2016'!AH21/'Population 2016'!AH$5</f>
        <v>5.4856357337246781E-2</v>
      </c>
      <c r="AI21">
        <f>'Population 2016'!AI21/'Population 2016'!AI$5</f>
        <v>0.14930084653075509</v>
      </c>
      <c r="AJ21">
        <f>'Population 2016'!AJ21/'Population 2016'!AJ$5</f>
        <v>7.6234559295095219E-2</v>
      </c>
      <c r="AK21">
        <f>'Population 2016'!AK21/'Population 2016'!AK$5</f>
        <v>9.3308022076109776E-2</v>
      </c>
      <c r="AL21">
        <f>'Population 2016'!AL21/'Population 2016'!AL$5</f>
        <v>4.5103847040669727E-2</v>
      </c>
      <c r="AM21">
        <f>'Population 2016'!AM21/'Population 2016'!AM$5</f>
        <v>4.3322672597078497E-2</v>
      </c>
      <c r="AN21">
        <f>'Population 2016'!AN21/'Population 2016'!AN$5</f>
        <v>3.7307734264208574E-2</v>
      </c>
      <c r="AO21">
        <f>'Population 2016'!AO21/'Population 2016'!AO$5</f>
        <v>3.7307734264208574E-2</v>
      </c>
      <c r="AP21">
        <f>'Population 2016'!AP21/'Population 2016'!AP$5</f>
        <v>8.5569804860263457E-2</v>
      </c>
      <c r="AQ21">
        <f>'Population 2016'!AQ21/'Population 2016'!AQ$5</f>
        <v>8.6658080780402255E-2</v>
      </c>
      <c r="AR21">
        <f>'Population 2016'!AR21/'Population 2016'!AR$5</f>
        <v>9.7057041964380988E-2</v>
      </c>
      <c r="AS21">
        <f>'Population 2016'!AS21/'Population 2016'!AS$5</f>
        <v>4.4311615442592746E-2</v>
      </c>
      <c r="AT21">
        <f>'Population 2016'!AT21/'Population 2016'!AT$5</f>
        <v>0</v>
      </c>
      <c r="AU21">
        <f>'Population 2016'!AU21/'Population 2016'!AU$5</f>
        <v>0</v>
      </c>
      <c r="AV21">
        <f>'Population 2016'!AV21/'Population 2016'!AV$5</f>
        <v>9.8205046985534797E-2</v>
      </c>
      <c r="AW21">
        <f>'Population 2016'!AW21/'Population 2016'!AW$5</f>
        <v>6.6999969491732259E-2</v>
      </c>
      <c r="AX21">
        <f>'Population 2016'!AX21/'Population 2016'!AX$5</f>
        <v>0.13556614743728995</v>
      </c>
      <c r="AY21">
        <f>'Population 2016'!AY21/'Population 2016'!AY$5</f>
        <v>9.157614516079679E-2</v>
      </c>
      <c r="AZ21">
        <f>'Population 2016'!AZ21/'Population 2016'!AZ$5</f>
        <v>8.119667953356996E-2</v>
      </c>
      <c r="BA21">
        <f>'Population 2016'!BA21/'Population 2016'!BA$5</f>
        <v>1.9299287410926364E-2</v>
      </c>
      <c r="BB21">
        <f>'Population 2016'!BB21/'Population 2016'!BB$5</f>
        <v>8.6961325203869552E-2</v>
      </c>
      <c r="BC21">
        <f>'Population 2016'!BC21/'Population 2016'!BC$5</f>
        <v>0</v>
      </c>
      <c r="BD21" s="9">
        <v>19</v>
      </c>
    </row>
    <row r="22" spans="1:56" x14ac:dyDescent="0.35">
      <c r="A22" s="2" t="s">
        <v>142</v>
      </c>
      <c r="B22" s="7" t="s">
        <v>83</v>
      </c>
      <c r="C22">
        <f>'Population 2016'!C22/'Population 2016'!C$5</f>
        <v>0</v>
      </c>
      <c r="D22">
        <f>'Population 2016'!D22/'Population 2016'!D$5</f>
        <v>0</v>
      </c>
      <c r="E22">
        <f>'Population 2016'!E22/'Population 2016'!E$5</f>
        <v>0</v>
      </c>
      <c r="F22">
        <f>'Population 2016'!F22/'Population 2016'!F$5</f>
        <v>0</v>
      </c>
      <c r="G22">
        <f>'Population 2016'!G22/'Population 2016'!G$5</f>
        <v>0</v>
      </c>
      <c r="H22">
        <f>'Population 2016'!H22/'Population 2016'!H$5</f>
        <v>0</v>
      </c>
      <c r="I22">
        <f>'Population 2016'!I22/'Population 2016'!I$5</f>
        <v>0</v>
      </c>
      <c r="J22">
        <f>'Population 2016'!J22/'Population 2016'!J$5</f>
        <v>0</v>
      </c>
      <c r="K22">
        <f>'Population 2016'!K22/'Population 2016'!K$5</f>
        <v>0</v>
      </c>
      <c r="L22">
        <f>'Population 2016'!L22/'Population 2016'!L$5</f>
        <v>0</v>
      </c>
      <c r="M22">
        <f>'Population 2016'!M22/'Population 2016'!M$5</f>
        <v>0</v>
      </c>
      <c r="N22">
        <f>'Population 2016'!N22/'Population 2016'!N$5</f>
        <v>0</v>
      </c>
      <c r="O22">
        <f>'Population 2016'!O22/'Population 2016'!O$5</f>
        <v>0</v>
      </c>
      <c r="P22">
        <f>'Population 2016'!P22/'Population 2016'!P$5</f>
        <v>0</v>
      </c>
      <c r="Q22">
        <f>'Population 2016'!Q22/'Population 2016'!Q$5</f>
        <v>0</v>
      </c>
      <c r="R22">
        <f>'Population 2016'!R22/'Population 2016'!R$5</f>
        <v>0</v>
      </c>
      <c r="S22">
        <f>'Population 2016'!S22/'Population 2016'!S$5</f>
        <v>0</v>
      </c>
      <c r="T22">
        <f>'Population 2016'!T22/'Population 2016'!T$5</f>
        <v>0</v>
      </c>
      <c r="U22">
        <f>'Population 2016'!U22/'Population 2016'!U$5</f>
        <v>0</v>
      </c>
      <c r="V22">
        <f>'Population 2016'!V22/'Population 2016'!V$5</f>
        <v>0</v>
      </c>
      <c r="W22">
        <f>'Population 2016'!W22/'Population 2016'!W$5</f>
        <v>0</v>
      </c>
      <c r="X22">
        <f>'Population 2016'!X22/'Population 2016'!X$5</f>
        <v>0</v>
      </c>
      <c r="Y22">
        <f>'Population 2016'!Y22/'Population 2016'!Y$5</f>
        <v>0</v>
      </c>
      <c r="Z22">
        <f>'Population 2016'!Z22/'Population 2016'!Z$5</f>
        <v>0</v>
      </c>
      <c r="AA22">
        <f>'Population 2016'!AA22/'Population 2016'!AA$5</f>
        <v>0</v>
      </c>
      <c r="AB22">
        <f>'Population 2016'!AB22/'Population 2016'!AB$5</f>
        <v>0</v>
      </c>
      <c r="AC22">
        <f>'Population 2016'!AC22/'Population 2016'!AC$5</f>
        <v>0</v>
      </c>
      <c r="AD22">
        <f>'Population 2016'!AD22/'Population 2016'!AD$5</f>
        <v>0</v>
      </c>
      <c r="AE22">
        <f>'Population 2016'!AE22/'Population 2016'!AE$5</f>
        <v>0</v>
      </c>
      <c r="AF22">
        <f>'Population 2016'!AF22/'Population 2016'!AF$5</f>
        <v>0</v>
      </c>
      <c r="AG22">
        <f>'Population 2016'!AG22/'Population 2016'!AG$5</f>
        <v>0</v>
      </c>
      <c r="AH22">
        <f>'Population 2016'!AH22/'Population 2016'!AH$5</f>
        <v>0</v>
      </c>
      <c r="AI22">
        <f>'Population 2016'!AI22/'Population 2016'!AI$5</f>
        <v>0</v>
      </c>
      <c r="AJ22">
        <f>'Population 2016'!AJ22/'Population 2016'!AJ$5</f>
        <v>0</v>
      </c>
      <c r="AK22">
        <f>'Population 2016'!AK22/'Population 2016'!AK$5</f>
        <v>0</v>
      </c>
      <c r="AL22">
        <f>'Population 2016'!AL22/'Population 2016'!AL$5</f>
        <v>0</v>
      </c>
      <c r="AM22">
        <f>'Population 2016'!AM22/'Population 2016'!AM$5</f>
        <v>0</v>
      </c>
      <c r="AN22">
        <f>'Population 2016'!AN22/'Population 2016'!AN$5</f>
        <v>0</v>
      </c>
      <c r="AO22">
        <f>'Population 2016'!AO22/'Population 2016'!AO$5</f>
        <v>0</v>
      </c>
      <c r="AP22">
        <f>'Population 2016'!AP22/'Population 2016'!AP$5</f>
        <v>0</v>
      </c>
      <c r="AQ22">
        <f>'Population 2016'!AQ22/'Population 2016'!AQ$5</f>
        <v>0</v>
      </c>
      <c r="AR22">
        <f>'Population 2016'!AR22/'Population 2016'!AR$5</f>
        <v>0</v>
      </c>
      <c r="AS22">
        <f>'Population 2016'!AS22/'Population 2016'!AS$5</f>
        <v>0</v>
      </c>
      <c r="AT22">
        <f>'Population 2016'!AT22/'Population 2016'!AT$5</f>
        <v>0</v>
      </c>
      <c r="AU22">
        <f>'Population 2016'!AU22/'Population 2016'!AU$5</f>
        <v>0</v>
      </c>
      <c r="AV22">
        <f>'Population 2016'!AV22/'Population 2016'!AV$5</f>
        <v>0</v>
      </c>
      <c r="AW22">
        <f>'Population 2016'!AW22/'Population 2016'!AW$5</f>
        <v>0</v>
      </c>
      <c r="AX22">
        <f>'Population 2016'!AX22/'Population 2016'!AX$5</f>
        <v>0</v>
      </c>
      <c r="AY22">
        <f>'Population 2016'!AY22/'Population 2016'!AY$5</f>
        <v>0</v>
      </c>
      <c r="AZ22">
        <f>'Population 2016'!AZ22/'Population 2016'!AZ$5</f>
        <v>0</v>
      </c>
      <c r="BA22">
        <f>'Population 2016'!BA22/'Population 2016'!BA$5</f>
        <v>0</v>
      </c>
      <c r="BB22">
        <f>'Population 2016'!BB22/'Population 2016'!BB$5</f>
        <v>0</v>
      </c>
      <c r="BC22">
        <f>'Population 2016'!BC22/'Population 2016'!BC$5</f>
        <v>0</v>
      </c>
      <c r="BD22" s="9">
        <v>20</v>
      </c>
    </row>
    <row r="23" spans="1:56" x14ac:dyDescent="0.35">
      <c r="A23" s="3"/>
      <c r="B23" s="5" t="s">
        <v>61</v>
      </c>
      <c r="C23">
        <f>'Population 2016'!C23/'Population 2016'!C$5</f>
        <v>0</v>
      </c>
      <c r="D23">
        <f>'Population 2016'!D23/'Population 2016'!D$5</f>
        <v>0</v>
      </c>
      <c r="E23">
        <f>'Population 2016'!E23/'Population 2016'!E$5</f>
        <v>0</v>
      </c>
      <c r="F23">
        <f>'Population 2016'!F23/'Population 2016'!F$5</f>
        <v>0</v>
      </c>
      <c r="G23">
        <f>'Population 2016'!G23/'Population 2016'!G$5</f>
        <v>0</v>
      </c>
      <c r="H23">
        <f>'Population 2016'!H23/'Population 2016'!H$5</f>
        <v>0</v>
      </c>
      <c r="I23">
        <f>'Population 2016'!I23/'Population 2016'!I$5</f>
        <v>0</v>
      </c>
      <c r="J23">
        <f>'Population 2016'!J23/'Population 2016'!J$5</f>
        <v>0</v>
      </c>
      <c r="K23">
        <f>'Population 2016'!K23/'Population 2016'!K$5</f>
        <v>0</v>
      </c>
      <c r="L23">
        <f>'Population 2016'!L23/'Population 2016'!L$5</f>
        <v>0</v>
      </c>
      <c r="M23">
        <f>'Population 2016'!M23/'Population 2016'!M$5</f>
        <v>0</v>
      </c>
      <c r="N23">
        <f>'Population 2016'!N23/'Population 2016'!N$5</f>
        <v>0</v>
      </c>
      <c r="O23">
        <f>'Population 2016'!O23/'Population 2016'!O$5</f>
        <v>0</v>
      </c>
      <c r="P23">
        <f>'Population 2016'!P23/'Population 2016'!P$5</f>
        <v>0</v>
      </c>
      <c r="Q23">
        <f>'Population 2016'!Q23/'Population 2016'!Q$5</f>
        <v>0</v>
      </c>
      <c r="R23">
        <f>'Population 2016'!R23/'Population 2016'!R$5</f>
        <v>0</v>
      </c>
      <c r="S23">
        <f>'Population 2016'!S23/'Population 2016'!S$5</f>
        <v>0</v>
      </c>
      <c r="T23">
        <f>'Population 2016'!T23/'Population 2016'!T$5</f>
        <v>0</v>
      </c>
      <c r="U23">
        <f>'Population 2016'!U23/'Population 2016'!U$5</f>
        <v>0</v>
      </c>
      <c r="V23">
        <f>'Population 2016'!V23/'Population 2016'!V$5</f>
        <v>0</v>
      </c>
      <c r="W23">
        <f>'Population 2016'!W23/'Population 2016'!W$5</f>
        <v>0</v>
      </c>
      <c r="X23">
        <f>'Population 2016'!X23/'Population 2016'!X$5</f>
        <v>0</v>
      </c>
      <c r="Y23">
        <f>'Population 2016'!Y23/'Population 2016'!Y$5</f>
        <v>0</v>
      </c>
      <c r="Z23">
        <f>'Population 2016'!Z23/'Population 2016'!Z$5</f>
        <v>0</v>
      </c>
      <c r="AA23">
        <f>'Population 2016'!AA23/'Population 2016'!AA$5</f>
        <v>0</v>
      </c>
      <c r="AB23">
        <f>'Population 2016'!AB23/'Population 2016'!AB$5</f>
        <v>0</v>
      </c>
      <c r="AC23">
        <f>'Population 2016'!AC23/'Population 2016'!AC$5</f>
        <v>0</v>
      </c>
      <c r="AD23">
        <f>'Population 2016'!AD23/'Population 2016'!AD$5</f>
        <v>0</v>
      </c>
      <c r="AE23">
        <f>'Population 2016'!AE23/'Population 2016'!AE$5</f>
        <v>0</v>
      </c>
      <c r="AF23">
        <f>'Population 2016'!AF23/'Population 2016'!AF$5</f>
        <v>0</v>
      </c>
      <c r="AG23">
        <f>'Population 2016'!AG23/'Population 2016'!AG$5</f>
        <v>0</v>
      </c>
      <c r="AH23">
        <f>'Population 2016'!AH23/'Population 2016'!AH$5</f>
        <v>0</v>
      </c>
      <c r="AI23">
        <f>'Population 2016'!AI23/'Population 2016'!AI$5</f>
        <v>0</v>
      </c>
      <c r="AJ23">
        <f>'Population 2016'!AJ23/'Population 2016'!AJ$5</f>
        <v>0</v>
      </c>
      <c r="AK23">
        <f>'Population 2016'!AK23/'Population 2016'!AK$5</f>
        <v>0</v>
      </c>
      <c r="AL23">
        <f>'Population 2016'!AL23/'Population 2016'!AL$5</f>
        <v>0</v>
      </c>
      <c r="AM23">
        <f>'Population 2016'!AM23/'Population 2016'!AM$5</f>
        <v>0</v>
      </c>
      <c r="AN23">
        <f>'Population 2016'!AN23/'Population 2016'!AN$5</f>
        <v>0</v>
      </c>
      <c r="AO23">
        <f>'Population 2016'!AO23/'Population 2016'!AO$5</f>
        <v>0</v>
      </c>
      <c r="AP23">
        <f>'Population 2016'!AP23/'Population 2016'!AP$5</f>
        <v>0</v>
      </c>
      <c r="AQ23">
        <f>'Population 2016'!AQ23/'Population 2016'!AQ$5</f>
        <v>0</v>
      </c>
      <c r="AR23">
        <f>'Population 2016'!AR23/'Population 2016'!AR$5</f>
        <v>0</v>
      </c>
      <c r="AS23">
        <f>'Population 2016'!AS23/'Population 2016'!AS$5</f>
        <v>0</v>
      </c>
      <c r="AT23">
        <f>'Population 2016'!AT23/'Population 2016'!AT$5</f>
        <v>0</v>
      </c>
      <c r="AU23">
        <f>'Population 2016'!AU23/'Population 2016'!AU$5</f>
        <v>0</v>
      </c>
      <c r="AV23">
        <f>'Population 2016'!AV23/'Population 2016'!AV$5</f>
        <v>0</v>
      </c>
      <c r="AW23">
        <f>'Population 2016'!AW23/'Population 2016'!AW$5</f>
        <v>0</v>
      </c>
      <c r="AX23">
        <f>'Population 2016'!AX23/'Population 2016'!AX$5</f>
        <v>0</v>
      </c>
      <c r="AY23">
        <f>'Population 2016'!AY23/'Population 2016'!AY$5</f>
        <v>0</v>
      </c>
      <c r="AZ23">
        <f>'Population 2016'!AZ23/'Population 2016'!AZ$5</f>
        <v>0</v>
      </c>
      <c r="BA23">
        <f>'Population 2016'!BA23/'Population 2016'!BA$5</f>
        <v>0</v>
      </c>
      <c r="BB23">
        <f>'Population 2016'!BB23/'Population 2016'!BB$5</f>
        <v>0</v>
      </c>
      <c r="BC23">
        <f>'Population 2016'!BC23/'Population 2016'!BC$5</f>
        <v>0</v>
      </c>
      <c r="BD23" s="9">
        <v>21</v>
      </c>
    </row>
    <row r="24" spans="1:56" x14ac:dyDescent="0.35">
      <c r="A24" s="3"/>
      <c r="B24" s="5" t="s">
        <v>78</v>
      </c>
      <c r="C24">
        <f>'Population 2016'!C24/'Population 2016'!C$5</f>
        <v>0</v>
      </c>
      <c r="D24">
        <f>'Population 2016'!D24/'Population 2016'!D$5</f>
        <v>0</v>
      </c>
      <c r="E24">
        <f>'Population 2016'!E24/'Population 2016'!E$5</f>
        <v>0</v>
      </c>
      <c r="F24">
        <f>'Population 2016'!F24/'Population 2016'!F$5</f>
        <v>0</v>
      </c>
      <c r="G24">
        <f>'Population 2016'!G24/'Population 2016'!G$5</f>
        <v>0</v>
      </c>
      <c r="H24">
        <f>'Population 2016'!H24/'Population 2016'!H$5</f>
        <v>0</v>
      </c>
      <c r="I24">
        <f>'Population 2016'!I24/'Population 2016'!I$5</f>
        <v>0</v>
      </c>
      <c r="J24">
        <f>'Population 2016'!J24/'Population 2016'!J$5</f>
        <v>0</v>
      </c>
      <c r="K24">
        <f>'Population 2016'!K24/'Population 2016'!K$5</f>
        <v>0</v>
      </c>
      <c r="L24">
        <f>'Population 2016'!L24/'Population 2016'!L$5</f>
        <v>0</v>
      </c>
      <c r="M24">
        <f>'Population 2016'!M24/'Population 2016'!M$5</f>
        <v>0</v>
      </c>
      <c r="N24">
        <f>'Population 2016'!N24/'Population 2016'!N$5</f>
        <v>0</v>
      </c>
      <c r="O24">
        <f>'Population 2016'!O24/'Population 2016'!O$5</f>
        <v>0</v>
      </c>
      <c r="P24">
        <f>'Population 2016'!P24/'Population 2016'!P$5</f>
        <v>0</v>
      </c>
      <c r="Q24">
        <f>'Population 2016'!Q24/'Population 2016'!Q$5</f>
        <v>0</v>
      </c>
      <c r="R24">
        <f>'Population 2016'!R24/'Population 2016'!R$5</f>
        <v>0</v>
      </c>
      <c r="S24">
        <f>'Population 2016'!S24/'Population 2016'!S$5</f>
        <v>0</v>
      </c>
      <c r="T24">
        <f>'Population 2016'!T24/'Population 2016'!T$5</f>
        <v>0</v>
      </c>
      <c r="U24">
        <f>'Population 2016'!U24/'Population 2016'!U$5</f>
        <v>0</v>
      </c>
      <c r="V24">
        <f>'Population 2016'!V24/'Population 2016'!V$5</f>
        <v>0</v>
      </c>
      <c r="W24">
        <f>'Population 2016'!W24/'Population 2016'!W$5</f>
        <v>0</v>
      </c>
      <c r="X24">
        <f>'Population 2016'!X24/'Population 2016'!X$5</f>
        <v>0</v>
      </c>
      <c r="Y24">
        <f>'Population 2016'!Y24/'Population 2016'!Y$5</f>
        <v>0</v>
      </c>
      <c r="Z24">
        <f>'Population 2016'!Z24/'Population 2016'!Z$5</f>
        <v>0</v>
      </c>
      <c r="AA24">
        <f>'Population 2016'!AA24/'Population 2016'!AA$5</f>
        <v>0</v>
      </c>
      <c r="AB24">
        <f>'Population 2016'!AB24/'Population 2016'!AB$5</f>
        <v>0</v>
      </c>
      <c r="AC24">
        <f>'Population 2016'!AC24/'Population 2016'!AC$5</f>
        <v>0</v>
      </c>
      <c r="AD24">
        <f>'Population 2016'!AD24/'Population 2016'!AD$5</f>
        <v>0</v>
      </c>
      <c r="AE24">
        <f>'Population 2016'!AE24/'Population 2016'!AE$5</f>
        <v>0</v>
      </c>
      <c r="AF24">
        <f>'Population 2016'!AF24/'Population 2016'!AF$5</f>
        <v>0</v>
      </c>
      <c r="AG24">
        <f>'Population 2016'!AG24/'Population 2016'!AG$5</f>
        <v>0</v>
      </c>
      <c r="AH24">
        <f>'Population 2016'!AH24/'Population 2016'!AH$5</f>
        <v>0</v>
      </c>
      <c r="AI24">
        <f>'Population 2016'!AI24/'Population 2016'!AI$5</f>
        <v>0</v>
      </c>
      <c r="AJ24">
        <f>'Population 2016'!AJ24/'Population 2016'!AJ$5</f>
        <v>0</v>
      </c>
      <c r="AK24">
        <f>'Population 2016'!AK24/'Population 2016'!AK$5</f>
        <v>0</v>
      </c>
      <c r="AL24">
        <f>'Population 2016'!AL24/'Population 2016'!AL$5</f>
        <v>0</v>
      </c>
      <c r="AM24">
        <f>'Population 2016'!AM24/'Population 2016'!AM$5</f>
        <v>0</v>
      </c>
      <c r="AN24">
        <f>'Population 2016'!AN24/'Population 2016'!AN$5</f>
        <v>0</v>
      </c>
      <c r="AO24">
        <f>'Population 2016'!AO24/'Population 2016'!AO$5</f>
        <v>0</v>
      </c>
      <c r="AP24">
        <f>'Population 2016'!AP24/'Population 2016'!AP$5</f>
        <v>0</v>
      </c>
      <c r="AQ24">
        <f>'Population 2016'!AQ24/'Population 2016'!AQ$5</f>
        <v>0</v>
      </c>
      <c r="AR24">
        <f>'Population 2016'!AR24/'Population 2016'!AR$5</f>
        <v>0</v>
      </c>
      <c r="AS24">
        <f>'Population 2016'!AS24/'Population 2016'!AS$5</f>
        <v>0</v>
      </c>
      <c r="AT24">
        <f>'Population 2016'!AT24/'Population 2016'!AT$5</f>
        <v>0</v>
      </c>
      <c r="AU24">
        <f>'Population 2016'!AU24/'Population 2016'!AU$5</f>
        <v>0</v>
      </c>
      <c r="AV24">
        <f>'Population 2016'!AV24/'Population 2016'!AV$5</f>
        <v>0</v>
      </c>
      <c r="AW24">
        <f>'Population 2016'!AW24/'Population 2016'!AW$5</f>
        <v>0</v>
      </c>
      <c r="AX24">
        <f>'Population 2016'!AX24/'Population 2016'!AX$5</f>
        <v>0</v>
      </c>
      <c r="AY24">
        <f>'Population 2016'!AY24/'Population 2016'!AY$5</f>
        <v>0</v>
      </c>
      <c r="AZ24">
        <f>'Population 2016'!AZ24/'Population 2016'!AZ$5</f>
        <v>0</v>
      </c>
      <c r="BA24">
        <f>'Population 2016'!BA24/'Population 2016'!BA$5</f>
        <v>0</v>
      </c>
      <c r="BB24">
        <f>'Population 2016'!BB24/'Population 2016'!BB$5</f>
        <v>0</v>
      </c>
      <c r="BC24">
        <f>'Population 2016'!BC24/'Population 2016'!BC$5</f>
        <v>0</v>
      </c>
      <c r="BD24" s="9">
        <v>22</v>
      </c>
    </row>
    <row r="25" spans="1:56" x14ac:dyDescent="0.35">
      <c r="A25" s="3"/>
      <c r="B25" s="5" t="s">
        <v>62</v>
      </c>
      <c r="C25">
        <f>'Population 2016'!C25/'Population 2016'!C$5</f>
        <v>2.623011147286267E-2</v>
      </c>
      <c r="D25">
        <f>'Population 2016'!D25/'Population 2016'!D$5</f>
        <v>2.5549426366597225E-2</v>
      </c>
      <c r="E25">
        <f>'Population 2016'!E25/'Population 2016'!E$5</f>
        <v>2.492511215597298E-2</v>
      </c>
      <c r="F25">
        <f>'Population 2016'!F25/'Population 2016'!F$5</f>
        <v>2.4929178470254956E-2</v>
      </c>
      <c r="G25">
        <f>'Population 2016'!G25/'Population 2016'!G$5</f>
        <v>2.3750879662209713E-2</v>
      </c>
      <c r="H25">
        <f>'Population 2016'!H25/'Population 2016'!H$5</f>
        <v>2.6117576107362529E-2</v>
      </c>
      <c r="I25">
        <f>'Population 2016'!I25/'Population 2016'!I$5</f>
        <v>2.5060715182983001E-2</v>
      </c>
      <c r="J25">
        <f>'Population 2016'!J25/'Population 2016'!J$5</f>
        <v>3.2160420623139251E-2</v>
      </c>
      <c r="K25">
        <f>'Population 2016'!K25/'Population 2016'!K$5</f>
        <v>2.6461276756603504E-2</v>
      </c>
      <c r="L25">
        <f>'Population 2016'!L25/'Population 2016'!L$5</f>
        <v>2.3882896764252697E-2</v>
      </c>
      <c r="M25">
        <f>'Population 2016'!M25/'Population 2016'!M$5</f>
        <v>2.3882896764252697E-2</v>
      </c>
      <c r="N25">
        <f>'Population 2016'!N25/'Population 2016'!N$5</f>
        <v>3.1714903432700267E-2</v>
      </c>
      <c r="O25">
        <f>'Population 2016'!O25/'Population 2016'!O$5</f>
        <v>2.6074637659622948E-2</v>
      </c>
      <c r="P25">
        <f>'Population 2016'!P25/'Population 2016'!P$5</f>
        <v>2.6135467147526202E-2</v>
      </c>
      <c r="Q25">
        <f>'Population 2016'!Q25/'Population 2016'!Q$5</f>
        <v>2.7261724304062231E-2</v>
      </c>
      <c r="R25">
        <f>'Population 2016'!R25/'Population 2016'!R$5</f>
        <v>3.0193750998030552E-2</v>
      </c>
      <c r="S25">
        <f>'Population 2016'!S25/'Population 2016'!S$5</f>
        <v>2.6372929946987578E-2</v>
      </c>
      <c r="T25">
        <f>'Population 2016'!T25/'Population 2016'!T$5</f>
        <v>2.4385420398970698E-2</v>
      </c>
      <c r="U25">
        <f>'Population 2016'!U25/'Population 2016'!U$5</f>
        <v>2.2396317443455938E-2</v>
      </c>
      <c r="V25">
        <f>'Population 2016'!V25/'Population 2016'!V$5</f>
        <v>2.505705192297418E-2</v>
      </c>
      <c r="W25">
        <f>'Population 2016'!W25/'Population 2016'!W$5</f>
        <v>2.7889448878604253E-2</v>
      </c>
      <c r="X25">
        <f>'Population 2016'!X25/'Population 2016'!X$5</f>
        <v>2.7889448878604253E-2</v>
      </c>
      <c r="Y25">
        <f>'Population 2016'!Y25/'Population 2016'!Y$5</f>
        <v>2.8461391710783612E-2</v>
      </c>
      <c r="Z25">
        <f>'Population 2016'!Z25/'Population 2016'!Z$5</f>
        <v>2.644686333077163E-2</v>
      </c>
      <c r="AA25">
        <f>'Population 2016'!AA25/'Population 2016'!AA$5</f>
        <v>2.7062957551936443E-2</v>
      </c>
      <c r="AB25">
        <f>'Population 2016'!AB25/'Population 2016'!AB$5</f>
        <v>2.5587750632017441E-2</v>
      </c>
      <c r="AC25">
        <f>'Population 2016'!AC25/'Population 2016'!AC$5</f>
        <v>2.6653786244288106E-2</v>
      </c>
      <c r="AD25">
        <f>'Population 2016'!AD25/'Population 2016'!AD$5</f>
        <v>2.4236108526554764E-2</v>
      </c>
      <c r="AE25">
        <f>'Population 2016'!AE25/'Population 2016'!AE$5</f>
        <v>2.4420168584893067E-2</v>
      </c>
      <c r="AF25">
        <f>'Population 2016'!AF25/'Population 2016'!AF$5</f>
        <v>2.5863759067396581E-2</v>
      </c>
      <c r="AG25">
        <f>'Population 2016'!AG25/'Population 2016'!AG$5</f>
        <v>2.4420168584893067E-2</v>
      </c>
      <c r="AH25">
        <f>'Population 2016'!AH25/'Population 2016'!AH$5</f>
        <v>2.779785070079786E-2</v>
      </c>
      <c r="AI25">
        <f>'Population 2016'!AI25/'Population 2016'!AI$5</f>
        <v>2.5909965876279639E-2</v>
      </c>
      <c r="AJ25">
        <f>'Population 2016'!AJ25/'Population 2016'!AJ$5</f>
        <v>2.8065136770487688E-2</v>
      </c>
      <c r="AK25">
        <f>'Population 2016'!AK25/'Population 2016'!AK$5</f>
        <v>2.5784795645122763E-2</v>
      </c>
      <c r="AL25">
        <f>'Population 2016'!AL25/'Population 2016'!AL$5</f>
        <v>2.6923963746652242E-2</v>
      </c>
      <c r="AM25">
        <f>'Population 2016'!AM25/'Population 2016'!AM$5</f>
        <v>2.9175163261388457E-2</v>
      </c>
      <c r="AN25">
        <f>'Population 2016'!AN25/'Population 2016'!AN$5</f>
        <v>2.1544671102868986E-2</v>
      </c>
      <c r="AO25">
        <f>'Population 2016'!AO25/'Population 2016'!AO$5</f>
        <v>2.1544671102868986E-2</v>
      </c>
      <c r="AP25">
        <f>'Population 2016'!AP25/'Population 2016'!AP$5</f>
        <v>2.5062219615427293E-2</v>
      </c>
      <c r="AQ25">
        <f>'Population 2016'!AQ25/'Population 2016'!AQ$5</f>
        <v>2.6429002027730585E-2</v>
      </c>
      <c r="AR25">
        <f>'Population 2016'!AR25/'Population 2016'!AR$5</f>
        <v>2.6466639175919175E-2</v>
      </c>
      <c r="AS25">
        <f>'Population 2016'!AS25/'Population 2016'!AS$5</f>
        <v>2.5060715182983001E-2</v>
      </c>
      <c r="AT25">
        <f>'Population 2016'!AT25/'Population 2016'!AT$5</f>
        <v>2.7732377286866665E-2</v>
      </c>
      <c r="AU25">
        <f>'Population 2016'!AU25/'Population 2016'!AU$5</f>
        <v>2.7732377286866665E-2</v>
      </c>
      <c r="AV25">
        <f>'Population 2016'!AV25/'Population 2016'!AV$5</f>
        <v>2.5203252032520326E-2</v>
      </c>
      <c r="AW25">
        <f>'Population 2016'!AW25/'Population 2016'!AW$5</f>
        <v>2.6347702727439137E-2</v>
      </c>
      <c r="AX25">
        <f>'Population 2016'!AX25/'Population 2016'!AX$5</f>
        <v>3.5242853674431682E-2</v>
      </c>
      <c r="AY25">
        <f>'Population 2016'!AY25/'Population 2016'!AY$5</f>
        <v>2.7632263394632966E-2</v>
      </c>
      <c r="AZ25">
        <f>'Population 2016'!AZ25/'Population 2016'!AZ$5</f>
        <v>2.7405928746886344E-2</v>
      </c>
      <c r="BA25">
        <f>'Population 2016'!BA25/'Population 2016'!BA$5</f>
        <v>2.6276722090261283E-2</v>
      </c>
      <c r="BB25">
        <f>'Population 2016'!BB25/'Population 2016'!BB$5</f>
        <v>2.8572809567541067E-2</v>
      </c>
      <c r="BC25">
        <f>'Population 2016'!BC25/'Population 2016'!BC$5</f>
        <v>2.2396317443455938E-2</v>
      </c>
      <c r="BD25" s="9">
        <v>23</v>
      </c>
    </row>
    <row r="26" spans="1:56" x14ac:dyDescent="0.35">
      <c r="A26" s="3"/>
      <c r="B26" s="5" t="s">
        <v>63</v>
      </c>
      <c r="C26">
        <f>'Population 2016'!C26/'Population 2016'!C$5</f>
        <v>5.7172647493266136E-2</v>
      </c>
      <c r="D26">
        <f>'Population 2016'!D26/'Population 2016'!D$5</f>
        <v>4.2885576518685874E-2</v>
      </c>
      <c r="E26">
        <f>'Population 2016'!E26/'Population 2016'!E$5</f>
        <v>2.9781688457193218E-2</v>
      </c>
      <c r="F26">
        <f>'Population 2016'!F26/'Population 2016'!F$5</f>
        <v>3.1140870460983777E-2</v>
      </c>
      <c r="G26">
        <f>'Population 2016'!G26/'Population 2016'!G$5</f>
        <v>2.5672603258810156E-2</v>
      </c>
      <c r="H26">
        <f>'Population 2016'!H26/'Population 2016'!H$5</f>
        <v>3.3879894816366364E-2</v>
      </c>
      <c r="I26">
        <f>'Population 2016'!I26/'Population 2016'!I$5</f>
        <v>2.8860648186919018E-2</v>
      </c>
      <c r="J26">
        <f>'Population 2016'!J26/'Population 2016'!J$5</f>
        <v>4.5114153736430511E-2</v>
      </c>
      <c r="K26">
        <f>'Population 2016'!K26/'Population 2016'!K$5</f>
        <v>3.3336483485328167E-2</v>
      </c>
      <c r="L26">
        <f>'Population 2016'!L26/'Population 2016'!L$5</f>
        <v>3.0157419026893079E-2</v>
      </c>
      <c r="M26">
        <f>'Population 2016'!M26/'Population 2016'!M$5</f>
        <v>3.0157419026893079E-2</v>
      </c>
      <c r="N26">
        <f>'Population 2016'!N26/'Population 2016'!N$5</f>
        <v>5.937100650211781E-2</v>
      </c>
      <c r="O26">
        <f>'Population 2016'!O26/'Population 2016'!O$5</f>
        <v>3.4832228727672603E-2</v>
      </c>
      <c r="P26">
        <f>'Population 2016'!P26/'Population 2016'!P$5</f>
        <v>3.2086103910740446E-2</v>
      </c>
      <c r="Q26">
        <f>'Population 2016'!Q26/'Population 2016'!Q$5</f>
        <v>3.694433672929813E-2</v>
      </c>
      <c r="R26">
        <f>'Population 2016'!R26/'Population 2016'!R$5</f>
        <v>3.3147921435034866E-2</v>
      </c>
      <c r="S26">
        <f>'Population 2016'!S26/'Population 2016'!S$5</f>
        <v>4.4659832542177799E-2</v>
      </c>
      <c r="T26">
        <f>'Population 2016'!T26/'Population 2016'!T$5</f>
        <v>5.7679511221341719E-2</v>
      </c>
      <c r="U26">
        <f>'Population 2016'!U26/'Population 2016'!U$5</f>
        <v>2.4742176780418713E-2</v>
      </c>
      <c r="V26">
        <f>'Population 2016'!V26/'Population 2016'!V$5</f>
        <v>3.4078506498958182E-2</v>
      </c>
      <c r="W26">
        <f>'Population 2016'!W26/'Population 2016'!W$5</f>
        <v>4.042384902502958E-2</v>
      </c>
      <c r="X26">
        <f>'Population 2016'!X26/'Population 2016'!X$5</f>
        <v>4.042384902502958E-2</v>
      </c>
      <c r="Y26">
        <f>'Population 2016'!Y26/'Population 2016'!Y$5</f>
        <v>3.9367418641992974E-2</v>
      </c>
      <c r="Z26">
        <f>'Population 2016'!Z26/'Population 2016'!Z$5</f>
        <v>5.5940671682962857E-2</v>
      </c>
      <c r="AA26">
        <f>'Population 2016'!AA26/'Population 2016'!AA$5</f>
        <v>4.2530446989915337E-2</v>
      </c>
      <c r="AB26">
        <f>'Population 2016'!AB26/'Population 2016'!AB$5</f>
        <v>4.1061175194211028E-2</v>
      </c>
      <c r="AC26">
        <f>'Population 2016'!AC26/'Population 2016'!AC$5</f>
        <v>4.643985263362576E-2</v>
      </c>
      <c r="AD26">
        <f>'Population 2016'!AD26/'Population 2016'!AD$5</f>
        <v>2.8054635453496596E-2</v>
      </c>
      <c r="AE26">
        <f>'Population 2016'!AE26/'Population 2016'!AE$5</f>
        <v>2.8958202856292158E-2</v>
      </c>
      <c r="AF26">
        <f>'Population 2016'!AF26/'Population 2016'!AF$5</f>
        <v>3.5937806330965633E-2</v>
      </c>
      <c r="AG26">
        <f>'Population 2016'!AG26/'Population 2016'!AG$5</f>
        <v>2.8958202856292158E-2</v>
      </c>
      <c r="AH26">
        <f>'Population 2016'!AH26/'Population 2016'!AH$5</f>
        <v>3.5508949221180905E-2</v>
      </c>
      <c r="AI26">
        <f>'Population 2016'!AI26/'Population 2016'!AI$5</f>
        <v>4.8495056435383675E-2</v>
      </c>
      <c r="AJ26">
        <f>'Population 2016'!AJ26/'Population 2016'!AJ$5</f>
        <v>3.4520257647157236E-2</v>
      </c>
      <c r="AK26">
        <f>'Population 2016'!AK26/'Population 2016'!AK$5</f>
        <v>3.1680977584451174E-2</v>
      </c>
      <c r="AL26">
        <f>'Population 2016'!AL26/'Population 2016'!AL$5</f>
        <v>3.5180291232862135E-2</v>
      </c>
      <c r="AM26">
        <f>'Population 2016'!AM26/'Population 2016'!AM$5</f>
        <v>3.6462615586889832E-2</v>
      </c>
      <c r="AN26">
        <f>'Population 2016'!AN26/'Population 2016'!AN$5</f>
        <v>2.9126213592233011E-2</v>
      </c>
      <c r="AO26">
        <f>'Population 2016'!AO26/'Population 2016'!AO$5</f>
        <v>2.9126213592233011E-2</v>
      </c>
      <c r="AP26">
        <f>'Population 2016'!AP26/'Population 2016'!AP$5</f>
        <v>3.0547057051820616E-2</v>
      </c>
      <c r="AQ26">
        <f>'Population 2016'!AQ26/'Population 2016'!AQ$5</f>
        <v>3.7362306132514934E-2</v>
      </c>
      <c r="AR26">
        <f>'Population 2016'!AR26/'Population 2016'!AR$5</f>
        <v>4.0607665819443708E-2</v>
      </c>
      <c r="AS26">
        <f>'Population 2016'!AS26/'Population 2016'!AS$5</f>
        <v>2.8860648186919018E-2</v>
      </c>
      <c r="AT26">
        <f>'Population 2016'!AT26/'Population 2016'!AT$5</f>
        <v>2.963041071334423E-2</v>
      </c>
      <c r="AU26">
        <f>'Population 2016'!AU26/'Population 2016'!AU$5</f>
        <v>2.963041071334423E-2</v>
      </c>
      <c r="AV26">
        <f>'Population 2016'!AV26/'Population 2016'!AV$5</f>
        <v>3.1316650828845952E-2</v>
      </c>
      <c r="AW26">
        <f>'Population 2016'!AW26/'Population 2016'!AW$5</f>
        <v>3.4504850814570748E-2</v>
      </c>
      <c r="AX26">
        <f>'Population 2016'!AX26/'Population 2016'!AX$5</f>
        <v>5.1484212274940259E-2</v>
      </c>
      <c r="AY26">
        <f>'Population 2016'!AY26/'Population 2016'!AY$5</f>
        <v>4.0745387228052994E-2</v>
      </c>
      <c r="AZ26">
        <f>'Population 2016'!AZ26/'Population 2016'!AZ$5</f>
        <v>4.1028355126530941E-2</v>
      </c>
      <c r="BA26">
        <f>'Population 2016'!BA26/'Population 2016'!BA$5</f>
        <v>3.8153206650831356E-2</v>
      </c>
      <c r="BB26">
        <f>'Population 2016'!BB26/'Population 2016'!BB$5</f>
        <v>3.4946106626709848E-2</v>
      </c>
      <c r="BC26">
        <f>'Population 2016'!BC26/'Population 2016'!BC$5</f>
        <v>2.4742176780418713E-2</v>
      </c>
      <c r="BD26" s="9">
        <v>24</v>
      </c>
    </row>
    <row r="27" spans="1:56" x14ac:dyDescent="0.35">
      <c r="A27" s="3"/>
      <c r="B27" s="5" t="s">
        <v>64</v>
      </c>
      <c r="C27">
        <f>'Population 2016'!C27/'Population 2016'!C$5</f>
        <v>5.9523748677505581E-2</v>
      </c>
      <c r="D27">
        <f>'Population 2016'!D27/'Population 2016'!D$5</f>
        <v>4.5020196981700455E-2</v>
      </c>
      <c r="E27">
        <f>'Population 2016'!E27/'Population 2016'!E$5</f>
        <v>3.171775603673372E-2</v>
      </c>
      <c r="F27">
        <f>'Population 2016'!F27/'Population 2016'!F$5</f>
        <v>3.0069533865567859E-2</v>
      </c>
      <c r="G27">
        <f>'Population 2016'!G27/'Population 2016'!G$5</f>
        <v>2.5442537757808695E-2</v>
      </c>
      <c r="H27">
        <f>'Population 2016'!H27/'Population 2016'!H$5</f>
        <v>3.3698320109722998E-2</v>
      </c>
      <c r="I27">
        <f>'Population 2016'!I27/'Population 2016'!I$5</f>
        <v>2.5992379197722133E-2</v>
      </c>
      <c r="J27">
        <f>'Population 2016'!J27/'Population 2016'!J$5</f>
        <v>3.8645580222751136E-2</v>
      </c>
      <c r="K27">
        <f>'Population 2016'!K27/'Population 2016'!K$5</f>
        <v>3.326560506544441E-2</v>
      </c>
      <c r="L27">
        <f>'Population 2016'!L27/'Population 2016'!L$5</f>
        <v>3.0546598255841658E-2</v>
      </c>
      <c r="M27">
        <f>'Population 2016'!M27/'Population 2016'!M$5</f>
        <v>3.0546598255841658E-2</v>
      </c>
      <c r="N27">
        <f>'Population 2016'!N27/'Population 2016'!N$5</f>
        <v>5.532828059571937E-2</v>
      </c>
      <c r="O27">
        <f>'Population 2016'!O27/'Population 2016'!O$5</f>
        <v>3.6714516400669701E-2</v>
      </c>
      <c r="P27">
        <f>'Population 2016'!P27/'Population 2016'!P$5</f>
        <v>2.7825988955257522E-2</v>
      </c>
      <c r="Q27">
        <f>'Population 2016'!Q27/'Population 2016'!Q$5</f>
        <v>3.2855078083688795E-2</v>
      </c>
      <c r="R27">
        <f>'Population 2016'!R27/'Population 2016'!R$5</f>
        <v>2.9914302443178793E-2</v>
      </c>
      <c r="S27">
        <f>'Population 2016'!S27/'Population 2016'!S$5</f>
        <v>4.5971461910671509E-2</v>
      </c>
      <c r="T27">
        <f>'Population 2016'!T27/'Population 2016'!T$5</f>
        <v>6.394978199466736E-2</v>
      </c>
      <c r="U27">
        <f>'Population 2016'!U27/'Population 2016'!U$5</f>
        <v>2.7043774620457664E-2</v>
      </c>
      <c r="V27">
        <f>'Population 2016'!V27/'Population 2016'!V$5</f>
        <v>3.5421802611795054E-2</v>
      </c>
      <c r="W27">
        <f>'Population 2016'!W27/'Population 2016'!W$5</f>
        <v>3.642983677498219E-2</v>
      </c>
      <c r="X27">
        <f>'Population 2016'!X27/'Population 2016'!X$5</f>
        <v>3.642983677498219E-2</v>
      </c>
      <c r="Y27">
        <f>'Population 2016'!Y27/'Population 2016'!Y$5</f>
        <v>3.6966820877251554E-2</v>
      </c>
      <c r="Z27">
        <f>'Population 2016'!Z27/'Population 2016'!Z$5</f>
        <v>6.3112800847104925E-2</v>
      </c>
      <c r="AA27">
        <f>'Population 2016'!AA27/'Population 2016'!AA$5</f>
        <v>4.4985340399705809E-2</v>
      </c>
      <c r="AB27">
        <f>'Population 2016'!AB27/'Population 2016'!AB$5</f>
        <v>4.3026314442749965E-2</v>
      </c>
      <c r="AC27">
        <f>'Population 2016'!AC27/'Population 2016'!AC$5</f>
        <v>4.9786831767755231E-2</v>
      </c>
      <c r="AD27">
        <f>'Population 2016'!AD27/'Population 2016'!AD$5</f>
        <v>2.9885741933082736E-2</v>
      </c>
      <c r="AE27">
        <f>'Population 2016'!AE27/'Population 2016'!AE$5</f>
        <v>3.1571166028398649E-2</v>
      </c>
      <c r="AF27">
        <f>'Population 2016'!AF27/'Population 2016'!AF$5</f>
        <v>3.4640848150326503E-2</v>
      </c>
      <c r="AG27">
        <f>'Population 2016'!AG27/'Population 2016'!AG$5</f>
        <v>3.1571166028398649E-2</v>
      </c>
      <c r="AH27">
        <f>'Population 2016'!AH27/'Population 2016'!AH$5</f>
        <v>3.6361609838105942E-2</v>
      </c>
      <c r="AI27">
        <f>'Population 2016'!AI27/'Population 2016'!AI$5</f>
        <v>5.2571856680374486E-2</v>
      </c>
      <c r="AJ27">
        <f>'Population 2016'!AJ27/'Population 2016'!AJ$5</f>
        <v>3.6987982042773891E-2</v>
      </c>
      <c r="AK27">
        <f>'Population 2016'!AK27/'Population 2016'!AK$5</f>
        <v>3.2774725620104847E-2</v>
      </c>
      <c r="AL27">
        <f>'Population 2016'!AL27/'Population 2016'!AL$5</f>
        <v>3.3903265284404321E-2</v>
      </c>
      <c r="AM27">
        <f>'Population 2016'!AM27/'Population 2016'!AM$5</f>
        <v>3.8418492453575093E-2</v>
      </c>
      <c r="AN27">
        <f>'Population 2016'!AN27/'Population 2016'!AN$5</f>
        <v>3.2453365332169741E-2</v>
      </c>
      <c r="AO27">
        <f>'Population 2016'!AO27/'Population 2016'!AO$5</f>
        <v>3.2453365332169741E-2</v>
      </c>
      <c r="AP27">
        <f>'Population 2016'!AP27/'Population 2016'!AP$5</f>
        <v>3.0832395415563624E-2</v>
      </c>
      <c r="AQ27">
        <f>'Population 2016'!AQ27/'Population 2016'!AQ$5</f>
        <v>3.8526881131144844E-2</v>
      </c>
      <c r="AR27">
        <f>'Population 2016'!AR27/'Population 2016'!AR$5</f>
        <v>4.1876606643716126E-2</v>
      </c>
      <c r="AS27">
        <f>'Population 2016'!AS27/'Population 2016'!AS$5</f>
        <v>2.5992379197722133E-2</v>
      </c>
      <c r="AT27">
        <f>'Population 2016'!AT27/'Population 2016'!AT$5</f>
        <v>3.6589866610428637E-2</v>
      </c>
      <c r="AU27">
        <f>'Population 2016'!AU27/'Population 2016'!AU$5</f>
        <v>3.6589866610428637E-2</v>
      </c>
      <c r="AV27">
        <f>'Population 2016'!AV27/'Population 2016'!AV$5</f>
        <v>3.0239679020166825E-2</v>
      </c>
      <c r="AW27">
        <f>'Population 2016'!AW27/'Population 2016'!AW$5</f>
        <v>3.4195954603697599E-2</v>
      </c>
      <c r="AX27">
        <f>'Population 2016'!AX27/'Population 2016'!AX$5</f>
        <v>4.1555388016407478E-2</v>
      </c>
      <c r="AY27">
        <f>'Population 2016'!AY27/'Population 2016'!AY$5</f>
        <v>3.8002203114959762E-2</v>
      </c>
      <c r="AZ27">
        <f>'Population 2016'!AZ27/'Population 2016'!AZ$5</f>
        <v>3.93859553244243E-2</v>
      </c>
      <c r="BA27">
        <f>'Population 2016'!BA27/'Population 2016'!BA$5</f>
        <v>3.9070935003239042E-2</v>
      </c>
      <c r="BB27">
        <f>'Population 2016'!BB27/'Population 2016'!BB$5</f>
        <v>3.8108587724325557E-2</v>
      </c>
      <c r="BC27">
        <f>'Population 2016'!BC27/'Population 2016'!BC$5</f>
        <v>2.7043774620457664E-2</v>
      </c>
      <c r="BD27" s="9">
        <v>25</v>
      </c>
    </row>
    <row r="28" spans="1:56" x14ac:dyDescent="0.35">
      <c r="A28" s="3"/>
      <c r="B28" s="5" t="s">
        <v>65</v>
      </c>
      <c r="C28">
        <f>'Population 2016'!C28/'Population 2016'!C$5</f>
        <v>4.9638901524638006E-2</v>
      </c>
      <c r="D28">
        <f>'Population 2016'!D28/'Population 2016'!D$5</f>
        <v>4.3873419207182886E-2</v>
      </c>
      <c r="E28">
        <f>'Population 2016'!E28/'Population 2016'!E$5</f>
        <v>3.8585404956895539E-2</v>
      </c>
      <c r="F28">
        <f>'Population 2016'!F28/'Population 2016'!F$5</f>
        <v>3.3355652845737833E-2</v>
      </c>
      <c r="G28">
        <f>'Population 2016'!G28/'Population 2016'!G$5</f>
        <v>2.5983868348400368E-2</v>
      </c>
      <c r="H28">
        <f>'Population 2016'!H28/'Population 2016'!H$5</f>
        <v>3.2988233310528414E-2</v>
      </c>
      <c r="I28">
        <f>'Population 2016'!I28/'Population 2016'!I$5</f>
        <v>2.960388577171091E-2</v>
      </c>
      <c r="J28">
        <f>'Population 2016'!J28/'Population 2016'!J$5</f>
        <v>3.3138999693157409E-2</v>
      </c>
      <c r="K28">
        <f>'Population 2016'!K28/'Population 2016'!K$5</f>
        <v>3.4541416623352077E-2</v>
      </c>
      <c r="L28">
        <f>'Population 2016'!L28/'Population 2016'!L$5</f>
        <v>2.9807951964163741E-2</v>
      </c>
      <c r="M28">
        <f>'Population 2016'!M28/'Population 2016'!M$5</f>
        <v>2.9807951964163741E-2</v>
      </c>
      <c r="N28">
        <f>'Population 2016'!N28/'Population 2016'!N$5</f>
        <v>4.3087581678334042E-2</v>
      </c>
      <c r="O28">
        <f>'Population 2016'!O28/'Population 2016'!O$5</f>
        <v>3.5882347113660458E-2</v>
      </c>
      <c r="P28">
        <f>'Population 2016'!P28/'Population 2016'!P$5</f>
        <v>2.7465344302941508E-2</v>
      </c>
      <c r="Q28">
        <f>'Population 2016'!Q28/'Population 2016'!Q$5</f>
        <v>3.4887956663258952E-2</v>
      </c>
      <c r="R28">
        <f>'Population 2016'!R28/'Population 2016'!R$5</f>
        <v>2.9222334593069676E-2</v>
      </c>
      <c r="S28">
        <f>'Population 2016'!S28/'Population 2016'!S$5</f>
        <v>4.2950124543003967E-2</v>
      </c>
      <c r="T28">
        <f>'Population 2016'!T28/'Population 2016'!T$5</f>
        <v>5.3503208424265834E-2</v>
      </c>
      <c r="U28">
        <f>'Population 2016'!U28/'Population 2016'!U$5</f>
        <v>2.938963395742044E-2</v>
      </c>
      <c r="V28">
        <f>'Population 2016'!V28/'Population 2016'!V$5</f>
        <v>3.9795147342792374E-2</v>
      </c>
      <c r="W28">
        <f>'Population 2016'!W28/'Population 2016'!W$5</f>
        <v>3.556043639976729E-2</v>
      </c>
      <c r="X28">
        <f>'Population 2016'!X28/'Population 2016'!X$5</f>
        <v>3.556043639976729E-2</v>
      </c>
      <c r="Y28">
        <f>'Population 2016'!Y28/'Population 2016'!Y$5</f>
        <v>3.6605141412696142E-2</v>
      </c>
      <c r="Z28">
        <f>'Population 2016'!Z28/'Population 2016'!Z$5</f>
        <v>5.1701275496870785E-2</v>
      </c>
      <c r="AA28">
        <f>'Population 2016'!AA28/'Population 2016'!AA$5</f>
        <v>4.205275595834853E-2</v>
      </c>
      <c r="AB28">
        <f>'Population 2016'!AB28/'Population 2016'!AB$5</f>
        <v>4.2735637595570246E-2</v>
      </c>
      <c r="AC28">
        <f>'Population 2016'!AC28/'Population 2016'!AC$5</f>
        <v>4.3462116871215775E-2</v>
      </c>
      <c r="AD28">
        <f>'Population 2016'!AD28/'Population 2016'!AD$5</f>
        <v>3.2584018757676129E-2</v>
      </c>
      <c r="AE28">
        <f>'Population 2016'!AE28/'Population 2016'!AE$5</f>
        <v>3.50876292364398E-2</v>
      </c>
      <c r="AF28">
        <f>'Population 2016'!AF28/'Population 2016'!AF$5</f>
        <v>3.3630427242154155E-2</v>
      </c>
      <c r="AG28">
        <f>'Population 2016'!AG28/'Population 2016'!AG$5</f>
        <v>3.50876292364398E-2</v>
      </c>
      <c r="AH28">
        <f>'Population 2016'!AH28/'Population 2016'!AH$5</f>
        <v>3.9521469771416365E-2</v>
      </c>
      <c r="AI28">
        <f>'Population 2016'!AI28/'Population 2016'!AI$5</f>
        <v>4.7784145594540202E-2</v>
      </c>
      <c r="AJ28">
        <f>'Population 2016'!AJ28/'Population 2016'!AJ$5</f>
        <v>4.0124919833812007E-2</v>
      </c>
      <c r="AK28">
        <f>'Population 2016'!AK28/'Population 2016'!AK$5</f>
        <v>3.6885709616182441E-2</v>
      </c>
      <c r="AL28">
        <f>'Population 2016'!AL28/'Population 2016'!AL$5</f>
        <v>3.2599634628686966E-2</v>
      </c>
      <c r="AM28">
        <f>'Population 2016'!AM28/'Population 2016'!AM$5</f>
        <v>4.108790217718071E-2</v>
      </c>
      <c r="AN28">
        <f>'Population 2016'!AN28/'Population 2016'!AN$5</f>
        <v>3.2398821861023233E-2</v>
      </c>
      <c r="AO28">
        <f>'Population 2016'!AO28/'Population 2016'!AO$5</f>
        <v>3.2398821861023233E-2</v>
      </c>
      <c r="AP28">
        <f>'Population 2016'!AP28/'Population 2016'!AP$5</f>
        <v>3.4755797917029943E-2</v>
      </c>
      <c r="AQ28">
        <f>'Population 2016'!AQ28/'Population 2016'!AQ$5</f>
        <v>3.7519866279388393E-2</v>
      </c>
      <c r="AR28">
        <f>'Population 2016'!AR28/'Population 2016'!AR$5</f>
        <v>4.0012627030533668E-2</v>
      </c>
      <c r="AS28">
        <f>'Population 2016'!AS28/'Population 2016'!AS$5</f>
        <v>2.960388577171091E-2</v>
      </c>
      <c r="AT28">
        <f>'Population 2016'!AT28/'Population 2016'!AT$5</f>
        <v>3.3795539621447775E-2</v>
      </c>
      <c r="AU28">
        <f>'Population 2016'!AU28/'Population 2016'!AU$5</f>
        <v>3.3795539621447775E-2</v>
      </c>
      <c r="AV28">
        <f>'Population 2016'!AV28/'Population 2016'!AV$5</f>
        <v>3.0366381585893783E-2</v>
      </c>
      <c r="AW28">
        <f>'Population 2016'!AW28/'Population 2016'!AW$5</f>
        <v>3.7872200866434801E-2</v>
      </c>
      <c r="AX28">
        <f>'Population 2016'!AX28/'Population 2016'!AX$5</f>
        <v>3.2380489924224029E-2</v>
      </c>
      <c r="AY28">
        <f>'Population 2016'!AY28/'Population 2016'!AY$5</f>
        <v>3.65105106942872E-2</v>
      </c>
      <c r="AZ28">
        <f>'Population 2016'!AZ28/'Population 2016'!AZ$5</f>
        <v>3.7346618267167536E-2</v>
      </c>
      <c r="BA28">
        <f>'Population 2016'!BA28/'Population 2016'!BA$5</f>
        <v>4.0123623407471387E-2</v>
      </c>
      <c r="BB28">
        <f>'Population 2016'!BB28/'Population 2016'!BB$5</f>
        <v>4.2182526256188589E-2</v>
      </c>
      <c r="BC28">
        <f>'Population 2016'!BC28/'Population 2016'!BC$5</f>
        <v>2.938963395742044E-2</v>
      </c>
      <c r="BD28" s="9">
        <v>26</v>
      </c>
    </row>
    <row r="29" spans="1:56" x14ac:dyDescent="0.35">
      <c r="A29" s="3"/>
      <c r="B29" s="5" t="s">
        <v>66</v>
      </c>
      <c r="C29">
        <f>'Population 2016'!C29/'Population 2016'!C$5</f>
        <v>3.8757391913234143E-2</v>
      </c>
      <c r="D29">
        <f>'Population 2016'!D29/'Population 2016'!D$5</f>
        <v>3.9330320902164449E-2</v>
      </c>
      <c r="E29">
        <f>'Population 2016'!E29/'Population 2016'!E$5</f>
        <v>3.9855802811751412E-2</v>
      </c>
      <c r="F29">
        <f>'Population 2016'!F29/'Population 2016'!F$5</f>
        <v>3.3747102755601339E-2</v>
      </c>
      <c r="G29">
        <f>'Population 2016'!G29/'Population 2016'!G$5</f>
        <v>2.818979050506144E-2</v>
      </c>
      <c r="H29">
        <f>'Population 2016'!H29/'Population 2016'!H$5</f>
        <v>3.3049839014568129E-2</v>
      </c>
      <c r="I29">
        <f>'Population 2016'!I29/'Population 2016'!I$5</f>
        <v>2.9363118666778328E-2</v>
      </c>
      <c r="J29">
        <f>'Population 2016'!J29/'Population 2016'!J$5</f>
        <v>3.4250267450635662E-2</v>
      </c>
      <c r="K29">
        <f>'Population 2016'!K29/'Population 2016'!K$5</f>
        <v>3.5533714501724711E-2</v>
      </c>
      <c r="L29">
        <f>'Population 2016'!L29/'Population 2016'!L$5</f>
        <v>2.8688068876781089E-2</v>
      </c>
      <c r="M29">
        <f>'Population 2016'!M29/'Population 2016'!M$5</f>
        <v>2.8688068876781089E-2</v>
      </c>
      <c r="N29">
        <f>'Population 2016'!N29/'Population 2016'!N$5</f>
        <v>3.4785124697599278E-2</v>
      </c>
      <c r="O29">
        <f>'Population 2016'!O29/'Population 2016'!O$5</f>
        <v>3.5139338821687918E-2</v>
      </c>
      <c r="P29">
        <f>'Population 2016'!P29/'Population 2016'!P$5</f>
        <v>3.4306322551560915E-2</v>
      </c>
      <c r="Q29">
        <f>'Population 2016'!Q29/'Population 2016'!Q$5</f>
        <v>3.726160679662989E-2</v>
      </c>
      <c r="R29">
        <f>'Population 2016'!R29/'Population 2016'!R$5</f>
        <v>3.8617128865705008E-2</v>
      </c>
      <c r="S29">
        <f>'Population 2016'!S29/'Population 2016'!S$5</f>
        <v>3.89128481422703E-2</v>
      </c>
      <c r="T29">
        <f>'Population 2016'!T29/'Population 2016'!T$5</f>
        <v>4.2807685327799057E-2</v>
      </c>
      <c r="U29">
        <f>'Population 2016'!U29/'Population 2016'!U$5</f>
        <v>3.301907670517417E-2</v>
      </c>
      <c r="V29">
        <f>'Population 2016'!V29/'Population 2016'!V$5</f>
        <v>3.9009013822211704E-2</v>
      </c>
      <c r="W29">
        <f>'Population 2016'!W29/'Population 2016'!W$5</f>
        <v>3.586439968884618E-2</v>
      </c>
      <c r="X29">
        <f>'Population 2016'!X29/'Population 2016'!X$5</f>
        <v>3.586439968884618E-2</v>
      </c>
      <c r="Y29">
        <f>'Population 2016'!Y29/'Population 2016'!Y$5</f>
        <v>3.6728350900621612E-2</v>
      </c>
      <c r="Z29">
        <f>'Population 2016'!Z29/'Population 2016'!Z$5</f>
        <v>4.073498353604358E-2</v>
      </c>
      <c r="AA29">
        <f>'Population 2016'!AA29/'Population 2016'!AA$5</f>
        <v>3.8732836508085206E-2</v>
      </c>
      <c r="AB29">
        <f>'Population 2016'!AB29/'Population 2016'!AB$5</f>
        <v>3.8181017983071143E-2</v>
      </c>
      <c r="AC29">
        <f>'Population 2016'!AC29/'Population 2016'!AC$5</f>
        <v>3.8513014535984165E-2</v>
      </c>
      <c r="AD29">
        <f>'Population 2016'!AD29/'Population 2016'!AD$5</f>
        <v>3.259890580222561E-2</v>
      </c>
      <c r="AE29">
        <f>'Population 2016'!AE29/'Population 2016'!AE$5</f>
        <v>3.4271399090339737E-2</v>
      </c>
      <c r="AF29">
        <f>'Population 2016'!AF29/'Population 2016'!AF$5</f>
        <v>3.3916964514620944E-2</v>
      </c>
      <c r="AG29">
        <f>'Population 2016'!AG29/'Population 2016'!AG$5</f>
        <v>3.4271399090339737E-2</v>
      </c>
      <c r="AH29">
        <f>'Population 2016'!AH29/'Population 2016'!AH$5</f>
        <v>3.9127648310004363E-2</v>
      </c>
      <c r="AI29">
        <f>'Population 2016'!AI29/'Population 2016'!AI$5</f>
        <v>4.1435164931315077E-2</v>
      </c>
      <c r="AJ29">
        <f>'Population 2016'!AJ29/'Population 2016'!AJ$5</f>
        <v>4.0334049019881212E-2</v>
      </c>
      <c r="AK29">
        <f>'Population 2016'!AK29/'Population 2016'!AK$5</f>
        <v>3.2271852960034195E-2</v>
      </c>
      <c r="AL29">
        <f>'Population 2016'!AL29/'Population 2016'!AL$5</f>
        <v>3.2626239335946508E-2</v>
      </c>
      <c r="AM29">
        <f>'Population 2016'!AM29/'Population 2016'!AM$5</f>
        <v>4.0160671662603994E-2</v>
      </c>
      <c r="AN29">
        <f>'Population 2016'!AN29/'Population 2016'!AN$5</f>
        <v>3.2017017562997706E-2</v>
      </c>
      <c r="AO29">
        <f>'Population 2016'!AO29/'Population 2016'!AO$5</f>
        <v>3.2017017562997706E-2</v>
      </c>
      <c r="AP29">
        <f>'Population 2016'!AP29/'Population 2016'!AP$5</f>
        <v>3.1751819032068862E-2</v>
      </c>
      <c r="AQ29">
        <f>'Population 2016'!AQ29/'Population 2016'!AQ$5</f>
        <v>3.6430646133611001E-2</v>
      </c>
      <c r="AR29">
        <f>'Population 2016'!AR29/'Population 2016'!AR$5</f>
        <v>3.708911747348892E-2</v>
      </c>
      <c r="AS29">
        <f>'Population 2016'!AS29/'Population 2016'!AS$5</f>
        <v>2.9363118666778328E-2</v>
      </c>
      <c r="AT29">
        <f>'Population 2016'!AT29/'Population 2016'!AT$5</f>
        <v>3.690620551484157E-2</v>
      </c>
      <c r="AU29">
        <f>'Population 2016'!AU29/'Population 2016'!AU$5</f>
        <v>3.690620551484157E-2</v>
      </c>
      <c r="AV29">
        <f>'Population 2016'!AV29/'Population 2016'!AV$5</f>
        <v>3.1327209375989866E-2</v>
      </c>
      <c r="AW29">
        <f>'Population 2016'!AW29/'Population 2016'!AW$5</f>
        <v>3.803999633900787E-2</v>
      </c>
      <c r="AX29">
        <f>'Population 2016'!AX29/'Population 2016'!AX$5</f>
        <v>3.3556103607345032E-2</v>
      </c>
      <c r="AY29">
        <f>'Population 2016'!AY29/'Population 2016'!AY$5</f>
        <v>3.4550656344665094E-2</v>
      </c>
      <c r="AZ29">
        <f>'Population 2016'!AZ29/'Population 2016'!AZ$5</f>
        <v>3.3394503857194634E-2</v>
      </c>
      <c r="BA29">
        <f>'Population 2016'!BA29/'Population 2016'!BA$5</f>
        <v>3.6169293889008851E-2</v>
      </c>
      <c r="BB29">
        <f>'Population 2016'!BB29/'Population 2016'!BB$5</f>
        <v>4.0359611387693943E-2</v>
      </c>
      <c r="BC29">
        <f>'Population 2016'!BC29/'Population 2016'!BC$5</f>
        <v>3.301907670517417E-2</v>
      </c>
      <c r="BD29" s="9">
        <v>27</v>
      </c>
    </row>
    <row r="30" spans="1:56" x14ac:dyDescent="0.35">
      <c r="A30" s="3"/>
      <c r="B30" s="5" t="s">
        <v>67</v>
      </c>
      <c r="C30">
        <f>'Population 2016'!C30/'Population 2016'!C$5</f>
        <v>3.4878074959239058E-2</v>
      </c>
      <c r="D30">
        <f>'Population 2016'!D30/'Population 2016'!D$5</f>
        <v>3.887307688545915E-2</v>
      </c>
      <c r="E30">
        <f>'Population 2016'!E30/'Population 2016'!E$5</f>
        <v>4.2537232970340191E-2</v>
      </c>
      <c r="F30">
        <f>'Population 2016'!F30/'Population 2016'!F$5</f>
        <v>3.7723409734741177E-2</v>
      </c>
      <c r="G30">
        <f>'Population 2016'!G30/'Population 2016'!G$5</f>
        <v>3.4252693119688191E-2</v>
      </c>
      <c r="H30">
        <f>'Population 2016'!H30/'Population 2016'!H$5</f>
        <v>3.8328475129128799E-2</v>
      </c>
      <c r="I30">
        <f>'Population 2016'!I30/'Population 2016'!I$5</f>
        <v>3.8281969684281048E-2</v>
      </c>
      <c r="J30">
        <f>'Population 2016'!J30/'Population 2016'!J$5</f>
        <v>3.8977301941401359E-2</v>
      </c>
      <c r="K30">
        <f>'Population 2016'!K30/'Population 2016'!K$5</f>
        <v>4.1014978972735434E-2</v>
      </c>
      <c r="L30">
        <f>'Population 2016'!L30/'Population 2016'!L$5</f>
        <v>3.3795053452575732E-2</v>
      </c>
      <c r="M30">
        <f>'Population 2016'!M30/'Population 2016'!M$5</f>
        <v>3.3795053452575732E-2</v>
      </c>
      <c r="N30">
        <f>'Population 2016'!N30/'Population 2016'!N$5</f>
        <v>3.180331294556385E-2</v>
      </c>
      <c r="O30">
        <f>'Population 2016'!O30/'Population 2016'!O$5</f>
        <v>3.9646922459654649E-2</v>
      </c>
      <c r="P30">
        <f>'Population 2016'!P30/'Population 2016'!P$5</f>
        <v>3.8487546489349711E-2</v>
      </c>
      <c r="Q30">
        <f>'Population 2016'!Q30/'Population 2016'!Q$5</f>
        <v>4.0622319361699626E-2</v>
      </c>
      <c r="R30">
        <f>'Population 2016'!R30/'Population 2016'!R$5</f>
        <v>4.23431095970618E-2</v>
      </c>
      <c r="S30">
        <f>'Population 2016'!S30/'Population 2016'!S$5</f>
        <v>3.9161757618660087E-2</v>
      </c>
      <c r="T30">
        <f>'Population 2016'!T30/'Population 2016'!T$5</f>
        <v>3.7405247949074696E-2</v>
      </c>
      <c r="U30">
        <f>'Population 2016'!U30/'Population 2016'!U$5</f>
        <v>3.6559996459080243E-2</v>
      </c>
      <c r="V30">
        <f>'Population 2016'!V30/'Population 2016'!V$5</f>
        <v>4.4252448080842E-2</v>
      </c>
      <c r="W30">
        <f>'Population 2016'!W30/'Population 2016'!W$5</f>
        <v>3.8551042953608013E-2</v>
      </c>
      <c r="X30">
        <f>'Population 2016'!X30/'Population 2016'!X$5</f>
        <v>3.8551042953608013E-2</v>
      </c>
      <c r="Y30">
        <f>'Population 2016'!Y30/'Population 2016'!Y$5</f>
        <v>4.17242969110189E-2</v>
      </c>
      <c r="Z30">
        <f>'Population 2016'!Z30/'Population 2016'!Z$5</f>
        <v>3.5899361767615275E-2</v>
      </c>
      <c r="AA30">
        <f>'Population 2016'!AA30/'Population 2016'!AA$5</f>
        <v>3.8743466628398233E-2</v>
      </c>
      <c r="AB30">
        <f>'Population 2016'!AB30/'Population 2016'!AB$5</f>
        <v>3.8946603481981104E-2</v>
      </c>
      <c r="AC30">
        <f>'Population 2016'!AC30/'Population 2016'!AC$5</f>
        <v>3.7361844024152858E-2</v>
      </c>
      <c r="AD30">
        <f>'Population 2016'!AD30/'Population 2016'!AD$5</f>
        <v>3.7154341434366744E-2</v>
      </c>
      <c r="AE30">
        <f>'Population 2016'!AE30/'Population 2016'!AE$5</f>
        <v>3.8255012885142561E-2</v>
      </c>
      <c r="AF30">
        <f>'Population 2016'!AF30/'Population 2016'!AF$5</f>
        <v>3.7310169056990757E-2</v>
      </c>
      <c r="AG30">
        <f>'Population 2016'!AG30/'Population 2016'!AG$5</f>
        <v>3.8255012885142561E-2</v>
      </c>
      <c r="AH30">
        <f>'Population 2016'!AH30/'Population 2016'!AH$5</f>
        <v>4.1224933356863544E-2</v>
      </c>
      <c r="AI30">
        <f>'Population 2016'!AI30/'Population 2016'!AI$5</f>
        <v>3.9532111295826407E-2</v>
      </c>
      <c r="AJ30">
        <f>'Population 2016'!AJ30/'Population 2016'!AJ$5</f>
        <v>4.01528037252879E-2</v>
      </c>
      <c r="AK30">
        <f>'Population 2016'!AK30/'Population 2016'!AK$5</f>
        <v>3.9324642017525113E-2</v>
      </c>
      <c r="AL30">
        <f>'Population 2016'!AL30/'Population 2016'!AL$5</f>
        <v>3.9064578492754652E-2</v>
      </c>
      <c r="AM30">
        <f>'Population 2016'!AM30/'Population 2016'!AM$5</f>
        <v>4.2214342372623517E-2</v>
      </c>
      <c r="AN30">
        <f>'Population 2016'!AN30/'Population 2016'!AN$5</f>
        <v>3.7035016908476055E-2</v>
      </c>
      <c r="AO30">
        <f>'Population 2016'!AO30/'Population 2016'!AO$5</f>
        <v>3.7035016908476055E-2</v>
      </c>
      <c r="AP30">
        <f>'Population 2016'!AP30/'Population 2016'!AP$5</f>
        <v>3.6444049902509393E-2</v>
      </c>
      <c r="AQ30">
        <f>'Population 2016'!AQ30/'Population 2016'!AQ$5</f>
        <v>3.9095467748122982E-2</v>
      </c>
      <c r="AR30">
        <f>'Population 2016'!AR30/'Population 2016'!AR$5</f>
        <v>3.847568483484276E-2</v>
      </c>
      <c r="AS30">
        <f>'Population 2016'!AS30/'Population 2016'!AS$5</f>
        <v>3.8281969684281048E-2</v>
      </c>
      <c r="AT30">
        <f>'Population 2016'!AT30/'Population 2016'!AT$5</f>
        <v>3.8013391680286814E-2</v>
      </c>
      <c r="AU30">
        <f>'Population 2016'!AU30/'Population 2016'!AU$5</f>
        <v>3.8013391680286814E-2</v>
      </c>
      <c r="AV30">
        <f>'Population 2016'!AV30/'Population 2016'!AV$5</f>
        <v>3.6046879949318975E-2</v>
      </c>
      <c r="AW30">
        <f>'Population 2016'!AW30/'Population 2016'!AW$5</f>
        <v>4.0183202147782052E-2</v>
      </c>
      <c r="AX30">
        <f>'Population 2016'!AX30/'Population 2016'!AX$5</f>
        <v>3.7875206051854786E-2</v>
      </c>
      <c r="AY30">
        <f>'Population 2016'!AY30/'Population 2016'!AY$5</f>
        <v>3.6736941954040571E-2</v>
      </c>
      <c r="AZ30">
        <f>'Population 2016'!AZ30/'Population 2016'!AZ$5</f>
        <v>3.5140452508470872E-2</v>
      </c>
      <c r="BA30">
        <f>'Population 2016'!BA30/'Population 2016'!BA$5</f>
        <v>3.7788814510904774E-2</v>
      </c>
      <c r="BB30">
        <f>'Population 2016'!BB30/'Population 2016'!BB$5</f>
        <v>4.4896183617243117E-2</v>
      </c>
      <c r="BC30">
        <f>'Population 2016'!BC30/'Population 2016'!BC$5</f>
        <v>3.6559996459080243E-2</v>
      </c>
      <c r="BD30" s="9">
        <v>28</v>
      </c>
    </row>
    <row r="31" spans="1:56" x14ac:dyDescent="0.35">
      <c r="A31" s="3"/>
      <c r="B31" s="5" t="s">
        <v>68</v>
      </c>
      <c r="C31">
        <f>'Population 2016'!C31/'Population 2016'!C$5</f>
        <v>3.6079180999013562E-2</v>
      </c>
      <c r="D31">
        <f>'Population 2016'!D31/'Population 2016'!D$5</f>
        <v>4.2936924777246366E-2</v>
      </c>
      <c r="E31">
        <f>'Population 2016'!E31/'Population 2016'!E$5</f>
        <v>4.9226744921924442E-2</v>
      </c>
      <c r="F31">
        <f>'Population 2016'!F31/'Population 2016'!F$5</f>
        <v>4.4172031934071591E-2</v>
      </c>
      <c r="G31">
        <f>'Population 2016'!G31/'Population 2016'!G$5</f>
        <v>4.2873382774860608E-2</v>
      </c>
      <c r="H31">
        <f>'Population 2016'!H31/'Population 2016'!H$5</f>
        <v>4.745908894890942E-2</v>
      </c>
      <c r="I31">
        <f>'Population 2016'!I31/'Population 2016'!I$5</f>
        <v>4.8059207771543419E-2</v>
      </c>
      <c r="J31">
        <f>'Population 2016'!J31/'Population 2016'!J$5</f>
        <v>4.7568894454442172E-2</v>
      </c>
      <c r="K31">
        <f>'Population 2016'!K31/'Population 2016'!K$5</f>
        <v>4.9756650758399093E-2</v>
      </c>
      <c r="L31">
        <f>'Population 2016'!L31/'Population 2016'!L$5</f>
        <v>4.5375121122106968E-2</v>
      </c>
      <c r="M31">
        <f>'Population 2016'!M31/'Population 2016'!M$5</f>
        <v>4.5375121122106968E-2</v>
      </c>
      <c r="N31">
        <f>'Population 2016'!N31/'Population 2016'!N$5</f>
        <v>3.6850692407230289E-2</v>
      </c>
      <c r="O31">
        <f>'Population 2016'!O31/'Population 2016'!O$5</f>
        <v>4.9523979354276264E-2</v>
      </c>
      <c r="P31">
        <f>'Population 2016'!P31/'Population 2016'!P$5</f>
        <v>4.8461625154964501E-2</v>
      </c>
      <c r="Q31">
        <f>'Population 2016'!Q31/'Population 2016'!Q$5</f>
        <v>5.1244991245696293E-2</v>
      </c>
      <c r="R31">
        <f>'Population 2016'!R31/'Population 2016'!R$5</f>
        <v>5.0939479427263533E-2</v>
      </c>
      <c r="S31">
        <f>'Population 2016'!S31/'Population 2016'!S$5</f>
        <v>4.4161130931680524E-2</v>
      </c>
      <c r="T31">
        <f>'Population 2016'!T31/'Population 2016'!T$5</f>
        <v>3.7493659930294132E-2</v>
      </c>
      <c r="U31">
        <f>'Population 2016'!U31/'Population 2016'!U$5</f>
        <v>4.3995927942283006E-2</v>
      </c>
      <c r="V31">
        <f>'Population 2016'!V31/'Population 2016'!V$5</f>
        <v>4.8808969554498899E-2</v>
      </c>
      <c r="W31">
        <f>'Population 2016'!W31/'Population 2016'!W$5</f>
        <v>4.5666398656024683E-2</v>
      </c>
      <c r="X31">
        <f>'Population 2016'!X31/'Population 2016'!X$5</f>
        <v>4.5666398656024683E-2</v>
      </c>
      <c r="Y31">
        <f>'Population 2016'!Y31/'Population 2016'!Y$5</f>
        <v>4.8214654774963832E-2</v>
      </c>
      <c r="Z31">
        <f>'Population 2016'!Z31/'Population 2016'!Z$5</f>
        <v>4.1046646908628429E-2</v>
      </c>
      <c r="AA31">
        <f>'Population 2016'!AA31/'Population 2016'!AA$5</f>
        <v>4.6316098586393316E-2</v>
      </c>
      <c r="AB31">
        <f>'Population 2016'!AB31/'Population 2016'!AB$5</f>
        <v>4.3331320430283614E-2</v>
      </c>
      <c r="AC31">
        <f>'Population 2016'!AC31/'Population 2016'!AC$5</f>
        <v>4.492771311134601E-2</v>
      </c>
      <c r="AD31">
        <f>'Population 2016'!AD31/'Population 2016'!AD$5</f>
        <v>4.5148684357437942E-2</v>
      </c>
      <c r="AE31">
        <f>'Population 2016'!AE31/'Population 2016'!AE$5</f>
        <v>4.6011766034558879E-2</v>
      </c>
      <c r="AF31">
        <f>'Population 2016'!AF31/'Population 2016'!AF$5</f>
        <v>4.893754995551132E-2</v>
      </c>
      <c r="AG31">
        <f>'Population 2016'!AG31/'Population 2016'!AG$5</f>
        <v>4.6011766034558879E-2</v>
      </c>
      <c r="AH31">
        <f>'Population 2016'!AH31/'Population 2016'!AH$5</f>
        <v>4.8809711785850293E-2</v>
      </c>
      <c r="AI31">
        <f>'Population 2016'!AI31/'Population 2016'!AI$5</f>
        <v>4.3022410097121357E-2</v>
      </c>
      <c r="AJ31">
        <f>'Population 2016'!AJ31/'Population 2016'!AJ$5</f>
        <v>4.895017148593258E-2</v>
      </c>
      <c r="AK31">
        <f>'Population 2016'!AK31/'Population 2016'!AK$5</f>
        <v>4.5359113938372955E-2</v>
      </c>
      <c r="AL31">
        <f>'Population 2016'!AL31/'Population 2016'!AL$5</f>
        <v>4.7808658945389403E-2</v>
      </c>
      <c r="AM31">
        <f>'Population 2016'!AM31/'Population 2016'!AM$5</f>
        <v>4.9277231057875848E-2</v>
      </c>
      <c r="AN31">
        <f>'Population 2016'!AN31/'Population 2016'!AN$5</f>
        <v>4.4998363695865608E-2</v>
      </c>
      <c r="AO31">
        <f>'Population 2016'!AO31/'Population 2016'!AO$5</f>
        <v>4.4998363695865608E-2</v>
      </c>
      <c r="AP31">
        <f>'Population 2016'!AP31/'Population 2016'!AP$5</f>
        <v>4.5677916395859421E-2</v>
      </c>
      <c r="AQ31">
        <f>'Population 2016'!AQ31/'Population 2016'!AQ$5</f>
        <v>4.9398531265413492E-2</v>
      </c>
      <c r="AR31">
        <f>'Population 2016'!AR31/'Population 2016'!AR$5</f>
        <v>4.5185744109260795E-2</v>
      </c>
      <c r="AS31">
        <f>'Population 2016'!AS31/'Population 2016'!AS$5</f>
        <v>4.8059207771543419E-2</v>
      </c>
      <c r="AT31">
        <f>'Population 2016'!AT31/'Population 2016'!AT$5</f>
        <v>4.4761954974429273E-2</v>
      </c>
      <c r="AU31">
        <f>'Population 2016'!AU31/'Population 2016'!AU$5</f>
        <v>4.4761954974429273E-2</v>
      </c>
      <c r="AV31">
        <f>'Population 2016'!AV31/'Population 2016'!AV$5</f>
        <v>4.4842149720198503E-2</v>
      </c>
      <c r="AW31">
        <f>'Population 2016'!AW31/'Population 2016'!AW$5</f>
        <v>4.8317469034108246E-2</v>
      </c>
      <c r="AX31">
        <f>'Population 2016'!AX31/'Population 2016'!AX$5</f>
        <v>4.6385626844882885E-2</v>
      </c>
      <c r="AY31">
        <f>'Population 2016'!AY31/'Population 2016'!AY$5</f>
        <v>4.3768550533949388E-2</v>
      </c>
      <c r="AZ31">
        <f>'Population 2016'!AZ31/'Population 2016'!AZ$5</f>
        <v>4.2098359901283432E-2</v>
      </c>
      <c r="BA31">
        <f>'Population 2016'!BA31/'Population 2016'!BA$5</f>
        <v>4.9260418916000866E-2</v>
      </c>
      <c r="BB31">
        <f>'Population 2016'!BB31/'Population 2016'!BB$5</f>
        <v>5.1663064568473242E-2</v>
      </c>
      <c r="BC31">
        <f>'Population 2016'!BC31/'Population 2016'!BC$5</f>
        <v>4.3995927942283006E-2</v>
      </c>
      <c r="BD31" s="9">
        <v>29</v>
      </c>
    </row>
    <row r="32" spans="1:56" x14ac:dyDescent="0.35">
      <c r="A32" s="3"/>
      <c r="B32" s="5" t="s">
        <v>69</v>
      </c>
      <c r="C32">
        <f>'Population 2016'!C32/'Population 2016'!C$5</f>
        <v>3.8404726735598228E-2</v>
      </c>
      <c r="D32">
        <f>'Population 2016'!D32/'Population 2016'!D$5</f>
        <v>4.4017683362186165E-2</v>
      </c>
      <c r="E32">
        <f>'Population 2016'!E32/'Population 2016'!E$5</f>
        <v>4.9165803327411058E-2</v>
      </c>
      <c r="F32">
        <f>'Population 2016'!F32/'Population 2016'!F$5</f>
        <v>4.6984290497038374E-2</v>
      </c>
      <c r="G32">
        <f>'Population 2016'!G32/'Population 2016'!G$5</f>
        <v>4.8800952741839439E-2</v>
      </c>
      <c r="H32">
        <f>'Population 2016'!H32/'Population 2016'!H$5</f>
        <v>4.9748227214806123E-2</v>
      </c>
      <c r="I32">
        <f>'Population 2016'!I32/'Population 2016'!I$5</f>
        <v>4.9964408341009965E-2</v>
      </c>
      <c r="J32">
        <f>'Population 2016'!J32/'Population 2016'!J$5</f>
        <v>4.8232337891742617E-2</v>
      </c>
      <c r="K32">
        <f>'Population 2016'!K32/'Population 2016'!K$5</f>
        <v>4.9591267778670324E-2</v>
      </c>
      <c r="L32">
        <f>'Population 2016'!L32/'Population 2016'!L$5</f>
        <v>4.9616380474322111E-2</v>
      </c>
      <c r="M32">
        <f>'Population 2016'!M32/'Population 2016'!M$5</f>
        <v>4.9616380474322111E-2</v>
      </c>
      <c r="N32">
        <f>'Population 2016'!N32/'Population 2016'!N$5</f>
        <v>4.1970406924876025E-2</v>
      </c>
      <c r="O32">
        <f>'Population 2016'!O32/'Population 2016'!O$5</f>
        <v>4.969239456712337E-2</v>
      </c>
      <c r="P32">
        <f>'Population 2016'!P32/'Population 2016'!P$5</f>
        <v>5.1177730192719484E-2</v>
      </c>
      <c r="Q32">
        <f>'Population 2016'!Q32/'Population 2016'!Q$5</f>
        <v>4.9071103747312016E-2</v>
      </c>
      <c r="R32">
        <f>'Population 2016'!R32/'Population 2016'!R$5</f>
        <v>5.1498376536967053E-2</v>
      </c>
      <c r="S32">
        <f>'Population 2016'!S32/'Population 2016'!S$5</f>
        <v>4.4275876434980786E-2</v>
      </c>
      <c r="T32">
        <f>'Population 2016'!T32/'Population 2016'!T$5</f>
        <v>3.7426187628837197E-2</v>
      </c>
      <c r="U32">
        <f>'Population 2016'!U32/'Population 2016'!U$5</f>
        <v>4.6695879254636391E-2</v>
      </c>
      <c r="V32">
        <f>'Population 2016'!V32/'Population 2016'!V$5</f>
        <v>4.8144953862357939E-2</v>
      </c>
      <c r="W32">
        <f>'Population 2016'!W32/'Population 2016'!W$5</f>
        <v>4.726465724053628E-2</v>
      </c>
      <c r="X32">
        <f>'Population 2016'!X32/'Population 2016'!X$5</f>
        <v>4.726465724053628E-2</v>
      </c>
      <c r="Y32">
        <f>'Population 2016'!Y32/'Population 2016'!Y$5</f>
        <v>4.8186833277690341E-2</v>
      </c>
      <c r="Z32">
        <f>'Population 2016'!Z32/'Population 2016'!Z$5</f>
        <v>4.2765634951208227E-2</v>
      </c>
      <c r="AA32">
        <f>'Population 2016'!AA32/'Population 2016'!AA$5</f>
        <v>4.7740534708339395E-2</v>
      </c>
      <c r="AB32">
        <f>'Population 2016'!AB32/'Population 2016'!AB$5</f>
        <v>4.4430570197435085E-2</v>
      </c>
      <c r="AC32">
        <f>'Population 2016'!AC32/'Population 2016'!AC$5</f>
        <v>4.664671166540138E-2</v>
      </c>
      <c r="AD32">
        <f>'Population 2016'!AD32/'Population 2016'!AD$5</f>
        <v>4.912724701328669E-2</v>
      </c>
      <c r="AE32">
        <f>'Population 2016'!AE32/'Population 2016'!AE$5</f>
        <v>4.9251019004301892E-2</v>
      </c>
      <c r="AF32">
        <f>'Population 2016'!AF32/'Population 2016'!AF$5</f>
        <v>5.184816540741076E-2</v>
      </c>
      <c r="AG32">
        <f>'Population 2016'!AG32/'Population 2016'!AG$5</f>
        <v>4.9251019004301892E-2</v>
      </c>
      <c r="AH32">
        <f>'Population 2016'!AH32/'Population 2016'!AH$5</f>
        <v>4.9705098316041724E-2</v>
      </c>
      <c r="AI32">
        <f>'Population 2016'!AI32/'Population 2016'!AI$5</f>
        <v>4.2282789395397674E-2</v>
      </c>
      <c r="AJ32">
        <f>'Population 2016'!AJ32/'Population 2016'!AJ$5</f>
        <v>4.8350667819200846E-2</v>
      </c>
      <c r="AK32">
        <f>'Population 2016'!AK32/'Population 2016'!AK$5</f>
        <v>4.6553436506040755E-2</v>
      </c>
      <c r="AL32">
        <f>'Population 2016'!AL32/'Population 2016'!AL$5</f>
        <v>5.0495734378602719E-2</v>
      </c>
      <c r="AM32">
        <f>'Population 2016'!AM32/'Population 2016'!AM$5</f>
        <v>4.950541669232246E-2</v>
      </c>
      <c r="AN32">
        <f>'Population 2016'!AN32/'Population 2016'!AN$5</f>
        <v>4.8216428493509329E-2</v>
      </c>
      <c r="AO32">
        <f>'Population 2016'!AO32/'Population 2016'!AO$5</f>
        <v>4.8216428493509329E-2</v>
      </c>
      <c r="AP32">
        <f>'Population 2016'!AP32/'Population 2016'!AP$5</f>
        <v>4.7810028058272433E-2</v>
      </c>
      <c r="AQ32">
        <f>'Population 2016'!AQ32/'Population 2016'!AQ$5</f>
        <v>5.0227434646791254E-2</v>
      </c>
      <c r="AR32">
        <f>'Population 2016'!AR32/'Population 2016'!AR$5</f>
        <v>4.661887197487604E-2</v>
      </c>
      <c r="AS32">
        <f>'Population 2016'!AS32/'Population 2016'!AS$5</f>
        <v>4.9964408341009965E-2</v>
      </c>
      <c r="AT32">
        <f>'Population 2016'!AT32/'Population 2016'!AT$5</f>
        <v>4.5869141139874517E-2</v>
      </c>
      <c r="AU32">
        <f>'Population 2016'!AU32/'Population 2016'!AU$5</f>
        <v>4.5869141139874517E-2</v>
      </c>
      <c r="AV32">
        <f>'Population 2016'!AV32/'Population 2016'!AV$5</f>
        <v>4.8917748917748916E-2</v>
      </c>
      <c r="AW32">
        <f>'Population 2016'!AW32/'Population 2016'!AW$5</f>
        <v>4.9915339557019954E-2</v>
      </c>
      <c r="AX32">
        <f>'Population 2016'!AX32/'Population 2016'!AX$5</f>
        <v>4.7497348480008181E-2</v>
      </c>
      <c r="AY32">
        <f>'Population 2016'!AY32/'Population 2016'!AY$5</f>
        <v>4.6320492029007683E-2</v>
      </c>
      <c r="AZ32">
        <f>'Population 2016'!AZ32/'Population 2016'!AZ$5</f>
        <v>4.5489584711587691E-2</v>
      </c>
      <c r="BA32">
        <f>'Population 2016'!BA32/'Population 2016'!BA$5</f>
        <v>5.1649211833297341E-2</v>
      </c>
      <c r="BB32">
        <f>'Population 2016'!BB32/'Population 2016'!BB$5</f>
        <v>4.9702050088729001E-2</v>
      </c>
      <c r="BC32">
        <f>'Population 2016'!BC32/'Population 2016'!BC$5</f>
        <v>4.6695879254636391E-2</v>
      </c>
      <c r="BD32" s="9">
        <v>30</v>
      </c>
    </row>
    <row r="33" spans="1:56" x14ac:dyDescent="0.35">
      <c r="A33" s="3"/>
      <c r="B33" s="5" t="s">
        <v>70</v>
      </c>
      <c r="C33">
        <f>'Population 2016'!C33/'Population 2016'!C$5</f>
        <v>3.4959852391734346E-2</v>
      </c>
      <c r="D33">
        <f>'Population 2016'!D33/'Population 2016'!D$5</f>
        <v>3.887307688545915E-2</v>
      </c>
      <c r="E33">
        <f>'Population 2016'!E33/'Population 2016'!E$5</f>
        <v>4.2462227930939109E-2</v>
      </c>
      <c r="F33">
        <f>'Population 2016'!F33/'Population 2016'!F$5</f>
        <v>4.4790110739119239E-2</v>
      </c>
      <c r="G33">
        <f>'Population 2016'!G33/'Population 2016'!G$5</f>
        <v>4.6595030585178367E-2</v>
      </c>
      <c r="H33">
        <f>'Population 2016'!H33/'Population 2016'!H$5</f>
        <v>4.6132945109317702E-2</v>
      </c>
      <c r="I33">
        <f>'Population 2016'!I33/'Population 2016'!I$5</f>
        <v>4.7535801021689979E-2</v>
      </c>
      <c r="J33">
        <f>'Population 2016'!J33/'Population 2016'!J$5</f>
        <v>4.2029141752983425E-2</v>
      </c>
      <c r="K33">
        <f>'Population 2016'!K33/'Population 2016'!K$5</f>
        <v>4.4039124887775838E-2</v>
      </c>
      <c r="L33">
        <f>'Population 2016'!L33/'Population 2016'!L$5</f>
        <v>4.6169364446491827E-2</v>
      </c>
      <c r="M33">
        <f>'Population 2016'!M33/'Population 2016'!M$5</f>
        <v>4.6169364446491827E-2</v>
      </c>
      <c r="N33">
        <f>'Population 2016'!N33/'Population 2016'!N$5</f>
        <v>3.9776243560170711E-2</v>
      </c>
      <c r="O33">
        <f>'Population 2016'!O33/'Population 2016'!O$5</f>
        <v>4.4421989082731497E-2</v>
      </c>
      <c r="P33">
        <f>'Population 2016'!P33/'Population 2016'!P$5</f>
        <v>4.8822269807280515E-2</v>
      </c>
      <c r="Q33">
        <f>'Population 2016'!Q33/'Population 2016'!Q$5</f>
        <v>4.6004159763105019E-2</v>
      </c>
      <c r="R33">
        <f>'Population 2016'!R33/'Population 2016'!R$5</f>
        <v>4.5723106403364029E-2</v>
      </c>
      <c r="S33">
        <f>'Population 2016'!S33/'Population 2016'!S$5</f>
        <v>4.0423075497245227E-2</v>
      </c>
      <c r="T33">
        <f>'Population 2016'!T33/'Population 2016'!T$5</f>
        <v>3.4608637385238922E-2</v>
      </c>
      <c r="U33">
        <f>'Population 2016'!U33/'Population 2016'!U$5</f>
        <v>4.3022175009958835E-2</v>
      </c>
      <c r="V33">
        <f>'Population 2016'!V33/'Population 2016'!V$5</f>
        <v>4.2000900618984746E-2</v>
      </c>
      <c r="W33">
        <f>'Population 2016'!W33/'Population 2016'!W$5</f>
        <v>4.2996097503578926E-2</v>
      </c>
      <c r="X33">
        <f>'Population 2016'!X33/'Population 2016'!X$5</f>
        <v>4.2996097503578926E-2</v>
      </c>
      <c r="Y33">
        <f>'Population 2016'!Y33/'Population 2016'!Y$5</f>
        <v>4.2014435382585334E-2</v>
      </c>
      <c r="Z33">
        <f>'Population 2016'!Z33/'Population 2016'!Z$5</f>
        <v>3.7595120242052103E-2</v>
      </c>
      <c r="AA33">
        <f>'Population 2016'!AA33/'Population 2016'!AA$5</f>
        <v>4.3007473638962582E-2</v>
      </c>
      <c r="AB33">
        <f>'Population 2016'!AB33/'Population 2016'!AB$5</f>
        <v>3.9380571732700119E-2</v>
      </c>
      <c r="AC33">
        <f>'Population 2016'!AC33/'Population 2016'!AC$5</f>
        <v>4.1938600102188361E-2</v>
      </c>
      <c r="AD33">
        <f>'Population 2016'!AD33/'Population 2016'!AD$5</f>
        <v>4.6049350552681528E-2</v>
      </c>
      <c r="AE33">
        <f>'Population 2016'!AE33/'Population 2016'!AE$5</f>
        <v>4.5842359777821126E-2</v>
      </c>
      <c r="AF33">
        <f>'Population 2016'!AF33/'Population 2016'!AF$5</f>
        <v>4.8424799046886548E-2</v>
      </c>
      <c r="AG33">
        <f>'Population 2016'!AG33/'Population 2016'!AG$5</f>
        <v>4.5842359777821126E-2</v>
      </c>
      <c r="AH33">
        <f>'Population 2016'!AH33/'Population 2016'!AH$5</f>
        <v>4.4927226623816909E-2</v>
      </c>
      <c r="AI33">
        <f>'Population 2016'!AI33/'Population 2016'!AI$5</f>
        <v>3.8417895266427506E-2</v>
      </c>
      <c r="AJ33">
        <f>'Population 2016'!AJ33/'Population 2016'!AJ$5</f>
        <v>4.4851239438976107E-2</v>
      </c>
      <c r="AK33">
        <f>'Population 2016'!AK33/'Population 2016'!AK$5</f>
        <v>4.1989867115899575E-2</v>
      </c>
      <c r="AL33">
        <f>'Population 2016'!AL33/'Population 2016'!AL$5</f>
        <v>4.6185771802557597E-2</v>
      </c>
      <c r="AM33">
        <f>'Population 2016'!AM33/'Population 2016'!AM$5</f>
        <v>4.3503772306956762E-2</v>
      </c>
      <c r="AN33">
        <f>'Population 2016'!AN33/'Population 2016'!AN$5</f>
        <v>4.3907494272935527E-2</v>
      </c>
      <c r="AO33">
        <f>'Population 2016'!AO33/'Population 2016'!AO$5</f>
        <v>4.3907494272935527E-2</v>
      </c>
      <c r="AP33">
        <f>'Population 2016'!AP33/'Population 2016'!AP$5</f>
        <v>4.3442765879872551E-2</v>
      </c>
      <c r="AQ33">
        <f>'Population 2016'!AQ33/'Population 2016'!AQ$5</f>
        <v>4.541842494656656E-2</v>
      </c>
      <c r="AR33">
        <f>'Population 2016'!AR33/'Population 2016'!AR$5</f>
        <v>4.2346444459444799E-2</v>
      </c>
      <c r="AS33">
        <f>'Population 2016'!AS33/'Population 2016'!AS$5</f>
        <v>4.7535801021689979E-2</v>
      </c>
      <c r="AT33">
        <f>'Population 2016'!AT33/'Population 2016'!AT$5</f>
        <v>4.0913164970738651E-2</v>
      </c>
      <c r="AU33">
        <f>'Population 2016'!AU33/'Population 2016'!AU$5</f>
        <v>4.0913164970738651E-2</v>
      </c>
      <c r="AV33">
        <f>'Population 2016'!AV33/'Population 2016'!AV$5</f>
        <v>4.789356984478936E-2</v>
      </c>
      <c r="AW33">
        <f>'Population 2016'!AW33/'Population 2016'!AW$5</f>
        <v>4.6425956434193665E-2</v>
      </c>
      <c r="AX33">
        <f>'Population 2016'!AX33/'Population 2016'!AX$5</f>
        <v>4.0942024355648698E-2</v>
      </c>
      <c r="AY33">
        <f>'Population 2016'!AY33/'Population 2016'!AY$5</f>
        <v>4.2735840396560691E-2</v>
      </c>
      <c r="AZ33">
        <f>'Population 2016'!AZ33/'Population 2016'!AZ$5</f>
        <v>4.2506802584119055E-2</v>
      </c>
      <c r="BA33">
        <f>'Population 2016'!BA33/'Population 2016'!BA$5</f>
        <v>4.7478946231915356E-2</v>
      </c>
      <c r="BB33">
        <f>'Population 2016'!BB33/'Population 2016'!BB$5</f>
        <v>4.2078951547751396E-2</v>
      </c>
      <c r="BC33">
        <f>'Population 2016'!BC33/'Population 2016'!BC$5</f>
        <v>4.3022175009958835E-2</v>
      </c>
      <c r="BD33" s="9">
        <v>31</v>
      </c>
    </row>
    <row r="34" spans="1:56" x14ac:dyDescent="0.35">
      <c r="A34" s="3"/>
      <c r="B34" s="5" t="s">
        <v>71</v>
      </c>
      <c r="C34">
        <f>'Population 2016'!C34/'Population 2016'!C$5</f>
        <v>2.9746541070159924E-2</v>
      </c>
      <c r="D34">
        <f>'Population 2016'!D34/'Population 2016'!D$5</f>
        <v>3.463317782146455E-2</v>
      </c>
      <c r="E34">
        <f>'Population 2016'!E34/'Population 2016'!E$5</f>
        <v>3.9115128047665704E-2</v>
      </c>
      <c r="F34">
        <f>'Population 2016'!F34/'Population 2016'!F$5</f>
        <v>4.0855009013649239E-2</v>
      </c>
      <c r="G34">
        <f>'Population 2016'!G34/'Population 2016'!G$5</f>
        <v>4.3590645807394579E-2</v>
      </c>
      <c r="H34">
        <f>'Population 2016'!H34/'Population 2016'!H$5</f>
        <v>4.1959969261996091E-2</v>
      </c>
      <c r="I34">
        <f>'Population 2016'!I34/'Population 2016'!I$5</f>
        <v>4.3097311782932753E-2</v>
      </c>
      <c r="J34">
        <f>'Population 2016'!J34/'Population 2016'!J$5</f>
        <v>3.6464509922625912E-2</v>
      </c>
      <c r="K34">
        <f>'Population 2016'!K34/'Population 2016'!K$5</f>
        <v>3.9101261635873928E-2</v>
      </c>
      <c r="L34">
        <f>'Population 2016'!L34/'Population 2016'!L$5</f>
        <v>4.4827093228281413E-2</v>
      </c>
      <c r="M34">
        <f>'Population 2016'!M34/'Population 2016'!M$5</f>
        <v>4.4827093228281413E-2</v>
      </c>
      <c r="N34">
        <f>'Population 2016'!N34/'Population 2016'!N$5</f>
        <v>3.1377339838130222E-2</v>
      </c>
      <c r="O34">
        <f>'Population 2016'!O34/'Population 2016'!O$5</f>
        <v>3.911195648943442E-2</v>
      </c>
      <c r="P34">
        <f>'Population 2016'!P34/'Population 2016'!P$5</f>
        <v>4.1203651527104701E-2</v>
      </c>
      <c r="Q34">
        <f>'Population 2016'!Q34/'Population 2016'!Q$5</f>
        <v>3.8894960106226721E-2</v>
      </c>
      <c r="R34">
        <f>'Population 2016'!R34/'Population 2016'!R$5</f>
        <v>3.9907915047639325E-2</v>
      </c>
      <c r="S34">
        <f>'Population 2016'!S34/'Population 2016'!S$5</f>
        <v>3.4682269701361589E-2</v>
      </c>
      <c r="T34">
        <f>'Population 2016'!T34/'Population 2016'!T$5</f>
        <v>2.8615235710995193E-2</v>
      </c>
      <c r="U34">
        <f>'Population 2016'!U34/'Population 2016'!U$5</f>
        <v>4.3332005488425619E-2</v>
      </c>
      <c r="V34">
        <f>'Population 2016'!V34/'Population 2016'!V$5</f>
        <v>3.6826157638851789E-2</v>
      </c>
      <c r="W34">
        <f>'Population 2016'!W34/'Population 2016'!W$5</f>
        <v>3.839089025291053E-2</v>
      </c>
      <c r="X34">
        <f>'Population 2016'!X34/'Population 2016'!X$5</f>
        <v>3.839089025291053E-2</v>
      </c>
      <c r="Y34">
        <f>'Population 2016'!Y34/'Population 2016'!Y$5</f>
        <v>3.6652835408022132E-2</v>
      </c>
      <c r="Z34">
        <f>'Population 2016'!Z34/'Population 2016'!Z$5</f>
        <v>2.9338944564571423E-2</v>
      </c>
      <c r="AA34">
        <f>'Population 2016'!AA34/'Population 2016'!AA$5</f>
        <v>3.5731156284693227E-2</v>
      </c>
      <c r="AB34">
        <f>'Population 2016'!AB34/'Population 2016'!AB$5</f>
        <v>3.5335660112790802E-2</v>
      </c>
      <c r="AC34">
        <f>'Population 2016'!AC34/'Population 2016'!AC$5</f>
        <v>3.39910761013692E-2</v>
      </c>
      <c r="AD34">
        <f>'Population 2016'!AD34/'Population 2016'!AD$5</f>
        <v>4.2949123525252146E-2</v>
      </c>
      <c r="AE34">
        <f>'Population 2016'!AE34/'Population 2016'!AE$5</f>
        <v>4.2705777266707053E-2</v>
      </c>
      <c r="AF34">
        <f>'Population 2016'!AF34/'Population 2016'!AF$5</f>
        <v>3.9527062691339036E-2</v>
      </c>
      <c r="AG34">
        <f>'Population 2016'!AG34/'Population 2016'!AG$5</f>
        <v>4.2705777266707053E-2</v>
      </c>
      <c r="AH34">
        <f>'Population 2016'!AH34/'Population 2016'!AH$5</f>
        <v>3.8856431643182893E-2</v>
      </c>
      <c r="AI34">
        <f>'Population 2016'!AI34/'Population 2016'!AI$5</f>
        <v>3.2032001924927812E-2</v>
      </c>
      <c r="AJ34">
        <f>'Population 2016'!AJ34/'Population 2016'!AJ$5</f>
        <v>3.7671137383933302E-2</v>
      </c>
      <c r="AK34">
        <f>'Population 2016'!AK34/'Population 2016'!AK$5</f>
        <v>3.8947487522472124E-2</v>
      </c>
      <c r="AL34">
        <f>'Population 2016'!AL34/'Population 2016'!AL$5</f>
        <v>4.2656213972792255E-2</v>
      </c>
      <c r="AM34">
        <f>'Population 2016'!AM34/'Population 2016'!AM$5</f>
        <v>3.7480395956405677E-2</v>
      </c>
      <c r="AN34">
        <f>'Population 2016'!AN34/'Population 2016'!AN$5</f>
        <v>4.0907603359877823E-2</v>
      </c>
      <c r="AO34">
        <f>'Population 2016'!AO34/'Population 2016'!AO$5</f>
        <v>4.0907603359877823E-2</v>
      </c>
      <c r="AP34">
        <f>'Population 2016'!AP34/'Population 2016'!AP$5</f>
        <v>4.0597308308102022E-2</v>
      </c>
      <c r="AQ34">
        <f>'Population 2016'!AQ34/'Population 2016'!AQ$5</f>
        <v>3.7471913191209516E-2</v>
      </c>
      <c r="AR34">
        <f>'Population 2016'!AR34/'Population 2016'!AR$5</f>
        <v>3.6790818357670667E-2</v>
      </c>
      <c r="AS34">
        <f>'Population 2016'!AS34/'Population 2016'!AS$5</f>
        <v>4.3097311782932753E-2</v>
      </c>
      <c r="AT34">
        <f>'Population 2016'!AT34/'Population 2016'!AT$5</f>
        <v>3.9120577845732064E-2</v>
      </c>
      <c r="AU34">
        <f>'Population 2016'!AU34/'Population 2016'!AU$5</f>
        <v>3.9120577845732064E-2</v>
      </c>
      <c r="AV34">
        <f>'Population 2016'!AV34/'Population 2016'!AV$5</f>
        <v>4.4166402702988071E-2</v>
      </c>
      <c r="AW34">
        <f>'Population 2016'!AW34/'Population 2016'!AW$5</f>
        <v>4.0305235218744281E-2</v>
      </c>
      <c r="AX34">
        <f>'Population 2016'!AX34/'Population 2016'!AX$5</f>
        <v>3.5038399120845422E-2</v>
      </c>
      <c r="AY34">
        <f>'Population 2016'!AY34/'Population 2016'!AY$5</f>
        <v>3.7847679079587526E-2</v>
      </c>
      <c r="AZ34">
        <f>'Population 2016'!AZ34/'Population 2016'!AZ$5</f>
        <v>3.7369629122538557E-2</v>
      </c>
      <c r="BA34">
        <f>'Population 2016'!BA34/'Population 2016'!BA$5</f>
        <v>3.9975167350464261E-2</v>
      </c>
      <c r="BB34">
        <f>'Population 2016'!BB34/'Population 2016'!BB$5</f>
        <v>3.5346595499333666E-2</v>
      </c>
      <c r="BC34">
        <f>'Population 2016'!BC34/'Population 2016'!BC$5</f>
        <v>4.3332005488425619E-2</v>
      </c>
      <c r="BD34" s="9">
        <v>32</v>
      </c>
    </row>
    <row r="35" spans="1:56" x14ac:dyDescent="0.35">
      <c r="A35" s="3"/>
      <c r="B35" s="5" t="s">
        <v>72</v>
      </c>
      <c r="C35">
        <f>'Population 2016'!C35/'Population 2016'!C$5</f>
        <v>2.8734545343030774E-2</v>
      </c>
      <c r="D35">
        <f>'Population 2016'!D35/'Population 2016'!D$5</f>
        <v>3.3535303150337918E-2</v>
      </c>
      <c r="E35">
        <f>'Population 2016'!E35/'Population 2016'!E$5</f>
        <v>3.7938486492061184E-2</v>
      </c>
      <c r="F35">
        <f>'Population 2016'!F35/'Population 2016'!F$5</f>
        <v>4.4357455575585888E-2</v>
      </c>
      <c r="G35">
        <f>'Population 2016'!G35/'Population 2016'!G$5</f>
        <v>4.7799491149244845E-2</v>
      </c>
      <c r="H35">
        <f>'Population 2016'!H35/'Population 2016'!H$5</f>
        <v>4.2981326986865014E-2</v>
      </c>
      <c r="I35">
        <f>'Population 2016'!I35/'Population 2016'!I$5</f>
        <v>4.6551796331965496E-2</v>
      </c>
      <c r="J35">
        <f>'Population 2016'!J35/'Population 2016'!J$5</f>
        <v>3.7924085484686898E-2</v>
      </c>
      <c r="K35">
        <f>'Population 2016'!K35/'Population 2016'!K$5</f>
        <v>4.2219912110759344E-2</v>
      </c>
      <c r="L35">
        <f>'Population 2016'!L35/'Population 2016'!L$5</f>
        <v>4.4993884326402236E-2</v>
      </c>
      <c r="M35">
        <f>'Population 2016'!M35/'Population 2016'!M$5</f>
        <v>4.4993884326402236E-2</v>
      </c>
      <c r="N35">
        <f>'Population 2016'!N35/'Population 2016'!N$5</f>
        <v>3.3008897211885456E-2</v>
      </c>
      <c r="O35">
        <f>'Population 2016'!O35/'Population 2016'!O$5</f>
        <v>3.9934218999217362E-2</v>
      </c>
      <c r="P35">
        <f>'Population 2016'!P35/'Population 2016'!P$5</f>
        <v>4.0820466584018937E-2</v>
      </c>
      <c r="Q35">
        <f>'Population 2016'!Q35/'Population 2016'!Q$5</f>
        <v>3.93649898356071E-2</v>
      </c>
      <c r="R35">
        <f>'Population 2016'!R35/'Population 2016'!R$5</f>
        <v>3.8271144940650446E-2</v>
      </c>
      <c r="S35">
        <f>'Population 2016'!S35/'Population 2016'!S$5</f>
        <v>3.5695560761274628E-2</v>
      </c>
      <c r="T35">
        <f>'Population 2016'!T35/'Population 2016'!T$5</f>
        <v>2.8564049827131309E-2</v>
      </c>
      <c r="U35">
        <f>'Population 2016'!U35/'Population 2016'!U$5</f>
        <v>4.4350019917673615E-2</v>
      </c>
      <c r="V35">
        <f>'Population 2016'!V35/'Population 2016'!V$5</f>
        <v>3.7726776623594693E-2</v>
      </c>
      <c r="W35">
        <f>'Population 2016'!W35/'Population 2016'!W$5</f>
        <v>4.0587270148190274E-2</v>
      </c>
      <c r="X35">
        <f>'Population 2016'!X35/'Population 2016'!X$5</f>
        <v>4.0587270148190274E-2</v>
      </c>
      <c r="Y35">
        <f>'Population 2016'!Y35/'Population 2016'!Y$5</f>
        <v>3.7821338293508845E-2</v>
      </c>
      <c r="Z35">
        <f>'Population 2016'!Z35/'Population 2016'!Z$5</f>
        <v>2.5722875123649055E-2</v>
      </c>
      <c r="AA35">
        <f>'Population 2016'!AA35/'Population 2016'!AA$5</f>
        <v>3.341046814385476E-2</v>
      </c>
      <c r="AB35">
        <f>'Population 2016'!AB35/'Population 2016'!AB$5</f>
        <v>3.4670378596358353E-2</v>
      </c>
      <c r="AC35">
        <f>'Population 2016'!AC35/'Population 2016'!AC$5</f>
        <v>3.1776650166211229E-2</v>
      </c>
      <c r="AD35">
        <f>'Population 2016'!AD35/'Population 2016'!AD$5</f>
        <v>4.3756745692061484E-2</v>
      </c>
      <c r="AE35">
        <f>'Population 2016'!AE35/'Population 2016'!AE$5</f>
        <v>4.2223226111151035E-2</v>
      </c>
      <c r="AF35">
        <f>'Population 2016'!AF35/'Population 2016'!AF$5</f>
        <v>3.9798519054728622E-2</v>
      </c>
      <c r="AG35">
        <f>'Population 2016'!AG35/'Population 2016'!AG$5</f>
        <v>4.2223226111151035E-2</v>
      </c>
      <c r="AH35">
        <f>'Population 2016'!AH35/'Population 2016'!AH$5</f>
        <v>3.6344891002479958E-2</v>
      </c>
      <c r="AI35">
        <f>'Population 2016'!AI35/'Population 2016'!AI$5</f>
        <v>3.2231603814856943E-2</v>
      </c>
      <c r="AJ35">
        <f>'Population 2016'!AJ35/'Population 2016'!AJ$5</f>
        <v>4.0375874857095054E-2</v>
      </c>
      <c r="AK35">
        <f>'Population 2016'!AK35/'Population 2016'!AK$5</f>
        <v>4.0506392768691148E-2</v>
      </c>
      <c r="AL35">
        <f>'Population 2016'!AL35/'Population 2016'!AL$5</f>
        <v>4.3702665791667407E-2</v>
      </c>
      <c r="AM35">
        <f>'Population 2016'!AM35/'Population 2016'!AM$5</f>
        <v>3.5155075681568761E-2</v>
      </c>
      <c r="AN35">
        <f>'Population 2016'!AN35/'Population 2016'!AN$5</f>
        <v>4.2489364023126433E-2</v>
      </c>
      <c r="AO35">
        <f>'Population 2016'!AO35/'Population 2016'!AO$5</f>
        <v>4.2489364023126433E-2</v>
      </c>
      <c r="AP35">
        <f>'Population 2016'!AP35/'Population 2016'!AP$5</f>
        <v>4.2166669308688551E-2</v>
      </c>
      <c r="AQ35">
        <f>'Population 2016'!AQ35/'Population 2016'!AQ$5</f>
        <v>3.7499314955883156E-2</v>
      </c>
      <c r="AR35">
        <f>'Population 2016'!AR35/'Population 2016'!AR$5</f>
        <v>3.6548213624940214E-2</v>
      </c>
      <c r="AS35">
        <f>'Population 2016'!AS35/'Population 2016'!AS$5</f>
        <v>4.6551796331965496E-2</v>
      </c>
      <c r="AT35">
        <f>'Population 2016'!AT35/'Population 2016'!AT$5</f>
        <v>3.6009911952338269E-2</v>
      </c>
      <c r="AU35">
        <f>'Population 2016'!AU35/'Population 2016'!AU$5</f>
        <v>3.6009911952338269E-2</v>
      </c>
      <c r="AV35">
        <f>'Population 2016'!AV35/'Population 2016'!AV$5</f>
        <v>4.5370077077394148E-2</v>
      </c>
      <c r="AW35">
        <f>'Population 2016'!AW35/'Population 2016'!AW$5</f>
        <v>3.7597626456769784E-2</v>
      </c>
      <c r="AX35">
        <f>'Population 2016'!AX35/'Population 2016'!AX$5</f>
        <v>3.5600649143207638E-2</v>
      </c>
      <c r="AY35">
        <f>'Population 2016'!AY35/'Population 2016'!AY$5</f>
        <v>4.0009485633854536E-2</v>
      </c>
      <c r="AZ35">
        <f>'Population 2016'!AZ35/'Population 2016'!AZ$5</f>
        <v>3.9501009601279405E-2</v>
      </c>
      <c r="BA35">
        <f>'Population 2016'!BA35/'Population 2016'!BA$5</f>
        <v>3.8112718635283954E-2</v>
      </c>
      <c r="BB35">
        <f>'Population 2016'!BB35/'Population 2016'!BB$5</f>
        <v>3.4890866782210005E-2</v>
      </c>
      <c r="BC35">
        <f>'Population 2016'!BC35/'Population 2016'!BC$5</f>
        <v>4.4350019917673615E-2</v>
      </c>
      <c r="BD35" s="9">
        <v>33</v>
      </c>
    </row>
    <row r="36" spans="1:56" x14ac:dyDescent="0.35">
      <c r="A36" s="3"/>
      <c r="B36" s="5" t="s">
        <v>73</v>
      </c>
      <c r="C36">
        <f>'Population 2016'!C36/'Population 2016'!C$5</f>
        <v>2.110368867331449E-2</v>
      </c>
      <c r="D36">
        <f>'Population 2016'!D36/'Population 2016'!D$5</f>
        <v>2.4590925540134777E-2</v>
      </c>
      <c r="E36">
        <f>'Population 2016'!E36/'Population 2016'!E$5</f>
        <v>2.7789367098101904E-2</v>
      </c>
      <c r="F36">
        <f>'Population 2016'!F36/'Population 2016'!F$5</f>
        <v>3.4128251352047383E-2</v>
      </c>
      <c r="G36">
        <f>'Population 2016'!G36/'Population 2016'!G$5</f>
        <v>3.7067612190764897E-2</v>
      </c>
      <c r="H36">
        <f>'Population 2016'!H36/'Population 2016'!H$5</f>
        <v>3.4382467665111389E-2</v>
      </c>
      <c r="I36">
        <f>'Population 2016'!I36/'Population 2016'!I$5</f>
        <v>3.6282555899840883E-2</v>
      </c>
      <c r="J36">
        <f>'Population 2016'!J36/'Population 2016'!J$5</f>
        <v>2.9937885108182745E-2</v>
      </c>
      <c r="K36">
        <f>'Population 2016'!K36/'Population 2016'!K$5</f>
        <v>3.1800784387846712E-2</v>
      </c>
      <c r="L36">
        <f>'Population 2016'!L36/'Population 2016'!L$5</f>
        <v>3.8131622003717058E-2</v>
      </c>
      <c r="M36">
        <f>'Population 2016'!M36/'Population 2016'!M$5</f>
        <v>3.8131622003717058E-2</v>
      </c>
      <c r="N36">
        <f>'Population 2016'!N36/'Population 2016'!N$5</f>
        <v>2.4907370942204292E-2</v>
      </c>
      <c r="O36">
        <f>'Population 2016'!O36/'Population 2016'!O$5</f>
        <v>3.0810077173794592E-2</v>
      </c>
      <c r="P36">
        <f>'Population 2016'!P36/'Population 2016'!P$5</f>
        <v>3.3077876704609488E-2</v>
      </c>
      <c r="Q36">
        <f>'Population 2016'!Q36/'Population 2016'!Q$5</f>
        <v>3.0869202477056674E-2</v>
      </c>
      <c r="R36">
        <f>'Population 2016'!R36/'Population 2016'!R$5</f>
        <v>3.1005482514504711E-2</v>
      </c>
      <c r="S36">
        <f>'Population 2016'!S36/'Population 2016'!S$5</f>
        <v>2.7222929329127177E-2</v>
      </c>
      <c r="T36">
        <f>'Population 2016'!T36/'Population 2016'!T$5</f>
        <v>2.1293327687375234E-2</v>
      </c>
      <c r="U36">
        <f>'Population 2016'!U36/'Population 2016'!U$5</f>
        <v>3.5143628557517813E-2</v>
      </c>
      <c r="V36">
        <f>'Population 2016'!V36/'Population 2016'!V$5</f>
        <v>2.8338968562291542E-2</v>
      </c>
      <c r="W36">
        <f>'Population 2016'!W36/'Population 2016'!W$5</f>
        <v>3.1203629256303152E-2</v>
      </c>
      <c r="X36">
        <f>'Population 2016'!X36/'Population 2016'!X$5</f>
        <v>3.1203629256303152E-2</v>
      </c>
      <c r="Y36">
        <f>'Population 2016'!Y36/'Population 2016'!Y$5</f>
        <v>2.9105260647684456E-2</v>
      </c>
      <c r="Z36">
        <f>'Population 2016'!Z36/'Population 2016'!Z$5</f>
        <v>1.9861280762239562E-2</v>
      </c>
      <c r="AA36">
        <f>'Population 2016'!AA36/'Population 2016'!AA$5</f>
        <v>2.6001938668192087E-2</v>
      </c>
      <c r="AB36">
        <f>'Population 2016'!AB36/'Population 2016'!AB$5</f>
        <v>2.585181621853986E-2</v>
      </c>
      <c r="AC36">
        <f>'Population 2016'!AC36/'Population 2016'!AC$5</f>
        <v>2.4674145310195461E-2</v>
      </c>
      <c r="AD36">
        <f>'Population 2016'!AD36/'Population 2016'!AD$5</f>
        <v>3.3841974022107264E-2</v>
      </c>
      <c r="AE36">
        <f>'Population 2016'!AE36/'Population 2016'!AE$5</f>
        <v>3.2618404706413827E-2</v>
      </c>
      <c r="AF36">
        <f>'Population 2016'!AF36/'Population 2016'!AF$5</f>
        <v>3.1307967244265482E-2</v>
      </c>
      <c r="AG36">
        <f>'Population 2016'!AG36/'Population 2016'!AG$5</f>
        <v>3.2618404706413827E-2</v>
      </c>
      <c r="AH36">
        <f>'Population 2016'!AH36/'Population 2016'!AH$5</f>
        <v>2.838672524451297E-2</v>
      </c>
      <c r="AI36">
        <f>'Population 2016'!AI36/'Population 2016'!AI$5</f>
        <v>2.4374671887304227E-2</v>
      </c>
      <c r="AJ36">
        <f>'Population 2016'!AJ36/'Population 2016'!AJ$5</f>
        <v>2.9989125282324402E-2</v>
      </c>
      <c r="AK36">
        <f>'Population 2016'!AK36/'Population 2016'!AK$5</f>
        <v>3.2334712042543026E-2</v>
      </c>
      <c r="AL36">
        <f>'Population 2016'!AL36/'Population 2016'!AL$5</f>
        <v>3.4594987673152305E-2</v>
      </c>
      <c r="AM36">
        <f>'Population 2016'!AM36/'Population 2016'!AM$5</f>
        <v>2.7664791681003727E-2</v>
      </c>
      <c r="AN36">
        <f>'Population 2016'!AN36/'Population 2016'!AN$5</f>
        <v>3.6325951783571508E-2</v>
      </c>
      <c r="AO36">
        <f>'Population 2016'!AO36/'Population 2016'!AO$5</f>
        <v>3.6325951783571508E-2</v>
      </c>
      <c r="AP36">
        <f>'Population 2016'!AP36/'Population 2016'!AP$5</f>
        <v>3.3860152497503286E-2</v>
      </c>
      <c r="AQ36">
        <f>'Population 2016'!AQ36/'Population 2016'!AQ$5</f>
        <v>2.8778703348495645E-2</v>
      </c>
      <c r="AR36">
        <f>'Population 2016'!AR36/'Population 2016'!AR$5</f>
        <v>2.8326163238454612E-2</v>
      </c>
      <c r="AS36">
        <f>'Population 2016'!AS36/'Population 2016'!AS$5</f>
        <v>3.6282555899840883E-2</v>
      </c>
      <c r="AT36">
        <f>'Population 2016'!AT36/'Population 2016'!AT$5</f>
        <v>3.0421257974376548E-2</v>
      </c>
      <c r="AU36">
        <f>'Population 2016'!AU36/'Population 2016'!AU$5</f>
        <v>3.0421257974376548E-2</v>
      </c>
      <c r="AV36">
        <f>'Population 2016'!AV36/'Population 2016'!AV$5</f>
        <v>3.7936859888079398E-2</v>
      </c>
      <c r="AW36">
        <f>'Population 2016'!AW36/'Population 2016'!AW$5</f>
        <v>2.9146836292635304E-2</v>
      </c>
      <c r="AX36">
        <f>'Population 2016'!AX36/'Population 2016'!AX$5</f>
        <v>2.8930319332455882E-2</v>
      </c>
      <c r="AY36">
        <f>'Population 2016'!AY36/'Population 2016'!AY$5</f>
        <v>3.0952235243719591E-2</v>
      </c>
      <c r="AZ36">
        <f>'Population 2016'!AZ36/'Population 2016'!AZ$5</f>
        <v>3.0730997347998917E-2</v>
      </c>
      <c r="BA36">
        <f>'Population 2016'!BA36/'Population 2016'!BA$5</f>
        <v>2.7720794644785142E-2</v>
      </c>
      <c r="BB36">
        <f>'Population 2016'!BB36/'Population 2016'!BB$5</f>
        <v>2.6922519213108415E-2</v>
      </c>
      <c r="BC36">
        <f>'Population 2016'!BC36/'Population 2016'!BC$5</f>
        <v>3.5143628557517813E-2</v>
      </c>
      <c r="BD36" s="9">
        <v>34</v>
      </c>
    </row>
    <row r="37" spans="1:56" x14ac:dyDescent="0.35">
      <c r="A37" s="3"/>
      <c r="B37" s="5" t="s">
        <v>74</v>
      </c>
      <c r="C37">
        <f>'Population 2016'!C37/'Population 2016'!C$5</f>
        <v>1.8885475816879885E-2</v>
      </c>
      <c r="D37">
        <f>'Population 2016'!D37/'Population 2016'!D$5</f>
        <v>2.02483299590192E-2</v>
      </c>
      <c r="E37">
        <f>'Population 2016'!E37/'Population 2016'!E$5</f>
        <v>2.149831941833592E-2</v>
      </c>
      <c r="F37">
        <f>'Population 2016'!F37/'Population 2016'!F$5</f>
        <v>2.7216070048931239E-2</v>
      </c>
      <c r="G37">
        <f>'Population 2016'!G37/'Population 2016'!G$5</f>
        <v>3.0382179396957722E-2</v>
      </c>
      <c r="H37">
        <f>'Population 2016'!H37/'Population 2016'!H$5</f>
        <v>2.6963843936539639E-2</v>
      </c>
      <c r="I37">
        <f>'Population 2016'!I37/'Population 2016'!I$5</f>
        <v>2.9310777991792981E-2</v>
      </c>
      <c r="J37">
        <f>'Population 2016'!J37/'Population 2016'!J$5</f>
        <v>2.3635172453828485E-2</v>
      </c>
      <c r="K37">
        <f>'Population 2016'!K37/'Population 2016'!K$5</f>
        <v>2.3224495581911826E-2</v>
      </c>
      <c r="L37">
        <f>'Population 2016'!L37/'Population 2016'!L$5</f>
        <v>2.9069305672485824E-2</v>
      </c>
      <c r="M37">
        <f>'Population 2016'!M37/'Population 2016'!M$5</f>
        <v>2.9069305672485824E-2</v>
      </c>
      <c r="N37">
        <f>'Population 2016'!N37/'Population 2016'!N$5</f>
        <v>2.2230973870970335E-2</v>
      </c>
      <c r="O37">
        <f>'Population 2016'!O37/'Population 2016'!O$5</f>
        <v>2.4261697427209954E-2</v>
      </c>
      <c r="P37">
        <f>'Population 2016'!P37/'Population 2016'!P$5</f>
        <v>2.9268567564521581E-2</v>
      </c>
      <c r="Q37">
        <f>'Population 2016'!Q37/'Population 2016'!Q$5</f>
        <v>2.5240596467726584E-2</v>
      </c>
      <c r="R37">
        <f>'Population 2016'!R37/'Population 2016'!R$5</f>
        <v>2.5922180231010804E-2</v>
      </c>
      <c r="S37">
        <f>'Population 2016'!S37/'Population 2016'!S$5</f>
        <v>2.1867844955875942E-2</v>
      </c>
      <c r="T37">
        <f>'Population 2016'!T37/'Population 2016'!T$5</f>
        <v>1.8303606743507537E-2</v>
      </c>
      <c r="U37">
        <f>'Population 2016'!U37/'Population 2016'!U$5</f>
        <v>3.1558447306687915E-2</v>
      </c>
      <c r="V37">
        <f>'Population 2016'!V37/'Population 2016'!V$5</f>
        <v>2.3729020538692271E-2</v>
      </c>
      <c r="W37">
        <f>'Population 2016'!W37/'Population 2016'!W$5</f>
        <v>2.4088273553886482E-2</v>
      </c>
      <c r="X37">
        <f>'Population 2016'!X37/'Population 2016'!X$5</f>
        <v>2.4088273553886482E-2</v>
      </c>
      <c r="Y37">
        <f>'Population 2016'!Y37/'Population 2016'!Y$5</f>
        <v>2.3684043178963769E-2</v>
      </c>
      <c r="Z37">
        <f>'Population 2016'!Z37/'Population 2016'!Z$5</f>
        <v>1.8448148700208871E-2</v>
      </c>
      <c r="AA37">
        <f>'Population 2016'!AA37/'Population 2016'!AA$5</f>
        <v>2.2388362144281294E-2</v>
      </c>
      <c r="AB37">
        <f>'Population 2016'!AB37/'Population 2016'!AB$5</f>
        <v>2.0990143598456548E-2</v>
      </c>
      <c r="AC37">
        <f>'Population 2016'!AC37/'Population 2016'!AC$5</f>
        <v>2.1844313755505038E-2</v>
      </c>
      <c r="AD37">
        <f>'Population 2016'!AD37/'Population 2016'!AD$5</f>
        <v>2.6919498306598684E-2</v>
      </c>
      <c r="AE37">
        <f>'Population 2016'!AE37/'Population 2016'!AE$5</f>
        <v>2.560601238205731E-2</v>
      </c>
      <c r="AF37">
        <f>'Population 2016'!AF37/'Population 2016'!AF$5</f>
        <v>2.6331267248789758E-2</v>
      </c>
      <c r="AG37">
        <f>'Population 2016'!AG37/'Population 2016'!AG$5</f>
        <v>2.560601238205731E-2</v>
      </c>
      <c r="AH37">
        <f>'Population 2016'!AH37/'Population 2016'!AH$5</f>
        <v>2.3365501611509989E-2</v>
      </c>
      <c r="AI37">
        <f>'Population 2016'!AI37/'Population 2016'!AI$5</f>
        <v>1.9967024674074723E-2</v>
      </c>
      <c r="AJ37">
        <f>'Population 2016'!AJ37/'Population 2016'!AJ$5</f>
        <v>2.3046036304826701E-2</v>
      </c>
      <c r="AK37">
        <f>'Population 2016'!AK37/'Population 2016'!AK$5</f>
        <v>2.4804193957984989E-2</v>
      </c>
      <c r="AL37">
        <f>'Population 2016'!AL37/'Population 2016'!AL$5</f>
        <v>2.7154537876234904E-2</v>
      </c>
      <c r="AM37">
        <f>'Population 2016'!AM37/'Population 2016'!AM$5</f>
        <v>2.2575889833424487E-2</v>
      </c>
      <c r="AN37">
        <f>'Population 2016'!AN37/'Population 2016'!AN$5</f>
        <v>2.7162648630958873E-2</v>
      </c>
      <c r="AO37">
        <f>'Population 2016'!AO37/'Population 2016'!AO$5</f>
        <v>2.7162648630958873E-2</v>
      </c>
      <c r="AP37">
        <f>'Population 2016'!AP37/'Population 2016'!AP$5</f>
        <v>2.6932771111075886E-2</v>
      </c>
      <c r="AQ37">
        <f>'Population 2016'!AQ37/'Population 2016'!AQ$5</f>
        <v>2.4038198059955062E-2</v>
      </c>
      <c r="AR37">
        <f>'Population 2016'!AR37/'Population 2016'!AR$5</f>
        <v>2.324260272773266E-2</v>
      </c>
      <c r="AS37">
        <f>'Population 2016'!AS37/'Population 2016'!AS$5</f>
        <v>2.9310777991792981E-2</v>
      </c>
      <c r="AT37">
        <f>'Population 2016'!AT37/'Population 2016'!AT$5</f>
        <v>2.2091000158169453E-2</v>
      </c>
      <c r="AU37">
        <f>'Population 2016'!AU37/'Population 2016'!AU$5</f>
        <v>2.2091000158169453E-2</v>
      </c>
      <c r="AV37">
        <f>'Population 2016'!AV37/'Population 2016'!AV$5</f>
        <v>2.9616724738675958E-2</v>
      </c>
      <c r="AW37">
        <f>'Population 2016'!AW37/'Population 2016'!AW$5</f>
        <v>2.4196869851729818E-2</v>
      </c>
      <c r="AX37">
        <f>'Population 2016'!AX37/'Population 2016'!AX$5</f>
        <v>2.3857290721596789E-2</v>
      </c>
      <c r="AY37">
        <f>'Population 2016'!AY37/'Population 2016'!AY$5</f>
        <v>2.4748324714666012E-2</v>
      </c>
      <c r="AZ37">
        <f>'Population 2016'!AZ37/'Population 2016'!AZ$5</f>
        <v>2.5329199049651672E-2</v>
      </c>
      <c r="BA37">
        <f>'Population 2016'!BA37/'Population 2016'!BA$5</f>
        <v>2.4157849276614123E-2</v>
      </c>
      <c r="BB37">
        <f>'Population 2016'!BB37/'Population 2016'!BB$5</f>
        <v>2.0279927912002928E-2</v>
      </c>
      <c r="BC37">
        <f>'Population 2016'!BC37/'Population 2016'!BC$5</f>
        <v>3.1558447306687915E-2</v>
      </c>
      <c r="BD37" s="9">
        <v>35</v>
      </c>
    </row>
    <row r="38" spans="1:56" x14ac:dyDescent="0.35">
      <c r="A38" s="3"/>
      <c r="B38" s="5" t="s">
        <v>75</v>
      </c>
      <c r="C38">
        <f>'Population 2016'!C38/'Population 2016'!C$5</f>
        <v>1.5501934547387467E-2</v>
      </c>
      <c r="D38">
        <f>'Population 2016'!D38/'Population 2016'!D$5</f>
        <v>1.5619651223066616E-2</v>
      </c>
      <c r="E38">
        <f>'Population 2016'!E38/'Population 2016'!E$5</f>
        <v>1.5727619199414962E-2</v>
      </c>
      <c r="F38">
        <f>'Population 2016'!F38/'Population 2016'!F$5</f>
        <v>2.0952871491115119E-2</v>
      </c>
      <c r="G38">
        <f>'Population 2016'!G38/'Population 2016'!G$5</f>
        <v>2.2086288096140314E-2</v>
      </c>
      <c r="H38">
        <f>'Population 2016'!H38/'Population 2016'!H$5</f>
        <v>2.0252064601686701E-2</v>
      </c>
      <c r="I38">
        <f>'Population 2016'!I38/'Population 2016'!I$5</f>
        <v>2.0936269994137845E-2</v>
      </c>
      <c r="J38">
        <f>'Population 2016'!J38/'Population 2016'!J$5</f>
        <v>1.7033910252689018E-2</v>
      </c>
      <c r="K38">
        <f>'Population 2016'!K38/'Population 2016'!K$5</f>
        <v>1.5640504654349574E-2</v>
      </c>
      <c r="L38">
        <f>'Population 2016'!L38/'Population 2016'!L$5</f>
        <v>2.2794783409845441E-2</v>
      </c>
      <c r="M38">
        <f>'Population 2016'!M38/'Population 2016'!M$5</f>
        <v>2.2794783409845441E-2</v>
      </c>
      <c r="N38">
        <f>'Population 2016'!N38/'Population 2016'!N$5</f>
        <v>1.9120566463860601E-2</v>
      </c>
      <c r="O38">
        <f>'Population 2016'!O38/'Population 2016'!O$5</f>
        <v>1.7871826116246124E-2</v>
      </c>
      <c r="P38">
        <f>'Population 2016'!P38/'Population 2016'!P$5</f>
        <v>2.1988053645892031E-2</v>
      </c>
      <c r="Q38">
        <f>'Population 2016'!Q38/'Population 2016'!Q$5</f>
        <v>1.9212465188423167E-2</v>
      </c>
      <c r="R38">
        <f>'Population 2016'!R38/'Population 2016'!R$5</f>
        <v>2.2422419758343536E-2</v>
      </c>
      <c r="S38">
        <f>'Population 2016'!S38/'Population 2016'!S$5</f>
        <v>1.6628388743642659E-2</v>
      </c>
      <c r="T38">
        <f>'Population 2016'!T38/'Population 2016'!T$5</f>
        <v>1.5016077020795429E-2</v>
      </c>
      <c r="U38">
        <f>'Population 2016'!U38/'Population 2016'!U$5</f>
        <v>2.4476607798875758E-2</v>
      </c>
      <c r="V38">
        <f>'Population 2016'!V38/'Population 2016'!V$5</f>
        <v>1.676067195335099E-2</v>
      </c>
      <c r="W38">
        <f>'Population 2016'!W38/'Population 2016'!W$5</f>
        <v>1.7959981435360407E-2</v>
      </c>
      <c r="X38">
        <f>'Population 2016'!X38/'Population 2016'!X$5</f>
        <v>1.7959981435360407E-2</v>
      </c>
      <c r="Y38">
        <f>'Population 2016'!Y38/'Population 2016'!Y$5</f>
        <v>1.6891623344620913E-2</v>
      </c>
      <c r="Z38">
        <f>'Population 2016'!Z38/'Population 2016'!Z$5</f>
        <v>1.520181655222878E-2</v>
      </c>
      <c r="AA38">
        <f>'Population 2016'!AA38/'Population 2016'!AA$5</f>
        <v>1.751843827587421E-2</v>
      </c>
      <c r="AB38">
        <f>'Population 2016'!AB38/'Population 2016'!AB$5</f>
        <v>1.6337267023530496E-2</v>
      </c>
      <c r="AC38">
        <f>'Population 2016'!AC38/'Population 2016'!AC$5</f>
        <v>1.7505445564011492E-2</v>
      </c>
      <c r="AD38">
        <f>'Population 2016'!AD38/'Population 2016'!AD$5</f>
        <v>2.0194275931370725E-2</v>
      </c>
      <c r="AE38">
        <f>'Population 2016'!AE38/'Population 2016'!AE$5</f>
        <v>1.9476586001909671E-2</v>
      </c>
      <c r="AF38">
        <f>'Population 2016'!AF38/'Population 2016'!AF$5</f>
        <v>2.0841816344689259E-2</v>
      </c>
      <c r="AG38">
        <f>'Population 2016'!AG38/'Population 2016'!AG$5</f>
        <v>1.9476586001909671E-2</v>
      </c>
      <c r="AH38">
        <f>'Population 2016'!AH38/'Population 2016'!AH$5</f>
        <v>1.7541773868459915E-2</v>
      </c>
      <c r="AI38">
        <f>'Population 2016'!AI38/'Population 2016'!AI$5</f>
        <v>1.550879342024674E-2</v>
      </c>
      <c r="AJ38">
        <f>'Population 2016'!AJ38/'Population 2016'!AJ$5</f>
        <v>1.7260128823578618E-2</v>
      </c>
      <c r="AK38">
        <f>'Population 2016'!AK38/'Population 2016'!AK$5</f>
        <v>2.0026903687313781E-2</v>
      </c>
      <c r="AL38">
        <f>'Population 2016'!AL38/'Population 2016'!AL$5</f>
        <v>2.0157499866976465E-2</v>
      </c>
      <c r="AM38">
        <f>'Population 2016'!AM38/'Population 2016'!AM$5</f>
        <v>1.6472829610526964E-2</v>
      </c>
      <c r="AN38">
        <f>'Population 2016'!AN38/'Population 2016'!AN$5</f>
        <v>1.7835715064906731E-2</v>
      </c>
      <c r="AO38">
        <f>'Population 2016'!AO38/'Population 2016'!AO$5</f>
        <v>1.7835715064906731E-2</v>
      </c>
      <c r="AP38">
        <f>'Population 2016'!AP38/'Population 2016'!AP$5</f>
        <v>2.0869330881537022E-2</v>
      </c>
      <c r="AQ38">
        <f>'Population 2016'!AQ38/'Population 2016'!AQ$5</f>
        <v>1.8715405272099524E-2</v>
      </c>
      <c r="AR38">
        <f>'Population 2016'!AR38/'Population 2016'!AR$5</f>
        <v>1.7870545312615914E-2</v>
      </c>
      <c r="AS38">
        <f>'Population 2016'!AS38/'Population 2016'!AS$5</f>
        <v>2.0936269994137845E-2</v>
      </c>
      <c r="AT38">
        <f>'Population 2016'!AT38/'Population 2016'!AT$5</f>
        <v>1.6396899878736753E-2</v>
      </c>
      <c r="AU38">
        <f>'Population 2016'!AU38/'Population 2016'!AU$5</f>
        <v>1.6396899878736753E-2</v>
      </c>
      <c r="AV38">
        <f>'Population 2016'!AV38/'Population 2016'!AV$5</f>
        <v>2.2901488755147293E-2</v>
      </c>
      <c r="AW38">
        <f>'Population 2016'!AW38/'Population 2016'!AW$5</f>
        <v>1.8667246323753738E-2</v>
      </c>
      <c r="AX38">
        <f>'Population 2016'!AX38/'Population 2016'!AX$5</f>
        <v>1.7787546162004678E-2</v>
      </c>
      <c r="AY38">
        <f>'Population 2016'!AY38/'Population 2016'!AY$5</f>
        <v>1.9186989382209845E-2</v>
      </c>
      <c r="AZ38">
        <f>'Population 2016'!AZ38/'Population 2016'!AZ$5</f>
        <v>2.026681086802699E-2</v>
      </c>
      <c r="BA38">
        <f>'Population 2016'!BA38/'Population 2016'!BA$5</f>
        <v>1.7841718851220038E-2</v>
      </c>
      <c r="BB38">
        <f>'Population 2016'!BB38/'Population 2016'!BB$5</f>
        <v>1.3927345794521588E-2</v>
      </c>
      <c r="BC38">
        <f>'Population 2016'!BC38/'Population 2016'!BC$5</f>
        <v>2.4476607798875758E-2</v>
      </c>
      <c r="BD38" s="9">
        <v>36</v>
      </c>
    </row>
    <row r="39" spans="1:56" x14ac:dyDescent="0.35">
      <c r="A39" s="3"/>
      <c r="B39" s="5" t="s">
        <v>81</v>
      </c>
      <c r="C39">
        <f>'Population 2016'!C39/'Population 2016'!C$5</f>
        <v>1.0309067583936867E-2</v>
      </c>
      <c r="D39">
        <f>'Population 2016'!D39/'Population 2016'!D$5</f>
        <v>1.0220748608706708E-2</v>
      </c>
      <c r="E39">
        <f>'Population 2016'!E39/'Population 2016'!E$5</f>
        <v>1.0139743764034146E-2</v>
      </c>
      <c r="F39">
        <f>'Population 2016'!F39/'Population 2016'!F$5</f>
        <v>1.3546227143960855E-2</v>
      </c>
      <c r="G39">
        <f>'Population 2016'!G39/'Population 2016'!G$5</f>
        <v>1.3533264764791858E-2</v>
      </c>
      <c r="H39">
        <f>'Population 2016'!H39/'Population 2016'!H$5</f>
        <v>1.1776416688012502E-2</v>
      </c>
      <c r="I39">
        <f>'Population 2016'!I39/'Population 2016'!I$5</f>
        <v>1.2844401641403567E-2</v>
      </c>
      <c r="J39">
        <f>'Population 2016'!J39/'Population 2016'!J$5</f>
        <v>9.9765306884054966E-3</v>
      </c>
      <c r="K39">
        <f>'Population 2016'!K39/'Population 2016'!K$5</f>
        <v>9.7339696640362898E-3</v>
      </c>
      <c r="L39">
        <f>'Population 2016'!L39/'Population 2016'!L$5</f>
        <v>1.3954855209441964E-2</v>
      </c>
      <c r="M39">
        <f>'Population 2016'!M39/'Population 2016'!M$5</f>
        <v>1.3954855209441964E-2</v>
      </c>
      <c r="N39">
        <f>'Population 2016'!N39/'Population 2016'!N$5</f>
        <v>1.2264810602711762E-2</v>
      </c>
      <c r="O39">
        <f>'Population 2016'!O39/'Population 2016'!O$5</f>
        <v>1.0382302533162937E-2</v>
      </c>
      <c r="P39">
        <f>'Population 2016'!P39/'Population 2016'!P$5</f>
        <v>1.3557984898005184E-2</v>
      </c>
      <c r="Q39">
        <f>'Population 2016'!Q39/'Population 2016'!Q$5</f>
        <v>1.2103265531544871E-2</v>
      </c>
      <c r="R39">
        <f>'Population 2016'!R39/'Population 2016'!R$5</f>
        <v>1.4398254111885878E-2</v>
      </c>
      <c r="S39">
        <f>'Population 2016'!S39/'Population 2016'!S$5</f>
        <v>1.0682806357253946E-2</v>
      </c>
      <c r="T39">
        <f>'Population 2016'!T39/'Population 2016'!T$5</f>
        <v>1.0690869834297335E-2</v>
      </c>
      <c r="U39">
        <f>'Population 2016'!U39/'Population 2016'!U$5</f>
        <v>1.4606293984862568E-2</v>
      </c>
      <c r="V39">
        <f>'Population 2016'!V39/'Population 2016'!V$5</f>
        <v>9.8075880965646737E-3</v>
      </c>
      <c r="W39">
        <f>'Population 2016'!W39/'Population 2016'!W$5</f>
        <v>1.1351231214741892E-2</v>
      </c>
      <c r="X39">
        <f>'Population 2016'!X39/'Population 2016'!X$5</f>
        <v>1.1351231214741892E-2</v>
      </c>
      <c r="Y39">
        <f>'Population 2016'!Y39/'Population 2016'!Y$5</f>
        <v>9.8885550309216075E-3</v>
      </c>
      <c r="Z39">
        <f>'Population 2016'!Z39/'Population 2016'!Z$5</f>
        <v>9.2008447819614658E-3</v>
      </c>
      <c r="AA39">
        <f>'Population 2016'!AA39/'Population 2016'!AA$5</f>
        <v>1.0487278071324121E-2</v>
      </c>
      <c r="AB39">
        <f>'Population 2016'!AB39/'Population 2016'!AB$5</f>
        <v>1.0509400939582204E-2</v>
      </c>
      <c r="AC39">
        <f>'Population 2016'!AC39/'Population 2016'!AC$5</f>
        <v>1.0701852008911487E-2</v>
      </c>
      <c r="AD39">
        <f>'Population 2016'!AD39/'Population 2016'!AD$5</f>
        <v>1.2709814284119245E-2</v>
      </c>
      <c r="AE39">
        <f>'Population 2016'!AE39/'Population 2016'!AE$5</f>
        <v>1.2397457879444348E-2</v>
      </c>
      <c r="AF39">
        <f>'Population 2016'!AF39/'Population 2016'!AF$5</f>
        <v>1.3452170896861662E-2</v>
      </c>
      <c r="AG39">
        <f>'Population 2016'!AG39/'Population 2016'!AG$5</f>
        <v>1.2397457879444348E-2</v>
      </c>
      <c r="AH39">
        <f>'Population 2016'!AH39/'Population 2016'!AH$5</f>
        <v>1.0101892014898341E-2</v>
      </c>
      <c r="AI39">
        <f>'Population 2016'!AI39/'Population 2016'!AI$5</f>
        <v>1.0120909528392685E-2</v>
      </c>
      <c r="AJ39">
        <f>'Population 2016'!AJ39/'Population 2016'!AJ$5</f>
        <v>9.6617683963974004E-3</v>
      </c>
      <c r="AK39">
        <f>'Population 2016'!AK39/'Population 2016'!AK$5</f>
        <v>1.1993512942685089E-2</v>
      </c>
      <c r="AL39">
        <f>'Population 2016'!AL39/'Population 2016'!AL$5</f>
        <v>1.1377946471328993E-2</v>
      </c>
      <c r="AM39">
        <f>'Population 2016'!AM39/'Population 2016'!AM$5</f>
        <v>8.975301621566803E-3</v>
      </c>
      <c r="AN39">
        <f>'Population 2016'!AN39/'Population 2016'!AN$5</f>
        <v>1.1945020181084324E-2</v>
      </c>
      <c r="AO39">
        <f>'Population 2016'!AO39/'Population 2016'!AO$5</f>
        <v>1.1945020181084324E-2</v>
      </c>
      <c r="AP39">
        <f>'Population 2016'!AP39/'Population 2016'!AP$5</f>
        <v>1.4251066055831206E-2</v>
      </c>
      <c r="AQ39">
        <f>'Population 2016'!AQ39/'Population 2016'!AQ$5</f>
        <v>1.0816846604921358E-2</v>
      </c>
      <c r="AR39">
        <f>'Population 2016'!AR39/'Population 2016'!AR$5</f>
        <v>1.1070038360063296E-2</v>
      </c>
      <c r="AS39">
        <f>'Population 2016'!AS39/'Population 2016'!AS$5</f>
        <v>1.2844401641403567E-2</v>
      </c>
      <c r="AT39">
        <f>'Population 2016'!AT39/'Population 2016'!AT$5</f>
        <v>9.9646754890072228E-3</v>
      </c>
      <c r="AU39">
        <f>'Population 2016'!AU39/'Population 2016'!AU$5</f>
        <v>9.9646754890072228E-3</v>
      </c>
      <c r="AV39">
        <f>'Population 2016'!AV39/'Population 2016'!AV$5</f>
        <v>1.3736669834230809E-2</v>
      </c>
      <c r="AW39">
        <f>'Population 2016'!AW39/'Population 2016'!AW$5</f>
        <v>1.1288059064006345E-2</v>
      </c>
      <c r="AX39">
        <f>'Population 2016'!AX39/'Population 2016'!AX$5</f>
        <v>1.0107721992920761E-2</v>
      </c>
      <c r="AY39">
        <f>'Population 2016'!AY39/'Population 2016'!AY$5</f>
        <v>1.2410880939995716E-2</v>
      </c>
      <c r="AZ39">
        <f>'Population 2016'!AZ39/'Population 2016'!AZ$5</f>
        <v>1.3343419758270964E-2</v>
      </c>
      <c r="BA39">
        <f>'Population 2016'!BA39/'Population 2016'!BA$5</f>
        <v>1.13096523429065E-2</v>
      </c>
      <c r="BB39">
        <f>'Population 2016'!BB39/'Population 2016'!BB$5</f>
        <v>7.4919039102904926E-3</v>
      </c>
      <c r="BC39">
        <f>'Population 2016'!BC39/'Population 2016'!BC$5</f>
        <v>1.4606293984862568E-2</v>
      </c>
      <c r="BD39" s="9">
        <v>37</v>
      </c>
    </row>
    <row r="40" spans="1:56" x14ac:dyDescent="0.35">
      <c r="A40" s="3"/>
      <c r="B40" s="5" t="s">
        <v>82</v>
      </c>
      <c r="C40">
        <f>'Population 2016'!C40/'Population 2016'!C$5</f>
        <v>5.6681982898294427E-3</v>
      </c>
      <c r="D40">
        <f>'Population 2016'!D40/'Population 2016'!D$5</f>
        <v>5.8414757000479246E-3</v>
      </c>
      <c r="E40">
        <f>'Population 2016'!E40/'Population 2016'!E$5</f>
        <v>6.0004031520867812E-3</v>
      </c>
      <c r="F40">
        <f>'Population 2016'!F40/'Population 2016'!F$5</f>
        <v>9.1063610610352813E-3</v>
      </c>
      <c r="G40">
        <f>'Population 2016'!G40/'Population 2016'!G$5</f>
        <v>8.5800898608780381E-3</v>
      </c>
      <c r="H40">
        <f>'Population 2016'!H40/'Population 2016'!H$5</f>
        <v>7.3051395369196498E-3</v>
      </c>
      <c r="I40">
        <f>'Population 2016'!I40/'Population 2016'!I$5</f>
        <v>7.8615693827987602E-3</v>
      </c>
      <c r="J40">
        <f>'Population 2016'!J40/'Population 2016'!J$5</f>
        <v>6.1949030957929394E-3</v>
      </c>
      <c r="K40">
        <f>'Population 2016'!K40/'Population 2016'!K$5</f>
        <v>5.3158814912819541E-3</v>
      </c>
      <c r="L40">
        <f>'Population 2016'!L40/'Population 2016'!L$5</f>
        <v>7.8709513446539488E-3</v>
      </c>
      <c r="M40">
        <f>'Population 2016'!M40/'Population 2016'!M$5</f>
        <v>7.8709513446539488E-3</v>
      </c>
      <c r="N40">
        <f>'Population 2016'!N40/'Population 2016'!N$5</f>
        <v>6.7512718914009692E-3</v>
      </c>
      <c r="O40">
        <f>'Population 2016'!O40/'Population 2016'!O$5</f>
        <v>6.023320553590711E-3</v>
      </c>
      <c r="P40">
        <f>'Population 2016'!P40/'Population 2016'!P$5</f>
        <v>8.0018032232615794E-3</v>
      </c>
      <c r="Q40">
        <f>'Population 2016'!Q40/'Population 2016'!Q$5</f>
        <v>6.674422157201443E-3</v>
      </c>
      <c r="R40">
        <f>'Population 2016'!R40/'Population 2016'!R$5</f>
        <v>8.8758183850534949E-3</v>
      </c>
      <c r="S40">
        <f>'Population 2016'!S40/'Population 2016'!S$5</f>
        <v>6.383380614365078E-3</v>
      </c>
      <c r="T40">
        <f>'Population 2016'!T40/'Population 2016'!T$5</f>
        <v>6.4168485316631226E-3</v>
      </c>
      <c r="U40">
        <f>'Population 2016'!U40/'Population 2016'!U$5</f>
        <v>1.0622759261718231E-2</v>
      </c>
      <c r="V40">
        <f>'Population 2016'!V40/'Population 2016'!V$5</f>
        <v>5.9532441364361435E-3</v>
      </c>
      <c r="W40">
        <f>'Population 2016'!W40/'Population 2016'!W$5</f>
        <v>6.9421293118663348E-3</v>
      </c>
      <c r="X40">
        <f>'Population 2016'!X40/'Population 2016'!X$5</f>
        <v>6.9421293118663348E-3</v>
      </c>
      <c r="Y40">
        <f>'Population 2016'!Y40/'Population 2016'!Y$5</f>
        <v>6.0690609052320311E-3</v>
      </c>
      <c r="Z40">
        <f>'Population 2016'!Z40/'Population 2016'!Z$5</f>
        <v>5.3582870516451376E-3</v>
      </c>
      <c r="AA40">
        <f>'Population 2016'!AA40/'Population 2016'!AA$5</f>
        <v>5.8339429042950338E-3</v>
      </c>
      <c r="AB40">
        <f>'Population 2016'!AB40/'Population 2016'!AB$5</f>
        <v>5.9875336478920809E-3</v>
      </c>
      <c r="AC40">
        <f>'Population 2016'!AC40/'Population 2016'!AC$5</f>
        <v>6.2078395435862322E-3</v>
      </c>
      <c r="AD40">
        <f>'Population 2016'!AD40/'Population 2016'!AD$5</f>
        <v>7.4025829022293351E-3</v>
      </c>
      <c r="AE40">
        <f>'Population 2016'!AE40/'Population 2016'!AE$5</f>
        <v>6.9559235721105969E-3</v>
      </c>
      <c r="AF40">
        <f>'Population 2016'!AF40/'Population 2016'!AF$5</f>
        <v>7.9174772655295662E-3</v>
      </c>
      <c r="AG40">
        <f>'Population 2016'!AG40/'Population 2016'!AG$5</f>
        <v>6.9559235721105969E-3</v>
      </c>
      <c r="AH40">
        <f>'Population 2016'!AH40/'Population 2016'!AH$5</f>
        <v>5.1624049116223772E-3</v>
      </c>
      <c r="AI40">
        <f>'Population 2016'!AI40/'Population 2016'!AI$5</f>
        <v>5.95661256452883E-3</v>
      </c>
      <c r="AJ40">
        <f>'Population 2016'!AJ40/'Population 2016'!AJ$5</f>
        <v>5.6186041323927167E-3</v>
      </c>
      <c r="AK40">
        <f>'Population 2016'!AK40/'Population 2016'!AK$5</f>
        <v>6.7384936449467582E-3</v>
      </c>
      <c r="AL40">
        <f>'Population 2016'!AL40/'Population 2016'!AL$5</f>
        <v>6.9438285947393628E-3</v>
      </c>
      <c r="AM40">
        <f>'Population 2016'!AM40/'Population 2016'!AM$5</f>
        <v>4.2304892227562653E-3</v>
      </c>
      <c r="AN40">
        <f>'Population 2016'!AN40/'Population 2016'!AN$5</f>
        <v>7.308825133631504E-3</v>
      </c>
      <c r="AO40">
        <f>'Population 2016'!AO40/'Population 2016'!AO$5</f>
        <v>7.308825133631504E-3</v>
      </c>
      <c r="AP40">
        <f>'Population 2016'!AP40/'Population 2016'!AP$5</f>
        <v>8.9485281296070255E-3</v>
      </c>
      <c r="AQ40">
        <f>'Population 2016'!AQ40/'Population 2016'!AQ$5</f>
        <v>6.0420891105387184E-3</v>
      </c>
      <c r="AR40">
        <f>'Population 2016'!AR40/'Population 2016'!AR$5</f>
        <v>6.4716873148022522E-3</v>
      </c>
      <c r="AS40">
        <f>'Population 2016'!AS40/'Population 2016'!AS$5</f>
        <v>7.8615693827987602E-3</v>
      </c>
      <c r="AT40">
        <f>'Population 2016'!AT40/'Population 2016'!AT$5</f>
        <v>6.590393841935994E-3</v>
      </c>
      <c r="AU40">
        <f>'Population 2016'!AU40/'Population 2016'!AU$5</f>
        <v>6.590393841935994E-3</v>
      </c>
      <c r="AV40">
        <f>'Population 2016'!AV40/'Population 2016'!AV$5</f>
        <v>9.1014676380530048E-3</v>
      </c>
      <c r="AW40">
        <f>'Population 2016'!AW40/'Population 2016'!AW$5</f>
        <v>6.1436024162548047E-3</v>
      </c>
      <c r="AX40">
        <f>'Population 2016'!AX40/'Population 2016'!AX$5</f>
        <v>6.6703298107517539E-3</v>
      </c>
      <c r="AY40">
        <f>'Population 2016'!AY40/'Population 2016'!AY$5</f>
        <v>7.6145160796793248E-3</v>
      </c>
      <c r="AZ40">
        <f>'Population 2016'!AZ40/'Population 2016'!AZ$5</f>
        <v>8.2062462966904642E-3</v>
      </c>
      <c r="BA40">
        <f>'Population 2016'!BA40/'Population 2016'!BA$5</f>
        <v>6.0732023321096954E-3</v>
      </c>
      <c r="BB40">
        <f>'Population 2016'!BB40/'Population 2016'!BB$5</f>
        <v>4.3363277932372624E-3</v>
      </c>
      <c r="BC40">
        <f>'Population 2016'!BC40/'Population 2016'!BC$5</f>
        <v>1.0622759261718231E-2</v>
      </c>
      <c r="BD40" s="9">
        <v>38</v>
      </c>
    </row>
    <row r="41" spans="1:56" x14ac:dyDescent="0.35">
      <c r="A41" s="3"/>
      <c r="B41" s="5" t="s">
        <v>76</v>
      </c>
      <c r="C41">
        <f>'Population 2016'!C41/'Population 2016'!C$5</f>
        <v>0</v>
      </c>
      <c r="D41">
        <f>'Population 2016'!D41/'Population 2016'!D$5</f>
        <v>0</v>
      </c>
      <c r="E41">
        <f>'Population 2016'!E41/'Population 2016'!E$5</f>
        <v>0</v>
      </c>
      <c r="F41">
        <f>'Population 2016'!F41/'Population 2016'!F$5</f>
        <v>0</v>
      </c>
      <c r="G41">
        <f>'Population 2016'!G41/'Population 2016'!G$5</f>
        <v>0</v>
      </c>
      <c r="H41">
        <f>'Population 2016'!H41/'Population 2016'!H$5</f>
        <v>0</v>
      </c>
      <c r="I41">
        <f>'Population 2016'!I41/'Population 2016'!I$5</f>
        <v>0</v>
      </c>
      <c r="J41">
        <f>'Population 2016'!J41/'Population 2016'!J$5</f>
        <v>0</v>
      </c>
      <c r="K41">
        <f>'Population 2016'!K41/'Population 2016'!K$5</f>
        <v>0</v>
      </c>
      <c r="L41">
        <f>'Population 2016'!L41/'Population 2016'!L$5</f>
        <v>0</v>
      </c>
      <c r="M41">
        <f>'Population 2016'!M41/'Population 2016'!M$5</f>
        <v>0</v>
      </c>
      <c r="N41">
        <f>'Population 2016'!N41/'Population 2016'!N$5</f>
        <v>0</v>
      </c>
      <c r="O41">
        <f>'Population 2016'!O41/'Population 2016'!O$5</f>
        <v>0</v>
      </c>
      <c r="P41">
        <f>'Population 2016'!P41/'Population 2016'!P$5</f>
        <v>0</v>
      </c>
      <c r="Q41">
        <f>'Population 2016'!Q41/'Population 2016'!Q$5</f>
        <v>0</v>
      </c>
      <c r="R41">
        <f>'Population 2016'!R41/'Population 2016'!R$5</f>
        <v>0</v>
      </c>
      <c r="S41">
        <f>'Population 2016'!S41/'Population 2016'!S$5</f>
        <v>0</v>
      </c>
      <c r="T41">
        <f>'Population 2016'!T41/'Population 2016'!T$5</f>
        <v>0</v>
      </c>
      <c r="U41">
        <f>'Population 2016'!U41/'Population 2016'!U$5</f>
        <v>0</v>
      </c>
      <c r="V41">
        <f>'Population 2016'!V41/'Population 2016'!V$5</f>
        <v>0</v>
      </c>
      <c r="W41">
        <f>'Population 2016'!W41/'Population 2016'!W$5</f>
        <v>0</v>
      </c>
      <c r="X41">
        <f>'Population 2016'!X41/'Population 2016'!X$5</f>
        <v>0</v>
      </c>
      <c r="Y41">
        <f>'Population 2016'!Y41/'Population 2016'!Y$5</f>
        <v>0</v>
      </c>
      <c r="Z41">
        <f>'Population 2016'!Z41/'Population 2016'!Z$5</f>
        <v>0</v>
      </c>
      <c r="AA41">
        <f>'Population 2016'!AA41/'Population 2016'!AA$5</f>
        <v>0</v>
      </c>
      <c r="AB41">
        <f>'Population 2016'!AB41/'Population 2016'!AB$5</f>
        <v>0</v>
      </c>
      <c r="AC41">
        <f>'Population 2016'!AC41/'Population 2016'!AC$5</f>
        <v>0</v>
      </c>
      <c r="AD41">
        <f>'Population 2016'!AD41/'Population 2016'!AD$5</f>
        <v>0</v>
      </c>
      <c r="AE41">
        <f>'Population 2016'!AE41/'Population 2016'!AE$5</f>
        <v>0</v>
      </c>
      <c r="AF41">
        <f>'Population 2016'!AF41/'Population 2016'!AF$5</f>
        <v>0</v>
      </c>
      <c r="AG41">
        <f>'Population 2016'!AG41/'Population 2016'!AG$5</f>
        <v>0</v>
      </c>
      <c r="AH41">
        <f>'Population 2016'!AH41/'Population 2016'!AH$5</f>
        <v>0</v>
      </c>
      <c r="AI41">
        <f>'Population 2016'!AI41/'Population 2016'!AI$5</f>
        <v>0</v>
      </c>
      <c r="AJ41">
        <f>'Population 2016'!AJ41/'Population 2016'!AJ$5</f>
        <v>0</v>
      </c>
      <c r="AK41">
        <f>'Population 2016'!AK41/'Population 2016'!AK$5</f>
        <v>0</v>
      </c>
      <c r="AL41">
        <f>'Population 2016'!AL41/'Population 2016'!AL$5</f>
        <v>0</v>
      </c>
      <c r="AM41">
        <f>'Population 2016'!AM41/'Population 2016'!AM$5</f>
        <v>0</v>
      </c>
      <c r="AN41">
        <f>'Population 2016'!AN41/'Population 2016'!AN$5</f>
        <v>0</v>
      </c>
      <c r="AO41">
        <f>'Population 2016'!AO41/'Population 2016'!AO$5</f>
        <v>0</v>
      </c>
      <c r="AP41">
        <f>'Population 2016'!AP41/'Population 2016'!AP$5</f>
        <v>0</v>
      </c>
      <c r="AQ41">
        <f>'Population 2016'!AQ41/'Population 2016'!AQ$5</f>
        <v>0</v>
      </c>
      <c r="AR41">
        <f>'Population 2016'!AR41/'Population 2016'!AR$5</f>
        <v>0</v>
      </c>
      <c r="AS41">
        <f>'Population 2016'!AS41/'Population 2016'!AS$5</f>
        <v>0</v>
      </c>
      <c r="AT41">
        <f>'Population 2016'!AT41/'Population 2016'!AT$5</f>
        <v>0</v>
      </c>
      <c r="AU41">
        <f>'Population 2016'!AU41/'Population 2016'!AU$5</f>
        <v>0</v>
      </c>
      <c r="AV41">
        <f>'Population 2016'!AV41/'Population 2016'!AV$5</f>
        <v>0</v>
      </c>
      <c r="AW41">
        <f>'Population 2016'!AW41/'Population 2016'!AW$5</f>
        <v>0</v>
      </c>
      <c r="AX41">
        <f>'Population 2016'!AX41/'Population 2016'!AX$5</f>
        <v>0</v>
      </c>
      <c r="AY41">
        <f>'Population 2016'!AY41/'Population 2016'!AY$5</f>
        <v>0</v>
      </c>
      <c r="AZ41">
        <f>'Population 2016'!AZ41/'Population 2016'!AZ$5</f>
        <v>0</v>
      </c>
      <c r="BA41">
        <f>'Population 2016'!BA41/'Population 2016'!BA$5</f>
        <v>0</v>
      </c>
      <c r="BB41">
        <f>'Population 2016'!BB41/'Population 2016'!BB$5</f>
        <v>0</v>
      </c>
      <c r="BC41">
        <f>'Population 2016'!BC41/'Population 2016'!BC$5</f>
        <v>0</v>
      </c>
      <c r="BD41" s="9">
        <v>39</v>
      </c>
    </row>
    <row r="42" spans="1:56" x14ac:dyDescent="0.35">
      <c r="A42" s="3"/>
      <c r="B42" s="5" t="s">
        <v>46</v>
      </c>
      <c r="C42">
        <f>'Population 2016'!C42/'Population 2016'!C$5</f>
        <v>0</v>
      </c>
      <c r="D42">
        <f>'Population 2016'!D42/'Population 2016'!D$5</f>
        <v>0</v>
      </c>
      <c r="E42">
        <f>'Population 2016'!E42/'Population 2016'!E$5</f>
        <v>0</v>
      </c>
      <c r="F42">
        <f>'Population 2016'!F42/'Population 2016'!F$5</f>
        <v>0</v>
      </c>
      <c r="G42">
        <f>'Population 2016'!G42/'Population 2016'!G$5</f>
        <v>0</v>
      </c>
      <c r="H42">
        <f>'Population 2016'!H42/'Population 2016'!H$5</f>
        <v>0</v>
      </c>
      <c r="I42">
        <f>'Population 2016'!I42/'Population 2016'!I$5</f>
        <v>0</v>
      </c>
      <c r="J42">
        <f>'Population 2016'!J42/'Population 2016'!J$5</f>
        <v>0</v>
      </c>
      <c r="K42">
        <f>'Population 2016'!K42/'Population 2016'!K$5</f>
        <v>0</v>
      </c>
      <c r="L42">
        <f>'Population 2016'!L42/'Population 2016'!L$5</f>
        <v>0</v>
      </c>
      <c r="M42">
        <f>'Population 2016'!M42/'Population 2016'!M$5</f>
        <v>0</v>
      </c>
      <c r="N42">
        <f>'Population 2016'!N42/'Population 2016'!N$5</f>
        <v>0</v>
      </c>
      <c r="O42">
        <f>'Population 2016'!O42/'Population 2016'!O$5</f>
        <v>0</v>
      </c>
      <c r="P42">
        <f>'Population 2016'!P42/'Population 2016'!P$5</f>
        <v>0</v>
      </c>
      <c r="Q42">
        <f>'Population 2016'!Q42/'Population 2016'!Q$5</f>
        <v>0</v>
      </c>
      <c r="R42">
        <f>'Population 2016'!R42/'Population 2016'!R$5</f>
        <v>0</v>
      </c>
      <c r="S42">
        <f>'Population 2016'!S42/'Population 2016'!S$5</f>
        <v>0</v>
      </c>
      <c r="T42">
        <f>'Population 2016'!T42/'Population 2016'!T$5</f>
        <v>0</v>
      </c>
      <c r="U42">
        <f>'Population 2016'!U42/'Population 2016'!U$5</f>
        <v>0</v>
      </c>
      <c r="V42">
        <f>'Population 2016'!V42/'Population 2016'!V$5</f>
        <v>0</v>
      </c>
      <c r="W42">
        <f>'Population 2016'!W42/'Population 2016'!W$5</f>
        <v>0</v>
      </c>
      <c r="X42">
        <f>'Population 2016'!X42/'Population 2016'!X$5</f>
        <v>0</v>
      </c>
      <c r="Y42">
        <f>'Population 2016'!Y42/'Population 2016'!Y$5</f>
        <v>0</v>
      </c>
      <c r="Z42">
        <f>'Population 2016'!Z42/'Population 2016'!Z$5</f>
        <v>0</v>
      </c>
      <c r="AA42">
        <f>'Population 2016'!AA42/'Population 2016'!AA$5</f>
        <v>0</v>
      </c>
      <c r="AB42">
        <f>'Population 2016'!AB42/'Population 2016'!AB$5</f>
        <v>0</v>
      </c>
      <c r="AC42">
        <f>'Population 2016'!AC42/'Population 2016'!AC$5</f>
        <v>0</v>
      </c>
      <c r="AD42">
        <f>'Population 2016'!AD42/'Population 2016'!AD$5</f>
        <v>0</v>
      </c>
      <c r="AE42">
        <f>'Population 2016'!AE42/'Population 2016'!AE$5</f>
        <v>0</v>
      </c>
      <c r="AF42">
        <f>'Population 2016'!AF42/'Population 2016'!AF$5</f>
        <v>0</v>
      </c>
      <c r="AG42">
        <f>'Population 2016'!AG42/'Population 2016'!AG$5</f>
        <v>0</v>
      </c>
      <c r="AH42">
        <f>'Population 2016'!AH42/'Population 2016'!AH$5</f>
        <v>0</v>
      </c>
      <c r="AI42">
        <f>'Population 2016'!AI42/'Population 2016'!AI$5</f>
        <v>0</v>
      </c>
      <c r="AJ42">
        <f>'Population 2016'!AJ42/'Population 2016'!AJ$5</f>
        <v>0</v>
      </c>
      <c r="AK42">
        <f>'Population 2016'!AK42/'Population 2016'!AK$5</f>
        <v>0</v>
      </c>
      <c r="AL42">
        <f>'Population 2016'!AL42/'Population 2016'!AL$5</f>
        <v>0</v>
      </c>
      <c r="AM42">
        <f>'Population 2016'!AM42/'Population 2016'!AM$5</f>
        <v>0</v>
      </c>
      <c r="AN42">
        <f>'Population 2016'!AN42/'Population 2016'!AN$5</f>
        <v>0</v>
      </c>
      <c r="AO42">
        <f>'Population 2016'!AO42/'Population 2016'!AO$5</f>
        <v>0</v>
      </c>
      <c r="AP42">
        <f>'Population 2016'!AP42/'Population 2016'!AP$5</f>
        <v>0</v>
      </c>
      <c r="AQ42">
        <f>'Population 2016'!AQ42/'Population 2016'!AQ$5</f>
        <v>0</v>
      </c>
      <c r="AR42">
        <f>'Population 2016'!AR42/'Population 2016'!AR$5</f>
        <v>0</v>
      </c>
      <c r="AS42">
        <f>'Population 2016'!AS42/'Population 2016'!AS$5</f>
        <v>0</v>
      </c>
      <c r="AT42">
        <f>'Population 2016'!AT42/'Population 2016'!AT$5</f>
        <v>0</v>
      </c>
      <c r="AU42">
        <f>'Population 2016'!AU42/'Population 2016'!AU$5</f>
        <v>0</v>
      </c>
      <c r="AV42">
        <f>'Population 2016'!AV42/'Population 2016'!AV$5</f>
        <v>0</v>
      </c>
      <c r="AW42">
        <f>'Population 2016'!AW42/'Population 2016'!AW$5</f>
        <v>0</v>
      </c>
      <c r="AX42">
        <f>'Population 2016'!AX42/'Population 2016'!AX$5</f>
        <v>0</v>
      </c>
      <c r="AY42">
        <f>'Population 2016'!AY42/'Population 2016'!AY$5</f>
        <v>0</v>
      </c>
      <c r="AZ42">
        <f>'Population 2016'!AZ42/'Population 2016'!AZ$5</f>
        <v>0</v>
      </c>
      <c r="BA42">
        <f>'Population 2016'!BA42/'Population 2016'!BA$5</f>
        <v>0</v>
      </c>
      <c r="BB42">
        <f>'Population 2016'!BB42/'Population 2016'!BB$5</f>
        <v>0</v>
      </c>
      <c r="BC42">
        <f>'Population 2016'!BC42/'Population 2016'!BC$5</f>
        <v>0</v>
      </c>
      <c r="BD42" s="9">
        <v>40</v>
      </c>
    </row>
    <row r="43" spans="1:56" x14ac:dyDescent="0.35">
      <c r="A43" s="3"/>
      <c r="B43" s="5" t="s">
        <v>77</v>
      </c>
      <c r="C43">
        <f>'Population 2016'!C43/'Population 2016'!C$5</f>
        <v>0</v>
      </c>
      <c r="D43">
        <f>'Population 2016'!D43/'Population 2016'!D$5</f>
        <v>0</v>
      </c>
      <c r="E43">
        <f>'Population 2016'!E43/'Population 2016'!E$5</f>
        <v>0</v>
      </c>
      <c r="F43">
        <f>'Population 2016'!F43/'Population 2016'!F$5</f>
        <v>0</v>
      </c>
      <c r="G43">
        <f>'Population 2016'!G43/'Population 2016'!G$5</f>
        <v>0</v>
      </c>
      <c r="H43">
        <f>'Population 2016'!H43/'Population 2016'!H$5</f>
        <v>0</v>
      </c>
      <c r="I43">
        <f>'Population 2016'!I43/'Population 2016'!I$5</f>
        <v>0</v>
      </c>
      <c r="J43">
        <f>'Population 2016'!J43/'Population 2016'!J$5</f>
        <v>0</v>
      </c>
      <c r="K43">
        <f>'Population 2016'!K43/'Population 2016'!K$5</f>
        <v>0</v>
      </c>
      <c r="L43">
        <f>'Population 2016'!L43/'Population 2016'!L$5</f>
        <v>0</v>
      </c>
      <c r="M43">
        <f>'Population 2016'!M43/'Population 2016'!M$5</f>
        <v>0</v>
      </c>
      <c r="N43">
        <f>'Population 2016'!N43/'Population 2016'!N$5</f>
        <v>0</v>
      </c>
      <c r="O43">
        <f>'Population 2016'!O43/'Population 2016'!O$5</f>
        <v>0</v>
      </c>
      <c r="P43">
        <f>'Population 2016'!P43/'Population 2016'!P$5</f>
        <v>0</v>
      </c>
      <c r="Q43">
        <f>'Population 2016'!Q43/'Population 2016'!Q$5</f>
        <v>0</v>
      </c>
      <c r="R43">
        <f>'Population 2016'!R43/'Population 2016'!R$5</f>
        <v>0</v>
      </c>
      <c r="S43">
        <f>'Population 2016'!S43/'Population 2016'!S$5</f>
        <v>0</v>
      </c>
      <c r="T43">
        <f>'Population 2016'!T43/'Population 2016'!T$5</f>
        <v>0</v>
      </c>
      <c r="U43">
        <f>'Population 2016'!U43/'Population 2016'!U$5</f>
        <v>0</v>
      </c>
      <c r="V43">
        <f>'Population 2016'!V43/'Population 2016'!V$5</f>
        <v>0</v>
      </c>
      <c r="W43">
        <f>'Population 2016'!W43/'Population 2016'!W$5</f>
        <v>0</v>
      </c>
      <c r="X43">
        <f>'Population 2016'!X43/'Population 2016'!X$5</f>
        <v>0</v>
      </c>
      <c r="Y43">
        <f>'Population 2016'!Y43/'Population 2016'!Y$5</f>
        <v>0</v>
      </c>
      <c r="Z43">
        <f>'Population 2016'!Z43/'Population 2016'!Z$5</f>
        <v>0</v>
      </c>
      <c r="AA43">
        <f>'Population 2016'!AA43/'Population 2016'!AA$5</f>
        <v>0</v>
      </c>
      <c r="AB43">
        <f>'Population 2016'!AB43/'Population 2016'!AB$5</f>
        <v>0</v>
      </c>
      <c r="AC43">
        <f>'Population 2016'!AC43/'Population 2016'!AC$5</f>
        <v>0</v>
      </c>
      <c r="AD43">
        <f>'Population 2016'!AD43/'Population 2016'!AD$5</f>
        <v>0</v>
      </c>
      <c r="AE43">
        <f>'Population 2016'!AE43/'Population 2016'!AE$5</f>
        <v>0</v>
      </c>
      <c r="AF43">
        <f>'Population 2016'!AF43/'Population 2016'!AF$5</f>
        <v>0</v>
      </c>
      <c r="AG43">
        <f>'Population 2016'!AG43/'Population 2016'!AG$5</f>
        <v>0</v>
      </c>
      <c r="AH43">
        <f>'Population 2016'!AH43/'Population 2016'!AH$5</f>
        <v>0</v>
      </c>
      <c r="AI43">
        <f>'Population 2016'!AI43/'Population 2016'!AI$5</f>
        <v>0</v>
      </c>
      <c r="AJ43">
        <f>'Population 2016'!AJ43/'Population 2016'!AJ$5</f>
        <v>0</v>
      </c>
      <c r="AK43">
        <f>'Population 2016'!AK43/'Population 2016'!AK$5</f>
        <v>0</v>
      </c>
      <c r="AL43">
        <f>'Population 2016'!AL43/'Population 2016'!AL$5</f>
        <v>0</v>
      </c>
      <c r="AM43">
        <f>'Population 2016'!AM43/'Population 2016'!AM$5</f>
        <v>0</v>
      </c>
      <c r="AN43">
        <f>'Population 2016'!AN43/'Population 2016'!AN$5</f>
        <v>0</v>
      </c>
      <c r="AO43">
        <f>'Population 2016'!AO43/'Population 2016'!AO$5</f>
        <v>0</v>
      </c>
      <c r="AP43">
        <f>'Population 2016'!AP43/'Population 2016'!AP$5</f>
        <v>0</v>
      </c>
      <c r="AQ43">
        <f>'Population 2016'!AQ43/'Population 2016'!AQ$5</f>
        <v>0</v>
      </c>
      <c r="AR43">
        <f>'Population 2016'!AR43/'Population 2016'!AR$5</f>
        <v>0</v>
      </c>
      <c r="AS43">
        <f>'Population 2016'!AS43/'Population 2016'!AS$5</f>
        <v>0</v>
      </c>
      <c r="AT43">
        <f>'Population 2016'!AT43/'Population 2016'!AT$5</f>
        <v>0</v>
      </c>
      <c r="AU43">
        <f>'Population 2016'!AU43/'Population 2016'!AU$5</f>
        <v>0</v>
      </c>
      <c r="AV43">
        <f>'Population 2016'!AV43/'Population 2016'!AV$5</f>
        <v>0</v>
      </c>
      <c r="AW43">
        <f>'Population 2016'!AW43/'Population 2016'!AW$5</f>
        <v>0</v>
      </c>
      <c r="AX43">
        <f>'Population 2016'!AX43/'Population 2016'!AX$5</f>
        <v>0</v>
      </c>
      <c r="AY43">
        <f>'Population 2016'!AY43/'Population 2016'!AY$5</f>
        <v>0</v>
      </c>
      <c r="AZ43">
        <f>'Population 2016'!AZ43/'Population 2016'!AZ$5</f>
        <v>0</v>
      </c>
      <c r="BA43">
        <f>'Population 2016'!BA43/'Population 2016'!BA$5</f>
        <v>0</v>
      </c>
      <c r="BB43">
        <f>'Population 2016'!BB43/'Population 2016'!BB$5</f>
        <v>0</v>
      </c>
      <c r="BC43">
        <f>'Population 2016'!BC43/'Population 2016'!BC$5</f>
        <v>0</v>
      </c>
      <c r="BD43" s="9">
        <v>41</v>
      </c>
    </row>
    <row r="44" spans="1:56" x14ac:dyDescent="0.35">
      <c r="A44" s="3"/>
      <c r="B44" s="5" t="s">
        <v>47</v>
      </c>
      <c r="C44">
        <f>'Population 2016'!C44/'Population 2016'!C$5</f>
        <v>2.360301145395164E-2</v>
      </c>
      <c r="D44">
        <f>'Population 2016'!D44/'Population 2016'!D$5</f>
        <v>2.6263411676104964E-2</v>
      </c>
      <c r="E44">
        <f>'Population 2016'!E44/'Population 2016'!E$5</f>
        <v>2.8703491015802624E-2</v>
      </c>
      <c r="F44">
        <f>'Population 2016'!F44/'Population 2016'!F$5</f>
        <v>2.8452227659026524E-2</v>
      </c>
      <c r="G44">
        <f>'Population 2016'!G44/'Population 2016'!G$5</f>
        <v>2.8947653331889787E-2</v>
      </c>
      <c r="H44">
        <f>'Population 2016'!H44/'Population 2016'!H$5</f>
        <v>2.7871717469756464E-2</v>
      </c>
      <c r="I44">
        <f>'Population 2016'!I44/'Population 2016'!I$5</f>
        <v>2.594003852273679E-2</v>
      </c>
      <c r="J44">
        <f>'Population 2016'!J44/'Population 2016'!J$5</f>
        <v>3.2425797998059426E-2</v>
      </c>
      <c r="K44">
        <f>'Population 2016'!K44/'Population 2016'!K$5</f>
        <v>2.9579927231488921E-2</v>
      </c>
      <c r="L44">
        <f>'Population 2016'!L44/'Population 2016'!L$5</f>
        <v>2.5582577478436293E-2</v>
      </c>
      <c r="M44">
        <f>'Population 2016'!M44/'Population 2016'!M$5</f>
        <v>2.5582577478436293E-2</v>
      </c>
      <c r="N44">
        <f>'Population 2016'!N44/'Population 2016'!N$5</f>
        <v>2.8323193030115493E-2</v>
      </c>
      <c r="O44">
        <f>'Population 2016'!O44/'Population 2016'!O$5</f>
        <v>2.8016365995977847E-2</v>
      </c>
      <c r="P44">
        <f>'Population 2016'!P44/'Population 2016'!P$5</f>
        <v>2.9561591344528345E-2</v>
      </c>
      <c r="Q44">
        <f>'Population 2016'!Q44/'Population 2016'!Q$5</f>
        <v>2.7132466128482628E-2</v>
      </c>
      <c r="R44">
        <f>'Population 2016'!R44/'Population 2016'!R$5</f>
        <v>3.2935008250385908E-2</v>
      </c>
      <c r="S44">
        <f>'Population 2016'!S44/'Population 2016'!S$5</f>
        <v>2.6619191450224282E-2</v>
      </c>
      <c r="T44">
        <f>'Population 2016'!T44/'Population 2016'!T$5</f>
        <v>2.4504078584291517E-2</v>
      </c>
      <c r="U44">
        <f>'Population 2016'!U44/'Population 2016'!U$5</f>
        <v>2.4609392289647238E-2</v>
      </c>
      <c r="V44">
        <f>'Population 2016'!V44/'Population 2016'!V$5</f>
        <v>2.8598468947725938E-2</v>
      </c>
      <c r="W44">
        <f>'Population 2016'!W44/'Population 2016'!W$5</f>
        <v>2.8265317461873853E-2</v>
      </c>
      <c r="X44">
        <f>'Population 2016'!X44/'Population 2016'!X$5</f>
        <v>2.8265317461873853E-2</v>
      </c>
      <c r="Y44">
        <f>'Population 2016'!Y44/'Population 2016'!Y$5</f>
        <v>3.0432743517591135E-2</v>
      </c>
      <c r="Z44">
        <f>'Population 2016'!Z44/'Population 2016'!Z$5</f>
        <v>2.6696581188308557E-2</v>
      </c>
      <c r="AA44">
        <f>'Population 2016'!AA44/'Population 2016'!AA$5</f>
        <v>2.8328606251706634E-2</v>
      </c>
      <c r="AB44">
        <f>'Population 2016'!AB44/'Population 2016'!AB$5</f>
        <v>2.6824150742556525E-2</v>
      </c>
      <c r="AC44">
        <f>'Population 2016'!AC44/'Population 2016'!AC$5</f>
        <v>2.7792545214212871E-2</v>
      </c>
      <c r="AD44">
        <f>'Population 2016'!AD44/'Population 2016'!AD$5</f>
        <v>2.8270497599464067E-2</v>
      </c>
      <c r="AE44">
        <f>'Population 2016'!AE44/'Population 2016'!AE$5</f>
        <v>2.8013634636905923E-2</v>
      </c>
      <c r="AF44">
        <f>'Population 2016'!AF44/'Population 2016'!AF$5</f>
        <v>2.7869519974664074E-2</v>
      </c>
      <c r="AG44">
        <f>'Population 2016'!AG44/'Population 2016'!AG$5</f>
        <v>2.8013634636905923E-2</v>
      </c>
      <c r="AH44">
        <f>'Population 2016'!AH44/'Population 2016'!AH$5</f>
        <v>2.9291400016718837E-2</v>
      </c>
      <c r="AI44">
        <f>'Population 2016'!AI44/'Population 2016'!AI$5</f>
        <v>2.6019336774870942E-2</v>
      </c>
      <c r="AJ44">
        <f>'Population 2016'!AJ44/'Population 2016'!AJ$5</f>
        <v>2.7340155592114435E-2</v>
      </c>
      <c r="AK44">
        <f>'Population 2016'!AK44/'Population 2016'!AK$5</f>
        <v>2.9707202393673863E-2</v>
      </c>
      <c r="AL44">
        <f>'Population 2016'!AL44/'Population 2016'!AL$5</f>
        <v>2.8777425019066705E-2</v>
      </c>
      <c r="AM44">
        <f>'Population 2016'!AM44/'Population 2016'!AM$5</f>
        <v>3.0428373253746047E-2</v>
      </c>
      <c r="AN44">
        <f>'Population 2016'!AN44/'Population 2016'!AN$5</f>
        <v>2.6944474746372859E-2</v>
      </c>
      <c r="AO44">
        <f>'Population 2016'!AO44/'Population 2016'!AO$5</f>
        <v>2.6944474746372859E-2</v>
      </c>
      <c r="AP44">
        <f>'Population 2016'!AP44/'Population 2016'!AP$5</f>
        <v>2.8232645879238464E-2</v>
      </c>
      <c r="AQ44">
        <f>'Population 2016'!AQ44/'Population 2016'!AQ$5</f>
        <v>2.821011673151751E-2</v>
      </c>
      <c r="AR44">
        <f>'Population 2016'!AR44/'Population 2016'!AR$5</f>
        <v>2.7717535020071141E-2</v>
      </c>
      <c r="AS44">
        <f>'Population 2016'!AS44/'Population 2016'!AS$5</f>
        <v>2.594003852273679E-2</v>
      </c>
      <c r="AT44">
        <f>'Population 2016'!AT44/'Population 2016'!AT$5</f>
        <v>2.8945009753782888E-2</v>
      </c>
      <c r="AU44">
        <f>'Population 2016'!AU44/'Population 2016'!AU$5</f>
        <v>2.8945009753782888E-2</v>
      </c>
      <c r="AV44">
        <f>'Population 2016'!AV44/'Population 2016'!AV$5</f>
        <v>2.6639214444092493E-2</v>
      </c>
      <c r="AW44">
        <f>'Population 2016'!AW44/'Population 2016'!AW$5</f>
        <v>2.8094301055586062E-2</v>
      </c>
      <c r="AX44">
        <f>'Population 2016'!AX44/'Population 2016'!AX$5</f>
        <v>3.3965012714517552E-2</v>
      </c>
      <c r="AY44">
        <f>'Population 2016'!AY44/'Population 2016'!AY$5</f>
        <v>2.829778770539457E-2</v>
      </c>
      <c r="AZ44">
        <f>'Population 2016'!AZ44/'Population 2016'!AZ$5</f>
        <v>2.8326362961727195E-2</v>
      </c>
      <c r="BA44">
        <f>'Population 2016'!BA44/'Population 2016'!BA$5</f>
        <v>2.7207946447851437E-2</v>
      </c>
      <c r="BB44">
        <f>'Population 2016'!BB44/'Population 2016'!BB$5</f>
        <v>2.92080677792892E-2</v>
      </c>
      <c r="BC44">
        <f>'Population 2016'!BC44/'Population 2016'!BC$5</f>
        <v>2.4609392289647238E-2</v>
      </c>
      <c r="BD44" s="9">
        <v>42</v>
      </c>
    </row>
    <row r="45" spans="1:56" x14ac:dyDescent="0.35">
      <c r="A45" s="3"/>
      <c r="B45" s="5" t="s">
        <v>48</v>
      </c>
      <c r="C45">
        <f>'Population 2016'!C45/'Population 2016'!C$5</f>
        <v>5.1392005233755679E-2</v>
      </c>
      <c r="D45">
        <f>'Population 2016'!D45/'Population 2016'!D$5</f>
        <v>4.2156920278160849E-2</v>
      </c>
      <c r="E45">
        <f>'Population 2016'!E45/'Population 2016'!E$5</f>
        <v>3.3686638321012194E-2</v>
      </c>
      <c r="F45">
        <f>'Population 2016'!F45/'Population 2016'!F$5</f>
        <v>3.3963430337368011E-2</v>
      </c>
      <c r="G45">
        <f>'Population 2016'!G45/'Population 2016'!G$5</f>
        <v>3.999079737995994E-2</v>
      </c>
      <c r="H45">
        <f>'Population 2016'!H45/'Population 2016'!H$5</f>
        <v>3.5170372195724567E-2</v>
      </c>
      <c r="I45">
        <f>'Population 2016'!I45/'Population 2016'!I$5</f>
        <v>2.9404991206766602E-2</v>
      </c>
      <c r="J45">
        <f>'Population 2016'!J45/'Population 2016'!J$5</f>
        <v>4.5561978056608311E-2</v>
      </c>
      <c r="K45">
        <f>'Population 2016'!K45/'Population 2016'!K$5</f>
        <v>3.758918867835373E-2</v>
      </c>
      <c r="L45">
        <f>'Population 2016'!L45/'Population 2016'!L$5</f>
        <v>3.1737963242418947E-2</v>
      </c>
      <c r="M45">
        <f>'Population 2016'!M45/'Population 2016'!M$5</f>
        <v>3.1737963242418947E-2</v>
      </c>
      <c r="N45">
        <f>'Population 2016'!N45/'Population 2016'!N$5</f>
        <v>5.5055014828686473E-2</v>
      </c>
      <c r="O45">
        <f>'Population 2016'!O45/'Population 2016'!O$5</f>
        <v>3.6546101187822588E-2</v>
      </c>
      <c r="P45">
        <f>'Population 2016'!P45/'Population 2016'!P$5</f>
        <v>3.7585934858559676E-2</v>
      </c>
      <c r="Q45">
        <f>'Population 2016'!Q45/'Population 2016'!Q$5</f>
        <v>3.5134722271183652E-2</v>
      </c>
      <c r="R45">
        <f>'Population 2016'!R45/'Population 2016'!R$5</f>
        <v>3.7459413424176295E-2</v>
      </c>
      <c r="S45">
        <f>'Population 2016'!S45/'Population 2016'!S$5</f>
        <v>4.1147737483472231E-2</v>
      </c>
      <c r="T45">
        <f>'Population 2016'!T45/'Population 2016'!T$5</f>
        <v>4.8391599931131721E-2</v>
      </c>
      <c r="U45">
        <f>'Population 2016'!U45/'Population 2016'!U$5</f>
        <v>2.8769973000486875E-2</v>
      </c>
      <c r="V45">
        <f>'Population 2016'!V45/'Population 2016'!V$5</f>
        <v>3.5643141175842039E-2</v>
      </c>
      <c r="W45">
        <f>'Population 2016'!W45/'Population 2016'!W$5</f>
        <v>3.9286438007831138E-2</v>
      </c>
      <c r="X45">
        <f>'Population 2016'!X45/'Population 2016'!X$5</f>
        <v>3.9286438007831138E-2</v>
      </c>
      <c r="Y45">
        <f>'Population 2016'!Y45/'Population 2016'!Y$5</f>
        <v>4.0396814041112221E-2</v>
      </c>
      <c r="Z45">
        <f>'Population 2016'!Z45/'Population 2016'!Z$5</f>
        <v>5.2463979650898308E-2</v>
      </c>
      <c r="AA45">
        <f>'Population 2016'!AA45/'Population 2016'!AA$5</f>
        <v>4.2618145482497836E-2</v>
      </c>
      <c r="AB45">
        <f>'Population 2016'!AB45/'Population 2016'!AB$5</f>
        <v>4.1470579204323309E-2</v>
      </c>
      <c r="AC45">
        <f>'Population 2016'!AC45/'Population 2016'!AC$5</f>
        <v>4.5513124171271006E-2</v>
      </c>
      <c r="AD45">
        <f>'Population 2016'!AD45/'Population 2016'!AD$5</f>
        <v>3.3990844467602067E-2</v>
      </c>
      <c r="AE45">
        <f>'Population 2016'!AE45/'Population 2016'!AE$5</f>
        <v>3.171490467047916E-2</v>
      </c>
      <c r="AF45">
        <f>'Population 2016'!AF45/'Population 2016'!AF$5</f>
        <v>3.637515269420441E-2</v>
      </c>
      <c r="AG45">
        <f>'Population 2016'!AG45/'Population 2016'!AG$5</f>
        <v>3.171490467047916E-2</v>
      </c>
      <c r="AH45">
        <f>'Population 2016'!AH45/'Population 2016'!AH$5</f>
        <v>3.7418611779348521E-2</v>
      </c>
      <c r="AI45">
        <f>'Population 2016'!AI45/'Population 2016'!AI$5</f>
        <v>4.3459893691486569E-2</v>
      </c>
      <c r="AJ45">
        <f>'Population 2016'!AJ45/'Population 2016'!AJ$5</f>
        <v>3.4966399910771551E-2</v>
      </c>
      <c r="AK45">
        <f>'Population 2016'!AK45/'Population 2016'!AK$5</f>
        <v>3.7941742202330812E-2</v>
      </c>
      <c r="AL45">
        <f>'Population 2016'!AL45/'Population 2016'!AL$5</f>
        <v>3.6785441904187581E-2</v>
      </c>
      <c r="AM45">
        <f>'Population 2016'!AM45/'Population 2016'!AM$5</f>
        <v>3.8976279560000146E-2</v>
      </c>
      <c r="AN45">
        <f>'Population 2016'!AN45/'Population 2016'!AN$5</f>
        <v>3.1471582851532669E-2</v>
      </c>
      <c r="AO45">
        <f>'Population 2016'!AO45/'Population 2016'!AO$5</f>
        <v>3.1471582851532669E-2</v>
      </c>
      <c r="AP45">
        <f>'Population 2016'!AP45/'Population 2016'!AP$5</f>
        <v>3.5112470871708698E-2</v>
      </c>
      <c r="AQ45">
        <f>'Population 2016'!AQ45/'Population 2016'!AQ$5</f>
        <v>3.7430810544199049E-2</v>
      </c>
      <c r="AR45">
        <f>'Population 2016'!AR45/'Population 2016'!AR$5</f>
        <v>4.0476004297824157E-2</v>
      </c>
      <c r="AS45">
        <f>'Population 2016'!AS45/'Population 2016'!AS$5</f>
        <v>2.9404991206766602E-2</v>
      </c>
      <c r="AT45">
        <f>'Population 2016'!AT45/'Population 2016'!AT$5</f>
        <v>3.7960668529551329E-2</v>
      </c>
      <c r="AU45">
        <f>'Population 2016'!AU45/'Population 2016'!AU$5</f>
        <v>3.7960668529551329E-2</v>
      </c>
      <c r="AV45">
        <f>'Population 2016'!AV45/'Population 2016'!AV$5</f>
        <v>3.1781226903178125E-2</v>
      </c>
      <c r="AW45">
        <f>'Population 2016'!AW45/'Population 2016'!AW$5</f>
        <v>3.5778570992739032E-2</v>
      </c>
      <c r="AX45">
        <f>'Population 2016'!AX45/'Population 2016'!AX$5</f>
        <v>4.9874132665448455E-2</v>
      </c>
      <c r="AY45">
        <f>'Population 2016'!AY45/'Population 2016'!AY$5</f>
        <v>4.069183929500321E-2</v>
      </c>
      <c r="AZ45">
        <f>'Population 2016'!AZ45/'Population 2016'!AZ$5</f>
        <v>4.1928654842922151E-2</v>
      </c>
      <c r="BA45">
        <f>'Population 2016'!BA45/'Population 2016'!BA$5</f>
        <v>3.8814510904772184E-2</v>
      </c>
      <c r="BB45">
        <f>'Population 2016'!BB45/'Population 2016'!BB$5</f>
        <v>3.7922153249138606E-2</v>
      </c>
      <c r="BC45">
        <f>'Population 2016'!BC45/'Population 2016'!BC$5</f>
        <v>2.8769973000486875E-2</v>
      </c>
      <c r="BD45" s="9">
        <v>43</v>
      </c>
    </row>
    <row r="46" spans="1:56" x14ac:dyDescent="0.35">
      <c r="A46" s="3"/>
      <c r="B46" s="5" t="s">
        <v>49</v>
      </c>
      <c r="C46">
        <f>'Population 2016'!C46/'Population 2016'!C$5</f>
        <v>6.6873495423019319E-2</v>
      </c>
      <c r="D46">
        <f>'Population 2016'!D46/'Population 2016'!D$5</f>
        <v>4.9277212131881888E-2</v>
      </c>
      <c r="E46">
        <f>'Population 2016'!E46/'Population 2016'!E$5</f>
        <v>3.3138163970391758E-2</v>
      </c>
      <c r="F46">
        <f>'Population 2016'!F46/'Population 2016'!F$5</f>
        <v>3.0986350759721865E-2</v>
      </c>
      <c r="G46">
        <f>'Population 2016'!G46/'Population 2016'!G$5</f>
        <v>3.3643696205272557E-2</v>
      </c>
      <c r="H46">
        <f>'Population 2016'!H46/'Population 2016'!H$5</f>
        <v>3.2148450292302851E-2</v>
      </c>
      <c r="I46">
        <f>'Population 2016'!I46/'Population 2016'!I$5</f>
        <v>2.5803952767774894E-2</v>
      </c>
      <c r="J46">
        <f>'Population 2016'!J46/'Population 2016'!J$5</f>
        <v>3.5825945614224225E-2</v>
      </c>
      <c r="K46">
        <f>'Population 2016'!K46/'Population 2016'!K$5</f>
        <v>3.1328261588621648E-2</v>
      </c>
      <c r="L46">
        <f>'Population 2016'!L46/'Population 2016'!L$5</f>
        <v>2.9164614871412007E-2</v>
      </c>
      <c r="M46">
        <f>'Population 2016'!M46/'Population 2016'!M$5</f>
        <v>2.9164614871412007E-2</v>
      </c>
      <c r="N46">
        <f>'Population 2016'!N46/'Population 2016'!N$5</f>
        <v>5.6381157521640239E-2</v>
      </c>
      <c r="O46">
        <f>'Population 2016'!O46/'Population 2016'!O$5</f>
        <v>3.5188872707819417E-2</v>
      </c>
      <c r="P46">
        <f>'Population 2016'!P46/'Population 2016'!P$5</f>
        <v>3.1815620421503439E-2</v>
      </c>
      <c r="Q46">
        <f>'Population 2016'!Q46/'Population 2016'!Q$5</f>
        <v>2.9976145991233945E-2</v>
      </c>
      <c r="R46">
        <f>'Population 2016'!R46/'Population 2016'!R$5</f>
        <v>2.9741310480651515E-2</v>
      </c>
      <c r="S46">
        <f>'Population 2016'!S46/'Population 2016'!S$5</f>
        <v>4.3514142824610615E-2</v>
      </c>
      <c r="T46">
        <f>'Population 2016'!T46/'Population 2016'!T$5</f>
        <v>6.0383056541788618E-2</v>
      </c>
      <c r="U46">
        <f>'Population 2016'!U46/'Population 2016'!U$5</f>
        <v>2.7132297614305315E-2</v>
      </c>
      <c r="V46">
        <f>'Population 2016'!V46/'Population 2016'!V$5</f>
        <v>3.4635669091214384E-2</v>
      </c>
      <c r="W46">
        <f>'Population 2016'!W46/'Population 2016'!W$5</f>
        <v>3.420730949999673E-2</v>
      </c>
      <c r="X46">
        <f>'Population 2016'!X46/'Population 2016'!X$5</f>
        <v>3.420730949999673E-2</v>
      </c>
      <c r="Y46">
        <f>'Population 2016'!Y46/'Population 2016'!Y$5</f>
        <v>3.5206117549800478E-2</v>
      </c>
      <c r="Z46">
        <f>'Population 2016'!Z46/'Population 2016'!Z$5</f>
        <v>6.1612557904538089E-2</v>
      </c>
      <c r="AA46">
        <f>'Population 2016'!AA46/'Population 2016'!AA$5</f>
        <v>4.4322286645180536E-2</v>
      </c>
      <c r="AB46">
        <f>'Population 2016'!AB46/'Population 2016'!AB$5</f>
        <v>4.7167436005035666E-2</v>
      </c>
      <c r="AC46">
        <f>'Population 2016'!AC46/'Population 2016'!AC$5</f>
        <v>4.9434137118577803E-2</v>
      </c>
      <c r="AD46">
        <f>'Population 2016'!AD46/'Population 2016'!AD$5</f>
        <v>3.2237894971900702E-2</v>
      </c>
      <c r="AE46">
        <f>'Population 2016'!AE46/'Population 2016'!AE$5</f>
        <v>3.1704637624616269E-2</v>
      </c>
      <c r="AF46">
        <f>'Population 2016'!AF46/'Population 2016'!AF$5</f>
        <v>3.5017870877256482E-2</v>
      </c>
      <c r="AG46">
        <f>'Population 2016'!AG46/'Population 2016'!AG$5</f>
        <v>3.1704637624616269E-2</v>
      </c>
      <c r="AH46">
        <f>'Population 2016'!AH46/'Population 2016'!AH$5</f>
        <v>3.5141134837409327E-2</v>
      </c>
      <c r="AI46">
        <f>'Population 2016'!AI46/'Population 2016'!AI$5</f>
        <v>4.9720010499606268E-2</v>
      </c>
      <c r="AJ46">
        <f>'Population 2016'!AJ46/'Population 2016'!AJ$5</f>
        <v>3.4297186515350082E-2</v>
      </c>
      <c r="AK46">
        <f>'Population 2016'!AK46/'Population 2016'!AK$5</f>
        <v>3.6319977873602957E-2</v>
      </c>
      <c r="AL46">
        <f>'Population 2016'!AL46/'Population 2016'!AL$5</f>
        <v>3.1606392224330891E-2</v>
      </c>
      <c r="AM46">
        <f>'Population 2016'!AM46/'Population 2016'!AM$5</f>
        <v>3.6933474832573317E-2</v>
      </c>
      <c r="AN46">
        <f>'Population 2016'!AN46/'Population 2016'!AN$5</f>
        <v>3.2998800043634778E-2</v>
      </c>
      <c r="AO46">
        <f>'Population 2016'!AO46/'Population 2016'!AO$5</f>
        <v>3.2998800043634778E-2</v>
      </c>
      <c r="AP46">
        <f>'Population 2016'!AP46/'Population 2016'!AP$5</f>
        <v>3.2029231330152341E-2</v>
      </c>
      <c r="AQ46">
        <f>'Population 2016'!AQ46/'Population 2016'!AQ$5</f>
        <v>3.9177673042143916E-2</v>
      </c>
      <c r="AR46">
        <f>'Population 2016'!AR46/'Population 2016'!AR$5</f>
        <v>4.1469814869642838E-2</v>
      </c>
      <c r="AS46">
        <f>'Population 2016'!AS46/'Population 2016'!AS$5</f>
        <v>2.5803952767774894E-2</v>
      </c>
      <c r="AT46">
        <f>'Population 2016'!AT46/'Population 2016'!AT$5</f>
        <v>3.727526756998998E-2</v>
      </c>
      <c r="AU46">
        <f>'Population 2016'!AU46/'Population 2016'!AU$5</f>
        <v>3.727526756998998E-2</v>
      </c>
      <c r="AV46">
        <f>'Population 2016'!AV46/'Population 2016'!AV$5</f>
        <v>2.9553373455812479E-2</v>
      </c>
      <c r="AW46">
        <f>'Population 2016'!AW46/'Population 2016'!AW$5</f>
        <v>3.3254011837207886E-2</v>
      </c>
      <c r="AX46">
        <f>'Population 2016'!AX46/'Population 2016'!AX$5</f>
        <v>3.8258558339829024E-2</v>
      </c>
      <c r="AY46">
        <f>'Population 2016'!AY46/'Population 2016'!AY$5</f>
        <v>3.7529451363177382E-2</v>
      </c>
      <c r="AZ46">
        <f>'Population 2016'!AZ46/'Population 2016'!AZ$5</f>
        <v>4.0453083742255411E-2</v>
      </c>
      <c r="BA46">
        <f>'Population 2016'!BA46/'Population 2016'!BA$5</f>
        <v>3.870654286331246E-2</v>
      </c>
      <c r="BB46">
        <f>'Population 2016'!BB46/'Population 2016'!BB$5</f>
        <v>3.7314514959640388E-2</v>
      </c>
      <c r="BC46">
        <f>'Population 2016'!BC46/'Population 2016'!BC$5</f>
        <v>2.7132297614305315E-2</v>
      </c>
      <c r="BD46" s="9">
        <v>44</v>
      </c>
    </row>
    <row r="47" spans="1:56" x14ac:dyDescent="0.35">
      <c r="A47" s="3"/>
      <c r="B47" s="5" t="s">
        <v>50</v>
      </c>
      <c r="C47">
        <f>'Population 2016'!C47/'Population 2016'!C$5</f>
        <v>5.383510602955232E-2</v>
      </c>
      <c r="D47">
        <f>'Population 2016'!D47/'Population 2016'!D$5</f>
        <v>4.4492043465078297E-2</v>
      </c>
      <c r="E47">
        <f>'Population 2016'!E47/'Population 2016'!E$5</f>
        <v>3.592272605815703E-2</v>
      </c>
      <c r="F47">
        <f>'Population 2016'!F47/'Population 2016'!F$5</f>
        <v>3.1913468967293329E-2</v>
      </c>
      <c r="G47">
        <f>'Population 2016'!G47/'Population 2016'!G$5</f>
        <v>2.6971796676230175E-2</v>
      </c>
      <c r="H47">
        <f>'Population 2016'!H47/'Population 2016'!H$5</f>
        <v>2.9496162613119423E-2</v>
      </c>
      <c r="I47">
        <f>'Population 2016'!I47/'Population 2016'!I$5</f>
        <v>2.5521313122854033E-2</v>
      </c>
      <c r="J47">
        <f>'Population 2016'!J47/'Population 2016'!J$5</f>
        <v>3.056815637361817E-2</v>
      </c>
      <c r="K47">
        <f>'Population 2016'!K47/'Population 2016'!K$5</f>
        <v>3.2580447006568064E-2</v>
      </c>
      <c r="L47">
        <f>'Population 2016'!L47/'Population 2016'!L$5</f>
        <v>2.7949422585103172E-2</v>
      </c>
      <c r="M47">
        <f>'Population 2016'!M47/'Population 2016'!M$5</f>
        <v>2.7949422585103172E-2</v>
      </c>
      <c r="N47">
        <f>'Population 2016'!N47/'Population 2016'!N$5</f>
        <v>4.2396380032309659E-2</v>
      </c>
      <c r="O47">
        <f>'Population 2016'!O47/'Population 2016'!O$5</f>
        <v>3.3266957925917121E-2</v>
      </c>
      <c r="P47">
        <f>'Population 2016'!P47/'Population 2016'!P$5</f>
        <v>2.7386453285247379E-2</v>
      </c>
      <c r="Q47">
        <f>'Population 2016'!Q47/'Population 2016'!Q$5</f>
        <v>2.9729380383309245E-2</v>
      </c>
      <c r="R47">
        <f>'Population 2016'!R47/'Population 2016'!R$5</f>
        <v>2.5176984084739448E-2</v>
      </c>
      <c r="S47">
        <f>'Population 2016'!S47/'Population 2016'!S$5</f>
        <v>4.0374529322772038E-2</v>
      </c>
      <c r="T47">
        <f>'Population 2016'!T47/'Population 2016'!T$5</f>
        <v>5.2230541220922931E-2</v>
      </c>
      <c r="U47">
        <f>'Population 2016'!U47/'Population 2016'!U$5</f>
        <v>2.7353605098924445E-2</v>
      </c>
      <c r="V47">
        <f>'Population 2016'!V47/'Population 2016'!V$5</f>
        <v>3.5543920440234772E-2</v>
      </c>
      <c r="W47">
        <f>'Population 2016'!W47/'Population 2016'!W$5</f>
        <v>3.332810385739219E-2</v>
      </c>
      <c r="X47">
        <f>'Population 2016'!X47/'Population 2016'!X$5</f>
        <v>3.332810385739219E-2</v>
      </c>
      <c r="Y47">
        <f>'Population 2016'!Y47/'Population 2016'!Y$5</f>
        <v>3.3159250250393478E-2</v>
      </c>
      <c r="Z47">
        <f>'Population 2016'!Z47/'Population 2016'!Z$5</f>
        <v>5.4016489121786818E-2</v>
      </c>
      <c r="AA47">
        <f>'Population 2016'!AA47/'Population 2016'!AA$5</f>
        <v>4.1035586320895427E-2</v>
      </c>
      <c r="AB47">
        <f>'Population 2016'!AB47/'Population 2016'!AB$5</f>
        <v>4.3007891262294914E-2</v>
      </c>
      <c r="AC47">
        <f>'Population 2016'!AC47/'Population 2016'!AC$5</f>
        <v>4.4010293305421153E-2</v>
      </c>
      <c r="AD47">
        <f>'Population 2016'!AD47/'Population 2016'!AD$5</f>
        <v>3.1474933938739812E-2</v>
      </c>
      <c r="AE47">
        <f>'Population 2016'!AE47/'Population 2016'!AE$5</f>
        <v>3.3183092228872987E-2</v>
      </c>
      <c r="AF47">
        <f>'Population 2016'!AF47/'Population 2016'!AF$5</f>
        <v>3.358518451492256E-2</v>
      </c>
      <c r="AG47">
        <f>'Population 2016'!AG47/'Population 2016'!AG$5</f>
        <v>3.3183092228872987E-2</v>
      </c>
      <c r="AH47">
        <f>'Population 2016'!AH47/'Population 2016'!AH$5</f>
        <v>3.5692856413066701E-2</v>
      </c>
      <c r="AI47">
        <f>'Population 2016'!AI47/'Population 2016'!AI$5</f>
        <v>4.5261779245778282E-2</v>
      </c>
      <c r="AJ47">
        <f>'Population 2016'!AJ47/'Population 2016'!AJ$5</f>
        <v>3.510581936815102E-2</v>
      </c>
      <c r="AK47">
        <f>'Population 2016'!AK47/'Population 2016'!AK$5</f>
        <v>3.5377091635970484E-2</v>
      </c>
      <c r="AL47">
        <f>'Population 2016'!AL47/'Population 2016'!AL$5</f>
        <v>2.8591192068249942E-2</v>
      </c>
      <c r="AM47">
        <f>'Population 2016'!AM47/'Population 2016'!AM$5</f>
        <v>3.7512993904183764E-2</v>
      </c>
      <c r="AN47">
        <f>'Population 2016'!AN47/'Population 2016'!AN$5</f>
        <v>2.9453474419112034E-2</v>
      </c>
      <c r="AO47">
        <f>'Population 2016'!AO47/'Population 2016'!AO$5</f>
        <v>2.9453474419112034E-2</v>
      </c>
      <c r="AP47">
        <f>'Population 2016'!AP47/'Population 2016'!AP$5</f>
        <v>3.3178510850783889E-2</v>
      </c>
      <c r="AQ47">
        <f>'Population 2016'!AQ47/'Population 2016'!AQ$5</f>
        <v>3.7115690250452131E-2</v>
      </c>
      <c r="AR47">
        <f>'Population 2016'!AR47/'Population 2016'!AR$5</f>
        <v>3.8385682711772881E-2</v>
      </c>
      <c r="AS47">
        <f>'Population 2016'!AS47/'Population 2016'!AS$5</f>
        <v>2.5521313122854033E-2</v>
      </c>
      <c r="AT47">
        <f>'Population 2016'!AT47/'Population 2016'!AT$5</f>
        <v>3.4533663731744609E-2</v>
      </c>
      <c r="AU47">
        <f>'Population 2016'!AU47/'Population 2016'!AU$5</f>
        <v>3.4533663731744609E-2</v>
      </c>
      <c r="AV47">
        <f>'Population 2016'!AV47/'Population 2016'!AV$5</f>
        <v>2.6554746066941189E-2</v>
      </c>
      <c r="AW47">
        <f>'Population 2016'!AW47/'Population 2016'!AW$5</f>
        <v>3.3776465922264937E-2</v>
      </c>
      <c r="AX47">
        <f>'Population 2016'!AX47/'Population 2016'!AX$5</f>
        <v>2.9479790945218957E-2</v>
      </c>
      <c r="AY47">
        <f>'Population 2016'!AY47/'Population 2016'!AY$5</f>
        <v>3.4815336128025461E-2</v>
      </c>
      <c r="AZ47">
        <f>'Population 2016'!AZ47/'Population 2016'!AZ$5</f>
        <v>3.6124166575582033E-2</v>
      </c>
      <c r="BA47">
        <f>'Population 2016'!BA47/'Population 2016'!BA$5</f>
        <v>3.6169293889008851E-2</v>
      </c>
      <c r="BB47">
        <f>'Population 2016'!BB47/'Population 2016'!BB$5</f>
        <v>3.8736940955511209E-2</v>
      </c>
      <c r="BC47">
        <f>'Population 2016'!BC47/'Population 2016'!BC$5</f>
        <v>2.7353605098924445E-2</v>
      </c>
      <c r="BD47" s="9">
        <v>45</v>
      </c>
    </row>
    <row r="48" spans="1:56" x14ac:dyDescent="0.35">
      <c r="A48" s="3"/>
      <c r="B48" s="5" t="s">
        <v>51</v>
      </c>
      <c r="C48">
        <f>'Population 2016'!C48/'Population 2016'!C$5</f>
        <v>4.3536260624677366E-2</v>
      </c>
      <c r="D48">
        <f>'Population 2016'!D48/'Population 2016'!D$5</f>
        <v>4.1254658020597988E-2</v>
      </c>
      <c r="E48">
        <f>'Population 2016'!E48/'Population 2016'!E$5</f>
        <v>3.9162006197291384E-2</v>
      </c>
      <c r="F48">
        <f>'Population 2016'!F48/'Population 2016'!F$5</f>
        <v>3.0800927118207571E-2</v>
      </c>
      <c r="G48">
        <f>'Population 2016'!G48/'Population 2016'!G$5</f>
        <v>2.8568721918475613E-2</v>
      </c>
      <c r="H48">
        <f>'Population 2016'!H48/'Population 2016'!H$5</f>
        <v>2.9376193610515768E-2</v>
      </c>
      <c r="I48">
        <f>'Population 2016'!I48/'Population 2016'!I$5</f>
        <v>2.7290427937358679E-2</v>
      </c>
      <c r="J48">
        <f>'Population 2016'!J48/'Population 2016'!J$5</f>
        <v>3.1239892853884874E-2</v>
      </c>
      <c r="K48">
        <f>'Population 2016'!K48/'Population 2016'!K$5</f>
        <v>3.3856258564475737E-2</v>
      </c>
      <c r="L48">
        <f>'Population 2016'!L48/'Population 2016'!L$5</f>
        <v>2.5828792908995601E-2</v>
      </c>
      <c r="M48">
        <f>'Population 2016'!M48/'Population 2016'!M$5</f>
        <v>2.5828792908995601E-2</v>
      </c>
      <c r="N48">
        <f>'Population 2016'!N48/'Population 2016'!N$5</f>
        <v>3.2213211596113199E-2</v>
      </c>
      <c r="O48">
        <f>'Population 2016'!O48/'Population 2016'!O$5</f>
        <v>3.2157398876571465E-2</v>
      </c>
      <c r="P48">
        <f>'Population 2016'!P48/'Population 2016'!P$5</f>
        <v>2.8919193057590442E-2</v>
      </c>
      <c r="Q48">
        <f>'Population 2016'!Q48/'Population 2016'!Q$5</f>
        <v>3.1879766395224496E-2</v>
      </c>
      <c r="R48">
        <f>'Population 2016'!R48/'Population 2016'!R$5</f>
        <v>3.1883749401181667E-2</v>
      </c>
      <c r="S48">
        <f>'Population 2016'!S48/'Population 2016'!S$5</f>
        <v>3.7737148062301509E-2</v>
      </c>
      <c r="T48">
        <f>'Population 2016'!T48/'Population 2016'!T$5</f>
        <v>4.4031493278362796E-2</v>
      </c>
      <c r="U48">
        <f>'Population 2016'!U48/'Population 2016'!U$5</f>
        <v>3.0407648386668436E-2</v>
      </c>
      <c r="V48">
        <f>'Population 2016'!V48/'Population 2016'!V$5</f>
        <v>3.8116027201746283E-2</v>
      </c>
      <c r="W48">
        <f>'Population 2016'!W48/'Population 2016'!W$5</f>
        <v>3.3599382921838943E-2</v>
      </c>
      <c r="X48">
        <f>'Population 2016'!X48/'Population 2016'!X$5</f>
        <v>3.3599382921838943E-2</v>
      </c>
      <c r="Y48">
        <f>'Population 2016'!Y48/'Population 2016'!Y$5</f>
        <v>3.4820591087582071E-2</v>
      </c>
      <c r="Z48">
        <f>'Population 2016'!Z48/'Population 2016'!Z$5</f>
        <v>4.2939856712280504E-2</v>
      </c>
      <c r="AA48">
        <f>'Population 2016'!AA48/'Population 2016'!AA$5</f>
        <v>3.7348927719832552E-2</v>
      </c>
      <c r="AB48">
        <f>'Population 2016'!AB48/'Population 2016'!AB$5</f>
        <v>3.9947596286705626E-2</v>
      </c>
      <c r="AC48">
        <f>'Population 2016'!AC48/'Population 2016'!AC$5</f>
        <v>3.7750739003891018E-2</v>
      </c>
      <c r="AD48">
        <f>'Population 2016'!AD48/'Population 2016'!AD$5</f>
        <v>3.1977371692284789E-2</v>
      </c>
      <c r="AE48">
        <f>'Population 2016'!AE48/'Population 2016'!AE$5</f>
        <v>3.3270362118707583E-2</v>
      </c>
      <c r="AF48">
        <f>'Population 2016'!AF48/'Population 2016'!AF$5</f>
        <v>3.0312627245170341E-2</v>
      </c>
      <c r="AG48">
        <f>'Population 2016'!AG48/'Population 2016'!AG$5</f>
        <v>3.3270362118707583E-2</v>
      </c>
      <c r="AH48">
        <f>'Population 2016'!AH48/'Population 2016'!AH$5</f>
        <v>3.6627253559718749E-2</v>
      </c>
      <c r="AI48">
        <f>'Population 2016'!AI48/'Population 2016'!AI$5</f>
        <v>4.0832257852830518E-2</v>
      </c>
      <c r="AJ48">
        <f>'Population 2016'!AJ48/'Population 2016'!AJ$5</f>
        <v>3.644424615899395E-2</v>
      </c>
      <c r="AK48">
        <f>'Population 2016'!AK48/'Population 2016'!AK$5</f>
        <v>3.322731101416844E-2</v>
      </c>
      <c r="AL48">
        <f>'Population 2016'!AL48/'Population 2016'!AL$5</f>
        <v>2.7997020272786933E-2</v>
      </c>
      <c r="AM48">
        <f>'Population 2016'!AM48/'Population 2016'!AM$5</f>
        <v>3.7596299770727766E-2</v>
      </c>
      <c r="AN48">
        <f>'Population 2016'!AN48/'Population 2016'!AN$5</f>
        <v>2.9235300534526016E-2</v>
      </c>
      <c r="AO48">
        <f>'Population 2016'!AO48/'Population 2016'!AO$5</f>
        <v>2.9235300534526016E-2</v>
      </c>
      <c r="AP48">
        <f>'Population 2016'!AP48/'Population 2016'!AP$5</f>
        <v>3.3170584785124357E-2</v>
      </c>
      <c r="AQ48">
        <f>'Population 2016'!AQ48/'Population 2016'!AQ$5</f>
        <v>3.3854880254288379E-2</v>
      </c>
      <c r="AR48">
        <f>'Population 2016'!AR48/'Population 2016'!AR$5</f>
        <v>3.5926887087212728E-2</v>
      </c>
      <c r="AS48">
        <f>'Population 2016'!AS48/'Population 2016'!AS$5</f>
        <v>2.7290427937358679E-2</v>
      </c>
      <c r="AT48">
        <f>'Population 2016'!AT48/'Population 2016'!AT$5</f>
        <v>3.7538883323667421E-2</v>
      </c>
      <c r="AU48">
        <f>'Population 2016'!AU48/'Population 2016'!AU$5</f>
        <v>3.7538883323667421E-2</v>
      </c>
      <c r="AV48">
        <f>'Population 2016'!AV48/'Population 2016'!AV$5</f>
        <v>2.8054059761376836E-2</v>
      </c>
      <c r="AW48">
        <f>'Population 2016'!AW48/'Population 2016'!AW$5</f>
        <v>3.5606961986698396E-2</v>
      </c>
      <c r="AX48">
        <f>'Population 2016'!AX48/'Population 2016'!AX$5</f>
        <v>2.9824808004395773E-2</v>
      </c>
      <c r="AY48">
        <f>'Population 2016'!AY48/'Population 2016'!AY$5</f>
        <v>3.2837122487071997E-2</v>
      </c>
      <c r="AZ48">
        <f>'Population 2016'!AZ48/'Population 2016'!AZ$5</f>
        <v>3.216629945176637E-2</v>
      </c>
      <c r="BA48">
        <f>'Population 2016'!BA48/'Population 2016'!BA$5</f>
        <v>3.2430900453465777E-2</v>
      </c>
      <c r="BB48">
        <f>'Population 2016'!BB48/'Population 2016'!BB$5</f>
        <v>3.8771465858323612E-2</v>
      </c>
      <c r="BC48">
        <f>'Population 2016'!BC48/'Population 2016'!BC$5</f>
        <v>3.0407648386668436E-2</v>
      </c>
      <c r="BD48" s="9">
        <v>46</v>
      </c>
    </row>
    <row r="49" spans="1:56" x14ac:dyDescent="0.35">
      <c r="A49" s="3"/>
      <c r="B49" s="5" t="s">
        <v>52</v>
      </c>
      <c r="C49">
        <f>'Population 2016'!C49/'Population 2016'!C$5</f>
        <v>3.7351842292221431E-2</v>
      </c>
      <c r="D49">
        <f>'Population 2016'!D49/'Population 2016'!D$5</f>
        <v>4.0176344590827737E-2</v>
      </c>
      <c r="E49">
        <f>'Population 2016'!E49/'Population 2016'!E$5</f>
        <v>4.2766935903506019E-2</v>
      </c>
      <c r="F49">
        <f>'Population 2016'!F49/'Population 2016'!F$5</f>
        <v>3.4911151171774402E-2</v>
      </c>
      <c r="G49">
        <f>'Population 2016'!G49/'Population 2016'!G$5</f>
        <v>3.3007632761327343E-2</v>
      </c>
      <c r="H49">
        <f>'Population 2016'!H49/'Population 2016'!H$5</f>
        <v>3.3909076465648336E-2</v>
      </c>
      <c r="I49">
        <f>'Population 2016'!I49/'Population 2016'!I$5</f>
        <v>3.4262205845406582E-2</v>
      </c>
      <c r="J49">
        <f>'Population 2016'!J49/'Population 2016'!J$5</f>
        <v>3.5461051723708982E-2</v>
      </c>
      <c r="K49">
        <f>'Population 2016'!K49/'Population 2016'!K$5</f>
        <v>3.81089637575013E-2</v>
      </c>
      <c r="L49">
        <f>'Population 2016'!L49/'Population 2016'!L$5</f>
        <v>3.0927835051546393E-2</v>
      </c>
      <c r="M49">
        <f>'Population 2016'!M49/'Population 2016'!M$5</f>
        <v>3.0927835051546393E-2</v>
      </c>
      <c r="N49">
        <f>'Population 2016'!N49/'Population 2016'!N$5</f>
        <v>2.9617186809300682E-2</v>
      </c>
      <c r="O49">
        <f>'Population 2016'!O49/'Population 2016'!O$5</f>
        <v>3.6793770618480104E-2</v>
      </c>
      <c r="P49">
        <f>'Population 2016'!P49/'Population 2016'!P$5</f>
        <v>3.4497915023103801E-2</v>
      </c>
      <c r="Q49">
        <f>'Population 2016'!Q49/'Population 2016'!Q$5</f>
        <v>3.9741013619111407E-2</v>
      </c>
      <c r="R49">
        <f>'Population 2016'!R49/'Population 2016'!R$5</f>
        <v>3.8005003459839252E-2</v>
      </c>
      <c r="S49">
        <f>'Population 2016'!S49/'Population 2016'!S$5</f>
        <v>3.8435330316997696E-2</v>
      </c>
      <c r="T49">
        <f>'Population 2016'!T49/'Population 2016'!T$5</f>
        <v>3.9008296766448118E-2</v>
      </c>
      <c r="U49">
        <f>'Population 2016'!U49/'Population 2016'!U$5</f>
        <v>3.6117381489841983E-2</v>
      </c>
      <c r="V49">
        <f>'Population 2016'!V49/'Population 2016'!V$5</f>
        <v>4.1199502369849109E-2</v>
      </c>
      <c r="W49">
        <f>'Population 2016'!W49/'Population 2016'!W$5</f>
        <v>3.6573647363363597E-2</v>
      </c>
      <c r="X49">
        <f>'Population 2016'!X49/'Population 2016'!X$5</f>
        <v>3.6573647363363597E-2</v>
      </c>
      <c r="Y49">
        <f>'Population 2016'!Y49/'Population 2016'!Y$5</f>
        <v>3.8449309231967696E-2</v>
      </c>
      <c r="Z49">
        <f>'Population 2016'!Z49/'Population 2016'!Z$5</f>
        <v>3.6232318910997846E-2</v>
      </c>
      <c r="AA49">
        <f>'Population 2016'!AA49/'Population 2016'!AA$5</f>
        <v>3.6737031419313733E-2</v>
      </c>
      <c r="AB49">
        <f>'Population 2016'!AB49/'Population 2016'!AB$5</f>
        <v>3.9734706201447242E-2</v>
      </c>
      <c r="AC49">
        <f>'Population 2016'!AC49/'Population 2016'!AC$5</f>
        <v>3.5389443156172366E-2</v>
      </c>
      <c r="AD49">
        <f>'Population 2016'!AD49/'Population 2016'!AD$5</f>
        <v>3.4065279690349476E-2</v>
      </c>
      <c r="AE49">
        <f>'Population 2016'!AE49/'Population 2016'!AE$5</f>
        <v>3.4466472961734718E-2</v>
      </c>
      <c r="AF49">
        <f>'Population 2016'!AF49/'Population 2016'!AF$5</f>
        <v>3.1941365425507851E-2</v>
      </c>
      <c r="AG49">
        <f>'Population 2016'!AG49/'Population 2016'!AG$5</f>
        <v>3.4466472961734718E-2</v>
      </c>
      <c r="AH49">
        <f>'Population 2016'!AH49/'Population 2016'!AH$5</f>
        <v>3.9157370684450556E-2</v>
      </c>
      <c r="AI49">
        <f>'Population 2016'!AI49/'Population 2016'!AI$5</f>
        <v>3.9759055910403358E-2</v>
      </c>
      <c r="AJ49">
        <f>'Population 2016'!AJ49/'Population 2016'!AJ$5</f>
        <v>3.7880266570002506E-2</v>
      </c>
      <c r="AK49">
        <f>'Population 2016'!AK49/'Population 2016'!AK$5</f>
        <v>3.7464013175263697E-2</v>
      </c>
      <c r="AL49">
        <f>'Population 2016'!AL49/'Population 2016'!AL$5</f>
        <v>3.2812472286763268E-2</v>
      </c>
      <c r="AM49">
        <f>'Population 2016'!AM49/'Population 2016'!AM$5</f>
        <v>3.9921620045564689E-2</v>
      </c>
      <c r="AN49">
        <f>'Population 2016'!AN49/'Population 2016'!AN$5</f>
        <v>3.3926039053125343E-2</v>
      </c>
      <c r="AO49">
        <f>'Population 2016'!AO49/'Population 2016'!AO$5</f>
        <v>3.3926039053125343E-2</v>
      </c>
      <c r="AP49">
        <f>'Population 2016'!AP49/'Population 2016'!AP$5</f>
        <v>3.3186436916443414E-2</v>
      </c>
      <c r="AQ49">
        <f>'Population 2016'!AQ49/'Population 2016'!AQ$5</f>
        <v>3.4457719077108567E-2</v>
      </c>
      <c r="AR49">
        <f>'Population 2016'!AR49/'Population 2016'!AR$5</f>
        <v>3.6742475633150452E-2</v>
      </c>
      <c r="AS49">
        <f>'Population 2016'!AS49/'Population 2016'!AS$5</f>
        <v>3.4262205845406582E-2</v>
      </c>
      <c r="AT49">
        <f>'Population 2016'!AT49/'Population 2016'!AT$5</f>
        <v>4.2178520588390361E-2</v>
      </c>
      <c r="AU49">
        <f>'Population 2016'!AU49/'Population 2016'!AU$5</f>
        <v>4.2178520588390361E-2</v>
      </c>
      <c r="AV49">
        <f>'Population 2016'!AV49/'Population 2016'!AV$5</f>
        <v>3.2140217506071163E-2</v>
      </c>
      <c r="AW49">
        <f>'Population 2016'!AW49/'Population 2016'!AW$5</f>
        <v>3.8352706083348585E-2</v>
      </c>
      <c r="AX49">
        <f>'Population 2016'!AX49/'Population 2016'!AX$5</f>
        <v>3.402890476251326E-2</v>
      </c>
      <c r="AY49">
        <f>'Population 2016'!AY49/'Population 2016'!AY$5</f>
        <v>3.4348704140020198E-2</v>
      </c>
      <c r="AZ49">
        <f>'Population 2016'!AZ49/'Population 2016'!AZ$5</f>
        <v>3.2390655291633826E-2</v>
      </c>
      <c r="BA49">
        <f>'Population 2016'!BA49/'Population 2016'!BA$5</f>
        <v>3.2849276614122222E-2</v>
      </c>
      <c r="BB49">
        <f>'Population 2016'!BB49/'Population 2016'!BB$5</f>
        <v>4.2928264156936395E-2</v>
      </c>
      <c r="BC49">
        <f>'Population 2016'!BC49/'Population 2016'!BC$5</f>
        <v>3.6117381489841983E-2</v>
      </c>
      <c r="BD49" s="9">
        <v>47</v>
      </c>
    </row>
    <row r="50" spans="1:56" x14ac:dyDescent="0.35">
      <c r="A50" s="3"/>
      <c r="B50" s="5" t="s">
        <v>53</v>
      </c>
      <c r="C50">
        <f>'Population 2016'!C50/'Population 2016'!C$5</f>
        <v>3.721384287488564E-2</v>
      </c>
      <c r="D50">
        <f>'Population 2016'!D50/'Population 2016'!D$5</f>
        <v>4.2125133260956737E-2</v>
      </c>
      <c r="E50">
        <f>'Population 2016'!E50/'Population 2016'!E$5</f>
        <v>4.6629695432661884E-2</v>
      </c>
      <c r="F50">
        <f>'Population 2016'!F50/'Population 2016'!F$5</f>
        <v>4.1390677311357198E-2</v>
      </c>
      <c r="G50">
        <f>'Population 2016'!G50/'Population 2016'!G$5</f>
        <v>4.0721593677258701E-2</v>
      </c>
      <c r="H50">
        <f>'Population 2016'!H50/'Population 2016'!H$5</f>
        <v>4.1716788851313011E-2</v>
      </c>
      <c r="I50">
        <f>'Population 2016'!I50/'Population 2016'!I$5</f>
        <v>4.4290679172598608E-2</v>
      </c>
      <c r="J50">
        <f>'Population 2016'!J50/'Population 2016'!J$5</f>
        <v>4.4259970310906178E-2</v>
      </c>
      <c r="K50">
        <f>'Population 2016'!K50/'Population 2016'!K$5</f>
        <v>4.857534376033644E-2</v>
      </c>
      <c r="L50">
        <f>'Population 2016'!L50/'Population 2016'!L$5</f>
        <v>4.0196654647117691E-2</v>
      </c>
      <c r="M50">
        <f>'Population 2016'!M50/'Population 2016'!M$5</f>
        <v>4.0196654647117691E-2</v>
      </c>
      <c r="N50">
        <f>'Population 2016'!N50/'Population 2016'!N$5</f>
        <v>3.6280049187838066E-2</v>
      </c>
      <c r="O50">
        <f>'Population 2016'!O50/'Population 2016'!O$5</f>
        <v>4.424366709265809E-2</v>
      </c>
      <c r="P50">
        <f>'Population 2016'!P50/'Population 2016'!P$5</f>
        <v>4.1744618505578722E-2</v>
      </c>
      <c r="Q50">
        <f>'Population 2016'!Q50/'Population 2016'!Q$5</f>
        <v>4.3959530440300348E-2</v>
      </c>
      <c r="R50">
        <f>'Population 2016'!R50/'Population 2016'!R$5</f>
        <v>4.2689093522116354E-2</v>
      </c>
      <c r="S50">
        <f>'Population 2016'!S50/'Population 2016'!S$5</f>
        <v>4.219015624806919E-2</v>
      </c>
      <c r="T50">
        <f>'Population 2016'!T50/'Population 2016'!T$5</f>
        <v>3.7931066574221857E-2</v>
      </c>
      <c r="U50">
        <f>'Population 2016'!U50/'Population 2016'!U$5</f>
        <v>4.7005709733103175E-2</v>
      </c>
      <c r="V50">
        <f>'Population 2016'!V50/'Population 2016'!V$5</f>
        <v>4.7923615298310955E-2</v>
      </c>
      <c r="W50">
        <f>'Population 2016'!W50/'Population 2016'!W$5</f>
        <v>4.3823008386772042E-2</v>
      </c>
      <c r="X50">
        <f>'Population 2016'!X50/'Population 2016'!X$5</f>
        <v>4.3823008386772042E-2</v>
      </c>
      <c r="Y50">
        <f>'Population 2016'!Y50/'Population 2016'!Y$5</f>
        <v>4.6167787475556825E-2</v>
      </c>
      <c r="Z50">
        <f>'Population 2016'!Z50/'Population 2016'!Z$5</f>
        <v>3.8615285442997541E-2</v>
      </c>
      <c r="AA50">
        <f>'Population 2016'!AA50/'Population 2016'!AA$5</f>
        <v>4.2248084419100468E-2</v>
      </c>
      <c r="AB50">
        <f>'Population 2016'!AB50/'Population 2016'!AB$5</f>
        <v>4.2803189257238777E-2</v>
      </c>
      <c r="AC50">
        <f>'Population 2016'!AC50/'Population 2016'!AC$5</f>
        <v>4.0271316306076894E-2</v>
      </c>
      <c r="AD50">
        <f>'Population 2016'!AD50/'Population 2016'!AD$5</f>
        <v>4.1657672410584691E-2</v>
      </c>
      <c r="AE50">
        <f>'Population 2016'!AE50/'Population 2016'!AE$5</f>
        <v>4.2012751670961711E-2</v>
      </c>
      <c r="AF50">
        <f>'Population 2016'!AF50/'Population 2016'!AF$5</f>
        <v>4.0627969053974575E-2</v>
      </c>
      <c r="AG50">
        <f>'Population 2016'!AG50/'Population 2016'!AG$5</f>
        <v>4.2012751670961711E-2</v>
      </c>
      <c r="AH50">
        <f>'Population 2016'!AH50/'Population 2016'!AH$5</f>
        <v>4.579846372477081E-2</v>
      </c>
      <c r="AI50">
        <f>'Population 2016'!AI50/'Population 2016'!AI$5</f>
        <v>4.1232828768921162E-2</v>
      </c>
      <c r="AJ50">
        <f>'Population 2016'!AJ50/'Population 2016'!AJ$5</f>
        <v>4.3610406268298804E-2</v>
      </c>
      <c r="AK50">
        <f>'Population 2016'!AK50/'Population 2016'!AK$5</f>
        <v>4.6289428359503663E-2</v>
      </c>
      <c r="AL50">
        <f>'Population 2016'!AL50/'Population 2016'!AL$5</f>
        <v>4.1192955073517674E-2</v>
      </c>
      <c r="AM50">
        <f>'Population 2016'!AM50/'Population 2016'!AM$5</f>
        <v>4.5963106367103601E-2</v>
      </c>
      <c r="AN50">
        <f>'Population 2016'!AN50/'Population 2016'!AN$5</f>
        <v>4.336205956147049E-2</v>
      </c>
      <c r="AO50">
        <f>'Population 2016'!AO50/'Population 2016'!AO$5</f>
        <v>4.336205956147049E-2</v>
      </c>
      <c r="AP50">
        <f>'Population 2016'!AP50/'Population 2016'!AP$5</f>
        <v>4.1088724378992754E-2</v>
      </c>
      <c r="AQ50">
        <f>'Population 2016'!AQ50/'Population 2016'!AQ$5</f>
        <v>4.3239984655011783E-2</v>
      </c>
      <c r="AR50">
        <f>'Population 2016'!AR50/'Population 2016'!AR$5</f>
        <v>4.219896573302831E-2</v>
      </c>
      <c r="AS50">
        <f>'Population 2016'!AS50/'Population 2016'!AS$5</f>
        <v>4.4290679172598608E-2</v>
      </c>
      <c r="AT50">
        <f>'Population 2016'!AT50/'Population 2016'!AT$5</f>
        <v>4.2916644698687195E-2</v>
      </c>
      <c r="AU50">
        <f>'Population 2016'!AU50/'Population 2016'!AU$5</f>
        <v>4.2916644698687195E-2</v>
      </c>
      <c r="AV50">
        <f>'Population 2016'!AV50/'Population 2016'!AV$5</f>
        <v>3.9647344525393306E-2</v>
      </c>
      <c r="AW50">
        <f>'Population 2016'!AW50/'Population 2016'!AW$5</f>
        <v>4.562511440600403E-2</v>
      </c>
      <c r="AX50">
        <f>'Population 2016'!AX50/'Population 2016'!AX$5</f>
        <v>4.1925961894782572E-2</v>
      </c>
      <c r="AY50">
        <f>'Population 2016'!AY50/'Population 2016'!AY$5</f>
        <v>4.1498118172638536E-2</v>
      </c>
      <c r="AZ50">
        <f>'Population 2016'!AZ50/'Population 2016'!AZ$5</f>
        <v>3.9452111533615983E-2</v>
      </c>
      <c r="BA50">
        <f>'Population 2016'!BA50/'Population 2016'!BA$5</f>
        <v>4.143273591017059E-2</v>
      </c>
      <c r="BB50">
        <f>'Population 2016'!BB50/'Population 2016'!BB$5</f>
        <v>4.8252004170608258E-2</v>
      </c>
      <c r="BC50">
        <f>'Population 2016'!BC50/'Population 2016'!BC$5</f>
        <v>4.7005709733103175E-2</v>
      </c>
      <c r="BD50" s="9">
        <v>48</v>
      </c>
    </row>
    <row r="51" spans="1:56" x14ac:dyDescent="0.35">
      <c r="A51" s="3"/>
      <c r="B51" s="5" t="s">
        <v>54</v>
      </c>
      <c r="C51">
        <f>'Population 2016'!C51/'Population 2016'!C$5</f>
        <v>3.7229176143478503E-2</v>
      </c>
      <c r="D51">
        <f>'Population 2016'!D51/'Population 2016'!D$5</f>
        <v>4.2570151501814306E-2</v>
      </c>
      <c r="E51">
        <f>'Population 2016'!E51/'Population 2016'!E$5</f>
        <v>4.7468814310961518E-2</v>
      </c>
      <c r="F51">
        <f>'Population 2016'!F51/'Population 2016'!F$5</f>
        <v>4.7077002317795519E-2</v>
      </c>
      <c r="G51">
        <f>'Population 2016'!G51/'Population 2016'!G$5</f>
        <v>4.5431169815406271E-2</v>
      </c>
      <c r="H51">
        <f>'Population 2016'!H51/'Population 2016'!H$5</f>
        <v>4.509861776254568E-2</v>
      </c>
      <c r="I51">
        <f>'Population 2016'!I51/'Population 2016'!I$5</f>
        <v>4.8750104681349972E-2</v>
      </c>
      <c r="J51">
        <f>'Population 2016'!J51/'Population 2016'!J$5</f>
        <v>4.5537098927709546E-2</v>
      </c>
      <c r="K51">
        <f>'Population 2016'!K51/'Population 2016'!K$5</f>
        <v>4.7748428861692574E-2</v>
      </c>
      <c r="L51">
        <f>'Population 2016'!L51/'Population 2016'!L$5</f>
        <v>4.6733277206805077E-2</v>
      </c>
      <c r="M51">
        <f>'Population 2016'!M51/'Population 2016'!M$5</f>
        <v>4.6733277206805077E-2</v>
      </c>
      <c r="N51">
        <f>'Population 2016'!N51/'Population 2016'!N$5</f>
        <v>3.7718713078981843E-2</v>
      </c>
      <c r="O51">
        <f>'Population 2016'!O51/'Population 2016'!O$5</f>
        <v>4.6413251305217902E-2</v>
      </c>
      <c r="P51">
        <f>'Population 2016'!P51/'Population 2016'!P$5</f>
        <v>4.6883804801081931E-2</v>
      </c>
      <c r="Q51">
        <f>'Population 2016'!Q51/'Population 2016'!Q$5</f>
        <v>4.806053982914419E-2</v>
      </c>
      <c r="R51">
        <f>'Population 2016'!R51/'Population 2016'!R$5</f>
        <v>4.6215468142864743E-2</v>
      </c>
      <c r="S51">
        <f>'Population 2016'!S51/'Population 2016'!S$5</f>
        <v>4.2654434207576378E-2</v>
      </c>
      <c r="T51">
        <f>'Population 2016'!T51/'Population 2016'!T$5</f>
        <v>3.7637911057546894E-2</v>
      </c>
      <c r="U51">
        <f>'Population 2016'!U51/'Population 2016'!U$5</f>
        <v>4.5810649316159871E-2</v>
      </c>
      <c r="V51">
        <f>'Population 2016'!V51/'Population 2016'!V$5</f>
        <v>4.7213805420505107E-2</v>
      </c>
      <c r="W51">
        <f>'Population 2016'!W51/'Population 2016'!W$5</f>
        <v>4.3558266167251718E-2</v>
      </c>
      <c r="X51">
        <f>'Population 2016'!X51/'Population 2016'!X$5</f>
        <v>4.3558266167251718E-2</v>
      </c>
      <c r="Y51">
        <f>'Population 2016'!Y51/'Population 2016'!Y$5</f>
        <v>4.6410231951797269E-2</v>
      </c>
      <c r="Z51">
        <f>'Population 2016'!Z51/'Population 2016'!Z$5</f>
        <v>3.8669487768664475E-2</v>
      </c>
      <c r="AA51">
        <f>'Population 2016'!AA51/'Population 2016'!AA$5</f>
        <v>4.3929636576117974E-2</v>
      </c>
      <c r="AB51">
        <f>'Population 2016'!AB51/'Population 2016'!AB$5</f>
        <v>4.3042690603154458E-2</v>
      </c>
      <c r="AC51">
        <f>'Population 2016'!AC51/'Population 2016'!AC$5</f>
        <v>4.2603651889346963E-2</v>
      </c>
      <c r="AD51">
        <f>'Population 2016'!AD51/'Population 2016'!AD$5</f>
        <v>4.6194499237038965E-2</v>
      </c>
      <c r="AE51">
        <f>'Population 2016'!AE51/'Population 2016'!AE$5</f>
        <v>4.6484050144251991E-2</v>
      </c>
      <c r="AF51">
        <f>'Population 2016'!AF51/'Population 2016'!AF$5</f>
        <v>4.9103439955360512E-2</v>
      </c>
      <c r="AG51">
        <f>'Population 2016'!AG51/'Population 2016'!AG$5</f>
        <v>4.6484050144251991E-2</v>
      </c>
      <c r="AH51">
        <f>'Population 2016'!AH51/'Population 2016'!AH$5</f>
        <v>4.6311174683967567E-2</v>
      </c>
      <c r="AI51">
        <f>'Population 2016'!AI51/'Population 2016'!AI$5</f>
        <v>4.1480280426983991E-2</v>
      </c>
      <c r="AJ51">
        <f>'Population 2016'!AJ51/'Population 2016'!AJ$5</f>
        <v>4.4419039121099742E-2</v>
      </c>
      <c r="AK51">
        <f>'Population 2016'!AK51/'Population 2016'!AK$5</f>
        <v>4.5472260286888853E-2</v>
      </c>
      <c r="AL51">
        <f>'Population 2016'!AL51/'Population 2016'!AL$5</f>
        <v>4.4953087032865685E-2</v>
      </c>
      <c r="AM51">
        <f>'Population 2016'!AM51/'Population 2016'!AM$5</f>
        <v>4.6571601392294569E-2</v>
      </c>
      <c r="AN51">
        <f>'Population 2016'!AN51/'Population 2016'!AN$5</f>
        <v>4.9525471801025414E-2</v>
      </c>
      <c r="AO51">
        <f>'Population 2016'!AO51/'Population 2016'!AO$5</f>
        <v>4.9525471801025414E-2</v>
      </c>
      <c r="AP51">
        <f>'Population 2016'!AP51/'Population 2016'!AP$5</f>
        <v>4.7080830017595866E-2</v>
      </c>
      <c r="AQ51">
        <f>'Population 2016'!AQ51/'Population 2016'!AQ$5</f>
        <v>4.6678906121554231E-2</v>
      </c>
      <c r="AR51">
        <f>'Population 2016'!AR51/'Population 2016'!AR$5</f>
        <v>4.3982745434564333E-2</v>
      </c>
      <c r="AS51">
        <f>'Population 2016'!AS51/'Population 2016'!AS$5</f>
        <v>4.8750104681349972E-2</v>
      </c>
      <c r="AT51">
        <f>'Population 2016'!AT51/'Population 2016'!AT$5</f>
        <v>4.8927083882532821E-2</v>
      </c>
      <c r="AU51">
        <f>'Population 2016'!AU51/'Population 2016'!AU$5</f>
        <v>4.8927083882532821E-2</v>
      </c>
      <c r="AV51">
        <f>'Population 2016'!AV51/'Population 2016'!AV$5</f>
        <v>4.3870763382958505E-2</v>
      </c>
      <c r="AW51">
        <f>'Population 2016'!AW51/'Population 2016'!AW$5</f>
        <v>4.6036976020501559E-2</v>
      </c>
      <c r="AX51">
        <f>'Population 2016'!AX51/'Population 2016'!AX$5</f>
        <v>4.4341081309020279E-2</v>
      </c>
      <c r="AY51">
        <f>'Population 2016'!AY51/'Population 2016'!AY$5</f>
        <v>4.3649215140295586E-2</v>
      </c>
      <c r="AZ51">
        <f>'Population 2016'!AZ51/'Population 2016'!AZ$5</f>
        <v>4.3729254275704565E-2</v>
      </c>
      <c r="BA51">
        <f>'Population 2016'!BA51/'Population 2016'!BA$5</f>
        <v>4.7397970200820559E-2</v>
      </c>
      <c r="BB51">
        <f>'Population 2016'!BB51/'Population 2016'!BB$5</f>
        <v>4.7561506114360289E-2</v>
      </c>
      <c r="BC51">
        <f>'Population 2016'!BC51/'Population 2016'!BC$5</f>
        <v>4.5810649316159871E-2</v>
      </c>
      <c r="BD51" s="9">
        <v>49</v>
      </c>
    </row>
    <row r="52" spans="1:56" x14ac:dyDescent="0.35">
      <c r="A52" s="3"/>
      <c r="B52" s="5" t="s">
        <v>55</v>
      </c>
      <c r="C52">
        <f>'Population 2016'!C52/'Population 2016'!C$5</f>
        <v>3.4740075541903268E-2</v>
      </c>
      <c r="D52">
        <f>'Population 2016'!D52/'Population 2016'!D$5</f>
        <v>3.8965992781901937E-2</v>
      </c>
      <c r="E52">
        <f>'Population 2016'!E52/'Population 2016'!E$5</f>
        <v>4.2841940942907102E-2</v>
      </c>
      <c r="F52">
        <f>'Population 2016'!F52/'Population 2016'!F$5</f>
        <v>4.153489569920165E-2</v>
      </c>
      <c r="G52">
        <f>'Population 2016'!G52/'Population 2016'!G$5</f>
        <v>4.3928977426514373E-2</v>
      </c>
      <c r="H52">
        <f>'Population 2016'!H52/'Population 2016'!H$5</f>
        <v>4.271220733237574E-2</v>
      </c>
      <c r="I52">
        <f>'Population 2016'!I52/'Population 2016'!I$5</f>
        <v>4.544217402227619E-2</v>
      </c>
      <c r="J52">
        <f>'Population 2016'!J52/'Population 2016'!J$5</f>
        <v>4.1166665284492837E-2</v>
      </c>
      <c r="K52">
        <f>'Population 2016'!K52/'Population 2016'!K$5</f>
        <v>4.3188583849170722E-2</v>
      </c>
      <c r="L52">
        <f>'Population 2016'!L52/'Population 2016'!L$5</f>
        <v>4.4096389369847347E-2</v>
      </c>
      <c r="M52">
        <f>'Population 2016'!M52/'Population 2016'!M$5</f>
        <v>4.4096389369847347E-2</v>
      </c>
      <c r="N52">
        <f>'Population 2016'!N52/'Population 2016'!N$5</f>
        <v>3.722844214401106E-2</v>
      </c>
      <c r="O52">
        <f>'Population 2016'!O52/'Population 2016'!O$5</f>
        <v>4.2430726860245092E-2</v>
      </c>
      <c r="P52">
        <f>'Population 2016'!P52/'Population 2016'!P$5</f>
        <v>4.3683083511777299E-2</v>
      </c>
      <c r="Q52">
        <f>'Population 2016'!Q52/'Population 2016'!Q$5</f>
        <v>4.3994782670003875E-2</v>
      </c>
      <c r="R52">
        <f>'Population 2016'!R52/'Population 2016'!R$5</f>
        <v>4.3021770373130354E-2</v>
      </c>
      <c r="S52">
        <f>'Population 2016'!S52/'Population 2016'!S$5</f>
        <v>3.889607764563411E-2</v>
      </c>
      <c r="T52">
        <f>'Population 2016'!T52/'Population 2016'!T$5</f>
        <v>3.3214985365490474E-2</v>
      </c>
      <c r="U52">
        <f>'Population 2016'!U52/'Population 2016'!U$5</f>
        <v>4.5058203868454834E-2</v>
      </c>
      <c r="V52">
        <f>'Population 2016'!V52/'Population 2016'!V$5</f>
        <v>4.1375046748231198E-2</v>
      </c>
      <c r="W52">
        <f>'Population 2016'!W52/'Population 2016'!W$5</f>
        <v>4.1767170657410493E-2</v>
      </c>
      <c r="X52">
        <f>'Population 2016'!X52/'Population 2016'!X$5</f>
        <v>4.1767170657410493E-2</v>
      </c>
      <c r="Y52">
        <f>'Population 2016'!Y52/'Population 2016'!Y$5</f>
        <v>4.1275178455032514E-2</v>
      </c>
      <c r="Z52">
        <f>'Population 2016'!Z52/'Population 2016'!Z$5</f>
        <v>3.4031317329451416E-2</v>
      </c>
      <c r="AA52">
        <f>'Population 2016'!AA52/'Population 2016'!AA$5</f>
        <v>3.9682903511062302E-2</v>
      </c>
      <c r="AB52">
        <f>'Population 2016'!AB52/'Population 2016'!AB$5</f>
        <v>3.9296643910627108E-2</v>
      </c>
      <c r="AC52">
        <f>'Population 2016'!AC52/'Population 2016'!AC$5</f>
        <v>3.848819145217109E-2</v>
      </c>
      <c r="AD52">
        <f>'Population 2016'!AD52/'Population 2016'!AD$5</f>
        <v>4.4519706725222374E-2</v>
      </c>
      <c r="AE52">
        <f>'Population 2016'!AE52/'Population 2016'!AE$5</f>
        <v>4.4743785870491486E-2</v>
      </c>
      <c r="AF52">
        <f>'Population 2016'!AF52/'Population 2016'!AF$5</f>
        <v>4.4714895413895547E-2</v>
      </c>
      <c r="AG52">
        <f>'Population 2016'!AG52/'Population 2016'!AG$5</f>
        <v>4.4743785870491486E-2</v>
      </c>
      <c r="AH52">
        <f>'Population 2016'!AH52/'Population 2016'!AH$5</f>
        <v>4.1828669087801751E-2</v>
      </c>
      <c r="AI52">
        <f>'Population 2016'!AI52/'Population 2016'!AI$5</f>
        <v>3.6840220054247967E-2</v>
      </c>
      <c r="AJ52">
        <f>'Population 2016'!AJ52/'Population 2016'!AJ$5</f>
        <v>4.101720436104063E-2</v>
      </c>
      <c r="AK52">
        <f>'Population 2016'!AK52/'Population 2016'!AK$5</f>
        <v>4.0996693612260035E-2</v>
      </c>
      <c r="AL52">
        <f>'Population 2016'!AL52/'Population 2016'!AL$5</f>
        <v>4.2478849257728671E-2</v>
      </c>
      <c r="AM52">
        <f>'Population 2016'!AM52/'Population 2016'!AM$5</f>
        <v>4.0215001575567476E-2</v>
      </c>
      <c r="AN52">
        <f>'Population 2016'!AN52/'Population 2016'!AN$5</f>
        <v>4.7780080724337294E-2</v>
      </c>
      <c r="AO52">
        <f>'Population 2016'!AO52/'Population 2016'!AO$5</f>
        <v>4.7780080724337294E-2</v>
      </c>
      <c r="AP52">
        <f>'Population 2016'!AP52/'Population 2016'!AP$5</f>
        <v>4.191303520758366E-2</v>
      </c>
      <c r="AQ52">
        <f>'Population 2016'!AQ52/'Population 2016'!AQ$5</f>
        <v>4.3500301419411413E-2</v>
      </c>
      <c r="AR52">
        <f>'Population 2016'!AR52/'Population 2016'!AR$5</f>
        <v>4.0264142864558164E-2</v>
      </c>
      <c r="AS52">
        <f>'Population 2016'!AS52/'Population 2016'!AS$5</f>
        <v>4.544217402227619E-2</v>
      </c>
      <c r="AT52">
        <f>'Population 2016'!AT52/'Population 2016'!AT$5</f>
        <v>4.3549322507513047E-2</v>
      </c>
      <c r="AU52">
        <f>'Population 2016'!AU52/'Population 2016'!AU$5</f>
        <v>4.3549322507513047E-2</v>
      </c>
      <c r="AV52">
        <f>'Population 2016'!AV52/'Population 2016'!AV$5</f>
        <v>4.3290043290043288E-2</v>
      </c>
      <c r="AW52">
        <f>'Population 2016'!AW52/'Population 2016'!AW$5</f>
        <v>4.3527670998840688E-2</v>
      </c>
      <c r="AX52">
        <f>'Population 2016'!AX52/'Population 2016'!AX$5</f>
        <v>4.0073092502907089E-2</v>
      </c>
      <c r="AY52">
        <f>'Population 2016'!AY52/'Population 2016'!AY$5</f>
        <v>4.0896851381536675E-2</v>
      </c>
      <c r="AZ52">
        <f>'Population 2016'!AZ52/'Population 2016'!AZ$5</f>
        <v>4.0130931767061111E-2</v>
      </c>
      <c r="BA52">
        <f>'Population 2016'!BA52/'Population 2016'!BA$5</f>
        <v>4.3295184625350897E-2</v>
      </c>
      <c r="BB52">
        <f>'Population 2016'!BB52/'Population 2016'!BB$5</f>
        <v>4.1326308666441103E-2</v>
      </c>
      <c r="BC52">
        <f>'Population 2016'!BC52/'Population 2016'!BC$5</f>
        <v>4.5058203868454834E-2</v>
      </c>
      <c r="BD52" s="9">
        <v>50</v>
      </c>
    </row>
    <row r="53" spans="1:56" x14ac:dyDescent="0.35">
      <c r="A53" s="3"/>
      <c r="B53" s="5" t="s">
        <v>56</v>
      </c>
      <c r="C53">
        <f>'Population 2016'!C53/'Population 2016'!C$5</f>
        <v>3.0804536603067676E-2</v>
      </c>
      <c r="D53">
        <f>'Population 2016'!D53/'Population 2016'!D$5</f>
        <v>3.4748100114433259E-2</v>
      </c>
      <c r="E53">
        <f>'Population 2016'!E53/'Population 2016'!E$5</f>
        <v>3.8365077653654857E-2</v>
      </c>
      <c r="F53">
        <f>'Population 2016'!F53/'Population 2016'!F$5</f>
        <v>3.8351789853206281E-2</v>
      </c>
      <c r="G53">
        <f>'Population 2016'!G53/'Population 2016'!G$5</f>
        <v>4.1912520976560383E-2</v>
      </c>
      <c r="H53">
        <f>'Population 2016'!H53/'Population 2016'!H$5</f>
        <v>3.8445201726256678E-2</v>
      </c>
      <c r="I53">
        <f>'Population 2016'!I53/'Population 2016'!I$5</f>
        <v>4.2291265388158444E-2</v>
      </c>
      <c r="J53">
        <f>'Population 2016'!J53/'Population 2016'!J$5</f>
        <v>3.4905417844969852E-2</v>
      </c>
      <c r="K53">
        <f>'Population 2016'!K53/'Population 2016'!K$5</f>
        <v>3.7305674998818691E-2</v>
      </c>
      <c r="L53">
        <f>'Population 2016'!L53/'Population 2016'!L$5</f>
        <v>4.178514129588741E-2</v>
      </c>
      <c r="M53">
        <f>'Population 2016'!M53/'Population 2016'!M$5</f>
        <v>4.178514129588741E-2</v>
      </c>
      <c r="N53">
        <f>'Population 2016'!N53/'Population 2016'!N$5</f>
        <v>3.0019048231407882E-2</v>
      </c>
      <c r="O53">
        <f>'Population 2016'!O53/'Population 2016'!O$5</f>
        <v>3.696218583132721E-2</v>
      </c>
      <c r="P53">
        <f>'Population 2016'!P53/'Population 2016'!P$5</f>
        <v>3.8171982418573197E-2</v>
      </c>
      <c r="Q53">
        <f>'Population 2016'!Q53/'Population 2016'!Q$5</f>
        <v>3.5651754973502071E-2</v>
      </c>
      <c r="R53">
        <f>'Population 2016'!R53/'Population 2016'!R$5</f>
        <v>3.7140043647202851E-2</v>
      </c>
      <c r="S53">
        <f>'Population 2016'!S53/'Population 2016'!S$5</f>
        <v>3.3021990534378633E-2</v>
      </c>
      <c r="T53">
        <f>'Population 2016'!T53/'Population 2016'!T$5</f>
        <v>2.8124316552118864E-2</v>
      </c>
      <c r="U53">
        <f>'Population 2016'!U53/'Population 2016'!U$5</f>
        <v>4.3686097463816229E-2</v>
      </c>
      <c r="V53">
        <f>'Population 2016'!V53/'Population 2016'!V$5</f>
        <v>3.3819006113523786E-2</v>
      </c>
      <c r="W53">
        <f>'Population 2016'!W53/'Population 2016'!W$5</f>
        <v>3.5808836506971545E-2</v>
      </c>
      <c r="X53">
        <f>'Population 2016'!X53/'Population 2016'!X$5</f>
        <v>3.5808836506971545E-2</v>
      </c>
      <c r="Y53">
        <f>'Population 2016'!Y53/'Population 2016'!Y$5</f>
        <v>3.4339676634711692E-2</v>
      </c>
      <c r="Z53">
        <f>'Population 2016'!Z53/'Population 2016'!Z$5</f>
        <v>2.7939363083957468E-2</v>
      </c>
      <c r="AA53">
        <f>'Population 2016'!AA53/'Population 2016'!AA$5</f>
        <v>3.3249023191600613E-2</v>
      </c>
      <c r="AB53">
        <f>'Population 2016'!AB53/'Population 2016'!AB$5</f>
        <v>3.5161663408493089E-2</v>
      </c>
      <c r="AC53">
        <f>'Population 2016'!AC53/'Population 2016'!AC$5</f>
        <v>3.1916280012659774E-2</v>
      </c>
      <c r="AD53">
        <f>'Population 2016'!AD53/'Population 2016'!AD$5</f>
        <v>4.1225948118649748E-2</v>
      </c>
      <c r="AE53">
        <f>'Population 2016'!AE53/'Population 2016'!AE$5</f>
        <v>4.096551299294654E-2</v>
      </c>
      <c r="AF53">
        <f>'Population 2016'!AF53/'Population 2016'!AF$5</f>
        <v>3.6571204512207994E-2</v>
      </c>
      <c r="AG53">
        <f>'Population 2016'!AG53/'Population 2016'!AG$5</f>
        <v>4.096551299294654E-2</v>
      </c>
      <c r="AH53">
        <f>'Population 2016'!AH53/'Population 2016'!AH$5</f>
        <v>3.5642699906188756E-2</v>
      </c>
      <c r="AI53">
        <f>'Population 2016'!AI53/'Population 2016'!AI$5</f>
        <v>3.0645725785283053E-2</v>
      </c>
      <c r="AJ53">
        <f>'Population 2016'!AJ53/'Population 2016'!AJ$5</f>
        <v>3.6374536430304215E-2</v>
      </c>
      <c r="AK53">
        <f>'Population 2016'!AK53/'Population 2016'!AK$5</f>
        <v>3.7288007744238967E-2</v>
      </c>
      <c r="AL53">
        <f>'Population 2016'!AL53/'Population 2016'!AL$5</f>
        <v>3.8168886681683549E-2</v>
      </c>
      <c r="AM53">
        <f>'Population 2016'!AM53/'Population 2016'!AM$5</f>
        <v>3.3963439590569779E-2</v>
      </c>
      <c r="AN53">
        <f>'Population 2016'!AN53/'Population 2016'!AN$5</f>
        <v>4.1780298898221886E-2</v>
      </c>
      <c r="AO53">
        <f>'Population 2016'!AO53/'Population 2016'!AO$5</f>
        <v>4.1780298898221886E-2</v>
      </c>
      <c r="AP53">
        <f>'Population 2016'!AP53/'Population 2016'!AP$5</f>
        <v>3.9265729277301334E-2</v>
      </c>
      <c r="AQ53">
        <f>'Population 2016'!AQ53/'Population 2016'!AQ$5</f>
        <v>3.4683783635666134E-2</v>
      </c>
      <c r="AR53">
        <f>'Population 2016'!AR53/'Population 2016'!AR$5</f>
        <v>3.484374272492121E-2</v>
      </c>
      <c r="AS53">
        <f>'Population 2016'!AS53/'Population 2016'!AS$5</f>
        <v>4.2291265388158444E-2</v>
      </c>
      <c r="AT53">
        <f>'Population 2016'!AT53/'Population 2016'!AT$5</f>
        <v>4.07022723677967E-2</v>
      </c>
      <c r="AU53">
        <f>'Population 2016'!AU53/'Population 2016'!AU$5</f>
        <v>4.07022723677967E-2</v>
      </c>
      <c r="AV53">
        <f>'Population 2016'!AV53/'Population 2016'!AV$5</f>
        <v>4.0354767184035474E-2</v>
      </c>
      <c r="AW53">
        <f>'Population 2016'!AW53/'Population 2016'!AW$5</f>
        <v>3.7410763316858872E-2</v>
      </c>
      <c r="AX53">
        <f>'Population 2016'!AX53/'Population 2016'!AX$5</f>
        <v>3.3607217245741595E-2</v>
      </c>
      <c r="AY53">
        <f>'Population 2016'!AY53/'Population 2016'!AY$5</f>
        <v>3.5751659985924542E-2</v>
      </c>
      <c r="AZ53">
        <f>'Population 2016'!AZ53/'Population 2016'!AZ$5</f>
        <v>3.5701342108139515E-2</v>
      </c>
      <c r="BA53">
        <f>'Population 2016'!BA53/'Population 2016'!BA$5</f>
        <v>3.7235478298423663E-2</v>
      </c>
      <c r="BB53">
        <f>'Population 2016'!BB53/'Population 2016'!BB$5</f>
        <v>3.2349833935217474E-2</v>
      </c>
      <c r="BC53">
        <f>'Population 2016'!BC53/'Population 2016'!BC$5</f>
        <v>4.3686097463816229E-2</v>
      </c>
      <c r="BD53" s="9">
        <v>51</v>
      </c>
    </row>
    <row r="54" spans="1:56" x14ac:dyDescent="0.35">
      <c r="A54" s="3"/>
      <c r="B54" s="5" t="s">
        <v>57</v>
      </c>
      <c r="C54">
        <f>'Population 2016'!C54/'Population 2016'!C$5</f>
        <v>2.7783882690273085E-2</v>
      </c>
      <c r="D54">
        <f>'Population 2016'!D54/'Population 2016'!D$5</f>
        <v>3.3417935702199662E-2</v>
      </c>
      <c r="E54">
        <f>'Population 2016'!E54/'Population 2016'!E$5</f>
        <v>3.8585404956895539E-2</v>
      </c>
      <c r="F54">
        <f>'Population 2016'!F54/'Population 2016'!F$5</f>
        <v>4.2637136234869949E-2</v>
      </c>
      <c r="G54">
        <f>'Population 2016'!G54/'Population 2016'!G$5</f>
        <v>4.5349970226817519E-2</v>
      </c>
      <c r="H54">
        <f>'Population 2016'!H54/'Population 2016'!H$5</f>
        <v>3.9816739242509232E-2</v>
      </c>
      <c r="I54">
        <f>'Population 2016'!I54/'Population 2016'!I$5</f>
        <v>4.5473578427267396E-2</v>
      </c>
      <c r="J54">
        <f>'Population 2016'!J54/'Population 2016'!J$5</f>
        <v>3.575130822752793E-2</v>
      </c>
      <c r="K54">
        <f>'Population 2016'!K54/'Population 2016'!K$5</f>
        <v>3.8675991116571377E-2</v>
      </c>
      <c r="L54">
        <f>'Population 2016'!L54/'Population 2016'!L$5</f>
        <v>4.4977999459914542E-2</v>
      </c>
      <c r="M54">
        <f>'Population 2016'!M54/'Population 2016'!M$5</f>
        <v>4.4977999459914542E-2</v>
      </c>
      <c r="N54">
        <f>'Population 2016'!N54/'Population 2016'!N$5</f>
        <v>2.9761856921259273E-2</v>
      </c>
      <c r="O54">
        <f>'Population 2016'!O54/'Population 2016'!O$5</f>
        <v>3.7516965356000041E-2</v>
      </c>
      <c r="P54">
        <f>'Population 2016'!P54/'Population 2016'!P$5</f>
        <v>3.7428152823171419E-2</v>
      </c>
      <c r="Q54">
        <f>'Population 2016'!Q54/'Population 2016'!Q$5</f>
        <v>3.5263980446763259E-2</v>
      </c>
      <c r="R54">
        <f>'Population 2016'!R54/'Population 2016'!R$5</f>
        <v>3.2974929472507582E-2</v>
      </c>
      <c r="S54">
        <f>'Population 2016'!S54/'Population 2016'!S$5</f>
        <v>3.2942551339786151E-2</v>
      </c>
      <c r="T54">
        <f>'Population 2016'!T54/'Population 2016'!T$5</f>
        <v>2.603732846912328E-2</v>
      </c>
      <c r="U54">
        <f>'Population 2016'!U54/'Population 2016'!U$5</f>
        <v>4.6474571770017264E-2</v>
      </c>
      <c r="V54">
        <f>'Population 2016'!V54/'Population 2016'!V$5</f>
        <v>3.5734729547171828E-2</v>
      </c>
      <c r="W54">
        <f>'Population 2016'!W54/'Population 2016'!W$5</f>
        <v>3.7642421508834546E-2</v>
      </c>
      <c r="X54">
        <f>'Population 2016'!X54/'Population 2016'!X$5</f>
        <v>3.7642421508834546E-2</v>
      </c>
      <c r="Y54">
        <f>'Population 2016'!Y54/'Population 2016'!Y$5</f>
        <v>3.5742674997217852E-2</v>
      </c>
      <c r="Z54">
        <f>'Population 2016'!Z54/'Population 2016'!Z$5</f>
        <v>2.4145200287272326E-2</v>
      </c>
      <c r="AA54">
        <f>'Population 2016'!AA54/'Population 2016'!AA$5</f>
        <v>3.0418753658256248E-2</v>
      </c>
      <c r="AB54">
        <f>'Population 2016'!AB54/'Population 2016'!AB$5</f>
        <v>3.4001003039824777E-2</v>
      </c>
      <c r="AC54">
        <f>'Population 2016'!AC54/'Population 2016'!AC$5</f>
        <v>2.8843389095632999E-2</v>
      </c>
      <c r="AD54">
        <f>'Population 2016'!AD54/'Population 2016'!AD$5</f>
        <v>4.2279206520525511E-2</v>
      </c>
      <c r="AE54">
        <f>'Population 2016'!AE54/'Population 2016'!AE$5</f>
        <v>4.1114385157958504E-2</v>
      </c>
      <c r="AF54">
        <f>'Population 2016'!AF54/'Population 2016'!AF$5</f>
        <v>3.5606026331267249E-2</v>
      </c>
      <c r="AG54">
        <f>'Population 2016'!AG54/'Population 2016'!AG$5</f>
        <v>4.1114385157958504E-2</v>
      </c>
      <c r="AH54">
        <f>'Population 2016'!AH54/'Population 2016'!AH$5</f>
        <v>3.3248191114867688E-2</v>
      </c>
      <c r="AI54">
        <f>'Population 2016'!AI54/'Population 2016'!AI$5</f>
        <v>2.9340110683349373E-2</v>
      </c>
      <c r="AJ54">
        <f>'Population 2016'!AJ54/'Population 2016'!AJ$5</f>
        <v>3.6276942810138581E-2</v>
      </c>
      <c r="AK54">
        <f>'Population 2016'!AK54/'Population 2016'!AK$5</f>
        <v>3.6998855964698339E-2</v>
      </c>
      <c r="AL54">
        <f>'Population 2016'!AL54/'Population 2016'!AL$5</f>
        <v>3.9711959702736735E-2</v>
      </c>
      <c r="AM54">
        <f>'Population 2016'!AM54/'Population 2016'!AM$5</f>
        <v>3.2156064485984695E-2</v>
      </c>
      <c r="AN54">
        <f>'Population 2016'!AN54/'Population 2016'!AN$5</f>
        <v>4.1998472782807897E-2</v>
      </c>
      <c r="AO54">
        <f>'Population 2016'!AO54/'Population 2016'!AO$5</f>
        <v>4.1998472782807897E-2</v>
      </c>
      <c r="AP54">
        <f>'Population 2016'!AP54/'Population 2016'!AP$5</f>
        <v>3.9772997479511123E-2</v>
      </c>
      <c r="AQ54">
        <f>'Population 2016'!AQ54/'Population 2016'!AQ$5</f>
        <v>3.299172466706856E-2</v>
      </c>
      <c r="AR54">
        <f>'Population 2016'!AR54/'Population 2016'!AR$5</f>
        <v>3.4188999557341046E-2</v>
      </c>
      <c r="AS54">
        <f>'Population 2016'!AS54/'Population 2016'!AS$5</f>
        <v>4.5473578427267396E-2</v>
      </c>
      <c r="AT54">
        <f>'Population 2016'!AT54/'Population 2016'!AT$5</f>
        <v>4.0807718669267676E-2</v>
      </c>
      <c r="AU54">
        <f>'Population 2016'!AU54/'Population 2016'!AU$5</f>
        <v>4.0807718669267676E-2</v>
      </c>
      <c r="AV54">
        <f>'Population 2016'!AV54/'Population 2016'!AV$5</f>
        <v>4.2392566782810684E-2</v>
      </c>
      <c r="AW54">
        <f>'Population 2016'!AW54/'Population 2016'!AW$5</f>
        <v>3.4398071877478793E-2</v>
      </c>
      <c r="AX54">
        <f>'Population 2016'!AX54/'Population 2016'!AX$5</f>
        <v>3.4169467268103812E-2</v>
      </c>
      <c r="AY54">
        <f>'Population 2016'!AY54/'Population 2016'!AY$5</f>
        <v>3.7295370398702607E-2</v>
      </c>
      <c r="AZ54">
        <f>'Population 2016'!AZ54/'Population 2016'!AZ$5</f>
        <v>3.6989950008916708E-2</v>
      </c>
      <c r="BA54">
        <f>'Population 2016'!BA54/'Population 2016'!BA$5</f>
        <v>3.2903260634852084E-2</v>
      </c>
      <c r="BB54">
        <f>'Population 2016'!BB54/'Population 2016'!BB$5</f>
        <v>3.222554428509284E-2</v>
      </c>
      <c r="BC54">
        <f>'Population 2016'!BC54/'Population 2016'!BC$5</f>
        <v>4.6474571770017264E-2</v>
      </c>
      <c r="BD54" s="9">
        <v>52</v>
      </c>
    </row>
    <row r="55" spans="1:56" x14ac:dyDescent="0.35">
      <c r="A55" s="3"/>
      <c r="B55" s="5" t="s">
        <v>58</v>
      </c>
      <c r="C55">
        <f>'Population 2016'!C55/'Population 2016'!C$5</f>
        <v>1.814947892442232E-2</v>
      </c>
      <c r="D55">
        <f>'Population 2016'!D55/'Population 2016'!D$5</f>
        <v>2.2202008939487299E-2</v>
      </c>
      <c r="E55">
        <f>'Population 2016'!E55/'Population 2016'!E$5</f>
        <v>2.5918928928037353E-2</v>
      </c>
      <c r="F55">
        <f>'Population 2016'!F55/'Population 2016'!F$5</f>
        <v>3.0574298223023436E-2</v>
      </c>
      <c r="G55">
        <f>'Population 2016'!G55/'Population 2016'!G$5</f>
        <v>3.517295512369404E-2</v>
      </c>
      <c r="H55">
        <f>'Population 2016'!H55/'Population 2016'!H$5</f>
        <v>3.02451582780233E-2</v>
      </c>
      <c r="I55">
        <f>'Population 2016'!I55/'Population 2016'!I$5</f>
        <v>3.3435223180638136E-2</v>
      </c>
      <c r="J55">
        <f>'Population 2016'!J55/'Population 2016'!J$5</f>
        <v>2.5807949710987453E-2</v>
      </c>
      <c r="K55">
        <f>'Population 2016'!K55/'Population 2016'!K$5</f>
        <v>2.7996975854084959E-2</v>
      </c>
      <c r="L55">
        <f>'Population 2016'!L55/'Population 2016'!L$5</f>
        <v>3.4414563245595921E-2</v>
      </c>
      <c r="M55">
        <f>'Population 2016'!M55/'Population 2016'!M$5</f>
        <v>3.4414563245595921E-2</v>
      </c>
      <c r="N55">
        <f>'Population 2016'!N55/'Population 2016'!N$5</f>
        <v>2.129865537168163E-2</v>
      </c>
      <c r="O55">
        <f>'Population 2016'!O55/'Population 2016'!O$5</f>
        <v>2.747149324853132E-2</v>
      </c>
      <c r="P55">
        <f>'Population 2016'!P55/'Population 2016'!P$5</f>
        <v>2.785979939141215E-2</v>
      </c>
      <c r="Q55">
        <f>'Population 2016'!Q55/'Population 2016'!Q$5</f>
        <v>2.7085463155544588E-2</v>
      </c>
      <c r="R55">
        <f>'Population 2016'!R55/'Population 2016'!R$5</f>
        <v>2.453824453079257E-2</v>
      </c>
      <c r="S55">
        <f>'Population 2016'!S55/'Population 2016'!S$5</f>
        <v>2.3998580686389947E-2</v>
      </c>
      <c r="T55">
        <f>'Population 2016'!T55/'Population 2016'!T$5</f>
        <v>1.7896446303681195E-2</v>
      </c>
      <c r="U55">
        <f>'Population 2016'!U55/'Population 2016'!U$5</f>
        <v>3.2797769220555037E-2</v>
      </c>
      <c r="V55">
        <f>'Population 2016'!V55/'Population 2016'!V$5</f>
        <v>2.4927301730256982E-2</v>
      </c>
      <c r="W55">
        <f>'Population 2016'!W55/'Population 2016'!W$5</f>
        <v>2.8216291124925644E-2</v>
      </c>
      <c r="X55">
        <f>'Population 2016'!X55/'Population 2016'!X$5</f>
        <v>2.8216291124925644E-2</v>
      </c>
      <c r="Y55">
        <f>'Population 2016'!Y55/'Population 2016'!Y$5</f>
        <v>2.5349358515762865E-2</v>
      </c>
      <c r="Z55">
        <f>'Population 2016'!Z55/'Population 2016'!Z$5</f>
        <v>1.695758474436828E-2</v>
      </c>
      <c r="AA55">
        <f>'Population 2016'!AA55/'Population 2016'!AA$5</f>
        <v>2.2214293924155422E-2</v>
      </c>
      <c r="AB55">
        <f>'Population 2016'!AB55/'Population 2016'!AB$5</f>
        <v>2.32091133332651E-2</v>
      </c>
      <c r="AC55">
        <f>'Population 2016'!AC55/'Population 2016'!AC$5</f>
        <v>2.1024117694514718E-2</v>
      </c>
      <c r="AD55">
        <f>'Population 2016'!AD55/'Population 2016'!AD$5</f>
        <v>3.1981093453422156E-2</v>
      </c>
      <c r="AE55">
        <f>'Population 2016'!AE55/'Population 2016'!AE$5</f>
        <v>3.0770336451092926E-2</v>
      </c>
      <c r="AF55">
        <f>'Population 2016'!AF55/'Population 2016'!AF$5</f>
        <v>2.7070231793572517E-2</v>
      </c>
      <c r="AG55">
        <f>'Population 2016'!AG55/'Population 2016'!AG$5</f>
        <v>3.0770336451092926E-2</v>
      </c>
      <c r="AH55">
        <f>'Population 2016'!AH55/'Population 2016'!AH$5</f>
        <v>2.4351912913442873E-2</v>
      </c>
      <c r="AI55">
        <f>'Population 2016'!AI55/'Population 2016'!AI$5</f>
        <v>2.1001946801994926E-2</v>
      </c>
      <c r="AJ55">
        <f>'Population 2016'!AJ55/'Population 2016'!AJ$5</f>
        <v>2.7033432785879597E-2</v>
      </c>
      <c r="AK55">
        <f>'Population 2016'!AK55/'Population 2016'!AK$5</f>
        <v>2.8387161660988397E-2</v>
      </c>
      <c r="AL55">
        <f>'Population 2016'!AL55/'Population 2016'!AL$5</f>
        <v>3.0072187439030878E-2</v>
      </c>
      <c r="AM55">
        <f>'Population 2016'!AM55/'Population 2016'!AM$5</f>
        <v>2.2970687200959104E-2</v>
      </c>
      <c r="AN55">
        <f>'Population 2016'!AN55/'Population 2016'!AN$5</f>
        <v>3.3326060870513798E-2</v>
      </c>
      <c r="AO55">
        <f>'Population 2016'!AO55/'Population 2016'!AO$5</f>
        <v>3.3326060870513798E-2</v>
      </c>
      <c r="AP55">
        <f>'Population 2016'!AP55/'Population 2016'!AP$5</f>
        <v>2.9849563273782159E-2</v>
      </c>
      <c r="AQ55">
        <f>'Population 2016'!AQ55/'Population 2016'!AQ$5</f>
        <v>2.4880802323669644E-2</v>
      </c>
      <c r="AR55">
        <f>'Population 2016'!AR55/'Population 2016'!AR$5</f>
        <v>2.4921899766595978E-2</v>
      </c>
      <c r="AS55">
        <f>'Population 2016'!AS55/'Population 2016'!AS$5</f>
        <v>3.3435223180638136E-2</v>
      </c>
      <c r="AT55">
        <f>'Population 2016'!AT55/'Population 2016'!AT$5</f>
        <v>2.836505509569252E-2</v>
      </c>
      <c r="AU55">
        <f>'Population 2016'!AU55/'Population 2016'!AU$5</f>
        <v>2.836505509569252E-2</v>
      </c>
      <c r="AV55">
        <f>'Population 2016'!AV55/'Population 2016'!AV$5</f>
        <v>3.3407243163340726E-2</v>
      </c>
      <c r="AW55">
        <f>'Population 2016'!AW55/'Population 2016'!AW$5</f>
        <v>2.5806180975044238E-2</v>
      </c>
      <c r="AX55">
        <f>'Population 2016'!AX55/'Population 2016'!AX$5</f>
        <v>2.4623995297545269E-2</v>
      </c>
      <c r="AY55">
        <f>'Population 2016'!AY55/'Population 2016'!AY$5</f>
        <v>2.7564945993084667E-2</v>
      </c>
      <c r="AZ55">
        <f>'Population 2016'!AZ55/'Population 2016'!AZ$5</f>
        <v>2.699173335020796E-2</v>
      </c>
      <c r="BA55">
        <f>'Population 2016'!BA55/'Population 2016'!BA$5</f>
        <v>2.4616713452817966E-2</v>
      </c>
      <c r="BB55">
        <f>'Population 2016'!BB55/'Population 2016'!BB$5</f>
        <v>2.365646340705551E-2</v>
      </c>
      <c r="BC55">
        <f>'Population 2016'!BC55/'Population 2016'!BC$5</f>
        <v>3.2797769220555037E-2</v>
      </c>
      <c r="BD55" s="9">
        <v>53</v>
      </c>
    </row>
    <row r="56" spans="1:56" x14ac:dyDescent="0.35">
      <c r="A56" s="3"/>
      <c r="B56" s="5" t="s">
        <v>59</v>
      </c>
      <c r="C56">
        <f>'Population 2016'!C56/'Population 2016'!C$5</f>
        <v>1.3973718777631828E-2</v>
      </c>
      <c r="D56">
        <f>'Population 2016'!D56/'Population 2016'!D$5</f>
        <v>1.6414326653169411E-2</v>
      </c>
      <c r="E56">
        <f>'Population 2016'!E56/'Population 2016'!E$5</f>
        <v>1.8652815736057267E-2</v>
      </c>
      <c r="F56">
        <f>'Population 2016'!F56/'Population 2016'!F$5</f>
        <v>2.2848313159927892E-2</v>
      </c>
      <c r="G56">
        <f>'Population 2016'!G56/'Population 2016'!G$5</f>
        <v>2.4914740431981813E-2</v>
      </c>
      <c r="H56">
        <f>'Population 2016'!H56/'Population 2016'!H$5</f>
        <v>2.2239659158336388E-2</v>
      </c>
      <c r="I56">
        <f>'Population 2016'!I56/'Population 2016'!I$5</f>
        <v>2.4181391843229209E-2</v>
      </c>
      <c r="J56">
        <f>'Population 2016'!J56/'Population 2016'!J$5</f>
        <v>1.92232735957805E-2</v>
      </c>
      <c r="K56">
        <f>'Population 2016'!K56/'Population 2016'!K$5</f>
        <v>1.9137173368615035E-2</v>
      </c>
      <c r="L56">
        <f>'Population 2016'!L56/'Population 2016'!L$5</f>
        <v>2.6519784601210426E-2</v>
      </c>
      <c r="M56">
        <f>'Population 2016'!M56/'Population 2016'!M$5</f>
        <v>2.6519784601210426E-2</v>
      </c>
      <c r="N56">
        <f>'Population 2016'!N56/'Population 2016'!N$5</f>
        <v>1.7336301749704634E-2</v>
      </c>
      <c r="O56">
        <f>'Population 2016'!O56/'Population 2016'!O$5</f>
        <v>2.0665537294062869E-2</v>
      </c>
      <c r="P56">
        <f>'Population 2016'!P56/'Population 2016'!P$5</f>
        <v>2.2686802659754309E-2</v>
      </c>
      <c r="Q56">
        <f>'Population 2016'!Q56/'Population 2016'!Q$5</f>
        <v>1.9858756066321193E-2</v>
      </c>
      <c r="R56">
        <f>'Population 2016'!R56/'Population 2016'!R$5</f>
        <v>2.0213445467610582E-2</v>
      </c>
      <c r="S56">
        <f>'Population 2016'!S56/'Population 2016'!S$5</f>
        <v>1.7412188796955184E-2</v>
      </c>
      <c r="T56">
        <f>'Population 2016'!T56/'Population 2016'!T$5</f>
        <v>1.3682917409249755E-2</v>
      </c>
      <c r="U56">
        <f>'Population 2016'!U56/'Population 2016'!U$5</f>
        <v>2.5671668215819059E-2</v>
      </c>
      <c r="V56">
        <f>'Population 2016'!V56/'Population 2016'!V$5</f>
        <v>1.8378733180177225E-2</v>
      </c>
      <c r="W56">
        <f>'Population 2016'!W56/'Population 2016'!W$5</f>
        <v>1.9806640127076267E-2</v>
      </c>
      <c r="X56">
        <f>'Population 2016'!X56/'Population 2016'!X$5</f>
        <v>1.9806640127076267E-2</v>
      </c>
      <c r="Y56">
        <f>'Population 2016'!Y56/'Population 2016'!Y$5</f>
        <v>1.8783485159218453E-2</v>
      </c>
      <c r="Z56">
        <f>'Population 2016'!Z56/'Population 2016'!Z$5</f>
        <v>1.2588490136144628E-2</v>
      </c>
      <c r="AA56">
        <f>'Population 2016'!AA56/'Population 2016'!AA$5</f>
        <v>1.6474028955118968E-2</v>
      </c>
      <c r="AB56">
        <f>'Population 2016'!AB56/'Population 2016'!AB$5</f>
        <v>1.7311648567597721E-2</v>
      </c>
      <c r="AC56">
        <f>'Population 2016'!AC56/'Population 2016'!AC$5</f>
        <v>1.5814372979245834E-2</v>
      </c>
      <c r="AD56">
        <f>'Population 2016'!AD56/'Population 2016'!AD$5</f>
        <v>2.194722542707209E-2</v>
      </c>
      <c r="AE56">
        <f>'Population 2016'!AE56/'Population 2016'!AE$5</f>
        <v>2.0821569009948769E-2</v>
      </c>
      <c r="AF56">
        <f>'Population 2016'!AF56/'Population 2016'!AF$5</f>
        <v>1.9499615436818531E-2</v>
      </c>
      <c r="AG56">
        <f>'Population 2016'!AG56/'Population 2016'!AG$5</f>
        <v>2.0821569009948769E-2</v>
      </c>
      <c r="AH56">
        <f>'Population 2016'!AH56/'Population 2016'!AH$5</f>
        <v>1.7658805717841786E-2</v>
      </c>
      <c r="AI56">
        <f>'Population 2016'!AI56/'Population 2016'!AI$5</f>
        <v>1.5526566191267828E-2</v>
      </c>
      <c r="AJ56">
        <f>'Population 2016'!AJ56/'Population 2016'!AJ$5</f>
        <v>1.8417310319828236E-2</v>
      </c>
      <c r="AK56">
        <f>'Population 2016'!AK56/'Population 2016'!AK$5</f>
        <v>2.1925247979080496E-2</v>
      </c>
      <c r="AL56">
        <f>'Population 2016'!AL56/'Population 2016'!AL$5</f>
        <v>2.1824728188574165E-2</v>
      </c>
      <c r="AM56">
        <f>'Population 2016'!AM56/'Population 2016'!AM$5</f>
        <v>1.6947310850408018E-2</v>
      </c>
      <c r="AN56">
        <f>'Population 2016'!AN56/'Population 2016'!AN$5</f>
        <v>2.5471801025417257E-2</v>
      </c>
      <c r="AO56">
        <f>'Population 2016'!AO56/'Population 2016'!AO$5</f>
        <v>2.5471801025417257E-2</v>
      </c>
      <c r="AP56">
        <f>'Population 2016'!AP56/'Population 2016'!AP$5</f>
        <v>2.2993516478290506E-2</v>
      </c>
      <c r="AQ56">
        <f>'Population 2016'!AQ56/'Population 2016'!AQ$5</f>
        <v>1.8667452183920644E-2</v>
      </c>
      <c r="AR56">
        <f>'Population 2016'!AR56/'Population 2016'!AR$5</f>
        <v>1.8382488081958963E-2</v>
      </c>
      <c r="AS56">
        <f>'Population 2016'!AS56/'Population 2016'!AS$5</f>
        <v>2.4181391843229209E-2</v>
      </c>
      <c r="AT56">
        <f>'Population 2016'!AT56/'Population 2016'!AT$5</f>
        <v>2.0614751937575788E-2</v>
      </c>
      <c r="AU56">
        <f>'Population 2016'!AU56/'Population 2016'!AU$5</f>
        <v>2.0614751937575788E-2</v>
      </c>
      <c r="AV56">
        <f>'Population 2016'!AV56/'Population 2016'!AV$5</f>
        <v>2.441136099672685E-2</v>
      </c>
      <c r="AW56">
        <f>'Population 2016'!AW56/'Population 2016'!AW$5</f>
        <v>1.8407926047958996E-2</v>
      </c>
      <c r="AX56">
        <f>'Population 2016'!AX56/'Population 2016'!AX$5</f>
        <v>1.9269841675505068E-2</v>
      </c>
      <c r="AY56">
        <f>'Population 2016'!AY56/'Population 2016'!AY$5</f>
        <v>2.0403292432912088E-2</v>
      </c>
      <c r="AZ56">
        <f>'Population 2016'!AZ56/'Population 2016'!AZ$5</f>
        <v>2.0928372959943854E-2</v>
      </c>
      <c r="BA56">
        <f>'Population 2016'!BA56/'Population 2016'!BA$5</f>
        <v>1.6694558410710429E-2</v>
      </c>
      <c r="BB56">
        <f>'Population 2016'!BB56/'Population 2016'!BB$5</f>
        <v>1.7020777086512503E-2</v>
      </c>
      <c r="BC56">
        <f>'Population 2016'!BC56/'Population 2016'!BC$5</f>
        <v>2.5671668215819059E-2</v>
      </c>
      <c r="BD56" s="9">
        <v>54</v>
      </c>
    </row>
    <row r="57" spans="1:56" x14ac:dyDescent="0.35">
      <c r="A57" s="3"/>
      <c r="B57" s="5" t="s">
        <v>60</v>
      </c>
      <c r="C57">
        <f>'Population 2016'!C57/'Population 2016'!C$5</f>
        <v>1.0303956494405913E-2</v>
      </c>
      <c r="D57">
        <f>'Population 2016'!D57/'Population 2016'!D$5</f>
        <v>1.1445771348649785E-2</v>
      </c>
      <c r="E57">
        <f>'Population 2016'!E57/'Population 2016'!E$5</f>
        <v>1.2493026875243181E-2</v>
      </c>
      <c r="F57">
        <f>'Population 2016'!F57/'Population 2016'!F$5</f>
        <v>1.5503476693278393E-2</v>
      </c>
      <c r="G57">
        <f>'Population 2016'!G57/'Population 2016'!G$5</f>
        <v>1.5847453039571267E-2</v>
      </c>
      <c r="H57">
        <f>'Population 2016'!H57/'Population 2016'!H$5</f>
        <v>1.4629733506693946E-2</v>
      </c>
      <c r="I57">
        <f>'Population 2016'!I57/'Population 2016'!I$5</f>
        <v>1.5942969600535969E-2</v>
      </c>
      <c r="J57">
        <f>'Population 2016'!J57/'Population 2016'!J$5</f>
        <v>1.253908096497848E-2</v>
      </c>
      <c r="K57">
        <f>'Population 2016'!K57/'Population 2016'!K$5</f>
        <v>1.1482304021169022E-2</v>
      </c>
      <c r="L57">
        <f>'Population 2016'!L57/'Population 2016'!L$5</f>
        <v>1.7870474798659317E-2</v>
      </c>
      <c r="M57">
        <f>'Population 2016'!M57/'Population 2016'!M$5</f>
        <v>1.7870474798659317E-2</v>
      </c>
      <c r="N57">
        <f>'Population 2016'!N57/'Population 2016'!N$5</f>
        <v>1.2329108430248913E-2</v>
      </c>
      <c r="O57">
        <f>'Population 2016'!O57/'Population 2016'!O$5</f>
        <v>1.3166106933753381E-2</v>
      </c>
      <c r="P57">
        <f>'Population 2016'!P57/'Population 2016'!P$5</f>
        <v>1.6848867350388819E-2</v>
      </c>
      <c r="Q57">
        <f>'Population 2016'!Q57/'Population 2016'!Q$5</f>
        <v>1.3959882962597384E-2</v>
      </c>
      <c r="R57">
        <f>'Population 2016'!R57/'Population 2016'!R$5</f>
        <v>1.4664395592697077E-2</v>
      </c>
      <c r="S57">
        <f>'Population 2016'!S57/'Population 2016'!S$5</f>
        <v>1.2065048343163198E-2</v>
      </c>
      <c r="T57">
        <f>'Population 2016'!T57/'Population 2016'!T$5</f>
        <v>1.044657357040153E-2</v>
      </c>
      <c r="U57">
        <f>'Population 2016'!U57/'Population 2016'!U$5</f>
        <v>1.5712831407958216E-2</v>
      </c>
      <c r="V57">
        <f>'Population 2016'!V57/'Population 2016'!V$5</f>
        <v>1.2845269079002603E-2</v>
      </c>
      <c r="W57">
        <f>'Population 2016'!W57/'Population 2016'!W$5</f>
        <v>1.3416874211493081E-2</v>
      </c>
      <c r="X57">
        <f>'Population 2016'!X57/'Population 2016'!X$5</f>
        <v>1.3416874211493081E-2</v>
      </c>
      <c r="Y57">
        <f>'Population 2016'!Y57/'Population 2016'!Y$5</f>
        <v>1.2698526255544428E-2</v>
      </c>
      <c r="Z57">
        <f>'Population 2016'!Z57/'Population 2016'!Z$5</f>
        <v>8.6878584854708733E-3</v>
      </c>
      <c r="AA57">
        <f>'Population 2016'!AA57/'Population 2016'!AA$5</f>
        <v>1.1169598918916765E-2</v>
      </c>
      <c r="AB57">
        <f>'Population 2016'!AB57/'Population 2016'!AB$5</f>
        <v>1.1850199072699918E-2</v>
      </c>
      <c r="AC57">
        <f>'Population 2016'!AC57/'Population 2016'!AC$5</f>
        <v>1.0936637009976812E-2</v>
      </c>
      <c r="AD57">
        <f>'Population 2016'!AD57/'Population 2016'!AD$5</f>
        <v>1.4846105176969743E-2</v>
      </c>
      <c r="AE57">
        <f>'Population 2016'!AE57/'Population 2016'!AE$5</f>
        <v>1.4466267620817461E-2</v>
      </c>
      <c r="AF57">
        <f>'Population 2016'!AF57/'Population 2016'!AF$5</f>
        <v>1.27735299883877E-2</v>
      </c>
      <c r="AG57">
        <f>'Population 2016'!AG57/'Population 2016'!AG$5</f>
        <v>1.4466267620817461E-2</v>
      </c>
      <c r="AH57">
        <f>'Population 2016'!AH57/'Population 2016'!AH$5</f>
        <v>1.1588010737207768E-2</v>
      </c>
      <c r="AI57">
        <f>'Population 2016'!AI57/'Population 2016'!AI$5</f>
        <v>1.0993142444658325E-2</v>
      </c>
      <c r="AJ57">
        <f>'Population 2016'!AJ57/'Population 2016'!AJ$5</f>
        <v>1.2017957226110477E-2</v>
      </c>
      <c r="AK57">
        <f>'Population 2016'!AK57/'Population 2016'!AK$5</f>
        <v>1.3929572683957106E-2</v>
      </c>
      <c r="AL57">
        <f>'Population 2016'!AL57/'Population 2016'!AL$5</f>
        <v>1.4366541920150406E-2</v>
      </c>
      <c r="AM57">
        <f>'Population 2016'!AM57/'Population 2016'!AM$5</f>
        <v>1.0797164702942145E-2</v>
      </c>
      <c r="AN57">
        <f>'Population 2016'!AN57/'Population 2016'!AN$5</f>
        <v>1.5381258863314061E-2</v>
      </c>
      <c r="AO57">
        <f>'Population 2016'!AO57/'Population 2016'!AO$5</f>
        <v>1.5381258863314061E-2</v>
      </c>
      <c r="AP57">
        <f>'Population 2016'!AP57/'Population 2016'!AP$5</f>
        <v>1.6462438374839496E-2</v>
      </c>
      <c r="AQ57">
        <f>'Population 2016'!AQ57/'Population 2016'!AQ$5</f>
        <v>1.2132131309256316E-2</v>
      </c>
      <c r="AR57">
        <f>'Population 2016'!AR57/'Population 2016'!AR$5</f>
        <v>1.2520320095669583E-2</v>
      </c>
      <c r="AS57">
        <f>'Population 2016'!AS57/'Population 2016'!AS$5</f>
        <v>1.5942969600535969E-2</v>
      </c>
      <c r="AT57">
        <f>'Population 2016'!AT57/'Population 2016'!AT$5</f>
        <v>1.2231770970633205E-2</v>
      </c>
      <c r="AU57">
        <f>'Population 2016'!AU57/'Population 2016'!AU$5</f>
        <v>1.2231770970633205E-2</v>
      </c>
      <c r="AV57">
        <f>'Population 2016'!AV57/'Population 2016'!AV$5</f>
        <v>1.6503009185936016E-2</v>
      </c>
      <c r="AW57">
        <f>'Population 2016'!AW57/'Population 2016'!AW$5</f>
        <v>1.2420678503874551E-2</v>
      </c>
      <c r="AX57">
        <f>'Population 2016'!AX57/'Population 2016'!AX$5</f>
        <v>1.3110648248718965E-2</v>
      </c>
      <c r="AY57">
        <f>'Population 2016'!AY57/'Population 2016'!AY$5</f>
        <v>1.4107585447201738E-2</v>
      </c>
      <c r="AZ57">
        <f>'Population 2016'!AZ57/'Population 2016'!AZ$5</f>
        <v>1.4715442009768109E-2</v>
      </c>
      <c r="BA57">
        <f>'Population 2016'!BA57/'Population 2016'!BA$5</f>
        <v>1.1755020513927877E-2</v>
      </c>
      <c r="BB57">
        <f>'Population 2016'!BB57/'Population 2016'!BB$5</f>
        <v>1.0364375824282054E-2</v>
      </c>
      <c r="BC57">
        <f>'Population 2016'!BC57/'Population 2016'!BC$5</f>
        <v>1.5712831407958216E-2</v>
      </c>
      <c r="BD57" s="9">
        <v>55</v>
      </c>
    </row>
    <row r="58" spans="1:56" x14ac:dyDescent="0.35">
      <c r="A58" s="3"/>
      <c r="B58" s="5" t="s">
        <v>80</v>
      </c>
      <c r="C58">
        <f>'Population 2016'!C58/'Population 2016'!C$5</f>
        <v>5.3461996493792581E-3</v>
      </c>
      <c r="D58">
        <f>'Population 2016'!D58/'Population 2016'!D$5</f>
        <v>5.8537014758956608E-3</v>
      </c>
      <c r="E58">
        <f>'Population 2016'!E58/'Population 2016'!E$5</f>
        <v>6.3191745695413909E-3</v>
      </c>
      <c r="F58">
        <f>'Population 2016'!F58/'Population 2016'!F$5</f>
        <v>8.447077002317796E-3</v>
      </c>
      <c r="G58">
        <f>'Population 2016'!G58/'Population 2016'!G$5</f>
        <v>7.8492935635792772E-3</v>
      </c>
      <c r="H58">
        <f>'Population 2016'!H58/'Population 2016'!H$5</f>
        <v>7.1527464795582548E-3</v>
      </c>
      <c r="I58">
        <f>'Population 2016'!I58/'Population 2016'!I$5</f>
        <v>9.1282137174441003E-3</v>
      </c>
      <c r="J58">
        <f>'Population 2016'!J58/'Population 2016'!J$5</f>
        <v>6.070507451299105E-3</v>
      </c>
      <c r="K58">
        <f>'Population 2016'!K58/'Population 2016'!K$5</f>
        <v>5.8829088503520293E-3</v>
      </c>
      <c r="L58">
        <f>'Population 2016'!L58/'Population 2016'!L$5</f>
        <v>8.7207917017457469E-3</v>
      </c>
      <c r="M58">
        <f>'Population 2016'!M58/'Population 2016'!M$5</f>
        <v>8.7207917017457469E-3</v>
      </c>
      <c r="N58">
        <f>'Population 2016'!N58/'Population 2016'!N$5</f>
        <v>6.8477186327066978E-3</v>
      </c>
      <c r="O58">
        <f>'Population 2016'!O58/'Population 2016'!O$5</f>
        <v>6.3700577565112297E-3</v>
      </c>
      <c r="P58">
        <f>'Population 2016'!P58/'Population 2016'!P$5</f>
        <v>8.4413388932717236E-3</v>
      </c>
      <c r="Q58">
        <f>'Population 2016'!Q58/'Population 2016'!Q$5</f>
        <v>7.0269444542367301E-3</v>
      </c>
      <c r="R58">
        <f>'Population 2016'!R58/'Population 2016'!R$5</f>
        <v>7.4652685367541383E-3</v>
      </c>
      <c r="S58">
        <f>'Population 2016'!S58/'Population 2016'!S$5</f>
        <v>6.2289155137685778E-3</v>
      </c>
      <c r="T58">
        <f>'Population 2016'!T58/'Population 2016'!T$5</f>
        <v>5.6095075452646075E-3</v>
      </c>
      <c r="U58">
        <f>'Population 2016'!U58/'Population 2016'!U$5</f>
        <v>9.2949143540034529E-3</v>
      </c>
      <c r="V58">
        <f>'Population 2016'!V58/'Population 2016'!V$5</f>
        <v>5.8234939437189458E-3</v>
      </c>
      <c r="W58">
        <f>'Population 2016'!W58/'Population 2016'!W$5</f>
        <v>6.6348976003242277E-3</v>
      </c>
      <c r="X58">
        <f>'Population 2016'!X58/'Population 2016'!X$5</f>
        <v>6.6348976003242277E-3</v>
      </c>
      <c r="Y58">
        <f>'Population 2016'!Y58/'Population 2016'!Y$5</f>
        <v>5.941876917696062E-3</v>
      </c>
      <c r="Z58">
        <f>'Population 2016'!Z58/'Population 2016'!Z$5</f>
        <v>4.1851938604251402E-3</v>
      </c>
      <c r="AA58">
        <f>'Population 2016'!AA58/'Population 2016'!AA$5</f>
        <v>5.3947860588629626E-3</v>
      </c>
      <c r="AB58">
        <f>'Population 2016'!AB58/'Population 2016'!AB$5</f>
        <v>6.126731011330256E-3</v>
      </c>
      <c r="AC58">
        <f>'Population 2016'!AC58/'Population 2016'!AC$5</f>
        <v>5.3855748922781591E-3</v>
      </c>
      <c r="AD58">
        <f>'Population 2016'!AD58/'Population 2016'!AD$5</f>
        <v>7.5923927202352151E-3</v>
      </c>
      <c r="AE58">
        <f>'Population 2016'!AE58/'Population 2016'!AE$5</f>
        <v>7.4949434799125251E-3</v>
      </c>
      <c r="AF58">
        <f>'Population 2016'!AF58/'Population 2016'!AF$5</f>
        <v>6.3792245396552504E-3</v>
      </c>
      <c r="AG58">
        <f>'Population 2016'!AG58/'Population 2016'!AG$5</f>
        <v>7.4949434799125251E-3</v>
      </c>
      <c r="AH58">
        <f>'Population 2016'!AH58/'Population 2016'!AH$5</f>
        <v>5.4113297976092064E-3</v>
      </c>
      <c r="AI58">
        <f>'Population 2016'!AI58/'Population 2016'!AI$5</f>
        <v>5.6804510455857908E-3</v>
      </c>
      <c r="AJ58">
        <f>'Population 2016'!AJ58/'Population 2016'!AJ$5</f>
        <v>6.4132950394557063E-3</v>
      </c>
      <c r="AK58">
        <f>'Population 2016'!AK58/'Population 2016'!AK$5</f>
        <v>7.5305180845580376E-3</v>
      </c>
      <c r="AL58">
        <f>'Population 2016'!AL58/'Population 2016'!AL$5</f>
        <v>6.6334403433780881E-3</v>
      </c>
      <c r="AM58">
        <f>'Population 2016'!AM58/'Population 2016'!AM$5</f>
        <v>4.8027643059715816E-3</v>
      </c>
      <c r="AN58">
        <f>'Population 2016'!AN58/'Population 2016'!AN$5</f>
        <v>8.0178902585360534E-3</v>
      </c>
      <c r="AO58">
        <f>'Population 2016'!AO58/'Population 2016'!AO$5</f>
        <v>8.0178902585360534E-3</v>
      </c>
      <c r="AP58">
        <f>'Population 2016'!AP58/'Population 2016'!AP$5</f>
        <v>8.9564541952665538E-3</v>
      </c>
      <c r="AQ58">
        <f>'Population 2016'!AQ58/'Population 2016'!AQ$5</f>
        <v>6.3709102866224589E-3</v>
      </c>
      <c r="AR58">
        <f>'Population 2016'!AR58/'Population 2016'!AR$5</f>
        <v>6.30170805761829E-3</v>
      </c>
      <c r="AS58">
        <f>'Population 2016'!AS58/'Population 2016'!AS$5</f>
        <v>9.1282137174441003E-3</v>
      </c>
      <c r="AT58">
        <f>'Population 2016'!AT58/'Population 2016'!AT$5</f>
        <v>6.2740549375230664E-3</v>
      </c>
      <c r="AU58">
        <f>'Population 2016'!AU58/'Population 2016'!AU$5</f>
        <v>6.2740549375230664E-3</v>
      </c>
      <c r="AV58">
        <f>'Population 2016'!AV58/'Population 2016'!AV$5</f>
        <v>8.6052159222890934E-3</v>
      </c>
      <c r="AW58">
        <f>'Population 2016'!AW58/'Population 2016'!AW$5</f>
        <v>6.0520776130331324E-3</v>
      </c>
      <c r="AX58">
        <f>'Population 2016'!AX58/'Population 2016'!AX$5</f>
        <v>6.1719718363852432E-3</v>
      </c>
      <c r="AY58">
        <f>'Population 2016'!AY58/'Population 2016'!AY$5</f>
        <v>7.3926746427587899E-3</v>
      </c>
      <c r="AZ58">
        <f>'Population 2016'!AZ58/'Population 2016'!AZ$5</f>
        <v>8.0595520937002032E-3</v>
      </c>
      <c r="BA58">
        <f>'Population 2016'!BA58/'Population 2016'!BA$5</f>
        <v>5.1554739797020086E-3</v>
      </c>
      <c r="BB58">
        <f>'Population 2016'!BB58/'Population 2016'!BB$5</f>
        <v>4.7368166658610855E-3</v>
      </c>
      <c r="BC58">
        <f>'Population 2016'!BC58/'Population 2016'!BC$5</f>
        <v>9.2949143540034529E-3</v>
      </c>
      <c r="BD58" s="9">
        <v>56</v>
      </c>
    </row>
    <row r="59" spans="1:56" x14ac:dyDescent="0.35">
      <c r="A59" s="4"/>
      <c r="B59" s="8" t="s">
        <v>79</v>
      </c>
      <c r="C59">
        <f>'Population 2016'!C59/'Population 2016'!C$5</f>
        <v>2.2693237517441593E-3</v>
      </c>
      <c r="D59">
        <f>'Population 2016'!D59/'Population 2016'!D$5</f>
        <v>2.586974169380789E-3</v>
      </c>
      <c r="E59">
        <f>'Population 2016'!E59/'Population 2016'!E$5</f>
        <v>2.8783183870166279E-3</v>
      </c>
      <c r="F59">
        <f>'Population 2016'!F59/'Population 2016'!F$5</f>
        <v>3.5333505021890293E-3</v>
      </c>
      <c r="G59">
        <f>'Population 2016'!G59/'Population 2016'!G$5</f>
        <v>3.1397174254317113E-3</v>
      </c>
      <c r="H59">
        <f>'Population 2016'!H59/'Population 2016'!H$5</f>
        <v>2.9473465774789002E-3</v>
      </c>
      <c r="I59">
        <f>'Population 2016'!I59/'Population 2016'!I$5</f>
        <v>3.2346537140942968E-3</v>
      </c>
      <c r="J59">
        <f>'Population 2016'!J59/'Population 2016'!J$5</f>
        <v>2.3718102883491039E-3</v>
      </c>
      <c r="K59">
        <f>'Population 2016'!K59/'Population 2016'!K$5</f>
        <v>2.386240136086566E-3</v>
      </c>
      <c r="L59">
        <f>'Population 2016'!L59/'Population 2016'!L$5</f>
        <v>3.8123679570473208E-3</v>
      </c>
      <c r="M59">
        <f>'Population 2016'!M59/'Population 2016'!M$5</f>
        <v>3.8123679570473208E-3</v>
      </c>
      <c r="N59">
        <f>'Population 2016'!N59/'Population 2016'!N$5</f>
        <v>2.8451788685189801E-3</v>
      </c>
      <c r="O59">
        <f>'Population 2016'!O59/'Population 2016'!O$5</f>
        <v>2.4667875293488276E-3</v>
      </c>
      <c r="P59">
        <f>'Population 2016'!P59/'Population 2016'!P$5</f>
        <v>3.7980389947030319E-3</v>
      </c>
      <c r="Q59">
        <f>'Population 2016'!Q59/'Population 2016'!Q$5</f>
        <v>3.0316917545034723E-3</v>
      </c>
      <c r="R59">
        <f>'Population 2016'!R59/'Population 2016'!R$5</f>
        <v>3.4731463245861499E-3</v>
      </c>
      <c r="S59">
        <f>'Population 2016'!S59/'Population 2016'!S$5</f>
        <v>2.7097591933214586E-3</v>
      </c>
      <c r="T59">
        <f>'Population 2016'!T59/'Population 2016'!T$5</f>
        <v>2.7105252137010652E-3</v>
      </c>
      <c r="U59">
        <f>'Population 2016'!U59/'Population 2016'!U$5</f>
        <v>3.1425662815916435E-3</v>
      </c>
      <c r="V59">
        <f>'Population 2016'!V59/'Population 2016'!V$5</f>
        <v>2.5110478472916554E-3</v>
      </c>
      <c r="W59">
        <f>'Population 2016'!W59/'Population 2016'!W$5</f>
        <v>2.8958223024075202E-3</v>
      </c>
      <c r="X59">
        <f>'Population 2016'!X59/'Population 2016'!X$5</f>
        <v>2.8958223024075202E-3</v>
      </c>
      <c r="Y59">
        <f>'Population 2016'!Y59/'Population 2016'!Y$5</f>
        <v>2.4443172604569083E-3</v>
      </c>
      <c r="Z59">
        <f>'Population 2016'!Z59/'Population 2016'!Z$5</f>
        <v>1.8428790726756398E-3</v>
      </c>
      <c r="AA59">
        <f>'Population 2016'!AA59/'Population 2016'!AA$5</f>
        <v>2.2848114847819861E-3</v>
      </c>
      <c r="AB59">
        <f>'Population 2016'!AB59/'Population 2016'!AB$5</f>
        <v>2.6815962662354279E-3</v>
      </c>
      <c r="AC59">
        <f>'Population 2016'!AC59/'Population 2016'!AC$5</f>
        <v>2.3943932928027537E-3</v>
      </c>
      <c r="AD59">
        <f>'Population 2016'!AD59/'Population 2016'!AD$5</f>
        <v>3.126279355390971E-3</v>
      </c>
      <c r="AE59">
        <f>'Population 2016'!AE59/'Population 2016'!AE$5</f>
        <v>3.1211819423197363E-3</v>
      </c>
      <c r="AF59">
        <f>'Population 2016'!AF59/'Population 2016'!AF$5</f>
        <v>2.8653727246678428E-3</v>
      </c>
      <c r="AG59">
        <f>'Population 2016'!AG59/'Population 2016'!AG$5</f>
        <v>3.1211819423197363E-3</v>
      </c>
      <c r="AH59">
        <f>'Population 2016'!AH59/'Population 2016'!AH$5</f>
        <v>2.0879968048447472E-3</v>
      </c>
      <c r="AI59">
        <f>'Population 2016'!AI59/'Population 2016'!AI$5</f>
        <v>2.5633804357336602E-3</v>
      </c>
      <c r="AJ59">
        <f>'Population 2016'!AJ59/'Population 2016'!AJ$5</f>
        <v>2.4258985584028107E-3</v>
      </c>
      <c r="AK59">
        <f>'Population 2016'!AK59/'Population 2016'!AK$5</f>
        <v>3.1680977584451178E-3</v>
      </c>
      <c r="AL59">
        <f>'Population 2016'!AL59/'Population 2016'!AL$5</f>
        <v>2.6516024902005996E-3</v>
      </c>
      <c r="AM59">
        <f>'Population 2016'!AM59/'Population 2016'!AM$5</f>
        <v>1.8834369827339537E-3</v>
      </c>
      <c r="AN59">
        <f>'Population 2016'!AN59/'Population 2016'!AN$5</f>
        <v>3.654412566815752E-3</v>
      </c>
      <c r="AO59">
        <f>'Population 2016'!AO59/'Population 2016'!AO$5</f>
        <v>3.654412566815752E-3</v>
      </c>
      <c r="AP59">
        <f>'Population 2016'!AP59/'Population 2016'!AP$5</f>
        <v>3.7569551226162359E-3</v>
      </c>
      <c r="AQ59">
        <f>'Population 2016'!AQ59/'Population 2016'!AQ$5</f>
        <v>2.8360826437222558E-3</v>
      </c>
      <c r="AR59">
        <f>'Population 2016'!AR59/'Population 2016'!AR$5</f>
        <v>2.6771176062643262E-3</v>
      </c>
      <c r="AS59">
        <f>'Population 2016'!AS59/'Population 2016'!AS$5</f>
        <v>3.2346537140942968E-3</v>
      </c>
      <c r="AT59">
        <f>'Population 2016'!AT59/'Population 2016'!AT$5</f>
        <v>2.3725417830969581E-3</v>
      </c>
      <c r="AU59">
        <f>'Population 2016'!AU59/'Population 2016'!AU$5</f>
        <v>2.3725417830969581E-3</v>
      </c>
      <c r="AV59">
        <f>'Population 2016'!AV59/'Population 2016'!AV$5</f>
        <v>3.8116355189525921E-3</v>
      </c>
      <c r="AW59">
        <f>'Population 2016'!AW59/'Population 2016'!AW$5</f>
        <v>2.3033742144121057E-3</v>
      </c>
      <c r="AX59">
        <f>'Population 2016'!AX59/'Population 2016'!AX$5</f>
        <v>2.3640057758411389E-3</v>
      </c>
      <c r="AY59">
        <f>'Population 2016'!AY59/'Population 2016'!AY$5</f>
        <v>3.1470885223830358E-3</v>
      </c>
      <c r="AZ59">
        <f>'Population 2016'!AZ59/'Population 2016'!AZ$5</f>
        <v>3.3682139549332398E-3</v>
      </c>
      <c r="BA59">
        <f>'Population 2016'!BA59/'Population 2016'!BA$5</f>
        <v>2.1728568343770244E-3</v>
      </c>
      <c r="BB59">
        <f>'Population 2016'!BB59/'Population 2016'!BB$5</f>
        <v>1.9195845963693612E-3</v>
      </c>
      <c r="BC59">
        <f>'Population 2016'!BC59/'Population 2016'!BC$5</f>
        <v>3.1425662815916435E-3</v>
      </c>
      <c r="BD59" s="9">
        <v>57</v>
      </c>
    </row>
    <row r="60" spans="1:56" x14ac:dyDescent="0.35">
      <c r="A60" t="s">
        <v>133</v>
      </c>
      <c r="B60" s="5" t="s">
        <v>83</v>
      </c>
      <c r="C60">
        <f>'Population 2016'!C60/'Population 2016'!C$5</f>
        <v>0</v>
      </c>
      <c r="D60">
        <f>'Population 2016'!D60/'Population 2016'!D$5</f>
        <v>0</v>
      </c>
      <c r="E60">
        <f>'Population 2016'!E60/'Population 2016'!E$5</f>
        <v>0</v>
      </c>
      <c r="F60">
        <f>'Population 2016'!F60/'Population 2016'!F$5</f>
        <v>0</v>
      </c>
      <c r="G60">
        <f>'Population 2016'!G60/'Population 2016'!G$5</f>
        <v>0</v>
      </c>
      <c r="H60">
        <f>'Population 2016'!H60/'Population 2016'!H$5</f>
        <v>0</v>
      </c>
      <c r="I60">
        <f>'Population 2016'!I60/'Population 2016'!I$5</f>
        <v>0</v>
      </c>
      <c r="J60">
        <f>'Population 2016'!J60/'Population 2016'!J$5</f>
        <v>0</v>
      </c>
      <c r="K60">
        <f>'Population 2016'!K60/'Population 2016'!K$5</f>
        <v>0</v>
      </c>
      <c r="L60">
        <f>'Population 2016'!L60/'Population 2016'!L$5</f>
        <v>0</v>
      </c>
      <c r="M60">
        <f>'Population 2016'!M60/'Population 2016'!M$5</f>
        <v>0</v>
      </c>
      <c r="N60">
        <f>'Population 2016'!N60/'Population 2016'!N$5</f>
        <v>0</v>
      </c>
      <c r="O60">
        <f>'Population 2016'!O60/'Population 2016'!O$5</f>
        <v>0</v>
      </c>
      <c r="P60">
        <f>'Population 2016'!P60/'Population 2016'!P$5</f>
        <v>0</v>
      </c>
      <c r="Q60">
        <f>'Population 2016'!Q60/'Population 2016'!Q$5</f>
        <v>0</v>
      </c>
      <c r="R60">
        <f>'Population 2016'!R60/'Population 2016'!R$5</f>
        <v>0</v>
      </c>
      <c r="S60">
        <f>'Population 2016'!S60/'Population 2016'!S$5</f>
        <v>0</v>
      </c>
      <c r="T60">
        <f>'Population 2016'!T60/'Population 2016'!T$5</f>
        <v>0</v>
      </c>
      <c r="U60">
        <f>'Population 2016'!U60/'Population 2016'!U$5</f>
        <v>0</v>
      </c>
      <c r="V60">
        <f>'Population 2016'!V60/'Population 2016'!V$5</f>
        <v>0</v>
      </c>
      <c r="W60">
        <f>'Population 2016'!W60/'Population 2016'!W$5</f>
        <v>0</v>
      </c>
      <c r="X60">
        <f>'Population 2016'!X60/'Population 2016'!X$5</f>
        <v>0</v>
      </c>
      <c r="Y60">
        <f>'Population 2016'!Y60/'Population 2016'!Y$5</f>
        <v>0</v>
      </c>
      <c r="Z60">
        <f>'Population 2016'!Z60/'Population 2016'!Z$5</f>
        <v>0</v>
      </c>
      <c r="AA60">
        <f>'Population 2016'!AA60/'Population 2016'!AA$5</f>
        <v>0</v>
      </c>
      <c r="AB60">
        <f>'Population 2016'!AB60/'Population 2016'!AB$5</f>
        <v>0</v>
      </c>
      <c r="AC60">
        <f>'Population 2016'!AC60/'Population 2016'!AC$5</f>
        <v>0</v>
      </c>
      <c r="AD60">
        <f>'Population 2016'!AD60/'Population 2016'!AD$5</f>
        <v>0</v>
      </c>
      <c r="AE60">
        <f>'Population 2016'!AE60/'Population 2016'!AE$5</f>
        <v>0</v>
      </c>
      <c r="AF60">
        <f>'Population 2016'!AF60/'Population 2016'!AF$5</f>
        <v>0</v>
      </c>
      <c r="AG60">
        <f>'Population 2016'!AG60/'Population 2016'!AG$5</f>
        <v>0</v>
      </c>
      <c r="AH60">
        <f>'Population 2016'!AH60/'Population 2016'!AH$5</f>
        <v>0</v>
      </c>
      <c r="AI60">
        <f>'Population 2016'!AI60/'Population 2016'!AI$5</f>
        <v>0</v>
      </c>
      <c r="AJ60">
        <f>'Population 2016'!AJ60/'Population 2016'!AJ$5</f>
        <v>0</v>
      </c>
      <c r="AK60">
        <f>'Population 2016'!AK60/'Population 2016'!AK$5</f>
        <v>0</v>
      </c>
      <c r="AL60">
        <f>'Population 2016'!AL60/'Population 2016'!AL$5</f>
        <v>0</v>
      </c>
      <c r="AM60">
        <f>'Population 2016'!AM60/'Population 2016'!AM$5</f>
        <v>0</v>
      </c>
      <c r="AN60">
        <f>'Population 2016'!AN60/'Population 2016'!AN$5</f>
        <v>0</v>
      </c>
      <c r="AO60">
        <f>'Population 2016'!AO60/'Population 2016'!AO$5</f>
        <v>0</v>
      </c>
      <c r="AP60">
        <f>'Population 2016'!AP60/'Population 2016'!AP$5</f>
        <v>0</v>
      </c>
      <c r="AQ60">
        <f>'Population 2016'!AQ60/'Population 2016'!AQ$5</f>
        <v>0</v>
      </c>
      <c r="AR60">
        <f>'Population 2016'!AR60/'Population 2016'!AR$5</f>
        <v>0</v>
      </c>
      <c r="AS60">
        <f>'Population 2016'!AS60/'Population 2016'!AS$5</f>
        <v>0</v>
      </c>
      <c r="AT60">
        <f>'Population 2016'!AT60/'Population 2016'!AT$5</f>
        <v>0</v>
      </c>
      <c r="AU60">
        <f>'Population 2016'!AU60/'Population 2016'!AU$5</f>
        <v>0</v>
      </c>
      <c r="AV60">
        <f>'Population 2016'!AV60/'Population 2016'!AV$5</f>
        <v>0</v>
      </c>
      <c r="AW60">
        <f>'Population 2016'!AW60/'Population 2016'!AW$5</f>
        <v>0</v>
      </c>
      <c r="AX60">
        <f>'Population 2016'!AX60/'Population 2016'!AX$5</f>
        <v>0</v>
      </c>
      <c r="AY60">
        <f>'Population 2016'!AY60/'Population 2016'!AY$5</f>
        <v>0</v>
      </c>
      <c r="AZ60">
        <f>'Population 2016'!AZ60/'Population 2016'!AZ$5</f>
        <v>0</v>
      </c>
      <c r="BA60">
        <f>'Population 2016'!BA60/'Population 2016'!BA$5</f>
        <v>0</v>
      </c>
      <c r="BB60">
        <f>'Population 2016'!BB60/'Population 2016'!BB$5</f>
        <v>0</v>
      </c>
      <c r="BC60">
        <f>'Population 2016'!BC60/'Population 2016'!BC$5</f>
        <v>0</v>
      </c>
      <c r="BD60" s="9">
        <v>58</v>
      </c>
    </row>
    <row r="61" spans="1:56" x14ac:dyDescent="0.35">
      <c r="B61" s="5" t="s">
        <v>61</v>
      </c>
      <c r="C61">
        <f>'Population 2016'!C61/'Population 2016'!C$5</f>
        <v>0</v>
      </c>
      <c r="D61">
        <f>'Population 2016'!D61/'Population 2016'!D$5</f>
        <v>0</v>
      </c>
      <c r="E61">
        <f>'Population 2016'!E61/'Population 2016'!E$5</f>
        <v>0</v>
      </c>
      <c r="F61">
        <f>'Population 2016'!F61/'Population 2016'!F$5</f>
        <v>0</v>
      </c>
      <c r="G61">
        <f>'Population 2016'!G61/'Population 2016'!G$5</f>
        <v>0</v>
      </c>
      <c r="H61">
        <f>'Population 2016'!H61/'Population 2016'!H$5</f>
        <v>0</v>
      </c>
      <c r="I61">
        <f>'Population 2016'!I61/'Population 2016'!I$5</f>
        <v>0</v>
      </c>
      <c r="J61">
        <f>'Population 2016'!J61/'Population 2016'!J$5</f>
        <v>0</v>
      </c>
      <c r="K61">
        <f>'Population 2016'!K61/'Population 2016'!K$5</f>
        <v>0</v>
      </c>
      <c r="L61">
        <f>'Population 2016'!L61/'Population 2016'!L$5</f>
        <v>0</v>
      </c>
      <c r="M61">
        <f>'Population 2016'!M61/'Population 2016'!M$5</f>
        <v>0</v>
      </c>
      <c r="N61">
        <f>'Population 2016'!N61/'Population 2016'!N$5</f>
        <v>0</v>
      </c>
      <c r="O61">
        <f>'Population 2016'!O61/'Population 2016'!O$5</f>
        <v>0</v>
      </c>
      <c r="P61">
        <f>'Population 2016'!P61/'Population 2016'!P$5</f>
        <v>0</v>
      </c>
      <c r="Q61">
        <f>'Population 2016'!Q61/'Population 2016'!Q$5</f>
        <v>0</v>
      </c>
      <c r="R61">
        <f>'Population 2016'!R61/'Population 2016'!R$5</f>
        <v>0</v>
      </c>
      <c r="S61">
        <f>'Population 2016'!S61/'Population 2016'!S$5</f>
        <v>0</v>
      </c>
      <c r="T61">
        <f>'Population 2016'!T61/'Population 2016'!T$5</f>
        <v>0</v>
      </c>
      <c r="U61">
        <f>'Population 2016'!U61/'Population 2016'!U$5</f>
        <v>0</v>
      </c>
      <c r="V61">
        <f>'Population 2016'!V61/'Population 2016'!V$5</f>
        <v>0</v>
      </c>
      <c r="W61">
        <f>'Population 2016'!W61/'Population 2016'!W$5</f>
        <v>0</v>
      </c>
      <c r="X61">
        <f>'Population 2016'!X61/'Population 2016'!X$5</f>
        <v>0</v>
      </c>
      <c r="Y61">
        <f>'Population 2016'!Y61/'Population 2016'!Y$5</f>
        <v>0</v>
      </c>
      <c r="Z61">
        <f>'Population 2016'!Z61/'Population 2016'!Z$5</f>
        <v>0</v>
      </c>
      <c r="AA61">
        <f>'Population 2016'!AA61/'Population 2016'!AA$5</f>
        <v>0</v>
      </c>
      <c r="AB61">
        <f>'Population 2016'!AB61/'Population 2016'!AB$5</f>
        <v>0</v>
      </c>
      <c r="AC61">
        <f>'Population 2016'!AC61/'Population 2016'!AC$5</f>
        <v>0</v>
      </c>
      <c r="AD61">
        <f>'Population 2016'!AD61/'Population 2016'!AD$5</f>
        <v>0</v>
      </c>
      <c r="AE61">
        <f>'Population 2016'!AE61/'Population 2016'!AE$5</f>
        <v>0</v>
      </c>
      <c r="AF61">
        <f>'Population 2016'!AF61/'Population 2016'!AF$5</f>
        <v>0</v>
      </c>
      <c r="AG61">
        <f>'Population 2016'!AG61/'Population 2016'!AG$5</f>
        <v>0</v>
      </c>
      <c r="AH61">
        <f>'Population 2016'!AH61/'Population 2016'!AH$5</f>
        <v>0</v>
      </c>
      <c r="AI61">
        <f>'Population 2016'!AI61/'Population 2016'!AI$5</f>
        <v>0</v>
      </c>
      <c r="AJ61">
        <f>'Population 2016'!AJ61/'Population 2016'!AJ$5</f>
        <v>0</v>
      </c>
      <c r="AK61">
        <f>'Population 2016'!AK61/'Population 2016'!AK$5</f>
        <v>0</v>
      </c>
      <c r="AL61">
        <f>'Population 2016'!AL61/'Population 2016'!AL$5</f>
        <v>0</v>
      </c>
      <c r="AM61">
        <f>'Population 2016'!AM61/'Population 2016'!AM$5</f>
        <v>0</v>
      </c>
      <c r="AN61">
        <f>'Population 2016'!AN61/'Population 2016'!AN$5</f>
        <v>0</v>
      </c>
      <c r="AO61">
        <f>'Population 2016'!AO61/'Population 2016'!AO$5</f>
        <v>0</v>
      </c>
      <c r="AP61">
        <f>'Population 2016'!AP61/'Population 2016'!AP$5</f>
        <v>0</v>
      </c>
      <c r="AQ61">
        <f>'Population 2016'!AQ61/'Population 2016'!AQ$5</f>
        <v>0</v>
      </c>
      <c r="AR61">
        <f>'Population 2016'!AR61/'Population 2016'!AR$5</f>
        <v>0</v>
      </c>
      <c r="AS61">
        <f>'Population 2016'!AS61/'Population 2016'!AS$5</f>
        <v>0</v>
      </c>
      <c r="AT61">
        <f>'Population 2016'!AT61/'Population 2016'!AT$5</f>
        <v>0</v>
      </c>
      <c r="AU61">
        <f>'Population 2016'!AU61/'Population 2016'!AU$5</f>
        <v>0</v>
      </c>
      <c r="AV61">
        <f>'Population 2016'!AV61/'Population 2016'!AV$5</f>
        <v>0</v>
      </c>
      <c r="AW61">
        <f>'Population 2016'!AW61/'Population 2016'!AW$5</f>
        <v>0</v>
      </c>
      <c r="AX61">
        <f>'Population 2016'!AX61/'Population 2016'!AX$5</f>
        <v>0</v>
      </c>
      <c r="AY61">
        <f>'Population 2016'!AY61/'Population 2016'!AY$5</f>
        <v>0</v>
      </c>
      <c r="AZ61">
        <f>'Population 2016'!AZ61/'Population 2016'!AZ$5</f>
        <v>0</v>
      </c>
      <c r="BA61">
        <f>'Population 2016'!BA61/'Population 2016'!BA$5</f>
        <v>0</v>
      </c>
      <c r="BB61">
        <f>'Population 2016'!BB61/'Population 2016'!BB$5</f>
        <v>0</v>
      </c>
      <c r="BC61">
        <f>'Population 2016'!BC61/'Population 2016'!BC$5</f>
        <v>0</v>
      </c>
      <c r="BD61" s="9">
        <v>59</v>
      </c>
    </row>
    <row r="62" spans="1:56" x14ac:dyDescent="0.35">
      <c r="B62" s="5" t="s">
        <v>78</v>
      </c>
      <c r="C62">
        <f>'Population 2016'!C62/'Population 2016'!C$5</f>
        <v>0</v>
      </c>
      <c r="D62">
        <f>'Population 2016'!D62/'Population 2016'!D$5</f>
        <v>0</v>
      </c>
      <c r="E62">
        <f>'Population 2016'!E62/'Population 2016'!E$5</f>
        <v>0</v>
      </c>
      <c r="F62">
        <f>'Population 2016'!F62/'Population 2016'!F$5</f>
        <v>0</v>
      </c>
      <c r="G62">
        <f>'Population 2016'!G62/'Population 2016'!G$5</f>
        <v>0</v>
      </c>
      <c r="H62">
        <f>'Population 2016'!H62/'Population 2016'!H$5</f>
        <v>0</v>
      </c>
      <c r="I62">
        <f>'Population 2016'!I62/'Population 2016'!I$5</f>
        <v>0</v>
      </c>
      <c r="J62">
        <f>'Population 2016'!J62/'Population 2016'!J$5</f>
        <v>0</v>
      </c>
      <c r="K62">
        <f>'Population 2016'!K62/'Population 2016'!K$5</f>
        <v>0</v>
      </c>
      <c r="L62">
        <f>'Population 2016'!L62/'Population 2016'!L$5</f>
        <v>0</v>
      </c>
      <c r="M62">
        <f>'Population 2016'!M62/'Population 2016'!M$5</f>
        <v>0</v>
      </c>
      <c r="N62">
        <f>'Population 2016'!N62/'Population 2016'!N$5</f>
        <v>0</v>
      </c>
      <c r="O62">
        <f>'Population 2016'!O62/'Population 2016'!O$5</f>
        <v>0</v>
      </c>
      <c r="P62">
        <f>'Population 2016'!P62/'Population 2016'!P$5</f>
        <v>0</v>
      </c>
      <c r="Q62">
        <f>'Population 2016'!Q62/'Population 2016'!Q$5</f>
        <v>0</v>
      </c>
      <c r="R62">
        <f>'Population 2016'!R62/'Population 2016'!R$5</f>
        <v>0</v>
      </c>
      <c r="S62">
        <f>'Population 2016'!S62/'Population 2016'!S$5</f>
        <v>0</v>
      </c>
      <c r="T62">
        <f>'Population 2016'!T62/'Population 2016'!T$5</f>
        <v>0</v>
      </c>
      <c r="U62">
        <f>'Population 2016'!U62/'Population 2016'!U$5</f>
        <v>0</v>
      </c>
      <c r="V62">
        <f>'Population 2016'!V62/'Population 2016'!V$5</f>
        <v>0</v>
      </c>
      <c r="W62">
        <f>'Population 2016'!W62/'Population 2016'!W$5</f>
        <v>0</v>
      </c>
      <c r="X62">
        <f>'Population 2016'!X62/'Population 2016'!X$5</f>
        <v>0</v>
      </c>
      <c r="Y62">
        <f>'Population 2016'!Y62/'Population 2016'!Y$5</f>
        <v>0</v>
      </c>
      <c r="Z62">
        <f>'Population 2016'!Z62/'Population 2016'!Z$5</f>
        <v>0</v>
      </c>
      <c r="AA62">
        <f>'Population 2016'!AA62/'Population 2016'!AA$5</f>
        <v>0</v>
      </c>
      <c r="AB62">
        <f>'Population 2016'!AB62/'Population 2016'!AB$5</f>
        <v>0</v>
      </c>
      <c r="AC62">
        <f>'Population 2016'!AC62/'Population 2016'!AC$5</f>
        <v>0</v>
      </c>
      <c r="AD62">
        <f>'Population 2016'!AD62/'Population 2016'!AD$5</f>
        <v>0</v>
      </c>
      <c r="AE62">
        <f>'Population 2016'!AE62/'Population 2016'!AE$5</f>
        <v>0</v>
      </c>
      <c r="AF62">
        <f>'Population 2016'!AF62/'Population 2016'!AF$5</f>
        <v>0</v>
      </c>
      <c r="AG62">
        <f>'Population 2016'!AG62/'Population 2016'!AG$5</f>
        <v>0</v>
      </c>
      <c r="AH62">
        <f>'Population 2016'!AH62/'Population 2016'!AH$5</f>
        <v>0</v>
      </c>
      <c r="AI62">
        <f>'Population 2016'!AI62/'Population 2016'!AI$5</f>
        <v>0</v>
      </c>
      <c r="AJ62">
        <f>'Population 2016'!AJ62/'Population 2016'!AJ$5</f>
        <v>0</v>
      </c>
      <c r="AK62">
        <f>'Population 2016'!AK62/'Population 2016'!AK$5</f>
        <v>0</v>
      </c>
      <c r="AL62">
        <f>'Population 2016'!AL62/'Population 2016'!AL$5</f>
        <v>0</v>
      </c>
      <c r="AM62">
        <f>'Population 2016'!AM62/'Population 2016'!AM$5</f>
        <v>0</v>
      </c>
      <c r="AN62">
        <f>'Population 2016'!AN62/'Population 2016'!AN$5</f>
        <v>0</v>
      </c>
      <c r="AO62">
        <f>'Population 2016'!AO62/'Population 2016'!AO$5</f>
        <v>0</v>
      </c>
      <c r="AP62">
        <f>'Population 2016'!AP62/'Population 2016'!AP$5</f>
        <v>0</v>
      </c>
      <c r="AQ62">
        <f>'Population 2016'!AQ62/'Population 2016'!AQ$5</f>
        <v>0</v>
      </c>
      <c r="AR62">
        <f>'Population 2016'!AR62/'Population 2016'!AR$5</f>
        <v>0</v>
      </c>
      <c r="AS62">
        <f>'Population 2016'!AS62/'Population 2016'!AS$5</f>
        <v>0</v>
      </c>
      <c r="AT62">
        <f>'Population 2016'!AT62/'Population 2016'!AT$5</f>
        <v>0</v>
      </c>
      <c r="AU62">
        <f>'Population 2016'!AU62/'Population 2016'!AU$5</f>
        <v>0</v>
      </c>
      <c r="AV62">
        <f>'Population 2016'!AV62/'Population 2016'!AV$5</f>
        <v>0</v>
      </c>
      <c r="AW62">
        <f>'Population 2016'!AW62/'Population 2016'!AW$5</f>
        <v>0</v>
      </c>
      <c r="AX62">
        <f>'Population 2016'!AX62/'Population 2016'!AX$5</f>
        <v>0</v>
      </c>
      <c r="AY62">
        <f>'Population 2016'!AY62/'Population 2016'!AY$5</f>
        <v>0</v>
      </c>
      <c r="AZ62">
        <f>'Population 2016'!AZ62/'Population 2016'!AZ$5</f>
        <v>0</v>
      </c>
      <c r="BA62">
        <f>'Population 2016'!BA62/'Population 2016'!BA$5</f>
        <v>0</v>
      </c>
      <c r="BB62">
        <f>'Population 2016'!BB62/'Population 2016'!BB$5</f>
        <v>0</v>
      </c>
      <c r="BC62">
        <f>'Population 2016'!BC62/'Population 2016'!BC$5</f>
        <v>0</v>
      </c>
      <c r="BD62" s="9">
        <v>60</v>
      </c>
    </row>
    <row r="63" spans="1:56" x14ac:dyDescent="0.35">
      <c r="B63" s="5" t="s">
        <v>62</v>
      </c>
      <c r="C63">
        <f>'Population 2016'!C63/'Population 2016'!C$5</f>
        <v>1.8757698578606001E-3</v>
      </c>
      <c r="D63">
        <f>'Population 2016'!D63/'Population 2016'!D$5</f>
        <v>1.1712293262130416E-3</v>
      </c>
      <c r="E63">
        <f>'Population 2016'!E63/'Population 2016'!E$5</f>
        <v>5.2503527580759332E-4</v>
      </c>
      <c r="F63">
        <f>'Population 2016'!F63/'Population 2016'!F$5</f>
        <v>2.286891578676281E-3</v>
      </c>
      <c r="G63">
        <f>'Population 2016'!G63/'Population 2016'!G$5</f>
        <v>1.9758566556596115E-3</v>
      </c>
      <c r="H63">
        <f>'Population 2016'!H63/'Population 2016'!H$5</f>
        <v>8.7869188393485363E-3</v>
      </c>
      <c r="I63">
        <f>'Population 2016'!I63/'Population 2016'!I$5</f>
        <v>1.7691148145046478E-3</v>
      </c>
      <c r="J63">
        <f>'Population 2016'!J63/'Population 2016'!J$5</f>
        <v>4.9260675219558311E-3</v>
      </c>
      <c r="K63">
        <f>'Population 2016'!K63/'Population 2016'!K$5</f>
        <v>6.4735623493833577E-3</v>
      </c>
      <c r="L63">
        <f>'Population 2016'!L63/'Population 2016'!L$5</f>
        <v>2.5018664718123042E-3</v>
      </c>
      <c r="M63">
        <f>'Population 2016'!M63/'Population 2016'!M$5</f>
        <v>2.5018664718123042E-3</v>
      </c>
      <c r="N63">
        <f>'Population 2016'!N63/'Population 2016'!N$5</f>
        <v>1.0118870608659311E-2</v>
      </c>
      <c r="O63">
        <f>'Population 2016'!O63/'Population 2016'!O$5</f>
        <v>8.6188961868814452E-3</v>
      </c>
      <c r="P63">
        <f>'Population 2016'!P63/'Population 2016'!P$5</f>
        <v>1.2735264284909275E-3</v>
      </c>
      <c r="Q63">
        <f>'Population 2016'!Q63/'Population 2016'!Q$5</f>
        <v>9.7531168846429542E-4</v>
      </c>
      <c r="R63">
        <f>'Population 2016'!R63/'Population 2016'!R$5</f>
        <v>2.2222813647735135E-3</v>
      </c>
      <c r="S63">
        <f>'Population 2016'!S63/'Population 2016'!S$5</f>
        <v>3.9799036490835368E-3</v>
      </c>
      <c r="T63">
        <f>'Population 2016'!T63/'Population 2016'!T$5</f>
        <v>3.4992531514218043E-3</v>
      </c>
      <c r="U63">
        <f>'Population 2016'!U63/'Population 2016'!U$5</f>
        <v>0</v>
      </c>
      <c r="V63">
        <f>'Population 2016'!V63/'Population 2016'!V$5</f>
        <v>3.6177406675265795E-3</v>
      </c>
      <c r="W63">
        <f>'Population 2016'!W63/'Population 2016'!W$5</f>
        <v>5.9779446852182326E-3</v>
      </c>
      <c r="X63">
        <f>'Population 2016'!X63/'Population 2016'!X$5</f>
        <v>5.9779446852182326E-3</v>
      </c>
      <c r="Y63">
        <f>'Population 2016'!Y63/'Population 2016'!Y$5</f>
        <v>4.2447655840129727E-3</v>
      </c>
      <c r="Z63">
        <f>'Population 2016'!Z63/'Population 2016'!Z$5</f>
        <v>1.1651564221044828E-2</v>
      </c>
      <c r="AA63">
        <f>'Population 2016'!AA63/'Population 2016'!AA$5</f>
        <v>8.525356491050436E-3</v>
      </c>
      <c r="AB63">
        <f>'Population 2016'!AB63/'Population 2016'!AB$5</f>
        <v>1.0132749250278906E-3</v>
      </c>
      <c r="AC63">
        <f>'Population 2016'!AC63/'Population 2016'!AC$5</f>
        <v>9.141100614164465E-3</v>
      </c>
      <c r="AD63">
        <f>'Population 2016'!AD63/'Population 2016'!AD$5</f>
        <v>2.0432468644162416E-3</v>
      </c>
      <c r="AE63">
        <f>'Population 2016'!AE63/'Population 2016'!AE$5</f>
        <v>2.0688097413731148E-3</v>
      </c>
      <c r="AF63">
        <f>'Population 2016'!AF63/'Population 2016'!AF$5</f>
        <v>1.0375665445113031E-2</v>
      </c>
      <c r="AG63">
        <f>'Population 2016'!AG63/'Population 2016'!AG$5</f>
        <v>2.0688097413731148E-3</v>
      </c>
      <c r="AH63">
        <f>'Population 2016'!AH63/'Population 2016'!AH$5</f>
        <v>7.4194477211298217E-3</v>
      </c>
      <c r="AI63">
        <f>'Population 2016'!AI63/'Population 2016'!AI$5</f>
        <v>3.4328790795345177E-3</v>
      </c>
      <c r="AJ63">
        <f>'Population 2016'!AJ63/'Population 2016'!AJ$5</f>
        <v>2.8580988762791737E-3</v>
      </c>
      <c r="AK63">
        <f>'Population 2016'!AK63/'Population 2016'!AK$5</f>
        <v>2.0114906402826145E-4</v>
      </c>
      <c r="AL63">
        <f>'Population 2016'!AL63/'Population 2016'!AL$5</f>
        <v>1.1980986502545183E-2</v>
      </c>
      <c r="AM63">
        <f>'Population 2016'!AM63/'Population 2016'!AM$5</f>
        <v>9.196243267618285E-3</v>
      </c>
      <c r="AN63">
        <f>'Population 2016'!AN63/'Population 2016'!AN$5</f>
        <v>0</v>
      </c>
      <c r="AO63">
        <f>'Population 2016'!AO63/'Population 2016'!AO$5</f>
        <v>0</v>
      </c>
      <c r="AP63">
        <f>'Population 2016'!AP63/'Population 2016'!AP$5</f>
        <v>1.45047001569361E-3</v>
      </c>
      <c r="AQ63">
        <f>'Population 2016'!AQ63/'Population 2016'!AQ$5</f>
        <v>7.1655614621581633E-3</v>
      </c>
      <c r="AR63">
        <f>'Population 2016'!AR63/'Population 2016'!AR$5</f>
        <v>5.378295186022581E-3</v>
      </c>
      <c r="AS63">
        <f>'Population 2016'!AS63/'Population 2016'!AS$5</f>
        <v>1.7691148145046478E-3</v>
      </c>
      <c r="AT63">
        <f>'Population 2016'!AT63/'Population 2016'!AT$5</f>
        <v>0</v>
      </c>
      <c r="AU63">
        <f>'Population 2016'!AU63/'Population 2016'!AU$5</f>
        <v>0</v>
      </c>
      <c r="AV63">
        <f>'Population 2016'!AV63/'Population 2016'!AV$5</f>
        <v>5.1631295533734562E-3</v>
      </c>
      <c r="AW63">
        <f>'Population 2016'!AW63/'Population 2016'!AW$5</f>
        <v>5.5486911953139297E-3</v>
      </c>
      <c r="AX63">
        <f>'Population 2016'!AX63/'Population 2016'!AX$5</f>
        <v>4.089091071725213E-3</v>
      </c>
      <c r="AY63">
        <f>'Population 2016'!AY63/'Population 2016'!AY$5</f>
        <v>5.344083718368471E-3</v>
      </c>
      <c r="AZ63">
        <f>'Population 2016'!AZ63/'Population 2016'!AZ$5</f>
        <v>4.786257917172426E-3</v>
      </c>
      <c r="BA63">
        <f>'Population 2016'!BA63/'Population 2016'!BA$5</f>
        <v>1.0864284171885123E-2</v>
      </c>
      <c r="BB63">
        <f>'Population 2016'!BB63/'Population 2016'!BB$5</f>
        <v>4.9646810244229162E-3</v>
      </c>
      <c r="BC63">
        <f>'Population 2016'!BC63/'Population 2016'!BC$5</f>
        <v>0</v>
      </c>
      <c r="BD63" s="9">
        <v>61</v>
      </c>
    </row>
    <row r="64" spans="1:56" x14ac:dyDescent="0.35">
      <c r="B64" s="5" t="s">
        <v>63</v>
      </c>
      <c r="C64">
        <f>'Population 2016'!C64/'Population 2016'!C$5</f>
        <v>3.9968720132070555E-3</v>
      </c>
      <c r="D64">
        <f>'Population 2016'!D64/'Population 2016'!D$5</f>
        <v>2.4011423764952124E-3</v>
      </c>
      <c r="E64">
        <f>'Population 2016'!E64/'Population 2016'!E$5</f>
        <v>9.3756299251355948E-4</v>
      </c>
      <c r="F64">
        <f>'Population 2016'!F64/'Population 2016'!F$5</f>
        <v>3.2964202935874326E-3</v>
      </c>
      <c r="G64">
        <f>'Population 2016'!G64/'Population 2016'!G$5</f>
        <v>2.8149190710767065E-3</v>
      </c>
      <c r="H64">
        <f>'Population 2016'!H64/'Population 2016'!H$5</f>
        <v>1.315443901521661E-2</v>
      </c>
      <c r="I64">
        <f>'Population 2016'!I64/'Population 2016'!I$5</f>
        <v>2.271585294363956E-3</v>
      </c>
      <c r="J64">
        <f>'Population 2016'!J64/'Population 2016'!J$5</f>
        <v>7.9364421187066176E-3</v>
      </c>
      <c r="K64">
        <f>'Population 2016'!K64/'Population 2016'!K$5</f>
        <v>1.0442753862873884E-2</v>
      </c>
      <c r="L64">
        <f>'Population 2016'!L64/'Population 2016'!L$5</f>
        <v>3.9871014884119895E-3</v>
      </c>
      <c r="M64">
        <f>'Population 2016'!M64/'Population 2016'!M$5</f>
        <v>3.9871014884119895E-3</v>
      </c>
      <c r="N64">
        <f>'Population 2016'!N64/'Population 2016'!N$5</f>
        <v>1.7231817779956759E-2</v>
      </c>
      <c r="O64">
        <f>'Population 2016'!O64/'Population 2016'!O$5</f>
        <v>1.3502937359447598E-2</v>
      </c>
      <c r="P64">
        <f>'Population 2016'!P64/'Population 2016'!P$5</f>
        <v>1.9948157331229573E-3</v>
      </c>
      <c r="Q64">
        <f>'Population 2016'!Q64/'Population 2016'!Q$5</f>
        <v>1.41008918814115E-3</v>
      </c>
      <c r="R64">
        <f>'Population 2016'!R64/'Population 2016'!R$5</f>
        <v>3.0473199552882311E-3</v>
      </c>
      <c r="S64">
        <f>'Population 2016'!S64/'Population 2016'!S$5</f>
        <v>5.5272026282016202E-3</v>
      </c>
      <c r="T64">
        <f>'Population 2016'!T64/'Population 2016'!T$5</f>
        <v>5.5280754572993394E-3</v>
      </c>
      <c r="U64">
        <f>'Population 2016'!U64/'Population 2016'!U$5</f>
        <v>0</v>
      </c>
      <c r="V64">
        <f>'Population 2016'!V64/'Population 2016'!V$5</f>
        <v>5.922714679326215E-3</v>
      </c>
      <c r="W64">
        <f>'Population 2016'!W64/'Population 2016'!W$5</f>
        <v>7.3474136973048585E-3</v>
      </c>
      <c r="X64">
        <f>'Population 2016'!X64/'Population 2016'!X$5</f>
        <v>7.3474136973048585E-3</v>
      </c>
      <c r="Y64">
        <f>'Population 2016'!Y64/'Population 2016'!Y$5</f>
        <v>6.887807824994833E-3</v>
      </c>
      <c r="Z64">
        <f>'Population 2016'!Z64/'Population 2016'!Z$5</f>
        <v>1.9838051194096592E-2</v>
      </c>
      <c r="AA64">
        <f>'Population 2016'!AA64/'Population 2016'!AA$5</f>
        <v>1.3587951290131196E-2</v>
      </c>
      <c r="AB64">
        <f>'Population 2016'!AB64/'Population 2016'!AB$5</f>
        <v>2.081819391420939E-3</v>
      </c>
      <c r="AC64">
        <f>'Population 2016'!AC64/'Population 2016'!AC$5</f>
        <v>1.548236423324597E-2</v>
      </c>
      <c r="AD64">
        <f>'Population 2016'!AD64/'Population 2016'!AD$5</f>
        <v>3.0183482824072353E-3</v>
      </c>
      <c r="AE64">
        <f>'Population 2016'!AE64/'Population 2016'!AE$5</f>
        <v>3.0955143276625015E-3</v>
      </c>
      <c r="AF64">
        <f>'Population 2016'!AF64/'Population 2016'!AF$5</f>
        <v>1.7086669984466663E-2</v>
      </c>
      <c r="AG64">
        <f>'Population 2016'!AG64/'Population 2016'!AG$5</f>
        <v>3.0955143276625015E-3</v>
      </c>
      <c r="AH64">
        <f>'Population 2016'!AH64/'Population 2016'!AH$5</f>
        <v>1.0185486193028245E-2</v>
      </c>
      <c r="AI64">
        <f>'Population 2016'!AI64/'Population 2016'!AI$5</f>
        <v>5.1910162743897103E-3</v>
      </c>
      <c r="AJ64">
        <f>'Population 2016'!AJ64/'Population 2016'!AJ$5</f>
        <v>4.5450743105707831E-3</v>
      </c>
      <c r="AK64">
        <f>'Population 2016'!AK64/'Population 2016'!AK$5</f>
        <v>4.4001357756182189E-4</v>
      </c>
      <c r="AL64">
        <f>'Population 2016'!AL64/'Population 2016'!AL$5</f>
        <v>1.7257586775686846E-2</v>
      </c>
      <c r="AM64">
        <f>'Population 2016'!AM64/'Population 2016'!AM$5</f>
        <v>1.2401708132463572E-2</v>
      </c>
      <c r="AN64">
        <f>'Population 2016'!AN64/'Population 2016'!AN$5</f>
        <v>0</v>
      </c>
      <c r="AO64">
        <f>'Population 2016'!AO64/'Population 2016'!AO$5</f>
        <v>0</v>
      </c>
      <c r="AP64">
        <f>'Population 2016'!AP64/'Population 2016'!AP$5</f>
        <v>2.5838974050061032E-3</v>
      </c>
      <c r="AQ64">
        <f>'Population 2016'!AQ64/'Population 2016'!AQ$5</f>
        <v>1.3187099249191647E-2</v>
      </c>
      <c r="AR64">
        <f>'Population 2016'!AR64/'Population 2016'!AR$5</f>
        <v>8.3817818771814104E-3</v>
      </c>
      <c r="AS64">
        <f>'Population 2016'!AS64/'Population 2016'!AS$5</f>
        <v>2.271585294363956E-3</v>
      </c>
      <c r="AT64">
        <f>'Population 2016'!AT64/'Population 2016'!AT$5</f>
        <v>0</v>
      </c>
      <c r="AU64">
        <f>'Population 2016'!AU64/'Population 2016'!AU$5</f>
        <v>0</v>
      </c>
      <c r="AV64">
        <f>'Population 2016'!AV64/'Population 2016'!AV$5</f>
        <v>7.8977932636469222E-3</v>
      </c>
      <c r="AW64">
        <f>'Population 2016'!AW64/'Population 2016'!AW$5</f>
        <v>7.8520654097260362E-3</v>
      </c>
      <c r="AX64">
        <f>'Population 2016'!AX64/'Population 2016'!AX$5</f>
        <v>6.5808809435577648E-3</v>
      </c>
      <c r="AY64">
        <f>'Population 2016'!AY64/'Population 2016'!AY$5</f>
        <v>7.707842477280377E-3</v>
      </c>
      <c r="AZ64">
        <f>'Population 2016'!AZ64/'Population 2016'!AZ$5</f>
        <v>8.0250358106436718E-3</v>
      </c>
      <c r="BA64">
        <f>'Population 2016'!BA64/'Population 2016'!BA$5</f>
        <v>1.6964478514359751E-2</v>
      </c>
      <c r="BB64">
        <f>'Population 2016'!BB64/'Population 2016'!BB$5</f>
        <v>6.7323560484177239E-3</v>
      </c>
      <c r="BC64">
        <f>'Population 2016'!BC64/'Population 2016'!BC$5</f>
        <v>0</v>
      </c>
      <c r="BD64" s="9">
        <v>62</v>
      </c>
    </row>
    <row r="65" spans="2:56" x14ac:dyDescent="0.35">
      <c r="B65" s="5" t="s">
        <v>64</v>
      </c>
      <c r="C65">
        <f>'Population 2016'!C65/'Population 2016'!C$5</f>
        <v>5.2695333064149289E-3</v>
      </c>
      <c r="D65">
        <f>'Population 2016'!D65/'Population 2016'!D$5</f>
        <v>3.1029019101552185E-3</v>
      </c>
      <c r="E65">
        <f>'Population 2016'!E65/'Population 2016'!E$5</f>
        <v>1.1156999610911359E-3</v>
      </c>
      <c r="F65">
        <f>'Population 2016'!F65/'Population 2016'!F$5</f>
        <v>3.0800927118207573E-3</v>
      </c>
      <c r="G65">
        <f>'Population 2016'!G65/'Population 2016'!G$5</f>
        <v>2.3277215395441997E-3</v>
      </c>
      <c r="H65">
        <f>'Population 2016'!H65/'Population 2016'!H$5</f>
        <v>1.3173893448071254E-2</v>
      </c>
      <c r="I65">
        <f>'Population 2016'!I65/'Population 2016'!I$5</f>
        <v>2.1354995394020602E-3</v>
      </c>
      <c r="J65">
        <f>'Population 2016'!J65/'Population 2016'!J$5</f>
        <v>8.4091455677831866E-3</v>
      </c>
      <c r="K65">
        <f>'Population 2016'!K65/'Population 2016'!K$5</f>
        <v>1.0111987903416339E-2</v>
      </c>
      <c r="L65">
        <f>'Population 2016'!L65/'Population 2016'!L$5</f>
        <v>4.0029863548996869E-3</v>
      </c>
      <c r="M65">
        <f>'Population 2016'!M65/'Population 2016'!M$5</f>
        <v>4.0029863548996869E-3</v>
      </c>
      <c r="N65">
        <f>'Population 2016'!N65/'Population 2016'!N$5</f>
        <v>2.2447979038908224E-2</v>
      </c>
      <c r="O65">
        <f>'Population 2016'!O65/'Population 2016'!O$5</f>
        <v>1.3889301671273318E-2</v>
      </c>
      <c r="P65">
        <f>'Population 2016'!P65/'Population 2016'!P$5</f>
        <v>2.1638679138960893E-3</v>
      </c>
      <c r="Q65">
        <f>'Population 2016'!Q65/'Population 2016'!Q$5</f>
        <v>1.6098518231278129E-3</v>
      </c>
      <c r="R65">
        <f>'Population 2016'!R65/'Population 2016'!R$5</f>
        <v>2.9275562889231914E-3</v>
      </c>
      <c r="S65">
        <f>'Population 2016'!S65/'Population 2016'!S$5</f>
        <v>7.1009813388505328E-3</v>
      </c>
      <c r="T65">
        <f>'Population 2016'!T65/'Population 2016'!T$5</f>
        <v>8.3246860211351175E-3</v>
      </c>
      <c r="U65">
        <f>'Population 2016'!U65/'Population 2016'!U$5</f>
        <v>0</v>
      </c>
      <c r="V65">
        <f>'Population 2016'!V65/'Population 2016'!V$5</f>
        <v>6.8080689355141544E-3</v>
      </c>
      <c r="W65">
        <f>'Population 2016'!W65/'Population 2016'!W$5</f>
        <v>9.01430915354395E-3</v>
      </c>
      <c r="X65">
        <f>'Population 2016'!X65/'Population 2016'!X$5</f>
        <v>9.01430915354395E-3</v>
      </c>
      <c r="Y65">
        <f>'Population 2016'!Y65/'Population 2016'!Y$5</f>
        <v>7.5753962576111666E-3</v>
      </c>
      <c r="Z65">
        <f>'Population 2016'!Z65/'Population 2016'!Z$5</f>
        <v>2.7408954611359646E-2</v>
      </c>
      <c r="AA65">
        <f>'Population 2016'!AA65/'Population 2016'!AA$5</f>
        <v>1.6648761557764406E-2</v>
      </c>
      <c r="AB65">
        <f>'Population 2016'!AB65/'Population 2016'!AB$5</f>
        <v>2.6447499053253226E-3</v>
      </c>
      <c r="AC65">
        <f>'Population 2016'!AC65/'Population 2016'!AC$5</f>
        <v>1.9863638526253512E-2</v>
      </c>
      <c r="AD65">
        <f>'Population 2016'!AD65/'Population 2016'!AD$5</f>
        <v>2.8545907923629463E-3</v>
      </c>
      <c r="AE65">
        <f>'Population 2016'!AE65/'Population 2016'!AE$5</f>
        <v>3.0544461442109263E-3</v>
      </c>
      <c r="AF65">
        <f>'Population 2016'!AF65/'Population 2016'!AF$5</f>
        <v>1.7237479075238656E-2</v>
      </c>
      <c r="AG65">
        <f>'Population 2016'!AG65/'Population 2016'!AG$5</f>
        <v>3.0544461442109263E-3</v>
      </c>
      <c r="AH65">
        <f>'Population 2016'!AH65/'Population 2016'!AH$5</f>
        <v>1.0874673750499242E-2</v>
      </c>
      <c r="AI65">
        <f>'Population 2016'!AI65/'Population 2016'!AI$5</f>
        <v>6.9491534692449029E-3</v>
      </c>
      <c r="AJ65">
        <f>'Population 2016'!AJ65/'Population 2016'!AJ$5</f>
        <v>4.6984357136882022E-3</v>
      </c>
      <c r="AK65">
        <f>'Population 2016'!AK65/'Population 2016'!AK$5</f>
        <v>2.8915177954062581E-4</v>
      </c>
      <c r="AL65">
        <f>'Population 2016'!AL65/'Population 2016'!AL$5</f>
        <v>1.7293059718699561E-2</v>
      </c>
      <c r="AM65">
        <f>'Population 2016'!AM65/'Population 2016'!AM$5</f>
        <v>1.3470196420745335E-2</v>
      </c>
      <c r="AN65">
        <f>'Population 2016'!AN65/'Population 2016'!AN$5</f>
        <v>0</v>
      </c>
      <c r="AO65">
        <f>'Population 2016'!AO65/'Population 2016'!AO$5</f>
        <v>0</v>
      </c>
      <c r="AP65">
        <f>'Population 2016'!AP65/'Population 2016'!AP$5</f>
        <v>3.1783523294706974E-3</v>
      </c>
      <c r="AQ65">
        <f>'Population 2016'!AQ65/'Population 2016'!AQ$5</f>
        <v>1.4968213952978572E-2</v>
      </c>
      <c r="AR65">
        <f>'Population 2016'!AR65/'Population 2016'!AR$5</f>
        <v>1.0053727257477139E-2</v>
      </c>
      <c r="AS65">
        <f>'Population 2016'!AS65/'Population 2016'!AS$5</f>
        <v>2.1354995394020602E-3</v>
      </c>
      <c r="AT65">
        <f>'Population 2016'!AT65/'Population 2016'!AT$5</f>
        <v>0</v>
      </c>
      <c r="AU65">
        <f>'Population 2016'!AU65/'Population 2016'!AU$5</f>
        <v>0</v>
      </c>
      <c r="AV65">
        <f>'Population 2016'!AV65/'Population 2016'!AV$5</f>
        <v>7.5071270193221417E-3</v>
      </c>
      <c r="AW65">
        <f>'Population 2016'!AW65/'Population 2016'!AW$5</f>
        <v>8.1418939532613335E-3</v>
      </c>
      <c r="AX65">
        <f>'Population 2016'!AX65/'Population 2016'!AX$5</f>
        <v>7.4881480250967962E-3</v>
      </c>
      <c r="AY65">
        <f>'Population 2016'!AY65/'Population 2016'!AY$5</f>
        <v>9.563660842691472E-3</v>
      </c>
      <c r="AZ65">
        <f>'Population 2016'!AZ65/'Population 2016'!AZ$5</f>
        <v>1.0047114726372167E-2</v>
      </c>
      <c r="BA65">
        <f>'Population 2016'!BA65/'Population 2016'!BA$5</f>
        <v>1.7625782768300582E-2</v>
      </c>
      <c r="BB65">
        <f>'Population 2016'!BB65/'Population 2016'!BB$5</f>
        <v>7.1190349599165878E-3</v>
      </c>
      <c r="BC65">
        <f>'Population 2016'!BC65/'Population 2016'!BC$5</f>
        <v>0</v>
      </c>
      <c r="BD65" s="9">
        <v>63</v>
      </c>
    </row>
    <row r="66" spans="2:56" x14ac:dyDescent="0.35">
      <c r="B66" s="5" t="s">
        <v>65</v>
      </c>
      <c r="C66">
        <f>'Population 2016'!C66/'Population 2016'!C$5</f>
        <v>4.6306471150455147E-3</v>
      </c>
      <c r="D66">
        <f>'Population 2016'!D66/'Population 2016'!D$5</f>
        <v>2.7899220484531948E-3</v>
      </c>
      <c r="E66">
        <f>'Population 2016'!E66/'Population 2016'!E$5</f>
        <v>1.1016365162034325E-3</v>
      </c>
      <c r="F66">
        <f>'Population 2016'!F66/'Population 2016'!F$5</f>
        <v>3.4200360545969611E-3</v>
      </c>
      <c r="G66">
        <f>'Population 2016'!G66/'Population 2016'!G$5</f>
        <v>2.7201862177231636E-3</v>
      </c>
      <c r="H66">
        <f>'Population 2016'!H66/'Population 2016'!H$5</f>
        <v>1.169211414564237E-2</v>
      </c>
      <c r="I66">
        <f>'Population 2016'!I66/'Population 2016'!I$5</f>
        <v>2.1669039443932667E-3</v>
      </c>
      <c r="J66">
        <f>'Population 2016'!J66/'Population 2016'!J$5</f>
        <v>7.3559291110687243E-3</v>
      </c>
      <c r="K66">
        <f>'Population 2016'!K66/'Population 2016'!K$5</f>
        <v>9.6630912441525302E-3</v>
      </c>
      <c r="L66">
        <f>'Population 2016'!L66/'Population 2016'!L$5</f>
        <v>3.4152462948548916E-3</v>
      </c>
      <c r="M66">
        <f>'Population 2016'!M66/'Population 2016'!M$5</f>
        <v>3.4152462948548916E-3</v>
      </c>
      <c r="N66">
        <f>'Population 2016'!N66/'Population 2016'!N$5</f>
        <v>1.7995354481960442E-2</v>
      </c>
      <c r="O66">
        <f>'Population 2016'!O66/'Population 2016'!O$5</f>
        <v>1.2343844423970438E-2</v>
      </c>
      <c r="P66">
        <f>'Population 2016'!P66/'Population 2016'!P$5</f>
        <v>1.8595739885044517E-3</v>
      </c>
      <c r="Q66">
        <f>'Population 2016'!Q66/'Population 2016'!Q$5</f>
        <v>1.4570921610791883E-3</v>
      </c>
      <c r="R66">
        <f>'Population 2016'!R66/'Population 2016'!R$5</f>
        <v>2.8477138446798317E-3</v>
      </c>
      <c r="S66">
        <f>'Population 2016'!S66/'Population 2016'!S$5</f>
        <v>6.7858725336336721E-3</v>
      </c>
      <c r="T66">
        <f>'Population 2016'!T66/'Population 2016'!T$5</f>
        <v>8.1967213114754103E-3</v>
      </c>
      <c r="U66">
        <f>'Population 2016'!U66/'Population 2016'!U$5</f>
        <v>0</v>
      </c>
      <c r="V66">
        <f>'Population 2016'!V66/'Population 2016'!V$5</f>
        <v>6.6706863785194739E-3</v>
      </c>
      <c r="W66">
        <f>'Population 2016'!W66/'Population 2016'!W$5</f>
        <v>7.9520718529994313E-3</v>
      </c>
      <c r="X66">
        <f>'Population 2016'!X66/'Population 2016'!X$5</f>
        <v>7.9520718529994313E-3</v>
      </c>
      <c r="Y66">
        <f>'Population 2016'!Y66/'Population 2016'!Y$5</f>
        <v>6.9990938140888064E-3</v>
      </c>
      <c r="Z66">
        <f>'Population 2016'!Z66/'Population 2016'!Z$5</f>
        <v>2.3208274372172526E-2</v>
      </c>
      <c r="AA66">
        <f>'Population 2016'!AA66/'Population 2016'!AA$5</f>
        <v>1.514393515095103E-2</v>
      </c>
      <c r="AB66">
        <f>'Population 2016'!AB66/'Population 2016'!AB$5</f>
        <v>2.403201539359078E-3</v>
      </c>
      <c r="AC66">
        <f>'Population 2016'!AC66/'Population 2016'!AC$5</f>
        <v>1.7261351906516266E-2</v>
      </c>
      <c r="AD66">
        <f>'Population 2016'!AD66/'Population 2016'!AD$5</f>
        <v>3.1858275335888944E-3</v>
      </c>
      <c r="AE66">
        <f>'Population 2016'!AE66/'Population 2016'!AE$5</f>
        <v>3.3624575200977423E-3</v>
      </c>
      <c r="AF66">
        <f>'Population 2016'!AF66/'Population 2016'!AF$5</f>
        <v>1.6860456348308676E-2</v>
      </c>
      <c r="AG66">
        <f>'Population 2016'!AG66/'Population 2016'!AG$5</f>
        <v>3.3624575200977423E-3</v>
      </c>
      <c r="AH66">
        <f>'Population 2016'!AH66/'Population 2016'!AH$5</f>
        <v>1.1340943499623826E-2</v>
      </c>
      <c r="AI66">
        <f>'Population 2016'!AI66/'Population 2016'!AI$5</f>
        <v>6.9013037011112083E-3</v>
      </c>
      <c r="AJ66">
        <f>'Population 2016'!AJ66/'Population 2016'!AJ$5</f>
        <v>4.1268159384323672E-3</v>
      </c>
      <c r="AK66">
        <f>'Population 2016'!AK66/'Population 2016'!AK$5</f>
        <v>4.1486994455828922E-4</v>
      </c>
      <c r="AL66">
        <f>'Population 2016'!AL66/'Population 2016'!AL$5</f>
        <v>1.5013923130132492E-2</v>
      </c>
      <c r="AM66">
        <f>'Population 2016'!AM66/'Population 2016'!AM$5</f>
        <v>1.3618698182845512E-2</v>
      </c>
      <c r="AN66">
        <f>'Population 2016'!AN66/'Population 2016'!AN$5</f>
        <v>0</v>
      </c>
      <c r="AO66">
        <f>'Population 2016'!AO66/'Population 2016'!AO$5</f>
        <v>0</v>
      </c>
      <c r="AP66">
        <f>'Population 2016'!AP66/'Population 2016'!AP$5</f>
        <v>2.8533836374300525E-3</v>
      </c>
      <c r="AQ66">
        <f>'Population 2016'!AQ66/'Population 2016'!AQ$5</f>
        <v>1.2769222337918561E-2</v>
      </c>
      <c r="AR66">
        <f>'Population 2016'!AR66/'Population 2016'!AR$5</f>
        <v>9.187345434163335E-3</v>
      </c>
      <c r="AS66">
        <f>'Population 2016'!AS66/'Population 2016'!AS$5</f>
        <v>2.1669039443932667E-3</v>
      </c>
      <c r="AT66">
        <f>'Population 2016'!AT66/'Population 2016'!AT$5</f>
        <v>0</v>
      </c>
      <c r="AU66">
        <f>'Population 2016'!AU66/'Population 2016'!AU$5</f>
        <v>0</v>
      </c>
      <c r="AV66">
        <f>'Population 2016'!AV66/'Population 2016'!AV$5</f>
        <v>7.0425509449899698E-3</v>
      </c>
      <c r="AW66">
        <f>'Population 2016'!AW66/'Population 2016'!AW$5</f>
        <v>8.9427359814509728E-3</v>
      </c>
      <c r="AX66">
        <f>'Population 2016'!AX66/'Population 2016'!AX$5</f>
        <v>6.1080797883895374E-3</v>
      </c>
      <c r="AY66">
        <f>'Population 2016'!AY66/'Population 2016'!AY$5</f>
        <v>8.2066032251155111E-3</v>
      </c>
      <c r="AZ66">
        <f>'Population 2016'!AZ66/'Population 2016'!AZ$5</f>
        <v>8.4306021365579218E-3</v>
      </c>
      <c r="BA66">
        <f>'Population 2016'!BA66/'Population 2016'!BA$5</f>
        <v>1.8071150939321962E-2</v>
      </c>
      <c r="BB66">
        <f>'Population 2016'!BB66/'Population 2016'!BB$5</f>
        <v>7.6300035215400869E-3</v>
      </c>
      <c r="BC66">
        <f>'Population 2016'!BC66/'Population 2016'!BC$5</f>
        <v>0</v>
      </c>
      <c r="BD66" s="9">
        <v>64</v>
      </c>
    </row>
    <row r="67" spans="2:56" x14ac:dyDescent="0.35">
      <c r="B67" s="5" t="s">
        <v>66</v>
      </c>
      <c r="C67">
        <f>'Population 2016'!C67/'Population 2016'!C$5</f>
        <v>3.3119860160590433E-3</v>
      </c>
      <c r="D67">
        <f>'Population 2016'!D67/'Population 2016'!D$5</f>
        <v>2.005027239028589E-3</v>
      </c>
      <c r="E67">
        <f>'Population 2016'!E67/'Population 2016'!E$5</f>
        <v>8.0630417356166112E-4</v>
      </c>
      <c r="F67">
        <f>'Population 2016'!F67/'Population 2016'!F$5</f>
        <v>3.0697913984032966E-3</v>
      </c>
      <c r="G67">
        <f>'Population 2016'!G67/'Population 2016'!G$5</f>
        <v>2.3953878633681588E-3</v>
      </c>
      <c r="H67">
        <f>'Population 2016'!H67/'Population 2016'!H$5</f>
        <v>1.0502151336033176E-2</v>
      </c>
      <c r="I67">
        <f>'Population 2016'!I67/'Population 2016'!I$5</f>
        <v>2.0098819194372332E-3</v>
      </c>
      <c r="J67">
        <f>'Population 2016'!J67/'Population 2016'!J$5</f>
        <v>6.4188152558818405E-3</v>
      </c>
      <c r="K67">
        <f>'Population 2016'!K67/'Population 2016'!K$5</f>
        <v>9.9702310636488219E-3</v>
      </c>
      <c r="L67">
        <f>'Population 2016'!L67/'Population 2016'!L$5</f>
        <v>2.8672184010293394E-3</v>
      </c>
      <c r="M67">
        <f>'Population 2016'!M67/'Population 2016'!M$5</f>
        <v>2.8672184010293394E-3</v>
      </c>
      <c r="N67">
        <f>'Population 2016'!N67/'Population 2016'!N$5</f>
        <v>1.4089261459078451E-2</v>
      </c>
      <c r="O67">
        <f>'Population 2016'!O67/'Population 2016'!O$5</f>
        <v>1.0847921062799061E-2</v>
      </c>
      <c r="P67">
        <f>'Population 2016'!P67/'Population 2016'!P$5</f>
        <v>1.7017919531161952E-3</v>
      </c>
      <c r="Q67">
        <f>'Population 2016'!Q67/'Population 2016'!Q$5</f>
        <v>1.7038577690038895E-3</v>
      </c>
      <c r="R67">
        <f>'Population 2016'!R67/'Population 2016'!R$5</f>
        <v>2.8610209187203916E-3</v>
      </c>
      <c r="S67">
        <f>'Population 2016'!S67/'Population 2016'!S$5</f>
        <v>5.8228929636292065E-3</v>
      </c>
      <c r="T67">
        <f>'Population 2016'!T67/'Population 2016'!T$5</f>
        <v>6.5657529210853272E-3</v>
      </c>
      <c r="U67">
        <f>'Population 2016'!U67/'Population 2016'!U$5</f>
        <v>0</v>
      </c>
      <c r="V67">
        <f>'Population 2016'!V67/'Population 2016'!V$5</f>
        <v>5.2663313514627426E-3</v>
      </c>
      <c r="W67">
        <f>'Population 2016'!W67/'Population 2016'!W$5</f>
        <v>7.2264820661659445E-3</v>
      </c>
      <c r="X67">
        <f>'Population 2016'!X67/'Population 2016'!X$5</f>
        <v>7.2264820661659445E-3</v>
      </c>
      <c r="Y67">
        <f>'Population 2016'!Y67/'Population 2016'!Y$5</f>
        <v>5.818667429770592E-3</v>
      </c>
      <c r="Z67">
        <f>'Population 2016'!Z67/'Population 2016'!Z$5</f>
        <v>1.9237954017069861E-2</v>
      </c>
      <c r="AA67">
        <f>'Population 2016'!AA67/'Population 2016'!AA$5</f>
        <v>1.2946822158751545E-2</v>
      </c>
      <c r="AB67">
        <f>'Population 2016'!AB67/'Population 2016'!AB$5</f>
        <v>1.7276849226738175E-3</v>
      </c>
      <c r="AC67">
        <f>'Population 2016'!AC67/'Population 2016'!AC$5</f>
        <v>1.4532881277395894E-2</v>
      </c>
      <c r="AD67">
        <f>'Population 2016'!AD67/'Population 2016'!AD$5</f>
        <v>2.6015110350217723E-3</v>
      </c>
      <c r="AE67">
        <f>'Population 2016'!AE67/'Population 2016'!AE$5</f>
        <v>2.6796989702152999E-3</v>
      </c>
      <c r="AF67">
        <f>'Population 2016'!AF67/'Population 2016'!AF$5</f>
        <v>1.4975342713658779E-2</v>
      </c>
      <c r="AG67">
        <f>'Population 2016'!AG67/'Population 2016'!AG$5</f>
        <v>2.6796989702152999E-3</v>
      </c>
      <c r="AH67">
        <f>'Population 2016'!AH67/'Population 2016'!AH$5</f>
        <v>1.0098176718092567E-2</v>
      </c>
      <c r="AI67">
        <f>'Population 2016'!AI67/'Population 2016'!AI$5</f>
        <v>5.7337693586490502E-3</v>
      </c>
      <c r="AJ67">
        <f>'Population 2016'!AJ67/'Population 2016'!AJ$5</f>
        <v>3.9037448066252126E-3</v>
      </c>
      <c r="AK67">
        <f>'Population 2016'!AK67/'Population 2016'!AK$5</f>
        <v>3.0172359604239214E-4</v>
      </c>
      <c r="AL67">
        <f>'Population 2016'!AL67/'Population 2016'!AL$5</f>
        <v>1.4029548961529593E-2</v>
      </c>
      <c r="AM67">
        <f>'Population 2016'!AM67/'Population 2016'!AM$5</f>
        <v>1.2188010474807219E-2</v>
      </c>
      <c r="AN67">
        <f>'Population 2016'!AN67/'Population 2016'!AN$5</f>
        <v>0</v>
      </c>
      <c r="AO67">
        <f>'Population 2016'!AO67/'Population 2016'!AO$5</f>
        <v>0</v>
      </c>
      <c r="AP67">
        <f>'Population 2016'!AP67/'Population 2016'!AP$5</f>
        <v>2.3461154352202654E-3</v>
      </c>
      <c r="AQ67">
        <f>'Population 2016'!AQ67/'Population 2016'!AQ$5</f>
        <v>1.1268975722036499E-2</v>
      </c>
      <c r="AR67">
        <f>'Population 2016'!AR67/'Population 2016'!AR$5</f>
        <v>7.8056791785212163E-3</v>
      </c>
      <c r="AS67">
        <f>'Population 2016'!AS67/'Population 2016'!AS$5</f>
        <v>2.0098819194372332E-3</v>
      </c>
      <c r="AT67">
        <f>'Population 2016'!AT67/'Population 2016'!AT$5</f>
        <v>0</v>
      </c>
      <c r="AU67">
        <f>'Population 2016'!AU67/'Population 2016'!AU$5</f>
        <v>0</v>
      </c>
      <c r="AV67">
        <f>'Population 2016'!AV67/'Population 2016'!AV$5</f>
        <v>5.9339034948791046E-3</v>
      </c>
      <c r="AW67">
        <f>'Population 2016'!AW67/'Population 2016'!AW$5</f>
        <v>7.8978278113368723E-3</v>
      </c>
      <c r="AX67">
        <f>'Population 2016'!AX67/'Population 2016'!AX$5</f>
        <v>4.4980001788977346E-3</v>
      </c>
      <c r="AY67">
        <f>'Population 2016'!AY67/'Population 2016'!AY$5</f>
        <v>6.9734708240261926E-3</v>
      </c>
      <c r="AZ67">
        <f>'Population 2016'!AZ67/'Population 2016'!AZ$5</f>
        <v>6.7508096944733677E-3</v>
      </c>
      <c r="BA67">
        <f>'Population 2016'!BA67/'Population 2016'!BA$5</f>
        <v>1.4967069747354783E-2</v>
      </c>
      <c r="BB67">
        <f>'Population 2016'!BB67/'Population 2016'!BB$5</f>
        <v>6.539016592668292E-3</v>
      </c>
      <c r="BC67">
        <f>'Population 2016'!BC67/'Population 2016'!BC$5</f>
        <v>0</v>
      </c>
      <c r="BD67" s="9">
        <v>65</v>
      </c>
    </row>
    <row r="68" spans="2:56" x14ac:dyDescent="0.35">
      <c r="B68" s="5" t="s">
        <v>67</v>
      </c>
      <c r="C68">
        <f>'Population 2016'!C68/'Population 2016'!C$5</f>
        <v>3.3784301799614624E-3</v>
      </c>
      <c r="D68">
        <f>'Population 2016'!D68/'Population 2016'!D$5</f>
        <v>2.0270336355545124E-3</v>
      </c>
      <c r="E68">
        <f>'Population 2016'!E68/'Population 2016'!E$5</f>
        <v>7.8755291371139003E-4</v>
      </c>
      <c r="F68">
        <f>'Population 2016'!F68/'Population 2016'!F$5</f>
        <v>2.6268349214524853E-3</v>
      </c>
      <c r="G68">
        <f>'Population 2016'!G68/'Population 2016'!G$5</f>
        <v>2.8149190710767065E-3</v>
      </c>
      <c r="H68">
        <f>'Population 2016'!H68/'Population 2016'!H$5</f>
        <v>1.192232493442235E-2</v>
      </c>
      <c r="I68">
        <f>'Population 2016'!I68/'Population 2016'!I$5</f>
        <v>2.439075454317059E-3</v>
      </c>
      <c r="J68">
        <f>'Population 2016'!J68/'Population 2016'!J$5</f>
        <v>6.4188152558818405E-3</v>
      </c>
      <c r="K68">
        <f>'Population 2016'!K68/'Population 2016'!K$5</f>
        <v>9.6158389642300238E-3</v>
      </c>
      <c r="L68">
        <f>'Population 2016'!L68/'Population 2016'!L$5</f>
        <v>2.8989881340047339E-3</v>
      </c>
      <c r="M68">
        <f>'Population 2016'!M68/'Population 2016'!M$5</f>
        <v>2.8989881340047339E-3</v>
      </c>
      <c r="N68">
        <f>'Population 2016'!N68/'Population 2016'!N$5</f>
        <v>1.1645944012666672E-2</v>
      </c>
      <c r="O68">
        <f>'Population 2016'!O68/'Population 2016'!O$5</f>
        <v>1.220514954280223E-2</v>
      </c>
      <c r="P68">
        <f>'Population 2016'!P68/'Population 2016'!P$5</f>
        <v>1.9835455877380819E-3</v>
      </c>
      <c r="Q68">
        <f>'Population 2016'!Q68/'Population 2016'!Q$5</f>
        <v>1.2455787828580158E-3</v>
      </c>
      <c r="R68">
        <f>'Population 2016'!R68/'Population 2016'!R$5</f>
        <v>2.6747218821525521E-3</v>
      </c>
      <c r="S68">
        <f>'Population 2016'!S68/'Population 2016'!S$5</f>
        <v>5.3745028430405087E-3</v>
      </c>
      <c r="T68">
        <f>'Population 2016'!T68/'Population 2016'!T$5</f>
        <v>5.0836889201174486E-3</v>
      </c>
      <c r="U68">
        <f>'Population 2016'!U68/'Population 2016'!U$5</f>
        <v>0</v>
      </c>
      <c r="V68">
        <f>'Population 2016'!V68/'Population 2016'!V$5</f>
        <v>6.0448325077659308E-3</v>
      </c>
      <c r="W68">
        <f>'Population 2016'!W68/'Population 2016'!W$5</f>
        <v>7.4356611038116343E-3</v>
      </c>
      <c r="X68">
        <f>'Population 2016'!X68/'Population 2016'!X$5</f>
        <v>7.4356611038116343E-3</v>
      </c>
      <c r="Y68">
        <f>'Population 2016'!Y68/'Population 2016'!Y$5</f>
        <v>6.2240663900414933E-3</v>
      </c>
      <c r="Z68">
        <f>'Population 2016'!Z68/'Population 2016'!Z$5</f>
        <v>1.7224724778012439E-2</v>
      </c>
      <c r="AA68">
        <f>'Population 2016'!AA68/'Population 2016'!AA$5</f>
        <v>1.2243241070532842E-2</v>
      </c>
      <c r="AB68">
        <f>'Population 2016'!AB68/'Population 2016'!AB$5</f>
        <v>1.7542961833311157E-3</v>
      </c>
      <c r="AC68">
        <f>'Population 2016'!AC68/'Population 2016'!AC$5</f>
        <v>1.3306207218966491E-2</v>
      </c>
      <c r="AD68">
        <f>'Population 2016'!AD68/'Population 2016'!AD$5</f>
        <v>2.7317726748297294E-3</v>
      </c>
      <c r="AE68">
        <f>'Population 2016'!AE68/'Population 2016'!AE$5</f>
        <v>2.7002330619410875E-3</v>
      </c>
      <c r="AF68">
        <f>'Population 2016'!AF68/'Population 2016'!AF$5</f>
        <v>1.5065828168121975E-2</v>
      </c>
      <c r="AG68">
        <f>'Population 2016'!AG68/'Population 2016'!AG$5</f>
        <v>2.7002330619410875E-3</v>
      </c>
      <c r="AH68">
        <f>'Population 2016'!AH68/'Population 2016'!AH$5</f>
        <v>1.0334098065259189E-2</v>
      </c>
      <c r="AI68">
        <f>'Population 2016'!AI68/'Population 2016'!AI$5</f>
        <v>4.8957148481931926E-3</v>
      </c>
      <c r="AJ68">
        <f>'Population 2016'!AJ68/'Population 2016'!AJ$5</f>
        <v>3.959512589577001E-3</v>
      </c>
      <c r="AK68">
        <f>'Population 2016'!AK68/'Population 2016'!AK$5</f>
        <v>3.5201086204945752E-4</v>
      </c>
      <c r="AL68">
        <f>'Population 2016'!AL68/'Population 2016'!AL$5</f>
        <v>1.6290949078590307E-2</v>
      </c>
      <c r="AM68">
        <f>'Population 2016'!AM68/'Population 2016'!AM$5</f>
        <v>1.2550209894563749E-2</v>
      </c>
      <c r="AN68">
        <f>'Population 2016'!AN68/'Population 2016'!AN$5</f>
        <v>0</v>
      </c>
      <c r="AO68">
        <f>'Population 2016'!AO68/'Population 2016'!AO$5</f>
        <v>0</v>
      </c>
      <c r="AP68">
        <f>'Population 2016'!AP68/'Population 2016'!AP$5</f>
        <v>1.9260339552652854E-3</v>
      </c>
      <c r="AQ68">
        <f>'Population 2016'!AQ68/'Population 2016'!AQ$5</f>
        <v>1.017975557625911E-2</v>
      </c>
      <c r="AR68">
        <f>'Population 2016'!AR68/'Population 2016'!AR$5</f>
        <v>7.4993600715383213E-3</v>
      </c>
      <c r="AS68">
        <f>'Population 2016'!AS68/'Population 2016'!AS$5</f>
        <v>2.439075454317059E-3</v>
      </c>
      <c r="AT68">
        <f>'Population 2016'!AT68/'Population 2016'!AT$5</f>
        <v>0</v>
      </c>
      <c r="AU68">
        <f>'Population 2016'!AU68/'Population 2016'!AU$5</f>
        <v>0</v>
      </c>
      <c r="AV68">
        <f>'Population 2016'!AV68/'Population 2016'!AV$5</f>
        <v>6.4195966634991025E-3</v>
      </c>
      <c r="AW68">
        <f>'Population 2016'!AW68/'Population 2016'!AW$5</f>
        <v>8.0007932149612545E-3</v>
      </c>
      <c r="AX68">
        <f>'Population 2016'!AX68/'Population 2016'!AX$5</f>
        <v>4.6896763228848537E-3</v>
      </c>
      <c r="AY68">
        <f>'Population 2016'!AY68/'Population 2016'!AY$5</f>
        <v>6.4594106667482639E-3</v>
      </c>
      <c r="AZ68">
        <f>'Population 2016'!AZ68/'Population 2016'!AZ$5</f>
        <v>5.6002669259223037E-3</v>
      </c>
      <c r="BA68">
        <f>'Population 2016'!BA68/'Population 2016'!BA$5</f>
        <v>1.4913085726624919E-2</v>
      </c>
      <c r="BB68">
        <f>'Population 2016'!BB68/'Population 2016'!BB$5</f>
        <v>6.9464104458545946E-3</v>
      </c>
      <c r="BC68">
        <f>'Population 2016'!BC68/'Population 2016'!BC$5</f>
        <v>0</v>
      </c>
      <c r="BD68" s="9">
        <v>66</v>
      </c>
    </row>
    <row r="69" spans="2:56" x14ac:dyDescent="0.35">
      <c r="B69" s="5" t="s">
        <v>68</v>
      </c>
      <c r="C69">
        <f>'Population 2016'!C69/'Population 2016'!C$5</f>
        <v>3.0359871813874562E-3</v>
      </c>
      <c r="D69">
        <f>'Population 2016'!D69/'Population 2016'!D$5</f>
        <v>1.9316725839421769E-3</v>
      </c>
      <c r="E69">
        <f>'Population 2016'!E69/'Population 2016'!E$5</f>
        <v>9.1881173266328828E-4</v>
      </c>
      <c r="F69">
        <f>'Population 2016'!F69/'Population 2016'!F$5</f>
        <v>3.1315992789080608E-3</v>
      </c>
      <c r="G69">
        <f>'Population 2016'!G69/'Population 2016'!G$5</f>
        <v>3.2344502787852543E-3</v>
      </c>
      <c r="H69">
        <f>'Population 2016'!H69/'Population 2016'!H$5</f>
        <v>1.4211463200319052E-2</v>
      </c>
      <c r="I69">
        <f>'Population 2016'!I69/'Population 2016'!I$5</f>
        <v>2.3762666443346452E-3</v>
      </c>
      <c r="J69">
        <f>'Population 2016'!J69/'Population 2016'!J$5</f>
        <v>8.1437681928630077E-3</v>
      </c>
      <c r="K69">
        <f>'Population 2016'!K69/'Population 2016'!K$5</f>
        <v>1.1151538061711477E-2</v>
      </c>
      <c r="L69">
        <f>'Population 2016'!L69/'Population 2016'!L$5</f>
        <v>3.6376344256826522E-3</v>
      </c>
      <c r="M69">
        <f>'Population 2016'!M69/'Population 2016'!M$5</f>
        <v>3.6376344256826522E-3</v>
      </c>
      <c r="N69">
        <f>'Population 2016'!N69/'Population 2016'!N$5</f>
        <v>1.3237315244211185E-2</v>
      </c>
      <c r="O69">
        <f>'Population 2016'!O69/'Population 2016'!O$5</f>
        <v>1.5127648824560882E-2</v>
      </c>
      <c r="P69">
        <f>'Population 2016'!P69/'Population 2016'!P$5</f>
        <v>2.378000676208723E-3</v>
      </c>
      <c r="Q69">
        <f>'Population 2016'!Q69/'Population 2016'!Q$5</f>
        <v>1.7978637148799662E-3</v>
      </c>
      <c r="R69">
        <f>'Population 2016'!R69/'Population 2016'!R$5</f>
        <v>3.2735402139777506E-3</v>
      </c>
      <c r="S69">
        <f>'Population 2016'!S69/'Population 2016'!S$5</f>
        <v>6.0197256346750322E-3</v>
      </c>
      <c r="T69">
        <f>'Population 2016'!T69/'Population 2016'!T$5</f>
        <v>5.4187237963174081E-3</v>
      </c>
      <c r="U69">
        <f>'Population 2016'!U69/'Population 2016'!U$5</f>
        <v>0</v>
      </c>
      <c r="V69">
        <f>'Population 2016'!V69/'Population 2016'!V$5</f>
        <v>6.0219354149334842E-3</v>
      </c>
      <c r="W69">
        <f>'Population 2016'!W69/'Population 2016'!W$5</f>
        <v>9.0208459984703789E-3</v>
      </c>
      <c r="X69">
        <f>'Population 2016'!X69/'Population 2016'!X$5</f>
        <v>9.0208459984703789E-3</v>
      </c>
      <c r="Y69">
        <f>'Population 2016'!Y69/'Population 2016'!Y$5</f>
        <v>7.038838810193797E-3</v>
      </c>
      <c r="Z69">
        <f>'Population 2016'!Z69/'Population 2016'!Z$5</f>
        <v>2.0217467473765106E-2</v>
      </c>
      <c r="AA69">
        <f>'Population 2016'!AA69/'Population 2016'!AA$5</f>
        <v>1.4555292238616967E-2</v>
      </c>
      <c r="AB69">
        <f>'Population 2016'!AB69/'Population 2016'!AB$5</f>
        <v>1.6744624013592213E-3</v>
      </c>
      <c r="AC69">
        <f>'Population 2016'!AC69/'Population 2016'!AC$5</f>
        <v>1.6027437781974716E-2</v>
      </c>
      <c r="AD69">
        <f>'Population 2016'!AD69/'Population 2016'!AD$5</f>
        <v>3.159775205627303E-3</v>
      </c>
      <c r="AE69">
        <f>'Population 2016'!AE69/'Population 2016'!AE$5</f>
        <v>3.1314489881826301E-3</v>
      </c>
      <c r="AF69">
        <f>'Population 2016'!AF69/'Population 2016'!AF$5</f>
        <v>2.0253660890678489E-2</v>
      </c>
      <c r="AG69">
        <f>'Population 2016'!AG69/'Population 2016'!AG$5</f>
        <v>3.1314489881826301E-3</v>
      </c>
      <c r="AH69">
        <f>'Population 2016'!AH69/'Population 2016'!AH$5</f>
        <v>1.191124155931007E-2</v>
      </c>
      <c r="AI69">
        <f>'Population 2016'!AI69/'Population 2016'!AI$5</f>
        <v>5.240233178755797E-3</v>
      </c>
      <c r="AJ69">
        <f>'Population 2016'!AJ69/'Population 2016'!AJ$5</f>
        <v>4.3498870702395227E-3</v>
      </c>
      <c r="AK69">
        <f>'Population 2016'!AK69/'Population 2016'!AK$5</f>
        <v>3.5201086204945752E-4</v>
      </c>
      <c r="AL69">
        <f>'Population 2016'!AL69/'Population 2016'!AL$5</f>
        <v>1.8818396268246395E-2</v>
      </c>
      <c r="AM69">
        <f>'Population 2016'!AM69/'Population 2016'!AM$5</f>
        <v>1.4430024883100138E-2</v>
      </c>
      <c r="AN69">
        <f>'Population 2016'!AN69/'Population 2016'!AN$5</f>
        <v>0</v>
      </c>
      <c r="AO69">
        <f>'Population 2016'!AO69/'Population 2016'!AO$5</f>
        <v>0</v>
      </c>
      <c r="AP69">
        <f>'Population 2016'!AP69/'Population 2016'!AP$5</f>
        <v>1.8943296926271736E-3</v>
      </c>
      <c r="AQ69">
        <f>'Population 2016'!AQ69/'Population 2016'!AQ$5</f>
        <v>1.2858278073107908E-2</v>
      </c>
      <c r="AR69">
        <f>'Population 2016'!AR69/'Population 2016'!AR$5</f>
        <v>8.732210935569841E-3</v>
      </c>
      <c r="AS69">
        <f>'Population 2016'!AS69/'Population 2016'!AS$5</f>
        <v>2.3762666443346452E-3</v>
      </c>
      <c r="AT69">
        <f>'Population 2016'!AT69/'Population 2016'!AT$5</f>
        <v>0</v>
      </c>
      <c r="AU69">
        <f>'Population 2016'!AU69/'Population 2016'!AU$5</f>
        <v>0</v>
      </c>
      <c r="AV69">
        <f>'Population 2016'!AV69/'Population 2016'!AV$5</f>
        <v>7.7499736036321402E-3</v>
      </c>
      <c r="AW69">
        <f>'Population 2016'!AW69/'Population 2016'!AW$5</f>
        <v>9.2592592592592587E-3</v>
      </c>
      <c r="AX69">
        <f>'Population 2016'!AX69/'Population 2016'!AX$5</f>
        <v>6.5169888955620581E-3</v>
      </c>
      <c r="AY69">
        <f>'Population 2016'!AY69/'Population 2016'!AY$5</f>
        <v>7.5732076741837767E-3</v>
      </c>
      <c r="AZ69">
        <f>'Population 2016'!AZ69/'Population 2016'!AZ$5</f>
        <v>6.2992216578170749E-3</v>
      </c>
      <c r="BA69">
        <f>'Population 2016'!BA69/'Population 2016'!BA$5</f>
        <v>1.8557007125890736E-2</v>
      </c>
      <c r="BB69">
        <f>'Population 2016'!BB69/'Population 2016'!BB$5</f>
        <v>7.1742748044164254E-3</v>
      </c>
      <c r="BC69">
        <f>'Population 2016'!BC69/'Population 2016'!BC$5</f>
        <v>0</v>
      </c>
      <c r="BD69" s="9">
        <v>67</v>
      </c>
    </row>
    <row r="70" spans="2:56" x14ac:dyDescent="0.35">
      <c r="B70" s="5" t="s">
        <v>69</v>
      </c>
      <c r="C70">
        <f>'Population 2016'!C70/'Population 2016'!C$5</f>
        <v>3.2046531359089816E-3</v>
      </c>
      <c r="D70">
        <f>'Population 2016'!D70/'Population 2016'!D$5</f>
        <v>1.9854659976722123E-3</v>
      </c>
      <c r="E70">
        <f>'Population 2016'!E70/'Population 2016'!E$5</f>
        <v>8.6724576807504258E-4</v>
      </c>
      <c r="F70">
        <f>'Population 2016'!F70/'Population 2016'!F$5</f>
        <v>2.8740664434715427E-3</v>
      </c>
      <c r="G70">
        <f>'Population 2016'!G70/'Population 2016'!G$5</f>
        <v>3.1532506901965031E-3</v>
      </c>
      <c r="H70">
        <f>'Population 2016'!H70/'Population 2016'!H$5</f>
        <v>1.4474098043856777E-2</v>
      </c>
      <c r="I70">
        <f>'Population 2016'!I70/'Population 2016'!I$5</f>
        <v>2.3029896993551628E-3</v>
      </c>
      <c r="J70">
        <f>'Population 2016'!J70/'Population 2016'!J$5</f>
        <v>7.5052038844613256E-3</v>
      </c>
      <c r="K70">
        <f>'Population 2016'!K70/'Population 2016'!K$5</f>
        <v>1.0797145962292681E-2</v>
      </c>
      <c r="L70">
        <f>'Population 2016'!L70/'Population 2016'!L$5</f>
        <v>3.7567709243403811E-3</v>
      </c>
      <c r="M70">
        <f>'Population 2016'!M70/'Population 2016'!M$5</f>
        <v>3.7567709243403811E-3</v>
      </c>
      <c r="N70">
        <f>'Population 2016'!N70/'Population 2016'!N$5</f>
        <v>1.4997468273040725E-2</v>
      </c>
      <c r="O70">
        <f>'Population 2016'!O70/'Population 2016'!O$5</f>
        <v>1.5514013136386602E-2</v>
      </c>
      <c r="P70">
        <f>'Population 2016'!P70/'Population 2016'!P$5</f>
        <v>2.3892708215935985E-3</v>
      </c>
      <c r="Q70">
        <f>'Population 2016'!Q70/'Population 2016'!Q$5</f>
        <v>1.4688429043136979E-3</v>
      </c>
      <c r="R70">
        <f>'Population 2016'!R70/'Population 2016'!R$5</f>
        <v>3.4332251024644703E-3</v>
      </c>
      <c r="S70">
        <f>'Population 2016'!S70/'Population 2016'!S$5</f>
        <v>5.7893519703568234E-3</v>
      </c>
      <c r="T70">
        <f>'Population 2016'!T70/'Population 2016'!T$5</f>
        <v>4.8696388603230297E-3</v>
      </c>
      <c r="U70">
        <f>'Population 2016'!U70/'Population 2016'!U$5</f>
        <v>0</v>
      </c>
      <c r="V70">
        <f>'Population 2016'!V70/'Population 2016'!V$5</f>
        <v>6.4111859930850784E-3</v>
      </c>
      <c r="W70">
        <f>'Population 2016'!W70/'Population 2016'!W$5</f>
        <v>9.040456533249662E-3</v>
      </c>
      <c r="X70">
        <f>'Population 2016'!X70/'Population 2016'!X$5</f>
        <v>9.040456533249662E-3</v>
      </c>
      <c r="Y70">
        <f>'Population 2016'!Y70/'Population 2016'!Y$5</f>
        <v>6.9355018203208219E-3</v>
      </c>
      <c r="Z70">
        <f>'Population 2016'!Z70/'Population 2016'!Z$5</f>
        <v>2.1208595714531837E-2</v>
      </c>
      <c r="AA70">
        <f>'Population 2016'!AA70/'Population 2016'!AA$5</f>
        <v>1.4898778001231764E-2</v>
      </c>
      <c r="AB70">
        <f>'Population 2016'!AB70/'Population 2016'!AB$5</f>
        <v>1.7174498224210106E-3</v>
      </c>
      <c r="AC70">
        <f>'Population 2016'!AC70/'Population 2016'!AC$5</f>
        <v>1.6512522211488537E-2</v>
      </c>
      <c r="AD70">
        <f>'Population 2016'!AD70/'Population 2016'!AD$5</f>
        <v>2.9588001042093119E-3</v>
      </c>
      <c r="AE70">
        <f>'Population 2016'!AE70/'Population 2016'!AE$5</f>
        <v>2.8850398874731772E-3</v>
      </c>
      <c r="AF70">
        <f>'Population 2016'!AF70/'Population 2016'!AF$5</f>
        <v>1.9952042709134508E-2</v>
      </c>
      <c r="AG70">
        <f>'Population 2016'!AG70/'Population 2016'!AG$5</f>
        <v>2.8850398874731772E-3</v>
      </c>
      <c r="AH70">
        <f>'Population 2016'!AH70/'Population 2016'!AH$5</f>
        <v>1.2000408682648634E-2</v>
      </c>
      <c r="AI70">
        <f>'Population 2016'!AI70/'Population 2016'!AI$5</f>
        <v>4.8847777583340621E-3</v>
      </c>
      <c r="AJ70">
        <f>'Population 2016'!AJ70/'Population 2016'!AJ$5</f>
        <v>4.4195967989292583E-3</v>
      </c>
      <c r="AK70">
        <f>'Population 2016'!AK70/'Population 2016'!AK$5</f>
        <v>3.3943904554769119E-4</v>
      </c>
      <c r="AL70">
        <f>'Population 2016'!AL70/'Population 2016'!AL$5</f>
        <v>1.9527855128500735E-2</v>
      </c>
      <c r="AM70">
        <f>'Population 2016'!AM70/'Population 2016'!AM$5</f>
        <v>1.4640100546558924E-2</v>
      </c>
      <c r="AN70">
        <f>'Population 2016'!AN70/'Population 2016'!AN$5</f>
        <v>0</v>
      </c>
      <c r="AO70">
        <f>'Population 2016'!AO70/'Population 2016'!AO$5</f>
        <v>0</v>
      </c>
      <c r="AP70">
        <f>'Population 2016'!AP70/'Population 2016'!AP$5</f>
        <v>2.0528510058177322E-3</v>
      </c>
      <c r="AQ70">
        <f>'Population 2016'!AQ70/'Population 2016'!AQ$5</f>
        <v>1.231709322080342E-2</v>
      </c>
      <c r="AR70">
        <f>'Population 2016'!AR70/'Population 2016'!AR$5</f>
        <v>8.845159144471898E-3</v>
      </c>
      <c r="AS70">
        <f>'Population 2016'!AS70/'Population 2016'!AS$5</f>
        <v>2.3029896993551628E-3</v>
      </c>
      <c r="AT70">
        <f>'Population 2016'!AT70/'Population 2016'!AT$5</f>
        <v>0</v>
      </c>
      <c r="AU70">
        <f>'Population 2016'!AU70/'Population 2016'!AU$5</f>
        <v>0</v>
      </c>
      <c r="AV70">
        <f>'Population 2016'!AV70/'Population 2016'!AV$5</f>
        <v>7.3487488121634463E-3</v>
      </c>
      <c r="AW70">
        <f>'Population 2016'!AW70/'Population 2016'!AW$5</f>
        <v>9.221123924583562E-3</v>
      </c>
      <c r="AX70">
        <f>'Population 2016'!AX70/'Population 2016'!AX$5</f>
        <v>5.7247275004152984E-3</v>
      </c>
      <c r="AY70">
        <f>'Population 2016'!AY70/'Population 2016'!AY$5</f>
        <v>7.9097946819252779E-3</v>
      </c>
      <c r="AZ70">
        <f>'Population 2016'!AZ70/'Population 2016'!AZ$5</f>
        <v>6.9147620389918944E-3</v>
      </c>
      <c r="BA70">
        <f>'Population 2016'!BA70/'Population 2016'!BA$5</f>
        <v>1.9137335348736774E-2</v>
      </c>
      <c r="BB70">
        <f>'Population 2016'!BB70/'Population 2016'!BB$5</f>
        <v>7.1673698238539458E-3</v>
      </c>
      <c r="BC70">
        <f>'Population 2016'!BC70/'Population 2016'!BC$5</f>
        <v>0</v>
      </c>
      <c r="BD70" s="9">
        <v>68</v>
      </c>
    </row>
    <row r="71" spans="2:56" x14ac:dyDescent="0.35">
      <c r="B71" s="5" t="s">
        <v>70</v>
      </c>
      <c r="C71">
        <f>'Population 2016'!C71/'Population 2016'!C$5</f>
        <v>2.7650994362468247E-3</v>
      </c>
      <c r="D71">
        <f>'Population 2016'!D71/'Population 2016'!D$5</f>
        <v>1.7116086186829416E-3</v>
      </c>
      <c r="E71">
        <f>'Population 2016'!E71/'Population 2016'!E$5</f>
        <v>7.4536257904827977E-4</v>
      </c>
      <c r="F71">
        <f>'Population 2016'!F71/'Population 2016'!F$5</f>
        <v>2.6783414885397888E-3</v>
      </c>
      <c r="G71">
        <f>'Population 2016'!G71/'Population 2016'!G$5</f>
        <v>3.0179180425485845E-3</v>
      </c>
      <c r="H71">
        <f>'Population 2016'!H71/'Population 2016'!H$5</f>
        <v>1.2687532626705101E-2</v>
      </c>
      <c r="I71">
        <f>'Population 2016'!I71/'Population 2016'!I$5</f>
        <v>2.0412863244284396E-3</v>
      </c>
      <c r="J71">
        <f>'Population 2016'!J71/'Population 2016'!J$5</f>
        <v>6.9246908768234331E-3</v>
      </c>
      <c r="K71">
        <f>'Population 2016'!K71/'Population 2016'!K$5</f>
        <v>9.8993526437650622E-3</v>
      </c>
      <c r="L71">
        <f>'Population 2016'!L71/'Population 2016'!L$5</f>
        <v>3.0498943656378568E-3</v>
      </c>
      <c r="M71">
        <f>'Population 2016'!M71/'Population 2016'!M$5</f>
        <v>3.0498943656378568E-3</v>
      </c>
      <c r="N71">
        <f>'Population 2016'!N71/'Population 2016'!N$5</f>
        <v>1.3414134269938354E-2</v>
      </c>
      <c r="O71">
        <f>'Population 2016'!O71/'Population 2016'!O$5</f>
        <v>1.256179352294905E-2</v>
      </c>
      <c r="P71">
        <f>'Population 2016'!P71/'Population 2016'!P$5</f>
        <v>2.3892708215935985E-3</v>
      </c>
      <c r="Q71">
        <f>'Population 2016'!Q71/'Population 2016'!Q$5</f>
        <v>1.6098518231278129E-3</v>
      </c>
      <c r="R71">
        <f>'Population 2016'!R71/'Population 2016'!R$5</f>
        <v>2.5948794379091924E-3</v>
      </c>
      <c r="S71">
        <f>'Population 2016'!S71/'Population 2016'!S$5</f>
        <v>5.3683242390166483E-3</v>
      </c>
      <c r="T71">
        <f>'Population 2016'!T71/'Population 2016'!T$5</f>
        <v>4.799839927781371E-3</v>
      </c>
      <c r="U71">
        <f>'Population 2016'!U71/'Population 2016'!U$5</f>
        <v>0</v>
      </c>
      <c r="V71">
        <f>'Population 2016'!V71/'Population 2016'!V$5</f>
        <v>5.8463910365513924E-3</v>
      </c>
      <c r="W71">
        <f>'Population 2016'!W71/'Population 2016'!W$5</f>
        <v>7.994561345021212E-3</v>
      </c>
      <c r="X71">
        <f>'Population 2016'!X71/'Population 2016'!X$5</f>
        <v>7.994561345021212E-3</v>
      </c>
      <c r="Y71">
        <f>'Population 2016'!Y71/'Population 2016'!Y$5</f>
        <v>6.3631738764089599E-3</v>
      </c>
      <c r="Z71">
        <f>'Population 2016'!Z71/'Population 2016'!Z$5</f>
        <v>1.836490941436323E-2</v>
      </c>
      <c r="AA71">
        <f>'Population 2016'!AA71/'Population 2016'!AA$5</f>
        <v>1.323715731980119E-2</v>
      </c>
      <c r="AB71">
        <f>'Population 2016'!AB71/'Population 2016'!AB$5</f>
        <v>1.4799954965558889E-3</v>
      </c>
      <c r="AC71">
        <f>'Population 2016'!AC71/'Population 2016'!AC$5</f>
        <v>1.4524606916124868E-2</v>
      </c>
      <c r="AD71">
        <f>'Population 2016'!AD71/'Population 2016'!AD$5</f>
        <v>2.7503814805165806E-3</v>
      </c>
      <c r="AE71">
        <f>'Population 2016'!AE71/'Population 2016'!AE$5</f>
        <v>2.6488978326266181E-3</v>
      </c>
      <c r="AF71">
        <f>'Population 2016'!AF71/'Population 2016'!AF$5</f>
        <v>1.9047188164502557E-2</v>
      </c>
      <c r="AG71">
        <f>'Population 2016'!AG71/'Population 2016'!AG$5</f>
        <v>2.6488978326266181E-3</v>
      </c>
      <c r="AH71">
        <f>'Population 2016'!AH71/'Population 2016'!AH$5</f>
        <v>1.0924830257377185E-2</v>
      </c>
      <c r="AI71">
        <f>'Population 2016'!AI71/'Population 2016'!AI$5</f>
        <v>4.7043157756584131E-3</v>
      </c>
      <c r="AJ71">
        <f>'Population 2016'!AJ71/'Population 2016'!AJ$5</f>
        <v>4.3220031787636285E-3</v>
      </c>
      <c r="AK71">
        <f>'Population 2016'!AK71/'Population 2016'!AK$5</f>
        <v>2.8915177954062581E-4</v>
      </c>
      <c r="AL71">
        <f>'Population 2016'!AL71/'Population 2016'!AL$5</f>
        <v>1.7390610311984533E-2</v>
      </c>
      <c r="AM71">
        <f>'Population 2016'!AM71/'Population 2016'!AM$5</f>
        <v>1.293414127950567E-2</v>
      </c>
      <c r="AN71">
        <f>'Population 2016'!AN71/'Population 2016'!AN$5</f>
        <v>0</v>
      </c>
      <c r="AO71">
        <f>'Population 2016'!AO71/'Population 2016'!AO$5</f>
        <v>0</v>
      </c>
      <c r="AP71">
        <f>'Population 2016'!AP71/'Population 2016'!AP$5</f>
        <v>1.8467732986700062E-3</v>
      </c>
      <c r="AQ71">
        <f>'Population 2016'!AQ71/'Population 2016'!AQ$5</f>
        <v>1.132377925138379E-2</v>
      </c>
      <c r="AR71">
        <f>'Population 2016'!AR71/'Population 2016'!AR$5</f>
        <v>7.914840169373303E-3</v>
      </c>
      <c r="AS71">
        <f>'Population 2016'!AS71/'Population 2016'!AS$5</f>
        <v>2.0412863244284396E-3</v>
      </c>
      <c r="AT71">
        <f>'Population 2016'!AT71/'Population 2016'!AT$5</f>
        <v>0</v>
      </c>
      <c r="AU71">
        <f>'Population 2016'!AU71/'Population 2016'!AU$5</f>
        <v>0</v>
      </c>
      <c r="AV71">
        <f>'Population 2016'!AV71/'Population 2016'!AV$5</f>
        <v>7.2220462464364903E-3</v>
      </c>
      <c r="AW71">
        <f>'Population 2016'!AW71/'Population 2016'!AW$5</f>
        <v>8.8092623100860332E-3</v>
      </c>
      <c r="AX71">
        <f>'Population 2016'!AX71/'Population 2016'!AX$5</f>
        <v>5.3158183932427768E-3</v>
      </c>
      <c r="AY71">
        <f>'Population 2016'!AY71/'Population 2016'!AY$5</f>
        <v>7.0499678712401702E-3</v>
      </c>
      <c r="AZ71">
        <f>'Population 2016'!AZ71/'Population 2016'!AZ$5</f>
        <v>6.2186836640185008E-3</v>
      </c>
      <c r="BA71">
        <f>'Population 2016'!BA71/'Population 2016'!BA$5</f>
        <v>1.6640574389980567E-2</v>
      </c>
      <c r="BB71">
        <f>'Population 2016'!BB71/'Population 2016'!BB$5</f>
        <v>6.428536903668616E-3</v>
      </c>
      <c r="BC71">
        <f>'Population 2016'!BC71/'Population 2016'!BC$5</f>
        <v>0</v>
      </c>
      <c r="BD71" s="9">
        <v>69</v>
      </c>
    </row>
    <row r="72" spans="2:56" x14ac:dyDescent="0.35">
      <c r="B72" s="5" t="s">
        <v>71</v>
      </c>
      <c r="C72">
        <f>'Population 2016'!C72/'Population 2016'!C$5</f>
        <v>2.2488793936203382E-3</v>
      </c>
      <c r="D72">
        <f>'Population 2016'!D72/'Population 2016'!D$5</f>
        <v>1.3815126707940886E-3</v>
      </c>
      <c r="E72">
        <f>'Population 2016'!E72/'Population 2016'!E$5</f>
        <v>5.8597687032097467E-4</v>
      </c>
      <c r="F72">
        <f>'Population 2016'!F72/'Population 2016'!F$5</f>
        <v>2.1529745042492918E-3</v>
      </c>
      <c r="G72">
        <f>'Population 2016'!G72/'Population 2016'!G$5</f>
        <v>2.7066529529583719E-3</v>
      </c>
      <c r="H72">
        <f>'Population 2016'!H72/'Population 2016'!H$5</f>
        <v>1.1487842600668584E-2</v>
      </c>
      <c r="I72">
        <f>'Population 2016'!I72/'Population 2016'!I$5</f>
        <v>1.9470731094548195E-3</v>
      </c>
      <c r="J72">
        <f>'Population 2016'!J72/'Population 2016'!J$5</f>
        <v>5.2992544554373334E-3</v>
      </c>
      <c r="K72">
        <f>'Population 2016'!K72/'Population 2016'!K$5</f>
        <v>7.9856353069035577E-3</v>
      </c>
      <c r="L72">
        <f>'Population 2016'!L72/'Population 2016'!L$5</f>
        <v>2.7401394691277622E-3</v>
      </c>
      <c r="M72">
        <f>'Population 2016'!M72/'Population 2016'!M$5</f>
        <v>2.7401394691277622E-3</v>
      </c>
      <c r="N72">
        <f>'Population 2016'!N72/'Population 2016'!N$5</f>
        <v>1.0689513828051535E-2</v>
      </c>
      <c r="O72">
        <f>'Population 2016'!O72/'Population 2016'!O$5</f>
        <v>1.1402700587471889E-2</v>
      </c>
      <c r="P72">
        <f>'Population 2016'!P72/'Population 2016'!P$5</f>
        <v>1.8370336977347008E-3</v>
      </c>
      <c r="Q72">
        <f>'Population 2016'!Q72/'Population 2016'!Q$5</f>
        <v>1.1398220937474295E-3</v>
      </c>
      <c r="R72">
        <f>'Population 2016'!R72/'Population 2016'!R$5</f>
        <v>2.2888167349763133E-3</v>
      </c>
      <c r="S72">
        <f>'Population 2016'!S72/'Population 2016'!S$5</f>
        <v>4.3470892596443591E-3</v>
      </c>
      <c r="T72">
        <f>'Population 2016'!T72/'Population 2016'!T$5</f>
        <v>3.5899917637259599E-3</v>
      </c>
      <c r="U72">
        <f>'Population 2016'!U72/'Population 2016'!U$5</f>
        <v>0</v>
      </c>
      <c r="V72">
        <f>'Population 2016'!V72/'Population 2016'!V$5</f>
        <v>4.953404416085971E-3</v>
      </c>
      <c r="W72">
        <f>'Population 2016'!W72/'Population 2016'!W$5</f>
        <v>6.8179292582642064E-3</v>
      </c>
      <c r="X72">
        <f>'Population 2016'!X72/'Population 2016'!X$5</f>
        <v>6.8179292582642064E-3</v>
      </c>
      <c r="Y72">
        <f>'Population 2016'!Y72/'Population 2016'!Y$5</f>
        <v>5.1191554983227609E-3</v>
      </c>
      <c r="Z72">
        <f>'Population 2016'!Z72/'Population 2016'!Z$5</f>
        <v>1.4135192214997396E-2</v>
      </c>
      <c r="AA72">
        <f>'Population 2016'!AA72/'Population 2016'!AA$5</f>
        <v>1.0681277767036926E-2</v>
      </c>
      <c r="AB72">
        <f>'Population 2016'!AB72/'Population 2016'!AB$5</f>
        <v>1.23230607043796E-3</v>
      </c>
      <c r="AC72">
        <f>'Population 2016'!AC72/'Population 2016'!AC$5</f>
        <v>1.136793809122897E-2</v>
      </c>
      <c r="AD72">
        <f>'Population 2016'!AD72/'Population 2016'!AD$5</f>
        <v>2.5345193345491087E-3</v>
      </c>
      <c r="AE72">
        <f>'Population 2016'!AE72/'Population 2016'!AE$5</f>
        <v>2.4692245300259757E-3</v>
      </c>
      <c r="AF72">
        <f>'Population 2016'!AF72/'Population 2016'!AF$5</f>
        <v>1.5714307258441539E-2</v>
      </c>
      <c r="AG72">
        <f>'Population 2016'!AG72/'Population 2016'!AG$5</f>
        <v>2.4692245300259757E-3</v>
      </c>
      <c r="AH72">
        <f>'Population 2016'!AH72/'Population 2016'!AH$5</f>
        <v>9.4479997770821923E-3</v>
      </c>
      <c r="AI72">
        <f>'Population 2016'!AI72/'Population 2016'!AI$5</f>
        <v>3.62701242453408E-3</v>
      </c>
      <c r="AJ72">
        <f>'Population 2016'!AJ72/'Population 2016'!AJ$5</f>
        <v>3.2345314112037474E-3</v>
      </c>
      <c r="AK72">
        <f>'Population 2016'!AK72/'Population 2016'!AK$5</f>
        <v>4.651572105653546E-4</v>
      </c>
      <c r="AL72">
        <f>'Population 2016'!AL72/'Population 2016'!AL$5</f>
        <v>1.5625831397101862E-2</v>
      </c>
      <c r="AM72">
        <f>'Population 2016'!AM72/'Population 2016'!AM$5</f>
        <v>1.1086924238747369E-2</v>
      </c>
      <c r="AN72">
        <f>'Population 2016'!AN72/'Population 2016'!AN$5</f>
        <v>0</v>
      </c>
      <c r="AO72">
        <f>'Population 2016'!AO72/'Population 2016'!AO$5</f>
        <v>0</v>
      </c>
      <c r="AP72">
        <f>'Population 2016'!AP72/'Population 2016'!AP$5</f>
        <v>1.6803259198199198E-3</v>
      </c>
      <c r="AQ72">
        <f>'Population 2016'!AQ72/'Population 2016'!AQ$5</f>
        <v>8.6247054310297586E-3</v>
      </c>
      <c r="AR72">
        <f>'Population 2016'!AR72/'Population 2016'!AR$5</f>
        <v>6.5077772750431464E-3</v>
      </c>
      <c r="AS72">
        <f>'Population 2016'!AS72/'Population 2016'!AS$5</f>
        <v>1.9470731094548195E-3</v>
      </c>
      <c r="AT72">
        <f>'Population 2016'!AT72/'Population 2016'!AT$5</f>
        <v>0</v>
      </c>
      <c r="AU72">
        <f>'Population 2016'!AU72/'Population 2016'!AU$5</f>
        <v>0</v>
      </c>
      <c r="AV72">
        <f>'Population 2016'!AV72/'Population 2016'!AV$5</f>
        <v>6.6518847006651885E-3</v>
      </c>
      <c r="AW72">
        <f>'Population 2016'!AW72/'Population 2016'!AW$5</f>
        <v>7.7224052718286654E-3</v>
      </c>
      <c r="AX72">
        <f>'Population 2016'!AX72/'Population 2016'!AX$5</f>
        <v>3.8463012893415285E-3</v>
      </c>
      <c r="AY72">
        <f>'Population 2016'!AY72/'Population 2016'!AY$5</f>
        <v>5.8703834032006368E-3</v>
      </c>
      <c r="AZ72">
        <f>'Population 2016'!AZ72/'Population 2016'!AZ$5</f>
        <v>5.0365009693322822E-3</v>
      </c>
      <c r="BA72">
        <f>'Population 2016'!BA72/'Population 2016'!BA$5</f>
        <v>1.4211293457136688E-2</v>
      </c>
      <c r="BB72">
        <f>'Population 2016'!BB72/'Population 2016'!BB$5</f>
        <v>5.3927898192966586E-3</v>
      </c>
      <c r="BC72">
        <f>'Population 2016'!BC72/'Population 2016'!BC$5</f>
        <v>0</v>
      </c>
      <c r="BD72" s="9">
        <v>70</v>
      </c>
    </row>
    <row r="73" spans="2:56" x14ac:dyDescent="0.35">
      <c r="B73" s="5" t="s">
        <v>72</v>
      </c>
      <c r="C73">
        <f>'Population 2016'!C73/'Population 2016'!C$5</f>
        <v>2.0853245286297679E-3</v>
      </c>
      <c r="D73">
        <f>'Population 2016'!D73/'Population 2016'!D$5</f>
        <v>1.2837064640122062E-3</v>
      </c>
      <c r="E73">
        <f>'Population 2016'!E73/'Population 2016'!E$5</f>
        <v>5.4847435062043229E-4</v>
      </c>
      <c r="F73">
        <f>'Population 2016'!F73/'Population 2016'!F$5</f>
        <v>1.9263456090651558E-3</v>
      </c>
      <c r="G73">
        <f>'Population 2016'!G73/'Population 2016'!G$5</f>
        <v>3.044984572078168E-3</v>
      </c>
      <c r="H73">
        <f>'Population 2016'!H73/'Population 2016'!H$5</f>
        <v>1.0985269751923557E-2</v>
      </c>
      <c r="I73">
        <f>'Population 2016'!I73/'Population 2016'!I$5</f>
        <v>2.0203500544343019E-3</v>
      </c>
      <c r="J73">
        <f>'Population 2016'!J73/'Population 2016'!J$5</f>
        <v>5.6724413889188358E-3</v>
      </c>
      <c r="K73">
        <f>'Population 2016'!K73/'Population 2016'!K$5</f>
        <v>8.788924065586165E-3</v>
      </c>
      <c r="L73">
        <f>'Population 2016'!L73/'Population 2016'!L$5</f>
        <v>2.3668451066668783E-3</v>
      </c>
      <c r="M73">
        <f>'Population 2016'!M73/'Population 2016'!M$5</f>
        <v>2.3668451066668783E-3</v>
      </c>
      <c r="N73">
        <f>'Population 2016'!N73/'Population 2016'!N$5</f>
        <v>1.0665402142725103E-2</v>
      </c>
      <c r="O73">
        <f>'Population 2016'!O73/'Population 2016'!O$5</f>
        <v>1.1115404047909175E-2</v>
      </c>
      <c r="P73">
        <f>'Population 2016'!P73/'Population 2016'!P$5</f>
        <v>1.6567113715766934E-3</v>
      </c>
      <c r="Q73">
        <f>'Population 2016'!Q73/'Population 2016'!Q$5</f>
        <v>1.1985758099199773E-3</v>
      </c>
      <c r="R73">
        <f>'Population 2016'!R73/'Population 2016'!R$5</f>
        <v>2.3021238090168736E-3</v>
      </c>
      <c r="S73">
        <f>'Population 2016'!S73/'Population 2016'!S$5</f>
        <v>4.3347320515966393E-3</v>
      </c>
      <c r="T73">
        <f>'Population 2016'!T73/'Population 2016'!T$5</f>
        <v>3.4736602094898629E-3</v>
      </c>
      <c r="U73">
        <f>'Population 2016'!U73/'Population 2016'!U$5</f>
        <v>0</v>
      </c>
      <c r="V73">
        <f>'Population 2016'!V73/'Population 2016'!V$5</f>
        <v>4.9915662374733823E-3</v>
      </c>
      <c r="W73">
        <f>'Population 2016'!W73/'Population 2016'!W$5</f>
        <v>6.8571503278227735E-3</v>
      </c>
      <c r="X73">
        <f>'Population 2016'!X73/'Population 2016'!X$5</f>
        <v>6.8571503278227735E-3</v>
      </c>
      <c r="Y73">
        <f>'Population 2016'!Y73/'Population 2016'!Y$5</f>
        <v>5.3178804788477129E-3</v>
      </c>
      <c r="Z73">
        <f>'Population 2016'!Z73/'Population 2016'!Z$5</f>
        <v>1.2683344206061755E-2</v>
      </c>
      <c r="AA73">
        <f>'Population 2016'!AA73/'Population 2016'!AA$5</f>
        <v>9.9285323723704577E-3</v>
      </c>
      <c r="AB73">
        <f>'Population 2016'!AB73/'Population 2016'!AB$5</f>
        <v>1.1401901681626972E-3</v>
      </c>
      <c r="AC73">
        <f>'Population 2016'!AC73/'Population 2016'!AC$5</f>
        <v>1.0435003857920943E-2</v>
      </c>
      <c r="AD73">
        <f>'Population 2016'!AD73/'Population 2016'!AD$5</f>
        <v>2.3447095165432283E-3</v>
      </c>
      <c r="AE73">
        <f>'Population 2016'!AE73/'Population 2016'!AE$5</f>
        <v>2.0790767872360086E-3</v>
      </c>
      <c r="AF73">
        <f>'Population 2016'!AF73/'Population 2016'!AF$5</f>
        <v>1.5759549985673138E-2</v>
      </c>
      <c r="AG73">
        <f>'Population 2016'!AG73/'Population 2016'!AG$5</f>
        <v>2.0790767872360086E-3</v>
      </c>
      <c r="AH73">
        <f>'Population 2016'!AH73/'Population 2016'!AH$5</f>
        <v>9.0188829960153438E-3</v>
      </c>
      <c r="AI73">
        <f>'Population 2016'!AI73/'Population 2016'!AI$5</f>
        <v>3.5818969288651677E-3</v>
      </c>
      <c r="AJ73">
        <f>'Population 2016'!AJ73/'Population 2016'!AJ$5</f>
        <v>3.6388478376042162E-3</v>
      </c>
      <c r="AK73">
        <f>'Population 2016'!AK73/'Population 2016'!AK$5</f>
        <v>4.0229812805652289E-4</v>
      </c>
      <c r="AL73">
        <f>'Population 2016'!AL73/'Population 2016'!AL$5</f>
        <v>1.5306574909987406E-2</v>
      </c>
      <c r="AM73">
        <f>'Population 2016'!AM73/'Population 2016'!AM$5</f>
        <v>1.0511027161334488E-2</v>
      </c>
      <c r="AN73">
        <f>'Population 2016'!AN73/'Population 2016'!AN$5</f>
        <v>0</v>
      </c>
      <c r="AO73">
        <f>'Population 2016'!AO73/'Population 2016'!AO$5</f>
        <v>0</v>
      </c>
      <c r="AP73">
        <f>'Population 2016'!AP73/'Population 2016'!AP$5</f>
        <v>1.4425439500340821E-3</v>
      </c>
      <c r="AQ73">
        <f>'Population 2016'!AQ73/'Population 2016'!AQ$5</f>
        <v>8.3095851372828409E-3</v>
      </c>
      <c r="AR73">
        <f>'Population 2016'!AR73/'Population 2016'!AR$5</f>
        <v>6.1847498531339114E-3</v>
      </c>
      <c r="AS73">
        <f>'Population 2016'!AS73/'Population 2016'!AS$5</f>
        <v>2.0203500544343019E-3</v>
      </c>
      <c r="AT73">
        <f>'Population 2016'!AT73/'Population 2016'!AT$5</f>
        <v>0</v>
      </c>
      <c r="AU73">
        <f>'Population 2016'!AU73/'Population 2016'!AU$5</f>
        <v>0</v>
      </c>
      <c r="AV73">
        <f>'Population 2016'!AV73/'Population 2016'!AV$5</f>
        <v>5.7016154577130187E-3</v>
      </c>
      <c r="AW73">
        <f>'Population 2016'!AW73/'Population 2016'!AW$5</f>
        <v>7.4478308621636459E-3</v>
      </c>
      <c r="AX73">
        <f>'Population 2016'!AX73/'Population 2016'!AX$5</f>
        <v>3.986863794932083E-3</v>
      </c>
      <c r="AY73">
        <f>'Population 2016'!AY73/'Population 2016'!AY$5</f>
        <v>5.8045959425966154E-3</v>
      </c>
      <c r="AZ73">
        <f>'Population 2016'!AZ73/'Population 2016'!AZ$5</f>
        <v>4.8783013386565115E-3</v>
      </c>
      <c r="BA73">
        <f>'Population 2016'!BA73/'Population 2016'!BA$5</f>
        <v>1.2942668969984885E-2</v>
      </c>
      <c r="BB73">
        <f>'Population 2016'!BB73/'Population 2016'!BB$5</f>
        <v>5.2754051497345038E-3</v>
      </c>
      <c r="BC73">
        <f>'Population 2016'!BC73/'Population 2016'!BC$5</f>
        <v>0</v>
      </c>
      <c r="BD73" s="9">
        <v>71</v>
      </c>
    </row>
    <row r="74" spans="2:56" x14ac:dyDescent="0.35">
      <c r="B74" s="5" t="s">
        <v>73</v>
      </c>
      <c r="C74">
        <f>'Population 2016'!C74/'Population 2016'!C$5</f>
        <v>1.466882695384175E-3</v>
      </c>
      <c r="D74">
        <f>'Population 2016'!D74/'Population 2016'!D$5</f>
        <v>8.9737194722377077E-4</v>
      </c>
      <c r="E74">
        <f>'Population 2016'!E74/'Population 2016'!E$5</f>
        <v>3.7502519700542382E-4</v>
      </c>
      <c r="F74">
        <f>'Population 2016'!F74/'Population 2016'!F$5</f>
        <v>1.658511460211177E-3</v>
      </c>
      <c r="G74">
        <f>'Population 2016'!G74/'Population 2016'!G$5</f>
        <v>2.2465219509554485E-3</v>
      </c>
      <c r="H74">
        <f>'Population 2016'!H74/'Population 2016'!H$5</f>
        <v>8.5988593217536224E-3</v>
      </c>
      <c r="I74">
        <f>'Population 2016'!I74/'Population 2016'!I$5</f>
        <v>1.5597521145632694E-3</v>
      </c>
      <c r="J74">
        <f>'Population 2016'!J74/'Population 2016'!J$5</f>
        <v>4.3787266861829615E-3</v>
      </c>
      <c r="K74">
        <f>'Population 2016'!K74/'Population 2016'!K$5</f>
        <v>6.5916930491896238E-3</v>
      </c>
      <c r="L74">
        <f>'Population 2016'!L74/'Population 2016'!L$5</f>
        <v>2.4700967388369102E-3</v>
      </c>
      <c r="M74">
        <f>'Population 2016'!M74/'Population 2016'!M$5</f>
        <v>2.4700967388369102E-3</v>
      </c>
      <c r="N74">
        <f>'Population 2016'!N74/'Population 2016'!N$5</f>
        <v>7.6996648475739626E-3</v>
      </c>
      <c r="O74">
        <f>'Population 2016'!O74/'Population 2016'!O$5</f>
        <v>8.5891758552025434E-3</v>
      </c>
      <c r="P74">
        <f>'Population 2016'!P74/'Population 2016'!P$5</f>
        <v>1.1495548292572975E-3</v>
      </c>
      <c r="Q74">
        <f>'Population 2016'!Q74/'Population 2016'!Q$5</f>
        <v>1.0223146614023338E-3</v>
      </c>
      <c r="R74">
        <f>'Population 2016'!R74/'Population 2016'!R$5</f>
        <v>1.6500771810294352E-3</v>
      </c>
      <c r="S74">
        <f>'Population 2016'!S74/'Population 2016'!S$5</f>
        <v>3.3417421191905675E-3</v>
      </c>
      <c r="T74">
        <f>'Population 2016'!T74/'Population 2016'!T$5</f>
        <v>2.5267213580080316E-3</v>
      </c>
      <c r="U74">
        <f>'Population 2016'!U74/'Population 2016'!U$5</f>
        <v>0</v>
      </c>
      <c r="V74">
        <f>'Population 2016'!V74/'Population 2016'!V$5</f>
        <v>3.6101083032490976E-3</v>
      </c>
      <c r="W74">
        <f>'Population 2016'!W74/'Population 2016'!W$5</f>
        <v>5.4353865563247245E-3</v>
      </c>
      <c r="X74">
        <f>'Population 2016'!X74/'Population 2016'!X$5</f>
        <v>5.4353865563247245E-3</v>
      </c>
      <c r="Y74">
        <f>'Population 2016'!Y74/'Population 2016'!Y$5</f>
        <v>3.978474110109537E-3</v>
      </c>
      <c r="Z74">
        <f>'Population 2016'!Z74/'Population 2016'!Z$5</f>
        <v>1.0445562474955622E-2</v>
      </c>
      <c r="AA74">
        <f>'Population 2016'!AA74/'Population 2016'!AA$5</f>
        <v>7.9074807478555394E-3</v>
      </c>
      <c r="AB74">
        <f>'Population 2016'!AB74/'Population 2016'!AB$5</f>
        <v>7.7991463926389154E-4</v>
      </c>
      <c r="AC74">
        <f>'Population 2016'!AC74/'Population 2016'!AC$5</f>
        <v>8.3291789144451737E-3</v>
      </c>
      <c r="AD74">
        <f>'Population 2016'!AD74/'Population 2016'!AD$5</f>
        <v>1.7976106293498084E-3</v>
      </c>
      <c r="AE74">
        <f>'Population 2016'!AE74/'Population 2016'!AE$5</f>
        <v>1.6273267692686784E-3</v>
      </c>
      <c r="AF74">
        <f>'Population 2016'!AF74/'Population 2016'!AF$5</f>
        <v>1.1883756352832949E-2</v>
      </c>
      <c r="AG74">
        <f>'Population 2016'!AG74/'Population 2016'!AG$5</f>
        <v>1.6273267692686784E-3</v>
      </c>
      <c r="AH74">
        <f>'Population 2016'!AH74/'Population 2016'!AH$5</f>
        <v>7.1500887027112379E-3</v>
      </c>
      <c r="AI74">
        <f>'Population 2016'!AI74/'Population 2016'!AI$5</f>
        <v>2.6987269227403974E-3</v>
      </c>
      <c r="AJ74">
        <f>'Population 2016'!AJ74/'Population 2016'!AJ$5</f>
        <v>2.760505256113543E-3</v>
      </c>
      <c r="AK74">
        <f>'Population 2016'!AK74/'Population 2016'!AK$5</f>
        <v>1.7600543102472876E-4</v>
      </c>
      <c r="AL74">
        <f>'Population 2016'!AL74/'Population 2016'!AL$5</f>
        <v>1.1927777088026108E-2</v>
      </c>
      <c r="AM74">
        <f>'Population 2016'!AM74/'Population 2016'!AM$5</f>
        <v>8.6167241960078376E-3</v>
      </c>
      <c r="AN74">
        <f>'Population 2016'!AN74/'Population 2016'!AN$5</f>
        <v>0</v>
      </c>
      <c r="AO74">
        <f>'Population 2016'!AO74/'Population 2016'!AO$5</f>
        <v>0</v>
      </c>
      <c r="AP74">
        <f>'Population 2016'!AP74/'Population 2016'!AP$5</f>
        <v>1.1968359145887164E-3</v>
      </c>
      <c r="AQ74">
        <f>'Population 2016'!AQ74/'Population 2016'!AQ$5</f>
        <v>6.5764235216747959E-3</v>
      </c>
      <c r="AR74">
        <f>'Population 2016'!AR74/'Population 2016'!AR$5</f>
        <v>4.8534313198031623E-3</v>
      </c>
      <c r="AS74">
        <f>'Population 2016'!AS74/'Population 2016'!AS$5</f>
        <v>1.5597521145632694E-3</v>
      </c>
      <c r="AT74">
        <f>'Population 2016'!AT74/'Population 2016'!AT$5</f>
        <v>0</v>
      </c>
      <c r="AU74">
        <f>'Population 2016'!AU74/'Population 2016'!AU$5</f>
        <v>0</v>
      </c>
      <c r="AV74">
        <f>'Population 2016'!AV74/'Population 2016'!AV$5</f>
        <v>4.6457607433217189E-3</v>
      </c>
      <c r="AW74">
        <f>'Population 2016'!AW74/'Population 2016'!AW$5</f>
        <v>5.6058941973274757E-3</v>
      </c>
      <c r="AX74">
        <f>'Population 2016'!AX74/'Population 2016'!AX$5</f>
        <v>3.1818239901861816E-3</v>
      </c>
      <c r="AY74">
        <f>'Population 2016'!AY74/'Population 2016'!AY$5</f>
        <v>4.4873167895719225E-3</v>
      </c>
      <c r="AZ74">
        <f>'Population 2016'!AZ74/'Population 2016'!AZ$5</f>
        <v>3.6529732901496282E-3</v>
      </c>
      <c r="BA74">
        <f>'Population 2016'!BA74/'Population 2016'!BA$5</f>
        <v>9.217771539624272E-3</v>
      </c>
      <c r="BB74">
        <f>'Population 2016'!BB74/'Population 2016'!BB$5</f>
        <v>4.1637032791752692E-3</v>
      </c>
      <c r="BC74">
        <f>'Population 2016'!BC74/'Population 2016'!BC$5</f>
        <v>0</v>
      </c>
      <c r="BD74" s="9">
        <v>72</v>
      </c>
    </row>
    <row r="75" spans="2:56" x14ac:dyDescent="0.35">
      <c r="B75" s="5" t="s">
        <v>74</v>
      </c>
      <c r="C75">
        <f>'Population 2016'!C75/'Population 2016'!C$5</f>
        <v>1.2419947560221413E-3</v>
      </c>
      <c r="D75">
        <f>'Population 2016'!D75/'Population 2016'!D$5</f>
        <v>7.2621108535547664E-4</v>
      </c>
      <c r="E75">
        <f>'Population 2016'!E75/'Population 2016'!E$5</f>
        <v>2.5314200797866106E-4</v>
      </c>
      <c r="F75">
        <f>'Population 2016'!F75/'Population 2016'!F$5</f>
        <v>1.7100180272984805E-3</v>
      </c>
      <c r="G75">
        <f>'Population 2016'!G75/'Population 2016'!G$5</f>
        <v>1.9487901261300276E-3</v>
      </c>
      <c r="H75">
        <f>'Population 2016'!H75/'Population 2016'!H$5</f>
        <v>7.4186237285717525E-3</v>
      </c>
      <c r="I75">
        <f>'Population 2016'!I75/'Population 2016'!I$5</f>
        <v>1.0886860396951679E-3</v>
      </c>
      <c r="J75">
        <f>'Population 2016'!J75/'Population 2016'!J$5</f>
        <v>3.4167337020973108E-3</v>
      </c>
      <c r="K75">
        <f>'Population 2016'!K75/'Population 2016'!K$5</f>
        <v>5.0323678117469165E-3</v>
      </c>
      <c r="L75">
        <f>'Population 2016'!L75/'Population 2016'!L$5</f>
        <v>1.5011198830873827E-3</v>
      </c>
      <c r="M75">
        <f>'Population 2016'!M75/'Population 2016'!M$5</f>
        <v>1.5011198830873827E-3</v>
      </c>
      <c r="N75">
        <f>'Population 2016'!N75/'Population 2016'!N$5</f>
        <v>6.7432346629588249E-3</v>
      </c>
      <c r="O75">
        <f>'Population 2016'!O75/'Population 2016'!O$5</f>
        <v>7.3211083702360786E-3</v>
      </c>
      <c r="P75">
        <f>'Population 2016'!P75/'Population 2016'!P$5</f>
        <v>9.6923250309928998E-4</v>
      </c>
      <c r="Q75">
        <f>'Population 2016'!Q75/'Population 2016'!Q$5</f>
        <v>8.8130574258821865E-4</v>
      </c>
      <c r="R75">
        <f>'Population 2016'!R75/'Population 2016'!R$5</f>
        <v>1.4504710704210358E-3</v>
      </c>
      <c r="S75">
        <f>'Population 2016'!S75/'Population 2016'!S$5</f>
        <v>2.7494787906177016E-3</v>
      </c>
      <c r="T75">
        <f>'Population 2016'!T75/'Population 2016'!T$5</f>
        <v>2.2382191035025104E-3</v>
      </c>
      <c r="U75">
        <f>'Population 2016'!U75/'Population 2016'!U$5</f>
        <v>0</v>
      </c>
      <c r="V75">
        <f>'Population 2016'!V75/'Population 2016'!V$5</f>
        <v>3.8772410529609759E-3</v>
      </c>
      <c r="W75">
        <f>'Population 2016'!W75/'Population 2016'!W$5</f>
        <v>4.4613966622869808E-3</v>
      </c>
      <c r="X75">
        <f>'Population 2016'!X75/'Population 2016'!X$5</f>
        <v>4.4613966622869808E-3</v>
      </c>
      <c r="Y75">
        <f>'Population 2016'!Y75/'Population 2016'!Y$5</f>
        <v>3.656539641659115E-3</v>
      </c>
      <c r="Z75">
        <f>'Population 2016'!Z75/'Population 2016'!Z$5</f>
        <v>9.9016034209410686E-3</v>
      </c>
      <c r="AA75">
        <f>'Population 2016'!AA75/'Population 2016'!AA$5</f>
        <v>7.1819750364912095E-3</v>
      </c>
      <c r="AB75">
        <f>'Population 2016'!AB75/'Population 2016'!AB$5</f>
        <v>6.2843515552234836E-4</v>
      </c>
      <c r="AC75">
        <f>'Population 2016'!AC75/'Population 2016'!AC$5</f>
        <v>7.8699518639033066E-3</v>
      </c>
      <c r="AD75">
        <f>'Population 2016'!AD75/'Population 2016'!AD$5</f>
        <v>1.5222003051844134E-3</v>
      </c>
      <c r="AE75">
        <f>'Population 2016'!AE75/'Population 2016'!AE$5</f>
        <v>1.3603835768334377E-3</v>
      </c>
      <c r="AF75">
        <f>'Population 2016'!AF75/'Population 2016'!AF$5</f>
        <v>1.132576271697658E-2</v>
      </c>
      <c r="AG75">
        <f>'Population 2016'!AG75/'Population 2016'!AG$5</f>
        <v>1.3603835768334377E-3</v>
      </c>
      <c r="AH75">
        <f>'Population 2016'!AH75/'Population 2016'!AH$5</f>
        <v>5.9463325376406008E-3</v>
      </c>
      <c r="AI75">
        <f>'Population 2016'!AI75/'Population 2016'!AI$5</f>
        <v>2.2503062385160555E-3</v>
      </c>
      <c r="AJ75">
        <f>'Population 2016'!AJ75/'Population 2016'!AJ$5</f>
        <v>1.8124529459331343E-3</v>
      </c>
      <c r="AK75">
        <f>'Population 2016'!AK75/'Population 2016'!AK$5</f>
        <v>1.2571816501766341E-4</v>
      </c>
      <c r="AL75">
        <f>'Population 2016'!AL75/'Population 2016'!AL$5</f>
        <v>1.03492311239602E-2</v>
      </c>
      <c r="AM75">
        <f>'Population 2016'!AM75/'Population 2016'!AM$5</f>
        <v>7.1244625866109359E-3</v>
      </c>
      <c r="AN75">
        <f>'Population 2016'!AN75/'Population 2016'!AN$5</f>
        <v>0</v>
      </c>
      <c r="AO75">
        <f>'Population 2016'!AO75/'Population 2016'!AO$5</f>
        <v>0</v>
      </c>
      <c r="AP75">
        <f>'Population 2016'!AP75/'Population 2016'!AP$5</f>
        <v>7.5297623765515275E-4</v>
      </c>
      <c r="AQ75">
        <f>'Population 2016'!AQ75/'Population 2016'!AQ$5</f>
        <v>6.5627226393379732E-3</v>
      </c>
      <c r="AR75">
        <f>'Population 2016'!AR75/'Population 2016'!AR$5</f>
        <v>4.2635164141371952E-3</v>
      </c>
      <c r="AS75">
        <f>'Population 2016'!AS75/'Population 2016'!AS$5</f>
        <v>1.0886860396951679E-3</v>
      </c>
      <c r="AT75">
        <f>'Population 2016'!AT75/'Population 2016'!AT$5</f>
        <v>0</v>
      </c>
      <c r="AU75">
        <f>'Population 2016'!AU75/'Population 2016'!AU$5</f>
        <v>0</v>
      </c>
      <c r="AV75">
        <f>'Population 2016'!AV75/'Population 2016'!AV$5</f>
        <v>4.0333650089747651E-3</v>
      </c>
      <c r="AW75">
        <f>'Population 2016'!AW75/'Population 2016'!AW$5</f>
        <v>4.7059002989810238E-3</v>
      </c>
      <c r="AX75">
        <f>'Population 2016'!AX75/'Population 2016'!AX$5</f>
        <v>2.5429035102291168E-3</v>
      </c>
      <c r="AY75">
        <f>'Population 2016'!AY75/'Population 2016'!AY$5</f>
        <v>3.7713044276490928E-3</v>
      </c>
      <c r="AZ75">
        <f>'Population 2016'!AZ75/'Population 2016'!AZ$5</f>
        <v>3.163992613515426E-3</v>
      </c>
      <c r="BA75">
        <f>'Population 2016'!BA75/'Population 2016'!BA$5</f>
        <v>7.9626430576549348E-3</v>
      </c>
      <c r="BB75">
        <f>'Population 2016'!BB75/'Population 2016'!BB$5</f>
        <v>3.3074856894277842E-3</v>
      </c>
      <c r="BC75">
        <f>'Population 2016'!BC75/'Population 2016'!BC$5</f>
        <v>0</v>
      </c>
      <c r="BD75" s="9">
        <v>73</v>
      </c>
    </row>
    <row r="76" spans="2:56" x14ac:dyDescent="0.35">
      <c r="B76" s="5" t="s">
        <v>75</v>
      </c>
      <c r="C76">
        <f>'Population 2016'!C76/'Population 2016'!C$5</f>
        <v>9.6599592135055432E-4</v>
      </c>
      <c r="D76">
        <f>'Population 2016'!D76/'Population 2016'!D$5</f>
        <v>5.8439208552174722E-4</v>
      </c>
      <c r="E76">
        <f>'Population 2016'!E76/'Population 2016'!E$5</f>
        <v>2.3439074812838987E-4</v>
      </c>
      <c r="F76">
        <f>'Population 2016'!F76/'Population 2016'!F$5</f>
        <v>9.9922740149369039E-4</v>
      </c>
      <c r="G76">
        <f>'Population 2016'!G76/'Population 2016'!G$5</f>
        <v>1.5833919774806474E-3</v>
      </c>
      <c r="H76">
        <f>'Population 2016'!H76/'Population 2016'!H$5</f>
        <v>5.4213019554947423E-3</v>
      </c>
      <c r="I76">
        <f>'Population 2016'!I76/'Population 2016'!I$5</f>
        <v>8.5838706975965157E-4</v>
      </c>
      <c r="J76">
        <f>'Population 2016'!J76/'Population 2016'!J$5</f>
        <v>2.579136362505494E-3</v>
      </c>
      <c r="K76">
        <f>'Population 2016'!K76/'Population 2016'!K$5</f>
        <v>3.307659594575438E-3</v>
      </c>
      <c r="L76">
        <f>'Population 2016'!L76/'Population 2016'!L$5</f>
        <v>1.1993074198211363E-3</v>
      </c>
      <c r="M76">
        <f>'Population 2016'!M76/'Population 2016'!M$5</f>
        <v>1.1993074198211363E-3</v>
      </c>
      <c r="N76">
        <f>'Population 2016'!N76/'Population 2016'!N$5</f>
        <v>5.3929802846786317E-3</v>
      </c>
      <c r="O76">
        <f>'Population 2016'!O76/'Population 2016'!O$5</f>
        <v>5.5477952467282866E-3</v>
      </c>
      <c r="P76">
        <f>'Population 2016'!P76/'Population 2016'!P$5</f>
        <v>6.3112814155302603E-4</v>
      </c>
      <c r="Q76">
        <f>'Population 2016'!Q76/'Population 2016'!Q$5</f>
        <v>4.9353121584940244E-4</v>
      </c>
      <c r="R76">
        <f>'Population 2016'!R76/'Population 2016'!R$5</f>
        <v>1.2508649598126365E-3</v>
      </c>
      <c r="S76">
        <f>'Population 2016'!S76/'Population 2016'!S$5</f>
        <v>2.0866028446292926E-3</v>
      </c>
      <c r="T76">
        <f>'Population 2016'!T76/'Population 2016'!T$5</f>
        <v>1.7728928865581215E-3</v>
      </c>
      <c r="U76">
        <f>'Population 2016'!U76/'Population 2016'!U$5</f>
        <v>0</v>
      </c>
      <c r="V76">
        <f>'Population 2016'!V76/'Population 2016'!V$5</f>
        <v>2.7705482327260514E-3</v>
      </c>
      <c r="W76">
        <f>'Population 2016'!W76/'Population 2016'!W$5</f>
        <v>3.2226645487289105E-3</v>
      </c>
      <c r="X76">
        <f>'Population 2016'!X76/'Population 2016'!X$5</f>
        <v>3.2226645487289105E-3</v>
      </c>
      <c r="Y76">
        <f>'Population 2016'!Y76/'Population 2016'!Y$5</f>
        <v>2.6788127374763517E-3</v>
      </c>
      <c r="Z76">
        <f>'Population 2016'!Z76/'Population 2016'!Z$5</f>
        <v>7.838043450907212E-3</v>
      </c>
      <c r="AA76">
        <f>'Population 2016'!AA76/'Population 2016'!AA$5</f>
        <v>5.629313088269197E-3</v>
      </c>
      <c r="AB76">
        <f>'Population 2016'!AB76/'Population 2016'!AB$5</f>
        <v>5.0970799258978747E-4</v>
      </c>
      <c r="AC76">
        <f>'Population 2016'!AC76/'Population 2016'!AC$5</f>
        <v>6.2388683983525747E-3</v>
      </c>
      <c r="AD76">
        <f>'Population 2016'!AD76/'Population 2016'!AD$5</f>
        <v>1.1760765194089844E-3</v>
      </c>
      <c r="AE76">
        <f>'Population 2016'!AE76/'Population 2016'!AE$5</f>
        <v>1.02157106335794E-3</v>
      </c>
      <c r="AF76">
        <f>'Population 2016'!AF76/'Population 2016'!AF$5</f>
        <v>9.0183836281651063E-3</v>
      </c>
      <c r="AG76">
        <f>'Population 2016'!AG76/'Population 2016'!AG$5</f>
        <v>1.02157106335794E-3</v>
      </c>
      <c r="AH76">
        <f>'Population 2016'!AH76/'Population 2016'!AH$5</f>
        <v>4.5345197514466435E-3</v>
      </c>
      <c r="AI76">
        <f>'Population 2016'!AI76/'Population 2016'!AI$5</f>
        <v>1.7718085571791057E-3</v>
      </c>
      <c r="AJ76">
        <f>'Population 2016'!AJ76/'Population 2016'!AJ$5</f>
        <v>1.8961046203608176E-3</v>
      </c>
      <c r="AK76">
        <f>'Population 2016'!AK76/'Population 2016'!AK$5</f>
        <v>1.2571816501766341E-4</v>
      </c>
      <c r="AL76">
        <f>'Population 2016'!AL76/'Population 2016'!AL$5</f>
        <v>7.2808215533601743E-3</v>
      </c>
      <c r="AM76">
        <f>'Population 2016'!AM76/'Population 2016'!AM$5</f>
        <v>5.3641734065942026E-3</v>
      </c>
      <c r="AN76">
        <f>'Population 2016'!AN76/'Population 2016'!AN$5</f>
        <v>0</v>
      </c>
      <c r="AO76">
        <f>'Population 2016'!AO76/'Population 2016'!AO$5</f>
        <v>0</v>
      </c>
      <c r="AP76">
        <f>'Population 2016'!AP76/'Population 2016'!AP$5</f>
        <v>8.6394115688854362E-4</v>
      </c>
      <c r="AQ76">
        <f>'Population 2016'!AQ76/'Population 2016'!AQ$5</f>
        <v>5.3912971995396502E-3</v>
      </c>
      <c r="AR76">
        <f>'Population 2016'!AR76/'Population 2016'!AR$5</f>
        <v>3.2917608180212765E-3</v>
      </c>
      <c r="AS76">
        <f>'Population 2016'!AS76/'Population 2016'!AS$5</f>
        <v>8.5838706975965157E-4</v>
      </c>
      <c r="AT76">
        <f>'Population 2016'!AT76/'Population 2016'!AT$5</f>
        <v>0</v>
      </c>
      <c r="AU76">
        <f>'Population 2016'!AU76/'Population 2016'!AU$5</f>
        <v>0</v>
      </c>
      <c r="AV76">
        <f>'Population 2016'!AV76/'Population 2016'!AV$5</f>
        <v>3.0725372188786823E-3</v>
      </c>
      <c r="AW76">
        <f>'Population 2016'!AW76/'Population 2016'!AW$5</f>
        <v>3.6609921288669228E-3</v>
      </c>
      <c r="AX76">
        <f>'Population 2016'!AX76/'Population 2016'!AX$5</f>
        <v>2.1851080414531606E-3</v>
      </c>
      <c r="AY76">
        <f>'Population 2016'!AY76/'Population 2016'!AY$5</f>
        <v>2.8502799791928031E-3</v>
      </c>
      <c r="AZ76">
        <f>'Population 2016'!AZ76/'Population 2016'!AZ$5</f>
        <v>2.5225650200482079E-3</v>
      </c>
      <c r="BA76">
        <f>'Population 2016'!BA76/'Population 2016'!BA$5</f>
        <v>6.0462103217447634E-3</v>
      </c>
      <c r="BB76">
        <f>'Population 2016'!BB76/'Population 2016'!BB$5</f>
        <v>2.4581730802427791E-3</v>
      </c>
      <c r="BC76">
        <f>'Population 2016'!BC76/'Population 2016'!BC$5</f>
        <v>0</v>
      </c>
      <c r="BD76" s="9">
        <v>74</v>
      </c>
    </row>
    <row r="77" spans="2:56" x14ac:dyDescent="0.35">
      <c r="B77" s="5" t="s">
        <v>81</v>
      </c>
      <c r="C77">
        <f>'Population 2016'!C77/'Population 2016'!C$5</f>
        <v>7.4110798198852052E-4</v>
      </c>
      <c r="D77">
        <f>'Population 2016'!D77/'Population 2016'!D$5</f>
        <v>4.4012793051847072E-4</v>
      </c>
      <c r="E77">
        <f>'Population 2016'!E77/'Population 2016'!E$5</f>
        <v>1.6407352368987292E-4</v>
      </c>
      <c r="F77">
        <f>'Population 2016'!F77/'Population 2016'!F$5</f>
        <v>6.1807880504764355E-4</v>
      </c>
      <c r="G77">
        <f>'Population 2016'!G77/'Population 2016'!G$5</f>
        <v>1.1638607697720999E-3</v>
      </c>
      <c r="H77">
        <f>'Population 2016'!H77/'Population 2016'!H$5</f>
        <v>3.3299504236202755E-3</v>
      </c>
      <c r="I77">
        <f>'Population 2016'!I77/'Population 2016'!I$5</f>
        <v>6.1761996482706646E-4</v>
      </c>
      <c r="J77">
        <f>'Population 2016'!J77/'Population 2016'!J$5</f>
        <v>1.3683520894321754E-3</v>
      </c>
      <c r="K77">
        <f>'Population 2016'!K77/'Population 2016'!K$5</f>
        <v>2.0791003165902757E-3</v>
      </c>
      <c r="L77">
        <f>'Population 2016'!L77/'Population 2016'!L$5</f>
        <v>8.0218575762870713E-4</v>
      </c>
      <c r="M77">
        <f>'Population 2016'!M77/'Population 2016'!M$5</f>
        <v>8.0218575762870713E-4</v>
      </c>
      <c r="N77">
        <f>'Population 2016'!N77/'Population 2016'!N$5</f>
        <v>3.5524549714276528E-3</v>
      </c>
      <c r="O77">
        <f>'Population 2016'!O77/'Population 2016'!O$5</f>
        <v>3.774482123220495E-3</v>
      </c>
      <c r="P77">
        <f>'Population 2016'!P77/'Population 2016'!P$5</f>
        <v>3.7191479770089036E-4</v>
      </c>
      <c r="Q77">
        <f>'Population 2016'!Q77/'Population 2016'!Q$5</f>
        <v>2.4676560792470122E-4</v>
      </c>
      <c r="R77">
        <f>'Population 2016'!R77/'Population 2016'!R$5</f>
        <v>5.8551125778463829E-4</v>
      </c>
      <c r="S77">
        <f>'Population 2016'!S77/'Population 2016'!S$5</f>
        <v>1.2569045899966636E-3</v>
      </c>
      <c r="T77">
        <f>'Population 2016'!T77/'Population 2016'!T$5</f>
        <v>1.1842552221234697E-3</v>
      </c>
      <c r="U77">
        <f>'Population 2016'!U77/'Population 2016'!U$5</f>
        <v>0</v>
      </c>
      <c r="V77">
        <f>'Population 2016'!V77/'Population 2016'!V$5</f>
        <v>1.6562230482136452E-3</v>
      </c>
      <c r="W77">
        <f>'Population 2016'!W77/'Population 2016'!W$5</f>
        <v>1.9773955902444127E-3</v>
      </c>
      <c r="X77">
        <f>'Population 2016'!X77/'Population 2016'!X$5</f>
        <v>1.9773955902444127E-3</v>
      </c>
      <c r="Y77">
        <f>'Population 2016'!Y77/'Population 2016'!Y$5</f>
        <v>1.5182588512106326E-3</v>
      </c>
      <c r="Z77">
        <f>'Population 2016'!Z77/'Population 2016'!Z$5</f>
        <v>4.5684817347841486E-3</v>
      </c>
      <c r="AA77">
        <f>'Population 2016'!AA77/'Population 2016'!AA$5</f>
        <v>3.311946860028555E-3</v>
      </c>
      <c r="AB77">
        <f>'Population 2016'!AB77/'Population 2016'!AB$5</f>
        <v>3.8483976950554229E-4</v>
      </c>
      <c r="AC77">
        <f>'Population 2016'!AC77/'Population 2016'!AC$5</f>
        <v>3.6996737833068899E-3</v>
      </c>
      <c r="AD77">
        <f>'Population 2016'!AD77/'Population 2016'!AD$5</f>
        <v>7.7412631657300239E-4</v>
      </c>
      <c r="AE77">
        <f>'Population 2016'!AE77/'Population 2016'!AE$5</f>
        <v>6.2628979763652609E-4</v>
      </c>
      <c r="AF77">
        <f>'Population 2016'!AF77/'Population 2016'!AF$5</f>
        <v>5.4442081768689013E-3</v>
      </c>
      <c r="AG77">
        <f>'Population 2016'!AG77/'Population 2016'!AG$5</f>
        <v>6.2628979763652609E-4</v>
      </c>
      <c r="AH77">
        <f>'Population 2016'!AH77/'Population 2016'!AH$5</f>
        <v>2.615568951264594E-3</v>
      </c>
      <c r="AI77">
        <f>'Population 2016'!AI77/'Population 2016'!AI$5</f>
        <v>1.0390235366173769E-3</v>
      </c>
      <c r="AJ77">
        <f>'Population 2016'!AJ77/'Population 2016'!AJ$5</f>
        <v>1.0038200931321976E-3</v>
      </c>
      <c r="AK77">
        <f>'Population 2016'!AK77/'Population 2016'!AK$5</f>
        <v>1.0057453201413072E-4</v>
      </c>
      <c r="AL77">
        <f>'Population 2016'!AL77/'Population 2016'!AL$5</f>
        <v>4.0173107961902063E-3</v>
      </c>
      <c r="AM77">
        <f>'Population 2016'!AM77/'Population 2016'!AM$5</f>
        <v>3.2380628126233743E-3</v>
      </c>
      <c r="AN77">
        <f>'Population 2016'!AN77/'Population 2016'!AN$5</f>
        <v>0</v>
      </c>
      <c r="AO77">
        <f>'Population 2016'!AO77/'Population 2016'!AO$5</f>
        <v>0</v>
      </c>
      <c r="AP77">
        <f>'Population 2016'!AP77/'Population 2016'!AP$5</f>
        <v>4.1215541429545204E-4</v>
      </c>
      <c r="AQ77">
        <f>'Population 2016'!AQ77/'Population 2016'!AQ$5</f>
        <v>3.1032498492902941E-3</v>
      </c>
      <c r="AR77">
        <f>'Population 2016'!AR77/'Population 2016'!AR$5</f>
        <v>1.97581393442276E-3</v>
      </c>
      <c r="AS77">
        <f>'Population 2016'!AS77/'Population 2016'!AS$5</f>
        <v>6.1761996482706646E-4</v>
      </c>
      <c r="AT77">
        <f>'Population 2016'!AT77/'Population 2016'!AT$5</f>
        <v>0</v>
      </c>
      <c r="AU77">
        <f>'Population 2016'!AU77/'Population 2016'!AU$5</f>
        <v>0</v>
      </c>
      <c r="AV77">
        <f>'Population 2016'!AV77/'Population 2016'!AV$5</f>
        <v>2.0377995987752085E-3</v>
      </c>
      <c r="AW77">
        <f>'Population 2016'!AW77/'Population 2016'!AW$5</f>
        <v>1.9601562023308316E-3</v>
      </c>
      <c r="AX77">
        <f>'Population 2016'!AX77/'Population 2016'!AX$5</f>
        <v>9.839375391338793E-4</v>
      </c>
      <c r="AY77">
        <f>'Population 2016'!AY77/'Population 2016'!AY$5</f>
        <v>1.7732015544199994E-3</v>
      </c>
      <c r="AZ77">
        <f>'Population 2016'!AZ77/'Population 2016'!AZ$5</f>
        <v>1.5935017344432237E-3</v>
      </c>
      <c r="BA77">
        <f>'Population 2016'!BA77/'Population 2016'!BA$5</f>
        <v>4.3996976894839128E-3</v>
      </c>
      <c r="BB77">
        <f>'Population 2016'!BB77/'Population 2016'!BB$5</f>
        <v>1.0909869288717952E-3</v>
      </c>
      <c r="BC77">
        <f>'Population 2016'!BC77/'Population 2016'!BC$5</f>
        <v>0</v>
      </c>
      <c r="BD77" s="9">
        <v>75</v>
      </c>
    </row>
    <row r="78" spans="2:56" x14ac:dyDescent="0.35">
      <c r="B78" s="5" t="s">
        <v>82</v>
      </c>
      <c r="C78">
        <f>'Population 2016'!C78/'Population 2016'!C$5</f>
        <v>3.6288735669782725E-4</v>
      </c>
      <c r="D78">
        <f>'Population 2016'!D78/'Population 2016'!D$5</f>
        <v>2.176188100896883E-4</v>
      </c>
      <c r="E78">
        <f>'Population 2016'!E78/'Population 2016'!E$5</f>
        <v>8.4380669326220359E-5</v>
      </c>
      <c r="F78">
        <f>'Population 2016'!F78/'Population 2016'!F$5</f>
        <v>3.8114859644604689E-4</v>
      </c>
      <c r="G78">
        <f>'Population 2016'!G78/'Population 2016'!G$5</f>
        <v>7.4432956206355223E-4</v>
      </c>
      <c r="H78">
        <f>'Population 2016'!H78/'Population 2016'!H$5</f>
        <v>1.8416863102398407E-3</v>
      </c>
      <c r="I78">
        <f>'Population 2016'!I78/'Population 2016'!I$5</f>
        <v>2.5123523992965415E-4</v>
      </c>
      <c r="J78">
        <f>'Population 2016'!J78/'Population 2016'!J$5</f>
        <v>8.2930429662556081E-4</v>
      </c>
      <c r="K78">
        <f>'Population 2016'!K78/'Population 2016'!K$5</f>
        <v>1.3230638378301752E-3</v>
      </c>
      <c r="L78">
        <f>'Population 2016'!L78/'Population 2016'!L$5</f>
        <v>3.1769732975394342E-4</v>
      </c>
      <c r="M78">
        <f>'Population 2016'!M78/'Population 2016'!M$5</f>
        <v>3.1769732975394342E-4</v>
      </c>
      <c r="N78">
        <f>'Population 2016'!N78/'Population 2016'!N$5</f>
        <v>1.9208975976724187E-3</v>
      </c>
      <c r="O78">
        <f>'Population 2016'!O78/'Population 2016'!O$5</f>
        <v>2.0110757769390038E-3</v>
      </c>
      <c r="P78">
        <f>'Population 2016'!P78/'Population 2016'!P$5</f>
        <v>5.6350726924377322E-5</v>
      </c>
      <c r="Q78">
        <f>'Population 2016'!Q78/'Population 2016'!Q$5</f>
        <v>7.0504459407057495E-5</v>
      </c>
      <c r="R78">
        <f>'Population 2016'!R78/'Population 2016'!R$5</f>
        <v>3.4598392505455901E-4</v>
      </c>
      <c r="S78">
        <f>'Population 2016'!S78/'Population 2016'!S$5</f>
        <v>7.1848338220314892E-4</v>
      </c>
      <c r="T78">
        <f>'Population 2016'!T78/'Population 2016'!T$5</f>
        <v>6.3051702395964691E-4</v>
      </c>
      <c r="U78">
        <f>'Population 2016'!U78/'Population 2016'!U$5</f>
        <v>0</v>
      </c>
      <c r="V78">
        <f>'Population 2016'!V78/'Population 2016'!V$5</f>
        <v>7.9376588485815256E-4</v>
      </c>
      <c r="W78">
        <f>'Population 2016'!W78/'Population 2016'!W$5</f>
        <v>1.1504847070512947E-3</v>
      </c>
      <c r="X78">
        <f>'Population 2016'!X78/'Population 2016'!X$5</f>
        <v>1.1504847070512947E-3</v>
      </c>
      <c r="Y78">
        <f>'Population 2016'!Y78/'Population 2016'!Y$5</f>
        <v>8.1079792054180374E-4</v>
      </c>
      <c r="Z78">
        <f>'Population 2016'!Z78/'Population 2016'!Z$5</f>
        <v>2.4623342231548462E-3</v>
      </c>
      <c r="AA78">
        <f>'Population 2016'!AA78/'Population 2016'!AA$5</f>
        <v>1.783202682510861E-3</v>
      </c>
      <c r="AB78">
        <f>'Population 2016'!AB78/'Population 2016'!AB$5</f>
        <v>1.8627882460108696E-4</v>
      </c>
      <c r="AC78">
        <f>'Population 2016'!AC78/'Population 2016'!AC$5</f>
        <v>1.9734351631393752E-3</v>
      </c>
      <c r="AD78">
        <f>'Population 2016'!AD78/'Population 2016'!AD$5</f>
        <v>4.5033309762179463E-4</v>
      </c>
      <c r="AE78">
        <f>'Population 2016'!AE78/'Population 2016'!AE$5</f>
        <v>3.3881251347549771E-4</v>
      </c>
      <c r="AF78">
        <f>'Population 2016'!AF78/'Population 2016'!AF$5</f>
        <v>2.7296445429730505E-3</v>
      </c>
      <c r="AG78">
        <f>'Population 2016'!AG78/'Population 2016'!AG$5</f>
        <v>3.3881251347549771E-4</v>
      </c>
      <c r="AH78">
        <f>'Population 2016'!AH78/'Population 2016'!AH$5</f>
        <v>1.4415351606401456E-3</v>
      </c>
      <c r="AI78">
        <f>'Population 2016'!AI78/'Population 2016'!AI$5</f>
        <v>5.98805669787383E-4</v>
      </c>
      <c r="AJ78">
        <f>'Population 2016'!AJ78/'Population 2016'!AJ$5</f>
        <v>5.2979393804199312E-4</v>
      </c>
      <c r="AK78">
        <f>'Population 2016'!AK78/'Population 2016'!AK$5</f>
        <v>2.5143633003532681E-5</v>
      </c>
      <c r="AL78">
        <f>'Population 2016'!AL78/'Population 2016'!AL$5</f>
        <v>2.2791365885670703E-3</v>
      </c>
      <c r="AM78">
        <f>'Population 2016'!AM78/'Population 2016'!AM$5</f>
        <v>1.6806053076702972E-3</v>
      </c>
      <c r="AN78">
        <f>'Population 2016'!AN78/'Population 2016'!AN$5</f>
        <v>0</v>
      </c>
      <c r="AO78">
        <f>'Population 2016'!AO78/'Population 2016'!AO$5</f>
        <v>0</v>
      </c>
      <c r="AP78">
        <f>'Population 2016'!AP78/'Population 2016'!AP$5</f>
        <v>2.1400377280725394E-4</v>
      </c>
      <c r="AQ78">
        <f>'Population 2016'!AQ78/'Population 2016'!AQ$5</f>
        <v>1.4454430865347729E-3</v>
      </c>
      <c r="AR78">
        <f>'Population 2016'!AR78/'Population 2016'!AR$5</f>
        <v>1.0749015935945221E-3</v>
      </c>
      <c r="AS78">
        <f>'Population 2016'!AS78/'Population 2016'!AS$5</f>
        <v>2.5123523992965415E-4</v>
      </c>
      <c r="AT78">
        <f>'Population 2016'!AT78/'Population 2016'!AT$5</f>
        <v>0</v>
      </c>
      <c r="AU78">
        <f>'Population 2016'!AU78/'Population 2016'!AU$5</f>
        <v>0</v>
      </c>
      <c r="AV78">
        <f>'Population 2016'!AV78/'Population 2016'!AV$5</f>
        <v>1.1403230915426037E-3</v>
      </c>
      <c r="AW78">
        <f>'Population 2016'!AW78/'Population 2016'!AW$5</f>
        <v>1.18982244188175E-3</v>
      </c>
      <c r="AX78">
        <f>'Population 2016'!AX78/'Population 2016'!AX$5</f>
        <v>5.6225002236221682E-4</v>
      </c>
      <c r="AY78">
        <f>'Population 2016'!AY78/'Population 2016'!AY$5</f>
        <v>1.0021113185031058E-3</v>
      </c>
      <c r="AZ78">
        <f>'Population 2016'!AZ78/'Population 2016'!AZ$5</f>
        <v>8.7153614717743095E-4</v>
      </c>
      <c r="BA78">
        <f>'Population 2016'!BA78/'Population 2016'!BA$5</f>
        <v>2.8746491038652558E-3</v>
      </c>
      <c r="BB78">
        <f>'Population 2016'!BB78/'Population 2016'!BB$5</f>
        <v>8.4931260918500514E-4</v>
      </c>
      <c r="BC78">
        <f>'Population 2016'!BC78/'Population 2016'!BC$5</f>
        <v>0</v>
      </c>
      <c r="BD78" s="9">
        <v>76</v>
      </c>
    </row>
    <row r="79" spans="2:56" x14ac:dyDescent="0.35">
      <c r="B79" s="5" t="s">
        <v>76</v>
      </c>
      <c r="C79">
        <f>'Population 2016'!C79/'Population 2016'!C$5</f>
        <v>0</v>
      </c>
      <c r="D79">
        <f>'Population 2016'!D79/'Population 2016'!D$5</f>
        <v>0</v>
      </c>
      <c r="E79">
        <f>'Population 2016'!E79/'Population 2016'!E$5</f>
        <v>0</v>
      </c>
      <c r="F79">
        <f>'Population 2016'!F79/'Population 2016'!F$5</f>
        <v>0</v>
      </c>
      <c r="G79">
        <f>'Population 2016'!G79/'Population 2016'!G$5</f>
        <v>0</v>
      </c>
      <c r="H79">
        <f>'Population 2016'!H79/'Population 2016'!H$5</f>
        <v>0</v>
      </c>
      <c r="I79">
        <f>'Population 2016'!I79/'Population 2016'!I$5</f>
        <v>0</v>
      </c>
      <c r="J79">
        <f>'Population 2016'!J79/'Population 2016'!J$5</f>
        <v>0</v>
      </c>
      <c r="K79">
        <f>'Population 2016'!K79/'Population 2016'!K$5</f>
        <v>0</v>
      </c>
      <c r="L79">
        <f>'Population 2016'!L79/'Population 2016'!L$5</f>
        <v>0</v>
      </c>
      <c r="M79">
        <f>'Population 2016'!M79/'Population 2016'!M$5</f>
        <v>0</v>
      </c>
      <c r="N79">
        <f>'Population 2016'!N79/'Population 2016'!N$5</f>
        <v>0</v>
      </c>
      <c r="O79">
        <f>'Population 2016'!O79/'Population 2016'!O$5</f>
        <v>0</v>
      </c>
      <c r="P79">
        <f>'Population 2016'!P79/'Population 2016'!P$5</f>
        <v>0</v>
      </c>
      <c r="Q79">
        <f>'Population 2016'!Q79/'Population 2016'!Q$5</f>
        <v>0</v>
      </c>
      <c r="R79">
        <f>'Population 2016'!R79/'Population 2016'!R$5</f>
        <v>0</v>
      </c>
      <c r="S79">
        <f>'Population 2016'!S79/'Population 2016'!S$5</f>
        <v>0</v>
      </c>
      <c r="T79">
        <f>'Population 2016'!T79/'Population 2016'!T$5</f>
        <v>0</v>
      </c>
      <c r="U79">
        <f>'Population 2016'!U79/'Population 2016'!U$5</f>
        <v>0</v>
      </c>
      <c r="V79">
        <f>'Population 2016'!V79/'Population 2016'!V$5</f>
        <v>0</v>
      </c>
      <c r="W79">
        <f>'Population 2016'!W79/'Population 2016'!W$5</f>
        <v>0</v>
      </c>
      <c r="X79">
        <f>'Population 2016'!X79/'Population 2016'!X$5</f>
        <v>0</v>
      </c>
      <c r="Y79">
        <f>'Population 2016'!Y79/'Population 2016'!Y$5</f>
        <v>0</v>
      </c>
      <c r="Z79">
        <f>'Population 2016'!Z79/'Population 2016'!Z$5</f>
        <v>0</v>
      </c>
      <c r="AA79">
        <f>'Population 2016'!AA79/'Population 2016'!AA$5</f>
        <v>0</v>
      </c>
      <c r="AB79">
        <f>'Population 2016'!AB79/'Population 2016'!AB$5</f>
        <v>0</v>
      </c>
      <c r="AC79">
        <f>'Population 2016'!AC79/'Population 2016'!AC$5</f>
        <v>0</v>
      </c>
      <c r="AD79">
        <f>'Population 2016'!AD79/'Population 2016'!AD$5</f>
        <v>0</v>
      </c>
      <c r="AE79">
        <f>'Population 2016'!AE79/'Population 2016'!AE$5</f>
        <v>0</v>
      </c>
      <c r="AF79">
        <f>'Population 2016'!AF79/'Population 2016'!AF$5</f>
        <v>0</v>
      </c>
      <c r="AG79">
        <f>'Population 2016'!AG79/'Population 2016'!AG$5</f>
        <v>0</v>
      </c>
      <c r="AH79">
        <f>'Population 2016'!AH79/'Population 2016'!AH$5</f>
        <v>0</v>
      </c>
      <c r="AI79">
        <f>'Population 2016'!AI79/'Population 2016'!AI$5</f>
        <v>0</v>
      </c>
      <c r="AJ79">
        <f>'Population 2016'!AJ79/'Population 2016'!AJ$5</f>
        <v>0</v>
      </c>
      <c r="AK79">
        <f>'Population 2016'!AK79/'Population 2016'!AK$5</f>
        <v>0</v>
      </c>
      <c r="AL79">
        <f>'Population 2016'!AL79/'Population 2016'!AL$5</f>
        <v>0</v>
      </c>
      <c r="AM79">
        <f>'Population 2016'!AM79/'Population 2016'!AM$5</f>
        <v>0</v>
      </c>
      <c r="AN79">
        <f>'Population 2016'!AN79/'Population 2016'!AN$5</f>
        <v>0</v>
      </c>
      <c r="AO79">
        <f>'Population 2016'!AO79/'Population 2016'!AO$5</f>
        <v>0</v>
      </c>
      <c r="AP79">
        <f>'Population 2016'!AP79/'Population 2016'!AP$5</f>
        <v>0</v>
      </c>
      <c r="AQ79">
        <f>'Population 2016'!AQ79/'Population 2016'!AQ$5</f>
        <v>0</v>
      </c>
      <c r="AR79">
        <f>'Population 2016'!AR79/'Population 2016'!AR$5</f>
        <v>0</v>
      </c>
      <c r="AS79">
        <f>'Population 2016'!AS79/'Population 2016'!AS$5</f>
        <v>0</v>
      </c>
      <c r="AT79">
        <f>'Population 2016'!AT79/'Population 2016'!AT$5</f>
        <v>0</v>
      </c>
      <c r="AU79">
        <f>'Population 2016'!AU79/'Population 2016'!AU$5</f>
        <v>0</v>
      </c>
      <c r="AV79">
        <f>'Population 2016'!AV79/'Population 2016'!AV$5</f>
        <v>0</v>
      </c>
      <c r="AW79">
        <f>'Population 2016'!AW79/'Population 2016'!AW$5</f>
        <v>0</v>
      </c>
      <c r="AX79">
        <f>'Population 2016'!AX79/'Population 2016'!AX$5</f>
        <v>0</v>
      </c>
      <c r="AY79">
        <f>'Population 2016'!AY79/'Population 2016'!AY$5</f>
        <v>0</v>
      </c>
      <c r="AZ79">
        <f>'Population 2016'!AZ79/'Population 2016'!AZ$5</f>
        <v>0</v>
      </c>
      <c r="BA79">
        <f>'Population 2016'!BA79/'Population 2016'!BA$5</f>
        <v>0</v>
      </c>
      <c r="BB79">
        <f>'Population 2016'!BB79/'Population 2016'!BB$5</f>
        <v>0</v>
      </c>
      <c r="BC79">
        <f>'Population 2016'!BC79/'Population 2016'!BC$5</f>
        <v>0</v>
      </c>
      <c r="BD79" s="9">
        <v>77</v>
      </c>
    </row>
    <row r="80" spans="2:56" x14ac:dyDescent="0.35">
      <c r="B80" s="5" t="s">
        <v>46</v>
      </c>
      <c r="C80">
        <f>'Population 2016'!C80/'Population 2016'!C$5</f>
        <v>0</v>
      </c>
      <c r="D80">
        <f>'Population 2016'!D80/'Population 2016'!D$5</f>
        <v>0</v>
      </c>
      <c r="E80">
        <f>'Population 2016'!E80/'Population 2016'!E$5</f>
        <v>0</v>
      </c>
      <c r="F80">
        <f>'Population 2016'!F80/'Population 2016'!F$5</f>
        <v>0</v>
      </c>
      <c r="G80">
        <f>'Population 2016'!G80/'Population 2016'!G$5</f>
        <v>0</v>
      </c>
      <c r="H80">
        <f>'Population 2016'!H80/'Population 2016'!H$5</f>
        <v>0</v>
      </c>
      <c r="I80">
        <f>'Population 2016'!I80/'Population 2016'!I$5</f>
        <v>0</v>
      </c>
      <c r="J80">
        <f>'Population 2016'!J80/'Population 2016'!J$5</f>
        <v>0</v>
      </c>
      <c r="K80">
        <f>'Population 2016'!K80/'Population 2016'!K$5</f>
        <v>0</v>
      </c>
      <c r="L80">
        <f>'Population 2016'!L80/'Population 2016'!L$5</f>
        <v>0</v>
      </c>
      <c r="M80">
        <f>'Population 2016'!M80/'Population 2016'!M$5</f>
        <v>0</v>
      </c>
      <c r="N80">
        <f>'Population 2016'!N80/'Population 2016'!N$5</f>
        <v>0</v>
      </c>
      <c r="O80">
        <f>'Population 2016'!O80/'Population 2016'!O$5</f>
        <v>0</v>
      </c>
      <c r="P80">
        <f>'Population 2016'!P80/'Population 2016'!P$5</f>
        <v>0</v>
      </c>
      <c r="Q80">
        <f>'Population 2016'!Q80/'Population 2016'!Q$5</f>
        <v>0</v>
      </c>
      <c r="R80">
        <f>'Population 2016'!R80/'Population 2016'!R$5</f>
        <v>0</v>
      </c>
      <c r="S80">
        <f>'Population 2016'!S80/'Population 2016'!S$5</f>
        <v>0</v>
      </c>
      <c r="T80">
        <f>'Population 2016'!T80/'Population 2016'!T$5</f>
        <v>0</v>
      </c>
      <c r="U80">
        <f>'Population 2016'!U80/'Population 2016'!U$5</f>
        <v>0</v>
      </c>
      <c r="V80">
        <f>'Population 2016'!V80/'Population 2016'!V$5</f>
        <v>0</v>
      </c>
      <c r="W80">
        <f>'Population 2016'!W80/'Population 2016'!W$5</f>
        <v>0</v>
      </c>
      <c r="X80">
        <f>'Population 2016'!X80/'Population 2016'!X$5</f>
        <v>0</v>
      </c>
      <c r="Y80">
        <f>'Population 2016'!Y80/'Population 2016'!Y$5</f>
        <v>0</v>
      </c>
      <c r="Z80">
        <f>'Population 2016'!Z80/'Population 2016'!Z$5</f>
        <v>0</v>
      </c>
      <c r="AA80">
        <f>'Population 2016'!AA80/'Population 2016'!AA$5</f>
        <v>0</v>
      </c>
      <c r="AB80">
        <f>'Population 2016'!AB80/'Population 2016'!AB$5</f>
        <v>0</v>
      </c>
      <c r="AC80">
        <f>'Population 2016'!AC80/'Population 2016'!AC$5</f>
        <v>0</v>
      </c>
      <c r="AD80">
        <f>'Population 2016'!AD80/'Population 2016'!AD$5</f>
        <v>0</v>
      </c>
      <c r="AE80">
        <f>'Population 2016'!AE80/'Population 2016'!AE$5</f>
        <v>0</v>
      </c>
      <c r="AF80">
        <f>'Population 2016'!AF80/'Population 2016'!AF$5</f>
        <v>0</v>
      </c>
      <c r="AG80">
        <f>'Population 2016'!AG80/'Population 2016'!AG$5</f>
        <v>0</v>
      </c>
      <c r="AH80">
        <f>'Population 2016'!AH80/'Population 2016'!AH$5</f>
        <v>0</v>
      </c>
      <c r="AI80">
        <f>'Population 2016'!AI80/'Population 2016'!AI$5</f>
        <v>0</v>
      </c>
      <c r="AJ80">
        <f>'Population 2016'!AJ80/'Population 2016'!AJ$5</f>
        <v>0</v>
      </c>
      <c r="AK80">
        <f>'Population 2016'!AK80/'Population 2016'!AK$5</f>
        <v>0</v>
      </c>
      <c r="AL80">
        <f>'Population 2016'!AL80/'Population 2016'!AL$5</f>
        <v>0</v>
      </c>
      <c r="AM80">
        <f>'Population 2016'!AM80/'Population 2016'!AM$5</f>
        <v>0</v>
      </c>
      <c r="AN80">
        <f>'Population 2016'!AN80/'Population 2016'!AN$5</f>
        <v>0</v>
      </c>
      <c r="AO80">
        <f>'Population 2016'!AO80/'Population 2016'!AO$5</f>
        <v>0</v>
      </c>
      <c r="AP80">
        <f>'Population 2016'!AP80/'Population 2016'!AP$5</f>
        <v>0</v>
      </c>
      <c r="AQ80">
        <f>'Population 2016'!AQ80/'Population 2016'!AQ$5</f>
        <v>0</v>
      </c>
      <c r="AR80">
        <f>'Population 2016'!AR80/'Population 2016'!AR$5</f>
        <v>0</v>
      </c>
      <c r="AS80">
        <f>'Population 2016'!AS80/'Population 2016'!AS$5</f>
        <v>0</v>
      </c>
      <c r="AT80">
        <f>'Population 2016'!AT80/'Population 2016'!AT$5</f>
        <v>0</v>
      </c>
      <c r="AU80">
        <f>'Population 2016'!AU80/'Population 2016'!AU$5</f>
        <v>0</v>
      </c>
      <c r="AV80">
        <f>'Population 2016'!AV80/'Population 2016'!AV$5</f>
        <v>0</v>
      </c>
      <c r="AW80">
        <f>'Population 2016'!AW80/'Population 2016'!AW$5</f>
        <v>0</v>
      </c>
      <c r="AX80">
        <f>'Population 2016'!AX80/'Population 2016'!AX$5</f>
        <v>0</v>
      </c>
      <c r="AY80">
        <f>'Population 2016'!AY80/'Population 2016'!AY$5</f>
        <v>0</v>
      </c>
      <c r="AZ80">
        <f>'Population 2016'!AZ80/'Population 2016'!AZ$5</f>
        <v>0</v>
      </c>
      <c r="BA80">
        <f>'Population 2016'!BA80/'Population 2016'!BA$5</f>
        <v>0</v>
      </c>
      <c r="BB80">
        <f>'Population 2016'!BB80/'Population 2016'!BB$5</f>
        <v>0</v>
      </c>
      <c r="BC80">
        <f>'Population 2016'!BC80/'Population 2016'!BC$5</f>
        <v>0</v>
      </c>
      <c r="BD80" s="9">
        <v>78</v>
      </c>
    </row>
    <row r="81" spans="2:56" x14ac:dyDescent="0.35">
      <c r="B81" s="5" t="s">
        <v>77</v>
      </c>
      <c r="C81">
        <f>'Population 2016'!C81/'Population 2016'!C$5</f>
        <v>0</v>
      </c>
      <c r="D81">
        <f>'Population 2016'!D81/'Population 2016'!D$5</f>
        <v>0</v>
      </c>
      <c r="E81">
        <f>'Population 2016'!E81/'Population 2016'!E$5</f>
        <v>0</v>
      </c>
      <c r="F81">
        <f>'Population 2016'!F81/'Population 2016'!F$5</f>
        <v>0</v>
      </c>
      <c r="G81">
        <f>'Population 2016'!G81/'Population 2016'!G$5</f>
        <v>0</v>
      </c>
      <c r="H81">
        <f>'Population 2016'!H81/'Population 2016'!H$5</f>
        <v>0</v>
      </c>
      <c r="I81">
        <f>'Population 2016'!I81/'Population 2016'!I$5</f>
        <v>0</v>
      </c>
      <c r="J81">
        <f>'Population 2016'!J81/'Population 2016'!J$5</f>
        <v>0</v>
      </c>
      <c r="K81">
        <f>'Population 2016'!K81/'Population 2016'!K$5</f>
        <v>0</v>
      </c>
      <c r="L81">
        <f>'Population 2016'!L81/'Population 2016'!L$5</f>
        <v>0</v>
      </c>
      <c r="M81">
        <f>'Population 2016'!M81/'Population 2016'!M$5</f>
        <v>0</v>
      </c>
      <c r="N81">
        <f>'Population 2016'!N81/'Population 2016'!N$5</f>
        <v>0</v>
      </c>
      <c r="O81">
        <f>'Population 2016'!O81/'Population 2016'!O$5</f>
        <v>0</v>
      </c>
      <c r="P81">
        <f>'Population 2016'!P81/'Population 2016'!P$5</f>
        <v>0</v>
      </c>
      <c r="Q81">
        <f>'Population 2016'!Q81/'Population 2016'!Q$5</f>
        <v>0</v>
      </c>
      <c r="R81">
        <f>'Population 2016'!R81/'Population 2016'!R$5</f>
        <v>0</v>
      </c>
      <c r="S81">
        <f>'Population 2016'!S81/'Population 2016'!S$5</f>
        <v>0</v>
      </c>
      <c r="T81">
        <f>'Population 2016'!T81/'Population 2016'!T$5</f>
        <v>0</v>
      </c>
      <c r="U81">
        <f>'Population 2016'!U81/'Population 2016'!U$5</f>
        <v>0</v>
      </c>
      <c r="V81">
        <f>'Population 2016'!V81/'Population 2016'!V$5</f>
        <v>0</v>
      </c>
      <c r="W81">
        <f>'Population 2016'!W81/'Population 2016'!W$5</f>
        <v>0</v>
      </c>
      <c r="X81">
        <f>'Population 2016'!X81/'Population 2016'!X$5</f>
        <v>0</v>
      </c>
      <c r="Y81">
        <f>'Population 2016'!Y81/'Population 2016'!Y$5</f>
        <v>0</v>
      </c>
      <c r="Z81">
        <f>'Population 2016'!Z81/'Population 2016'!Z$5</f>
        <v>0</v>
      </c>
      <c r="AA81">
        <f>'Population 2016'!AA81/'Population 2016'!AA$5</f>
        <v>0</v>
      </c>
      <c r="AB81">
        <f>'Population 2016'!AB81/'Population 2016'!AB$5</f>
        <v>0</v>
      </c>
      <c r="AC81">
        <f>'Population 2016'!AC81/'Population 2016'!AC$5</f>
        <v>0</v>
      </c>
      <c r="AD81">
        <f>'Population 2016'!AD81/'Population 2016'!AD$5</f>
        <v>0</v>
      </c>
      <c r="AE81">
        <f>'Population 2016'!AE81/'Population 2016'!AE$5</f>
        <v>0</v>
      </c>
      <c r="AF81">
        <f>'Population 2016'!AF81/'Population 2016'!AF$5</f>
        <v>0</v>
      </c>
      <c r="AG81">
        <f>'Population 2016'!AG81/'Population 2016'!AG$5</f>
        <v>0</v>
      </c>
      <c r="AH81">
        <f>'Population 2016'!AH81/'Population 2016'!AH$5</f>
        <v>0</v>
      </c>
      <c r="AI81">
        <f>'Population 2016'!AI81/'Population 2016'!AI$5</f>
        <v>0</v>
      </c>
      <c r="AJ81">
        <f>'Population 2016'!AJ81/'Population 2016'!AJ$5</f>
        <v>0</v>
      </c>
      <c r="AK81">
        <f>'Population 2016'!AK81/'Population 2016'!AK$5</f>
        <v>0</v>
      </c>
      <c r="AL81">
        <f>'Population 2016'!AL81/'Population 2016'!AL$5</f>
        <v>0</v>
      </c>
      <c r="AM81">
        <f>'Population 2016'!AM81/'Population 2016'!AM$5</f>
        <v>0</v>
      </c>
      <c r="AN81">
        <f>'Population 2016'!AN81/'Population 2016'!AN$5</f>
        <v>0</v>
      </c>
      <c r="AO81">
        <f>'Population 2016'!AO81/'Population 2016'!AO$5</f>
        <v>0</v>
      </c>
      <c r="AP81">
        <f>'Population 2016'!AP81/'Population 2016'!AP$5</f>
        <v>0</v>
      </c>
      <c r="AQ81">
        <f>'Population 2016'!AQ81/'Population 2016'!AQ$5</f>
        <v>0</v>
      </c>
      <c r="AR81">
        <f>'Population 2016'!AR81/'Population 2016'!AR$5</f>
        <v>0</v>
      </c>
      <c r="AS81">
        <f>'Population 2016'!AS81/'Population 2016'!AS$5</f>
        <v>0</v>
      </c>
      <c r="AT81">
        <f>'Population 2016'!AT81/'Population 2016'!AT$5</f>
        <v>0</v>
      </c>
      <c r="AU81">
        <f>'Population 2016'!AU81/'Population 2016'!AU$5</f>
        <v>0</v>
      </c>
      <c r="AV81">
        <f>'Population 2016'!AV81/'Population 2016'!AV$5</f>
        <v>0</v>
      </c>
      <c r="AW81">
        <f>'Population 2016'!AW81/'Population 2016'!AW$5</f>
        <v>0</v>
      </c>
      <c r="AX81">
        <f>'Population 2016'!AX81/'Population 2016'!AX$5</f>
        <v>0</v>
      </c>
      <c r="AY81">
        <f>'Population 2016'!AY81/'Population 2016'!AY$5</f>
        <v>0</v>
      </c>
      <c r="AZ81">
        <f>'Population 2016'!AZ81/'Population 2016'!AZ$5</f>
        <v>0</v>
      </c>
      <c r="BA81">
        <f>'Population 2016'!BA81/'Population 2016'!BA$5</f>
        <v>0</v>
      </c>
      <c r="BB81">
        <f>'Population 2016'!BB81/'Population 2016'!BB$5</f>
        <v>0</v>
      </c>
      <c r="BC81">
        <f>'Population 2016'!BC81/'Population 2016'!BC$5</f>
        <v>0</v>
      </c>
      <c r="BD81" s="9">
        <v>79</v>
      </c>
    </row>
    <row r="82" spans="2:56" x14ac:dyDescent="0.35">
      <c r="B82" s="5" t="s">
        <v>47</v>
      </c>
      <c r="C82">
        <f>'Population 2016'!C82/'Population 2016'!C$5</f>
        <v>1.9268807531701534E-3</v>
      </c>
      <c r="D82">
        <f>'Population 2016'!D82/'Population 2016'!D$5</f>
        <v>1.1394423090089296E-3</v>
      </c>
      <c r="E82">
        <f>'Population 2016'!E82/'Population 2016'!E$5</f>
        <v>4.1721553166853398E-4</v>
      </c>
      <c r="F82">
        <f>'Population 2016'!F82/'Population 2016'!F$5</f>
        <v>2.4826165336080349E-3</v>
      </c>
      <c r="G82">
        <f>'Population 2016'!G82/'Population 2016'!G$5</f>
        <v>2.4089211281329509E-3</v>
      </c>
      <c r="H82">
        <f>'Population 2016'!H82/'Population 2016'!H$5</f>
        <v>8.8874334090975407E-3</v>
      </c>
      <c r="I82">
        <f>'Population 2016'!I82/'Population 2016'!I$5</f>
        <v>1.8528598944811993E-3</v>
      </c>
      <c r="J82">
        <f>'Population 2016'!J82/'Population 2016'!J$5</f>
        <v>5.7553718185813924E-3</v>
      </c>
      <c r="K82">
        <f>'Population 2016'!K82/'Population 2016'!K$5</f>
        <v>8.0801398667485706E-3</v>
      </c>
      <c r="L82">
        <f>'Population 2016'!L82/'Population 2016'!L$5</f>
        <v>2.3350753736914843E-3</v>
      </c>
      <c r="M82">
        <f>'Population 2016'!M82/'Population 2016'!M$5</f>
        <v>2.3350753736914843E-3</v>
      </c>
      <c r="N82">
        <f>'Population 2016'!N82/'Population 2016'!N$5</f>
        <v>9.4115945057506364E-3</v>
      </c>
      <c r="O82">
        <f>'Population 2016'!O82/'Population 2016'!O$5</f>
        <v>9.3123705927224808E-3</v>
      </c>
      <c r="P82">
        <f>'Population 2016'!P82/'Population 2016'!P$5</f>
        <v>1.5327397723430632E-3</v>
      </c>
      <c r="Q82">
        <f>'Population 2016'!Q82/'Population 2016'!Q$5</f>
        <v>1.0340654046368434E-3</v>
      </c>
      <c r="R82">
        <f>'Population 2016'!R82/'Population 2016'!R$5</f>
        <v>2.1690530686112736E-3</v>
      </c>
      <c r="S82">
        <f>'Population 2016'!S82/'Population 2016'!S$5</f>
        <v>3.9657811256004283E-3</v>
      </c>
      <c r="T82">
        <f>'Population 2016'!T82/'Population 2016'!T$5</f>
        <v>3.4922732581676385E-3</v>
      </c>
      <c r="U82">
        <f>'Population 2016'!U82/'Population 2016'!U$5</f>
        <v>0</v>
      </c>
      <c r="V82">
        <f>'Population 2016'!V82/'Population 2016'!V$5</f>
        <v>3.8314468672960822E-3</v>
      </c>
      <c r="W82">
        <f>'Population 2016'!W82/'Population 2016'!W$5</f>
        <v>5.8308656743736066E-3</v>
      </c>
      <c r="X82">
        <f>'Population 2016'!X82/'Population 2016'!X$5</f>
        <v>5.8308656743736066E-3</v>
      </c>
      <c r="Y82">
        <f>'Population 2016'!Y82/'Population 2016'!Y$5</f>
        <v>4.7535015341568501E-3</v>
      </c>
      <c r="Z82">
        <f>'Population 2016'!Z82/'Population 2016'!Z$5</f>
        <v>1.3157614555647398E-2</v>
      </c>
      <c r="AA82">
        <f>'Population 2016'!AA82/'Population 2016'!AA$5</f>
        <v>9.2847457109125498E-3</v>
      </c>
      <c r="AB82">
        <f>'Population 2016'!AB82/'Population 2016'!AB$5</f>
        <v>1.0009928047245223E-3</v>
      </c>
      <c r="AC82">
        <f>'Population 2016'!AC82/'Population 2016'!AC$5</f>
        <v>1.0112303768350981E-2</v>
      </c>
      <c r="AD82">
        <f>'Population 2016'!AD82/'Population 2016'!AD$5</f>
        <v>2.1883955487736798E-3</v>
      </c>
      <c r="AE82">
        <f>'Population 2016'!AE82/'Population 2016'!AE$5</f>
        <v>2.104744401893243E-3</v>
      </c>
      <c r="AF82">
        <f>'Population 2016'!AF82/'Population 2016'!AF$5</f>
        <v>1.167262362575216E-2</v>
      </c>
      <c r="AG82">
        <f>'Population 2016'!AG82/'Population 2016'!AG$5</f>
        <v>2.104744401893243E-3</v>
      </c>
      <c r="AH82">
        <f>'Population 2016'!AH82/'Population 2016'!AH$5</f>
        <v>7.7984079953187261E-3</v>
      </c>
      <c r="AI82">
        <f>'Population 2016'!AI82/'Population 2016'!AI$5</f>
        <v>3.4615889404147346E-3</v>
      </c>
      <c r="AJ82">
        <f>'Population 2016'!AJ82/'Population 2016'!AJ$5</f>
        <v>2.8859827677550679E-3</v>
      </c>
      <c r="AK82">
        <f>'Population 2016'!AK82/'Population 2016'!AK$5</f>
        <v>2.8915177954062581E-4</v>
      </c>
      <c r="AL82">
        <f>'Population 2016'!AL82/'Population 2016'!AL$5</f>
        <v>1.214948298185559E-2</v>
      </c>
      <c r="AM82">
        <f>'Population 2016'!AM82/'Population 2016'!AM$5</f>
        <v>9.8880441593532566E-3</v>
      </c>
      <c r="AN82">
        <f>'Population 2016'!AN82/'Population 2016'!AN$5</f>
        <v>0</v>
      </c>
      <c r="AO82">
        <f>'Population 2016'!AO82/'Population 2016'!AO$5</f>
        <v>0</v>
      </c>
      <c r="AP82">
        <f>'Population 2016'!AP82/'Population 2016'!AP$5</f>
        <v>1.355357227779275E-3</v>
      </c>
      <c r="AQ82">
        <f>'Population 2016'!AQ82/'Population 2016'!AQ$5</f>
        <v>7.3162711678632104E-3</v>
      </c>
      <c r="AR82">
        <f>'Population 2016'!AR82/'Population 2016'!AR$5</f>
        <v>5.6494154428939868E-3</v>
      </c>
      <c r="AS82">
        <f>'Population 2016'!AS82/'Population 2016'!AS$5</f>
        <v>1.8528598944811993E-3</v>
      </c>
      <c r="AT82">
        <f>'Population 2016'!AT82/'Population 2016'!AT$5</f>
        <v>0</v>
      </c>
      <c r="AU82">
        <f>'Population 2016'!AU82/'Population 2016'!AU$5</f>
        <v>0</v>
      </c>
      <c r="AV82">
        <f>'Population 2016'!AV82/'Population 2016'!AV$5</f>
        <v>4.5507338190265024E-3</v>
      </c>
      <c r="AW82">
        <f>'Population 2016'!AW82/'Population 2016'!AW$5</f>
        <v>5.5982671303923363E-3</v>
      </c>
      <c r="AX82">
        <f>'Population 2016'!AX82/'Population 2016'!AX$5</f>
        <v>4.4980001788977346E-3</v>
      </c>
      <c r="AY82">
        <f>'Population 2016'!AY82/'Population 2016'!AY$5</f>
        <v>5.1513111593892479E-3</v>
      </c>
      <c r="AZ82">
        <f>'Population 2016'!AZ82/'Population 2016'!AZ$5</f>
        <v>4.5532730065408356E-3</v>
      </c>
      <c r="BA82">
        <f>'Population 2016'!BA82/'Population 2016'!BA$5</f>
        <v>1.1323148348088966E-2</v>
      </c>
      <c r="BB82">
        <f>'Population 2016'!BB82/'Population 2016'!BB$5</f>
        <v>5.0820656939850719E-3</v>
      </c>
      <c r="BC82">
        <f>'Population 2016'!BC82/'Population 2016'!BC$5</f>
        <v>0</v>
      </c>
      <c r="BD82" s="9">
        <v>80</v>
      </c>
    </row>
    <row r="83" spans="2:56" x14ac:dyDescent="0.35">
      <c r="B83" s="5" t="s">
        <v>48</v>
      </c>
      <c r="C83">
        <f>'Population 2016'!C83/'Population 2016'!C$5</f>
        <v>3.1484311510684734E-3</v>
      </c>
      <c r="D83">
        <f>'Population 2016'!D83/'Population 2016'!D$5</f>
        <v>2.0734915837759063E-3</v>
      </c>
      <c r="E83">
        <f>'Population 2016'!E83/'Population 2016'!E$5</f>
        <v>1.087573071315729E-3</v>
      </c>
      <c r="F83">
        <f>'Population 2016'!F83/'Population 2016'!F$5</f>
        <v>3.5024465619366467E-3</v>
      </c>
      <c r="G83">
        <f>'Population 2016'!G83/'Population 2016'!G$5</f>
        <v>3.7757808693769284E-3</v>
      </c>
      <c r="H83">
        <f>'Population 2016'!H83/'Population 2016'!H$5</f>
        <v>1.245732183792512E-2</v>
      </c>
      <c r="I83">
        <f>'Population 2016'!I83/'Population 2016'!I$5</f>
        <v>2.2087764843815427E-3</v>
      </c>
      <c r="J83">
        <f>'Population 2016'!J83/'Population 2016'!J$5</f>
        <v>7.3559291110687243E-3</v>
      </c>
      <c r="K83">
        <f>'Population 2016'!K83/'Population 2016'!K$5</f>
        <v>1.0088361763455086E-2</v>
      </c>
      <c r="L83">
        <f>'Population 2016'!L83/'Population 2016'!L$5</f>
        <v>3.4867281940495292E-3</v>
      </c>
      <c r="M83">
        <f>'Population 2016'!M83/'Population 2016'!M$5</f>
        <v>3.4867281940495292E-3</v>
      </c>
      <c r="N83">
        <f>'Population 2016'!N83/'Population 2016'!N$5</f>
        <v>1.5535962578664374E-2</v>
      </c>
      <c r="O83">
        <f>'Population 2016'!O83/'Population 2016'!O$5</f>
        <v>1.2868903616964366E-2</v>
      </c>
      <c r="P83">
        <f>'Population 2016'!P83/'Population 2016'!P$5</f>
        <v>1.9046545700439536E-3</v>
      </c>
      <c r="Q83">
        <f>'Population 2016'!Q83/'Population 2016'!Q$5</f>
        <v>1.3983384449066404E-3</v>
      </c>
      <c r="R83">
        <f>'Population 2016'!R83/'Population 2016'!R$5</f>
        <v>2.5815723638686326E-3</v>
      </c>
      <c r="S83">
        <f>'Population 2016'!S83/'Population 2016'!S$5</f>
        <v>5.4256969906667776E-3</v>
      </c>
      <c r="T83">
        <f>'Population 2016'!T83/'Population 2016'!T$5</f>
        <v>5.113935124218834E-3</v>
      </c>
      <c r="U83">
        <f>'Population 2016'!U83/'Population 2016'!U$5</f>
        <v>0</v>
      </c>
      <c r="V83">
        <f>'Population 2016'!V83/'Population 2016'!V$5</f>
        <v>5.6250524725044073E-3</v>
      </c>
      <c r="W83">
        <f>'Population 2016'!W83/'Population 2016'!W$5</f>
        <v>7.5141032429287677E-3</v>
      </c>
      <c r="X83">
        <f>'Population 2016'!X83/'Population 2016'!X$5</f>
        <v>7.5141032429287677E-3</v>
      </c>
      <c r="Y83">
        <f>'Population 2016'!Y83/'Population 2016'!Y$5</f>
        <v>6.4545873674504376E-3</v>
      </c>
      <c r="Z83">
        <f>'Population 2016'!Z83/'Population 2016'!Z$5</f>
        <v>2.0534938238385699E-2</v>
      </c>
      <c r="AA83">
        <f>'Population 2016'!AA83/'Population 2016'!AA$5</f>
        <v>1.3838423500006976E-2</v>
      </c>
      <c r="AB83">
        <f>'Population 2016'!AB83/'Population 2016'!AB$5</f>
        <v>1.7850014840895367E-3</v>
      </c>
      <c r="AC83">
        <f>'Population 2016'!AC83/'Population 2016'!AC$5</f>
        <v>1.5518564563806703E-2</v>
      </c>
      <c r="AD83">
        <f>'Population 2016'!AD83/'Population 2016'!AD$5</f>
        <v>3.1448881610778219E-3</v>
      </c>
      <c r="AE83">
        <f>'Population 2016'!AE83/'Population 2016'!AE$5</f>
        <v>2.9055739791989652E-3</v>
      </c>
      <c r="AF83">
        <f>'Population 2016'!AF83/'Population 2016'!AF$5</f>
        <v>1.661916180307349E-2</v>
      </c>
      <c r="AG83">
        <f>'Population 2016'!AG83/'Population 2016'!AG$5</f>
        <v>2.9055739791989652E-3</v>
      </c>
      <c r="AH83">
        <f>'Population 2016'!AH83/'Population 2016'!AH$5</f>
        <v>1.0820801946815527E-2</v>
      </c>
      <c r="AI83">
        <f>'Population 2016'!AI83/'Population 2016'!AI$5</f>
        <v>4.972274477207105E-3</v>
      </c>
      <c r="AJ83">
        <f>'Population 2016'!AJ83/'Population 2016'!AJ$5</f>
        <v>4.6147840392605196E-3</v>
      </c>
      <c r="AK83">
        <f>'Population 2016'!AK83/'Population 2016'!AK$5</f>
        <v>3.0172359604239214E-4</v>
      </c>
      <c r="AL83">
        <f>'Population 2016'!AL83/'Population 2016'!AL$5</f>
        <v>1.6601337329951581E-2</v>
      </c>
      <c r="AM83">
        <f>'Population 2016'!AM83/'Population 2016'!AM$5</f>
        <v>1.3571612258277162E-2</v>
      </c>
      <c r="AN83">
        <f>'Population 2016'!AN83/'Population 2016'!AN$5</f>
        <v>0</v>
      </c>
      <c r="AO83">
        <f>'Population 2016'!AO83/'Population 2016'!AO$5</f>
        <v>0</v>
      </c>
      <c r="AP83">
        <f>'Population 2016'!AP83/'Population 2016'!AP$5</f>
        <v>2.4491542887941282E-3</v>
      </c>
      <c r="AQ83">
        <f>'Population 2016'!AQ83/'Population 2016'!AQ$5</f>
        <v>1.1960870280046035E-2</v>
      </c>
      <c r="AR83">
        <f>'Population 2016'!AR83/'Population 2016'!AR$5</f>
        <v>8.2828686528174794E-3</v>
      </c>
      <c r="AS83">
        <f>'Population 2016'!AS83/'Population 2016'!AS$5</f>
        <v>2.2087764843815427E-3</v>
      </c>
      <c r="AT83">
        <f>'Population 2016'!AT83/'Population 2016'!AT$5</f>
        <v>0</v>
      </c>
      <c r="AU83">
        <f>'Population 2016'!AU83/'Population 2016'!AU$5</f>
        <v>0</v>
      </c>
      <c r="AV83">
        <f>'Population 2016'!AV83/'Population 2016'!AV$5</f>
        <v>7.0847851335656218E-3</v>
      </c>
      <c r="AW83">
        <f>'Population 2016'!AW83/'Population 2016'!AW$5</f>
        <v>7.9245225456098609E-3</v>
      </c>
      <c r="AX83">
        <f>'Population 2016'!AX83/'Population 2016'!AX$5</f>
        <v>5.8780684156049942E-3</v>
      </c>
      <c r="AY83">
        <f>'Population 2016'!AY83/'Population 2016'!AY$5</f>
        <v>7.4676417490284874E-3</v>
      </c>
      <c r="AZ83">
        <f>'Population 2016'!AZ83/'Population 2016'!AZ$5</f>
        <v>7.426753570997118E-3</v>
      </c>
      <c r="BA83">
        <f>'Population 2016'!BA83/'Population 2016'!BA$5</f>
        <v>1.5992766141222199E-2</v>
      </c>
      <c r="BB83">
        <f>'Population 2016'!BB83/'Population 2016'!BB$5</f>
        <v>6.8290257762924399E-3</v>
      </c>
      <c r="BC83">
        <f>'Population 2016'!BC83/'Population 2016'!BC$5</f>
        <v>0</v>
      </c>
      <c r="BD83" s="9">
        <v>81</v>
      </c>
    </row>
    <row r="84" spans="2:56" x14ac:dyDescent="0.35">
      <c r="B84" s="5" t="s">
        <v>49</v>
      </c>
      <c r="C84">
        <f>'Population 2016'!C84/'Population 2016'!C$5</f>
        <v>5.284866575007794E-3</v>
      </c>
      <c r="D84">
        <f>'Population 2016'!D84/'Population 2016'!D$5</f>
        <v>3.1713662549025363E-3</v>
      </c>
      <c r="E84">
        <f>'Population 2016'!E84/'Population 2016'!E$5</f>
        <v>1.2328953351553307E-3</v>
      </c>
      <c r="F84">
        <f>'Population 2016'!F84/'Population 2016'!F$5</f>
        <v>3.2346124130826679E-3</v>
      </c>
      <c r="G84">
        <f>'Population 2016'!G84/'Population 2016'!G$5</f>
        <v>3.044984572078168E-3</v>
      </c>
      <c r="H84">
        <f>'Population 2016'!H84/'Population 2016'!H$5</f>
        <v>1.1993657854889385E-2</v>
      </c>
      <c r="I84">
        <f>'Population 2016'!I84/'Population 2016'!I$5</f>
        <v>1.6539653295368896E-3</v>
      </c>
      <c r="J84">
        <f>'Population 2016'!J84/'Population 2016'!J$5</f>
        <v>7.1734821658111011E-3</v>
      </c>
      <c r="K84">
        <f>'Population 2016'!K84/'Population 2016'!K$5</f>
        <v>8.1746444265935834E-3</v>
      </c>
      <c r="L84">
        <f>'Population 2016'!L84/'Population 2016'!L$5</f>
        <v>3.9394468889488981E-3</v>
      </c>
      <c r="M84">
        <f>'Population 2016'!M84/'Population 2016'!M$5</f>
        <v>3.9394468889488981E-3</v>
      </c>
      <c r="N84">
        <f>'Population 2016'!N84/'Population 2016'!N$5</f>
        <v>2.1821075220420989E-2</v>
      </c>
      <c r="O84">
        <f>'Population 2016'!O84/'Population 2016'!O$5</f>
        <v>1.2700488404117256E-2</v>
      </c>
      <c r="P84">
        <f>'Population 2016'!P84/'Population 2016'!P$5</f>
        <v>1.8370336977347008E-3</v>
      </c>
      <c r="Q84">
        <f>'Population 2016'!Q84/'Population 2016'!Q$5</f>
        <v>1.2338280396235063E-3</v>
      </c>
      <c r="R84">
        <f>'Population 2016'!R84/'Population 2016'!R$5</f>
        <v>2.6081865119497523E-3</v>
      </c>
      <c r="S84">
        <f>'Population 2016'!S84/'Population 2016'!S$5</f>
        <v>6.4513452586275376E-3</v>
      </c>
      <c r="T84">
        <f>'Population 2016'!T84/'Population 2016'!T$5</f>
        <v>7.7593146675476845E-3</v>
      </c>
      <c r="U84">
        <f>'Population 2016'!U84/'Population 2016'!U$5</f>
        <v>0</v>
      </c>
      <c r="V84">
        <f>'Population 2016'!V84/'Population 2016'!V$5</f>
        <v>6.3501270788652205E-3</v>
      </c>
      <c r="W84">
        <f>'Population 2016'!W84/'Population 2016'!W$5</f>
        <v>7.9782192327051433E-3</v>
      </c>
      <c r="X84">
        <f>'Population 2016'!X84/'Population 2016'!X$5</f>
        <v>7.9782192327051433E-3</v>
      </c>
      <c r="Y84">
        <f>'Population 2016'!Y84/'Population 2016'!Y$5</f>
        <v>6.7447258390168682E-3</v>
      </c>
      <c r="Z84">
        <f>'Population 2016'!Z84/'Population 2016'!Z$5</f>
        <v>2.6181659094472717E-2</v>
      </c>
      <c r="AA84">
        <f>'Population 2016'!AA84/'Population 2016'!AA$5</f>
        <v>1.5809646435554565E-2</v>
      </c>
      <c r="AB84">
        <f>'Population 2016'!AB84/'Population 2016'!AB$5</f>
        <v>2.6795492461848666E-3</v>
      </c>
      <c r="AC84">
        <f>'Population 2016'!AC84/'Population 2016'!AC$5</f>
        <v>1.8854166451188509E-2</v>
      </c>
      <c r="AD84">
        <f>'Population 2016'!AD84/'Population 2016'!AD$5</f>
        <v>3.0592876549183075E-3</v>
      </c>
      <c r="AE84">
        <f>'Population 2016'!AE84/'Population 2016'!AE$5</f>
        <v>3.0647131900738201E-3</v>
      </c>
      <c r="AF84">
        <f>'Population 2016'!AF84/'Population 2016'!AF$5</f>
        <v>1.6754889984768283E-2</v>
      </c>
      <c r="AG84">
        <f>'Population 2016'!AG84/'Population 2016'!AG$5</f>
        <v>3.0647131900738201E-3</v>
      </c>
      <c r="AH84">
        <f>'Population 2016'!AH84/'Population 2016'!AH$5</f>
        <v>1.0341528658870735E-2</v>
      </c>
      <c r="AI84">
        <f>'Population 2016'!AI84/'Population 2016'!AI$5</f>
        <v>6.4392116545629536E-3</v>
      </c>
      <c r="AJ84">
        <f>'Population 2016'!AJ84/'Population 2016'!AJ$5</f>
        <v>3.5551961631765331E-3</v>
      </c>
      <c r="AK84">
        <f>'Population 2016'!AK84/'Population 2016'!AK$5</f>
        <v>1.5086179802119607E-4</v>
      </c>
      <c r="AL84">
        <f>'Population 2016'!AL84/'Population 2016'!AL$5</f>
        <v>1.5138078430677E-2</v>
      </c>
      <c r="AM84">
        <f>'Population 2016'!AM84/'Population 2016'!AM$5</f>
        <v>1.2945007262098365E-2</v>
      </c>
      <c r="AN84">
        <f>'Population 2016'!AN84/'Population 2016'!AN$5</f>
        <v>0</v>
      </c>
      <c r="AO84">
        <f>'Population 2016'!AO84/'Population 2016'!AO$5</f>
        <v>0</v>
      </c>
      <c r="AP84">
        <f>'Population 2016'!AP84/'Population 2016'!AP$5</f>
        <v>3.5112470871708702E-3</v>
      </c>
      <c r="AQ84">
        <f>'Population 2016'!AQ84/'Population 2016'!AQ$5</f>
        <v>1.4139310571600811E-2</v>
      </c>
      <c r="AR84">
        <f>'Population 2016'!AR84/'Population 2016'!AR$5</f>
        <v>9.490322878160963E-3</v>
      </c>
      <c r="AS84">
        <f>'Population 2016'!AS84/'Population 2016'!AS$5</f>
        <v>1.6539653295368896E-3</v>
      </c>
      <c r="AT84">
        <f>'Population 2016'!AT84/'Population 2016'!AT$5</f>
        <v>0</v>
      </c>
      <c r="AU84">
        <f>'Population 2016'!AU84/'Population 2016'!AU$5</f>
        <v>0</v>
      </c>
      <c r="AV84">
        <f>'Population 2016'!AV84/'Population 2016'!AV$5</f>
        <v>7.4965684721782283E-3</v>
      </c>
      <c r="AW84">
        <f>'Population 2016'!AW84/'Population 2016'!AW$5</f>
        <v>7.6003722008664348E-3</v>
      </c>
      <c r="AX84">
        <f>'Population 2016'!AX84/'Population 2016'!AX$5</f>
        <v>6.6319945819543298E-3</v>
      </c>
      <c r="AY84">
        <f>'Population 2016'!AY84/'Population 2016'!AY$5</f>
        <v>9.0465408035249831E-3</v>
      </c>
      <c r="AZ84">
        <f>'Population 2016'!AZ84/'Population 2016'!AZ$5</f>
        <v>9.9867112310232358E-3</v>
      </c>
      <c r="BA84">
        <f>'Population 2016'!BA84/'Population 2016'!BA$5</f>
        <v>1.5790326063485207E-2</v>
      </c>
      <c r="BB84">
        <f>'Population 2016'!BB84/'Population 2016'!BB$5</f>
        <v>7.0085552709169127E-3</v>
      </c>
      <c r="BC84">
        <f>'Population 2016'!BC84/'Population 2016'!BC$5</f>
        <v>0</v>
      </c>
      <c r="BD84" s="9">
        <v>82</v>
      </c>
    </row>
    <row r="85" spans="2:56" x14ac:dyDescent="0.35">
      <c r="B85" s="5" t="s">
        <v>50</v>
      </c>
      <c r="C85">
        <f>'Population 2016'!C85/'Population 2016'!C$5</f>
        <v>4.4313146233382573E-3</v>
      </c>
      <c r="D85">
        <f>'Population 2016'!D85/'Population 2016'!D$5</f>
        <v>2.7874768932836477E-3</v>
      </c>
      <c r="E85">
        <f>'Population 2016'!E85/'Population 2016'!E$5</f>
        <v>1.2797734847810086E-3</v>
      </c>
      <c r="F85">
        <f>'Population 2016'!F85/'Population 2016'!F$5</f>
        <v>2.6577388617048674E-3</v>
      </c>
      <c r="G85">
        <f>'Population 2016'!G85/'Population 2016'!G$5</f>
        <v>2.3818545986033671E-3</v>
      </c>
      <c r="H85">
        <f>'Population 2016'!H85/'Population 2016'!H$5</f>
        <v>1.0573484256500213E-2</v>
      </c>
      <c r="I85">
        <f>'Population 2016'!I85/'Population 2016'!I$5</f>
        <v>1.8214554894899924E-3</v>
      </c>
      <c r="J85">
        <f>'Population 2016'!J85/'Population 2016'!J$5</f>
        <v>6.2944196113880069E-3</v>
      </c>
      <c r="K85">
        <f>'Population 2016'!K85/'Population 2016'!K$5</f>
        <v>8.5762888059348862E-3</v>
      </c>
      <c r="L85">
        <f>'Population 2016'!L85/'Population 2016'!L$5</f>
        <v>2.7480819023716105E-3</v>
      </c>
      <c r="M85">
        <f>'Population 2016'!M85/'Population 2016'!M$5</f>
        <v>2.7480819023716105E-3</v>
      </c>
      <c r="N85">
        <f>'Population 2016'!N85/'Population 2016'!N$5</f>
        <v>1.7119296581766745E-2</v>
      </c>
      <c r="O85">
        <f>'Population 2016'!O85/'Population 2016'!O$5</f>
        <v>1.1055963384551372E-2</v>
      </c>
      <c r="P85">
        <f>'Population 2016'!P85/'Population 2016'!P$5</f>
        <v>1.5101994815733123E-3</v>
      </c>
      <c r="Q85">
        <f>'Population 2016'!Q85/'Population 2016'!Q$5</f>
        <v>1.2925817557960541E-3</v>
      </c>
      <c r="R85">
        <f>'Population 2016'!R85/'Population 2016'!R$5</f>
        <v>2.448501623463033E-3</v>
      </c>
      <c r="S85">
        <f>'Population 2016'!S85/'Population 2016'!S$5</f>
        <v>5.8423114334184801E-3</v>
      </c>
      <c r="T85">
        <f>'Population 2016'!T85/'Population 2016'!T$5</f>
        <v>6.7030241550839215E-3</v>
      </c>
      <c r="U85">
        <f>'Population 2016'!U85/'Population 2016'!U$5</f>
        <v>0</v>
      </c>
      <c r="V85">
        <f>'Population 2016'!V85/'Population 2016'!V$5</f>
        <v>5.8311263079964277E-3</v>
      </c>
      <c r="W85">
        <f>'Population 2016'!W85/'Population 2016'!W$5</f>
        <v>7.4748821733702014E-3</v>
      </c>
      <c r="X85">
        <f>'Population 2016'!X85/'Population 2016'!X$5</f>
        <v>7.4748821733702014E-3</v>
      </c>
      <c r="Y85">
        <f>'Population 2016'!Y85/'Population 2016'!Y$5</f>
        <v>6.0531629067900354E-3</v>
      </c>
      <c r="Z85">
        <f>'Population 2016'!Z85/'Population 2016'!Z$5</f>
        <v>2.2925647959766388E-2</v>
      </c>
      <c r="AA85">
        <f>'Population 2016'!AA85/'Population 2016'!AA$5</f>
        <v>1.4359963777865033E-2</v>
      </c>
      <c r="AB85">
        <f>'Population 2016'!AB85/'Population 2016'!AB$5</f>
        <v>2.3520260380950433E-3</v>
      </c>
      <c r="AC85">
        <f>'Population 2016'!AC85/'Population 2016'!AC$5</f>
        <v>1.685073672844167E-2</v>
      </c>
      <c r="AD85">
        <f>'Population 2016'!AD85/'Population 2016'!AD$5</f>
        <v>2.962521865346682E-3</v>
      </c>
      <c r="AE85">
        <f>'Population 2016'!AE85/'Population 2016'!AE$5</f>
        <v>3.1827842174970995E-3</v>
      </c>
      <c r="AF85">
        <f>'Population 2016'!AF85/'Population 2016'!AF$5</f>
        <v>1.5774630894750334E-2</v>
      </c>
      <c r="AG85">
        <f>'Population 2016'!AG85/'Population 2016'!AG$5</f>
        <v>3.1827842174970995E-3</v>
      </c>
      <c r="AH85">
        <f>'Population 2016'!AH85/'Population 2016'!AH$5</f>
        <v>9.8864048001634734E-3</v>
      </c>
      <c r="AI85">
        <f>'Population 2016'!AI85/'Population 2016'!AI$5</f>
        <v>5.6845524542829644E-3</v>
      </c>
      <c r="AJ85">
        <f>'Population 2016'!AJ85/'Population 2016'!AJ$5</f>
        <v>3.9176867523631597E-3</v>
      </c>
      <c r="AK85">
        <f>'Population 2016'!AK85/'Population 2016'!AK$5</f>
        <v>1.1314634851589707E-4</v>
      </c>
      <c r="AL85">
        <f>'Population 2016'!AL85/'Population 2016'!AL$5</f>
        <v>1.3745765417427856E-2</v>
      </c>
      <c r="AM85">
        <f>'Population 2016'!AM85/'Population 2016'!AM$5</f>
        <v>1.2206120445795046E-2</v>
      </c>
      <c r="AN85">
        <f>'Population 2016'!AN85/'Population 2016'!AN$5</f>
        <v>0</v>
      </c>
      <c r="AO85">
        <f>'Population 2016'!AO85/'Population 2016'!AO$5</f>
        <v>0</v>
      </c>
      <c r="AP85">
        <f>'Population 2016'!AP85/'Population 2016'!AP$5</f>
        <v>2.4570803544536565E-3</v>
      </c>
      <c r="AQ85">
        <f>'Population 2016'!AQ85/'Population 2016'!AQ$5</f>
        <v>1.3296706307886227E-2</v>
      </c>
      <c r="AR85">
        <f>'Population 2016'!AR85/'Population 2016'!AR$5</f>
        <v>8.4668828945395659E-3</v>
      </c>
      <c r="AS85">
        <f>'Population 2016'!AS85/'Population 2016'!AS$5</f>
        <v>1.8214554894899924E-3</v>
      </c>
      <c r="AT85">
        <f>'Population 2016'!AT85/'Population 2016'!AT$5</f>
        <v>0</v>
      </c>
      <c r="AU85">
        <f>'Population 2016'!AU85/'Population 2016'!AU$5</f>
        <v>0</v>
      </c>
      <c r="AV85">
        <f>'Population 2016'!AV85/'Population 2016'!AV$5</f>
        <v>6.282335550628234E-3</v>
      </c>
      <c r="AW85">
        <f>'Population 2016'!AW85/'Population 2016'!AW$5</f>
        <v>7.4440173286960763E-3</v>
      </c>
      <c r="AX85">
        <f>'Population 2016'!AX85/'Population 2016'!AX$5</f>
        <v>5.0602502012599511E-3</v>
      </c>
      <c r="AY85">
        <f>'Population 2016'!AY85/'Population 2016'!AY$5</f>
        <v>7.626755607233561E-3</v>
      </c>
      <c r="AZ85">
        <f>'Population 2016'!AZ85/'Population 2016'!AZ$5</f>
        <v>7.7604109738769267E-3</v>
      </c>
      <c r="BA85">
        <f>'Population 2016'!BA85/'Population 2016'!BA$5</f>
        <v>1.5439429928741092E-2</v>
      </c>
      <c r="BB85">
        <f>'Population 2016'!BB85/'Population 2016'!BB$5</f>
        <v>6.1178127783570293E-3</v>
      </c>
      <c r="BC85">
        <f>'Population 2016'!BC85/'Population 2016'!BC$5</f>
        <v>0</v>
      </c>
      <c r="BD85" s="9">
        <v>83</v>
      </c>
    </row>
    <row r="86" spans="2:56" x14ac:dyDescent="0.35">
      <c r="B86" s="5" t="s">
        <v>51</v>
      </c>
      <c r="C86">
        <f>'Population 2016'!C86/'Population 2016'!C$5</f>
        <v>4.221759952569089E-3</v>
      </c>
      <c r="D86">
        <f>'Population 2016'!D86/'Population 2016'!D$5</f>
        <v>2.5258452901421122E-3</v>
      </c>
      <c r="E86">
        <f>'Population 2016'!E86/'Population 2016'!E$5</f>
        <v>9.7037769725153409E-4</v>
      </c>
      <c r="F86">
        <f>'Population 2016'!F86/'Population 2016'!F$5</f>
        <v>2.637136234869946E-3</v>
      </c>
      <c r="G86">
        <f>'Population 2016'!G86/'Population 2016'!G$5</f>
        <v>2.0299897147187788E-3</v>
      </c>
      <c r="H86">
        <f>'Population 2016'!H86/'Population 2016'!H$5</f>
        <v>9.4483695564065075E-3</v>
      </c>
      <c r="I86">
        <f>'Population 2016'!I86/'Population 2016'!I$5</f>
        <v>1.9575412444518886E-3</v>
      </c>
      <c r="J86">
        <f>'Population 2016'!J86/'Population 2016'!J$5</f>
        <v>5.4485292288299347E-3</v>
      </c>
      <c r="K86">
        <f>'Population 2016'!K86/'Population 2016'!K$5</f>
        <v>8.5526626659736329E-3</v>
      </c>
      <c r="L86">
        <f>'Population 2016'!L86/'Population 2016'!L$5</f>
        <v>2.3668451066668783E-3</v>
      </c>
      <c r="M86">
        <f>'Population 2016'!M86/'Population 2016'!M$5</f>
        <v>2.3668451066668783E-3</v>
      </c>
      <c r="N86">
        <f>'Population 2016'!N86/'Population 2016'!N$5</f>
        <v>1.2321071201806769E-2</v>
      </c>
      <c r="O86">
        <f>'Population 2016'!O86/'Population 2016'!O$5</f>
        <v>9.3916248105328851E-3</v>
      </c>
      <c r="P86">
        <f>'Population 2016'!P86/'Population 2016'!P$5</f>
        <v>1.5327397723430632E-3</v>
      </c>
      <c r="Q86">
        <f>'Population 2016'!Q86/'Population 2016'!Q$5</f>
        <v>1.010563918167824E-3</v>
      </c>
      <c r="R86">
        <f>'Population 2016'!R86/'Population 2016'!R$5</f>
        <v>2.1956672166923937E-3</v>
      </c>
      <c r="S86">
        <f>'Population 2016'!S86/'Population 2016'!S$5</f>
        <v>5.4000999168536427E-3</v>
      </c>
      <c r="T86">
        <f>'Population 2016'!T86/'Population 2016'!T$5</f>
        <v>6.0957734419714938E-3</v>
      </c>
      <c r="U86">
        <f>'Population 2016'!U86/'Population 2016'!U$5</f>
        <v>0</v>
      </c>
      <c r="V86">
        <f>'Population 2016'!V86/'Population 2016'!V$5</f>
        <v>5.5029346440646923E-3</v>
      </c>
      <c r="W86">
        <f>'Population 2016'!W86/'Population 2016'!W$5</f>
        <v>6.9388608894031204E-3</v>
      </c>
      <c r="X86">
        <f>'Population 2016'!X86/'Population 2016'!X$5</f>
        <v>6.9388608894031204E-3</v>
      </c>
      <c r="Y86">
        <f>'Population 2016'!Y86/'Population 2016'!Y$5</f>
        <v>5.4768604632676743E-3</v>
      </c>
      <c r="Z86">
        <f>'Population 2016'!Z86/'Population 2016'!Z$5</f>
        <v>1.8699802355091052E-2</v>
      </c>
      <c r="AA86">
        <f>'Population 2016'!AA86/'Population 2016'!AA$5</f>
        <v>1.2298384819656687E-2</v>
      </c>
      <c r="AB86">
        <f>'Population 2016'!AB86/'Population 2016'!AB$5</f>
        <v>2.1677942335445177E-3</v>
      </c>
      <c r="AC86">
        <f>'Population 2016'!AC86/'Population 2016'!AC$5</f>
        <v>1.3816114732293385E-2</v>
      </c>
      <c r="AD86">
        <f>'Population 2016'!AD86/'Population 2016'!AD$5</f>
        <v>2.2777178160705647E-3</v>
      </c>
      <c r="AE86">
        <f>'Population 2016'!AE86/'Population 2016'!AE$5</f>
        <v>2.3716875943284839E-3</v>
      </c>
      <c r="AF86">
        <f>'Population 2016'!AF86/'Population 2016'!AF$5</f>
        <v>1.2532235443152514E-2</v>
      </c>
      <c r="AG86">
        <f>'Population 2016'!AG86/'Population 2016'!AG$5</f>
        <v>2.3716875943284839E-3</v>
      </c>
      <c r="AH86">
        <f>'Population 2016'!AH86/'Population 2016'!AH$5</f>
        <v>9.5724622200756056E-3</v>
      </c>
      <c r="AI86">
        <f>'Population 2016'!AI86/'Population 2016'!AI$5</f>
        <v>5.2060547729460144E-3</v>
      </c>
      <c r="AJ86">
        <f>'Population 2016'!AJ86/'Population 2016'!AJ$5</f>
        <v>3.3181830856314309E-3</v>
      </c>
      <c r="AK86">
        <f>'Population 2016'!AK86/'Population 2016'!AK$5</f>
        <v>3.2686722904592486E-4</v>
      </c>
      <c r="AL86">
        <f>'Population 2016'!AL86/'Population 2016'!AL$5</f>
        <v>1.22736382824001E-2</v>
      </c>
      <c r="AM86">
        <f>'Population 2016'!AM86/'Population 2016'!AM$5</f>
        <v>1.1496209583072249E-2</v>
      </c>
      <c r="AN86">
        <f>'Population 2016'!AN86/'Population 2016'!AN$5</f>
        <v>0</v>
      </c>
      <c r="AO86">
        <f>'Population 2016'!AO86/'Population 2016'!AO$5</f>
        <v>0</v>
      </c>
      <c r="AP86">
        <f>'Population 2016'!AP86/'Population 2016'!AP$5</f>
        <v>2.4174500261560168E-3</v>
      </c>
      <c r="AQ86">
        <f>'Population 2016'!AQ86/'Population 2016'!AQ$5</f>
        <v>1.1029210281142105E-2</v>
      </c>
      <c r="AR86">
        <f>'Population 2016'!AR86/'Population 2016'!AR$5</f>
        <v>7.3480941270718586E-3</v>
      </c>
      <c r="AS86">
        <f>'Population 2016'!AS86/'Population 2016'!AS$5</f>
        <v>1.9575412444518886E-3</v>
      </c>
      <c r="AT86">
        <f>'Population 2016'!AT86/'Population 2016'!AT$5</f>
        <v>0</v>
      </c>
      <c r="AU86">
        <f>'Population 2016'!AU86/'Population 2016'!AU$5</f>
        <v>0</v>
      </c>
      <c r="AV86">
        <f>'Population 2016'!AV86/'Population 2016'!AV$5</f>
        <v>6.1450744377573646E-3</v>
      </c>
      <c r="AW86">
        <f>'Population 2016'!AW86/'Population 2016'!AW$5</f>
        <v>7.5469827323204584E-3</v>
      </c>
      <c r="AX86">
        <f>'Population 2016'!AX86/'Population 2016'!AX$5</f>
        <v>3.769630831746681E-3</v>
      </c>
      <c r="AY86">
        <f>'Population 2016'!AY86/'Population 2016'!AY$5</f>
        <v>6.4517609620268661E-3</v>
      </c>
      <c r="AZ86">
        <f>'Population 2016'!AZ86/'Population 2016'!AZ$5</f>
        <v>6.0230913933648203E-3</v>
      </c>
      <c r="BA86">
        <f>'Population 2016'!BA86/'Population 2016'!BA$5</f>
        <v>1.2902180954437487E-2</v>
      </c>
      <c r="BB86">
        <f>'Population 2016'!BB86/'Population 2016'!BB$5</f>
        <v>5.9659032059824748E-3</v>
      </c>
      <c r="BC86">
        <f>'Population 2016'!BC86/'Population 2016'!BC$5</f>
        <v>0</v>
      </c>
      <c r="BD86" s="9">
        <v>84</v>
      </c>
    </row>
    <row r="87" spans="2:56" x14ac:dyDescent="0.35">
      <c r="B87" s="5" t="s">
        <v>52</v>
      </c>
      <c r="C87">
        <f>'Population 2016'!C87/'Population 2016'!C$5</f>
        <v>3.449985433394837E-3</v>
      </c>
      <c r="D87">
        <f>'Population 2016'!D87/'Population 2016'!D$5</f>
        <v>2.1688526353882418E-3</v>
      </c>
      <c r="E87">
        <f>'Population 2016'!E87/'Population 2016'!E$5</f>
        <v>9.9381677206437317E-4</v>
      </c>
      <c r="F87">
        <f>'Population 2016'!F87/'Population 2016'!F$5</f>
        <v>2.5856296677826424E-3</v>
      </c>
      <c r="G87">
        <f>'Population 2016'!G87/'Population 2016'!G$5</f>
        <v>2.2600552157202402E-3</v>
      </c>
      <c r="H87">
        <f>'Population 2016'!H87/'Population 2016'!H$5</f>
        <v>1.0317334223914038E-2</v>
      </c>
      <c r="I87">
        <f>'Population 2016'!I87/'Population 2016'!I$5</f>
        <v>1.9889456494430954E-3</v>
      </c>
      <c r="J87">
        <f>'Population 2016'!J87/'Population 2016'!J$5</f>
        <v>5.2494961976397997E-3</v>
      </c>
      <c r="K87">
        <f>'Population 2016'!K87/'Population 2016'!K$5</f>
        <v>8.3164012663611026E-3</v>
      </c>
      <c r="L87">
        <f>'Population 2016'!L87/'Population 2016'!L$5</f>
        <v>2.7083697361523678E-3</v>
      </c>
      <c r="M87">
        <f>'Population 2016'!M87/'Population 2016'!M$5</f>
        <v>2.7083697361523678E-3</v>
      </c>
      <c r="N87">
        <f>'Population 2016'!N87/'Population 2016'!N$5</f>
        <v>1.0416248061018638E-2</v>
      </c>
      <c r="O87">
        <f>'Population 2016'!O87/'Population 2016'!O$5</f>
        <v>1.1125310825135475E-2</v>
      </c>
      <c r="P87">
        <f>'Population 2016'!P87/'Population 2016'!P$5</f>
        <v>1.5327397723430632E-3</v>
      </c>
      <c r="Q87">
        <f>'Population 2016'!Q87/'Population 2016'!Q$5</f>
        <v>1.5628488501897744E-3</v>
      </c>
      <c r="R87">
        <f>'Population 2016'!R87/'Population 2016'!R$5</f>
        <v>2.2488955128546336E-3</v>
      </c>
      <c r="S87">
        <f>'Population 2016'!S87/'Population 2016'!S$5</f>
        <v>5.2509307625633085E-3</v>
      </c>
      <c r="T87">
        <f>'Population 2016'!T87/'Population 2016'!T$5</f>
        <v>5.5141156707910078E-3</v>
      </c>
      <c r="U87">
        <f>'Population 2016'!U87/'Population 2016'!U$5</f>
        <v>0</v>
      </c>
      <c r="V87">
        <f>'Population 2016'!V87/'Population 2016'!V$5</f>
        <v>5.7548026652216059E-3</v>
      </c>
      <c r="W87">
        <f>'Population 2016'!W87/'Population 2016'!W$5</f>
        <v>6.8702240176756286E-3</v>
      </c>
      <c r="X87">
        <f>'Population 2016'!X87/'Population 2016'!X$5</f>
        <v>6.8702240176756286E-3</v>
      </c>
      <c r="Y87">
        <f>'Population 2016'!Y87/'Population 2016'!Y$5</f>
        <v>5.5126309597621657E-3</v>
      </c>
      <c r="Z87">
        <f>'Population 2016'!Z87/'Population 2016'!Z$5</f>
        <v>1.6802720956748479E-2</v>
      </c>
      <c r="AA87">
        <f>'Population 2016'!AA87/'Population 2016'!AA$5</f>
        <v>1.1525707949403285E-2</v>
      </c>
      <c r="AB87">
        <f>'Population 2016'!AB87/'Population 2016'!AB$5</f>
        <v>1.8771173863647995E-3</v>
      </c>
      <c r="AC87">
        <f>'Population 2016'!AC87/'Population 2016'!AC$5</f>
        <v>1.2540828801396712E-2</v>
      </c>
      <c r="AD87">
        <f>'Population 2016'!AD87/'Population 2016'!AD$5</f>
        <v>2.6052327961591424E-3</v>
      </c>
      <c r="AE87">
        <f>'Population 2016'!AE87/'Population 2016'!AE$5</f>
        <v>2.7361677224612161E-3</v>
      </c>
      <c r="AF87">
        <f>'Population 2016'!AF87/'Population 2016'!AF$5</f>
        <v>1.2879096351928094E-2</v>
      </c>
      <c r="AG87">
        <f>'Population 2016'!AG87/'Population 2016'!AG$5</f>
        <v>2.7361677224612161E-3</v>
      </c>
      <c r="AH87">
        <f>'Population 2016'!AH87/'Population 2016'!AH$5</f>
        <v>9.7024976082776809E-3</v>
      </c>
      <c r="AI87">
        <f>'Population 2016'!AI87/'Population 2016'!AI$5</f>
        <v>4.9996172018549308E-3</v>
      </c>
      <c r="AJ87">
        <f>'Population 2016'!AJ87/'Population 2016'!AJ$5</f>
        <v>3.7224995120318993E-3</v>
      </c>
      <c r="AK87">
        <f>'Population 2016'!AK87/'Population 2016'!AK$5</f>
        <v>3.7715449505299018E-4</v>
      </c>
      <c r="AL87">
        <f>'Population 2016'!AL87/'Population 2016'!AL$5</f>
        <v>1.322253950799028E-2</v>
      </c>
      <c r="AM87">
        <f>'Population 2016'!AM87/'Population 2016'!AM$5</f>
        <v>1.1590381432208946E-2</v>
      </c>
      <c r="AN87">
        <f>'Population 2016'!AN87/'Population 2016'!AN$5</f>
        <v>0</v>
      </c>
      <c r="AO87">
        <f>'Population 2016'!AO87/'Population 2016'!AO$5</f>
        <v>0</v>
      </c>
      <c r="AP87">
        <f>'Population 2016'!AP87/'Population 2016'!AP$5</f>
        <v>1.9973685462010369E-3</v>
      </c>
      <c r="AQ87">
        <f>'Population 2016'!AQ87/'Population 2016'!AQ$5</f>
        <v>9.6454211651230345E-3</v>
      </c>
      <c r="AR87">
        <f>'Population 2016'!AR87/'Population 2016'!AR$5</f>
        <v>7.0448939055418811E-3</v>
      </c>
      <c r="AS87">
        <f>'Population 2016'!AS87/'Population 2016'!AS$5</f>
        <v>1.9889456494430954E-3</v>
      </c>
      <c r="AT87">
        <f>'Population 2016'!AT87/'Population 2016'!AT$5</f>
        <v>0</v>
      </c>
      <c r="AU87">
        <f>'Population 2016'!AU87/'Population 2016'!AU$5</f>
        <v>0</v>
      </c>
      <c r="AV87">
        <f>'Population 2016'!AV87/'Population 2016'!AV$5</f>
        <v>5.9972547777425826E-3</v>
      </c>
      <c r="AW87">
        <f>'Population 2016'!AW87/'Population 2016'!AW$5</f>
        <v>7.714778204893526E-3</v>
      </c>
      <c r="AX87">
        <f>'Population 2016'!AX87/'Population 2016'!AX$5</f>
        <v>3.5907330973587027E-3</v>
      </c>
      <c r="AY87">
        <f>'Population 2016'!AY87/'Population 2016'!AY$5</f>
        <v>5.9682996236345275E-3</v>
      </c>
      <c r="AZ87">
        <f>'Population 2016'!AZ87/'Population 2016'!AZ$5</f>
        <v>5.1745661015584104E-3</v>
      </c>
      <c r="BA87">
        <f>'Population 2016'!BA87/'Population 2016'!BA$5</f>
        <v>1.184949255020514E-2</v>
      </c>
      <c r="BB87">
        <f>'Population 2016'!BB87/'Population 2016'!BB$5</f>
        <v>6.1247177589195088E-3</v>
      </c>
      <c r="BC87">
        <f>'Population 2016'!BC87/'Population 2016'!BC$5</f>
        <v>0</v>
      </c>
      <c r="BD87" s="9">
        <v>85</v>
      </c>
    </row>
    <row r="88" spans="2:56" x14ac:dyDescent="0.35">
      <c r="B88" s="5" t="s">
        <v>53</v>
      </c>
      <c r="C88">
        <f>'Population 2016'!C88/'Population 2016'!C$5</f>
        <v>3.1995420463780265E-3</v>
      </c>
      <c r="D88">
        <f>'Population 2016'!D88/'Population 2016'!D$5</f>
        <v>1.9928014631808533E-3</v>
      </c>
      <c r="E88">
        <f>'Population 2016'!E88/'Population 2016'!E$5</f>
        <v>8.8599702792531378E-4</v>
      </c>
      <c r="F88">
        <f>'Population 2016'!F88/'Population 2016'!F$5</f>
        <v>2.8534638166366213E-3</v>
      </c>
      <c r="G88">
        <f>'Population 2016'!G88/'Population 2016'!G$5</f>
        <v>2.7472527472527475E-3</v>
      </c>
      <c r="H88">
        <f>'Population 2016'!H88/'Population 2016'!H$5</f>
        <v>1.168562933469082E-2</v>
      </c>
      <c r="I88">
        <f>'Population 2016'!I88/'Population 2016'!I$5</f>
        <v>2.6379700192613684E-3</v>
      </c>
      <c r="J88">
        <f>'Population 2016'!J88/'Population 2016'!J$5</f>
        <v>6.4685735136793742E-3</v>
      </c>
      <c r="K88">
        <f>'Population 2016'!K88/'Population 2016'!K$5</f>
        <v>1.004110948353258E-2</v>
      </c>
      <c r="L88">
        <f>'Population 2016'!L88/'Population 2016'!L$5</f>
        <v>3.2246278970025255E-3</v>
      </c>
      <c r="M88">
        <f>'Population 2016'!M88/'Population 2016'!M$5</f>
        <v>3.2246278970025255E-3</v>
      </c>
      <c r="N88">
        <f>'Population 2016'!N88/'Population 2016'!N$5</f>
        <v>1.3068533446926161E-2</v>
      </c>
      <c r="O88">
        <f>'Population 2016'!O88/'Population 2016'!O$5</f>
        <v>1.2680674849664656E-2</v>
      </c>
      <c r="P88">
        <f>'Population 2016'!P88/'Population 2016'!P$5</f>
        <v>2.0849768962019608E-3</v>
      </c>
      <c r="Q88">
        <f>'Population 2016'!Q88/'Population 2016'!Q$5</f>
        <v>1.1045698640439008E-3</v>
      </c>
      <c r="R88">
        <f>'Population 2016'!R88/'Population 2016'!R$5</f>
        <v>2.4351945494224731E-3</v>
      </c>
      <c r="S88">
        <f>'Population 2016'!S88/'Population 2016'!S$5</f>
        <v>5.8440767488538688E-3</v>
      </c>
      <c r="T88">
        <f>'Population 2016'!T88/'Population 2016'!T$5</f>
        <v>5.3628846502840818E-3</v>
      </c>
      <c r="U88">
        <f>'Population 2016'!U88/'Population 2016'!U$5</f>
        <v>0</v>
      </c>
      <c r="V88">
        <f>'Population 2016'!V88/'Population 2016'!V$5</f>
        <v>6.4951420001373829E-3</v>
      </c>
      <c r="W88">
        <f>'Population 2016'!W88/'Population 2016'!W$5</f>
        <v>8.6122931905686408E-3</v>
      </c>
      <c r="X88">
        <f>'Population 2016'!X88/'Population 2016'!X$5</f>
        <v>8.6122931905686408E-3</v>
      </c>
      <c r="Y88">
        <f>'Population 2016'!Y88/'Population 2016'!Y$5</f>
        <v>6.4824088647239316E-3</v>
      </c>
      <c r="Z88">
        <f>'Population 2016'!Z88/'Population 2016'!Z$5</f>
        <v>1.833974404887501E-2</v>
      </c>
      <c r="AA88">
        <f>'Population 2016'!AA88/'Population 2016'!AA$5</f>
        <v>1.3197294368627327E-2</v>
      </c>
      <c r="AB88">
        <f>'Population 2016'!AB88/'Population 2016'!AB$5</f>
        <v>1.7481551231794317E-3</v>
      </c>
      <c r="AC88">
        <f>'Population 2016'!AC88/'Population 2016'!AC$5</f>
        <v>1.4300164866648325E-2</v>
      </c>
      <c r="AD88">
        <f>'Population 2016'!AD88/'Population 2016'!AD$5</f>
        <v>2.7466597193792101E-3</v>
      </c>
      <c r="AE88">
        <f>'Population 2016'!AE88/'Population 2016'!AE$5</f>
        <v>2.7464347683241099E-3</v>
      </c>
      <c r="AF88">
        <f>'Population 2016'!AF88/'Population 2016'!AF$5</f>
        <v>1.6860456348308676E-2</v>
      </c>
      <c r="AG88">
        <f>'Population 2016'!AG88/'Population 2016'!AG$5</f>
        <v>2.7464347683241099E-3</v>
      </c>
      <c r="AH88">
        <f>'Population 2016'!AH88/'Population 2016'!AH$5</f>
        <v>1.1216481056630411E-2</v>
      </c>
      <c r="AI88">
        <f>'Population 2016'!AI88/'Population 2016'!AI$5</f>
        <v>5.1048866917490594E-3</v>
      </c>
      <c r="AJ88">
        <f>'Population 2016'!AJ88/'Population 2016'!AJ$5</f>
        <v>4.3080612330256814E-3</v>
      </c>
      <c r="AK88">
        <f>'Population 2016'!AK88/'Population 2016'!AK$5</f>
        <v>4.9030084356888731E-4</v>
      </c>
      <c r="AL88">
        <f>'Population 2016'!AL88/'Population 2016'!AL$5</f>
        <v>1.5288838438481049E-2</v>
      </c>
      <c r="AM88">
        <f>'Population 2016'!AM88/'Population 2016'!AM$5</f>
        <v>1.3716492026179774E-2</v>
      </c>
      <c r="AN88">
        <f>'Population 2016'!AN88/'Population 2016'!AN$5</f>
        <v>0</v>
      </c>
      <c r="AO88">
        <f>'Population 2016'!AO88/'Population 2016'!AO$5</f>
        <v>0</v>
      </c>
      <c r="AP88">
        <f>'Population 2016'!AP88/'Population 2016'!AP$5</f>
        <v>2.0369988744986765E-3</v>
      </c>
      <c r="AQ88">
        <f>'Population 2016'!AQ88/'Population 2016'!AQ$5</f>
        <v>1.2419849838329588E-2</v>
      </c>
      <c r="AR88">
        <f>'Population 2016'!AR88/'Population 2016'!AR$5</f>
        <v>7.9928123056962203E-3</v>
      </c>
      <c r="AS88">
        <f>'Population 2016'!AS88/'Population 2016'!AS$5</f>
        <v>2.6379700192613684E-3</v>
      </c>
      <c r="AT88">
        <f>'Population 2016'!AT88/'Population 2016'!AT$5</f>
        <v>0</v>
      </c>
      <c r="AU88">
        <f>'Population 2016'!AU88/'Population 2016'!AU$5</f>
        <v>0</v>
      </c>
      <c r="AV88">
        <f>'Population 2016'!AV88/'Population 2016'!AV$5</f>
        <v>6.3351282863477985E-3</v>
      </c>
      <c r="AW88">
        <f>'Population 2016'!AW88/'Population 2016'!AW$5</f>
        <v>8.5842638354994196E-3</v>
      </c>
      <c r="AX88">
        <f>'Population 2016'!AX88/'Population 2016'!AX$5</f>
        <v>4.5363354076951579E-3</v>
      </c>
      <c r="AY88">
        <f>'Population 2016'!AY88/'Population 2016'!AY$5</f>
        <v>7.3360668278204463E-3</v>
      </c>
      <c r="AZ88">
        <f>'Population 2016'!AZ88/'Population 2016'!AZ$5</f>
        <v>6.2129309501757456E-3</v>
      </c>
      <c r="BA88">
        <f>'Population 2016'!BA88/'Population 2016'!BA$5</f>
        <v>1.4211293457136688E-2</v>
      </c>
      <c r="BB88">
        <f>'Population 2016'!BB88/'Population 2016'!BB$5</f>
        <v>7.084510057104189E-3</v>
      </c>
      <c r="BC88">
        <f>'Population 2016'!BC88/'Population 2016'!BC$5</f>
        <v>0</v>
      </c>
      <c r="BD88" s="9">
        <v>86</v>
      </c>
    </row>
    <row r="89" spans="2:56" x14ac:dyDescent="0.35">
      <c r="B89" s="5" t="s">
        <v>54</v>
      </c>
      <c r="C89">
        <f>'Population 2016'!C89/'Population 2016'!C$5</f>
        <v>3.1433200615375179E-3</v>
      </c>
      <c r="D89">
        <f>'Population 2016'!D89/'Population 2016'!D$5</f>
        <v>1.8876597908903299E-3</v>
      </c>
      <c r="E89">
        <f>'Population 2016'!E89/'Population 2016'!E$5</f>
        <v>7.3598694912314422E-4</v>
      </c>
      <c r="F89">
        <f>'Population 2016'!F89/'Population 2016'!F$5</f>
        <v>3.0079835178985319E-3</v>
      </c>
      <c r="G89">
        <f>'Population 2016'!G89/'Population 2016'!G$5</f>
        <v>3.5592486331402586E-3</v>
      </c>
      <c r="H89">
        <f>'Population 2016'!H89/'Population 2016'!H$5</f>
        <v>1.2580533246004546E-2</v>
      </c>
      <c r="I89">
        <f>'Population 2016'!I89/'Population 2016'!I$5</f>
        <v>2.7217150992379199E-3</v>
      </c>
      <c r="J89">
        <f>'Population 2016'!J89/'Population 2016'!J$5</f>
        <v>7.1403099939460783E-3</v>
      </c>
      <c r="K89">
        <f>'Population 2016'!K89/'Population 2016'!K$5</f>
        <v>1.0726267542408921E-2</v>
      </c>
      <c r="L89">
        <f>'Population 2016'!L89/'Population 2016'!L$5</f>
        <v>3.4708433275618318E-3</v>
      </c>
      <c r="M89">
        <f>'Population 2016'!M89/'Population 2016'!M$5</f>
        <v>3.4708433275618318E-3</v>
      </c>
      <c r="N89">
        <f>'Population 2016'!N89/'Population 2016'!N$5</f>
        <v>1.3381985356169778E-2</v>
      </c>
      <c r="O89">
        <f>'Population 2016'!O89/'Population 2016'!O$5</f>
        <v>1.3403869587184593E-2</v>
      </c>
      <c r="P89">
        <f>'Population 2016'!P89/'Population 2016'!P$5</f>
        <v>2.130057477741463E-3</v>
      </c>
      <c r="Q89">
        <f>'Population 2016'!Q89/'Population 2016'!Q$5</f>
        <v>1.6803562825348703E-3</v>
      </c>
      <c r="R89">
        <f>'Population 2016'!R89/'Population 2016'!R$5</f>
        <v>3.2070048437749508E-3</v>
      </c>
      <c r="S89">
        <f>'Population 2016'!S89/'Population 2016'!S$5</f>
        <v>5.7637548965436885E-3</v>
      </c>
      <c r="T89">
        <f>'Population 2016'!T89/'Population 2016'!T$5</f>
        <v>5.560648292485447E-3</v>
      </c>
      <c r="U89">
        <f>'Population 2016'!U89/'Population 2016'!U$5</f>
        <v>0</v>
      </c>
      <c r="V89">
        <f>'Population 2016'!V89/'Population 2016'!V$5</f>
        <v>6.5485685500797581E-3</v>
      </c>
      <c r="W89">
        <f>'Population 2016'!W89/'Population 2016'!W$5</f>
        <v>7.9716823877787144E-3</v>
      </c>
      <c r="X89">
        <f>'Population 2016'!X89/'Population 2016'!X$5</f>
        <v>7.9716823877787144E-3</v>
      </c>
      <c r="Y89">
        <f>'Population 2016'!Y89/'Population 2016'!Y$5</f>
        <v>6.8321648304478467E-3</v>
      </c>
      <c r="Z89">
        <f>'Population 2016'!Z89/'Population 2016'!Z$5</f>
        <v>1.8783041640936693E-2</v>
      </c>
      <c r="AA89">
        <f>'Population 2016'!AA89/'Population 2016'!AA$5</f>
        <v>1.3613197825874643E-2</v>
      </c>
      <c r="AB89">
        <f>'Population 2016'!AB89/'Population 2016'!AB$5</f>
        <v>1.6314749802974319E-3</v>
      </c>
      <c r="AC89">
        <f>'Population 2016'!AC89/'Population 2016'!AC$5</f>
        <v>1.5060371808423713E-2</v>
      </c>
      <c r="AD89">
        <f>'Population 2016'!AD89/'Population 2016'!AD$5</f>
        <v>3.0332353269567161E-3</v>
      </c>
      <c r="AE89">
        <f>'Population 2016'!AE89/'Population 2016'!AE$5</f>
        <v>2.8337046581587079E-3</v>
      </c>
      <c r="AF89">
        <f>'Population 2016'!AF89/'Population 2016'!AF$5</f>
        <v>1.9378968164200937E-2</v>
      </c>
      <c r="AG89">
        <f>'Population 2016'!AG89/'Population 2016'!AG$5</f>
        <v>2.8337046581587079E-3</v>
      </c>
      <c r="AH89">
        <f>'Population 2016'!AH89/'Population 2016'!AH$5</f>
        <v>1.1013997380715752E-2</v>
      </c>
      <c r="AI89">
        <f>'Population 2016'!AI89/'Population 2016'!AI$5</f>
        <v>5.2374989062910137E-3</v>
      </c>
      <c r="AJ89">
        <f>'Population 2016'!AJ89/'Population 2016'!AJ$5</f>
        <v>4.2522934500738921E-3</v>
      </c>
      <c r="AK89">
        <f>'Population 2016'!AK89/'Population 2016'!AK$5</f>
        <v>3.1429541254415853E-4</v>
      </c>
      <c r="AL89">
        <f>'Population 2016'!AL89/'Population 2016'!AL$5</f>
        <v>1.6805306752274703E-2</v>
      </c>
      <c r="AM89">
        <f>'Population 2016'!AM89/'Population 2016'!AM$5</f>
        <v>1.3709248037784644E-2</v>
      </c>
      <c r="AN89">
        <f>'Population 2016'!AN89/'Population 2016'!AN$5</f>
        <v>0</v>
      </c>
      <c r="AO89">
        <f>'Population 2016'!AO89/'Population 2016'!AO$5</f>
        <v>0</v>
      </c>
      <c r="AP89">
        <f>'Population 2016'!AP89/'Population 2016'!AP$5</f>
        <v>2.3540415008797932E-3</v>
      </c>
      <c r="AQ89">
        <f>'Population 2016'!AQ89/'Population 2016'!AQ$5</f>
        <v>1.2330794103140242E-2</v>
      </c>
      <c r="AR89">
        <f>'Population 2016'!AR89/'Population 2016'!AR$5</f>
        <v>8.2253920494708699E-3</v>
      </c>
      <c r="AS89">
        <f>'Population 2016'!AS89/'Population 2016'!AS$5</f>
        <v>2.7217150992379199E-3</v>
      </c>
      <c r="AT89">
        <f>'Population 2016'!AT89/'Population 2016'!AT$5</f>
        <v>0</v>
      </c>
      <c r="AU89">
        <f>'Population 2016'!AU89/'Population 2016'!AU$5</f>
        <v>0</v>
      </c>
      <c r="AV89">
        <f>'Population 2016'!AV89/'Population 2016'!AV$5</f>
        <v>6.6730017949530145E-3</v>
      </c>
      <c r="AW89">
        <f>'Population 2016'!AW89/'Population 2016'!AW$5</f>
        <v>8.1762157544694614E-3</v>
      </c>
      <c r="AX89">
        <f>'Population 2016'!AX89/'Population 2016'!AX$5</f>
        <v>5.2008127068505052E-3</v>
      </c>
      <c r="AY89">
        <f>'Population 2016'!AY89/'Population 2016'!AY$5</f>
        <v>7.180012851503932E-3</v>
      </c>
      <c r="AZ89">
        <f>'Population 2016'!AZ89/'Population 2016'!AZ$5</f>
        <v>6.4833085007852459E-3</v>
      </c>
      <c r="BA89">
        <f>'Population 2016'!BA89/'Population 2016'!BA$5</f>
        <v>1.8125134960051824E-2</v>
      </c>
      <c r="BB89">
        <f>'Population 2016'!BB89/'Population 2016'!BB$5</f>
        <v>6.8566456985423583E-3</v>
      </c>
      <c r="BC89">
        <f>'Population 2016'!BC89/'Population 2016'!BC$5</f>
        <v>0</v>
      </c>
      <c r="BD89" s="9">
        <v>87</v>
      </c>
    </row>
    <row r="90" spans="2:56" x14ac:dyDescent="0.35">
      <c r="B90" s="5" t="s">
        <v>55</v>
      </c>
      <c r="C90">
        <f>'Population 2016'!C90/'Population 2016'!C$5</f>
        <v>2.8724323163968864E-3</v>
      </c>
      <c r="D90">
        <f>'Population 2016'!D90/'Population 2016'!D$5</f>
        <v>1.8191954461430123E-3</v>
      </c>
      <c r="E90">
        <f>'Population 2016'!E90/'Population 2016'!E$5</f>
        <v>8.5318232318733916E-4</v>
      </c>
      <c r="F90">
        <f>'Population 2016'!F90/'Population 2016'!F$5</f>
        <v>2.3899047128508885E-3</v>
      </c>
      <c r="G90">
        <f>'Population 2016'!G90/'Population 2016'!G$5</f>
        <v>2.882585394900666E-3</v>
      </c>
      <c r="H90">
        <f>'Population 2016'!H90/'Population 2016'!H$5</f>
        <v>1.2253050292951335E-2</v>
      </c>
      <c r="I90">
        <f>'Population 2016'!I90/'Population 2016'!I$5</f>
        <v>2.0622225944225778E-3</v>
      </c>
      <c r="J90">
        <f>'Population 2016'!J90/'Population 2016'!J$5</f>
        <v>6.750536974532065E-3</v>
      </c>
      <c r="K90">
        <f>'Population 2016'!K90/'Population 2016'!K$5</f>
        <v>1.0111987903416339E-2</v>
      </c>
      <c r="L90">
        <f>'Population 2016'!L90/'Population 2016'!L$5</f>
        <v>3.0896065318570995E-3</v>
      </c>
      <c r="M90">
        <f>'Population 2016'!M90/'Population 2016'!M$5</f>
        <v>3.0896065318570995E-3</v>
      </c>
      <c r="N90">
        <f>'Population 2016'!N90/'Population 2016'!N$5</f>
        <v>1.2899751649641137E-2</v>
      </c>
      <c r="O90">
        <f>'Population 2016'!O90/'Population 2016'!O$5</f>
        <v>1.2522166414043847E-2</v>
      </c>
      <c r="P90">
        <f>'Population 2016'!P90/'Population 2016'!P$5</f>
        <v>1.9497351515834554E-3</v>
      </c>
      <c r="Q90">
        <f>'Population 2016'!Q90/'Population 2016'!Q$5</f>
        <v>1.3160832422650732E-3</v>
      </c>
      <c r="R90">
        <f>'Population 2016'!R90/'Population 2016'!R$5</f>
        <v>2.5682652898280727E-3</v>
      </c>
      <c r="S90">
        <f>'Population 2016'!S90/'Population 2016'!S$5</f>
        <v>5.0223224136804884E-3</v>
      </c>
      <c r="T90">
        <f>'Population 2016'!T90/'Population 2016'!T$5</f>
        <v>4.3833729636161434E-3</v>
      </c>
      <c r="U90">
        <f>'Population 2016'!U90/'Population 2016'!U$5</f>
        <v>0</v>
      </c>
      <c r="V90">
        <f>'Population 2016'!V90/'Population 2016'!V$5</f>
        <v>5.5487288297295856E-3</v>
      </c>
      <c r="W90">
        <f>'Population 2016'!W90/'Population 2016'!W$5</f>
        <v>7.8867034037351531E-3</v>
      </c>
      <c r="X90">
        <f>'Population 2016'!X90/'Population 2016'!X$5</f>
        <v>7.8867034037351531E-3</v>
      </c>
      <c r="Y90">
        <f>'Population 2016'!Y90/'Population 2016'!Y$5</f>
        <v>6.1247038997790182E-3</v>
      </c>
      <c r="Z90">
        <f>'Population 2016'!Z90/'Population 2016'!Z$5</f>
        <v>1.643491946115145E-2</v>
      </c>
      <c r="AA90">
        <f>'Population 2016'!AA90/'Population 2016'!AA$5</f>
        <v>1.2134282337324279E-2</v>
      </c>
      <c r="AB90">
        <f>'Population 2016'!AB90/'Population 2016'!AB$5</f>
        <v>1.5782524589828357E-3</v>
      </c>
      <c r="AC90">
        <f>'Population 2016'!AC90/'Population 2016'!AC$5</f>
        <v>1.3196571932125414E-2</v>
      </c>
      <c r="AD90">
        <f>'Population 2016'!AD90/'Population 2016'!AD$5</f>
        <v>2.7801555696155421E-3</v>
      </c>
      <c r="AE90">
        <f>'Population 2016'!AE90/'Population 2016'!AE$5</f>
        <v>2.741301245392663E-3</v>
      </c>
      <c r="AF90">
        <f>'Population 2016'!AF90/'Population 2016'!AF$5</f>
        <v>1.696602271184907E-2</v>
      </c>
      <c r="AG90">
        <f>'Population 2016'!AG90/'Population 2016'!AG$5</f>
        <v>2.741301245392663E-3</v>
      </c>
      <c r="AH90">
        <f>'Population 2016'!AH90/'Population 2016'!AH$5</f>
        <v>1.0226354457891754E-2</v>
      </c>
      <c r="AI90">
        <f>'Population 2016'!AI90/'Population 2016'!AI$5</f>
        <v>4.210779595765159E-3</v>
      </c>
      <c r="AJ90">
        <f>'Population 2016'!AJ90/'Population 2016'!AJ$5</f>
        <v>3.7503834035077935E-3</v>
      </c>
      <c r="AK90">
        <f>'Population 2016'!AK90/'Population 2016'!AK$5</f>
        <v>3.3943904554769119E-4</v>
      </c>
      <c r="AL90">
        <f>'Population 2016'!AL90/'Population 2016'!AL$5</f>
        <v>1.649491850091343E-2</v>
      </c>
      <c r="AM90">
        <f>'Population 2016'!AM90/'Population 2016'!AM$5</f>
        <v>1.2267694347153656E-2</v>
      </c>
      <c r="AN90">
        <f>'Population 2016'!AN90/'Population 2016'!AN$5</f>
        <v>0</v>
      </c>
      <c r="AO90">
        <f>'Population 2016'!AO90/'Population 2016'!AO$5</f>
        <v>0</v>
      </c>
      <c r="AP90">
        <f>'Population 2016'!AP90/'Population 2016'!AP$5</f>
        <v>1.8467732986700062E-3</v>
      </c>
      <c r="AQ90">
        <f>'Population 2016'!AQ90/'Population 2016'!AQ$5</f>
        <v>1.1474488957088837E-2</v>
      </c>
      <c r="AR90">
        <f>'Population 2016'!AR90/'Population 2016'!AR$5</f>
        <v>7.4075757282096285E-3</v>
      </c>
      <c r="AS90">
        <f>'Population 2016'!AS90/'Population 2016'!AS$5</f>
        <v>2.0622225944225778E-3</v>
      </c>
      <c r="AT90">
        <f>'Population 2016'!AT90/'Population 2016'!AT$5</f>
        <v>0</v>
      </c>
      <c r="AU90">
        <f>'Population 2016'!AU90/'Population 2016'!AU$5</f>
        <v>0</v>
      </c>
      <c r="AV90">
        <f>'Population 2016'!AV90/'Population 2016'!AV$5</f>
        <v>6.9158483792630138E-3</v>
      </c>
      <c r="AW90">
        <f>'Population 2016'!AW90/'Population 2016'!AW$5</f>
        <v>8.0770638843126481E-3</v>
      </c>
      <c r="AX90">
        <f>'Population 2016'!AX90/'Population 2016'!AX$5</f>
        <v>4.9324661052685386E-3</v>
      </c>
      <c r="AY90">
        <f>'Population 2016'!AY90/'Population 2016'!AY$5</f>
        <v>6.8587252532052263E-3</v>
      </c>
      <c r="AZ90">
        <f>'Population 2016'!AZ90/'Population 2016'!AZ$5</f>
        <v>5.9540588272517557E-3</v>
      </c>
      <c r="BA90">
        <f>'Population 2016'!BA90/'Population 2016'!BA$5</f>
        <v>1.4886093716259987E-2</v>
      </c>
      <c r="BB90">
        <f>'Population 2016'!BB90/'Population 2016'!BB$5</f>
        <v>5.6275591584209689E-3</v>
      </c>
      <c r="BC90">
        <f>'Population 2016'!BC90/'Population 2016'!BC$5</f>
        <v>0</v>
      </c>
      <c r="BD90" s="9">
        <v>88</v>
      </c>
    </row>
    <row r="91" spans="2:56" x14ac:dyDescent="0.35">
      <c r="B91" s="5" t="s">
        <v>56</v>
      </c>
      <c r="C91">
        <f>'Population 2016'!C91/'Population 2016'!C$5</f>
        <v>2.5862113026633889E-3</v>
      </c>
      <c r="D91">
        <f>'Population 2016'!D91/'Population 2016'!D$5</f>
        <v>1.484209187915065E-3</v>
      </c>
      <c r="E91">
        <f>'Population 2016'!E91/'Population 2016'!E$5</f>
        <v>4.7346931121934756E-4</v>
      </c>
      <c r="F91">
        <f>'Population 2016'!F91/'Population 2016'!F$5</f>
        <v>2.0190574298223022E-3</v>
      </c>
      <c r="G91">
        <f>'Population 2016'!G91/'Population 2016'!G$5</f>
        <v>2.8013858063119148E-3</v>
      </c>
      <c r="H91">
        <f>'Population 2016'!H91/'Population 2016'!H$5</f>
        <v>1.0472969686751207E-2</v>
      </c>
      <c r="I91">
        <f>'Population 2016'!I91/'Population 2016'!I$5</f>
        <v>1.6120927895486141E-3</v>
      </c>
      <c r="J91">
        <f>'Population 2016'!J91/'Population 2016'!J$5</f>
        <v>5.2660822835723115E-3</v>
      </c>
      <c r="K91">
        <f>'Population 2016'!K91/'Population 2016'!K$5</f>
        <v>7.8675046070972917E-3</v>
      </c>
      <c r="L91">
        <f>'Population 2016'!L91/'Population 2016'!L$5</f>
        <v>2.5574635045192444E-3</v>
      </c>
      <c r="M91">
        <f>'Population 2016'!M91/'Population 2016'!M$5</f>
        <v>2.5574635045192444E-3</v>
      </c>
      <c r="N91">
        <f>'Population 2016'!N91/'Population 2016'!N$5</f>
        <v>1.0400173604134351E-2</v>
      </c>
      <c r="O91">
        <f>'Population 2016'!O91/'Population 2016'!O$5</f>
        <v>1.0352582201484035E-2</v>
      </c>
      <c r="P91">
        <f>'Population 2016'!P91/'Population 2016'!P$5</f>
        <v>1.8032232615800743E-3</v>
      </c>
      <c r="Q91">
        <f>'Population 2016'!Q91/'Population 2016'!Q$5</f>
        <v>1.0223146614023338E-3</v>
      </c>
      <c r="R91">
        <f>'Population 2016'!R91/'Population 2016'!R$5</f>
        <v>1.9428328099217545E-3</v>
      </c>
      <c r="S91">
        <f>'Population 2016'!S91/'Population 2016'!S$5</f>
        <v>4.203216051660191E-3</v>
      </c>
      <c r="T91">
        <f>'Population 2016'!T91/'Population 2016'!T$5</f>
        <v>3.7458760464023303E-3</v>
      </c>
      <c r="U91">
        <f>'Population 2016'!U91/'Population 2016'!U$5</f>
        <v>0</v>
      </c>
      <c r="V91">
        <f>'Population 2016'!V91/'Population 2016'!V$5</f>
        <v>4.7549629448714326E-3</v>
      </c>
      <c r="W91">
        <f>'Population 2016'!W91/'Population 2016'!W$5</f>
        <v>6.5956765307656606E-3</v>
      </c>
      <c r="X91">
        <f>'Population 2016'!X91/'Population 2016'!X$5</f>
        <v>6.5956765307656606E-3</v>
      </c>
      <c r="Y91">
        <f>'Population 2016'!Y91/'Population 2016'!Y$5</f>
        <v>4.9999205100077901E-3</v>
      </c>
      <c r="Z91">
        <f>'Population 2016'!Z91/'Population 2016'!Z$5</f>
        <v>1.3244725436183536E-2</v>
      </c>
      <c r="AA91">
        <f>'Population 2016'!AA91/'Population 2016'!AA$5</f>
        <v>9.8527927651401153E-3</v>
      </c>
      <c r="AB91">
        <f>'Population 2016'!AB91/'Population 2016'!AB$5</f>
        <v>1.2834815717019947E-3</v>
      </c>
      <c r="AC91">
        <f>'Population 2016'!AC91/'Population 2016'!AC$5</f>
        <v>1.0643931480014315E-2</v>
      </c>
      <c r="AD91">
        <f>'Population 2016'!AD91/'Population 2016'!AD$5</f>
        <v>2.4005359336037812E-3</v>
      </c>
      <c r="AE91">
        <f>'Population 2016'!AE91/'Population 2016'!AE$5</f>
        <v>2.2484830439737573E-3</v>
      </c>
      <c r="AF91">
        <f>'Population 2016'!AF91/'Population 2016'!AF$5</f>
        <v>1.4537996350420003E-2</v>
      </c>
      <c r="AG91">
        <f>'Population 2016'!AG91/'Population 2016'!AG$5</f>
        <v>2.2484830439737573E-3</v>
      </c>
      <c r="AH91">
        <f>'Population 2016'!AH91/'Population 2016'!AH$5</f>
        <v>8.4318661007031191E-3</v>
      </c>
      <c r="AI91">
        <f>'Population 2016'!AI91/'Population 2016'!AI$5</f>
        <v>3.5408828418934291E-3</v>
      </c>
      <c r="AJ91">
        <f>'Population 2016'!AJ91/'Population 2016'!AJ$5</f>
        <v>3.401834760059114E-3</v>
      </c>
      <c r="AK91">
        <f>'Population 2016'!AK91/'Population 2016'!AK$5</f>
        <v>2.5143633003532682E-4</v>
      </c>
      <c r="AL91">
        <f>'Population 2016'!AL91/'Population 2016'!AL$5</f>
        <v>1.3967471311257338E-2</v>
      </c>
      <c r="AM91">
        <f>'Population 2016'!AM91/'Population 2016'!AM$5</f>
        <v>9.8590682057727343E-3</v>
      </c>
      <c r="AN91">
        <f>'Population 2016'!AN91/'Population 2016'!AN$5</f>
        <v>0</v>
      </c>
      <c r="AO91">
        <f>'Population 2016'!AO91/'Population 2016'!AO$5</f>
        <v>0</v>
      </c>
      <c r="AP91">
        <f>'Population 2016'!AP91/'Population 2016'!AP$5</f>
        <v>1.5376567379484171E-3</v>
      </c>
      <c r="AQ91">
        <f>'Population 2016'!AQ91/'Population 2016'!AQ$5</f>
        <v>8.1931276374198492E-3</v>
      </c>
      <c r="AR91">
        <f>'Population 2016'!AR91/'Population 2016'!AR$5</f>
        <v>6.0947477300640285E-3</v>
      </c>
      <c r="AS91">
        <f>'Population 2016'!AS91/'Population 2016'!AS$5</f>
        <v>1.6120927895486141E-3</v>
      </c>
      <c r="AT91">
        <f>'Population 2016'!AT91/'Population 2016'!AT$5</f>
        <v>0</v>
      </c>
      <c r="AU91">
        <f>'Population 2016'!AU91/'Population 2016'!AU$5</f>
        <v>0</v>
      </c>
      <c r="AV91">
        <f>'Population 2016'!AV91/'Population 2016'!AV$5</f>
        <v>6.4407137577869285E-3</v>
      </c>
      <c r="AW91">
        <f>'Population 2016'!AW91/'Population 2016'!AW$5</f>
        <v>6.9291903105741653E-3</v>
      </c>
      <c r="AX91">
        <f>'Population 2016'!AX91/'Population 2016'!AX$5</f>
        <v>3.8590796989406697E-3</v>
      </c>
      <c r="AY91">
        <f>'Population 2016'!AY91/'Population 2016'!AY$5</f>
        <v>5.6638413757228974E-3</v>
      </c>
      <c r="AZ91">
        <f>'Population 2016'!AZ91/'Population 2016'!AZ$5</f>
        <v>4.8437850555999792E-3</v>
      </c>
      <c r="BA91">
        <f>'Population 2016'!BA91/'Population 2016'!BA$5</f>
        <v>1.3266573094364069E-2</v>
      </c>
      <c r="BB91">
        <f>'Population 2016'!BB91/'Population 2016'!BB$5</f>
        <v>4.4813323850493364E-3</v>
      </c>
      <c r="BC91">
        <f>'Population 2016'!BC91/'Population 2016'!BC$5</f>
        <v>0</v>
      </c>
      <c r="BD91" s="9">
        <v>89</v>
      </c>
    </row>
    <row r="92" spans="2:56" x14ac:dyDescent="0.35">
      <c r="B92" s="5" t="s">
        <v>57</v>
      </c>
      <c r="C92">
        <f>'Population 2016'!C92/'Population 2016'!C$5</f>
        <v>2.2233239459655617E-3</v>
      </c>
      <c r="D92">
        <f>'Population 2016'!D92/'Population 2016'!D$5</f>
        <v>1.3546159639290709E-3</v>
      </c>
      <c r="E92">
        <f>'Population 2016'!E92/'Population 2016'!E$5</f>
        <v>5.5784998054556794E-4</v>
      </c>
      <c r="F92">
        <f>'Population 2016'!F92/'Population 2016'!F$5</f>
        <v>2.111769250579449E-3</v>
      </c>
      <c r="G92">
        <f>'Population 2016'!G92/'Population 2016'!G$5</f>
        <v>2.3141882747794076E-3</v>
      </c>
      <c r="H92">
        <f>'Population 2016'!H92/'Population 2016'!H$5</f>
        <v>1.0064426596803637E-2</v>
      </c>
      <c r="I92">
        <f>'Population 2016'!I92/'Population 2016'!I$5</f>
        <v>2.0936269994137843E-3</v>
      </c>
      <c r="J92">
        <f>'Population 2016'!J92/'Population 2016'!J$5</f>
        <v>5.1416866390784771E-3</v>
      </c>
      <c r="K92">
        <f>'Population 2016'!K92/'Population 2016'!K$5</f>
        <v>7.9620091669423045E-3</v>
      </c>
      <c r="L92">
        <f>'Population 2016'!L92/'Population 2016'!L$5</f>
        <v>2.9466427334678253E-3</v>
      </c>
      <c r="M92">
        <f>'Population 2016'!M92/'Population 2016'!M$5</f>
        <v>2.9466427334678253E-3</v>
      </c>
      <c r="N92">
        <f>'Population 2016'!N92/'Population 2016'!N$5</f>
        <v>9.8857909838371335E-3</v>
      </c>
      <c r="O92">
        <f>'Population 2016'!O92/'Population 2016'!O$5</f>
        <v>1.0788480399441257E-2</v>
      </c>
      <c r="P92">
        <f>'Population 2016'!P92/'Population 2016'!P$5</f>
        <v>1.431308463879184E-3</v>
      </c>
      <c r="Q92">
        <f>'Population 2016'!Q92/'Population 2016'!Q$5</f>
        <v>1.1868250666854678E-3</v>
      </c>
      <c r="R92">
        <f>'Population 2016'!R92/'Population 2016'!R$5</f>
        <v>1.8097620695161547E-3</v>
      </c>
      <c r="S92">
        <f>'Population 2016'!S92/'Population 2016'!S$5</f>
        <v>3.9331227900457396E-3</v>
      </c>
      <c r="T92">
        <f>'Population 2016'!T92/'Population 2016'!T$5</f>
        <v>3.0571932453246349E-3</v>
      </c>
      <c r="U92">
        <f>'Population 2016'!U92/'Population 2016'!U$5</f>
        <v>0</v>
      </c>
      <c r="V92">
        <f>'Population 2016'!V92/'Population 2016'!V$5</f>
        <v>4.9152425946985597E-3</v>
      </c>
      <c r="W92">
        <f>'Population 2016'!W92/'Population 2016'!W$5</f>
        <v>6.3701553808039012E-3</v>
      </c>
      <c r="X92">
        <f>'Population 2016'!X92/'Population 2016'!X$5</f>
        <v>6.3701553808039012E-3</v>
      </c>
      <c r="Y92">
        <f>'Population 2016'!Y92/'Population 2016'!Y$5</f>
        <v>5.023767507670784E-3</v>
      </c>
      <c r="Z92">
        <f>'Population 2016'!Z92/'Population 2016'!Z$5</f>
        <v>1.1800620616628886E-2</v>
      </c>
      <c r="AA92">
        <f>'Population 2016'!AA92/'Population 2016'!AA$5</f>
        <v>9.0528762115845724E-3</v>
      </c>
      <c r="AB92">
        <f>'Population 2016'!AB92/'Population 2016'!AB$5</f>
        <v>1.1729424889716795E-3</v>
      </c>
      <c r="AC92">
        <f>'Population 2016'!AC92/'Population 2016'!AC$5</f>
        <v>9.5455100212857944E-3</v>
      </c>
      <c r="AD92">
        <f>'Population 2016'!AD92/'Population 2016'!AD$5</f>
        <v>2.1474561762626077E-3</v>
      </c>
      <c r="AE92">
        <f>'Population 2016'!AE92/'Population 2016'!AE$5</f>
        <v>2.0842103101674555E-3</v>
      </c>
      <c r="AF92">
        <f>'Population 2016'!AF92/'Population 2016'!AF$5</f>
        <v>1.4749129077500792E-2</v>
      </c>
      <c r="AG92">
        <f>'Population 2016'!AG92/'Population 2016'!AG$5</f>
        <v>2.0842103101674555E-3</v>
      </c>
      <c r="AH92">
        <f>'Population 2016'!AH92/'Population 2016'!AH$5</f>
        <v>8.1680800274931964E-3</v>
      </c>
      <c r="AI92">
        <f>'Population 2016'!AI92/'Population 2016'!AI$5</f>
        <v>3.1539832881266952E-3</v>
      </c>
      <c r="AJ92">
        <f>'Population 2016'!AJ92/'Population 2016'!AJ$5</f>
        <v>2.830214984803279E-3</v>
      </c>
      <c r="AK92">
        <f>'Population 2016'!AK92/'Population 2016'!AK$5</f>
        <v>2.3886451353356047E-4</v>
      </c>
      <c r="AL92">
        <f>'Population 2016'!AL92/'Population 2016'!AL$5</f>
        <v>1.3213671272237101E-2</v>
      </c>
      <c r="AM92">
        <f>'Population 2016'!AM92/'Population 2016'!AM$5</f>
        <v>9.6598585249066428E-3</v>
      </c>
      <c r="AN92">
        <f>'Population 2016'!AN92/'Population 2016'!AN$5</f>
        <v>0</v>
      </c>
      <c r="AO92">
        <f>'Population 2016'!AO92/'Population 2016'!AO$5</f>
        <v>0</v>
      </c>
      <c r="AP92">
        <f>'Population 2016'!AP92/'Population 2016'!AP$5</f>
        <v>1.2760965711839957E-3</v>
      </c>
      <c r="AQ92">
        <f>'Population 2016'!AQ92/'Population 2016'!AQ$5</f>
        <v>7.3642242560420894E-3</v>
      </c>
      <c r="AR92">
        <f>'Population 2016'!AR92/'Population 2016'!AR$5</f>
        <v>5.6957531696230357E-3</v>
      </c>
      <c r="AS92">
        <f>'Population 2016'!AS92/'Population 2016'!AS$5</f>
        <v>2.0936269994137843E-3</v>
      </c>
      <c r="AT92">
        <f>'Population 2016'!AT92/'Population 2016'!AT$5</f>
        <v>0</v>
      </c>
      <c r="AU92">
        <f>'Population 2016'!AU92/'Population 2016'!AU$5</f>
        <v>0</v>
      </c>
      <c r="AV92">
        <f>'Population 2016'!AV92/'Population 2016'!AV$5</f>
        <v>5.5432372505543242E-3</v>
      </c>
      <c r="AW92">
        <f>'Population 2016'!AW92/'Population 2016'!AW$5</f>
        <v>6.5974128988956007E-3</v>
      </c>
      <c r="AX92">
        <f>'Population 2016'!AX92/'Population 2016'!AX$5</f>
        <v>3.6162899165569852E-3</v>
      </c>
      <c r="AY92">
        <f>'Population 2016'!AY92/'Population 2016'!AY$5</f>
        <v>5.4236406474710078E-3</v>
      </c>
      <c r="AZ92">
        <f>'Population 2016'!AZ92/'Population 2016'!AZ$5</f>
        <v>4.5906656465187455E-3</v>
      </c>
      <c r="BA92">
        <f>'Population 2016'!BA92/'Population 2016'!BA$5</f>
        <v>1.1026236234074714E-2</v>
      </c>
      <c r="BB92">
        <f>'Population 2016'!BB92/'Population 2016'!BB$5</f>
        <v>4.7575316075485251E-3</v>
      </c>
      <c r="BC92">
        <f>'Population 2016'!BC92/'Population 2016'!BC$5</f>
        <v>0</v>
      </c>
      <c r="BD92" s="9">
        <v>90</v>
      </c>
    </row>
    <row r="93" spans="2:56" x14ac:dyDescent="0.35">
      <c r="B93" s="5" t="s">
        <v>58</v>
      </c>
      <c r="C93">
        <f>'Population 2016'!C93/'Population 2016'!C$5</f>
        <v>1.2931056513316944E-3</v>
      </c>
      <c r="D93">
        <f>'Population 2016'!D93/'Population 2016'!D$5</f>
        <v>7.8244965425505904E-4</v>
      </c>
      <c r="E93">
        <f>'Population 2016'!E93/'Population 2016'!E$5</f>
        <v>3.1408360249204242E-4</v>
      </c>
      <c r="F93">
        <f>'Population 2016'!F93/'Population 2016'!F$5</f>
        <v>1.3906773113571979E-3</v>
      </c>
      <c r="G93">
        <f>'Population 2016'!G93/'Population 2016'!G$5</f>
        <v>2.11118930330753E-3</v>
      </c>
      <c r="H93">
        <f>'Population 2016'!H93/'Population 2016'!H$5</f>
        <v>7.4640174052325939E-3</v>
      </c>
      <c r="I93">
        <f>'Population 2016'!I93/'Population 2016'!I$5</f>
        <v>1.4550707645925802E-3</v>
      </c>
      <c r="J93">
        <f>'Population 2016'!J93/'Population 2016'!J$5</f>
        <v>3.6904041199837456E-3</v>
      </c>
      <c r="K93">
        <f>'Population 2016'!K93/'Population 2016'!K$5</f>
        <v>5.7884042905070173E-3</v>
      </c>
      <c r="L93">
        <f>'Population 2016'!L93/'Population 2016'!L$5</f>
        <v>1.7949899131097804E-3</v>
      </c>
      <c r="M93">
        <f>'Population 2016'!M93/'Population 2016'!M$5</f>
        <v>1.7949899131097804E-3</v>
      </c>
      <c r="N93">
        <f>'Population 2016'!N93/'Population 2016'!N$5</f>
        <v>7.0325748868760099E-3</v>
      </c>
      <c r="O93">
        <f>'Population 2016'!O93/'Population 2016'!O$5</f>
        <v>7.4003625880464828E-3</v>
      </c>
      <c r="P93">
        <f>'Population 2016'!P93/'Population 2016'!P$5</f>
        <v>9.9177279386904096E-4</v>
      </c>
      <c r="Q93">
        <f>'Population 2016'!Q93/'Population 2016'!Q$5</f>
        <v>7.5204756700861328E-4</v>
      </c>
      <c r="R93">
        <f>'Population 2016'!R93/'Population 2016'!R$5</f>
        <v>1.1577154415287167E-3</v>
      </c>
      <c r="S93">
        <f>'Population 2016'!S93/'Population 2016'!S$5</f>
        <v>2.8924693408841759E-3</v>
      </c>
      <c r="T93">
        <f>'Population 2016'!T93/'Population 2016'!T$5</f>
        <v>2.0800081897414183E-3</v>
      </c>
      <c r="U93">
        <f>'Population 2016'!U93/'Population 2016'!U$5</f>
        <v>0</v>
      </c>
      <c r="V93">
        <f>'Population 2016'!V93/'Population 2016'!V$5</f>
        <v>3.0987398966577876E-3</v>
      </c>
      <c r="W93">
        <f>'Population 2016'!W93/'Population 2016'!W$5</f>
        <v>4.8699494701887188E-3</v>
      </c>
      <c r="X93">
        <f>'Population 2016'!X93/'Population 2016'!X$5</f>
        <v>4.8699494701887188E-3</v>
      </c>
      <c r="Y93">
        <f>'Population 2016'!Y93/'Population 2016'!Y$5</f>
        <v>3.3822991685346815E-3</v>
      </c>
      <c r="Z93">
        <f>'Population 2016'!Z93/'Population 2016'!Z$5</f>
        <v>8.5504168739582997E-3</v>
      </c>
      <c r="AA93">
        <f>'Population 2016'!AA93/'Population 2016'!AA$5</f>
        <v>6.5235719596028856E-3</v>
      </c>
      <c r="AB93">
        <f>'Population 2016'!AB93/'Population 2016'!AB$5</f>
        <v>6.8575171693806736E-4</v>
      </c>
      <c r="AC93">
        <f>'Population 2016'!AC93/'Population 2016'!AC$5</f>
        <v>6.8615140839971781E-3</v>
      </c>
      <c r="AD93">
        <f>'Population 2016'!AD93/'Population 2016'!AD$5</f>
        <v>1.5594179165581152E-3</v>
      </c>
      <c r="AE93">
        <f>'Population 2016'!AE93/'Population 2016'!AE$5</f>
        <v>1.3501165309705437E-3</v>
      </c>
      <c r="AF93">
        <f>'Population 2016'!AF93/'Population 2016'!AF$5</f>
        <v>1.0164532718032243E-2</v>
      </c>
      <c r="AG93">
        <f>'Population 2016'!AG93/'Population 2016'!AG$5</f>
        <v>1.3501165309705437E-3</v>
      </c>
      <c r="AH93">
        <f>'Population 2016'!AH93/'Population 2016'!AH$5</f>
        <v>5.9166101631944121E-3</v>
      </c>
      <c r="AI93">
        <f>'Population 2016'!AI93/'Population 2016'!AI$5</f>
        <v>2.2530405109808384E-3</v>
      </c>
      <c r="AJ93">
        <f>'Population 2016'!AJ93/'Population 2016'!AJ$5</f>
        <v>2.1191757521679725E-3</v>
      </c>
      <c r="AK93">
        <f>'Population 2016'!AK93/'Population 2016'!AK$5</f>
        <v>1.8857724752649509E-4</v>
      </c>
      <c r="AL93">
        <f>'Population 2016'!AL93/'Population 2016'!AL$5</f>
        <v>1.0136393465883898E-2</v>
      </c>
      <c r="AM93">
        <f>'Population 2016'!AM93/'Population 2016'!AM$5</f>
        <v>6.8057270972251898E-3</v>
      </c>
      <c r="AN93">
        <f>'Population 2016'!AN93/'Population 2016'!AN$5</f>
        <v>0</v>
      </c>
      <c r="AO93">
        <f>'Population 2016'!AO93/'Population 2016'!AO$5</f>
        <v>0</v>
      </c>
      <c r="AP93">
        <f>'Population 2016'!AP93/'Population 2016'!AP$5</f>
        <v>9.432018134838229E-4</v>
      </c>
      <c r="AQ93">
        <f>'Population 2016'!AQ93/'Population 2016'!AQ$5</f>
        <v>5.2748396996766594E-3</v>
      </c>
      <c r="AR93">
        <f>'Population 2016'!AR93/'Population 2016'!AR$5</f>
        <v>4.0897499389032617E-3</v>
      </c>
      <c r="AS93">
        <f>'Population 2016'!AS93/'Population 2016'!AS$5</f>
        <v>1.4550707645925802E-3</v>
      </c>
      <c r="AT93">
        <f>'Population 2016'!AT93/'Population 2016'!AT$5</f>
        <v>0</v>
      </c>
      <c r="AU93">
        <f>'Population 2016'!AU93/'Population 2016'!AU$5</f>
        <v>0</v>
      </c>
      <c r="AV93">
        <f>'Population 2016'!AV93/'Population 2016'!AV$5</f>
        <v>4.350121423292155E-3</v>
      </c>
      <c r="AW93">
        <f>'Population 2016'!AW93/'Population 2016'!AW$5</f>
        <v>4.9804747086460432E-3</v>
      </c>
      <c r="AX93">
        <f>'Population 2016'!AX93/'Population 2016'!AX$5</f>
        <v>2.555681919828258E-3</v>
      </c>
      <c r="AY93">
        <f>'Population 2016'!AY93/'Population 2016'!AY$5</f>
        <v>4.0069153330681432E-3</v>
      </c>
      <c r="AZ93">
        <f>'Population 2016'!AZ93/'Population 2016'!AZ$5</f>
        <v>3.2474069642353782E-3</v>
      </c>
      <c r="BA93">
        <f>'Population 2016'!BA93/'Population 2016'!BA$5</f>
        <v>8.0706110991146628E-3</v>
      </c>
      <c r="BB93">
        <f>'Population 2016'!BB93/'Population 2016'!BB$5</f>
        <v>3.7148795426140877E-3</v>
      </c>
      <c r="BC93">
        <f>'Population 2016'!BC93/'Population 2016'!BC$5</f>
        <v>0</v>
      </c>
      <c r="BD93" s="9">
        <v>91</v>
      </c>
    </row>
    <row r="94" spans="2:56" x14ac:dyDescent="0.35">
      <c r="B94" s="5" t="s">
        <v>59</v>
      </c>
      <c r="C94">
        <f>'Population 2016'!C94/'Population 2016'!C$5</f>
        <v>8.5355195166953736E-4</v>
      </c>
      <c r="D94">
        <f>'Population 2016'!D94/'Population 2016'!D$5</f>
        <v>5.5015991314808833E-4</v>
      </c>
      <c r="E94">
        <f>'Population 2016'!E94/'Population 2016'!E$5</f>
        <v>2.7189326782893226E-4</v>
      </c>
      <c r="F94">
        <f>'Population 2016'!F94/'Population 2016'!F$5</f>
        <v>1.2567602369302085E-3</v>
      </c>
      <c r="G94">
        <f>'Population 2016'!G94/'Population 2016'!G$5</f>
        <v>1.2179938288312672E-3</v>
      </c>
      <c r="H94">
        <f>'Population 2016'!H94/'Population 2016'!H$5</f>
        <v>5.82011782901499E-3</v>
      </c>
      <c r="I94">
        <f>'Population 2016'!I94/'Population 2016'!I$5</f>
        <v>7.6417385478603128E-4</v>
      </c>
      <c r="J94">
        <f>'Population 2016'!J94/'Population 2016'!J$5</f>
        <v>2.9523232959869964E-3</v>
      </c>
      <c r="K94">
        <f>'Population 2016'!K94/'Population 2016'!K$5</f>
        <v>4.2999574729480697E-3</v>
      </c>
      <c r="L94">
        <f>'Population 2016'!L94/'Population 2016'!L$5</f>
        <v>1.4534652836242911E-3</v>
      </c>
      <c r="M94">
        <f>'Population 2016'!M94/'Population 2016'!M$5</f>
        <v>1.4534652836242911E-3</v>
      </c>
      <c r="N94">
        <f>'Population 2016'!N94/'Population 2016'!N$5</f>
        <v>5.336719685583623E-3</v>
      </c>
      <c r="O94">
        <f>'Population 2016'!O94/'Population 2016'!O$5</f>
        <v>6.2908035387008255E-3</v>
      </c>
      <c r="P94">
        <f>'Population 2016'!P94/'Population 2016'!P$5</f>
        <v>7.5509974078665615E-4</v>
      </c>
      <c r="Q94">
        <f>'Population 2016'!Q94/'Population 2016'!Q$5</f>
        <v>7.1679533730508458E-4</v>
      </c>
      <c r="R94">
        <f>'Population 2016'!R94/'Population 2016'!R$5</f>
        <v>1.3440144780965562E-3</v>
      </c>
      <c r="S94">
        <f>'Population 2016'!S94/'Population 2016'!S$5</f>
        <v>2.1033733412654841E-3</v>
      </c>
      <c r="T94">
        <f>'Population 2016'!T94/'Population 2016'!T$5</f>
        <v>1.6868075364234096E-3</v>
      </c>
      <c r="U94">
        <f>'Population 2016'!U94/'Population 2016'!U$5</f>
        <v>0</v>
      </c>
      <c r="V94">
        <f>'Population 2016'!V94/'Population 2016'!V$5</f>
        <v>2.6713274971187826E-3</v>
      </c>
      <c r="W94">
        <f>'Population 2016'!W94/'Population 2016'!W$5</f>
        <v>3.2684224632139052E-3</v>
      </c>
      <c r="X94">
        <f>'Population 2016'!X94/'Population 2016'!X$5</f>
        <v>3.2684224632139052E-3</v>
      </c>
      <c r="Y94">
        <f>'Population 2016'!Y94/'Population 2016'!Y$5</f>
        <v>2.8059967250123208E-3</v>
      </c>
      <c r="Z94">
        <f>'Population 2016'!Z94/'Population 2016'!Z$5</f>
        <v>6.4132966048050365E-3</v>
      </c>
      <c r="AA94">
        <f>'Population 2016'!AA94/'Population 2016'!AA$5</f>
        <v>4.9509785357939404E-3</v>
      </c>
      <c r="AB94">
        <f>'Population 2016'!AB94/'Population 2016'!AB$5</f>
        <v>4.7490865173024368E-4</v>
      </c>
      <c r="AC94">
        <f>'Population 2016'!AC94/'Population 2016'!AC$5</f>
        <v>5.2397392748763502E-3</v>
      </c>
      <c r="AD94">
        <f>'Population 2016'!AD94/'Population 2016'!AD$5</f>
        <v>1.0458148796010272E-3</v>
      </c>
      <c r="AE94">
        <f>'Population 2016'!AE94/'Population 2016'!AE$5</f>
        <v>9.8050287990636463E-4</v>
      </c>
      <c r="AF94">
        <f>'Population 2016'!AF94/'Population 2016'!AF$5</f>
        <v>7.630939993062782E-3</v>
      </c>
      <c r="AG94">
        <f>'Population 2016'!AG94/'Population 2016'!AG$5</f>
        <v>9.8050287990636463E-4</v>
      </c>
      <c r="AH94">
        <f>'Population 2016'!AH94/'Population 2016'!AH$5</f>
        <v>4.4323490892878709E-3</v>
      </c>
      <c r="AI94">
        <f>'Population 2016'!AI94/'Population 2016'!AI$5</f>
        <v>1.7909484644325839E-3</v>
      </c>
      <c r="AJ94">
        <f>'Population 2016'!AJ94/'Population 2016'!AJ$5</f>
        <v>1.6172657056018737E-3</v>
      </c>
      <c r="AK94">
        <f>'Population 2016'!AK94/'Population 2016'!AK$5</f>
        <v>8.800271551236438E-5</v>
      </c>
      <c r="AL94">
        <f>'Population 2016'!AL94/'Population 2016'!AL$5</f>
        <v>7.5557368617087317E-3</v>
      </c>
      <c r="AM94">
        <f>'Population 2016'!AM94/'Population 2016'!AM$5</f>
        <v>5.3533074240015065E-3</v>
      </c>
      <c r="AN94">
        <f>'Population 2016'!AN94/'Population 2016'!AN$5</f>
        <v>0</v>
      </c>
      <c r="AO94">
        <f>'Population 2016'!AO94/'Population 2016'!AO$5</f>
        <v>0</v>
      </c>
      <c r="AP94">
        <f>'Population 2016'!AP94/'Population 2016'!AP$5</f>
        <v>7.609023033146807E-4</v>
      </c>
      <c r="AQ94">
        <f>'Population 2016'!AQ94/'Population 2016'!AQ$5</f>
        <v>4.6514495533512357E-3</v>
      </c>
      <c r="AR94">
        <f>'Population 2016'!AR94/'Population 2016'!AR$5</f>
        <v>3.0997265851345455E-3</v>
      </c>
      <c r="AS94">
        <f>'Population 2016'!AS94/'Population 2016'!AS$5</f>
        <v>7.6417385478603128E-4</v>
      </c>
      <c r="AT94">
        <f>'Population 2016'!AT94/'Population 2016'!AT$5</f>
        <v>0</v>
      </c>
      <c r="AU94">
        <f>'Population 2016'!AU94/'Population 2016'!AU$5</f>
        <v>0</v>
      </c>
      <c r="AV94">
        <f>'Population 2016'!AV94/'Population 2016'!AV$5</f>
        <v>3.2520325203252032E-3</v>
      </c>
      <c r="AW94">
        <f>'Population 2016'!AW94/'Population 2016'!AW$5</f>
        <v>3.4626883885532978E-3</v>
      </c>
      <c r="AX94">
        <f>'Population 2016'!AX94/'Population 2016'!AX$5</f>
        <v>2.2234432702505848E-3</v>
      </c>
      <c r="AY94">
        <f>'Population 2016'!AY94/'Population 2016'!AY$5</f>
        <v>2.8793488571341144E-3</v>
      </c>
      <c r="AZ94">
        <f>'Population 2016'!AZ94/'Population 2016'!AZ$5</f>
        <v>2.536946804655096E-3</v>
      </c>
      <c r="BA94">
        <f>'Population 2016'!BA94/'Population 2016'!BA$5</f>
        <v>5.3984020729863956E-3</v>
      </c>
      <c r="BB94">
        <f>'Population 2016'!BB94/'Population 2016'!BB$5</f>
        <v>2.8172320694917243E-3</v>
      </c>
      <c r="BC94">
        <f>'Population 2016'!BC94/'Population 2016'!BC$5</f>
        <v>0</v>
      </c>
      <c r="BD94" s="9">
        <v>92</v>
      </c>
    </row>
    <row r="95" spans="2:56" x14ac:dyDescent="0.35">
      <c r="B95" s="5" t="s">
        <v>60</v>
      </c>
      <c r="C95">
        <f>'Population 2016'!C95/'Population 2016'!C$5</f>
        <v>6.1333074371463766E-4</v>
      </c>
      <c r="D95">
        <f>'Population 2016'!D95/'Population 2016'!D$5</f>
        <v>3.9611513746662364E-4</v>
      </c>
      <c r="E95">
        <f>'Population 2016'!E95/'Population 2016'!E$5</f>
        <v>1.9688822842784751E-4</v>
      </c>
      <c r="F95">
        <f>'Population 2016'!F95/'Population 2016'!F$5</f>
        <v>7.1079062580479014E-4</v>
      </c>
      <c r="G95">
        <f>'Population 2016'!G95/'Population 2016'!G$5</f>
        <v>9.3379526877063819E-4</v>
      </c>
      <c r="H95">
        <f>'Population 2016'!H95/'Population 2016'!H$5</f>
        <v>3.9038561928323385E-3</v>
      </c>
      <c r="I95">
        <f>'Population 2016'!I95/'Population 2016'!I$5</f>
        <v>5.8621555983585959E-4</v>
      </c>
      <c r="J95">
        <f>'Population 2016'!J95/'Population 2016'!J$5</f>
        <v>1.4098173042634535E-3</v>
      </c>
      <c r="K95">
        <f>'Population 2016'!K95/'Population 2016'!K$5</f>
        <v>1.9137173368615036E-3</v>
      </c>
      <c r="L95">
        <f>'Population 2016'!L95/'Population 2016'!L$5</f>
        <v>9.2132225628643589E-4</v>
      </c>
      <c r="M95">
        <f>'Population 2016'!M95/'Population 2016'!M$5</f>
        <v>9.2132225628643589E-4</v>
      </c>
      <c r="N95">
        <f>'Population 2016'!N95/'Population 2016'!N$5</f>
        <v>3.3917104025847728E-3</v>
      </c>
      <c r="O95">
        <f>'Population 2016'!O95/'Population 2016'!O$5</f>
        <v>4.180659989498816E-3</v>
      </c>
      <c r="P95">
        <f>'Population 2016'!P95/'Population 2016'!P$5</f>
        <v>4.8461625154964499E-4</v>
      </c>
      <c r="Q95">
        <f>'Population 2016'!Q95/'Population 2016'!Q$5</f>
        <v>4.5827898614587373E-4</v>
      </c>
      <c r="R95">
        <f>'Population 2016'!R95/'Population 2016'!R$5</f>
        <v>6.3873955394687821E-4</v>
      </c>
      <c r="S95">
        <f>'Population 2016'!S95/'Population 2016'!S$5</f>
        <v>1.452854603324795E-3</v>
      </c>
      <c r="T95">
        <f>'Population 2016'!T95/'Population 2016'!T$5</f>
        <v>1.1540090180220844E-3</v>
      </c>
      <c r="U95">
        <f>'Population 2016'!U95/'Population 2016'!U$5</f>
        <v>0</v>
      </c>
      <c r="V95">
        <f>'Population 2016'!V95/'Population 2016'!V$5</f>
        <v>1.9538852550354522E-3</v>
      </c>
      <c r="W95">
        <f>'Population 2016'!W95/'Population 2016'!W$5</f>
        <v>2.3696062858300812E-3</v>
      </c>
      <c r="X95">
        <f>'Population 2016'!X95/'Population 2016'!X$5</f>
        <v>2.3696062858300812E-3</v>
      </c>
      <c r="Y95">
        <f>'Population 2016'!Y95/'Population 2016'!Y$5</f>
        <v>1.6931368340725903E-3</v>
      </c>
      <c r="Z95">
        <f>'Population 2016'!Z95/'Population 2016'!Z$5</f>
        <v>4.3826451896403868E-3</v>
      </c>
      <c r="AA95">
        <f>'Population 2016'!AA95/'Population 2016'!AA$5</f>
        <v>3.2740770564133842E-3</v>
      </c>
      <c r="AB95">
        <f>'Population 2016'!AB95/'Population 2016'!AB$5</f>
        <v>3.377583083426302E-4</v>
      </c>
      <c r="AC95">
        <f>'Population 2016'!AC95/'Population 2016'!AC$5</f>
        <v>3.4866089805780055E-3</v>
      </c>
      <c r="AD95">
        <f>'Population 2016'!AD95/'Population 2016'!AD$5</f>
        <v>7.2946518292455994E-4</v>
      </c>
      <c r="AE95">
        <f>'Population 2016'!AE95/'Population 2016'!AE$5</f>
        <v>6.5195741229376076E-4</v>
      </c>
      <c r="AF95">
        <f>'Population 2016'!AF95/'Population 2016'!AF$5</f>
        <v>4.9012954500897311E-3</v>
      </c>
      <c r="AG95">
        <f>'Population 2016'!AG95/'Population 2016'!AG$5</f>
        <v>6.5195741229376076E-4</v>
      </c>
      <c r="AH95">
        <f>'Population 2016'!AH95/'Population 2016'!AH$5</f>
        <v>2.8923585632947254E-3</v>
      </c>
      <c r="AI95">
        <f>'Population 2016'!AI95/'Population 2016'!AI$5</f>
        <v>1.1825728410184619E-3</v>
      </c>
      <c r="AJ95">
        <f>'Population 2016'!AJ95/'Population 2016'!AJ$5</f>
        <v>1.0317039846080918E-3</v>
      </c>
      <c r="AK95">
        <f>'Population 2016'!AK95/'Population 2016'!AK$5</f>
        <v>3.7715449505299018E-5</v>
      </c>
      <c r="AL95">
        <f>'Population 2016'!AL95/'Population 2016'!AL$5</f>
        <v>4.9218708430144907E-3</v>
      </c>
      <c r="AM95">
        <f>'Population 2016'!AM95/'Population 2016'!AM$5</f>
        <v>3.5133343716383368E-3</v>
      </c>
      <c r="AN95">
        <f>'Population 2016'!AN95/'Population 2016'!AN$5</f>
        <v>0</v>
      </c>
      <c r="AO95">
        <f>'Population 2016'!AO95/'Population 2016'!AO$5</f>
        <v>0</v>
      </c>
      <c r="AP95">
        <f>'Population 2016'!AP95/'Population 2016'!AP$5</f>
        <v>5.0726820220978706E-4</v>
      </c>
      <c r="AQ95">
        <f>'Population 2016'!AQ95/'Population 2016'!AQ$5</f>
        <v>2.9114374965747794E-3</v>
      </c>
      <c r="AR95">
        <f>'Population 2016'!AR95/'Population 2016'!AR$5</f>
        <v>2.0575732887956489E-3</v>
      </c>
      <c r="AS95">
        <f>'Population 2016'!AS95/'Population 2016'!AS$5</f>
        <v>5.8621555983585959E-4</v>
      </c>
      <c r="AT95">
        <f>'Population 2016'!AT95/'Population 2016'!AT$5</f>
        <v>0</v>
      </c>
      <c r="AU95">
        <f>'Population 2016'!AU95/'Population 2016'!AU$5</f>
        <v>0</v>
      </c>
      <c r="AV95">
        <f>'Population 2016'!AV95/'Population 2016'!AV$5</f>
        <v>2.3967902016682504E-3</v>
      </c>
      <c r="AW95">
        <f>'Population 2016'!AW95/'Population 2016'!AW$5</f>
        <v>2.2385441454634207E-3</v>
      </c>
      <c r="AX95">
        <f>'Population 2016'!AX95/'Population 2016'!AX$5</f>
        <v>1.1372784543235749E-3</v>
      </c>
      <c r="AY95">
        <f>'Population 2016'!AY95/'Population 2016'!AY$5</f>
        <v>1.9583244086778251E-3</v>
      </c>
      <c r="AZ95">
        <f>'Population 2016'!AZ95/'Population 2016'!AZ$5</f>
        <v>1.5963780913646013E-3</v>
      </c>
      <c r="BA95">
        <f>'Population 2016'!BA95/'Population 2016'!BA$5</f>
        <v>3.5899373785359535E-3</v>
      </c>
      <c r="BB95">
        <f>'Population 2016'!BB95/'Population 2016'!BB$5</f>
        <v>1.7676750239948075E-3</v>
      </c>
      <c r="BC95">
        <f>'Population 2016'!BC95/'Population 2016'!BC$5</f>
        <v>0</v>
      </c>
      <c r="BD95" s="9">
        <v>93</v>
      </c>
    </row>
    <row r="96" spans="2:56" x14ac:dyDescent="0.35">
      <c r="B96" s="5" t="s">
        <v>80</v>
      </c>
      <c r="C96">
        <f>'Population 2016'!C96/'Population 2016'!C$5</f>
        <v>3.1688755091922947E-4</v>
      </c>
      <c r="D96">
        <f>'Population 2016'!D96/'Population 2016'!D$5</f>
        <v>2.0294787907240594E-4</v>
      </c>
      <c r="E96">
        <f>'Population 2016'!E96/'Population 2016'!E$5</f>
        <v>9.8444114213923754E-5</v>
      </c>
      <c r="F96">
        <f>'Population 2016'!F96/'Population 2016'!F$5</f>
        <v>3.8114859644604689E-4</v>
      </c>
      <c r="G96">
        <f>'Population 2016'!G96/'Population 2016'!G$5</f>
        <v>5.277973258268825E-4</v>
      </c>
      <c r="H96">
        <f>'Population 2016'!H96/'Population 2016'!H$5</f>
        <v>1.8319590938125176E-3</v>
      </c>
      <c r="I96">
        <f>'Population 2016'!I96/'Population 2016'!I$5</f>
        <v>3.9778912988861902E-4</v>
      </c>
      <c r="J96">
        <f>'Population 2016'!J96/'Population 2016'!J$5</f>
        <v>8.6247646849058328E-4</v>
      </c>
      <c r="K96">
        <f>'Population 2016'!K96/'Population 2016'!K$5</f>
        <v>1.2994376978689222E-3</v>
      </c>
      <c r="L96">
        <f>'Population 2016'!L96/'Population 2016'!L$5</f>
        <v>5.3214302733785518E-4</v>
      </c>
      <c r="M96">
        <f>'Population 2016'!M96/'Population 2016'!M$5</f>
        <v>5.3214302733785518E-4</v>
      </c>
      <c r="N96">
        <f>'Population 2016'!N96/'Population 2016'!N$5</f>
        <v>1.8003391710402585E-3</v>
      </c>
      <c r="O96">
        <f>'Population 2016'!O96/'Population 2016'!O$5</f>
        <v>2.0606096630705066E-3</v>
      </c>
      <c r="P96">
        <f>'Population 2016'!P96/'Population 2016'!P$5</f>
        <v>2.5921334385213568E-4</v>
      </c>
      <c r="Q96">
        <f>'Population 2016'!Q96/'Population 2016'!Q$5</f>
        <v>1.1750743234509583E-4</v>
      </c>
      <c r="R96">
        <f>'Population 2016'!R96/'Population 2016'!R$5</f>
        <v>3.193697769734391E-4</v>
      </c>
      <c r="S96">
        <f>'Population 2016'!S96/'Population 2016'!S$5</f>
        <v>6.9641693926079181E-4</v>
      </c>
      <c r="T96">
        <f>'Population 2016'!T96/'Population 2016'!T$5</f>
        <v>5.4443167382493493E-4</v>
      </c>
      <c r="U96">
        <f>'Population 2016'!U96/'Population 2016'!U$5</f>
        <v>0</v>
      </c>
      <c r="V96">
        <f>'Population 2016'!V96/'Population 2016'!V$5</f>
        <v>7.9376588485815256E-4</v>
      </c>
      <c r="W96">
        <f>'Population 2016'!W96/'Population 2016'!W$5</f>
        <v>1.1341425947352251E-3</v>
      </c>
      <c r="X96">
        <f>'Population 2016'!X96/'Population 2016'!X$5</f>
        <v>1.1341425947352251E-3</v>
      </c>
      <c r="Y96">
        <f>'Population 2016'!Y96/'Population 2016'!Y$5</f>
        <v>8.2669591898379999E-4</v>
      </c>
      <c r="Z96">
        <f>'Population 2016'!Z96/'Population 2016'!Z$5</f>
        <v>2.0964685249030648E-3</v>
      </c>
      <c r="AA96">
        <f>'Population 2016'!AA96/'Population 2016'!AA$5</f>
        <v>1.5519975657024483E-3</v>
      </c>
      <c r="AB96">
        <f>'Population 2016'!AB96/'Population 2016'!AB$5</f>
        <v>1.7809074439884139E-4</v>
      </c>
      <c r="AC96">
        <f>'Population 2016'!AC96/'Population 2016'!AC$5</f>
        <v>1.6724552719058544E-3</v>
      </c>
      <c r="AD96">
        <f>'Population 2016'!AD96/'Population 2016'!AD$5</f>
        <v>3.8706315828650119E-4</v>
      </c>
      <c r="AE96">
        <f>'Population 2016'!AE96/'Population 2016'!AE$5</f>
        <v>3.3367899054405077E-4</v>
      </c>
      <c r="AF96">
        <f>'Population 2016'!AF96/'Population 2016'!AF$5</f>
        <v>2.1264081798850836E-3</v>
      </c>
      <c r="AG96">
        <f>'Population 2016'!AG96/'Population 2016'!AG$5</f>
        <v>3.3367899054405077E-4</v>
      </c>
      <c r="AH96">
        <f>'Population 2016'!AH96/'Population 2016'!AH$5</f>
        <v>1.3356492016755989E-3</v>
      </c>
      <c r="AI96">
        <f>'Population 2016'!AI96/'Population 2016'!AI$5</f>
        <v>5.5232303788607922E-4</v>
      </c>
      <c r="AJ96">
        <f>'Population 2016'!AJ96/'Population 2016'!AJ$5</f>
        <v>7.8074896132504252E-4</v>
      </c>
      <c r="AK96">
        <f>'Population 2016'!AK96/'Population 2016'!AK$5</f>
        <v>5.0287266007065362E-5</v>
      </c>
      <c r="AL96">
        <f>'Population 2016'!AL96/'Population 2016'!AL$5</f>
        <v>2.2259271740479947E-3</v>
      </c>
      <c r="AM96">
        <f>'Population 2016'!AM96/'Population 2016'!AM$5</f>
        <v>1.5176155687798589E-3</v>
      </c>
      <c r="AN96">
        <f>'Population 2016'!AN96/'Population 2016'!AN$5</f>
        <v>0</v>
      </c>
      <c r="AO96">
        <f>'Population 2016'!AO96/'Population 2016'!AO$5</f>
        <v>0</v>
      </c>
      <c r="AP96">
        <f>'Population 2016'!AP96/'Population 2016'!AP$5</f>
        <v>2.5363410110489353E-4</v>
      </c>
      <c r="AQ96">
        <f>'Population 2016'!AQ96/'Population 2016'!AQ$5</f>
        <v>1.5481997040609416E-3</v>
      </c>
      <c r="AR96">
        <f>'Population 2016'!AR96/'Population 2016'!AR$5</f>
        <v>9.9113724143047241E-4</v>
      </c>
      <c r="AS96">
        <f>'Population 2016'!AS96/'Population 2016'!AS$5</f>
        <v>3.9778912988861902E-4</v>
      </c>
      <c r="AT96">
        <f>'Population 2016'!AT96/'Population 2016'!AT$5</f>
        <v>0</v>
      </c>
      <c r="AU96">
        <f>'Population 2016'!AU96/'Population 2016'!AU$5</f>
        <v>0</v>
      </c>
      <c r="AV96">
        <f>'Population 2016'!AV96/'Population 2016'!AV$5</f>
        <v>1.1192059972547777E-3</v>
      </c>
      <c r="AW96">
        <f>'Population 2016'!AW96/'Population 2016'!AW$5</f>
        <v>1.1440600402709135E-3</v>
      </c>
      <c r="AX96">
        <f>'Population 2016'!AX96/'Population 2016'!AX$5</f>
        <v>6.2614207035792326E-4</v>
      </c>
      <c r="AY96">
        <f>'Population 2016'!AY96/'Population 2016'!AY$5</f>
        <v>9.7916220433891255E-4</v>
      </c>
      <c r="AZ96">
        <f>'Population 2016'!AZ96/'Population 2016'!AZ$5</f>
        <v>8.4277257796365435E-4</v>
      </c>
      <c r="BA96">
        <f>'Population 2016'!BA96/'Population 2016'!BA$5</f>
        <v>1.6195206218959188E-3</v>
      </c>
      <c r="BB96">
        <f>'Population 2016'!BB96/'Population 2016'!BB$5</f>
        <v>7.1811797849789057E-4</v>
      </c>
      <c r="BC96">
        <f>'Population 2016'!BC96/'Population 2016'!BC$5</f>
        <v>0</v>
      </c>
      <c r="BD96" s="9">
        <v>94</v>
      </c>
    </row>
    <row r="97" spans="1:56" x14ac:dyDescent="0.35">
      <c r="B97" s="5" t="s">
        <v>79</v>
      </c>
      <c r="C97">
        <f>'Population 2016'!C97/'Population 2016'!C$5</f>
        <v>1.2777723827388284E-4</v>
      </c>
      <c r="D97">
        <f>'Population 2016'!D97/'Population 2016'!D$5</f>
        <v>9.780620678188238E-5</v>
      </c>
      <c r="E97">
        <f>'Population 2016'!E97/'Population 2016'!E$5</f>
        <v>7.0317224438516964E-5</v>
      </c>
      <c r="F97">
        <f>'Population 2016'!F97/'Population 2016'!F$5</f>
        <v>1.1331444759206799E-4</v>
      </c>
      <c r="G97">
        <f>'Population 2016'!G97/'Population 2016'!G$5</f>
        <v>1.623991771775023E-4</v>
      </c>
      <c r="H97">
        <f>'Population 2016'!H97/'Population 2016'!H$5</f>
        <v>6.9711717729148903E-4</v>
      </c>
      <c r="I97">
        <f>'Population 2016'!I97/'Population 2016'!I$5</f>
        <v>1.465538899589649E-4</v>
      </c>
      <c r="J97">
        <f>'Population 2016'!J97/'Population 2016'!J$5</f>
        <v>3.7318693348150234E-4</v>
      </c>
      <c r="K97">
        <f>'Population 2016'!K97/'Population 2016'!K$5</f>
        <v>6.8515805887634082E-4</v>
      </c>
      <c r="L97">
        <f>'Population 2016'!L97/'Population 2016'!L$5</f>
        <v>2.0650326434006321E-4</v>
      </c>
      <c r="M97">
        <f>'Population 2016'!M97/'Population 2016'!M$5</f>
        <v>2.0650326434006321E-4</v>
      </c>
      <c r="N97">
        <f>'Population 2016'!N97/'Population 2016'!N$5</f>
        <v>7.3138778823510502E-4</v>
      </c>
      <c r="O97">
        <f>'Population 2016'!O97/'Population 2016'!O$5</f>
        <v>8.0244895533034151E-4</v>
      </c>
      <c r="P97">
        <f>'Population 2016'!P97/'Population 2016'!P$5</f>
        <v>1.0143130846387918E-4</v>
      </c>
      <c r="Q97">
        <f>'Population 2016'!Q97/'Population 2016'!Q$5</f>
        <v>8.2255202641567078E-5</v>
      </c>
      <c r="R97">
        <f>'Population 2016'!R97/'Population 2016'!R$5</f>
        <v>1.4637781444615957E-4</v>
      </c>
      <c r="S97">
        <f>'Population 2016'!S97/'Population 2016'!S$5</f>
        <v>3.2746601326458019E-4</v>
      </c>
      <c r="T97">
        <f>'Population 2016'!T97/'Population 2016'!T$5</f>
        <v>2.5592941931941389E-4</v>
      </c>
      <c r="U97">
        <f>'Population 2016'!U97/'Population 2016'!U$5</f>
        <v>0</v>
      </c>
      <c r="V97">
        <f>'Population 2016'!V97/'Population 2016'!V$5</f>
        <v>3.9688294242907628E-4</v>
      </c>
      <c r="W97">
        <f>'Population 2016'!W97/'Population 2016'!W$5</f>
        <v>5.0987390426136922E-4</v>
      </c>
      <c r="X97">
        <f>'Population 2016'!X97/'Population 2016'!X$5</f>
        <v>5.0987390426136922E-4</v>
      </c>
      <c r="Y97">
        <f>'Population 2016'!Y97/'Population 2016'!Y$5</f>
        <v>3.8552646221840669E-4</v>
      </c>
      <c r="Z97">
        <f>'Population 2016'!Z97/'Population 2016'!Z$5</f>
        <v>8.9820996819484967E-4</v>
      </c>
      <c r="AA97">
        <f>'Population 2016'!AA97/'Population 2016'!AA$5</f>
        <v>6.7833455247525679E-4</v>
      </c>
      <c r="AB97">
        <f>'Population 2016'!AB97/'Population 2016'!AB$5</f>
        <v>8.5974842123578594E-5</v>
      </c>
      <c r="AC97">
        <f>'Population 2016'!AC97/'Population 2016'!AC$5</f>
        <v>7.374524482800706E-4</v>
      </c>
      <c r="AD97">
        <f>'Population 2016'!AD97/'Population 2016'!AD$5</f>
        <v>1.2281811753321671E-4</v>
      </c>
      <c r="AE97">
        <f>'Population 2016'!AE97/'Population 2016'!AE$5</f>
        <v>1.0780398156038564E-4</v>
      </c>
      <c r="AF97">
        <f>'Population 2016'!AF97/'Population 2016'!AF$5</f>
        <v>9.5009727186354796E-4</v>
      </c>
      <c r="AG97">
        <f>'Population 2016'!AG97/'Population 2016'!AG$5</f>
        <v>1.0780398156038564E-4</v>
      </c>
      <c r="AH97">
        <f>'Population 2016'!AH97/'Population 2016'!AH$5</f>
        <v>5.7215570808912995E-4</v>
      </c>
      <c r="AI97">
        <f>'Population 2016'!AI97/'Population 2016'!AI$5</f>
        <v>2.7479438271064835E-4</v>
      </c>
      <c r="AJ97">
        <f>'Population 2016'!AJ97/'Population 2016'!AJ$5</f>
        <v>4.1825837213841564E-4</v>
      </c>
      <c r="AK97">
        <f>'Population 2016'!AK97/'Population 2016'!AK$5</f>
        <v>2.5143633003532681E-5</v>
      </c>
      <c r="AL97">
        <f>'Population 2016'!AL97/'Population 2016'!AL$5</f>
        <v>8.1587768929249212E-4</v>
      </c>
      <c r="AM97">
        <f>'Population 2016'!AM97/'Population 2016'!AM$5</f>
        <v>6.8093490914227558E-4</v>
      </c>
      <c r="AN97">
        <f>'Population 2016'!AN97/'Population 2016'!AN$5</f>
        <v>0</v>
      </c>
      <c r="AO97">
        <f>'Population 2016'!AO97/'Population 2016'!AO$5</f>
        <v>0</v>
      </c>
      <c r="AP97">
        <f>'Population 2016'!AP97/'Population 2016'!AP$5</f>
        <v>7.1334590935751306E-5</v>
      </c>
      <c r="AQ97">
        <f>'Population 2016'!AQ97/'Population 2016'!AQ$5</f>
        <v>6.4394146983065711E-4</v>
      </c>
      <c r="AR97">
        <f>'Population 2016'!AR97/'Population 2016'!AR$5</f>
        <v>4.2684175198489212E-4</v>
      </c>
      <c r="AS97">
        <f>'Population 2016'!AS97/'Population 2016'!AS$5</f>
        <v>1.465538899589649E-4</v>
      </c>
      <c r="AT97">
        <f>'Population 2016'!AT97/'Population 2016'!AT$5</f>
        <v>0</v>
      </c>
      <c r="AU97">
        <f>'Population 2016'!AU97/'Population 2016'!AU$5</f>
        <v>0</v>
      </c>
      <c r="AV97">
        <f>'Population 2016'!AV97/'Population 2016'!AV$5</f>
        <v>4.434589800443459E-4</v>
      </c>
      <c r="AW97">
        <f>'Population 2016'!AW97/'Population 2016'!AW$5</f>
        <v>4.5762401610836536E-4</v>
      </c>
      <c r="AX97">
        <f>'Population 2016'!AX97/'Population 2016'!AX$5</f>
        <v>2.0445455358626064E-4</v>
      </c>
      <c r="AY97">
        <f>'Population 2016'!AY97/'Population 2016'!AY$5</f>
        <v>4.0849423212264009E-4</v>
      </c>
      <c r="AZ97">
        <f>'Population 2016'!AZ97/'Population 2016'!AZ$5</f>
        <v>3.1927561827292027E-4</v>
      </c>
      <c r="BA97">
        <f>'Population 2016'!BA97/'Population 2016'!BA$5</f>
        <v>9.7171237313755125E-4</v>
      </c>
      <c r="BB97">
        <f>'Population 2016'!BB97/'Population 2016'!BB$5</f>
        <v>3.7286895037390468E-4</v>
      </c>
      <c r="BC97">
        <f>'Population 2016'!BC97/'Population 2016'!BC$5</f>
        <v>0</v>
      </c>
      <c r="BD97" s="9">
        <v>95</v>
      </c>
    </row>
    <row r="98" spans="1:56" x14ac:dyDescent="0.35">
      <c r="A98" s="2" t="s">
        <v>134</v>
      </c>
      <c r="B98" s="7" t="s">
        <v>83</v>
      </c>
      <c r="C98">
        <f>'Population 2016'!C98/'Population 2016'!C$5</f>
        <v>0</v>
      </c>
      <c r="D98">
        <f>'Population 2016'!D98/'Population 2016'!D$5</f>
        <v>0</v>
      </c>
      <c r="E98">
        <f>'Population 2016'!E98/'Population 2016'!E$5</f>
        <v>0</v>
      </c>
      <c r="F98">
        <f>'Population 2016'!F98/'Population 2016'!F$5</f>
        <v>0</v>
      </c>
      <c r="G98">
        <f>'Population 2016'!G98/'Population 2016'!G$5</f>
        <v>0</v>
      </c>
      <c r="H98">
        <f>'Population 2016'!H98/'Population 2016'!H$5</f>
        <v>0</v>
      </c>
      <c r="I98">
        <f>'Population 2016'!I98/'Population 2016'!I$5</f>
        <v>0</v>
      </c>
      <c r="J98">
        <f>'Population 2016'!J98/'Population 2016'!J$5</f>
        <v>0</v>
      </c>
      <c r="K98">
        <f>'Population 2016'!K98/'Population 2016'!K$5</f>
        <v>0</v>
      </c>
      <c r="L98">
        <f>'Population 2016'!L98/'Population 2016'!L$5</f>
        <v>0</v>
      </c>
      <c r="M98">
        <f>'Population 2016'!M98/'Population 2016'!M$5</f>
        <v>0</v>
      </c>
      <c r="N98">
        <f>'Population 2016'!N98/'Population 2016'!N$5</f>
        <v>0</v>
      </c>
      <c r="O98">
        <f>'Population 2016'!O98/'Population 2016'!O$5</f>
        <v>0</v>
      </c>
      <c r="P98">
        <f>'Population 2016'!P98/'Population 2016'!P$5</f>
        <v>0</v>
      </c>
      <c r="Q98">
        <f>'Population 2016'!Q98/'Population 2016'!Q$5</f>
        <v>0</v>
      </c>
      <c r="R98">
        <f>'Population 2016'!R98/'Population 2016'!R$5</f>
        <v>0</v>
      </c>
      <c r="S98">
        <f>'Population 2016'!S98/'Population 2016'!S$5</f>
        <v>0</v>
      </c>
      <c r="T98">
        <f>'Population 2016'!T98/'Population 2016'!T$5</f>
        <v>0</v>
      </c>
      <c r="U98">
        <f>'Population 2016'!U98/'Population 2016'!U$5</f>
        <v>0</v>
      </c>
      <c r="V98">
        <f>'Population 2016'!V98/'Population 2016'!V$5</f>
        <v>0</v>
      </c>
      <c r="W98">
        <f>'Population 2016'!W98/'Population 2016'!W$5</f>
        <v>0</v>
      </c>
      <c r="X98">
        <f>'Population 2016'!X98/'Population 2016'!X$5</f>
        <v>0</v>
      </c>
      <c r="Y98">
        <f>'Population 2016'!Y98/'Population 2016'!Y$5</f>
        <v>0</v>
      </c>
      <c r="Z98">
        <f>'Population 2016'!Z98/'Population 2016'!Z$5</f>
        <v>0</v>
      </c>
      <c r="AA98">
        <f>'Population 2016'!AA98/'Population 2016'!AA$5</f>
        <v>0</v>
      </c>
      <c r="AB98">
        <f>'Population 2016'!AB98/'Population 2016'!AB$5</f>
        <v>0</v>
      </c>
      <c r="AC98">
        <f>'Population 2016'!AC98/'Population 2016'!AC$5</f>
        <v>0</v>
      </c>
      <c r="AD98">
        <f>'Population 2016'!AD98/'Population 2016'!AD$5</f>
        <v>0</v>
      </c>
      <c r="AE98">
        <f>'Population 2016'!AE98/'Population 2016'!AE$5</f>
        <v>0</v>
      </c>
      <c r="AF98">
        <f>'Population 2016'!AF98/'Population 2016'!AF$5</f>
        <v>0</v>
      </c>
      <c r="AG98">
        <f>'Population 2016'!AG98/'Population 2016'!AG$5</f>
        <v>0</v>
      </c>
      <c r="AH98">
        <f>'Population 2016'!AH98/'Population 2016'!AH$5</f>
        <v>0</v>
      </c>
      <c r="AI98">
        <f>'Population 2016'!AI98/'Population 2016'!AI$5</f>
        <v>0</v>
      </c>
      <c r="AJ98">
        <f>'Population 2016'!AJ98/'Population 2016'!AJ$5</f>
        <v>0</v>
      </c>
      <c r="AK98">
        <f>'Population 2016'!AK98/'Population 2016'!AK$5</f>
        <v>0</v>
      </c>
      <c r="AL98">
        <f>'Population 2016'!AL98/'Population 2016'!AL$5</f>
        <v>0</v>
      </c>
      <c r="AM98">
        <f>'Population 2016'!AM98/'Population 2016'!AM$5</f>
        <v>0</v>
      </c>
      <c r="AN98">
        <f>'Population 2016'!AN98/'Population 2016'!AN$5</f>
        <v>0</v>
      </c>
      <c r="AO98">
        <f>'Population 2016'!AO98/'Population 2016'!AO$5</f>
        <v>0</v>
      </c>
      <c r="AP98">
        <f>'Population 2016'!AP98/'Population 2016'!AP$5</f>
        <v>0</v>
      </c>
      <c r="AQ98">
        <f>'Population 2016'!AQ98/'Population 2016'!AQ$5</f>
        <v>0</v>
      </c>
      <c r="AR98">
        <f>'Population 2016'!AR98/'Population 2016'!AR$5</f>
        <v>0</v>
      </c>
      <c r="AS98">
        <f>'Population 2016'!AS98/'Population 2016'!AS$5</f>
        <v>0</v>
      </c>
      <c r="AT98">
        <f>'Population 2016'!AT98/'Population 2016'!AT$5</f>
        <v>0</v>
      </c>
      <c r="AU98">
        <f>'Population 2016'!AU98/'Population 2016'!AU$5</f>
        <v>0</v>
      </c>
      <c r="AV98">
        <f>'Population 2016'!AV98/'Population 2016'!AV$5</f>
        <v>0</v>
      </c>
      <c r="AW98">
        <f>'Population 2016'!AW98/'Population 2016'!AW$5</f>
        <v>0</v>
      </c>
      <c r="AX98">
        <f>'Population 2016'!AX98/'Population 2016'!AX$5</f>
        <v>0</v>
      </c>
      <c r="AY98">
        <f>'Population 2016'!AY98/'Population 2016'!AY$5</f>
        <v>0</v>
      </c>
      <c r="AZ98">
        <f>'Population 2016'!AZ98/'Population 2016'!AZ$5</f>
        <v>0</v>
      </c>
      <c r="BA98">
        <f>'Population 2016'!BA98/'Population 2016'!BA$5</f>
        <v>0</v>
      </c>
      <c r="BB98">
        <f>'Population 2016'!BB98/'Population 2016'!BB$5</f>
        <v>0</v>
      </c>
      <c r="BC98">
        <f>'Population 2016'!BC98/'Population 2016'!BC$5</f>
        <v>0</v>
      </c>
      <c r="BD98" s="9">
        <v>96</v>
      </c>
    </row>
    <row r="99" spans="1:56" x14ac:dyDescent="0.35">
      <c r="A99" s="3"/>
      <c r="B99" s="5" t="s">
        <v>61</v>
      </c>
      <c r="C99">
        <f>'Population 2016'!C99/'Population 2016'!C$5</f>
        <v>0</v>
      </c>
      <c r="D99">
        <f>'Population 2016'!D99/'Population 2016'!D$5</f>
        <v>0</v>
      </c>
      <c r="E99">
        <f>'Population 2016'!E99/'Population 2016'!E$5</f>
        <v>0</v>
      </c>
      <c r="F99">
        <f>'Population 2016'!F99/'Population 2016'!F$5</f>
        <v>0</v>
      </c>
      <c r="G99">
        <f>'Population 2016'!G99/'Population 2016'!G$5</f>
        <v>0</v>
      </c>
      <c r="H99">
        <f>'Population 2016'!H99/'Population 2016'!H$5</f>
        <v>0</v>
      </c>
      <c r="I99">
        <f>'Population 2016'!I99/'Population 2016'!I$5</f>
        <v>0</v>
      </c>
      <c r="J99">
        <f>'Population 2016'!J99/'Population 2016'!J$5</f>
        <v>0</v>
      </c>
      <c r="K99">
        <f>'Population 2016'!K99/'Population 2016'!K$5</f>
        <v>0</v>
      </c>
      <c r="L99">
        <f>'Population 2016'!L99/'Population 2016'!L$5</f>
        <v>0</v>
      </c>
      <c r="M99">
        <f>'Population 2016'!M99/'Population 2016'!M$5</f>
        <v>0</v>
      </c>
      <c r="N99">
        <f>'Population 2016'!N99/'Population 2016'!N$5</f>
        <v>0</v>
      </c>
      <c r="O99">
        <f>'Population 2016'!O99/'Population 2016'!O$5</f>
        <v>0</v>
      </c>
      <c r="P99">
        <f>'Population 2016'!P99/'Population 2016'!P$5</f>
        <v>0</v>
      </c>
      <c r="Q99">
        <f>'Population 2016'!Q99/'Population 2016'!Q$5</f>
        <v>0</v>
      </c>
      <c r="R99">
        <f>'Population 2016'!R99/'Population 2016'!R$5</f>
        <v>0</v>
      </c>
      <c r="S99">
        <f>'Population 2016'!S99/'Population 2016'!S$5</f>
        <v>0</v>
      </c>
      <c r="T99">
        <f>'Population 2016'!T99/'Population 2016'!T$5</f>
        <v>0</v>
      </c>
      <c r="U99">
        <f>'Population 2016'!U99/'Population 2016'!U$5</f>
        <v>0</v>
      </c>
      <c r="V99">
        <f>'Population 2016'!V99/'Population 2016'!V$5</f>
        <v>0</v>
      </c>
      <c r="W99">
        <f>'Population 2016'!W99/'Population 2016'!W$5</f>
        <v>0</v>
      </c>
      <c r="X99">
        <f>'Population 2016'!X99/'Population 2016'!X$5</f>
        <v>0</v>
      </c>
      <c r="Y99">
        <f>'Population 2016'!Y99/'Population 2016'!Y$5</f>
        <v>0</v>
      </c>
      <c r="Z99">
        <f>'Population 2016'!Z99/'Population 2016'!Z$5</f>
        <v>0</v>
      </c>
      <c r="AA99">
        <f>'Population 2016'!AA99/'Population 2016'!AA$5</f>
        <v>0</v>
      </c>
      <c r="AB99">
        <f>'Population 2016'!AB99/'Population 2016'!AB$5</f>
        <v>0</v>
      </c>
      <c r="AC99">
        <f>'Population 2016'!AC99/'Population 2016'!AC$5</f>
        <v>0</v>
      </c>
      <c r="AD99">
        <f>'Population 2016'!AD99/'Population 2016'!AD$5</f>
        <v>0</v>
      </c>
      <c r="AE99">
        <f>'Population 2016'!AE99/'Population 2016'!AE$5</f>
        <v>0</v>
      </c>
      <c r="AF99">
        <f>'Population 2016'!AF99/'Population 2016'!AF$5</f>
        <v>0</v>
      </c>
      <c r="AG99">
        <f>'Population 2016'!AG99/'Population 2016'!AG$5</f>
        <v>0</v>
      </c>
      <c r="AH99">
        <f>'Population 2016'!AH99/'Population 2016'!AH$5</f>
        <v>0</v>
      </c>
      <c r="AI99">
        <f>'Population 2016'!AI99/'Population 2016'!AI$5</f>
        <v>0</v>
      </c>
      <c r="AJ99">
        <f>'Population 2016'!AJ99/'Population 2016'!AJ$5</f>
        <v>0</v>
      </c>
      <c r="AK99">
        <f>'Population 2016'!AK99/'Population 2016'!AK$5</f>
        <v>0</v>
      </c>
      <c r="AL99">
        <f>'Population 2016'!AL99/'Population 2016'!AL$5</f>
        <v>0</v>
      </c>
      <c r="AM99">
        <f>'Population 2016'!AM99/'Population 2016'!AM$5</f>
        <v>0</v>
      </c>
      <c r="AN99">
        <f>'Population 2016'!AN99/'Population 2016'!AN$5</f>
        <v>0</v>
      </c>
      <c r="AO99">
        <f>'Population 2016'!AO99/'Population 2016'!AO$5</f>
        <v>0</v>
      </c>
      <c r="AP99">
        <f>'Population 2016'!AP99/'Population 2016'!AP$5</f>
        <v>0</v>
      </c>
      <c r="AQ99">
        <f>'Population 2016'!AQ99/'Population 2016'!AQ$5</f>
        <v>0</v>
      </c>
      <c r="AR99">
        <f>'Population 2016'!AR99/'Population 2016'!AR$5</f>
        <v>0</v>
      </c>
      <c r="AS99">
        <f>'Population 2016'!AS99/'Population 2016'!AS$5</f>
        <v>0</v>
      </c>
      <c r="AT99">
        <f>'Population 2016'!AT99/'Population 2016'!AT$5</f>
        <v>0</v>
      </c>
      <c r="AU99">
        <f>'Population 2016'!AU99/'Population 2016'!AU$5</f>
        <v>0</v>
      </c>
      <c r="AV99">
        <f>'Population 2016'!AV99/'Population 2016'!AV$5</f>
        <v>0</v>
      </c>
      <c r="AW99">
        <f>'Population 2016'!AW99/'Population 2016'!AW$5</f>
        <v>0</v>
      </c>
      <c r="AX99">
        <f>'Population 2016'!AX99/'Population 2016'!AX$5</f>
        <v>0</v>
      </c>
      <c r="AY99">
        <f>'Population 2016'!AY99/'Population 2016'!AY$5</f>
        <v>0</v>
      </c>
      <c r="AZ99">
        <f>'Population 2016'!AZ99/'Population 2016'!AZ$5</f>
        <v>0</v>
      </c>
      <c r="BA99">
        <f>'Population 2016'!BA99/'Population 2016'!BA$5</f>
        <v>0</v>
      </c>
      <c r="BB99">
        <f>'Population 2016'!BB99/'Population 2016'!BB$5</f>
        <v>0</v>
      </c>
      <c r="BC99">
        <f>'Population 2016'!BC99/'Population 2016'!BC$5</f>
        <v>0</v>
      </c>
      <c r="BD99" s="9">
        <v>97</v>
      </c>
    </row>
    <row r="100" spans="1:56" x14ac:dyDescent="0.35">
      <c r="A100" s="3"/>
      <c r="B100" s="5" t="s">
        <v>78</v>
      </c>
      <c r="C100">
        <f>'Population 2016'!C100/'Population 2016'!C$5</f>
        <v>0</v>
      </c>
      <c r="D100">
        <f>'Population 2016'!D100/'Population 2016'!D$5</f>
        <v>0</v>
      </c>
      <c r="E100">
        <f>'Population 2016'!E100/'Population 2016'!E$5</f>
        <v>0</v>
      </c>
      <c r="F100">
        <f>'Population 2016'!F100/'Population 2016'!F$5</f>
        <v>0</v>
      </c>
      <c r="G100">
        <f>'Population 2016'!G100/'Population 2016'!G$5</f>
        <v>0</v>
      </c>
      <c r="H100">
        <f>'Population 2016'!H100/'Population 2016'!H$5</f>
        <v>0</v>
      </c>
      <c r="I100">
        <f>'Population 2016'!I100/'Population 2016'!I$5</f>
        <v>0</v>
      </c>
      <c r="J100">
        <f>'Population 2016'!J100/'Population 2016'!J$5</f>
        <v>0</v>
      </c>
      <c r="K100">
        <f>'Population 2016'!K100/'Population 2016'!K$5</f>
        <v>0</v>
      </c>
      <c r="L100">
        <f>'Population 2016'!L100/'Population 2016'!L$5</f>
        <v>0</v>
      </c>
      <c r="M100">
        <f>'Population 2016'!M100/'Population 2016'!M$5</f>
        <v>0</v>
      </c>
      <c r="N100">
        <f>'Population 2016'!N100/'Population 2016'!N$5</f>
        <v>0</v>
      </c>
      <c r="O100">
        <f>'Population 2016'!O100/'Population 2016'!O$5</f>
        <v>0</v>
      </c>
      <c r="P100">
        <f>'Population 2016'!P100/'Population 2016'!P$5</f>
        <v>0</v>
      </c>
      <c r="Q100">
        <f>'Population 2016'!Q100/'Population 2016'!Q$5</f>
        <v>0</v>
      </c>
      <c r="R100">
        <f>'Population 2016'!R100/'Population 2016'!R$5</f>
        <v>0</v>
      </c>
      <c r="S100">
        <f>'Population 2016'!S100/'Population 2016'!S$5</f>
        <v>0</v>
      </c>
      <c r="T100">
        <f>'Population 2016'!T100/'Population 2016'!T$5</f>
        <v>0</v>
      </c>
      <c r="U100">
        <f>'Population 2016'!U100/'Population 2016'!U$5</f>
        <v>0</v>
      </c>
      <c r="V100">
        <f>'Population 2016'!V100/'Population 2016'!V$5</f>
        <v>0</v>
      </c>
      <c r="W100">
        <f>'Population 2016'!W100/'Population 2016'!W$5</f>
        <v>0</v>
      </c>
      <c r="X100">
        <f>'Population 2016'!X100/'Population 2016'!X$5</f>
        <v>0</v>
      </c>
      <c r="Y100">
        <f>'Population 2016'!Y100/'Population 2016'!Y$5</f>
        <v>0</v>
      </c>
      <c r="Z100">
        <f>'Population 2016'!Z100/'Population 2016'!Z$5</f>
        <v>0</v>
      </c>
      <c r="AA100">
        <f>'Population 2016'!AA100/'Population 2016'!AA$5</f>
        <v>0</v>
      </c>
      <c r="AB100">
        <f>'Population 2016'!AB100/'Population 2016'!AB$5</f>
        <v>0</v>
      </c>
      <c r="AC100">
        <f>'Population 2016'!AC100/'Population 2016'!AC$5</f>
        <v>0</v>
      </c>
      <c r="AD100">
        <f>'Population 2016'!AD100/'Population 2016'!AD$5</f>
        <v>0</v>
      </c>
      <c r="AE100">
        <f>'Population 2016'!AE100/'Population 2016'!AE$5</f>
        <v>0</v>
      </c>
      <c r="AF100">
        <f>'Population 2016'!AF100/'Population 2016'!AF$5</f>
        <v>0</v>
      </c>
      <c r="AG100">
        <f>'Population 2016'!AG100/'Population 2016'!AG$5</f>
        <v>0</v>
      </c>
      <c r="AH100">
        <f>'Population 2016'!AH100/'Population 2016'!AH$5</f>
        <v>0</v>
      </c>
      <c r="AI100">
        <f>'Population 2016'!AI100/'Population 2016'!AI$5</f>
        <v>0</v>
      </c>
      <c r="AJ100">
        <f>'Population 2016'!AJ100/'Population 2016'!AJ$5</f>
        <v>0</v>
      </c>
      <c r="AK100">
        <f>'Population 2016'!AK100/'Population 2016'!AK$5</f>
        <v>0</v>
      </c>
      <c r="AL100">
        <f>'Population 2016'!AL100/'Population 2016'!AL$5</f>
        <v>0</v>
      </c>
      <c r="AM100">
        <f>'Population 2016'!AM100/'Population 2016'!AM$5</f>
        <v>0</v>
      </c>
      <c r="AN100">
        <f>'Population 2016'!AN100/'Population 2016'!AN$5</f>
        <v>0</v>
      </c>
      <c r="AO100">
        <f>'Population 2016'!AO100/'Population 2016'!AO$5</f>
        <v>0</v>
      </c>
      <c r="AP100">
        <f>'Population 2016'!AP100/'Population 2016'!AP$5</f>
        <v>0</v>
      </c>
      <c r="AQ100">
        <f>'Population 2016'!AQ100/'Population 2016'!AQ$5</f>
        <v>0</v>
      </c>
      <c r="AR100">
        <f>'Population 2016'!AR100/'Population 2016'!AR$5</f>
        <v>0</v>
      </c>
      <c r="AS100">
        <f>'Population 2016'!AS100/'Population 2016'!AS$5</f>
        <v>0</v>
      </c>
      <c r="AT100">
        <f>'Population 2016'!AT100/'Population 2016'!AT$5</f>
        <v>0</v>
      </c>
      <c r="AU100">
        <f>'Population 2016'!AU100/'Population 2016'!AU$5</f>
        <v>0</v>
      </c>
      <c r="AV100">
        <f>'Population 2016'!AV100/'Population 2016'!AV$5</f>
        <v>0</v>
      </c>
      <c r="AW100">
        <f>'Population 2016'!AW100/'Population 2016'!AW$5</f>
        <v>0</v>
      </c>
      <c r="AX100">
        <f>'Population 2016'!AX100/'Population 2016'!AX$5</f>
        <v>0</v>
      </c>
      <c r="AY100">
        <f>'Population 2016'!AY100/'Population 2016'!AY$5</f>
        <v>0</v>
      </c>
      <c r="AZ100">
        <f>'Population 2016'!AZ100/'Population 2016'!AZ$5</f>
        <v>0</v>
      </c>
      <c r="BA100">
        <f>'Population 2016'!BA100/'Population 2016'!BA$5</f>
        <v>0</v>
      </c>
      <c r="BB100">
        <f>'Population 2016'!BB100/'Population 2016'!BB$5</f>
        <v>0</v>
      </c>
      <c r="BC100">
        <f>'Population 2016'!BC100/'Population 2016'!BC$5</f>
        <v>0</v>
      </c>
      <c r="BD100" s="9">
        <v>98</v>
      </c>
    </row>
    <row r="101" spans="1:56" x14ac:dyDescent="0.35">
      <c r="A101" s="3"/>
      <c r="B101" s="5" t="s">
        <v>62</v>
      </c>
      <c r="C101">
        <f>'Population 2016'!C101/'Population 2016'!C$5</f>
        <v>4.9015348601861462E-3</v>
      </c>
      <c r="D101">
        <f>'Population 2016'!D101/'Population 2016'!D$5</f>
        <v>3.2813982375321537E-3</v>
      </c>
      <c r="E101">
        <f>'Population 2016'!E101/'Population 2016'!E$5</f>
        <v>1.7954331306634665E-3</v>
      </c>
      <c r="F101">
        <f>'Population 2016'!F101/'Population 2016'!F$5</f>
        <v>3.9866082925573013E-3</v>
      </c>
      <c r="G101">
        <f>'Population 2016'!G101/'Population 2016'!G$5</f>
        <v>3.8028473989065122E-3</v>
      </c>
      <c r="H101">
        <f>'Population 2016'!H101/'Population 2016'!H$5</f>
        <v>5.9887229137552565E-3</v>
      </c>
      <c r="I101">
        <f>'Population 2016'!I101/'Population 2016'!I$5</f>
        <v>3.7894648689389496E-3</v>
      </c>
      <c r="J101">
        <f>'Population 2016'!J101/'Population 2016'!J$5</f>
        <v>5.3573057562011231E-3</v>
      </c>
      <c r="K101">
        <f>'Population 2016'!K101/'Population 2016'!K$5</f>
        <v>7.7730000472522797E-3</v>
      </c>
      <c r="L101">
        <f>'Population 2016'!L101/'Population 2016'!L$5</f>
        <v>7.0211109875621498E-3</v>
      </c>
      <c r="M101">
        <f>'Population 2016'!M101/'Population 2016'!M$5</f>
        <v>7.0211109875621498E-3</v>
      </c>
      <c r="N101">
        <f>'Population 2016'!N101/'Population 2016'!N$5</f>
        <v>5.3688685993521995E-3</v>
      </c>
      <c r="O101">
        <f>'Population 2016'!O101/'Population 2016'!O$5</f>
        <v>6.8356762861473538E-3</v>
      </c>
      <c r="P101">
        <f>'Population 2016'!P101/'Population 2016'!P$5</f>
        <v>4.0459821931702923E-3</v>
      </c>
      <c r="Q101">
        <f>'Population 2016'!Q101/'Population 2016'!Q$5</f>
        <v>6.4864102654492899E-3</v>
      </c>
      <c r="R101">
        <f>'Population 2016'!R101/'Population 2016'!R$5</f>
        <v>2.8610209187203916E-3</v>
      </c>
      <c r="S101">
        <f>'Population 2016'!S101/'Population 2016'!S$5</f>
        <v>5.2191550847263141E-3</v>
      </c>
      <c r="T101">
        <f>'Population 2016'!T101/'Population 2016'!T$5</f>
        <v>3.7365695220634427E-3</v>
      </c>
      <c r="U101">
        <f>'Population 2016'!U101/'Population 2016'!U$5</f>
        <v>5.2228566370114641E-3</v>
      </c>
      <c r="V101">
        <f>'Population 2016'!V101/'Population 2016'!V$5</f>
        <v>7.0904664137809966E-3</v>
      </c>
      <c r="W101">
        <f>'Population 2016'!W101/'Population 2016'!W$5</f>
        <v>5.0889337752240502E-3</v>
      </c>
      <c r="X101">
        <f>'Population 2016'!X101/'Population 2016'!X$5</f>
        <v>5.0889337752240502E-3</v>
      </c>
      <c r="Y101">
        <f>'Population 2016'!Y101/'Population 2016'!Y$5</f>
        <v>6.2598368865359848E-3</v>
      </c>
      <c r="Z101">
        <f>'Population 2016'!Z101/'Population 2016'!Z$5</f>
        <v>4.6478494259392976E-3</v>
      </c>
      <c r="AA101">
        <f>'Population 2016'!AA101/'Population 2016'!AA$5</f>
        <v>5.6140322903192163E-3</v>
      </c>
      <c r="AB101">
        <f>'Population 2016'!AB101/'Population 2016'!AB$5</f>
        <v>3.3079844017072147E-3</v>
      </c>
      <c r="AC101">
        <f>'Population 2016'!AC101/'Population 2016'!AC$5</f>
        <v>4.6936314309887241E-3</v>
      </c>
      <c r="AD101">
        <f>'Population 2016'!AD101/'Population 2016'!AD$5</f>
        <v>4.6075402880643122E-3</v>
      </c>
      <c r="AE101">
        <f>'Population 2016'!AE101/'Population 2016'!AE$5</f>
        <v>4.9127814453947165E-3</v>
      </c>
      <c r="AF101">
        <f>'Population 2016'!AF101/'Population 2016'!AF$5</f>
        <v>3.4836899968330092E-3</v>
      </c>
      <c r="AG101">
        <f>'Population 2016'!AG101/'Population 2016'!AG$5</f>
        <v>4.9127814453947165E-3</v>
      </c>
      <c r="AH101">
        <f>'Population 2016'!AH101/'Population 2016'!AH$5</f>
        <v>7.2671205520931049E-3</v>
      </c>
      <c r="AI101">
        <f>'Population 2016'!AI101/'Population 2016'!AI$5</f>
        <v>5.4603421121707935E-3</v>
      </c>
      <c r="AJ101">
        <f>'Population 2016'!AJ101/'Population 2016'!AJ$5</f>
        <v>1.0595878760839863E-2</v>
      </c>
      <c r="AK101">
        <f>'Population 2016'!AK101/'Population 2016'!AK$5</f>
        <v>3.4446777214839773E-3</v>
      </c>
      <c r="AL101">
        <f>'Population 2016'!AL101/'Population 2016'!AL$5</f>
        <v>4.9750802575335663E-3</v>
      </c>
      <c r="AM101">
        <f>'Population 2016'!AM101/'Population 2016'!AM$5</f>
        <v>7.9538992578533883E-3</v>
      </c>
      <c r="AN101">
        <f>'Population 2016'!AN101/'Population 2016'!AN$5</f>
        <v>2.6726300861786845E-3</v>
      </c>
      <c r="AO101">
        <f>'Population 2016'!AO101/'Population 2016'!AO$5</f>
        <v>2.6726300861786845E-3</v>
      </c>
      <c r="AP101">
        <f>'Population 2016'!AP101/'Population 2016'!AP$5</f>
        <v>2.8692357687491081E-3</v>
      </c>
      <c r="AQ101">
        <f>'Population 2016'!AQ101/'Population 2016'!AQ$5</f>
        <v>5.1720830821504905E-3</v>
      </c>
      <c r="AR101">
        <f>'Population 2016'!AR101/'Population 2016'!AR$5</f>
        <v>5.15083932549201E-3</v>
      </c>
      <c r="AS101">
        <f>'Population 2016'!AS101/'Population 2016'!AS$5</f>
        <v>3.7894648689389496E-3</v>
      </c>
      <c r="AT101">
        <f>'Population 2016'!AT101/'Population 2016'!AT$5</f>
        <v>7.3812411029683129E-4</v>
      </c>
      <c r="AU101">
        <f>'Population 2016'!AU101/'Population 2016'!AU$5</f>
        <v>7.3812411029683129E-4</v>
      </c>
      <c r="AV101">
        <f>'Population 2016'!AV101/'Population 2016'!AV$5</f>
        <v>6.2928940977721465E-3</v>
      </c>
      <c r="AW101">
        <f>'Population 2016'!AW101/'Population 2016'!AW$5</f>
        <v>6.5440234303496244E-3</v>
      </c>
      <c r="AX101">
        <f>'Population 2016'!AX101/'Population 2016'!AX$5</f>
        <v>4.0507558429277888E-3</v>
      </c>
      <c r="AY101">
        <f>'Population 2016'!AY101/'Population 2016'!AY$5</f>
        <v>4.5500443682873837E-3</v>
      </c>
      <c r="AZ101">
        <f>'Population 2016'!AZ101/'Population 2016'!AZ$5</f>
        <v>4.0757977575921443E-3</v>
      </c>
      <c r="BA101">
        <f>'Population 2016'!BA101/'Population 2016'!BA$5</f>
        <v>7.7871949902828764E-3</v>
      </c>
      <c r="BB101">
        <f>'Population 2016'!BB101/'Population 2016'!BB$5</f>
        <v>7.4297590852281754E-3</v>
      </c>
      <c r="BC101">
        <f>'Population 2016'!BC101/'Population 2016'!BC$5</f>
        <v>5.2228566370114641E-3</v>
      </c>
      <c r="BD101" s="9">
        <v>99</v>
      </c>
    </row>
    <row r="102" spans="1:56" x14ac:dyDescent="0.35">
      <c r="A102" s="3"/>
      <c r="B102" s="5" t="s">
        <v>63</v>
      </c>
      <c r="C102">
        <f>'Population 2016'!C102/'Population 2016'!C$5</f>
        <v>1.1208619341385003E-2</v>
      </c>
      <c r="D102">
        <f>'Population 2016'!D102/'Population 2016'!D$5</f>
        <v>6.8170926126972014E-3</v>
      </c>
      <c r="E102">
        <f>'Population 2016'!E102/'Population 2016'!E$5</f>
        <v>2.7892499027278397E-3</v>
      </c>
      <c r="F102">
        <f>'Population 2016'!F102/'Population 2016'!F$5</f>
        <v>7.7568890033479273E-3</v>
      </c>
      <c r="G102">
        <f>'Population 2016'!G102/'Population 2016'!G$5</f>
        <v>4.9396416391490287E-3</v>
      </c>
      <c r="H102">
        <f>'Population 2016'!H102/'Population 2016'!H$5</f>
        <v>8.1124985003874668E-3</v>
      </c>
      <c r="I102">
        <f>'Population 2016'!I102/'Population 2016'!I$5</f>
        <v>5.7888786533791137E-3</v>
      </c>
      <c r="J102">
        <f>'Population 2016'!J102/'Population 2016'!J$5</f>
        <v>8.5584203411757879E-3</v>
      </c>
      <c r="K102">
        <f>'Population 2016'!K102/'Population 2016'!K$5</f>
        <v>8.8834286254311778E-3</v>
      </c>
      <c r="L102">
        <f>'Population 2016'!L102/'Population 2016'!L$5</f>
        <v>8.7763887344526875E-3</v>
      </c>
      <c r="M102">
        <f>'Population 2016'!M102/'Population 2016'!M$5</f>
        <v>8.7763887344526875E-3</v>
      </c>
      <c r="N102">
        <f>'Population 2016'!N102/'Population 2016'!N$5</f>
        <v>1.3028347304715441E-2</v>
      </c>
      <c r="O102">
        <f>'Population 2016'!O102/'Population 2016'!O$5</f>
        <v>8.8566588403126579E-3</v>
      </c>
      <c r="P102">
        <f>'Population 2016'!P102/'Population 2016'!P$5</f>
        <v>5.7928547278259888E-3</v>
      </c>
      <c r="Q102">
        <f>'Population 2016'!Q102/'Population 2016'!Q$5</f>
        <v>1.0916440464859402E-2</v>
      </c>
      <c r="R102">
        <f>'Population 2016'!R102/'Population 2016'!R$5</f>
        <v>3.6328312130728697E-3</v>
      </c>
      <c r="S102">
        <f>'Population 2016'!S102/'Population 2016'!S$5</f>
        <v>8.8971897943584052E-3</v>
      </c>
      <c r="T102">
        <f>'Population 2016'!T102/'Population 2016'!T$5</f>
        <v>9.5484939716988602E-3</v>
      </c>
      <c r="U102">
        <f>'Population 2016'!U102/'Population 2016'!U$5</f>
        <v>6.3736555570309385E-3</v>
      </c>
      <c r="V102">
        <f>'Population 2016'!V102/'Population 2016'!V$5</f>
        <v>9.9449706535593534E-3</v>
      </c>
      <c r="W102">
        <f>'Population 2016'!W102/'Population 2016'!W$5</f>
        <v>6.8832977075284846E-3</v>
      </c>
      <c r="X102">
        <f>'Population 2016'!X102/'Population 2016'!X$5</f>
        <v>6.8832977075284846E-3</v>
      </c>
      <c r="Y102">
        <f>'Population 2016'!Y102/'Population 2016'!Y$5</f>
        <v>9.2804565905152542E-3</v>
      </c>
      <c r="Z102">
        <f>'Population 2016'!Z102/'Population 2016'!Z$5</f>
        <v>8.8427222730906741E-3</v>
      </c>
      <c r="AA102">
        <f>'Population 2016'!AA102/'Population 2016'!AA$5</f>
        <v>8.4589182390939956E-3</v>
      </c>
      <c r="AB102">
        <f>'Population 2016'!AB102/'Population 2016'!AB$5</f>
        <v>6.8452350490773054E-3</v>
      </c>
      <c r="AC102">
        <f>'Population 2016'!AC102/'Population 2016'!AC$5</f>
        <v>7.6393040434734943E-3</v>
      </c>
      <c r="AD102">
        <f>'Population 2016'!AD102/'Population 2016'!AD$5</f>
        <v>5.928765491830734E-3</v>
      </c>
      <c r="AE102">
        <f>'Population 2016'!AE102/'Population 2016'!AE$5</f>
        <v>6.3039661598168362E-3</v>
      </c>
      <c r="AF102">
        <f>'Population 2016'!AF102/'Population 2016'!AF$5</f>
        <v>4.3583827233105608E-3</v>
      </c>
      <c r="AG102">
        <f>'Population 2016'!AG102/'Population 2016'!AG$5</f>
        <v>6.3039661598168362E-3</v>
      </c>
      <c r="AH102">
        <f>'Population 2016'!AH102/'Population 2016'!AH$5</f>
        <v>9.9309883618327564E-3</v>
      </c>
      <c r="AI102">
        <f>'Population 2016'!AI102/'Population 2016'!AI$5</f>
        <v>1.0145517980575728E-2</v>
      </c>
      <c r="AJ102">
        <f>'Population 2016'!AJ102/'Population 2016'!AJ$5</f>
        <v>1.328667428826367E-2</v>
      </c>
      <c r="AK102">
        <f>'Population 2016'!AK102/'Population 2016'!AK$5</f>
        <v>6.9899299749820853E-3</v>
      </c>
      <c r="AL102">
        <f>'Population 2016'!AL102/'Population 2016'!AL$5</f>
        <v>6.7575956439225983E-3</v>
      </c>
      <c r="AM102">
        <f>'Population 2016'!AM102/'Population 2016'!AM$5</f>
        <v>1.0145205747380393E-2</v>
      </c>
      <c r="AN102">
        <f>'Population 2016'!AN102/'Population 2016'!AN$5</f>
        <v>4.799825460892331E-3</v>
      </c>
      <c r="AO102">
        <f>'Population 2016'!AO102/'Population 2016'!AO$5</f>
        <v>4.799825460892331E-3</v>
      </c>
      <c r="AP102">
        <f>'Population 2016'!AP102/'Population 2016'!AP$5</f>
        <v>4.5654138198880836E-3</v>
      </c>
      <c r="AQ102">
        <f>'Population 2016'!AQ102/'Population 2016'!AQ$5</f>
        <v>6.5764235216747959E-3</v>
      </c>
      <c r="AR102">
        <f>'Population 2016'!AR102/'Population 2016'!AR$5</f>
        <v>8.2202681662267921E-3</v>
      </c>
      <c r="AS102">
        <f>'Population 2016'!AS102/'Population 2016'!AS$5</f>
        <v>5.7888786533791137E-3</v>
      </c>
      <c r="AT102">
        <f>'Population 2016'!AT102/'Population 2016'!AT$5</f>
        <v>1.3708019191226869E-3</v>
      </c>
      <c r="AU102">
        <f>'Population 2016'!AU102/'Population 2016'!AU$5</f>
        <v>1.3708019191226869E-3</v>
      </c>
      <c r="AV102">
        <f>'Population 2016'!AV102/'Population 2016'!AV$5</f>
        <v>8.9325308837503968E-3</v>
      </c>
      <c r="AW102">
        <f>'Population 2016'!AW102/'Population 2016'!AW$5</f>
        <v>9.7054426749649154E-3</v>
      </c>
      <c r="AX102">
        <f>'Population 2016'!AX102/'Population 2016'!AX$5</f>
        <v>8.3826366970366877E-3</v>
      </c>
      <c r="AY102">
        <f>'Population 2016'!AY102/'Population 2016'!AY$5</f>
        <v>7.7353814142774088E-3</v>
      </c>
      <c r="AZ102">
        <f>'Population 2016'!AZ102/'Population 2016'!AZ$5</f>
        <v>8.4852529180640974E-3</v>
      </c>
      <c r="BA102">
        <f>'Population 2016'!BA102/'Population 2016'!BA$5</f>
        <v>1.0553876052688404E-2</v>
      </c>
      <c r="BB102">
        <f>'Population 2016'!BB102/'Population 2016'!BB$5</f>
        <v>9.9086471071583929E-3</v>
      </c>
      <c r="BC102">
        <f>'Population 2016'!BC102/'Population 2016'!BC$5</f>
        <v>6.3736555570309385E-3</v>
      </c>
      <c r="BD102" s="9">
        <v>100</v>
      </c>
    </row>
    <row r="103" spans="1:56" x14ac:dyDescent="0.35">
      <c r="A103" s="3"/>
      <c r="B103" s="5" t="s">
        <v>64</v>
      </c>
      <c r="C103">
        <f>'Population 2016'!C103/'Population 2016'!C$5</f>
        <v>1.2762390558795418E-2</v>
      </c>
      <c r="D103">
        <f>'Population 2016'!D103/'Population 2016'!D$5</f>
        <v>7.7315806461078019E-3</v>
      </c>
      <c r="E103">
        <f>'Population 2016'!E103/'Population 2016'!E$5</f>
        <v>3.1173969501075852E-3</v>
      </c>
      <c r="F103">
        <f>'Population 2016'!F103/'Population 2016'!F$5</f>
        <v>7.9938192119495231E-3</v>
      </c>
      <c r="G103">
        <f>'Population 2016'!G103/'Population 2016'!G$5</f>
        <v>5.7922373193309154E-3</v>
      </c>
      <c r="H103">
        <f>'Population 2016'!H103/'Population 2016'!H$5</f>
        <v>8.7188283243572733E-3</v>
      </c>
      <c r="I103">
        <f>'Population 2016'!I103/'Population 2016'!I$5</f>
        <v>5.8621555983585961E-3</v>
      </c>
      <c r="J103">
        <f>'Population 2016'!J103/'Population 2016'!J$5</f>
        <v>8.4506107826144653E-3</v>
      </c>
      <c r="K103">
        <f>'Population 2016'!K103/'Population 2016'!K$5</f>
        <v>1.0253744743183859E-2</v>
      </c>
      <c r="L103">
        <f>'Population 2016'!L103/'Population 2016'!L$5</f>
        <v>8.5142884374056829E-3</v>
      </c>
      <c r="M103">
        <f>'Population 2016'!M103/'Population 2016'!M$5</f>
        <v>8.5142884374056829E-3</v>
      </c>
      <c r="N103">
        <f>'Population 2016'!N103/'Population 2016'!N$5</f>
        <v>1.2031730977889584E-2</v>
      </c>
      <c r="O103">
        <f>'Population 2016'!O103/'Population 2016'!O$5</f>
        <v>1.006528566192132E-2</v>
      </c>
      <c r="P103">
        <f>'Population 2016'!P103/'Population 2016'!P$5</f>
        <v>6.5817649047672719E-3</v>
      </c>
      <c r="Q103">
        <f>'Population 2016'!Q103/'Population 2016'!Q$5</f>
        <v>1.0892938978390384E-2</v>
      </c>
      <c r="R103">
        <f>'Population 2016'!R103/'Population 2016'!R$5</f>
        <v>3.3799968063022304E-3</v>
      </c>
      <c r="S103">
        <f>'Population 2016'!S103/'Population 2016'!S$5</f>
        <v>9.8486948140328462E-3</v>
      </c>
      <c r="T103">
        <f>'Population 2016'!T103/'Population 2016'!T$5</f>
        <v>1.0802548126363987E-2</v>
      </c>
      <c r="U103">
        <f>'Population 2016'!U103/'Population 2016'!U$5</f>
        <v>6.9490550170406762E-3</v>
      </c>
      <c r="V103">
        <f>'Population 2016'!V103/'Population 2016'!V$5</f>
        <v>1.0792163088359881E-2</v>
      </c>
      <c r="W103">
        <f>'Population 2016'!W103/'Population 2016'!W$5</f>
        <v>7.8213349544708748E-3</v>
      </c>
      <c r="X103">
        <f>'Population 2016'!X103/'Population 2016'!X$5</f>
        <v>7.8213349544708748E-3</v>
      </c>
      <c r="Y103">
        <f>'Population 2016'!Y103/'Population 2016'!Y$5</f>
        <v>9.6699575523441599E-3</v>
      </c>
      <c r="Z103">
        <f>'Population 2016'!Z103/'Population 2016'!Z$5</f>
        <v>1.1506379420151263E-2</v>
      </c>
      <c r="AA103">
        <f>'Population 2016'!AA103/'Population 2016'!AA$5</f>
        <v>9.7524710046858892E-3</v>
      </c>
      <c r="AB103">
        <f>'Population 2016'!AB103/'Population 2016'!AB$5</f>
        <v>7.4859523249030226E-3</v>
      </c>
      <c r="AC103">
        <f>'Population 2016'!AC103/'Population 2016'!AC$5</f>
        <v>9.3769199103886682E-3</v>
      </c>
      <c r="AD103">
        <f>'Population 2016'!AD103/'Population 2016'!AD$5</f>
        <v>6.4274814842383418E-3</v>
      </c>
      <c r="AE103">
        <f>'Population 2016'!AE103/'Population 2016'!AE$5</f>
        <v>6.6684462879495685E-3</v>
      </c>
      <c r="AF103">
        <f>'Population 2016'!AF103/'Population 2016'!AF$5</f>
        <v>5.3838845405601047E-3</v>
      </c>
      <c r="AG103">
        <f>'Population 2016'!AG103/'Population 2016'!AG$5</f>
        <v>6.6684462879495685E-3</v>
      </c>
      <c r="AH103">
        <f>'Population 2016'!AH103/'Population 2016'!AH$5</f>
        <v>1.0426980485403527E-2</v>
      </c>
      <c r="AI103">
        <f>'Population 2016'!AI103/'Population 2016'!AI$5</f>
        <v>1.1217352786770496E-2</v>
      </c>
      <c r="AJ103">
        <f>'Population 2016'!AJ103/'Population 2016'!AJ$5</f>
        <v>1.3955887683685135E-2</v>
      </c>
      <c r="AK103">
        <f>'Population 2016'!AK103/'Population 2016'!AK$5</f>
        <v>6.2230491683743384E-3</v>
      </c>
      <c r="AL103">
        <f>'Population 2016'!AL103/'Population 2016'!AL$5</f>
        <v>6.766463879675777E-3</v>
      </c>
      <c r="AM103">
        <f>'Population 2016'!AM103/'Population 2016'!AM$5</f>
        <v>1.0985508401215541E-2</v>
      </c>
      <c r="AN103">
        <f>'Population 2016'!AN103/'Population 2016'!AN$5</f>
        <v>5.454347114650376E-3</v>
      </c>
      <c r="AO103">
        <f>'Population 2016'!AO103/'Population 2016'!AO$5</f>
        <v>5.454347114650376E-3</v>
      </c>
      <c r="AP103">
        <f>'Population 2016'!AP103/'Population 2016'!AP$5</f>
        <v>5.0885341534169272E-3</v>
      </c>
      <c r="AQ103">
        <f>'Population 2016'!AQ103/'Population 2016'!AQ$5</f>
        <v>7.3573738148736776E-3</v>
      </c>
      <c r="AR103">
        <f>'Population 2016'!AR103/'Population 2016'!AR$5</f>
        <v>9.0469955887820825E-3</v>
      </c>
      <c r="AS103">
        <f>'Population 2016'!AS103/'Population 2016'!AS$5</f>
        <v>5.8621555983585961E-3</v>
      </c>
      <c r="AT103">
        <f>'Population 2016'!AT103/'Population 2016'!AT$5</f>
        <v>1.2126324669162229E-3</v>
      </c>
      <c r="AU103">
        <f>'Population 2016'!AU103/'Population 2016'!AU$5</f>
        <v>1.2126324669162229E-3</v>
      </c>
      <c r="AV103">
        <f>'Population 2016'!AV103/'Population 2016'!AV$5</f>
        <v>9.6082779009608286E-3</v>
      </c>
      <c r="AW103">
        <f>'Population 2016'!AW103/'Population 2016'!AW$5</f>
        <v>9.8389163463298551E-3</v>
      </c>
      <c r="AX103">
        <f>'Population 2016'!AX103/'Population 2016'!AX$5</f>
        <v>7.4753696154976554E-3</v>
      </c>
      <c r="AY103">
        <f>'Population 2016'!AY103/'Population 2016'!AY$5</f>
        <v>8.1209265322358549E-3</v>
      </c>
      <c r="AZ103">
        <f>'Population 2016'!AZ103/'Population 2016'!AZ$5</f>
        <v>8.3845804258158782E-3</v>
      </c>
      <c r="BA103">
        <f>'Population 2016'!BA103/'Population 2016'!BA$5</f>
        <v>1.151209242064349E-2</v>
      </c>
      <c r="BB103">
        <f>'Population 2016'!BB103/'Population 2016'!BB$5</f>
        <v>1.1282738239091856E-2</v>
      </c>
      <c r="BC103">
        <f>'Population 2016'!BC103/'Population 2016'!BC$5</f>
        <v>6.9490550170406762E-3</v>
      </c>
      <c r="BD103" s="9">
        <v>101</v>
      </c>
    </row>
    <row r="104" spans="1:56" x14ac:dyDescent="0.35">
      <c r="A104" s="3"/>
      <c r="B104" s="5" t="s">
        <v>65</v>
      </c>
      <c r="C104">
        <f>'Population 2016'!C104/'Population 2016'!C$5</f>
        <v>1.0871287432341952E-2</v>
      </c>
      <c r="D104">
        <f>'Population 2016'!D104/'Population 2016'!D$5</f>
        <v>6.7119509404066783E-3</v>
      </c>
      <c r="E104">
        <f>'Population 2016'!E104/'Population 2016'!E$5</f>
        <v>2.897069646866899E-3</v>
      </c>
      <c r="F104">
        <f>'Population 2016'!F104/'Population 2016'!F$5</f>
        <v>7.2727272727272727E-3</v>
      </c>
      <c r="G104">
        <f>'Population 2016'!G104/'Population 2016'!G$5</f>
        <v>4.8178422562659019E-3</v>
      </c>
      <c r="H104">
        <f>'Population 2016'!H104/'Population 2016'!H$5</f>
        <v>8.2875883960792825E-3</v>
      </c>
      <c r="I104">
        <f>'Population 2016'!I104/'Population 2016'!I$5</f>
        <v>4.961895988610669E-3</v>
      </c>
      <c r="J104">
        <f>'Population 2016'!J104/'Population 2016'!J$5</f>
        <v>7.0159143494522447E-3</v>
      </c>
      <c r="K104">
        <f>'Population 2016'!K104/'Population 2016'!K$5</f>
        <v>9.5213344043850109E-3</v>
      </c>
      <c r="L104">
        <f>'Population 2016'!L104/'Population 2016'!L$5</f>
        <v>8.6651946690388063E-3</v>
      </c>
      <c r="M104">
        <f>'Population 2016'!M104/'Population 2016'!M$5</f>
        <v>8.6651946690388063E-3</v>
      </c>
      <c r="N104">
        <f>'Population 2016'!N104/'Population 2016'!N$5</f>
        <v>8.8891746570112767E-3</v>
      </c>
      <c r="O104">
        <f>'Population 2016'!O104/'Population 2016'!O$5</f>
        <v>9.5699468006062941E-3</v>
      </c>
      <c r="P104">
        <f>'Population 2016'!P104/'Population 2016'!P$5</f>
        <v>5.8153950185957396E-3</v>
      </c>
      <c r="Q104">
        <f>'Population 2016'!Q104/'Population 2016'!Q$5</f>
        <v>1.1198458302487632E-2</v>
      </c>
      <c r="R104">
        <f>'Population 2016'!R104/'Population 2016'!R$5</f>
        <v>3.2735402139777506E-3</v>
      </c>
      <c r="S104">
        <f>'Population 2016'!S104/'Population 2016'!S$5</f>
        <v>9.2246558076229859E-3</v>
      </c>
      <c r="T104">
        <f>'Population 2016'!T104/'Population 2016'!T$5</f>
        <v>9.0645547060766943E-3</v>
      </c>
      <c r="U104">
        <f>'Population 2016'!U104/'Population 2016'!U$5</f>
        <v>6.6392245385738947E-3</v>
      </c>
      <c r="V104">
        <f>'Population 2016'!V104/'Population 2016'!V$5</f>
        <v>1.1486708237610764E-2</v>
      </c>
      <c r="W104">
        <f>'Population 2016'!W104/'Population 2016'!W$5</f>
        <v>7.7494296602801695E-3</v>
      </c>
      <c r="X104">
        <f>'Population 2016'!X104/'Population 2016'!X$5</f>
        <v>7.7494296602801695E-3</v>
      </c>
      <c r="Y104">
        <f>'Population 2016'!Y104/'Population 2016'!Y$5</f>
        <v>9.3440485842832387E-3</v>
      </c>
      <c r="Z104">
        <f>'Population 2016'!Z104/'Population 2016'!Z$5</f>
        <v>9.5589672908322574E-3</v>
      </c>
      <c r="AA104">
        <f>'Population 2016'!AA104/'Population 2016'!AA$5</f>
        <v>9.2515265849343296E-3</v>
      </c>
      <c r="AB104">
        <f>'Population 2016'!AB104/'Population 2016'!AB$5</f>
        <v>6.7060376856391312E-3</v>
      </c>
      <c r="AC104">
        <f>'Population 2016'!AC104/'Population 2016'!AC$5</f>
        <v>8.2681555000713655E-3</v>
      </c>
      <c r="AD104">
        <f>'Population 2016'!AD104/'Population 2016'!AD$5</f>
        <v>6.3939856340020093E-3</v>
      </c>
      <c r="AE104">
        <f>'Population 2016'!AE104/'Population 2016'!AE$5</f>
        <v>6.9918582326307255E-3</v>
      </c>
      <c r="AF104">
        <f>'Population 2016'!AF104/'Population 2016'!AF$5</f>
        <v>5.7156645402584869E-3</v>
      </c>
      <c r="AG104">
        <f>'Population 2016'!AG104/'Population 2016'!AG$5</f>
        <v>6.9918582326307255E-3</v>
      </c>
      <c r="AH104">
        <f>'Population 2016'!AH104/'Population 2016'!AH$5</f>
        <v>1.1017712677521526E-2</v>
      </c>
      <c r="AI104">
        <f>'Population 2016'!AI104/'Population 2016'!AI$5</f>
        <v>1.0398438183568117E-2</v>
      </c>
      <c r="AJ104">
        <f>'Population 2016'!AJ104/'Population 2016'!AJ$5</f>
        <v>1.4778462482224019E-2</v>
      </c>
      <c r="AK104">
        <f>'Population 2016'!AK104/'Population 2016'!AK$5</f>
        <v>6.6756345624379267E-3</v>
      </c>
      <c r="AL104">
        <f>'Population 2016'!AL104/'Population 2016'!AL$5</f>
        <v>6.9704333019989006E-3</v>
      </c>
      <c r="AM104">
        <f>'Population 2016'!AM104/'Population 2016'!AM$5</f>
        <v>1.1597625420604076E-2</v>
      </c>
      <c r="AN104">
        <f>'Population 2016'!AN104/'Population 2016'!AN$5</f>
        <v>3.3816952110832335E-3</v>
      </c>
      <c r="AO104">
        <f>'Population 2016'!AO104/'Population 2016'!AO$5</f>
        <v>3.3816952110832335E-3</v>
      </c>
      <c r="AP104">
        <f>'Population 2016'!AP104/'Population 2016'!AP$5</f>
        <v>5.5006895677123793E-3</v>
      </c>
      <c r="AQ104">
        <f>'Population 2016'!AQ104/'Population 2016'!AQ$5</f>
        <v>7.0628048446319943E-3</v>
      </c>
      <c r="AR104">
        <f>'Population 2016'!AR104/'Population 2016'!AR$5</f>
        <v>8.4882695376452821E-3</v>
      </c>
      <c r="AS104">
        <f>'Population 2016'!AS104/'Population 2016'!AS$5</f>
        <v>4.961895988610669E-3</v>
      </c>
      <c r="AT104">
        <f>'Population 2016'!AT104/'Population 2016'!AT$5</f>
        <v>8.4357041176780722E-4</v>
      </c>
      <c r="AU104">
        <f>'Population 2016'!AU104/'Population 2016'!AU$5</f>
        <v>8.4357041176780722E-4</v>
      </c>
      <c r="AV104">
        <f>'Population 2016'!AV104/'Population 2016'!AV$5</f>
        <v>8.48907190370605E-3</v>
      </c>
      <c r="AW104">
        <f>'Population 2016'!AW104/'Population 2016'!AW$5</f>
        <v>1.0407132832997743E-2</v>
      </c>
      <c r="AX104">
        <f>'Population 2016'!AX104/'Population 2016'!AX$5</f>
        <v>5.6608354524195917E-3</v>
      </c>
      <c r="AY104">
        <f>'Population 2016'!AY104/'Population 2016'!AY$5</f>
        <v>7.4615219852513697E-3</v>
      </c>
      <c r="AZ104">
        <f>'Population 2016'!AZ104/'Population 2016'!AZ$5</f>
        <v>7.2081504449724157E-3</v>
      </c>
      <c r="BA104">
        <f>'Population 2016'!BA104/'Population 2016'!BA$5</f>
        <v>1.1930468581299935E-2</v>
      </c>
      <c r="BB104">
        <f>'Population 2016'!BB104/'Population 2016'!BB$5</f>
        <v>1.171775201452808E-2</v>
      </c>
      <c r="BC104">
        <f>'Population 2016'!BC104/'Population 2016'!BC$5</f>
        <v>6.6392245385738947E-3</v>
      </c>
      <c r="BD104" s="9">
        <v>102</v>
      </c>
    </row>
    <row r="105" spans="1:56" x14ac:dyDescent="0.35">
      <c r="A105" s="3"/>
      <c r="B105" s="5" t="s">
        <v>66</v>
      </c>
      <c r="C105">
        <f>'Population 2016'!C105/'Population 2016'!C$5</f>
        <v>8.1266323542189493E-3</v>
      </c>
      <c r="D105">
        <f>'Population 2016'!D105/'Population 2016'!D$5</f>
        <v>5.3964574591903606E-3</v>
      </c>
      <c r="E105">
        <f>'Population 2016'!E105/'Population 2016'!E$5</f>
        <v>2.8923818319043309E-3</v>
      </c>
      <c r="F105">
        <f>'Population 2016'!F105/'Population 2016'!F$5</f>
        <v>5.830543394282771E-3</v>
      </c>
      <c r="G105">
        <f>'Population 2016'!G105/'Population 2016'!G$5</f>
        <v>5.0479077572673633E-3</v>
      </c>
      <c r="H105">
        <f>'Population 2016'!H105/'Population 2016'!H$5</f>
        <v>8.3459516946432222E-3</v>
      </c>
      <c r="I105">
        <f>'Population 2016'!I105/'Population 2016'!I$5</f>
        <v>4.76300142366636E-3</v>
      </c>
      <c r="J105">
        <f>'Population 2016'!J105/'Population 2016'!J$5</f>
        <v>7.0325004353847557E-3</v>
      </c>
      <c r="K105">
        <f>'Population 2016'!K105/'Population 2016'!K$5</f>
        <v>9.6158389642300238E-3</v>
      </c>
      <c r="L105">
        <f>'Population 2016'!L105/'Population 2016'!L$5</f>
        <v>8.4586914046987441E-3</v>
      </c>
      <c r="M105">
        <f>'Population 2016'!M105/'Population 2016'!M$5</f>
        <v>8.4586914046987441E-3</v>
      </c>
      <c r="N105">
        <f>'Population 2016'!N105/'Population 2016'!N$5</f>
        <v>6.9280909171281378E-3</v>
      </c>
      <c r="O105">
        <f>'Population 2016'!O105/'Population 2016'!O$5</f>
        <v>9.5105061372484923E-3</v>
      </c>
      <c r="P105">
        <f>'Population 2016'!P105/'Population 2016'!P$5</f>
        <v>6.5141440324580184E-3</v>
      </c>
      <c r="Q105">
        <f>'Population 2016'!Q105/'Population 2016'!Q$5</f>
        <v>1.0563918167824114E-2</v>
      </c>
      <c r="R105">
        <f>'Population 2016'!R105/'Population 2016'!R$5</f>
        <v>3.5796029169106298E-3</v>
      </c>
      <c r="S105">
        <f>'Population 2016'!S105/'Population 2016'!S$5</f>
        <v>7.6826527748110668E-3</v>
      </c>
      <c r="T105">
        <f>'Population 2016'!T105/'Population 2016'!T$5</f>
        <v>6.1236930149881578E-3</v>
      </c>
      <c r="U105">
        <f>'Population 2016'!U105/'Population 2016'!U$5</f>
        <v>6.7720090293453723E-3</v>
      </c>
      <c r="V105">
        <f>'Population 2016'!V105/'Population 2016'!V$5</f>
        <v>1.1196678395066439E-2</v>
      </c>
      <c r="W105">
        <f>'Population 2016'!W105/'Population 2016'!W$5</f>
        <v>7.3049242052830778E-3</v>
      </c>
      <c r="X105">
        <f>'Population 2016'!X105/'Population 2016'!X$5</f>
        <v>7.3049242052830778E-3</v>
      </c>
      <c r="Y105">
        <f>'Population 2016'!Y105/'Population 2016'!Y$5</f>
        <v>9.200966598305273E-3</v>
      </c>
      <c r="Z105">
        <f>'Population 2016'!Z105/'Population 2016'!Z$5</f>
        <v>7.1372848119276092E-3</v>
      </c>
      <c r="AA105">
        <f>'Population 2016'!AA105/'Population 2016'!AA$5</f>
        <v>7.8868848897490421E-3</v>
      </c>
      <c r="AB105">
        <f>'Population 2016'!AB105/'Population 2016'!AB$5</f>
        <v>5.4164150537854517E-3</v>
      </c>
      <c r="AC105">
        <f>'Population 2016'!AC105/'Population 2016'!AC$5</f>
        <v>6.7694618148570291E-3</v>
      </c>
      <c r="AD105">
        <f>'Population 2016'!AD105/'Population 2016'!AD$5</f>
        <v>6.0478618482265808E-3</v>
      </c>
      <c r="AE105">
        <f>'Population 2016'!AE105/'Population 2016'!AE$5</f>
        <v>6.4271707101715625E-3</v>
      </c>
      <c r="AF105">
        <f>'Population 2016'!AF105/'Population 2016'!AF$5</f>
        <v>3.7400654511453952E-3</v>
      </c>
      <c r="AG105">
        <f>'Population 2016'!AG105/'Population 2016'!AG$5</f>
        <v>6.4271707101715625E-3</v>
      </c>
      <c r="AH105">
        <f>'Population 2016'!AH105/'Population 2016'!AH$5</f>
        <v>9.8938353937750197E-3</v>
      </c>
      <c r="AI105">
        <f>'Population 2016'!AI105/'Population 2016'!AI$5</f>
        <v>8.2219573016011904E-3</v>
      </c>
      <c r="AJ105">
        <f>'Population 2016'!AJ105/'Population 2016'!AJ$5</f>
        <v>1.4290494381395867E-2</v>
      </c>
      <c r="AK105">
        <f>'Population 2016'!AK105/'Population 2016'!AK$5</f>
        <v>5.519027444275423E-3</v>
      </c>
      <c r="AL105">
        <f>'Population 2016'!AL105/'Population 2016'!AL$5</f>
        <v>6.8285415299480321E-3</v>
      </c>
      <c r="AM105">
        <f>'Population 2016'!AM105/'Population 2016'!AM$5</f>
        <v>1.0666772911829795E-2</v>
      </c>
      <c r="AN105">
        <f>'Population 2016'!AN105/'Population 2016'!AN$5</f>
        <v>3.872586451401767E-3</v>
      </c>
      <c r="AO105">
        <f>'Population 2016'!AO105/'Population 2016'!AO$5</f>
        <v>3.872586451401767E-3</v>
      </c>
      <c r="AP105">
        <f>'Population 2016'!AP105/'Population 2016'!AP$5</f>
        <v>4.1849626682307437E-3</v>
      </c>
      <c r="AQ105">
        <f>'Population 2016'!AQ105/'Population 2016'!AQ$5</f>
        <v>6.5490217570011505E-3</v>
      </c>
      <c r="AR105">
        <f>'Population 2016'!AR105/'Population 2016'!AR$5</f>
        <v>7.3547774530423951E-3</v>
      </c>
      <c r="AS105">
        <f>'Population 2016'!AS105/'Population 2016'!AS$5</f>
        <v>4.76300142366636E-3</v>
      </c>
      <c r="AT105">
        <f>'Population 2016'!AT105/'Population 2016'!AT$5</f>
        <v>1.7925871250065904E-3</v>
      </c>
      <c r="AU105">
        <f>'Population 2016'!AU105/'Population 2016'!AU$5</f>
        <v>1.7925871250065904E-3</v>
      </c>
      <c r="AV105">
        <f>'Population 2016'!AV105/'Population 2016'!AV$5</f>
        <v>8.9114137894625699E-3</v>
      </c>
      <c r="AW105">
        <f>'Population 2016'!AW105/'Population 2016'!AW$5</f>
        <v>9.080023186283483E-3</v>
      </c>
      <c r="AX105">
        <f>'Population 2016'!AX105/'Population 2016'!AX$5</f>
        <v>5.6352786332213092E-3</v>
      </c>
      <c r="AY105">
        <f>'Population 2016'!AY105/'Population 2016'!AY$5</f>
        <v>6.4119824974755973E-3</v>
      </c>
      <c r="AZ105">
        <f>'Population 2016'!AZ105/'Population 2016'!AZ$5</f>
        <v>5.6261541382147031E-3</v>
      </c>
      <c r="BA105">
        <f>'Population 2016'!BA105/'Population 2016'!BA$5</f>
        <v>1.0891276182250054E-2</v>
      </c>
      <c r="BB105">
        <f>'Population 2016'!BB105/'Population 2016'!BB$5</f>
        <v>1.0067461660095426E-2</v>
      </c>
      <c r="BC105">
        <f>'Population 2016'!BC105/'Population 2016'!BC$5</f>
        <v>6.7720090293453723E-3</v>
      </c>
      <c r="BD105" s="9">
        <v>103</v>
      </c>
    </row>
    <row r="106" spans="1:56" x14ac:dyDescent="0.35">
      <c r="A106" s="3"/>
      <c r="B106" s="5" t="s">
        <v>67</v>
      </c>
      <c r="C106">
        <f>'Population 2016'!C106/'Population 2016'!C$5</f>
        <v>7.3241912978589648E-3</v>
      </c>
      <c r="D106">
        <f>'Population 2016'!D106/'Population 2016'!D$5</f>
        <v>4.9978971665541891E-3</v>
      </c>
      <c r="E106">
        <f>'Population 2016'!E106/'Population 2016'!E$5</f>
        <v>2.8642549421289245E-3</v>
      </c>
      <c r="F106">
        <f>'Population 2016'!F106/'Population 2016'!F$5</f>
        <v>6.4486221993304144E-3</v>
      </c>
      <c r="G106">
        <f>'Population 2016'!G106/'Population 2016'!G$5</f>
        <v>5.9411032317436257E-3</v>
      </c>
      <c r="H106">
        <f>'Population 2016'!H106/'Population 2016'!H$5</f>
        <v>9.1306138197806194E-3</v>
      </c>
      <c r="I106">
        <f>'Population 2016'!I106/'Population 2016'!I$5</f>
        <v>5.1712586885520476E-3</v>
      </c>
      <c r="J106">
        <f>'Population 2016'!J106/'Population 2016'!J$5</f>
        <v>7.5052038844613256E-3</v>
      </c>
      <c r="K106">
        <f>'Population 2016'!K106/'Population 2016'!K$5</f>
        <v>1.0915276662098947E-2</v>
      </c>
      <c r="L106">
        <f>'Population 2016'!L106/'Population 2016'!L$5</f>
        <v>9.507092592886757E-3</v>
      </c>
      <c r="M106">
        <f>'Population 2016'!M106/'Population 2016'!M$5</f>
        <v>9.507092592886757E-3</v>
      </c>
      <c r="N106">
        <f>'Population 2016'!N106/'Population 2016'!N$5</f>
        <v>6.1645542151244565E-3</v>
      </c>
      <c r="O106">
        <f>'Population 2016'!O106/'Population 2016'!O$5</f>
        <v>1.0154446656958025E-2</v>
      </c>
      <c r="P106">
        <f>'Population 2016'!P106/'Population 2016'!P$5</f>
        <v>6.1985799616815053E-3</v>
      </c>
      <c r="Q106">
        <f>'Population 2016'!Q106/'Population 2016'!Q$5</f>
        <v>1.0258398843726866E-2</v>
      </c>
      <c r="R106">
        <f>'Population 2016'!R106/'Population 2016'!R$5</f>
        <v>3.5396816947889497E-3</v>
      </c>
      <c r="S106">
        <f>'Population 2016'!S106/'Population 2016'!S$5</f>
        <v>7.6411678620794355E-3</v>
      </c>
      <c r="T106">
        <f>'Population 2016'!T106/'Population 2016'!T$5</f>
        <v>5.3977841165549108E-3</v>
      </c>
      <c r="U106">
        <f>'Population 2016'!U106/'Population 2016'!U$5</f>
        <v>8.8522993847651929E-3</v>
      </c>
      <c r="V106">
        <f>'Population 2016'!V106/'Population 2016'!V$5</f>
        <v>1.1715679165935232E-2</v>
      </c>
      <c r="W106">
        <f>'Population 2016'!W106/'Population 2016'!W$5</f>
        <v>7.8115296870812333E-3</v>
      </c>
      <c r="X106">
        <f>'Population 2016'!X106/'Population 2016'!X$5</f>
        <v>7.8115296870812333E-3</v>
      </c>
      <c r="Y106">
        <f>'Population 2016'!Y106/'Population 2016'!Y$5</f>
        <v>9.6977790496176539E-3</v>
      </c>
      <c r="Z106">
        <f>'Population 2016'!Z106/'Population 2016'!Z$5</f>
        <v>6.2603686145304817E-3</v>
      </c>
      <c r="AA106">
        <f>'Population 2016'!AA106/'Population 2016'!AA$5</f>
        <v>7.874926004396883E-3</v>
      </c>
      <c r="AB106">
        <f>'Population 2016'!AB106/'Population 2016'!AB$5</f>
        <v>5.1195971464540494E-3</v>
      </c>
      <c r="AC106">
        <f>'Population 2016'!AC106/'Population 2016'!AC$5</f>
        <v>6.5046822541842408E-3</v>
      </c>
      <c r="AD106">
        <f>'Population 2016'!AD106/'Population 2016'!AD$5</f>
        <v>6.7215006140905875E-3</v>
      </c>
      <c r="AE106">
        <f>'Population 2016'!AE106/'Population 2016'!AE$5</f>
        <v>7.0175258472879596E-3</v>
      </c>
      <c r="AF106">
        <f>'Population 2016'!AF106/'Population 2016'!AF$5</f>
        <v>4.3885445414649591E-3</v>
      </c>
      <c r="AG106">
        <f>'Population 2016'!AG106/'Population 2016'!AG$5</f>
        <v>7.0175258472879596E-3</v>
      </c>
      <c r="AH106">
        <f>'Population 2016'!AH106/'Population 2016'!AH$5</f>
        <v>1.0335955713662075E-2</v>
      </c>
      <c r="AI106">
        <f>'Population 2016'!AI106/'Population 2016'!AI$5</f>
        <v>7.8924774695948909E-3</v>
      </c>
      <c r="AJ106">
        <f>'Population 2016'!AJ106/'Population 2016'!AJ$5</f>
        <v>1.353762931154672E-2</v>
      </c>
      <c r="AK106">
        <f>'Population 2016'!AK106/'Population 2016'!AK$5</f>
        <v>5.7453201413072176E-3</v>
      </c>
      <c r="AL106">
        <f>'Population 2016'!AL106/'Population 2016'!AL$5</f>
        <v>8.1233039499122046E-3</v>
      </c>
      <c r="AM106">
        <f>'Population 2016'!AM106/'Population 2016'!AM$5</f>
        <v>1.1105034209735196E-2</v>
      </c>
      <c r="AN106">
        <f>'Population 2016'!AN106/'Population 2016'!AN$5</f>
        <v>5.7270644703828954E-3</v>
      </c>
      <c r="AO106">
        <f>'Population 2016'!AO106/'Population 2016'!AO$5</f>
        <v>5.7270644703828954E-3</v>
      </c>
      <c r="AP106">
        <f>'Population 2016'!AP106/'Population 2016'!AP$5</f>
        <v>3.6459902033828448E-3</v>
      </c>
      <c r="AQ106">
        <f>'Population 2016'!AQ106/'Population 2016'!AQ$5</f>
        <v>7.6176905792733054E-3</v>
      </c>
      <c r="AR106">
        <f>'Population 2016'!AR106/'Population 2016'!AR$5</f>
        <v>7.4501262368887071E-3</v>
      </c>
      <c r="AS106">
        <f>'Population 2016'!AS106/'Population 2016'!AS$5</f>
        <v>5.1712586885520476E-3</v>
      </c>
      <c r="AT106">
        <f>'Population 2016'!AT106/'Population 2016'!AT$5</f>
        <v>7.3812411029683129E-4</v>
      </c>
      <c r="AU106">
        <f>'Population 2016'!AU106/'Population 2016'!AU$5</f>
        <v>7.3812411029683129E-4</v>
      </c>
      <c r="AV106">
        <f>'Population 2016'!AV106/'Population 2016'!AV$5</f>
        <v>9.2387287509238733E-3</v>
      </c>
      <c r="AW106">
        <f>'Population 2016'!AW106/'Population 2016'!AW$5</f>
        <v>9.5262066019891397E-3</v>
      </c>
      <c r="AX106">
        <f>'Population 2016'!AX106/'Population 2016'!AX$5</f>
        <v>5.6608354524195917E-3</v>
      </c>
      <c r="AY106">
        <f>'Population 2016'!AY106/'Population 2016'!AY$5</f>
        <v>6.4915394265781341E-3</v>
      </c>
      <c r="AZ106">
        <f>'Population 2016'!AZ106/'Population 2016'!AZ$5</f>
        <v>5.3298893753128034E-3</v>
      </c>
      <c r="BA106">
        <f>'Population 2016'!BA106/'Population 2016'!BA$5</f>
        <v>1.1282660332541567E-2</v>
      </c>
      <c r="BB106">
        <f>'Population 2016'!BB106/'Population 2016'!BB$5</f>
        <v>1.1110113725029864E-2</v>
      </c>
      <c r="BC106">
        <f>'Population 2016'!BC106/'Population 2016'!BC$5</f>
        <v>8.8522993847651929E-3</v>
      </c>
      <c r="BD106" s="9">
        <v>104</v>
      </c>
    </row>
    <row r="107" spans="1:56" x14ac:dyDescent="0.35">
      <c r="A107" s="3"/>
      <c r="B107" s="5" t="s">
        <v>68</v>
      </c>
      <c r="C107">
        <f>'Population 2016'!C107/'Population 2016'!C$5</f>
        <v>7.6564121173710604E-3</v>
      </c>
      <c r="D107">
        <f>'Population 2016'!D107/'Population 2016'!D$5</f>
        <v>5.3402188902907776E-3</v>
      </c>
      <c r="E107">
        <f>'Population 2016'!E107/'Population 2016'!E$5</f>
        <v>3.2158410643215092E-3</v>
      </c>
      <c r="F107">
        <f>'Population 2016'!F107/'Population 2016'!F$5</f>
        <v>6.8503734226113833E-3</v>
      </c>
      <c r="G107">
        <f>'Population 2016'!G107/'Population 2016'!G$5</f>
        <v>7.0372976776917661E-3</v>
      </c>
      <c r="H107">
        <f>'Population 2016'!H107/'Population 2016'!H$5</f>
        <v>1.1630508441602657E-2</v>
      </c>
      <c r="I107">
        <f>'Population 2016'!I107/'Population 2016'!I$5</f>
        <v>6.9508416380537645E-3</v>
      </c>
      <c r="J107">
        <f>'Population 2016'!J107/'Population 2016'!J$5</f>
        <v>8.6247646849058317E-3</v>
      </c>
      <c r="K107">
        <f>'Population 2016'!K107/'Population 2016'!K$5</f>
        <v>1.2876246278882956E-2</v>
      </c>
      <c r="L107">
        <f>'Population 2016'!L107/'Population 2016'!L$5</f>
        <v>1.2437850459866884E-2</v>
      </c>
      <c r="M107">
        <f>'Population 2016'!M107/'Population 2016'!M$5</f>
        <v>1.2437850459866884E-2</v>
      </c>
      <c r="N107">
        <f>'Population 2016'!N107/'Population 2016'!N$5</f>
        <v>6.421745525273065E-3</v>
      </c>
      <c r="O107">
        <f>'Population 2016'!O107/'Population 2016'!O$5</f>
        <v>1.3156200156527079E-2</v>
      </c>
      <c r="P107">
        <f>'Population 2016'!P107/'Population 2016'!P$5</f>
        <v>8.4976896201961003E-3</v>
      </c>
      <c r="Q107">
        <f>'Population 2016'!Q107/'Population 2016'!Q$5</f>
        <v>1.2855313098553483E-2</v>
      </c>
      <c r="R107">
        <f>'Population 2016'!R107/'Population 2016'!R$5</f>
        <v>5.1232235056155855E-3</v>
      </c>
      <c r="S107">
        <f>'Population 2016'!S107/'Population 2016'!S$5</f>
        <v>8.5776677005530728E-3</v>
      </c>
      <c r="T107">
        <f>'Population 2016'!T107/'Population 2016'!T$5</f>
        <v>5.0487894538466188E-3</v>
      </c>
      <c r="U107">
        <f>'Population 2016'!U107/'Population 2016'!U$5</f>
        <v>1.0312928783251449E-2</v>
      </c>
      <c r="V107">
        <f>'Population 2016'!V107/'Population 2016'!V$5</f>
        <v>1.341769639981377E-2</v>
      </c>
      <c r="W107">
        <f>'Population 2016'!W107/'Population 2016'!W$5</f>
        <v>8.9391354368900302E-3</v>
      </c>
      <c r="X107">
        <f>'Population 2016'!X107/'Population 2016'!X$5</f>
        <v>8.9391354368900302E-3</v>
      </c>
      <c r="Y107">
        <f>'Population 2016'!Y107/'Population 2016'!Y$5</f>
        <v>1.1120649910176309E-2</v>
      </c>
      <c r="Z107">
        <f>'Population 2016'!Z107/'Population 2016'!Z$5</f>
        <v>7.0559813234272132E-3</v>
      </c>
      <c r="AA107">
        <f>'Population 2016'!AA107/'Population 2016'!AA$5</f>
        <v>9.4721015814297118E-3</v>
      </c>
      <c r="AB107">
        <f>'Population 2016'!AB107/'Population 2016'!AB$5</f>
        <v>5.5515183771225043E-3</v>
      </c>
      <c r="AC107">
        <f>'Population 2016'!AC107/'Population 2016'!AC$5</f>
        <v>7.7396306738846676E-3</v>
      </c>
      <c r="AD107">
        <f>'Population 2016'!AD107/'Population 2016'!AD$5</f>
        <v>7.9422382671480145E-3</v>
      </c>
      <c r="AE107">
        <f>'Population 2016'!AE107/'Population 2016'!AE$5</f>
        <v>8.2855060113553522E-3</v>
      </c>
      <c r="AF107">
        <f>'Population 2016'!AF107/'Population 2016'!AF$5</f>
        <v>6.0323636308796695E-3</v>
      </c>
      <c r="AG107">
        <f>'Population 2016'!AG107/'Population 2016'!AG$5</f>
        <v>8.2855060113553522E-3</v>
      </c>
      <c r="AH107">
        <f>'Population 2016'!AH107/'Population 2016'!AH$5</f>
        <v>1.2583710281155085E-2</v>
      </c>
      <c r="AI107">
        <f>'Population 2016'!AI107/'Population 2016'!AI$5</f>
        <v>8.638933852480532E-3</v>
      </c>
      <c r="AJ107">
        <f>'Population 2016'!AJ107/'Population 2016'!AJ$5</f>
        <v>1.695340601734378E-2</v>
      </c>
      <c r="AK107">
        <f>'Population 2016'!AK107/'Population 2016'!AK$5</f>
        <v>6.6379191129326276E-3</v>
      </c>
      <c r="AL107">
        <f>'Population 2016'!AL107/'Population 2016'!AL$5</f>
        <v>1.0109788758624359E-2</v>
      </c>
      <c r="AM107">
        <f>'Population 2016'!AM107/'Population 2016'!AM$5</f>
        <v>1.3068155064815587E-2</v>
      </c>
      <c r="AN107">
        <f>'Population 2016'!AN107/'Population 2016'!AN$5</f>
        <v>5.1816297589178575E-3</v>
      </c>
      <c r="AO107">
        <f>'Population 2016'!AO107/'Population 2016'!AO$5</f>
        <v>5.1816297589178575E-3</v>
      </c>
      <c r="AP107">
        <f>'Population 2016'!AP107/'Population 2016'!AP$5</f>
        <v>4.6208962795047798E-3</v>
      </c>
      <c r="AQ107">
        <f>'Population 2016'!AQ107/'Population 2016'!AQ$5</f>
        <v>8.6795089603770477E-3</v>
      </c>
      <c r="AR107">
        <f>'Population 2016'!AR107/'Population 2016'!AR$5</f>
        <v>8.72619594219636E-3</v>
      </c>
      <c r="AS107">
        <f>'Population 2016'!AS107/'Population 2016'!AS$5</f>
        <v>6.9508416380537645E-3</v>
      </c>
      <c r="AT107">
        <f>'Population 2016'!AT107/'Population 2016'!AT$5</f>
        <v>1.2126324669162229E-3</v>
      </c>
      <c r="AU107">
        <f>'Population 2016'!AU107/'Population 2016'!AU$5</f>
        <v>1.2126324669162229E-3</v>
      </c>
      <c r="AV107">
        <f>'Population 2016'!AV107/'Population 2016'!AV$5</f>
        <v>1.1815014254038645E-2</v>
      </c>
      <c r="AW107">
        <f>'Population 2016'!AW107/'Population 2016'!AW$5</f>
        <v>1.2073646958325706E-2</v>
      </c>
      <c r="AX107">
        <f>'Population 2016'!AX107/'Population 2016'!AX$5</f>
        <v>6.325312751574939E-3</v>
      </c>
      <c r="AY107">
        <f>'Population 2016'!AY107/'Population 2016'!AY$5</f>
        <v>7.3161775955448123E-3</v>
      </c>
      <c r="AZ107">
        <f>'Population 2016'!AZ107/'Population 2016'!AZ$5</f>
        <v>5.8879026180600697E-3</v>
      </c>
      <c r="BA107">
        <f>'Population 2016'!BA107/'Population 2016'!BA$5</f>
        <v>1.3927877348304902E-2</v>
      </c>
      <c r="BB107">
        <f>'Population 2016'!BB107/'Population 2016'!BB$5</f>
        <v>1.2698259254400199E-2</v>
      </c>
      <c r="BC107">
        <f>'Population 2016'!BC107/'Population 2016'!BC$5</f>
        <v>1.0312928783251449E-2</v>
      </c>
      <c r="BD107" s="9">
        <v>105</v>
      </c>
    </row>
    <row r="108" spans="1:56" x14ac:dyDescent="0.35">
      <c r="A108" s="3"/>
      <c r="B108" s="5" t="s">
        <v>69</v>
      </c>
      <c r="C108">
        <f>'Population 2016'!C108/'Population 2016'!C$5</f>
        <v>7.9835218473522009E-3</v>
      </c>
      <c r="D108">
        <f>'Population 2016'!D108/'Population 2016'!D$5</f>
        <v>5.6116311141105012E-3</v>
      </c>
      <c r="E108">
        <f>'Population 2016'!E108/'Population 2016'!E$5</f>
        <v>3.4361683675621954E-3</v>
      </c>
      <c r="F108">
        <f>'Population 2016'!F108/'Population 2016'!F$5</f>
        <v>6.3868143188256501E-3</v>
      </c>
      <c r="G108">
        <f>'Population 2016'!G108/'Population 2016'!G$5</f>
        <v>7.8086937692849025E-3</v>
      </c>
      <c r="H108">
        <f>'Population 2016'!H108/'Population 2016'!H$5</f>
        <v>1.2016354693219806E-2</v>
      </c>
      <c r="I108">
        <f>'Population 2016'!I108/'Population 2016'!I$5</f>
        <v>7.4637802529101413E-3</v>
      </c>
      <c r="J108">
        <f>'Population 2016'!J108/'Population 2016'!J$5</f>
        <v>9.0394168332186137E-3</v>
      </c>
      <c r="K108">
        <f>'Population 2016'!K108/'Population 2016'!K$5</f>
        <v>1.3277890658224259E-2</v>
      </c>
      <c r="L108">
        <f>'Population 2016'!L108/'Population 2016'!L$5</f>
        <v>1.3462424348323352E-2</v>
      </c>
      <c r="M108">
        <f>'Population 2016'!M108/'Population 2016'!M$5</f>
        <v>1.3462424348323352E-2</v>
      </c>
      <c r="N108">
        <f>'Population 2016'!N108/'Population 2016'!N$5</f>
        <v>7.6594787053632426E-3</v>
      </c>
      <c r="O108">
        <f>'Population 2016'!O108/'Population 2016'!O$5</f>
        <v>1.2423098641780842E-2</v>
      </c>
      <c r="P108">
        <f>'Population 2016'!P108/'Population 2016'!P$5</f>
        <v>8.3399075848078433E-3</v>
      </c>
      <c r="Q108">
        <f>'Population 2016'!Q108/'Population 2016'!Q$5</f>
        <v>1.3066826476774656E-2</v>
      </c>
      <c r="R108">
        <f>'Population 2016'!R108/'Population 2016'!R$5</f>
        <v>4.8304678767232658E-3</v>
      </c>
      <c r="S108">
        <f>'Population 2016'!S108/'Population 2016'!S$5</f>
        <v>8.6509282911216984E-3</v>
      </c>
      <c r="T108">
        <f>'Population 2016'!T108/'Population 2016'!T$5</f>
        <v>4.7928600345272052E-3</v>
      </c>
      <c r="U108">
        <f>'Population 2016'!U108/'Population 2016'!U$5</f>
        <v>1.1950604169433009E-2</v>
      </c>
      <c r="V108">
        <f>'Population 2016'!V108/'Population 2016'!V$5</f>
        <v>1.3371902214148877E-2</v>
      </c>
      <c r="W108">
        <f>'Population 2016'!W108/'Population 2016'!W$5</f>
        <v>9.6320409990913788E-3</v>
      </c>
      <c r="X108">
        <f>'Population 2016'!X108/'Population 2016'!X$5</f>
        <v>9.6320409990913788E-3</v>
      </c>
      <c r="Y108">
        <f>'Population 2016'!Y108/'Population 2016'!Y$5</f>
        <v>1.1295527893038266E-2</v>
      </c>
      <c r="Z108">
        <f>'Population 2016'!Z108/'Population 2016'!Z$5</f>
        <v>7.23020308449949E-3</v>
      </c>
      <c r="AA108">
        <f>'Population 2016'!AA108/'Population 2016'!AA$5</f>
        <v>9.8248886993184091E-3</v>
      </c>
      <c r="AB108">
        <f>'Population 2016'!AB108/'Population 2016'!AB$5</f>
        <v>5.748032301976398E-3</v>
      </c>
      <c r="AC108">
        <f>'Population 2016'!AC108/'Population 2016'!AC$5</f>
        <v>7.9909643974920407E-3</v>
      </c>
      <c r="AD108">
        <f>'Population 2016'!AD108/'Population 2016'!AD$5</f>
        <v>8.6754252112099441E-3</v>
      </c>
      <c r="AE108">
        <f>'Population 2016'!AE108/'Population 2016'!AE$5</f>
        <v>9.0041992217579237E-3</v>
      </c>
      <c r="AF108">
        <f>'Population 2016'!AF108/'Population 2016'!AF$5</f>
        <v>7.2388363570556032E-3</v>
      </c>
      <c r="AG108">
        <f>'Population 2016'!AG108/'Population 2016'!AG$5</f>
        <v>9.0041992217579237E-3</v>
      </c>
      <c r="AH108">
        <f>'Population 2016'!AH108/'Population 2016'!AH$5</f>
        <v>1.311871302118648E-2</v>
      </c>
      <c r="AI108">
        <f>'Population 2016'!AI108/'Population 2016'!AI$5</f>
        <v>8.3955836031148826E-3</v>
      </c>
      <c r="AJ108">
        <f>'Population 2016'!AJ108/'Population 2016'!AJ$5</f>
        <v>1.6827928505702257E-2</v>
      </c>
      <c r="AK108">
        <f>'Population 2016'!AK108/'Population 2016'!AK$5</f>
        <v>6.4493418654061321E-3</v>
      </c>
      <c r="AL108">
        <f>'Population 2016'!AL108/'Population 2016'!AL$5</f>
        <v>1.0544332310530143E-2</v>
      </c>
      <c r="AM108">
        <f>'Population 2016'!AM108/'Population 2016'!AM$5</f>
        <v>1.3484684397535595E-2</v>
      </c>
      <c r="AN108">
        <f>'Population 2016'!AN108/'Population 2016'!AN$5</f>
        <v>6.654303479873459E-3</v>
      </c>
      <c r="AO108">
        <f>'Population 2016'!AO108/'Population 2016'!AO$5</f>
        <v>6.654303479873459E-3</v>
      </c>
      <c r="AP108">
        <f>'Population 2016'!AP108/'Population 2016'!AP$5</f>
        <v>4.4544489006546929E-3</v>
      </c>
      <c r="AQ108">
        <f>'Population 2016'!AQ108/'Population 2016'!AQ$5</f>
        <v>9.0083301364607873E-3</v>
      </c>
      <c r="AR108">
        <f>'Population 2016'!AR108/'Population 2016'!AR$5</f>
        <v>9.0265000558057713E-3</v>
      </c>
      <c r="AS108">
        <f>'Population 2016'!AS108/'Population 2016'!AS$5</f>
        <v>7.4637802529101413E-3</v>
      </c>
      <c r="AT108">
        <f>'Population 2016'!AT108/'Population 2016'!AT$5</f>
        <v>1.0544630147097591E-3</v>
      </c>
      <c r="AU108">
        <f>'Population 2016'!AU108/'Population 2016'!AU$5</f>
        <v>1.0544630147097591E-3</v>
      </c>
      <c r="AV108">
        <f>'Population 2016'!AV108/'Population 2016'!AV$5</f>
        <v>1.3335445042762116E-2</v>
      </c>
      <c r="AW108">
        <f>'Population 2016'!AW108/'Population 2016'!AW$5</f>
        <v>1.2733388248215266E-2</v>
      </c>
      <c r="AX108">
        <f>'Population 2016'!AX108/'Population 2016'!AX$5</f>
        <v>6.7470002683466014E-3</v>
      </c>
      <c r="AY108">
        <f>'Population 2016'!AY108/'Population 2016'!AY$5</f>
        <v>7.7751598788286776E-3</v>
      </c>
      <c r="AZ108">
        <f>'Population 2016'!AZ108/'Population 2016'!AZ$5</f>
        <v>6.1410220271413043E-3</v>
      </c>
      <c r="BA108">
        <f>'Population 2016'!BA108/'Population 2016'!BA$5</f>
        <v>1.4751133664435328E-2</v>
      </c>
      <c r="BB108">
        <f>'Population 2016'!BB108/'Population 2016'!BB$5</f>
        <v>1.2166575751089261E-2</v>
      </c>
      <c r="BC108">
        <f>'Population 2016'!BC108/'Population 2016'!BC$5</f>
        <v>1.1950604169433009E-2</v>
      </c>
      <c r="BD108" s="9">
        <v>106</v>
      </c>
    </row>
    <row r="109" spans="1:56" x14ac:dyDescent="0.35">
      <c r="A109" s="3"/>
      <c r="B109" s="5" t="s">
        <v>70</v>
      </c>
      <c r="C109">
        <f>'Population 2016'!C109/'Population 2016'!C$5</f>
        <v>7.1044144480278864E-3</v>
      </c>
      <c r="D109">
        <f>'Population 2016'!D109/'Population 2016'!D$5</f>
        <v>4.9978971665541891E-3</v>
      </c>
      <c r="E109">
        <f>'Population 2016'!E109/'Population 2016'!E$5</f>
        <v>3.0658309855193396E-3</v>
      </c>
      <c r="F109">
        <f>'Population 2016'!F109/'Population 2016'!F$5</f>
        <v>6.9121813031161475E-3</v>
      </c>
      <c r="G109">
        <f>'Population 2016'!G109/'Population 2016'!G$5</f>
        <v>7.9440264169328215E-3</v>
      </c>
      <c r="H109">
        <f>'Population 2016'!H109/'Population 2016'!H$5</f>
        <v>1.1296540677597897E-2</v>
      </c>
      <c r="I109">
        <f>'Population 2016'!I109/'Population 2016'!I$5</f>
        <v>7.2544175529687628E-3</v>
      </c>
      <c r="J109">
        <f>'Population 2016'!J109/'Population 2016'!J$5</f>
        <v>7.7622882164152494E-3</v>
      </c>
      <c r="K109">
        <f>'Population 2016'!K109/'Population 2016'!K$5</f>
        <v>1.1127911921750224E-2</v>
      </c>
      <c r="L109">
        <f>'Population 2016'!L109/'Population 2016'!L$5</f>
        <v>1.2564929391768462E-2</v>
      </c>
      <c r="M109">
        <f>'Population 2016'!M109/'Population 2016'!M$5</f>
        <v>1.2564929391768462E-2</v>
      </c>
      <c r="N109">
        <f>'Population 2016'!N109/'Population 2016'!N$5</f>
        <v>7.2335055979296098E-3</v>
      </c>
      <c r="O109">
        <f>'Population 2016'!O109/'Population 2016'!O$5</f>
        <v>1.1769251344845008E-2</v>
      </c>
      <c r="P109">
        <f>'Population 2016'!P109/'Population 2016'!P$5</f>
        <v>7.8891017694128259E-3</v>
      </c>
      <c r="Q109">
        <f>'Population 2016'!Q109/'Population 2016'!Q$5</f>
        <v>1.237353262593859E-2</v>
      </c>
      <c r="R109">
        <f>'Population 2016'!R109/'Population 2016'!R$5</f>
        <v>3.832437323681269E-3</v>
      </c>
      <c r="S109">
        <f>'Population 2016'!S109/'Population 2016'!S$5</f>
        <v>8.0127667612287304E-3</v>
      </c>
      <c r="T109">
        <f>'Population 2016'!T109/'Population 2016'!T$5</f>
        <v>4.3531267595147581E-3</v>
      </c>
      <c r="U109">
        <f>'Population 2016'!U109/'Population 2016'!U$5</f>
        <v>1.0224405789403798E-2</v>
      </c>
      <c r="V109">
        <f>'Population 2016'!V109/'Population 2016'!V$5</f>
        <v>1.1677517344547821E-2</v>
      </c>
      <c r="W109">
        <f>'Population 2016'!W109/'Population 2016'!W$5</f>
        <v>8.6940037521489877E-3</v>
      </c>
      <c r="X109">
        <f>'Population 2016'!X109/'Population 2016'!X$5</f>
        <v>8.6940037521489877E-3</v>
      </c>
      <c r="Y109">
        <f>'Population 2016'!Y109/'Population 2016'!Y$5</f>
        <v>9.8011160394906281E-3</v>
      </c>
      <c r="Z109">
        <f>'Population 2016'!Z109/'Population 2016'!Z$5</f>
        <v>6.4713705251624619E-3</v>
      </c>
      <c r="AA109">
        <f>'Population 2016'!AA109/'Population 2016'!AA$5</f>
        <v>8.9153490300347398E-3</v>
      </c>
      <c r="AB109">
        <f>'Population 2016'!AB109/'Population 2016'!AB$5</f>
        <v>5.2260421890832423E-3</v>
      </c>
      <c r="AC109">
        <f>'Population 2016'!AC109/'Population 2016'!AC$5</f>
        <v>7.1759398122961142E-3</v>
      </c>
      <c r="AD109">
        <f>'Population 2016'!AD109/'Population 2016'!AD$5</f>
        <v>8.4074584093192899E-3</v>
      </c>
      <c r="AE109">
        <f>'Population 2016'!AE109/'Population 2016'!AE$5</f>
        <v>8.5832503413792744E-3</v>
      </c>
      <c r="AF109">
        <f>'Population 2016'!AF109/'Population 2016'!AF$5</f>
        <v>6.605438175813238E-3</v>
      </c>
      <c r="AG109">
        <f>'Population 2016'!AG109/'Population 2016'!AG$5</f>
        <v>8.5832503413792744E-3</v>
      </c>
      <c r="AH109">
        <f>'Population 2016'!AH109/'Population 2016'!AH$5</f>
        <v>1.2039419299109257E-2</v>
      </c>
      <c r="AI109">
        <f>'Population 2016'!AI109/'Population 2016'!AI$5</f>
        <v>7.826854930440108E-3</v>
      </c>
      <c r="AJ109">
        <f>'Population 2016'!AJ109/'Population 2016'!AJ$5</f>
        <v>1.6493321807991523E-2</v>
      </c>
      <c r="AK109">
        <f>'Population 2016'!AK109/'Population 2016'!AK$5</f>
        <v>6.3990545993990672E-3</v>
      </c>
      <c r="AL109">
        <f>'Population 2016'!AL109/'Population 2016'!AL$5</f>
        <v>9.4003298983700179E-3</v>
      </c>
      <c r="AM109">
        <f>'Population 2016'!AM109/'Population 2016'!AM$5</f>
        <v>1.2202498451597481E-2</v>
      </c>
      <c r="AN109">
        <f>'Population 2016'!AN109/'Population 2016'!AN$5</f>
        <v>5.9452383549689104E-3</v>
      </c>
      <c r="AO109">
        <f>'Population 2016'!AO109/'Population 2016'!AO$5</f>
        <v>5.9452383549689104E-3</v>
      </c>
      <c r="AP109">
        <f>'Population 2016'!AP109/'Population 2016'!AP$5</f>
        <v>4.0343674206997134E-3</v>
      </c>
      <c r="AQ109">
        <f>'Population 2016'!AQ109/'Population 2016'!AQ$5</f>
        <v>7.9396613141886341E-3</v>
      </c>
      <c r="AR109">
        <f>'Population 2016'!AR109/'Population 2016'!AR$5</f>
        <v>8.3040325183908418E-3</v>
      </c>
      <c r="AS109">
        <f>'Population 2016'!AS109/'Population 2016'!AS$5</f>
        <v>7.2544175529687628E-3</v>
      </c>
      <c r="AT109">
        <f>'Population 2016'!AT109/'Population 2016'!AT$5</f>
        <v>7.3812411029683129E-4</v>
      </c>
      <c r="AU109">
        <f>'Population 2016'!AU109/'Population 2016'!AU$5</f>
        <v>7.3812411029683129E-4</v>
      </c>
      <c r="AV109">
        <f>'Population 2016'!AV109/'Population 2016'!AV$5</f>
        <v>1.3050364269876465E-2</v>
      </c>
      <c r="AW109">
        <f>'Population 2016'!AW109/'Population 2016'!AW$5</f>
        <v>1.1867716151076941E-2</v>
      </c>
      <c r="AX109">
        <f>'Population 2016'!AX109/'Population 2016'!AX$5</f>
        <v>5.9419604636007E-3</v>
      </c>
      <c r="AY109">
        <f>'Population 2016'!AY109/'Population 2016'!AY$5</f>
        <v>7.251920075885071E-3</v>
      </c>
      <c r="AZ109">
        <f>'Population 2016'!AZ109/'Population 2016'!AZ$5</f>
        <v>5.9828223964655328E-3</v>
      </c>
      <c r="BA109">
        <f>'Population 2016'!BA109/'Population 2016'!BA$5</f>
        <v>1.3630965234290649E-2</v>
      </c>
      <c r="BB109">
        <f>'Population 2016'!BB109/'Population 2016'!BB$5</f>
        <v>1.1172258550092181E-2</v>
      </c>
      <c r="BC109">
        <f>'Population 2016'!BC109/'Population 2016'!BC$5</f>
        <v>1.0224405789403798E-2</v>
      </c>
      <c r="BD109" s="9">
        <v>107</v>
      </c>
    </row>
    <row r="110" spans="1:56" x14ac:dyDescent="0.35">
      <c r="A110" s="3"/>
      <c r="B110" s="5" t="s">
        <v>71</v>
      </c>
      <c r="C110">
        <f>'Population 2016'!C110/'Population 2016'!C$5</f>
        <v>6.3479731974464999E-3</v>
      </c>
      <c r="D110">
        <f>'Population 2016'!D110/'Population 2016'!D$5</f>
        <v>4.5284273740011545E-3</v>
      </c>
      <c r="E110">
        <f>'Population 2016'!E110/'Population 2016'!E$5</f>
        <v>2.8595671271663564E-3</v>
      </c>
      <c r="F110">
        <f>'Population 2016'!F110/'Population 2016'!F$5</f>
        <v>5.7996394540303885E-3</v>
      </c>
      <c r="G110">
        <f>'Population 2016'!G110/'Population 2016'!G$5</f>
        <v>7.1184972662805173E-3</v>
      </c>
      <c r="H110">
        <f>'Population 2016'!H110/'Population 2016'!H$5</f>
        <v>9.9412151887242114E-3</v>
      </c>
      <c r="I110">
        <f>'Population 2016'!I110/'Population 2016'!I$5</f>
        <v>6.5844569131563524E-3</v>
      </c>
      <c r="J110">
        <f>'Population 2016'!J110/'Population 2016'!J$5</f>
        <v>6.6012622011394637E-3</v>
      </c>
      <c r="K110">
        <f>'Population 2016'!K110/'Population 2016'!K$5</f>
        <v>9.875726503803809E-3</v>
      </c>
      <c r="L110">
        <f>'Population 2016'!L110/'Population 2016'!L$5</f>
        <v>1.2358426127428398E-2</v>
      </c>
      <c r="M110">
        <f>'Population 2016'!M110/'Population 2016'!M$5</f>
        <v>1.2358426127428398E-2</v>
      </c>
      <c r="N110">
        <f>'Population 2016'!N110/'Population 2016'!N$5</f>
        <v>6.2288520426616086E-3</v>
      </c>
      <c r="O110">
        <f>'Population 2016'!O110/'Population 2016'!O$5</f>
        <v>1.0303048315352533E-2</v>
      </c>
      <c r="P110">
        <f>'Population 2016'!P110/'Population 2016'!P$5</f>
        <v>5.9506367632142457E-3</v>
      </c>
      <c r="Q110">
        <f>'Population 2016'!Q110/'Population 2016'!Q$5</f>
        <v>1.0364155532837451E-2</v>
      </c>
      <c r="R110">
        <f>'Population 2016'!R110/'Population 2016'!R$5</f>
        <v>3.3400755841805504E-3</v>
      </c>
      <c r="S110">
        <f>'Population 2016'!S110/'Population 2016'!S$5</f>
        <v>6.8864955134508212E-3</v>
      </c>
      <c r="T110">
        <f>'Population 2016'!T110/'Population 2016'!T$5</f>
        <v>3.5737053461329066E-3</v>
      </c>
      <c r="U110">
        <f>'Population 2016'!U110/'Population 2016'!U$5</f>
        <v>1.0976851237108839E-2</v>
      </c>
      <c r="V110">
        <f>'Population 2016'!V110/'Population 2016'!V$5</f>
        <v>1.0883751459689669E-2</v>
      </c>
      <c r="W110">
        <f>'Population 2016'!W110/'Population 2016'!W$5</f>
        <v>7.9259244732937193E-3</v>
      </c>
      <c r="X110">
        <f>'Population 2016'!X110/'Population 2016'!X$5</f>
        <v>7.9259244732937193E-3</v>
      </c>
      <c r="Y110">
        <f>'Population 2016'!Y110/'Population 2016'!Y$5</f>
        <v>8.8313381345288631E-3</v>
      </c>
      <c r="Z110">
        <f>'Population 2016'!Z110/'Population 2016'!Z$5</f>
        <v>5.0911470180009799E-3</v>
      </c>
      <c r="AA110">
        <f>'Population 2016'!AA110/'Population 2016'!AA$5</f>
        <v>7.5732963405146436E-3</v>
      </c>
      <c r="AB110">
        <f>'Population 2016'!AB110/'Population 2016'!AB$5</f>
        <v>4.7900269183136649E-3</v>
      </c>
      <c r="AC110">
        <f>'Population 2016'!AC110/'Population 2016'!AC$5</f>
        <v>5.7227551140724134E-3</v>
      </c>
      <c r="AD110">
        <f>'Population 2016'!AD110/'Population 2016'!AD$5</f>
        <v>7.5961144813725852E-3</v>
      </c>
      <c r="AE110">
        <f>'Population 2016'!AE110/'Population 2016'!AE$5</f>
        <v>7.7772872411421062E-3</v>
      </c>
      <c r="AF110">
        <f>'Population 2016'!AF110/'Population 2016'!AF$5</f>
        <v>4.7957290865493375E-3</v>
      </c>
      <c r="AG110">
        <f>'Population 2016'!AG110/'Population 2016'!AG$5</f>
        <v>7.7772872411421062E-3</v>
      </c>
      <c r="AH110">
        <f>'Population 2016'!AH110/'Population 2016'!AH$5</f>
        <v>1.0896965531333885E-2</v>
      </c>
      <c r="AI110">
        <f>'Population 2016'!AI110/'Population 2016'!AI$5</f>
        <v>6.4911628313938227E-3</v>
      </c>
      <c r="AJ110">
        <f>'Population 2016'!AJ110/'Population 2016'!AJ$5</f>
        <v>1.3509745420070825E-2</v>
      </c>
      <c r="AK110">
        <f>'Population 2016'!AK110/'Population 2016'!AK$5</f>
        <v>6.1350464528619744E-3</v>
      </c>
      <c r="AL110">
        <f>'Population 2016'!AL110/'Population 2016'!AL$5</f>
        <v>8.1853816001844597E-3</v>
      </c>
      <c r="AM110">
        <f>'Population 2016'!AM110/'Population 2016'!AM$5</f>
        <v>1.1079680250352239E-2</v>
      </c>
      <c r="AN110">
        <f>'Population 2016'!AN110/'Population 2016'!AN$5</f>
        <v>5.672520999236391E-3</v>
      </c>
      <c r="AO110">
        <f>'Population 2016'!AO110/'Population 2016'!AO$5</f>
        <v>5.672520999236391E-3</v>
      </c>
      <c r="AP110">
        <f>'Population 2016'!AP110/'Population 2016'!AP$5</f>
        <v>3.9471806984449059E-3</v>
      </c>
      <c r="AQ110">
        <f>'Population 2016'!AQ110/'Population 2016'!AQ$5</f>
        <v>6.4462651394749824E-3</v>
      </c>
      <c r="AR110">
        <f>'Population 2016'!AR110/'Population 2016'!AR$5</f>
        <v>7.272349766072452E-3</v>
      </c>
      <c r="AS110">
        <f>'Population 2016'!AS110/'Population 2016'!AS$5</f>
        <v>6.5844569131563524E-3</v>
      </c>
      <c r="AT110">
        <f>'Population 2016'!AT110/'Population 2016'!AT$5</f>
        <v>1.5816945220646385E-3</v>
      </c>
      <c r="AU110">
        <f>'Population 2016'!AU110/'Population 2016'!AU$5</f>
        <v>1.5816945220646385E-3</v>
      </c>
      <c r="AV110">
        <f>'Population 2016'!AV110/'Population 2016'!AV$5</f>
        <v>1.1646077499736037E-2</v>
      </c>
      <c r="AW110">
        <f>'Population 2016'!AW110/'Population 2016'!AW$5</f>
        <v>1.070458844346818E-2</v>
      </c>
      <c r="AX110">
        <f>'Population 2016'!AX110/'Population 2016'!AX$5</f>
        <v>4.8302388284754078E-3</v>
      </c>
      <c r="AY110">
        <f>'Population 2016'!AY110/'Population 2016'!AY$5</f>
        <v>6.5190783635751658E-3</v>
      </c>
      <c r="AZ110">
        <f>'Population 2016'!AZ110/'Population 2016'!AZ$5</f>
        <v>5.2809913076493839E-3</v>
      </c>
      <c r="BA110">
        <f>'Population 2016'!BA110/'Population 2016'!BA$5</f>
        <v>1.1674044482833081E-2</v>
      </c>
      <c r="BB110">
        <f>'Population 2016'!BB110/'Population 2016'!BB$5</f>
        <v>9.3976785455348946E-3</v>
      </c>
      <c r="BC110">
        <f>'Population 2016'!BC110/'Population 2016'!BC$5</f>
        <v>1.0976851237108839E-2</v>
      </c>
      <c r="BD110" s="9">
        <v>108</v>
      </c>
    </row>
    <row r="111" spans="1:56" x14ac:dyDescent="0.35">
      <c r="A111" s="3"/>
      <c r="B111" s="5" t="s">
        <v>72</v>
      </c>
      <c r="C111">
        <f>'Population 2016'!C111/'Population 2016'!C$5</f>
        <v>6.0055301988724934E-3</v>
      </c>
      <c r="D111">
        <f>'Population 2016'!D111/'Population 2016'!D$5</f>
        <v>4.5137564429838717E-3</v>
      </c>
      <c r="E111">
        <f>'Population 2016'!E111/'Population 2016'!E$5</f>
        <v>3.145523839882992E-3</v>
      </c>
      <c r="F111">
        <f>'Population 2016'!F111/'Population 2016'!F$5</f>
        <v>6.1910893638938962E-3</v>
      </c>
      <c r="G111">
        <f>'Population 2016'!G111/'Population 2016'!G$5</f>
        <v>7.8086937692849025E-3</v>
      </c>
      <c r="H111">
        <f>'Population 2016'!H111/'Population 2016'!H$5</f>
        <v>1.0233031681543903E-2</v>
      </c>
      <c r="I111">
        <f>'Population 2016'!I111/'Population 2016'!I$5</f>
        <v>7.160204337995143E-3</v>
      </c>
      <c r="J111">
        <f>'Population 2016'!J111/'Population 2016'!J$5</f>
        <v>6.8417604471608766E-3</v>
      </c>
      <c r="K111">
        <f>'Population 2016'!K111/'Population 2016'!K$5</f>
        <v>1.0844398242215187E-2</v>
      </c>
      <c r="L111">
        <f>'Population 2016'!L111/'Population 2016'!L$5</f>
        <v>1.2223404762282973E-2</v>
      </c>
      <c r="M111">
        <f>'Population 2016'!M111/'Population 2016'!M$5</f>
        <v>1.2223404762282973E-2</v>
      </c>
      <c r="N111">
        <f>'Population 2016'!N111/'Population 2016'!N$5</f>
        <v>6.421745525273065E-3</v>
      </c>
      <c r="O111">
        <f>'Population 2016'!O111/'Population 2016'!O$5</f>
        <v>1.0372395755936636E-2</v>
      </c>
      <c r="P111">
        <f>'Population 2016'!P111/'Population 2016'!P$5</f>
        <v>5.8942860362898681E-3</v>
      </c>
      <c r="Q111">
        <f>'Population 2016'!Q111/'Population 2016'!Q$5</f>
        <v>1.0082137695209221E-2</v>
      </c>
      <c r="R111">
        <f>'Population 2016'!R111/'Population 2016'!R$5</f>
        <v>3.2868472880183104E-3</v>
      </c>
      <c r="S111">
        <f>'Population 2016'!S111/'Population 2016'!S$5</f>
        <v>7.0850934999320356E-3</v>
      </c>
      <c r="T111">
        <f>'Population 2016'!T111/'Population 2016'!T$5</f>
        <v>3.50623304467597E-3</v>
      </c>
      <c r="U111">
        <f>'Population 2016'!U111/'Population 2016'!U$5</f>
        <v>1.0445713274022928E-2</v>
      </c>
      <c r="V111">
        <f>'Population 2016'!V111/'Population 2016'!V$5</f>
        <v>1.0845589638302258E-2</v>
      </c>
      <c r="W111">
        <f>'Population 2016'!W111/'Population 2016'!W$5</f>
        <v>8.1645193131083347E-3</v>
      </c>
      <c r="X111">
        <f>'Population 2016'!X111/'Population 2016'!X$5</f>
        <v>8.1645193131083347E-3</v>
      </c>
      <c r="Y111">
        <f>'Population 2016'!Y111/'Population 2016'!Y$5</f>
        <v>8.9267261251808391E-3</v>
      </c>
      <c r="Z111">
        <f>'Population 2016'!Z111/'Population 2016'!Z$5</f>
        <v>4.431040123271575E-3</v>
      </c>
      <c r="AA111">
        <f>'Population 2016'!AA111/'Population 2016'!AA$5</f>
        <v>7.2789748843476131E-3</v>
      </c>
      <c r="AB111">
        <f>'Population 2016'!AB111/'Population 2016'!AB$5</f>
        <v>4.7060990962406474E-3</v>
      </c>
      <c r="AC111">
        <f>'Population 2016'!AC111/'Population 2016'!AC$5</f>
        <v>5.5055531307080163E-3</v>
      </c>
      <c r="AD111">
        <f>'Population 2016'!AD111/'Population 2016'!AD$5</f>
        <v>7.8789683278127215E-3</v>
      </c>
      <c r="AE111">
        <f>'Population 2016'!AE111/'Population 2016'!AE$5</f>
        <v>7.9056253144282797E-3</v>
      </c>
      <c r="AF111">
        <f>'Population 2016'!AF111/'Population 2016'!AF$5</f>
        <v>5.4291272677917026E-3</v>
      </c>
      <c r="AG111">
        <f>'Population 2016'!AG111/'Population 2016'!AG$5</f>
        <v>7.9056253144282797E-3</v>
      </c>
      <c r="AH111">
        <f>'Population 2016'!AH111/'Population 2016'!AH$5</f>
        <v>1.0464133453461264E-2</v>
      </c>
      <c r="AI111">
        <f>'Population 2016'!AI111/'Population 2016'!AI$5</f>
        <v>6.623775045935777E-3</v>
      </c>
      <c r="AJ111">
        <f>'Population 2016'!AJ111/'Population 2016'!AJ$5</f>
        <v>1.4513565513203023E-2</v>
      </c>
      <c r="AK111">
        <f>'Population 2016'!AK111/'Population 2016'!AK$5</f>
        <v>5.6950328753001518E-3</v>
      </c>
      <c r="AL111">
        <f>'Population 2016'!AL111/'Population 2016'!AL$5</f>
        <v>8.6553980951029601E-3</v>
      </c>
      <c r="AM111">
        <f>'Population 2016'!AM111/'Population 2016'!AM$5</f>
        <v>1.0634174964051708E-2</v>
      </c>
      <c r="AN111">
        <f>'Population 2016'!AN111/'Population 2016'!AN$5</f>
        <v>6.4906730664339475E-3</v>
      </c>
      <c r="AO111">
        <f>'Population 2016'!AO111/'Population 2016'!AO$5</f>
        <v>6.4906730664339475E-3</v>
      </c>
      <c r="AP111">
        <f>'Population 2016'!AP111/'Population 2016'!AP$5</f>
        <v>3.6459902033828448E-3</v>
      </c>
      <c r="AQ111">
        <f>'Population 2016'!AQ111/'Population 2016'!AQ$5</f>
        <v>7.234065873842275E-3</v>
      </c>
      <c r="AR111">
        <f>'Population 2016'!AR111/'Population 2016'!AR$5</f>
        <v>7.2580920040019757E-3</v>
      </c>
      <c r="AS111">
        <f>'Population 2016'!AS111/'Population 2016'!AS$5</f>
        <v>7.160204337995143E-3</v>
      </c>
      <c r="AT111">
        <f>'Population 2016'!AT111/'Population 2016'!AT$5</f>
        <v>1.3180787683871988E-3</v>
      </c>
      <c r="AU111">
        <f>'Population 2016'!AU111/'Population 2016'!AU$5</f>
        <v>1.3180787683871988E-3</v>
      </c>
      <c r="AV111">
        <f>'Population 2016'!AV111/'Population 2016'!AV$5</f>
        <v>1.1962833914053426E-2</v>
      </c>
      <c r="AW111">
        <f>'Population 2016'!AW111/'Population 2016'!AW$5</f>
        <v>1.0285099762035512E-2</v>
      </c>
      <c r="AX111">
        <f>'Population 2016'!AX111/'Population 2016'!AX$5</f>
        <v>4.6768979132857129E-3</v>
      </c>
      <c r="AY111">
        <f>'Population 2016'!AY111/'Population 2016'!AY$5</f>
        <v>6.6674826351702824E-3</v>
      </c>
      <c r="AZ111">
        <f>'Population 2016'!AZ111/'Population 2016'!AZ$5</f>
        <v>5.3500238737624476E-3</v>
      </c>
      <c r="BA111">
        <f>'Population 2016'!BA111/'Population 2016'!BA$5</f>
        <v>1.1444612394731159E-2</v>
      </c>
      <c r="BB111">
        <f>'Population 2016'!BB111/'Population 2016'!BB$5</f>
        <v>9.936267029408313E-3</v>
      </c>
      <c r="BC111">
        <f>'Population 2016'!BC111/'Population 2016'!BC$5</f>
        <v>1.0445713274022928E-2</v>
      </c>
      <c r="BD111" s="9">
        <v>109</v>
      </c>
    </row>
    <row r="112" spans="1:56" x14ac:dyDescent="0.35">
      <c r="A112" s="3"/>
      <c r="B112" s="5" t="s">
        <v>73</v>
      </c>
      <c r="C112">
        <f>'Population 2016'!C112/'Population 2016'!C$5</f>
        <v>4.1399825200738039E-3</v>
      </c>
      <c r="D112">
        <f>'Population 2016'!D112/'Population 2016'!D$5</f>
        <v>3.2593918410062303E-3</v>
      </c>
      <c r="E112">
        <f>'Population 2016'!E112/'Population 2016'!E$5</f>
        <v>2.451727225422958E-3</v>
      </c>
      <c r="F112">
        <f>'Population 2016'!F112/'Population 2016'!F$5</f>
        <v>4.9961370074684524E-3</v>
      </c>
      <c r="G112">
        <f>'Population 2016'!G112/'Population 2016'!G$5</f>
        <v>6.4418340280409242E-3</v>
      </c>
      <c r="H112">
        <f>'Population 2016'!H112/'Population 2016'!H$5</f>
        <v>8.2421947194184428E-3</v>
      </c>
      <c r="I112">
        <f>'Population 2016'!I112/'Population 2016'!I$5</f>
        <v>5.7260698433967009E-3</v>
      </c>
      <c r="J112">
        <f>'Population 2016'!J112/'Population 2016'!J$5</f>
        <v>5.5729248733237683E-3</v>
      </c>
      <c r="K112">
        <f>'Population 2016'!K112/'Population 2016'!K$5</f>
        <v>8.3400274063223558E-3</v>
      </c>
      <c r="L112">
        <f>'Population 2016'!L112/'Population 2016'!L$5</f>
        <v>9.9439264212984289E-3</v>
      </c>
      <c r="M112">
        <f>'Population 2016'!M112/'Population 2016'!M$5</f>
        <v>9.9439264212984289E-3</v>
      </c>
      <c r="N112">
        <f>'Population 2016'!N112/'Population 2016'!N$5</f>
        <v>5.1599006598564553E-3</v>
      </c>
      <c r="O112">
        <f>'Population 2016'!O112/'Population 2016'!O$5</f>
        <v>8.4603877512606368E-3</v>
      </c>
      <c r="P112">
        <f>'Population 2016'!P112/'Population 2016'!P$5</f>
        <v>5.2744280401217179E-3</v>
      </c>
      <c r="Q112">
        <f>'Population 2016'!Q112/'Population 2016'!Q$5</f>
        <v>8.1550158047496504E-3</v>
      </c>
      <c r="R112">
        <f>'Population 2016'!R112/'Population 2016'!R$5</f>
        <v>1.9428328099217545E-3</v>
      </c>
      <c r="S112">
        <f>'Population 2016'!S112/'Population 2016'!S$5</f>
        <v>5.5201413664600655E-3</v>
      </c>
      <c r="T112">
        <f>'Population 2016'!T112/'Population 2016'!T$5</f>
        <v>2.6430529122441287E-3</v>
      </c>
      <c r="U112">
        <f>'Population 2016'!U112/'Population 2016'!U$5</f>
        <v>7.6572389678218914E-3</v>
      </c>
      <c r="V112">
        <f>'Population 2016'!V112/'Population 2016'!V$5</f>
        <v>8.8535425618793927E-3</v>
      </c>
      <c r="W112">
        <f>'Population 2016'!W112/'Population 2016'!W$5</f>
        <v>6.2819079742971254E-3</v>
      </c>
      <c r="X112">
        <f>'Population 2016'!X112/'Population 2016'!X$5</f>
        <v>6.2819079742971254E-3</v>
      </c>
      <c r="Y112">
        <f>'Population 2016'!Y112/'Population 2016'!Y$5</f>
        <v>7.2812832864342378E-3</v>
      </c>
      <c r="Z112">
        <f>'Population 2016'!Z112/'Population 2016'!Z$5</f>
        <v>3.3837737594926663E-3</v>
      </c>
      <c r="AA112">
        <f>'Population 2016'!AA112/'Population 2016'!AA$5</f>
        <v>5.8492237022450154E-3</v>
      </c>
      <c r="AB112">
        <f>'Population 2016'!AB112/'Population 2016'!AB$5</f>
        <v>3.4533228252970737E-3</v>
      </c>
      <c r="AC112">
        <f>'Population 2016'!AC112/'Population 2016'!AC$5</f>
        <v>4.2685361206898339E-3</v>
      </c>
      <c r="AD112">
        <f>'Population 2016'!AD112/'Population 2016'!AD$5</f>
        <v>5.9622613420670665E-3</v>
      </c>
      <c r="AE112">
        <f>'Population 2016'!AE112/'Population 2016'!AE$5</f>
        <v>5.7803468208092483E-3</v>
      </c>
      <c r="AF112">
        <f>'Population 2016'!AF112/'Population 2016'!AF$5</f>
        <v>4.1321690871525731E-3</v>
      </c>
      <c r="AG112">
        <f>'Population 2016'!AG112/'Population 2016'!AG$5</f>
        <v>5.7803468208092483E-3</v>
      </c>
      <c r="AH112">
        <f>'Population 2016'!AH112/'Population 2016'!AH$5</f>
        <v>8.6882215803014955E-3</v>
      </c>
      <c r="AI112">
        <f>'Population 2016'!AI112/'Population 2016'!AI$5</f>
        <v>5.174610639601015E-3</v>
      </c>
      <c r="AJ112">
        <f>'Population 2016'!AJ112/'Population 2016'!AJ$5</f>
        <v>1.0540110977888074E-2</v>
      </c>
      <c r="AK112">
        <f>'Population 2016'!AK112/'Population 2016'!AK$5</f>
        <v>4.4504230416252842E-3</v>
      </c>
      <c r="AL112">
        <f>'Population 2016'!AL112/'Population 2016'!AL$5</f>
        <v>6.6245721076249094E-3</v>
      </c>
      <c r="AM112">
        <f>'Population 2016'!AM112/'Population 2016'!AM$5</f>
        <v>9.0042775751473254E-3</v>
      </c>
      <c r="AN112">
        <f>'Population 2016'!AN112/'Population 2016'!AN$5</f>
        <v>5.6179775280898875E-3</v>
      </c>
      <c r="AO112">
        <f>'Population 2016'!AO112/'Population 2016'!AO$5</f>
        <v>5.6179775280898875E-3</v>
      </c>
      <c r="AP112">
        <f>'Population 2016'!AP112/'Population 2016'!AP$5</f>
        <v>2.9247182283658039E-3</v>
      </c>
      <c r="AQ112">
        <f>'Population 2016'!AQ112/'Population 2016'!AQ$5</f>
        <v>5.857127198991615E-3</v>
      </c>
      <c r="AR112">
        <f>'Population 2016'!AR112/'Population 2016'!AR$5</f>
        <v>5.7396403434962218E-3</v>
      </c>
      <c r="AS112">
        <f>'Population 2016'!AS112/'Population 2016'!AS$5</f>
        <v>5.7260698433967009E-3</v>
      </c>
      <c r="AT112">
        <f>'Population 2016'!AT112/'Population 2016'!AT$5</f>
        <v>1.001739863974271E-3</v>
      </c>
      <c r="AU112">
        <f>'Population 2016'!AU112/'Population 2016'!AU$5</f>
        <v>1.001739863974271E-3</v>
      </c>
      <c r="AV112">
        <f>'Population 2016'!AV112/'Population 2016'!AV$5</f>
        <v>9.9355928624221303E-3</v>
      </c>
      <c r="AW112">
        <f>'Population 2016'!AW112/'Population 2016'!AW$5</f>
        <v>8.3554518274452372E-3</v>
      </c>
      <c r="AX112">
        <f>'Population 2016'!AX112/'Population 2016'!AX$5</f>
        <v>4.0763126621260722E-3</v>
      </c>
      <c r="AY112">
        <f>'Population 2016'!AY112/'Population 2016'!AY$5</f>
        <v>5.2293381475475046E-3</v>
      </c>
      <c r="AZ112">
        <f>'Population 2016'!AZ112/'Population 2016'!AZ$5</f>
        <v>4.3030299543809795E-3</v>
      </c>
      <c r="BA112">
        <f>'Population 2016'!BA112/'Population 2016'!BA$5</f>
        <v>8.5834592960483697E-3</v>
      </c>
      <c r="BB112">
        <f>'Population 2016'!BB112/'Population 2016'!BB$5</f>
        <v>8.2790716944131804E-3</v>
      </c>
      <c r="BC112">
        <f>'Population 2016'!BC112/'Population 2016'!BC$5</f>
        <v>7.6572389678218914E-3</v>
      </c>
      <c r="BD112" s="9">
        <v>110</v>
      </c>
    </row>
    <row r="113" spans="1:56" x14ac:dyDescent="0.35">
      <c r="A113" s="3"/>
      <c r="B113" s="5" t="s">
        <v>74</v>
      </c>
      <c r="C113">
        <f>'Population 2016'!C113/'Population 2016'!C$5</f>
        <v>4.1093159828880718E-3</v>
      </c>
      <c r="D113">
        <f>'Population 2016'!D113/'Population 2016'!D$5</f>
        <v>3.0026505482037892E-3</v>
      </c>
      <c r="E113">
        <f>'Population 2016'!E113/'Population 2016'!E$5</f>
        <v>1.9876335441287463E-3</v>
      </c>
      <c r="F113">
        <f>'Population 2016'!F113/'Population 2016'!F$5</f>
        <v>4.3986608292557305E-3</v>
      </c>
      <c r="G113">
        <f>'Population 2016'!G113/'Population 2016'!G$5</f>
        <v>5.9546364965084178E-3</v>
      </c>
      <c r="H113">
        <f>'Population 2016'!H113/'Population 2016'!H$5</f>
        <v>6.6988097129498433E-3</v>
      </c>
      <c r="I113">
        <f>'Population 2016'!I113/'Population 2016'!I$5</f>
        <v>4.6269156687044639E-3</v>
      </c>
      <c r="J113">
        <f>'Population 2016'!J113/'Population 2016'!J$5</f>
        <v>4.4284849439804944E-3</v>
      </c>
      <c r="K113">
        <f>'Population 2016'!K113/'Population 2016'!K$5</f>
        <v>5.6702735907007513E-3</v>
      </c>
      <c r="L113">
        <f>'Population 2016'!L113/'Population 2016'!L$5</f>
        <v>7.7915270122154625E-3</v>
      </c>
      <c r="M113">
        <f>'Population 2016'!M113/'Population 2016'!M$5</f>
        <v>7.7915270122154625E-3</v>
      </c>
      <c r="N113">
        <f>'Population 2016'!N113/'Population 2016'!N$5</f>
        <v>4.9589699488028546E-3</v>
      </c>
      <c r="O113">
        <f>'Population 2016'!O113/'Population 2016'!O$5</f>
        <v>7.231947375199374E-3</v>
      </c>
      <c r="P113">
        <f>'Population 2016'!P113/'Population 2016'!P$5</f>
        <v>4.2826552462526769E-3</v>
      </c>
      <c r="Q113">
        <f>'Population 2016'!Q113/'Population 2016'!Q$5</f>
        <v>7.203205602754374E-3</v>
      </c>
      <c r="R113">
        <f>'Population 2016'!R113/'Population 2016'!R$5</f>
        <v>2.1025176984084738E-3</v>
      </c>
      <c r="S113">
        <f>'Population 2016'!S113/'Population 2016'!S$5</f>
        <v>4.6251264407180595E-3</v>
      </c>
      <c r="T113">
        <f>'Population 2016'!T113/'Population 2016'!T$5</f>
        <v>2.5313746201774752E-3</v>
      </c>
      <c r="U113">
        <f>'Population 2016'!U113/'Population 2016'!U$5</f>
        <v>7.34740848935511E-3</v>
      </c>
      <c r="V113">
        <f>'Population 2016'!V113/'Population 2016'!V$5</f>
        <v>7.342334434937911E-3</v>
      </c>
      <c r="W113">
        <f>'Population 2016'!W113/'Population 2016'!W$5</f>
        <v>5.157570646951542E-3</v>
      </c>
      <c r="X113">
        <f>'Population 2016'!X113/'Population 2016'!X$5</f>
        <v>5.157570646951542E-3</v>
      </c>
      <c r="Y113">
        <f>'Population 2016'!Y113/'Population 2016'!Y$5</f>
        <v>5.9458514173065611E-3</v>
      </c>
      <c r="Z113">
        <f>'Population 2016'!Z113/'Population 2016'!Z$5</f>
        <v>3.3198924470994981E-3</v>
      </c>
      <c r="AA113">
        <f>'Population 2016'!AA113/'Population 2016'!AA$5</f>
        <v>5.1894918603175612E-3</v>
      </c>
      <c r="AB113">
        <f>'Population 2016'!AB113/'Population 2016'!AB$5</f>
        <v>3.1442227976623033E-3</v>
      </c>
      <c r="AC113">
        <f>'Population 2016'!AC113/'Population 2016'!AC$5</f>
        <v>4.0006536745404112E-3</v>
      </c>
      <c r="AD113">
        <f>'Population 2016'!AD113/'Population 2016'!AD$5</f>
        <v>5.4784323942089399E-3</v>
      </c>
      <c r="AE113">
        <f>'Population 2016'!AE113/'Population 2016'!AE$5</f>
        <v>5.2977956652532363E-3</v>
      </c>
      <c r="AF113">
        <f>'Population 2016'!AF113/'Population 2016'!AF$5</f>
        <v>3.046343633594233E-3</v>
      </c>
      <c r="AG113">
        <f>'Population 2016'!AG113/'Population 2016'!AG$5</f>
        <v>5.2977956652532363E-3</v>
      </c>
      <c r="AH113">
        <f>'Population 2016'!AH113/'Population 2016'!AH$5</f>
        <v>7.3247076525825953E-3</v>
      </c>
      <c r="AI113">
        <f>'Population 2016'!AI113/'Population 2016'!AI$5</f>
        <v>4.4021786682999385E-3</v>
      </c>
      <c r="AJ113">
        <f>'Population 2016'!AJ113/'Population 2016'!AJ$5</f>
        <v>8.3791093885062593E-3</v>
      </c>
      <c r="AK113">
        <f>'Population 2016'!AK113/'Population 2016'!AK$5</f>
        <v>3.8721194825440328E-3</v>
      </c>
      <c r="AL113">
        <f>'Population 2016'!AL113/'Population 2016'!AL$5</f>
        <v>5.0371579078058214E-3</v>
      </c>
      <c r="AM113">
        <f>'Population 2016'!AM113/'Population 2016'!AM$5</f>
        <v>7.4975279889601615E-3</v>
      </c>
      <c r="AN113">
        <f>'Population 2016'!AN113/'Population 2016'!AN$5</f>
        <v>3.436238682229737E-3</v>
      </c>
      <c r="AO113">
        <f>'Population 2016'!AO113/'Population 2016'!AO$5</f>
        <v>3.436238682229737E-3</v>
      </c>
      <c r="AP113">
        <f>'Population 2016'!AP113/'Population 2016'!AP$5</f>
        <v>2.2351505159868743E-3</v>
      </c>
      <c r="AQ113">
        <f>'Population 2016'!AQ113/'Population 2016'!AQ$5</f>
        <v>5.5146051405710527E-3</v>
      </c>
      <c r="AR113">
        <f>'Population 2016'!AR113/'Population 2016'!AR$5</f>
        <v>4.9383095596289683E-3</v>
      </c>
      <c r="AS113">
        <f>'Population 2016'!AS113/'Population 2016'!AS$5</f>
        <v>4.6269156687044639E-3</v>
      </c>
      <c r="AT113">
        <f>'Population 2016'!AT113/'Population 2016'!AT$5</f>
        <v>5.2723150735487954E-4</v>
      </c>
      <c r="AU113">
        <f>'Population 2016'!AU113/'Population 2016'!AU$5</f>
        <v>5.2723150735487954E-4</v>
      </c>
      <c r="AV113">
        <f>'Population 2016'!AV113/'Population 2016'!AV$5</f>
        <v>8.1089642065251821E-3</v>
      </c>
      <c r="AW113">
        <f>'Population 2016'!AW113/'Population 2016'!AW$5</f>
        <v>7.1427481847580691E-3</v>
      </c>
      <c r="AX113">
        <f>'Population 2016'!AX113/'Population 2016'!AX$5</f>
        <v>3.7568524221475393E-3</v>
      </c>
      <c r="AY113">
        <f>'Population 2016'!AY113/'Population 2016'!AY$5</f>
        <v>4.4429485021878152E-3</v>
      </c>
      <c r="AZ113">
        <f>'Population 2016'!AZ113/'Population 2016'!AZ$5</f>
        <v>3.8140492777467769E-3</v>
      </c>
      <c r="BA113">
        <f>'Population 2016'!BA113/'Population 2016'!BA$5</f>
        <v>8.2055711509393219E-3</v>
      </c>
      <c r="BB113">
        <f>'Population 2016'!BB113/'Population 2016'!BB$5</f>
        <v>6.3387721563563796E-3</v>
      </c>
      <c r="BC113">
        <f>'Population 2016'!BC113/'Population 2016'!BC$5</f>
        <v>7.34740848935511E-3</v>
      </c>
      <c r="BD113" s="9">
        <v>111</v>
      </c>
    </row>
    <row r="114" spans="1:56" x14ac:dyDescent="0.35">
      <c r="A114" s="3"/>
      <c r="B114" s="5" t="s">
        <v>75</v>
      </c>
      <c r="C114">
        <f>'Population 2016'!C114/'Population 2016'!C$5</f>
        <v>3.6442068355711388E-3</v>
      </c>
      <c r="D114">
        <f>'Population 2016'!D114/'Population 2016'!D$5</f>
        <v>2.5698580831939595E-3</v>
      </c>
      <c r="E114">
        <f>'Population 2016'!E114/'Population 2016'!E$5</f>
        <v>1.5844814573479156E-3</v>
      </c>
      <c r="F114">
        <f>'Population 2016'!F114/'Population 2016'!F$5</f>
        <v>3.3994334277620396E-3</v>
      </c>
      <c r="G114">
        <f>'Population 2016'!G114/'Population 2016'!G$5</f>
        <v>4.5201104314404805E-3</v>
      </c>
      <c r="H114">
        <f>'Population 2016'!H114/'Population 2016'!H$5</f>
        <v>5.2526968707544757E-3</v>
      </c>
      <c r="I114">
        <f>'Population 2016'!I114/'Population 2016'!I$5</f>
        <v>3.6638472489741226E-3</v>
      </c>
      <c r="J114">
        <f>'Population 2016'!J114/'Population 2016'!J$5</f>
        <v>2.9606163389532523E-3</v>
      </c>
      <c r="K114">
        <f>'Population 2016'!K114/'Population 2016'!K$5</f>
        <v>3.8038085337617541E-3</v>
      </c>
      <c r="L114">
        <f>'Population 2016'!L114/'Population 2016'!L$5</f>
        <v>6.4889679602242942E-3</v>
      </c>
      <c r="M114">
        <f>'Population 2016'!M114/'Population 2016'!M$5</f>
        <v>6.4889679602242942E-3</v>
      </c>
      <c r="N114">
        <f>'Population 2016'!N114/'Population 2016'!N$5</f>
        <v>4.0346886779562934E-3</v>
      </c>
      <c r="O114">
        <f>'Population 2016'!O114/'Population 2016'!O$5</f>
        <v>5.3595664794285772E-3</v>
      </c>
      <c r="P114">
        <f>'Population 2016'!P114/'Population 2016'!P$5</f>
        <v>3.944550884706413E-3</v>
      </c>
      <c r="Q114">
        <f>'Population 2016'!Q114/'Population 2016'!Q$5</f>
        <v>5.6756089822681283E-3</v>
      </c>
      <c r="R114">
        <f>'Population 2016'!R114/'Population 2016'!R$5</f>
        <v>2.0093681801245543E-3</v>
      </c>
      <c r="S114">
        <f>'Population 2016'!S114/'Population 2016'!S$5</f>
        <v>3.5579932600256678E-3</v>
      </c>
      <c r="T114">
        <f>'Population 2016'!T114/'Population 2016'!T$5</f>
        <v>1.8962043340483845E-3</v>
      </c>
      <c r="U114">
        <f>'Population 2016'!U114/'Population 2016'!U$5</f>
        <v>6.7720090293453723E-3</v>
      </c>
      <c r="V114">
        <f>'Population 2016'!V114/'Population 2016'!V$5</f>
        <v>5.2892284442951892E-3</v>
      </c>
      <c r="W114">
        <f>'Population 2016'!W114/'Population 2016'!W$5</f>
        <v>4.1084070362598785E-3</v>
      </c>
      <c r="X114">
        <f>'Population 2016'!X114/'Population 2016'!X$5</f>
        <v>4.1084070362598785E-3</v>
      </c>
      <c r="Y114">
        <f>'Population 2016'!Y114/'Population 2016'!Y$5</f>
        <v>4.1732245910239898E-3</v>
      </c>
      <c r="Z114">
        <f>'Population 2016'!Z114/'Population 2016'!Z$5</f>
        <v>2.9908068984074196E-3</v>
      </c>
      <c r="AA114">
        <f>'Population 2016'!AA114/'Population 2016'!AA$5</f>
        <v>4.1895961683731334E-3</v>
      </c>
      <c r="AB114">
        <f>'Population 2016'!AB114/'Population 2016'!AB$5</f>
        <v>2.6038095043140947E-3</v>
      </c>
      <c r="AC114">
        <f>'Population 2016'!AC114/'Population 2016'!AC$5</f>
        <v>3.4183455000920521E-3</v>
      </c>
      <c r="AD114">
        <f>'Population 2016'!AD114/'Population 2016'!AD$5</f>
        <v>4.0120585060850799E-3</v>
      </c>
      <c r="AE114">
        <f>'Population 2016'!AE114/'Population 2016'!AE$5</f>
        <v>3.8193410609965194E-3</v>
      </c>
      <c r="AF114">
        <f>'Population 2016'!AF114/'Population 2016'!AF$5</f>
        <v>2.3526218160430713E-3</v>
      </c>
      <c r="AG114">
        <f>'Population 2016'!AG114/'Population 2016'!AG$5</f>
        <v>3.8193410609965194E-3</v>
      </c>
      <c r="AH114">
        <f>'Population 2016'!AH114/'Population 2016'!AH$5</f>
        <v>5.5748028570632435E-3</v>
      </c>
      <c r="AI114">
        <f>'Population 2016'!AI114/'Population 2016'!AI$5</f>
        <v>3.3139382273164758E-3</v>
      </c>
      <c r="AJ114">
        <f>'Population 2016'!AJ114/'Population 2016'!AJ$5</f>
        <v>6.5945403340490196E-3</v>
      </c>
      <c r="AK114">
        <f>'Population 2016'!AK114/'Population 2016'!AK$5</f>
        <v>2.7783714468903611E-3</v>
      </c>
      <c r="AL114">
        <f>'Population 2016'!AL114/'Population 2016'!AL$5</f>
        <v>4.2390166900196872E-3</v>
      </c>
      <c r="AM114">
        <f>'Population 2016'!AM114/'Population 2016'!AM$5</f>
        <v>5.5380291280773368E-3</v>
      </c>
      <c r="AN114">
        <f>'Population 2016'!AN114/'Population 2016'!AN$5</f>
        <v>3.272608268790226E-3</v>
      </c>
      <c r="AO114">
        <f>'Population 2016'!AO114/'Population 2016'!AO$5</f>
        <v>3.272608268790226E-3</v>
      </c>
      <c r="AP114">
        <f>'Population 2016'!AP114/'Population 2016'!AP$5</f>
        <v>1.8705514956485899E-3</v>
      </c>
      <c r="AQ114">
        <f>'Population 2016'!AQ114/'Population 2016'!AQ$5</f>
        <v>4.5966460240039458E-3</v>
      </c>
      <c r="AR114">
        <f>'Population 2016'!AR114/'Population 2016'!AR$5</f>
        <v>3.8919234901753992E-3</v>
      </c>
      <c r="AS114">
        <f>'Population 2016'!AS114/'Population 2016'!AS$5</f>
        <v>3.6638472489741226E-3</v>
      </c>
      <c r="AT114">
        <f>'Population 2016'!AT114/'Population 2016'!AT$5</f>
        <v>7.9084726103231925E-4</v>
      </c>
      <c r="AU114">
        <f>'Population 2016'!AU114/'Population 2016'!AU$5</f>
        <v>7.9084726103231925E-4</v>
      </c>
      <c r="AV114">
        <f>'Population 2016'!AV114/'Population 2016'!AV$5</f>
        <v>6.345686833491712E-3</v>
      </c>
      <c r="AW114">
        <f>'Population 2016'!AW114/'Population 2016'!AW$5</f>
        <v>5.6135212642626151E-3</v>
      </c>
      <c r="AX114">
        <f>'Population 2016'!AX114/'Population 2016'!AX$5</f>
        <v>2.504568281431693E-3</v>
      </c>
      <c r="AY114">
        <f>'Population 2016'!AY114/'Population 2016'!AY$5</f>
        <v>3.5571126954499557E-3</v>
      </c>
      <c r="AZ114">
        <f>'Population 2016'!AZ114/'Population 2016'!AZ$5</f>
        <v>3.0719491920313409E-3</v>
      </c>
      <c r="BA114">
        <f>'Population 2016'!BA114/'Population 2016'!BA$5</f>
        <v>5.8302742388253075E-3</v>
      </c>
      <c r="BB114">
        <f>'Population 2016'!BB114/'Population 2016'!BB$5</f>
        <v>4.5089523072992547E-3</v>
      </c>
      <c r="BC114">
        <f>'Population 2016'!BC114/'Population 2016'!BC$5</f>
        <v>6.7720090293453723E-3</v>
      </c>
      <c r="BD114" s="9">
        <v>112</v>
      </c>
    </row>
    <row r="115" spans="1:56" x14ac:dyDescent="0.35">
      <c r="A115" s="3"/>
      <c r="B115" s="5" t="s">
        <v>81</v>
      </c>
      <c r="C115">
        <f>'Population 2016'!C115/'Population 2016'!C$5</f>
        <v>2.0495469019130809E-3</v>
      </c>
      <c r="D115">
        <f>'Population 2016'!D115/'Population 2016'!D$5</f>
        <v>1.4353060845241239E-3</v>
      </c>
      <c r="E115">
        <f>'Population 2016'!E115/'Population 2016'!E$5</f>
        <v>8.7193358303761035E-4</v>
      </c>
      <c r="F115">
        <f>'Population 2016'!F115/'Population 2016'!F$5</f>
        <v>2.5238217872778777E-3</v>
      </c>
      <c r="G115">
        <f>'Population 2016'!G115/'Population 2016'!G$5</f>
        <v>2.5307205110160777E-3</v>
      </c>
      <c r="H115">
        <f>'Population 2016'!H115/'Population 2016'!H$5</f>
        <v>2.8857408734391872E-3</v>
      </c>
      <c r="I115">
        <f>'Population 2016'!I115/'Population 2016'!I$5</f>
        <v>2.2297127543756804E-3</v>
      </c>
      <c r="J115">
        <f>'Population 2016'!J115/'Population 2016'!J$5</f>
        <v>1.7249529369811666E-3</v>
      </c>
      <c r="K115">
        <f>'Population 2016'!K115/'Population 2016'!K$5</f>
        <v>2.4098662760478192E-3</v>
      </c>
      <c r="L115">
        <f>'Population 2016'!L115/'Population 2016'!L$5</f>
        <v>3.6138071259511064E-3</v>
      </c>
      <c r="M115">
        <f>'Population 2016'!M115/'Population 2016'!M$5</f>
        <v>3.6138071259511064E-3</v>
      </c>
      <c r="N115">
        <f>'Population 2016'!N115/'Population 2016'!N$5</f>
        <v>2.2102378215896031E-3</v>
      </c>
      <c r="O115">
        <f>'Population 2016'!O115/'Population 2016'!O$5</f>
        <v>2.8630586184008478E-3</v>
      </c>
      <c r="P115">
        <f>'Population 2016'!P115/'Population 2016'!P$5</f>
        <v>2.2878395131297195E-3</v>
      </c>
      <c r="Q115">
        <f>'Population 2016'!Q115/'Population 2016'!Q$5</f>
        <v>3.1962021597866067E-3</v>
      </c>
      <c r="R115">
        <f>'Population 2016'!R115/'Population 2016'!R$5</f>
        <v>8.9157396071751747E-4</v>
      </c>
      <c r="S115">
        <f>'Population 2016'!S115/'Population 2016'!S$5</f>
        <v>2.2304760526134612E-3</v>
      </c>
      <c r="T115">
        <f>'Population 2016'!T115/'Population 2016'!T$5</f>
        <v>1.293606883105401E-3</v>
      </c>
      <c r="U115">
        <f>'Population 2016'!U115/'Population 2016'!U$5</f>
        <v>2.7884743062010359E-3</v>
      </c>
      <c r="V115">
        <f>'Population 2016'!V115/'Population 2016'!V$5</f>
        <v>3.304813732149808E-3</v>
      </c>
      <c r="W115">
        <f>'Population 2016'!W115/'Population 2016'!W$5</f>
        <v>2.6441537727400492E-3</v>
      </c>
      <c r="X115">
        <f>'Population 2016'!X115/'Population 2016'!X$5</f>
        <v>2.6441537727400492E-3</v>
      </c>
      <c r="Y115">
        <f>'Population 2016'!Y115/'Population 2016'!Y$5</f>
        <v>2.5476542503298834E-3</v>
      </c>
      <c r="Z115">
        <f>'Population 2016'!Z115/'Population 2016'!Z$5</f>
        <v>1.85836545143762E-3</v>
      </c>
      <c r="AA115">
        <f>'Population 2016'!AA115/'Population 2016'!AA$5</f>
        <v>2.4402769943600569E-3</v>
      </c>
      <c r="AB115">
        <f>'Population 2016'!AB115/'Population 2016'!AB$5</f>
        <v>1.4902305968086957E-3</v>
      </c>
      <c r="AC115">
        <f>'Population 2016'!AC115/'Population 2016'!AC$5</f>
        <v>1.9858467050459122E-3</v>
      </c>
      <c r="AD115">
        <f>'Population 2016'!AD115/'Population 2016'!AD$5</f>
        <v>2.5159105288622575E-3</v>
      </c>
      <c r="AE115">
        <f>'Population 2016'!AE115/'Population 2016'!AE$5</f>
        <v>2.5102927134775513E-3</v>
      </c>
      <c r="AF115">
        <f>'Population 2016'!AF115/'Population 2016'!AF$5</f>
        <v>1.2064727261759339E-3</v>
      </c>
      <c r="AG115">
        <f>'Population 2016'!AG115/'Population 2016'!AG$5</f>
        <v>2.5102927134775513E-3</v>
      </c>
      <c r="AH115">
        <f>'Population 2016'!AH115/'Population 2016'!AH$5</f>
        <v>3.256457650260535E-3</v>
      </c>
      <c r="AI115">
        <f>'Population 2016'!AI115/'Population 2016'!AI$5</f>
        <v>2.0575400297488844E-3</v>
      </c>
      <c r="AJ115">
        <f>'Population 2016'!AJ115/'Population 2016'!AJ$5</f>
        <v>4.2801773415497863E-3</v>
      </c>
      <c r="AK115">
        <f>'Population 2016'!AK115/'Population 2016'!AK$5</f>
        <v>1.772626126749054E-3</v>
      </c>
      <c r="AL115">
        <f>'Population 2016'!AL115/'Population 2016'!AL$5</f>
        <v>2.16384952377574E-3</v>
      </c>
      <c r="AM115">
        <f>'Population 2016'!AM115/'Population 2016'!AM$5</f>
        <v>3.0497191143499789E-3</v>
      </c>
      <c r="AN115">
        <f>'Population 2016'!AN115/'Population 2016'!AN$5</f>
        <v>1.5817606632486092E-3</v>
      </c>
      <c r="AO115">
        <f>'Population 2016'!AO115/'Population 2016'!AO$5</f>
        <v>1.5817606632486092E-3</v>
      </c>
      <c r="AP115">
        <f>'Population 2016'!AP115/'Population 2016'!AP$5</f>
        <v>1.6169173945436964E-3</v>
      </c>
      <c r="AQ115">
        <f>'Population 2016'!AQ115/'Population 2016'!AQ$5</f>
        <v>2.4182057324491696E-3</v>
      </c>
      <c r="AR115">
        <f>'Population 2016'!AR115/'Population 2016'!AR$5</f>
        <v>2.3193368893083049E-3</v>
      </c>
      <c r="AS115">
        <f>'Population 2016'!AS115/'Population 2016'!AS$5</f>
        <v>2.2297127543756804E-3</v>
      </c>
      <c r="AT115">
        <f>'Population 2016'!AT115/'Population 2016'!AT$5</f>
        <v>2.6361575367743977E-4</v>
      </c>
      <c r="AU115">
        <f>'Population 2016'!AU115/'Population 2016'!AU$5</f>
        <v>2.6361575367743977E-4</v>
      </c>
      <c r="AV115">
        <f>'Population 2016'!AV115/'Population 2016'!AV$5</f>
        <v>3.7694013303769401E-3</v>
      </c>
      <c r="AW115">
        <f>'Population 2016'!AW115/'Population 2016'!AW$5</f>
        <v>3.4741289889560069E-3</v>
      </c>
      <c r="AX115">
        <f>'Population 2016'!AX115/'Population 2016'!AX$5</f>
        <v>1.3545114175089769E-3</v>
      </c>
      <c r="AY115">
        <f>'Population 2016'!AY115/'Population 2016'!AY$5</f>
        <v>2.3453994675805513E-3</v>
      </c>
      <c r="AZ115">
        <f>'Population 2016'!AZ115/'Population 2016'!AZ$5</f>
        <v>2.0824824110774257E-3</v>
      </c>
      <c r="BA115">
        <f>'Population 2016'!BA115/'Population 2016'!BA$5</f>
        <v>3.4684733318937596E-3</v>
      </c>
      <c r="BB115">
        <f>'Population 2016'!BB115/'Population 2016'!BB$5</f>
        <v>2.5548428081174951E-3</v>
      </c>
      <c r="BC115">
        <f>'Population 2016'!BC115/'Population 2016'!BC$5</f>
        <v>2.7884743062010359E-3</v>
      </c>
      <c r="BD115" s="9">
        <v>113</v>
      </c>
    </row>
    <row r="116" spans="1:56" x14ac:dyDescent="0.35">
      <c r="A116" s="3"/>
      <c r="B116" s="5" t="s">
        <v>82</v>
      </c>
      <c r="C116">
        <f>'Population 2016'!C116/'Population 2016'!C$5</f>
        <v>9.9666245853628614E-4</v>
      </c>
      <c r="D116">
        <f>'Population 2016'!D116/'Population 2016'!D$5</f>
        <v>7.5555294739004136E-4</v>
      </c>
      <c r="E116">
        <f>'Population 2016'!E116/'Population 2016'!E$5</f>
        <v>5.3441090573272897E-4</v>
      </c>
      <c r="F116">
        <f>'Population 2016'!F116/'Population 2016'!F$5</f>
        <v>1.658511460211177E-3</v>
      </c>
      <c r="G116">
        <f>'Population 2016'!G116/'Population 2016'!G$5</f>
        <v>1.4074595355383533E-3</v>
      </c>
      <c r="H116">
        <f>'Population 2016'!H116/'Population 2016'!H$5</f>
        <v>2.0102913949801076E-3</v>
      </c>
      <c r="I116">
        <f>'Population 2016'!I116/'Population 2016'!I$5</f>
        <v>1.5388158445691317E-3</v>
      </c>
      <c r="J116">
        <f>'Population 2016'!J116/'Population 2016'!J$5</f>
        <v>1.0449234137482066E-3</v>
      </c>
      <c r="K116">
        <f>'Population 2016'!K116/'Population 2016'!K$5</f>
        <v>1.441194537636441E-3</v>
      </c>
      <c r="L116">
        <f>'Population 2016'!L116/'Population 2016'!L$5</f>
        <v>2.1921115753022096E-3</v>
      </c>
      <c r="M116">
        <f>'Population 2016'!M116/'Population 2016'!M$5</f>
        <v>2.1921115753022096E-3</v>
      </c>
      <c r="N116">
        <f>'Population 2016'!N116/'Population 2016'!N$5</f>
        <v>1.3261426929537619E-3</v>
      </c>
      <c r="O116">
        <f>'Population 2016'!O116/'Population 2016'!O$5</f>
        <v>1.8228470096392942E-3</v>
      </c>
      <c r="P116">
        <f>'Population 2016'!P116/'Population 2016'!P$5</f>
        <v>1.5665502084976897E-3</v>
      </c>
      <c r="Q116">
        <f>'Population 2016'!Q116/'Population 2016'!Q$5</f>
        <v>1.7273592554729086E-3</v>
      </c>
      <c r="R116">
        <f>'Population 2016'!R116/'Population 2016'!R$5</f>
        <v>4.6574759141959865E-4</v>
      </c>
      <c r="S116">
        <f>'Population 2016'!S116/'Population 2016'!S$5</f>
        <v>1.2851496369628806E-3</v>
      </c>
      <c r="T116">
        <f>'Population 2016'!T116/'Population 2016'!T$5</f>
        <v>7.817480444665733E-4</v>
      </c>
      <c r="U116">
        <f>'Population 2016'!U116/'Population 2016'!U$5</f>
        <v>2.5229053246580801E-3</v>
      </c>
      <c r="V116">
        <f>'Population 2016'!V116/'Population 2016'!V$5</f>
        <v>2.106532540585097E-3</v>
      </c>
      <c r="W116">
        <f>'Population 2016'!W116/'Population 2016'!W$5</f>
        <v>1.5753796272691023E-3</v>
      </c>
      <c r="X116">
        <f>'Population 2016'!X116/'Population 2016'!X$5</f>
        <v>1.5753796272691023E-3</v>
      </c>
      <c r="Y116">
        <f>'Population 2016'!Y116/'Population 2016'!Y$5</f>
        <v>1.5977488434206133E-3</v>
      </c>
      <c r="Z116">
        <f>'Population 2016'!Z116/'Population 2016'!Z$5</f>
        <v>1.0898539053743543E-3</v>
      </c>
      <c r="AA116">
        <f>'Population 2016'!AA116/'Population 2016'!AA$5</f>
        <v>1.2603336396136749E-3</v>
      </c>
      <c r="AB116">
        <f>'Population 2016'!AB116/'Population 2016'!AB$5</f>
        <v>7.635384788594004E-4</v>
      </c>
      <c r="AC116">
        <f>'Population 2016'!AC116/'Population 2016'!AC$5</f>
        <v>1.068426899121056E-3</v>
      </c>
      <c r="AD116">
        <f>'Population 2016'!AD116/'Population 2016'!AD$5</f>
        <v>1.3993821876511965E-3</v>
      </c>
      <c r="AE116">
        <f>'Population 2016'!AE116/'Population 2016'!AE$5</f>
        <v>1.3963182373535662E-3</v>
      </c>
      <c r="AF116">
        <f>'Population 2016'!AF116/'Population 2016'!AF$5</f>
        <v>3.9210363600717849E-4</v>
      </c>
      <c r="AG116">
        <f>'Population 2016'!AG116/'Population 2016'!AG$5</f>
        <v>1.3963182373535662E-3</v>
      </c>
      <c r="AH116">
        <f>'Population 2016'!AH116/'Population 2016'!AH$5</f>
        <v>1.6050082200941827E-3</v>
      </c>
      <c r="AI116">
        <f>'Population 2016'!AI116/'Population 2016'!AI$5</f>
        <v>1.130621664187593E-3</v>
      </c>
      <c r="AJ116">
        <f>'Population 2016'!AJ116/'Population 2016'!AJ$5</f>
        <v>1.9379304575746592E-3</v>
      </c>
      <c r="AK116">
        <f>'Population 2016'!AK116/'Population 2016'!AK$5</f>
        <v>8.0459625611304579E-4</v>
      </c>
      <c r="AL116">
        <f>'Population 2016'!AL116/'Population 2016'!AL$5</f>
        <v>1.3657083059896065E-3</v>
      </c>
      <c r="AM116">
        <f>'Population 2016'!AM116/'Population 2016'!AM$5</f>
        <v>1.3039179111235064E-3</v>
      </c>
      <c r="AN116">
        <f>'Population 2016'!AN116/'Population 2016'!AN$5</f>
        <v>6.5452165375804513E-4</v>
      </c>
      <c r="AO116">
        <f>'Population 2016'!AO116/'Population 2016'!AO$5</f>
        <v>6.5452165375804513E-4</v>
      </c>
      <c r="AP116">
        <f>'Population 2016'!AP116/'Population 2016'!AP$5</f>
        <v>7.609023033146807E-4</v>
      </c>
      <c r="AQ116">
        <f>'Population 2016'!AQ116/'Population 2016'!AQ$5</f>
        <v>1.1508741162930892E-3</v>
      </c>
      <c r="AR116">
        <f>'Population 2016'!AR116/'Population 2016'!AR$5</f>
        <v>1.3126052206132487E-3</v>
      </c>
      <c r="AS116">
        <f>'Population 2016'!AS116/'Population 2016'!AS$5</f>
        <v>1.5388158445691317E-3</v>
      </c>
      <c r="AT116">
        <f>'Population 2016'!AT116/'Population 2016'!AT$5</f>
        <v>5.2723150735487951E-5</v>
      </c>
      <c r="AU116">
        <f>'Population 2016'!AU116/'Population 2016'!AU$5</f>
        <v>5.2723150735487951E-5</v>
      </c>
      <c r="AV116">
        <f>'Population 2016'!AV116/'Population 2016'!AV$5</f>
        <v>2.9775102945834653E-3</v>
      </c>
      <c r="AW116">
        <f>'Population 2016'!AW116/'Population 2016'!AW$5</f>
        <v>1.9220208676551346E-3</v>
      </c>
      <c r="AX116">
        <f>'Population 2016'!AX116/'Population 2016'!AX$5</f>
        <v>8.3059662394418393E-4</v>
      </c>
      <c r="AY116">
        <f>'Population 2016'!AY116/'Population 2016'!AY$5</f>
        <v>1.3830666136287139E-3</v>
      </c>
      <c r="AZ116">
        <f>'Population 2016'!AZ116/'Population 2016'!AZ$5</f>
        <v>1.2138226208213724E-3</v>
      </c>
      <c r="BA116">
        <f>'Population 2016'!BA116/'Population 2016'!BA$5</f>
        <v>1.3765925286115309E-3</v>
      </c>
      <c r="BB116">
        <f>'Population 2016'!BB116/'Population 2016'!BB$5</f>
        <v>1.4155210153083419E-3</v>
      </c>
      <c r="BC116">
        <f>'Population 2016'!BC116/'Population 2016'!BC$5</f>
        <v>2.5229053246580801E-3</v>
      </c>
      <c r="BD116" s="9">
        <v>114</v>
      </c>
    </row>
    <row r="117" spans="1:56" x14ac:dyDescent="0.35">
      <c r="A117" s="3"/>
      <c r="B117" s="5" t="s">
        <v>76</v>
      </c>
      <c r="C117">
        <f>'Population 2016'!C117/'Population 2016'!C$5</f>
        <v>0</v>
      </c>
      <c r="D117">
        <f>'Population 2016'!D117/'Population 2016'!D$5</f>
        <v>0</v>
      </c>
      <c r="E117">
        <f>'Population 2016'!E117/'Population 2016'!E$5</f>
        <v>0</v>
      </c>
      <c r="F117">
        <f>'Population 2016'!F117/'Population 2016'!F$5</f>
        <v>0</v>
      </c>
      <c r="G117">
        <f>'Population 2016'!G117/'Population 2016'!G$5</f>
        <v>0</v>
      </c>
      <c r="H117">
        <f>'Population 2016'!H117/'Population 2016'!H$5</f>
        <v>0</v>
      </c>
      <c r="I117">
        <f>'Population 2016'!I117/'Population 2016'!I$5</f>
        <v>0</v>
      </c>
      <c r="J117">
        <f>'Population 2016'!J117/'Population 2016'!J$5</f>
        <v>0</v>
      </c>
      <c r="K117">
        <f>'Population 2016'!K117/'Population 2016'!K$5</f>
        <v>0</v>
      </c>
      <c r="L117">
        <f>'Population 2016'!L117/'Population 2016'!L$5</f>
        <v>0</v>
      </c>
      <c r="M117">
        <f>'Population 2016'!M117/'Population 2016'!M$5</f>
        <v>0</v>
      </c>
      <c r="N117">
        <f>'Population 2016'!N117/'Population 2016'!N$5</f>
        <v>0</v>
      </c>
      <c r="O117">
        <f>'Population 2016'!O117/'Population 2016'!O$5</f>
        <v>0</v>
      </c>
      <c r="P117">
        <f>'Population 2016'!P117/'Population 2016'!P$5</f>
        <v>0</v>
      </c>
      <c r="Q117">
        <f>'Population 2016'!Q117/'Population 2016'!Q$5</f>
        <v>0</v>
      </c>
      <c r="R117">
        <f>'Population 2016'!R117/'Population 2016'!R$5</f>
        <v>0</v>
      </c>
      <c r="S117">
        <f>'Population 2016'!S117/'Population 2016'!S$5</f>
        <v>0</v>
      </c>
      <c r="T117">
        <f>'Population 2016'!T117/'Population 2016'!T$5</f>
        <v>0</v>
      </c>
      <c r="U117">
        <f>'Population 2016'!U117/'Population 2016'!U$5</f>
        <v>0</v>
      </c>
      <c r="V117">
        <f>'Population 2016'!V117/'Population 2016'!V$5</f>
        <v>0</v>
      </c>
      <c r="W117">
        <f>'Population 2016'!W117/'Population 2016'!W$5</f>
        <v>0</v>
      </c>
      <c r="X117">
        <f>'Population 2016'!X117/'Population 2016'!X$5</f>
        <v>0</v>
      </c>
      <c r="Y117">
        <f>'Population 2016'!Y117/'Population 2016'!Y$5</f>
        <v>0</v>
      </c>
      <c r="Z117">
        <f>'Population 2016'!Z117/'Population 2016'!Z$5</f>
        <v>0</v>
      </c>
      <c r="AA117">
        <f>'Population 2016'!AA117/'Population 2016'!AA$5</f>
        <v>0</v>
      </c>
      <c r="AB117">
        <f>'Population 2016'!AB117/'Population 2016'!AB$5</f>
        <v>0</v>
      </c>
      <c r="AC117">
        <f>'Population 2016'!AC117/'Population 2016'!AC$5</f>
        <v>0</v>
      </c>
      <c r="AD117">
        <f>'Population 2016'!AD117/'Population 2016'!AD$5</f>
        <v>0</v>
      </c>
      <c r="AE117">
        <f>'Population 2016'!AE117/'Population 2016'!AE$5</f>
        <v>0</v>
      </c>
      <c r="AF117">
        <f>'Population 2016'!AF117/'Population 2016'!AF$5</f>
        <v>0</v>
      </c>
      <c r="AG117">
        <f>'Population 2016'!AG117/'Population 2016'!AG$5</f>
        <v>0</v>
      </c>
      <c r="AH117">
        <f>'Population 2016'!AH117/'Population 2016'!AH$5</f>
        <v>0</v>
      </c>
      <c r="AI117">
        <f>'Population 2016'!AI117/'Population 2016'!AI$5</f>
        <v>0</v>
      </c>
      <c r="AJ117">
        <f>'Population 2016'!AJ117/'Population 2016'!AJ$5</f>
        <v>0</v>
      </c>
      <c r="AK117">
        <f>'Population 2016'!AK117/'Population 2016'!AK$5</f>
        <v>0</v>
      </c>
      <c r="AL117">
        <f>'Population 2016'!AL117/'Population 2016'!AL$5</f>
        <v>0</v>
      </c>
      <c r="AM117">
        <f>'Population 2016'!AM117/'Population 2016'!AM$5</f>
        <v>0</v>
      </c>
      <c r="AN117">
        <f>'Population 2016'!AN117/'Population 2016'!AN$5</f>
        <v>0</v>
      </c>
      <c r="AO117">
        <f>'Population 2016'!AO117/'Population 2016'!AO$5</f>
        <v>0</v>
      </c>
      <c r="AP117">
        <f>'Population 2016'!AP117/'Population 2016'!AP$5</f>
        <v>0</v>
      </c>
      <c r="AQ117">
        <f>'Population 2016'!AQ117/'Population 2016'!AQ$5</f>
        <v>0</v>
      </c>
      <c r="AR117">
        <f>'Population 2016'!AR117/'Population 2016'!AR$5</f>
        <v>0</v>
      </c>
      <c r="AS117">
        <f>'Population 2016'!AS117/'Population 2016'!AS$5</f>
        <v>0</v>
      </c>
      <c r="AT117">
        <f>'Population 2016'!AT117/'Population 2016'!AT$5</f>
        <v>0</v>
      </c>
      <c r="AU117">
        <f>'Population 2016'!AU117/'Population 2016'!AU$5</f>
        <v>0</v>
      </c>
      <c r="AV117">
        <f>'Population 2016'!AV117/'Population 2016'!AV$5</f>
        <v>0</v>
      </c>
      <c r="AW117">
        <f>'Population 2016'!AW117/'Population 2016'!AW$5</f>
        <v>0</v>
      </c>
      <c r="AX117">
        <f>'Population 2016'!AX117/'Population 2016'!AX$5</f>
        <v>0</v>
      </c>
      <c r="AY117">
        <f>'Population 2016'!AY117/'Population 2016'!AY$5</f>
        <v>0</v>
      </c>
      <c r="AZ117">
        <f>'Population 2016'!AZ117/'Population 2016'!AZ$5</f>
        <v>0</v>
      </c>
      <c r="BA117">
        <f>'Population 2016'!BA117/'Population 2016'!BA$5</f>
        <v>0</v>
      </c>
      <c r="BB117">
        <f>'Population 2016'!BB117/'Population 2016'!BB$5</f>
        <v>0</v>
      </c>
      <c r="BC117">
        <f>'Population 2016'!BC117/'Population 2016'!BC$5</f>
        <v>0</v>
      </c>
      <c r="BD117" s="9">
        <v>115</v>
      </c>
    </row>
    <row r="118" spans="1:56" x14ac:dyDescent="0.35">
      <c r="A118" s="3"/>
      <c r="B118" s="5" t="s">
        <v>46</v>
      </c>
      <c r="C118">
        <f>'Population 2016'!C118/'Population 2016'!C$5</f>
        <v>0</v>
      </c>
      <c r="D118">
        <f>'Population 2016'!D118/'Population 2016'!D$5</f>
        <v>0</v>
      </c>
      <c r="E118">
        <f>'Population 2016'!E118/'Population 2016'!E$5</f>
        <v>0</v>
      </c>
      <c r="F118">
        <f>'Population 2016'!F118/'Population 2016'!F$5</f>
        <v>0</v>
      </c>
      <c r="G118">
        <f>'Population 2016'!G118/'Population 2016'!G$5</f>
        <v>0</v>
      </c>
      <c r="H118">
        <f>'Population 2016'!H118/'Population 2016'!H$5</f>
        <v>0</v>
      </c>
      <c r="I118">
        <f>'Population 2016'!I118/'Population 2016'!I$5</f>
        <v>0</v>
      </c>
      <c r="J118">
        <f>'Population 2016'!J118/'Population 2016'!J$5</f>
        <v>0</v>
      </c>
      <c r="K118">
        <f>'Population 2016'!K118/'Population 2016'!K$5</f>
        <v>0</v>
      </c>
      <c r="L118">
        <f>'Population 2016'!L118/'Population 2016'!L$5</f>
        <v>0</v>
      </c>
      <c r="M118">
        <f>'Population 2016'!M118/'Population 2016'!M$5</f>
        <v>0</v>
      </c>
      <c r="N118">
        <f>'Population 2016'!N118/'Population 2016'!N$5</f>
        <v>0</v>
      </c>
      <c r="O118">
        <f>'Population 2016'!O118/'Population 2016'!O$5</f>
        <v>0</v>
      </c>
      <c r="P118">
        <f>'Population 2016'!P118/'Population 2016'!P$5</f>
        <v>0</v>
      </c>
      <c r="Q118">
        <f>'Population 2016'!Q118/'Population 2016'!Q$5</f>
        <v>0</v>
      </c>
      <c r="R118">
        <f>'Population 2016'!R118/'Population 2016'!R$5</f>
        <v>0</v>
      </c>
      <c r="S118">
        <f>'Population 2016'!S118/'Population 2016'!S$5</f>
        <v>0</v>
      </c>
      <c r="T118">
        <f>'Population 2016'!T118/'Population 2016'!T$5</f>
        <v>0</v>
      </c>
      <c r="U118">
        <f>'Population 2016'!U118/'Population 2016'!U$5</f>
        <v>0</v>
      </c>
      <c r="V118">
        <f>'Population 2016'!V118/'Population 2016'!V$5</f>
        <v>0</v>
      </c>
      <c r="W118">
        <f>'Population 2016'!W118/'Population 2016'!W$5</f>
        <v>0</v>
      </c>
      <c r="X118">
        <f>'Population 2016'!X118/'Population 2016'!X$5</f>
        <v>0</v>
      </c>
      <c r="Y118">
        <f>'Population 2016'!Y118/'Population 2016'!Y$5</f>
        <v>0</v>
      </c>
      <c r="Z118">
        <f>'Population 2016'!Z118/'Population 2016'!Z$5</f>
        <v>0</v>
      </c>
      <c r="AA118">
        <f>'Population 2016'!AA118/'Population 2016'!AA$5</f>
        <v>0</v>
      </c>
      <c r="AB118">
        <f>'Population 2016'!AB118/'Population 2016'!AB$5</f>
        <v>0</v>
      </c>
      <c r="AC118">
        <f>'Population 2016'!AC118/'Population 2016'!AC$5</f>
        <v>0</v>
      </c>
      <c r="AD118">
        <f>'Population 2016'!AD118/'Population 2016'!AD$5</f>
        <v>0</v>
      </c>
      <c r="AE118">
        <f>'Population 2016'!AE118/'Population 2016'!AE$5</f>
        <v>0</v>
      </c>
      <c r="AF118">
        <f>'Population 2016'!AF118/'Population 2016'!AF$5</f>
        <v>0</v>
      </c>
      <c r="AG118">
        <f>'Population 2016'!AG118/'Population 2016'!AG$5</f>
        <v>0</v>
      </c>
      <c r="AH118">
        <f>'Population 2016'!AH118/'Population 2016'!AH$5</f>
        <v>0</v>
      </c>
      <c r="AI118">
        <f>'Population 2016'!AI118/'Population 2016'!AI$5</f>
        <v>0</v>
      </c>
      <c r="AJ118">
        <f>'Population 2016'!AJ118/'Population 2016'!AJ$5</f>
        <v>0</v>
      </c>
      <c r="AK118">
        <f>'Population 2016'!AK118/'Population 2016'!AK$5</f>
        <v>0</v>
      </c>
      <c r="AL118">
        <f>'Population 2016'!AL118/'Population 2016'!AL$5</f>
        <v>0</v>
      </c>
      <c r="AM118">
        <f>'Population 2016'!AM118/'Population 2016'!AM$5</f>
        <v>0</v>
      </c>
      <c r="AN118">
        <f>'Population 2016'!AN118/'Population 2016'!AN$5</f>
        <v>0</v>
      </c>
      <c r="AO118">
        <f>'Population 2016'!AO118/'Population 2016'!AO$5</f>
        <v>0</v>
      </c>
      <c r="AP118">
        <f>'Population 2016'!AP118/'Population 2016'!AP$5</f>
        <v>0</v>
      </c>
      <c r="AQ118">
        <f>'Population 2016'!AQ118/'Population 2016'!AQ$5</f>
        <v>0</v>
      </c>
      <c r="AR118">
        <f>'Population 2016'!AR118/'Population 2016'!AR$5</f>
        <v>0</v>
      </c>
      <c r="AS118">
        <f>'Population 2016'!AS118/'Population 2016'!AS$5</f>
        <v>0</v>
      </c>
      <c r="AT118">
        <f>'Population 2016'!AT118/'Population 2016'!AT$5</f>
        <v>0</v>
      </c>
      <c r="AU118">
        <f>'Population 2016'!AU118/'Population 2016'!AU$5</f>
        <v>0</v>
      </c>
      <c r="AV118">
        <f>'Population 2016'!AV118/'Population 2016'!AV$5</f>
        <v>0</v>
      </c>
      <c r="AW118">
        <f>'Population 2016'!AW118/'Population 2016'!AW$5</f>
        <v>0</v>
      </c>
      <c r="AX118">
        <f>'Population 2016'!AX118/'Population 2016'!AX$5</f>
        <v>0</v>
      </c>
      <c r="AY118">
        <f>'Population 2016'!AY118/'Population 2016'!AY$5</f>
        <v>0</v>
      </c>
      <c r="AZ118">
        <f>'Population 2016'!AZ118/'Population 2016'!AZ$5</f>
        <v>0</v>
      </c>
      <c r="BA118">
        <f>'Population 2016'!BA118/'Population 2016'!BA$5</f>
        <v>0</v>
      </c>
      <c r="BB118">
        <f>'Population 2016'!BB118/'Population 2016'!BB$5</f>
        <v>0</v>
      </c>
      <c r="BC118">
        <f>'Population 2016'!BC118/'Population 2016'!BC$5</f>
        <v>0</v>
      </c>
      <c r="BD118" s="9">
        <v>116</v>
      </c>
    </row>
    <row r="119" spans="1:56" x14ac:dyDescent="0.35">
      <c r="A119" s="3"/>
      <c r="B119" s="5" t="s">
        <v>77</v>
      </c>
      <c r="C119">
        <f>'Population 2016'!C119/'Population 2016'!C$5</f>
        <v>0</v>
      </c>
      <c r="D119">
        <f>'Population 2016'!D119/'Population 2016'!D$5</f>
        <v>0</v>
      </c>
      <c r="E119">
        <f>'Population 2016'!E119/'Population 2016'!E$5</f>
        <v>0</v>
      </c>
      <c r="F119">
        <f>'Population 2016'!F119/'Population 2016'!F$5</f>
        <v>0</v>
      </c>
      <c r="G119">
        <f>'Population 2016'!G119/'Population 2016'!G$5</f>
        <v>0</v>
      </c>
      <c r="H119">
        <f>'Population 2016'!H119/'Population 2016'!H$5</f>
        <v>0</v>
      </c>
      <c r="I119">
        <f>'Population 2016'!I119/'Population 2016'!I$5</f>
        <v>0</v>
      </c>
      <c r="J119">
        <f>'Population 2016'!J119/'Population 2016'!J$5</f>
        <v>0</v>
      </c>
      <c r="K119">
        <f>'Population 2016'!K119/'Population 2016'!K$5</f>
        <v>0</v>
      </c>
      <c r="L119">
        <f>'Population 2016'!L119/'Population 2016'!L$5</f>
        <v>0</v>
      </c>
      <c r="M119">
        <f>'Population 2016'!M119/'Population 2016'!M$5</f>
        <v>0</v>
      </c>
      <c r="N119">
        <f>'Population 2016'!N119/'Population 2016'!N$5</f>
        <v>0</v>
      </c>
      <c r="O119">
        <f>'Population 2016'!O119/'Population 2016'!O$5</f>
        <v>0</v>
      </c>
      <c r="P119">
        <f>'Population 2016'!P119/'Population 2016'!P$5</f>
        <v>0</v>
      </c>
      <c r="Q119">
        <f>'Population 2016'!Q119/'Population 2016'!Q$5</f>
        <v>0</v>
      </c>
      <c r="R119">
        <f>'Population 2016'!R119/'Population 2016'!R$5</f>
        <v>0</v>
      </c>
      <c r="S119">
        <f>'Population 2016'!S119/'Population 2016'!S$5</f>
        <v>0</v>
      </c>
      <c r="T119">
        <f>'Population 2016'!T119/'Population 2016'!T$5</f>
        <v>0</v>
      </c>
      <c r="U119">
        <f>'Population 2016'!U119/'Population 2016'!U$5</f>
        <v>0</v>
      </c>
      <c r="V119">
        <f>'Population 2016'!V119/'Population 2016'!V$5</f>
        <v>0</v>
      </c>
      <c r="W119">
        <f>'Population 2016'!W119/'Population 2016'!W$5</f>
        <v>0</v>
      </c>
      <c r="X119">
        <f>'Population 2016'!X119/'Population 2016'!X$5</f>
        <v>0</v>
      </c>
      <c r="Y119">
        <f>'Population 2016'!Y119/'Population 2016'!Y$5</f>
        <v>0</v>
      </c>
      <c r="Z119">
        <f>'Population 2016'!Z119/'Population 2016'!Z$5</f>
        <v>0</v>
      </c>
      <c r="AA119">
        <f>'Population 2016'!AA119/'Population 2016'!AA$5</f>
        <v>0</v>
      </c>
      <c r="AB119">
        <f>'Population 2016'!AB119/'Population 2016'!AB$5</f>
        <v>0</v>
      </c>
      <c r="AC119">
        <f>'Population 2016'!AC119/'Population 2016'!AC$5</f>
        <v>0</v>
      </c>
      <c r="AD119">
        <f>'Population 2016'!AD119/'Population 2016'!AD$5</f>
        <v>0</v>
      </c>
      <c r="AE119">
        <f>'Population 2016'!AE119/'Population 2016'!AE$5</f>
        <v>0</v>
      </c>
      <c r="AF119">
        <f>'Population 2016'!AF119/'Population 2016'!AF$5</f>
        <v>0</v>
      </c>
      <c r="AG119">
        <f>'Population 2016'!AG119/'Population 2016'!AG$5</f>
        <v>0</v>
      </c>
      <c r="AH119">
        <f>'Population 2016'!AH119/'Population 2016'!AH$5</f>
        <v>0</v>
      </c>
      <c r="AI119">
        <f>'Population 2016'!AI119/'Population 2016'!AI$5</f>
        <v>0</v>
      </c>
      <c r="AJ119">
        <f>'Population 2016'!AJ119/'Population 2016'!AJ$5</f>
        <v>0</v>
      </c>
      <c r="AK119">
        <f>'Population 2016'!AK119/'Population 2016'!AK$5</f>
        <v>0</v>
      </c>
      <c r="AL119">
        <f>'Population 2016'!AL119/'Population 2016'!AL$5</f>
        <v>0</v>
      </c>
      <c r="AM119">
        <f>'Population 2016'!AM119/'Population 2016'!AM$5</f>
        <v>0</v>
      </c>
      <c r="AN119">
        <f>'Population 2016'!AN119/'Population 2016'!AN$5</f>
        <v>0</v>
      </c>
      <c r="AO119">
        <f>'Population 2016'!AO119/'Population 2016'!AO$5</f>
        <v>0</v>
      </c>
      <c r="AP119">
        <f>'Population 2016'!AP119/'Population 2016'!AP$5</f>
        <v>0</v>
      </c>
      <c r="AQ119">
        <f>'Population 2016'!AQ119/'Population 2016'!AQ$5</f>
        <v>0</v>
      </c>
      <c r="AR119">
        <f>'Population 2016'!AR119/'Population 2016'!AR$5</f>
        <v>0</v>
      </c>
      <c r="AS119">
        <f>'Population 2016'!AS119/'Population 2016'!AS$5</f>
        <v>0</v>
      </c>
      <c r="AT119">
        <f>'Population 2016'!AT119/'Population 2016'!AT$5</f>
        <v>0</v>
      </c>
      <c r="AU119">
        <f>'Population 2016'!AU119/'Population 2016'!AU$5</f>
        <v>0</v>
      </c>
      <c r="AV119">
        <f>'Population 2016'!AV119/'Population 2016'!AV$5</f>
        <v>0</v>
      </c>
      <c r="AW119">
        <f>'Population 2016'!AW119/'Population 2016'!AW$5</f>
        <v>0</v>
      </c>
      <c r="AX119">
        <f>'Population 2016'!AX119/'Population 2016'!AX$5</f>
        <v>0</v>
      </c>
      <c r="AY119">
        <f>'Population 2016'!AY119/'Population 2016'!AY$5</f>
        <v>0</v>
      </c>
      <c r="AZ119">
        <f>'Population 2016'!AZ119/'Population 2016'!AZ$5</f>
        <v>0</v>
      </c>
      <c r="BA119">
        <f>'Population 2016'!BA119/'Population 2016'!BA$5</f>
        <v>0</v>
      </c>
      <c r="BB119">
        <f>'Population 2016'!BB119/'Population 2016'!BB$5</f>
        <v>0</v>
      </c>
      <c r="BC119">
        <f>'Population 2016'!BC119/'Population 2016'!BC$5</f>
        <v>0</v>
      </c>
      <c r="BD119" s="9">
        <v>117</v>
      </c>
    </row>
    <row r="120" spans="1:56" x14ac:dyDescent="0.35">
      <c r="A120" s="3"/>
      <c r="B120" s="5" t="s">
        <v>47</v>
      </c>
      <c r="C120">
        <f>'Population 2016'!C120/'Population 2016'!C$5</f>
        <v>4.727757816133665E-3</v>
      </c>
      <c r="D120">
        <f>'Population 2016'!D120/'Population 2016'!D$5</f>
        <v>3.3009594788885304E-3</v>
      </c>
      <c r="E120">
        <f>'Population 2016'!E120/'Population 2016'!E$5</f>
        <v>1.992321359091314E-3</v>
      </c>
      <c r="F120">
        <f>'Population 2016'!F120/'Population 2016'!F$5</f>
        <v>4.017512232809683E-3</v>
      </c>
      <c r="G120">
        <f>'Population 2016'!G120/'Population 2016'!G$5</f>
        <v>4.1141124884967253E-3</v>
      </c>
      <c r="H120">
        <f>'Population 2016'!H120/'Population 2016'!H$5</f>
        <v>6.5885679267735147E-3</v>
      </c>
      <c r="I120">
        <f>'Population 2016'!I120/'Population 2016'!I$5</f>
        <v>3.8208692739301565E-3</v>
      </c>
      <c r="J120">
        <f>'Population 2016'!J120/'Population 2016'!J$5</f>
        <v>5.149979682044733E-3</v>
      </c>
      <c r="K120">
        <f>'Population 2016'!K120/'Population 2016'!K$5</f>
        <v>7.2295988281434577E-3</v>
      </c>
      <c r="L120">
        <f>'Population 2016'!L120/'Population 2016'!L$5</f>
        <v>7.1799596524391215E-3</v>
      </c>
      <c r="M120">
        <f>'Population 2016'!M120/'Population 2016'!M$5</f>
        <v>7.1799596524391215E-3</v>
      </c>
      <c r="N120">
        <f>'Population 2016'!N120/'Population 2016'!N$5</f>
        <v>4.5329968413692226E-3</v>
      </c>
      <c r="O120">
        <f>'Population 2016'!O120/'Population 2016'!O$5</f>
        <v>7.2022270435204722E-3</v>
      </c>
      <c r="P120">
        <f>'Population 2016'!P120/'Population 2016'!P$5</f>
        <v>4.7221909162628202E-3</v>
      </c>
      <c r="Q120">
        <f>'Population 2016'!Q120/'Population 2016'!Q$5</f>
        <v>7.1444518865818266E-3</v>
      </c>
      <c r="R120">
        <f>'Population 2016'!R120/'Population 2016'!R$5</f>
        <v>2.9009421408420716E-3</v>
      </c>
      <c r="S120">
        <f>'Population 2016'!S120/'Population 2016'!S$5</f>
        <v>5.2359255813625057E-3</v>
      </c>
      <c r="T120">
        <f>'Population 2016'!T120/'Population 2016'!T$5</f>
        <v>3.5294993555231896E-3</v>
      </c>
      <c r="U120">
        <f>'Population 2016'!U120/'Population 2016'!U$5</f>
        <v>6.1966095693356347E-3</v>
      </c>
      <c r="V120">
        <f>'Population 2016'!V120/'Population 2016'!V$5</f>
        <v>8.3498065195655655E-3</v>
      </c>
      <c r="W120">
        <f>'Population 2016'!W120/'Population 2016'!W$5</f>
        <v>5.3438707273547352E-3</v>
      </c>
      <c r="X120">
        <f>'Population 2016'!X120/'Population 2016'!X$5</f>
        <v>5.3438707273547352E-3</v>
      </c>
      <c r="Y120">
        <f>'Population 2016'!Y120/'Population 2016'!Y$5</f>
        <v>6.8162668320058501E-3</v>
      </c>
      <c r="Z120">
        <f>'Population 2016'!Z120/'Population 2016'!Z$5</f>
        <v>4.5084720170814755E-3</v>
      </c>
      <c r="AA120">
        <f>'Population 2016'!AA120/'Population 2016'!AA$5</f>
        <v>5.6784773947169635E-3</v>
      </c>
      <c r="AB120">
        <f>'Population 2016'!AB120/'Population 2016'!AB$5</f>
        <v>3.4717460057521262E-3</v>
      </c>
      <c r="AC120">
        <f>'Population 2016'!AC120/'Population 2016'!AC$5</f>
        <v>4.640882377885942E-3</v>
      </c>
      <c r="AD120">
        <f>'Population 2016'!AD120/'Population 2016'!AD$5</f>
        <v>4.905281179053928E-3</v>
      </c>
      <c r="AE120">
        <f>'Population 2016'!AE120/'Population 2016'!AE$5</f>
        <v>5.2053922524871923E-3</v>
      </c>
      <c r="AF120">
        <f>'Population 2016'!AF120/'Population 2016'!AF$5</f>
        <v>3.2122336334434241E-3</v>
      </c>
      <c r="AG120">
        <f>'Population 2016'!AG120/'Population 2016'!AG$5</f>
        <v>5.2053922524871923E-3</v>
      </c>
      <c r="AH120">
        <f>'Population 2016'!AH120/'Population 2016'!AH$5</f>
        <v>7.5420525157203497E-3</v>
      </c>
      <c r="AI120">
        <f>'Population 2016'!AI120/'Population 2016'!AI$5</f>
        <v>5.3755796657625338E-3</v>
      </c>
      <c r="AJ120">
        <f>'Population 2016'!AJ120/'Population 2016'!AJ$5</f>
        <v>9.9963750941081345E-3</v>
      </c>
      <c r="AK120">
        <f>'Population 2016'!AK120/'Population 2016'!AK$5</f>
        <v>4.3498485096111535E-3</v>
      </c>
      <c r="AL120">
        <f>'Population 2016'!AL120/'Population 2016'!AL$5</f>
        <v>5.8796403043578508E-3</v>
      </c>
      <c r="AM120">
        <f>'Population 2016'!AM120/'Population 2016'!AM$5</f>
        <v>8.008229170816868E-3</v>
      </c>
      <c r="AN120">
        <f>'Population 2016'!AN120/'Population 2016'!AN$5</f>
        <v>3.654412566815752E-3</v>
      </c>
      <c r="AO120">
        <f>'Population 2016'!AO120/'Population 2016'!AO$5</f>
        <v>3.654412566815752E-3</v>
      </c>
      <c r="AP120">
        <f>'Population 2016'!AP120/'Population 2016'!AP$5</f>
        <v>3.011904950620611E-3</v>
      </c>
      <c r="AQ120">
        <f>'Population 2016'!AQ120/'Population 2016'!AQ$5</f>
        <v>4.9665698470981534E-3</v>
      </c>
      <c r="AR120">
        <f>'Population 2016'!AR120/'Population 2016'!AR$5</f>
        <v>5.2782680739968937E-3</v>
      </c>
      <c r="AS120">
        <f>'Population 2016'!AS120/'Population 2016'!AS$5</f>
        <v>3.8208692739301565E-3</v>
      </c>
      <c r="AT120">
        <f>'Population 2016'!AT120/'Population 2016'!AT$5</f>
        <v>4.2178520588390361E-4</v>
      </c>
      <c r="AU120">
        <f>'Population 2016'!AU120/'Population 2016'!AU$5</f>
        <v>4.2178520588390361E-4</v>
      </c>
      <c r="AV120">
        <f>'Population 2016'!AV120/'Population 2016'!AV$5</f>
        <v>6.7785872663921444E-3</v>
      </c>
      <c r="AW120">
        <f>'Population 2016'!AW120/'Population 2016'!AW$5</f>
        <v>7.0512233815363968E-3</v>
      </c>
      <c r="AX120">
        <f>'Population 2016'!AX120/'Population 2016'!AX$5</f>
        <v>4.0251990237295063E-3</v>
      </c>
      <c r="AY120">
        <f>'Population 2016'!AY120/'Population 2016'!AY$5</f>
        <v>4.542394663565986E-3</v>
      </c>
      <c r="AZ120">
        <f>'Population 2016'!AZ120/'Population 2016'!AZ$5</f>
        <v>3.8370601331177982E-3</v>
      </c>
      <c r="BA120">
        <f>'Population 2016'!BA120/'Population 2016'!BA$5</f>
        <v>7.8681710213776724E-3</v>
      </c>
      <c r="BB120">
        <f>'Population 2016'!BB120/'Population 2016'!BB$5</f>
        <v>7.5264288131028914E-3</v>
      </c>
      <c r="BC120">
        <f>'Population 2016'!BC120/'Population 2016'!BC$5</f>
        <v>6.1966095693356347E-3</v>
      </c>
      <c r="BD120" s="9">
        <v>118</v>
      </c>
    </row>
    <row r="121" spans="1:56" x14ac:dyDescent="0.35">
      <c r="A121" s="3"/>
      <c r="B121" s="5" t="s">
        <v>48</v>
      </c>
      <c r="C121">
        <f>'Population 2016'!C121/'Population 2016'!C$5</f>
        <v>1.1382396385437483E-2</v>
      </c>
      <c r="D121">
        <f>'Population 2016'!D121/'Population 2016'!D$5</f>
        <v>6.9417955263441017E-3</v>
      </c>
      <c r="E121">
        <f>'Population 2016'!E121/'Population 2016'!E$5</f>
        <v>2.8689427570914921E-3</v>
      </c>
      <c r="F121">
        <f>'Population 2016'!F121/'Population 2016'!F$5</f>
        <v>6.2631985578161216E-3</v>
      </c>
      <c r="G121">
        <f>'Population 2016'!G121/'Population 2016'!G$5</f>
        <v>5.3862393763871594E-3</v>
      </c>
      <c r="H121">
        <f>'Population 2016'!H121/'Population 2016'!H$5</f>
        <v>8.4594358862953248E-3</v>
      </c>
      <c r="I121">
        <f>'Population 2016'!I121/'Population 2016'!I$5</f>
        <v>5.6527928984172176E-3</v>
      </c>
      <c r="J121">
        <f>'Population 2016'!J121/'Population 2016'!J$5</f>
        <v>8.5584203411757879E-3</v>
      </c>
      <c r="K121">
        <f>'Population 2016'!K121/'Population 2016'!K$5</f>
        <v>9.5922128242687706E-3</v>
      </c>
      <c r="L121">
        <f>'Population 2016'!L121/'Population 2016'!L$5</f>
        <v>9.6897685574952735E-3</v>
      </c>
      <c r="M121">
        <f>'Population 2016'!M121/'Population 2016'!M$5</f>
        <v>9.6897685574952735E-3</v>
      </c>
      <c r="N121">
        <f>'Population 2016'!N121/'Population 2016'!N$5</f>
        <v>1.3494506554359794E-2</v>
      </c>
      <c r="O121">
        <f>'Population 2016'!O121/'Population 2016'!O$5</f>
        <v>9.6888281273219013E-3</v>
      </c>
      <c r="P121">
        <f>'Population 2016'!P121/'Population 2016'!P$5</f>
        <v>6.9424095570832867E-3</v>
      </c>
      <c r="Q121">
        <f>'Population 2016'!Q121/'Population 2016'!Q$5</f>
        <v>1.0023383979036673E-2</v>
      </c>
      <c r="R121">
        <f>'Population 2016'!R121/'Population 2016'!R$5</f>
        <v>3.9255868419651885E-3</v>
      </c>
      <c r="S121">
        <f>'Population 2016'!S121/'Population 2016'!S$5</f>
        <v>7.7417908418965847E-3</v>
      </c>
      <c r="T121">
        <f>'Population 2016'!T121/'Population 2016'!T$5</f>
        <v>6.814702447150575E-3</v>
      </c>
      <c r="U121">
        <f>'Population 2016'!U121/'Population 2016'!U$5</f>
        <v>6.90479352011685E-3</v>
      </c>
      <c r="V121">
        <f>'Population 2016'!V121/'Population 2016'!V$5</f>
        <v>1.003655902488914E-2</v>
      </c>
      <c r="W121">
        <f>'Population 2016'!W121/'Population 2016'!W$5</f>
        <v>6.6348976003242277E-3</v>
      </c>
      <c r="X121">
        <f>'Population 2016'!X121/'Population 2016'!X$5</f>
        <v>6.6348976003242277E-3</v>
      </c>
      <c r="Y121">
        <f>'Population 2016'!Y121/'Population 2016'!Y$5</f>
        <v>9.3281505858412422E-3</v>
      </c>
      <c r="Z121">
        <f>'Population 2016'!Z121/'Population 2016'!Z$5</f>
        <v>8.5000861429818629E-3</v>
      </c>
      <c r="AA121">
        <f>'Population 2016'!AA121/'Population 2016'!AA$5</f>
        <v>8.4648976817700752E-3</v>
      </c>
      <c r="AB121">
        <f>'Population 2016'!AB121/'Population 2016'!AB$5</f>
        <v>6.8063416681166389E-3</v>
      </c>
      <c r="AC121">
        <f>'Population 2016'!AC121/'Population 2016'!AC$5</f>
        <v>7.6899845062585199E-3</v>
      </c>
      <c r="AD121">
        <f>'Population 2016'!AD121/'Population 2016'!AD$5</f>
        <v>6.3493245003535675E-3</v>
      </c>
      <c r="AE121">
        <f>'Population 2016'!AE121/'Population 2016'!AE$5</f>
        <v>6.7146479943325909E-3</v>
      </c>
      <c r="AF121">
        <f>'Population 2016'!AF121/'Population 2016'!AF$5</f>
        <v>4.8560527228581341E-3</v>
      </c>
      <c r="AG121">
        <f>'Population 2016'!AG121/'Population 2016'!AG$5</f>
        <v>6.7146479943325909E-3</v>
      </c>
      <c r="AH121">
        <f>'Population 2016'!AH121/'Population 2016'!AH$5</f>
        <v>9.8566824257172846E-3</v>
      </c>
      <c r="AI121">
        <f>'Population 2016'!AI121/'Population 2016'!AI$5</f>
        <v>8.4776117770583598E-3</v>
      </c>
      <c r="AJ121">
        <f>'Population 2016'!AJ121/'Population 2016'!AJ$5</f>
        <v>1.2352563923821209E-2</v>
      </c>
      <c r="AK121">
        <f>'Population 2016'!AK121/'Population 2016'!AK$5</f>
        <v>6.1099028198584411E-3</v>
      </c>
      <c r="AL121">
        <f>'Population 2016'!AL121/'Population 2016'!AL$5</f>
        <v>7.3783721466451468E-3</v>
      </c>
      <c r="AM121">
        <f>'Population 2016'!AM121/'Population 2016'!AM$5</f>
        <v>1.0257487567504917E-2</v>
      </c>
      <c r="AN121">
        <f>'Population 2016'!AN121/'Population 2016'!AN$5</f>
        <v>4.9634558743318425E-3</v>
      </c>
      <c r="AO121">
        <f>'Population 2016'!AO121/'Population 2016'!AO$5</f>
        <v>4.9634558743318425E-3</v>
      </c>
      <c r="AP121">
        <f>'Population 2016'!AP121/'Population 2016'!AP$5</f>
        <v>5.3025379262241811E-3</v>
      </c>
      <c r="AQ121">
        <f>'Population 2016'!AQ121/'Population 2016'!AQ$5</f>
        <v>6.6860305803693757E-3</v>
      </c>
      <c r="AR121">
        <f>'Population 2016'!AR121/'Population 2016'!AR$5</f>
        <v>8.011971173478424E-3</v>
      </c>
      <c r="AS121">
        <f>'Population 2016'!AS121/'Population 2016'!AS$5</f>
        <v>5.6527928984172176E-3</v>
      </c>
      <c r="AT121">
        <f>'Population 2016'!AT121/'Population 2016'!AT$5</f>
        <v>2.2143723308904939E-3</v>
      </c>
      <c r="AU121">
        <f>'Population 2016'!AU121/'Population 2016'!AU$5</f>
        <v>2.2143723308904939E-3</v>
      </c>
      <c r="AV121">
        <f>'Population 2016'!AV121/'Population 2016'!AV$5</f>
        <v>8.4362791679864855E-3</v>
      </c>
      <c r="AW121">
        <f>'Population 2016'!AW121/'Population 2016'!AW$5</f>
        <v>9.4346817987674657E-3</v>
      </c>
      <c r="AX121">
        <f>'Population 2016'!AX121/'Population 2016'!AX$5</f>
        <v>7.9992844090624477E-3</v>
      </c>
      <c r="AY121">
        <f>'Population 2016'!AY121/'Population 2016'!AY$5</f>
        <v>7.6282855481778402E-3</v>
      </c>
      <c r="AZ121">
        <f>'Population 2016'!AZ121/'Population 2016'!AZ$5</f>
        <v>8.5025110595923631E-3</v>
      </c>
      <c r="BA121">
        <f>'Population 2016'!BA121/'Population 2016'!BA$5</f>
        <v>1.1269164327359102E-2</v>
      </c>
      <c r="BB121">
        <f>'Population 2016'!BB121/'Population 2016'!BB$5</f>
        <v>1.0585335202281406E-2</v>
      </c>
      <c r="BC121">
        <f>'Population 2016'!BC121/'Population 2016'!BC$5</f>
        <v>6.90479352011685E-3</v>
      </c>
      <c r="BD121" s="9">
        <v>119</v>
      </c>
    </row>
    <row r="122" spans="1:56" x14ac:dyDescent="0.35">
      <c r="A122" s="3"/>
      <c r="B122" s="5" t="s">
        <v>49</v>
      </c>
      <c r="C122">
        <f>'Population 2016'!C122/'Population 2016'!C$5</f>
        <v>1.359038706281018E-2</v>
      </c>
      <c r="D122">
        <f>'Population 2016'!D122/'Population 2016'!D$5</f>
        <v>8.2597341627299661E-3</v>
      </c>
      <c r="E122">
        <f>'Population 2016'!E122/'Population 2016'!E$5</f>
        <v>3.3705389580862464E-3</v>
      </c>
      <c r="F122">
        <f>'Population 2016'!F122/'Population 2016'!F$5</f>
        <v>7.3242338398145767E-3</v>
      </c>
      <c r="G122">
        <f>'Population 2016'!G122/'Population 2016'!G$5</f>
        <v>4.9261083743842365E-3</v>
      </c>
      <c r="H122">
        <f>'Population 2016'!H122/'Population 2016'!H$5</f>
        <v>8.2713763687004109E-3</v>
      </c>
      <c r="I122">
        <f>'Population 2016'!I122/'Population 2016'!I$5</f>
        <v>5.9459006783351481E-3</v>
      </c>
      <c r="J122">
        <f>'Population 2016'!J122/'Population 2016'!J$5</f>
        <v>8.6330577278720885E-3</v>
      </c>
      <c r="K122">
        <f>'Population 2016'!K122/'Population 2016'!K$5</f>
        <v>9.1433161650049614E-3</v>
      </c>
      <c r="L122">
        <f>'Population 2016'!L122/'Population 2016'!L$5</f>
        <v>7.8868362111416453E-3</v>
      </c>
      <c r="M122">
        <f>'Population 2016'!M122/'Population 2016'!M$5</f>
        <v>7.8868362111416453E-3</v>
      </c>
      <c r="N122">
        <f>'Population 2016'!N122/'Population 2016'!N$5</f>
        <v>1.2497890227533937E-2</v>
      </c>
      <c r="O122">
        <f>'Population 2016'!O122/'Population 2016'!O$5</f>
        <v>9.3123705927224808E-3</v>
      </c>
      <c r="P122">
        <f>'Population 2016'!P122/'Population 2016'!P$5</f>
        <v>6.5366843232277693E-3</v>
      </c>
      <c r="Q122">
        <f>'Population 2016'!Q122/'Population 2016'!Q$5</f>
        <v>9.9881317493331449E-3</v>
      </c>
      <c r="R122">
        <f>'Population 2016'!R122/'Population 2016'!R$5</f>
        <v>3.4332251024644703E-3</v>
      </c>
      <c r="S122">
        <f>'Population 2016'!S122/'Population 2016'!S$5</f>
        <v>9.104614358016563E-3</v>
      </c>
      <c r="T122">
        <f>'Population 2016'!T122/'Population 2016'!T$5</f>
        <v>1.001614681972797E-2</v>
      </c>
      <c r="U122">
        <f>'Population 2016'!U122/'Population 2016'!U$5</f>
        <v>7.8342849555171953E-3</v>
      </c>
      <c r="V122">
        <f>'Population 2016'!V122/'Population 2016'!V$5</f>
        <v>1.0173941581883819E-2</v>
      </c>
      <c r="W122">
        <f>'Population 2016'!W122/'Population 2016'!W$5</f>
        <v>7.0499872531523938E-3</v>
      </c>
      <c r="X122">
        <f>'Population 2016'!X122/'Population 2016'!X$5</f>
        <v>7.0499872531523938E-3</v>
      </c>
      <c r="Y122">
        <f>'Population 2016'!Y122/'Population 2016'!Y$5</f>
        <v>9.4354620753247173E-3</v>
      </c>
      <c r="Z122">
        <f>'Population 2016'!Z122/'Population 2016'!Z$5</f>
        <v>1.1690280167949778E-2</v>
      </c>
      <c r="AA122">
        <f>'Population 2016'!AA122/'Population 2016'!AA$5</f>
        <v>9.6102931454991082E-3</v>
      </c>
      <c r="AB122">
        <f>'Population 2016'!AB122/'Population 2016'!AB$5</f>
        <v>8.0038483976950549E-3</v>
      </c>
      <c r="AC122">
        <f>'Population 2016'!AC122/'Population 2016'!AC$5</f>
        <v>9.3676112539587651E-3</v>
      </c>
      <c r="AD122">
        <f>'Population 2016'!AD122/'Population 2016'!AD$5</f>
        <v>6.1595146823476866E-3</v>
      </c>
      <c r="AE122">
        <f>'Population 2016'!AE122/'Population 2016'!AE$5</f>
        <v>6.6273781044979925E-3</v>
      </c>
      <c r="AF122">
        <f>'Population 2016'!AF122/'Population 2016'!AF$5</f>
        <v>4.8258909047037358E-3</v>
      </c>
      <c r="AG122">
        <f>'Population 2016'!AG122/'Population 2016'!AG$5</f>
        <v>6.6273781044979925E-3</v>
      </c>
      <c r="AH122">
        <f>'Population 2016'!AH122/'Population 2016'!AH$5</f>
        <v>1.0046162562811737E-2</v>
      </c>
      <c r="AI122">
        <f>'Population 2016'!AI122/'Population 2016'!AI$5</f>
        <v>1.0376564003849856E-2</v>
      </c>
      <c r="AJ122">
        <f>'Population 2016'!AJ122/'Population 2016'!AJ$5</f>
        <v>1.299389342776678E-2</v>
      </c>
      <c r="AK122">
        <f>'Population 2016'!AK122/'Population 2016'!AK$5</f>
        <v>6.6882063789396934E-3</v>
      </c>
      <c r="AL122">
        <f>'Population 2016'!AL122/'Population 2016'!AL$5</f>
        <v>6.8817509444671077E-3</v>
      </c>
      <c r="AM122">
        <f>'Population 2016'!AM122/'Population 2016'!AM$5</f>
        <v>1.0489295196149096E-2</v>
      </c>
      <c r="AN122">
        <f>'Population 2016'!AN122/'Population 2016'!AN$5</f>
        <v>5.672520999236391E-3</v>
      </c>
      <c r="AO122">
        <f>'Population 2016'!AO122/'Population 2016'!AO$5</f>
        <v>5.672520999236391E-3</v>
      </c>
      <c r="AP122">
        <f>'Population 2016'!AP122/'Population 2016'!AP$5</f>
        <v>5.9841795729435824E-3</v>
      </c>
      <c r="AQ122">
        <f>'Population 2016'!AQ122/'Population 2016'!AQ$5</f>
        <v>6.9600482271058254E-3</v>
      </c>
      <c r="AR122">
        <f>'Population 2016'!AR122/'Population 2016'!AR$5</f>
        <v>8.8244408339632364E-3</v>
      </c>
      <c r="AS122">
        <f>'Population 2016'!AS122/'Population 2016'!AS$5</f>
        <v>5.9459006783351481E-3</v>
      </c>
      <c r="AT122">
        <f>'Population 2016'!AT122/'Population 2016'!AT$5</f>
        <v>2.4252649338324457E-3</v>
      </c>
      <c r="AU122">
        <f>'Population 2016'!AU122/'Population 2016'!AU$5</f>
        <v>2.4252649338324457E-3</v>
      </c>
      <c r="AV122">
        <f>'Population 2016'!AV122/'Population 2016'!AV$5</f>
        <v>8.8163868651673534E-3</v>
      </c>
      <c r="AW122">
        <f>'Population 2016'!AW122/'Population 2016'!AW$5</f>
        <v>9.5795960705351152E-3</v>
      </c>
      <c r="AX122">
        <f>'Population 2016'!AX122/'Population 2016'!AX$5</f>
        <v>8.3570798778384043E-3</v>
      </c>
      <c r="AY122">
        <f>'Population 2016'!AY122/'Population 2016'!AY$5</f>
        <v>7.9220342094795133E-3</v>
      </c>
      <c r="AZ122">
        <f>'Population 2016'!AZ122/'Population 2016'!AZ$5</f>
        <v>8.6894742594819108E-3</v>
      </c>
      <c r="BA122">
        <f>'Population 2016'!BA122/'Population 2016'!BA$5</f>
        <v>1.1390628374001295E-2</v>
      </c>
      <c r="BB122">
        <f>'Population 2016'!BB122/'Population 2016'!BB$5</f>
        <v>1.0378185785407014E-2</v>
      </c>
      <c r="BC122">
        <f>'Population 2016'!BC122/'Population 2016'!BC$5</f>
        <v>7.8342849555171953E-3</v>
      </c>
      <c r="BD122" s="9">
        <v>120</v>
      </c>
    </row>
    <row r="123" spans="1:56" x14ac:dyDescent="0.35">
      <c r="A123" s="3"/>
      <c r="B123" s="5" t="s">
        <v>50</v>
      </c>
      <c r="C123">
        <f>'Population 2016'!C123/'Population 2016'!C$5</f>
        <v>1.0799732178908578E-2</v>
      </c>
      <c r="D123">
        <f>'Population 2016'!D123/'Population 2016'!D$5</f>
        <v>6.7315121817630545E-3</v>
      </c>
      <c r="E123">
        <f>'Population 2016'!E123/'Population 2016'!E$5</f>
        <v>3.0002015760433906E-3</v>
      </c>
      <c r="F123">
        <f>'Population 2016'!F123/'Population 2016'!F$5</f>
        <v>7.4066443471542624E-3</v>
      </c>
      <c r="G123">
        <f>'Population 2016'!G123/'Population 2016'!G$5</f>
        <v>5.2373734639744492E-3</v>
      </c>
      <c r="H123">
        <f>'Population 2016'!H123/'Population 2016'!H$5</f>
        <v>7.8758029006559382E-3</v>
      </c>
      <c r="I123">
        <f>'Population 2016'!I123/'Population 2016'!I$5</f>
        <v>5.0561092035842897E-3</v>
      </c>
      <c r="J123">
        <f>'Population 2016'!J123/'Population 2016'!J$5</f>
        <v>6.8417604471608766E-3</v>
      </c>
      <c r="K123">
        <f>'Population 2016'!K123/'Population 2016'!K$5</f>
        <v>8.670793365779899E-3</v>
      </c>
      <c r="L123">
        <f>'Population 2016'!L123/'Population 2016'!L$5</f>
        <v>7.9186059441170402E-3</v>
      </c>
      <c r="M123">
        <f>'Population 2016'!M123/'Population 2016'!M$5</f>
        <v>7.9186059441170402E-3</v>
      </c>
      <c r="N123">
        <f>'Population 2016'!N123/'Population 2016'!N$5</f>
        <v>9.612525216804238E-3</v>
      </c>
      <c r="O123">
        <f>'Population 2016'!O123/'Population 2016'!O$5</f>
        <v>9.5204129144747917E-3</v>
      </c>
      <c r="P123">
        <f>'Population 2016'!P123/'Population 2016'!P$5</f>
        <v>5.7252338555167362E-3</v>
      </c>
      <c r="Q123">
        <f>'Population 2016'!Q123/'Population 2016'!Q$5</f>
        <v>9.7648676278774636E-3</v>
      </c>
      <c r="R123">
        <f>'Population 2016'!R123/'Population 2016'!R$5</f>
        <v>2.9275562889231914E-3</v>
      </c>
      <c r="S123">
        <f>'Population 2016'!S123/'Population 2016'!S$5</f>
        <v>8.6738773917817511E-3</v>
      </c>
      <c r="T123">
        <f>'Population 2016'!T123/'Population 2016'!T$5</f>
        <v>9.0482682884836414E-3</v>
      </c>
      <c r="U123">
        <f>'Population 2016'!U123/'Population 2016'!U$5</f>
        <v>6.4621785508785909E-3</v>
      </c>
      <c r="V123">
        <f>'Population 2016'!V123/'Population 2016'!V$5</f>
        <v>1.0189206310438785E-2</v>
      </c>
      <c r="W123">
        <f>'Population 2016'!W123/'Population 2016'!W$5</f>
        <v>6.8865661299916982E-3</v>
      </c>
      <c r="X123">
        <f>'Population 2016'!X123/'Population 2016'!X$5</f>
        <v>6.8865661299916982E-3</v>
      </c>
      <c r="Y123">
        <f>'Population 2016'!Y123/'Population 2016'!Y$5</f>
        <v>8.5849191586779231E-3</v>
      </c>
      <c r="Z123">
        <f>'Population 2016'!Z123/'Population 2016'!Z$5</f>
        <v>1.0846272525421859E-2</v>
      </c>
      <c r="AA123">
        <f>'Population 2016'!AA123/'Population 2016'!AA$5</f>
        <v>9.2614923227277955E-3</v>
      </c>
      <c r="AB123">
        <f>'Population 2016'!AB123/'Population 2016'!AB$5</f>
        <v>6.6487211242234117E-3</v>
      </c>
      <c r="AC123">
        <f>'Population 2016'!AC123/'Population 2016'!AC$5</f>
        <v>8.8546008551552372E-3</v>
      </c>
      <c r="AD123">
        <f>'Population 2016'!AD123/'Population 2016'!AD$5</f>
        <v>6.0925229818750235E-3</v>
      </c>
      <c r="AE123">
        <f>'Population 2016'!AE123/'Population 2016'!AE$5</f>
        <v>6.4169036643086687E-3</v>
      </c>
      <c r="AF123">
        <f>'Population 2016'!AF123/'Population 2016'!AF$5</f>
        <v>4.8108099956265362E-3</v>
      </c>
      <c r="AG123">
        <f>'Population 2016'!AG123/'Population 2016'!AG$5</f>
        <v>6.4169036643086687E-3</v>
      </c>
      <c r="AH123">
        <f>'Population 2016'!AH123/'Population 2016'!AH$5</f>
        <v>9.99229075912802E-3</v>
      </c>
      <c r="AI123">
        <f>'Population 2016'!AI123/'Population 2016'!AI$5</f>
        <v>9.8939649138157313E-3</v>
      </c>
      <c r="AJ123">
        <f>'Population 2016'!AJ123/'Population 2016'!AJ$5</f>
        <v>1.2575635055628363E-2</v>
      </c>
      <c r="AK123">
        <f>'Population 2016'!AK123/'Population 2016'!AK$5</f>
        <v>6.2230491683743384E-3</v>
      </c>
      <c r="AL123">
        <f>'Population 2016'!AL123/'Population 2016'!AL$5</f>
        <v>6.243237970238201E-3</v>
      </c>
      <c r="AM123">
        <f>'Population 2016'!AM123/'Population 2016'!AM$5</f>
        <v>1.073196880738597E-2</v>
      </c>
      <c r="AN123">
        <f>'Population 2016'!AN123/'Population 2016'!AN$5</f>
        <v>3.872586451401767E-3</v>
      </c>
      <c r="AO123">
        <f>'Population 2016'!AO123/'Population 2016'!AO$5</f>
        <v>3.872586451401767E-3</v>
      </c>
      <c r="AP123">
        <f>'Population 2016'!AP123/'Population 2016'!AP$5</f>
        <v>5.9604013759649984E-3</v>
      </c>
      <c r="AQ123">
        <f>'Population 2016'!AQ123/'Population 2016'!AQ$5</f>
        <v>7.4806817559050802E-3</v>
      </c>
      <c r="AR123">
        <f>'Population 2016'!AR123/'Population 2016'!AR$5</f>
        <v>8.2752942167175388E-3</v>
      </c>
      <c r="AS123">
        <f>'Population 2016'!AS123/'Population 2016'!AS$5</f>
        <v>5.0561092035842897E-3</v>
      </c>
      <c r="AT123">
        <f>'Population 2016'!AT123/'Population 2016'!AT$5</f>
        <v>1.2653556176517109E-3</v>
      </c>
      <c r="AU123">
        <f>'Population 2016'!AU123/'Population 2016'!AU$5</f>
        <v>1.2653556176517109E-3</v>
      </c>
      <c r="AV123">
        <f>'Population 2016'!AV123/'Population 2016'!AV$5</f>
        <v>8.0667300179495301E-3</v>
      </c>
      <c r="AW123">
        <f>'Population 2016'!AW123/'Population 2016'!AW$5</f>
        <v>9.2134968576484226E-3</v>
      </c>
      <c r="AX123">
        <f>'Population 2016'!AX123/'Population 2016'!AX$5</f>
        <v>5.8525115964067108E-3</v>
      </c>
      <c r="AY123">
        <f>'Population 2016'!AY123/'Population 2016'!AY$5</f>
        <v>7.3039380679905752E-3</v>
      </c>
      <c r="AZ123">
        <f>'Population 2016'!AZ123/'Population 2016'!AZ$5</f>
        <v>7.6712439093142189E-3</v>
      </c>
      <c r="BA123">
        <f>'Population 2016'!BA123/'Population 2016'!BA$5</f>
        <v>1.1053228244439646E-2</v>
      </c>
      <c r="BB123">
        <f>'Population 2016'!BB123/'Population 2016'!BB$5</f>
        <v>1.1151543608404743E-2</v>
      </c>
      <c r="BC123">
        <f>'Population 2016'!BC123/'Population 2016'!BC$5</f>
        <v>6.4621785508785909E-3</v>
      </c>
      <c r="BD123" s="9">
        <v>121</v>
      </c>
    </row>
    <row r="124" spans="1:56" x14ac:dyDescent="0.35">
      <c r="A124" s="3"/>
      <c r="B124" s="5" t="s">
        <v>51</v>
      </c>
      <c r="C124">
        <f>'Population 2016'!C124/'Population 2016'!C$5</f>
        <v>8.3924090098286257E-3</v>
      </c>
      <c r="D124">
        <f>'Population 2016'!D124/'Population 2016'!D$5</f>
        <v>5.5382764590240895E-3</v>
      </c>
      <c r="E124">
        <f>'Population 2016'!E124/'Population 2016'!E$5</f>
        <v>2.9205087216797377E-3</v>
      </c>
      <c r="F124">
        <f>'Population 2016'!F124/'Population 2016'!F$5</f>
        <v>6.3250064383208859E-3</v>
      </c>
      <c r="G124">
        <f>'Population 2016'!G124/'Population 2016'!G$5</f>
        <v>5.1020408163265302E-3</v>
      </c>
      <c r="H124">
        <f>'Population 2016'!H124/'Population 2016'!H$5</f>
        <v>6.9744141783906642E-3</v>
      </c>
      <c r="I124">
        <f>'Population 2016'!I124/'Population 2016'!I$5</f>
        <v>4.9409597186165317E-3</v>
      </c>
      <c r="J124">
        <f>'Population 2016'!J124/'Population 2016'!J$5</f>
        <v>6.0456283224003381E-3</v>
      </c>
      <c r="K124">
        <f>'Population 2016'!K124/'Population 2016'!K$5</f>
        <v>9.0724377451212018E-3</v>
      </c>
      <c r="L124">
        <f>'Population 2016'!L124/'Population 2016'!L$5</f>
        <v>7.46588724921767E-3</v>
      </c>
      <c r="M124">
        <f>'Population 2016'!M124/'Population 2016'!M$5</f>
        <v>7.46588724921767E-3</v>
      </c>
      <c r="N124">
        <f>'Population 2016'!N124/'Population 2016'!N$5</f>
        <v>6.5664156372316571E-3</v>
      </c>
      <c r="O124">
        <f>'Population 2016'!O124/'Population 2016'!O$5</f>
        <v>8.4009470879028349E-3</v>
      </c>
      <c r="P124">
        <f>'Population 2016'!P124/'Population 2016'!P$5</f>
        <v>4.9814042601149557E-3</v>
      </c>
      <c r="Q124">
        <f>'Population 2016'!Q124/'Population 2016'!Q$5</f>
        <v>9.3770931011386473E-3</v>
      </c>
      <c r="R124">
        <f>'Population 2016'!R124/'Population 2016'!R$5</f>
        <v>2.6481077340714324E-3</v>
      </c>
      <c r="S124">
        <f>'Population 2016'!S124/'Population 2016'!S$5</f>
        <v>7.604096237936276E-3</v>
      </c>
      <c r="T124">
        <f>'Population 2016'!T124/'Population 2016'!T$5</f>
        <v>6.9356872635561164E-3</v>
      </c>
      <c r="U124">
        <f>'Population 2016'!U124/'Population 2016'!U$5</f>
        <v>6.285132563183287E-3</v>
      </c>
      <c r="V124">
        <f>'Population 2016'!V124/'Population 2016'!V$5</f>
        <v>1.0189206310438785E-2</v>
      </c>
      <c r="W124">
        <f>'Population 2016'!W124/'Population 2016'!W$5</f>
        <v>6.7492923865367146E-3</v>
      </c>
      <c r="X124">
        <f>'Population 2016'!X124/'Population 2016'!X$5</f>
        <v>6.7492923865367146E-3</v>
      </c>
      <c r="Y124">
        <f>'Population 2016'!Y124/'Population 2016'!Y$5</f>
        <v>8.203367196070014E-3</v>
      </c>
      <c r="Z124">
        <f>'Population 2016'!Z124/'Population 2016'!Z$5</f>
        <v>8.47879237218414E-3</v>
      </c>
      <c r="AA124">
        <f>'Population 2016'!AA124/'Population 2016'!AA$5</f>
        <v>7.9240903108446486E-3</v>
      </c>
      <c r="AB124">
        <f>'Population 2016'!AB124/'Population 2016'!AB$5</f>
        <v>5.59041175808317E-3</v>
      </c>
      <c r="AC124">
        <f>'Population 2016'!AC124/'Population 2016'!AC$5</f>
        <v>7.2390318169876771E-3</v>
      </c>
      <c r="AD124">
        <f>'Population 2016'!AD124/'Population 2016'!AD$5</f>
        <v>5.7947820908854069E-3</v>
      </c>
      <c r="AE124">
        <f>'Population 2016'!AE124/'Population 2016'!AE$5</f>
        <v>6.0575570591073829E-3</v>
      </c>
      <c r="AF124">
        <f>'Population 2016'!AF124/'Population 2016'!AF$5</f>
        <v>4.6298390867001464E-3</v>
      </c>
      <c r="AG124">
        <f>'Population 2016'!AG124/'Population 2016'!AG$5</f>
        <v>6.0575570591073829E-3</v>
      </c>
      <c r="AH124">
        <f>'Population 2016'!AH124/'Population 2016'!AH$5</f>
        <v>9.1544913294260791E-3</v>
      </c>
      <c r="AI124">
        <f>'Population 2016'!AI124/'Population 2016'!AI$5</f>
        <v>8.3094540204742325E-3</v>
      </c>
      <c r="AJ124">
        <f>'Population 2016'!AJ124/'Population 2016'!AJ$5</f>
        <v>1.2352563923821209E-2</v>
      </c>
      <c r="AK124">
        <f>'Population 2016'!AK124/'Population 2016'!AK$5</f>
        <v>5.8584664898231149E-3</v>
      </c>
      <c r="AL124">
        <f>'Population 2016'!AL124/'Population 2016'!AL$5</f>
        <v>5.3475461591670952E-3</v>
      </c>
      <c r="AM124">
        <f>'Population 2016'!AM124/'Population 2016'!AM$5</f>
        <v>9.6019066177455981E-3</v>
      </c>
      <c r="AN124">
        <f>'Population 2016'!AN124/'Population 2016'!AN$5</f>
        <v>3.927129922548271E-3</v>
      </c>
      <c r="AO124">
        <f>'Population 2016'!AO124/'Population 2016'!AO$5</f>
        <v>3.927129922548271E-3</v>
      </c>
      <c r="AP124">
        <f>'Population 2016'!AP124/'Population 2016'!AP$5</f>
        <v>5.3738725171599321E-3</v>
      </c>
      <c r="AQ124">
        <f>'Population 2016'!AQ124/'Population 2016'!AQ$5</f>
        <v>5.9324820518441386E-3</v>
      </c>
      <c r="AR124">
        <f>'Population 2016'!AR124/'Population 2016'!AR$5</f>
        <v>7.2048481737700398E-3</v>
      </c>
      <c r="AS124">
        <f>'Population 2016'!AS124/'Population 2016'!AS$5</f>
        <v>4.9409597186165317E-3</v>
      </c>
      <c r="AT124">
        <f>'Population 2016'!AT124/'Population 2016'!AT$5</f>
        <v>1.7398639742711025E-3</v>
      </c>
      <c r="AU124">
        <f>'Population 2016'!AU124/'Population 2016'!AU$5</f>
        <v>1.7398639742711025E-3</v>
      </c>
      <c r="AV124">
        <f>'Population 2016'!AV124/'Population 2016'!AV$5</f>
        <v>7.3909830007390983E-3</v>
      </c>
      <c r="AW124">
        <f>'Population 2016'!AW124/'Population 2016'!AW$5</f>
        <v>8.683415705656233E-3</v>
      </c>
      <c r="AX124">
        <f>'Population 2016'!AX124/'Population 2016'!AX$5</f>
        <v>4.4085513117037454E-3</v>
      </c>
      <c r="AY124">
        <f>'Population 2016'!AY124/'Population 2016'!AY$5</f>
        <v>6.3859735014228447E-3</v>
      </c>
      <c r="AZ124">
        <f>'Population 2016'!AZ124/'Population 2016'!AZ$5</f>
        <v>6.0662367471854845E-3</v>
      </c>
      <c r="BA124">
        <f>'Population 2016'!BA124/'Population 2016'!BA$5</f>
        <v>1.0864284171885123E-2</v>
      </c>
      <c r="BB124">
        <f>'Population 2016'!BB124/'Population 2016'!BB$5</f>
        <v>9.7567375347838402E-3</v>
      </c>
      <c r="BC124">
        <f>'Population 2016'!BC124/'Population 2016'!BC$5</f>
        <v>6.285132563183287E-3</v>
      </c>
      <c r="BD124" s="9">
        <v>122</v>
      </c>
    </row>
    <row r="125" spans="1:56" x14ac:dyDescent="0.35">
      <c r="A125" s="3"/>
      <c r="B125" s="5" t="s">
        <v>52</v>
      </c>
      <c r="C125">
        <f>'Population 2016'!C125/'Population 2016'!C$5</f>
        <v>7.3037469397351437E-3</v>
      </c>
      <c r="D125">
        <f>'Population 2016'!D125/'Population 2016'!D$5</f>
        <v>4.9245425114677775E-3</v>
      </c>
      <c r="E125">
        <f>'Population 2016'!E125/'Population 2016'!E$5</f>
        <v>2.7423717531021618E-3</v>
      </c>
      <c r="F125">
        <f>'Population 2016'!F125/'Population 2016'!F$5</f>
        <v>5.9747617821272209E-3</v>
      </c>
      <c r="G125">
        <f>'Population 2016'!G125/'Population 2016'!G$5</f>
        <v>4.8719753153250688E-3</v>
      </c>
      <c r="H125">
        <f>'Population 2016'!H125/'Population 2016'!H$5</f>
        <v>8.1351953387178884E-3</v>
      </c>
      <c r="I125">
        <f>'Population 2016'!I125/'Population 2016'!I$5</f>
        <v>5.3806213884934262E-3</v>
      </c>
      <c r="J125">
        <f>'Population 2016'!J125/'Population 2016'!J$5</f>
        <v>6.5100387285106521E-3</v>
      </c>
      <c r="K125">
        <f>'Population 2016'!K125/'Population 2016'!K$5</f>
        <v>9.8521003638425558E-3</v>
      </c>
      <c r="L125">
        <f>'Population 2016'!L125/'Population 2016'!L$5</f>
        <v>8.9114100995981126E-3</v>
      </c>
      <c r="M125">
        <f>'Population 2016'!M125/'Population 2016'!M$5</f>
        <v>8.9114100995981126E-3</v>
      </c>
      <c r="N125">
        <f>'Population 2016'!N125/'Population 2016'!N$5</f>
        <v>6.1645542151244565E-3</v>
      </c>
      <c r="O125">
        <f>'Population 2016'!O125/'Population 2016'!O$5</f>
        <v>9.3519977016276838E-3</v>
      </c>
      <c r="P125">
        <f>'Population 2016'!P125/'Population 2016'!P$5</f>
        <v>5.5899921108982309E-3</v>
      </c>
      <c r="Q125">
        <f>'Population 2016'!Q125/'Population 2016'!Q$5</f>
        <v>9.659110938766877E-3</v>
      </c>
      <c r="R125">
        <f>'Population 2016'!R125/'Population 2016'!R$5</f>
        <v>3.5263746207483898E-3</v>
      </c>
      <c r="S125">
        <f>'Population 2016'!S125/'Population 2016'!S$5</f>
        <v>7.5581980366161731E-3</v>
      </c>
      <c r="T125">
        <f>'Population 2016'!T125/'Population 2016'!T$5</f>
        <v>5.937562528210402E-3</v>
      </c>
      <c r="U125">
        <f>'Population 2016'!U125/'Population 2016'!U$5</f>
        <v>8.8080378878413676E-3</v>
      </c>
      <c r="V125">
        <f>'Population 2016'!V125/'Population 2016'!V$5</f>
        <v>1.1036398745239312E-2</v>
      </c>
      <c r="W125">
        <f>'Population 2016'!W125/'Population 2016'!W$5</f>
        <v>7.4029768791794952E-3</v>
      </c>
      <c r="X125">
        <f>'Population 2016'!X125/'Population 2016'!X$5</f>
        <v>7.4029768791794952E-3</v>
      </c>
      <c r="Y125">
        <f>'Population 2016'!Y125/'Population 2016'!Y$5</f>
        <v>8.8671086310233536E-3</v>
      </c>
      <c r="Z125">
        <f>'Population 2016'!Z125/'Population 2016'!Z$5</f>
        <v>6.5410592295913729E-3</v>
      </c>
      <c r="AA125">
        <f>'Population 2016'!AA125/'Population 2016'!AA$5</f>
        <v>7.6138236742080726E-3</v>
      </c>
      <c r="AB125">
        <f>'Population 2016'!AB125/'Population 2016'!AB$5</f>
        <v>4.947647462206892E-3</v>
      </c>
      <c r="AC125">
        <f>'Population 2016'!AC125/'Population 2016'!AC$5</f>
        <v>6.2802402047076981E-3</v>
      </c>
      <c r="AD125">
        <f>'Population 2016'!AD125/'Population 2016'!AD$5</f>
        <v>5.6942945401764113E-3</v>
      </c>
      <c r="AE125">
        <f>'Population 2016'!AE125/'Population 2016'!AE$5</f>
        <v>6.006221829792914E-3</v>
      </c>
      <c r="AF125">
        <f>'Population 2016'!AF125/'Population 2016'!AF$5</f>
        <v>3.9361172691489846E-3</v>
      </c>
      <c r="AG125">
        <f>'Population 2016'!AG125/'Population 2016'!AG$5</f>
        <v>6.006221829792914E-3</v>
      </c>
      <c r="AH125">
        <f>'Population 2016'!AH125/'Population 2016'!AH$5</f>
        <v>1.0009009594754001E-2</v>
      </c>
      <c r="AI125">
        <f>'Population 2016'!AI125/'Population 2016'!AI$5</f>
        <v>7.907515968151195E-3</v>
      </c>
      <c r="AJ125">
        <f>'Population 2016'!AJ125/'Population 2016'!AJ$5</f>
        <v>1.2310738086607367E-2</v>
      </c>
      <c r="AK125">
        <f>'Population 2016'!AK125/'Population 2016'!AK$5</f>
        <v>5.0664420502118347E-3</v>
      </c>
      <c r="AL125">
        <f>'Population 2016'!AL125/'Population 2016'!AL$5</f>
        <v>6.5890991646121921E-3</v>
      </c>
      <c r="AM125">
        <f>'Population 2016'!AM125/'Population 2016'!AM$5</f>
        <v>1.0619686987261446E-2</v>
      </c>
      <c r="AN125">
        <f>'Population 2016'!AN125/'Population 2016'!AN$5</f>
        <v>5.5634340569433839E-3</v>
      </c>
      <c r="AO125">
        <f>'Population 2016'!AO125/'Population 2016'!AO$5</f>
        <v>5.5634340569433839E-3</v>
      </c>
      <c r="AP125">
        <f>'Population 2016'!AP125/'Population 2016'!AP$5</f>
        <v>4.0026631580616012E-3</v>
      </c>
      <c r="AQ125">
        <f>'Population 2016'!AQ125/'Population 2016'!AQ$5</f>
        <v>6.2887049926015235E-3</v>
      </c>
      <c r="AR125">
        <f>'Population 2016'!AR125/'Population 2016'!AR$5</f>
        <v>7.1319999206911986E-3</v>
      </c>
      <c r="AS125">
        <f>'Population 2016'!AS125/'Population 2016'!AS$5</f>
        <v>5.3806213884934262E-3</v>
      </c>
      <c r="AT125">
        <f>'Population 2016'!AT125/'Population 2016'!AT$5</f>
        <v>1.5289713713291507E-3</v>
      </c>
      <c r="AU125">
        <f>'Population 2016'!AU125/'Population 2016'!AU$5</f>
        <v>1.5289713713291507E-3</v>
      </c>
      <c r="AV125">
        <f>'Population 2016'!AV125/'Population 2016'!AV$5</f>
        <v>8.6791257522964849E-3</v>
      </c>
      <c r="AW125">
        <f>'Population 2016'!AW125/'Population 2016'!AW$5</f>
        <v>9.3660381963512115E-3</v>
      </c>
      <c r="AX125">
        <f>'Population 2016'!AX125/'Population 2016'!AX$5</f>
        <v>4.7024547324839953E-3</v>
      </c>
      <c r="AY125">
        <f>'Population 2016'!AY125/'Population 2016'!AY$5</f>
        <v>6.298766867598911E-3</v>
      </c>
      <c r="AZ125">
        <f>'Population 2016'!AZ125/'Population 2016'!AZ$5</f>
        <v>5.3270130183914258E-3</v>
      </c>
      <c r="BA125">
        <f>'Population 2016'!BA125/'Population 2016'!BA$5</f>
        <v>1.0162491902396891E-2</v>
      </c>
      <c r="BB125">
        <f>'Population 2016'!BB125/'Population 2016'!BB$5</f>
        <v>1.0543905318906527E-2</v>
      </c>
      <c r="BC125">
        <f>'Population 2016'!BC125/'Population 2016'!BC$5</f>
        <v>8.8080378878413676E-3</v>
      </c>
      <c r="BD125" s="9">
        <v>123</v>
      </c>
    </row>
    <row r="126" spans="1:56" x14ac:dyDescent="0.35">
      <c r="A126" s="3"/>
      <c r="B126" s="5" t="s">
        <v>53</v>
      </c>
      <c r="C126">
        <f>'Population 2016'!C126/'Population 2016'!C$5</f>
        <v>7.7535228184592107E-3</v>
      </c>
      <c r="D126">
        <f>'Population 2016'!D126/'Population 2016'!D$5</f>
        <v>5.2326320628307069E-3</v>
      </c>
      <c r="E126">
        <f>'Population 2016'!E126/'Population 2016'!E$5</f>
        <v>2.9205087216797377E-3</v>
      </c>
      <c r="F126">
        <f>'Population 2016'!F126/'Population 2016'!F$5</f>
        <v>6.8606747360288435E-3</v>
      </c>
      <c r="G126">
        <f>'Population 2016'!G126/'Population 2016'!G$5</f>
        <v>6.7395658528663456E-3</v>
      </c>
      <c r="H126">
        <f>'Population 2016'!H126/'Population 2016'!H$5</f>
        <v>1.0443788037469239E-2</v>
      </c>
      <c r="I126">
        <f>'Population 2016'!I126/'Population 2016'!I$5</f>
        <v>6.4064986182061807E-3</v>
      </c>
      <c r="J126">
        <f>'Population 2016'!J126/'Population 2016'!J$5</f>
        <v>8.0193725483691733E-3</v>
      </c>
      <c r="K126">
        <f>'Population 2016'!K126/'Population 2016'!K$5</f>
        <v>1.2592732599347919E-2</v>
      </c>
      <c r="L126">
        <f>'Population 2016'!L126/'Population 2016'!L$5</f>
        <v>1.0730227312439439E-2</v>
      </c>
      <c r="M126">
        <f>'Population 2016'!M126/'Population 2016'!M$5</f>
        <v>1.0730227312439439E-2</v>
      </c>
      <c r="N126">
        <f>'Population 2016'!N126/'Population 2016'!N$5</f>
        <v>7.3299523392353384E-3</v>
      </c>
      <c r="O126">
        <f>'Population 2016'!O126/'Population 2016'!O$5</f>
        <v>1.1680090349808304E-2</v>
      </c>
      <c r="P126">
        <f>'Population 2016'!P126/'Population 2016'!P$5</f>
        <v>6.3789022878395132E-3</v>
      </c>
      <c r="Q126">
        <f>'Population 2016'!Q126/'Population 2016'!Q$5</f>
        <v>1.0998695667500969E-2</v>
      </c>
      <c r="R126">
        <f>'Population 2016'!R126/'Population 2016'!R$5</f>
        <v>3.7792090275190291E-3</v>
      </c>
      <c r="S126">
        <f>'Population 2016'!S126/'Population 2016'!S$5</f>
        <v>8.1054458215866296E-3</v>
      </c>
      <c r="T126">
        <f>'Population 2016'!T126/'Population 2016'!T$5</f>
        <v>5.4466433693340713E-3</v>
      </c>
      <c r="U126">
        <f>'Population 2016'!U126/'Population 2016'!U$5</f>
        <v>1.0401451777099101E-2</v>
      </c>
      <c r="V126">
        <f>'Population 2016'!V126/'Population 2016'!V$5</f>
        <v>1.3051342914494623E-2</v>
      </c>
      <c r="W126">
        <f>'Population 2016'!W126/'Population 2016'!W$5</f>
        <v>8.4815562920400843E-3</v>
      </c>
      <c r="X126">
        <f>'Population 2016'!X126/'Population 2016'!X$5</f>
        <v>8.4815562920400843E-3</v>
      </c>
      <c r="Y126">
        <f>'Population 2016'!Y126/'Population 2016'!Y$5</f>
        <v>1.0639735457305925E-2</v>
      </c>
      <c r="Z126">
        <f>'Population 2016'!Z126/'Population 2016'!Z$5</f>
        <v>6.9107965225336486E-3</v>
      </c>
      <c r="AA126">
        <f>'Population 2016'!AA126/'Population 2016'!AA$5</f>
        <v>8.7193561867632413E-3</v>
      </c>
      <c r="AB126">
        <f>'Population 2016'!AB126/'Population 2016'!AB$5</f>
        <v>5.449167374594434E-3</v>
      </c>
      <c r="AC126">
        <f>'Population 2016'!AC126/'Population 2016'!AC$5</f>
        <v>6.9577035337728401E-3</v>
      </c>
      <c r="AD126">
        <f>'Population 2016'!AD126/'Population 2016'!AD$5</f>
        <v>7.1755554728497525E-3</v>
      </c>
      <c r="AE126">
        <f>'Population 2016'!AE126/'Population 2016'!AE$5</f>
        <v>7.3409377919691167E-3</v>
      </c>
      <c r="AF126">
        <f>'Population 2016'!AF126/'Population 2016'!AF$5</f>
        <v>4.8108099956265362E-3</v>
      </c>
      <c r="AG126">
        <f>'Population 2016'!AG126/'Population 2016'!AG$5</f>
        <v>7.3409377919691167E-3</v>
      </c>
      <c r="AH126">
        <f>'Population 2016'!AH126/'Population 2016'!AH$5</f>
        <v>1.1883376833266767E-2</v>
      </c>
      <c r="AI126">
        <f>'Population 2016'!AI126/'Population 2016'!AI$5</f>
        <v>8.1700061247703213E-3</v>
      </c>
      <c r="AJ126">
        <f>'Population 2016'!AJ126/'Population 2016'!AJ$5</f>
        <v>1.4290494381395867E-2</v>
      </c>
      <c r="AK126">
        <f>'Population 2016'!AK126/'Population 2016'!AK$5</f>
        <v>6.5624882139220294E-3</v>
      </c>
      <c r="AL126">
        <f>'Population 2016'!AL126/'Population 2016'!AL$5</f>
        <v>8.7972898671538277E-3</v>
      </c>
      <c r="AM126">
        <f>'Population 2016'!AM126/'Population 2016'!AM$5</f>
        <v>1.2010532759126519E-2</v>
      </c>
      <c r="AN126">
        <f>'Population 2016'!AN126/'Population 2016'!AN$5</f>
        <v>5.7270644703828954E-3</v>
      </c>
      <c r="AO126">
        <f>'Population 2016'!AO126/'Population 2016'!AO$5</f>
        <v>5.7270644703828954E-3</v>
      </c>
      <c r="AP126">
        <f>'Population 2016'!AP126/'Population 2016'!AP$5</f>
        <v>4.8428261179715611E-3</v>
      </c>
      <c r="AQ126">
        <f>'Population 2016'!AQ126/'Population 2016'!AQ$5</f>
        <v>7.2683180796843314E-3</v>
      </c>
      <c r="AR126">
        <f>'Population 2016'!AR126/'Population 2016'!AR$5</f>
        <v>8.1732621069006903E-3</v>
      </c>
      <c r="AS126">
        <f>'Population 2016'!AS126/'Population 2016'!AS$5</f>
        <v>6.4064986182061807E-3</v>
      </c>
      <c r="AT126">
        <f>'Population 2016'!AT126/'Population 2016'!AT$5</f>
        <v>6.8540095956134343E-4</v>
      </c>
      <c r="AU126">
        <f>'Population 2016'!AU126/'Population 2016'!AU$5</f>
        <v>6.8540095956134343E-4</v>
      </c>
      <c r="AV126">
        <f>'Population 2016'!AV126/'Population 2016'!AV$5</f>
        <v>1.1086474501108648E-2</v>
      </c>
      <c r="AW126">
        <f>'Population 2016'!AW126/'Population 2016'!AW$5</f>
        <v>1.174949661358228E-2</v>
      </c>
      <c r="AX126">
        <f>'Population 2016'!AX126/'Population 2016'!AX$5</f>
        <v>5.5458297660273201E-3</v>
      </c>
      <c r="AY126">
        <f>'Population 2016'!AY126/'Population 2016'!AY$5</f>
        <v>7.3192374774333708E-3</v>
      </c>
      <c r="AZ126">
        <f>'Population 2016'!AZ126/'Population 2016'!AZ$5</f>
        <v>6.2963453008956973E-3</v>
      </c>
      <c r="BA126">
        <f>'Population 2016'!BA126/'Population 2016'!BA$5</f>
        <v>1.2510796804145973E-2</v>
      </c>
      <c r="BB126">
        <f>'Population 2016'!BB126/'Population 2016'!BB$5</f>
        <v>1.1558937461591045E-2</v>
      </c>
      <c r="BC126">
        <f>'Population 2016'!BC126/'Population 2016'!BC$5</f>
        <v>1.0401451777099101E-2</v>
      </c>
      <c r="BD126" s="9">
        <v>124</v>
      </c>
    </row>
    <row r="127" spans="1:56" x14ac:dyDescent="0.35">
      <c r="A127" s="3"/>
      <c r="B127" s="5" t="s">
        <v>54</v>
      </c>
      <c r="C127">
        <f>'Population 2016'!C127/'Population 2016'!C$5</f>
        <v>7.1964140595850816E-3</v>
      </c>
      <c r="D127">
        <f>'Population 2016'!D127/'Population 2016'!D$5</f>
        <v>5.0492454251146778E-3</v>
      </c>
      <c r="E127">
        <f>'Population 2016'!E127/'Population 2016'!E$5</f>
        <v>3.079894430407043E-3</v>
      </c>
      <c r="F127">
        <f>'Population 2016'!F127/'Population 2016'!F$5</f>
        <v>6.8709760494463047E-3</v>
      </c>
      <c r="G127">
        <f>'Population 2016'!G127/'Population 2016'!G$5</f>
        <v>6.9290315595734314E-3</v>
      </c>
      <c r="H127">
        <f>'Population 2016'!H127/'Population 2016'!H$5</f>
        <v>1.1043633050487495E-2</v>
      </c>
      <c r="I127">
        <f>'Population 2016'!I127/'Population 2016'!I$5</f>
        <v>7.2544175529687628E-3</v>
      </c>
      <c r="J127">
        <f>'Population 2016'!J127/'Population 2016'!J$5</f>
        <v>8.102302978031729E-3</v>
      </c>
      <c r="K127">
        <f>'Population 2016'!K127/'Population 2016'!K$5</f>
        <v>1.1765817700704059E-2</v>
      </c>
      <c r="L127">
        <f>'Population 2016'!L127/'Population 2016'!L$5</f>
        <v>1.2564929391768462E-2</v>
      </c>
      <c r="M127">
        <f>'Population 2016'!M127/'Population 2016'!M$5</f>
        <v>1.2564929391768462E-2</v>
      </c>
      <c r="N127">
        <f>'Population 2016'!N127/'Population 2016'!N$5</f>
        <v>6.8155697189381213E-3</v>
      </c>
      <c r="O127">
        <f>'Population 2016'!O127/'Population 2016'!O$5</f>
        <v>1.2224963097254833E-2</v>
      </c>
      <c r="P127">
        <f>'Population 2016'!P127/'Population 2016'!P$5</f>
        <v>8.1821255494195881E-3</v>
      </c>
      <c r="Q127">
        <f>'Population 2016'!Q127/'Population 2016'!Q$5</f>
        <v>1.1891752153323698E-2</v>
      </c>
      <c r="R127">
        <f>'Population 2016'!R127/'Population 2016'!R$5</f>
        <v>4.5510193218715068E-3</v>
      </c>
      <c r="S127">
        <f>'Population 2016'!S127/'Population 2016'!S$5</f>
        <v>8.3305235395986724E-3</v>
      </c>
      <c r="T127">
        <f>'Population 2016'!T127/'Population 2016'!T$5</f>
        <v>5.2442264649632626E-3</v>
      </c>
      <c r="U127">
        <f>'Population 2016'!U127/'Population 2016'!U$5</f>
        <v>1.1463727703270924E-2</v>
      </c>
      <c r="V127">
        <f>'Population 2016'!V127/'Population 2016'!V$5</f>
        <v>1.2684989429175475E-2</v>
      </c>
      <c r="W127">
        <f>'Population 2016'!W127/'Population 2016'!W$5</f>
        <v>8.8443511854568273E-3</v>
      </c>
      <c r="X127">
        <f>'Population 2016'!X127/'Population 2016'!X$5</f>
        <v>8.8443511854568273E-3</v>
      </c>
      <c r="Y127">
        <f>'Population 2016'!Y127/'Population 2016'!Y$5</f>
        <v>1.0488704472106961E-2</v>
      </c>
      <c r="Z127">
        <f>'Population 2016'!Z127/'Population 2016'!Z$5</f>
        <v>6.6804366384491942E-3</v>
      </c>
      <c r="AA127">
        <f>'Population 2016'!AA127/'Population 2016'!AA$5</f>
        <v>8.9877667246672614E-3</v>
      </c>
      <c r="AB127">
        <f>'Population 2016'!AB127/'Population 2016'!AB$5</f>
        <v>5.2608415299427854E-3</v>
      </c>
      <c r="AC127">
        <f>'Population 2016'!AC127/'Population 2016'!AC$5</f>
        <v>7.2752321475484105E-3</v>
      </c>
      <c r="AD127">
        <f>'Population 2016'!AD127/'Population 2016'!AD$5</f>
        <v>7.9087424169116821E-3</v>
      </c>
      <c r="AE127">
        <f>'Population 2016'!AE127/'Population 2016'!AE$5</f>
        <v>8.2803724884239066E-3</v>
      </c>
      <c r="AF127">
        <f>'Population 2016'!AF127/'Population 2016'!AF$5</f>
        <v>6.3189009033464538E-3</v>
      </c>
      <c r="AG127">
        <f>'Population 2016'!AG127/'Population 2016'!AG$5</f>
        <v>8.2803724884239066E-3</v>
      </c>
      <c r="AH127">
        <f>'Population 2016'!AH127/'Population 2016'!AH$5</f>
        <v>1.2063568728346786E-2</v>
      </c>
      <c r="AI127">
        <f>'Population 2016'!AI127/'Population 2016'!AI$5</f>
        <v>8.2561357074109713E-3</v>
      </c>
      <c r="AJ127">
        <f>'Population 2016'!AJ127/'Population 2016'!AJ$5</f>
        <v>1.5503443660597273E-2</v>
      </c>
      <c r="AK127">
        <f>'Population 2016'!AK127/'Population 2016'!AK$5</f>
        <v>6.3487673333920015E-3</v>
      </c>
      <c r="AL127">
        <f>'Population 2016'!AL127/'Population 2016'!AL$5</f>
        <v>8.9214451676983379E-3</v>
      </c>
      <c r="AM127">
        <f>'Population 2016'!AM127/'Population 2016'!AM$5</f>
        <v>1.2235096399375568E-2</v>
      </c>
      <c r="AN127">
        <f>'Population 2016'!AN127/'Population 2016'!AN$5</f>
        <v>6.4906730664339475E-3</v>
      </c>
      <c r="AO127">
        <f>'Population 2016'!AO127/'Population 2016'!AO$5</f>
        <v>6.4906730664339475E-3</v>
      </c>
      <c r="AP127">
        <f>'Population 2016'!AP127/'Population 2016'!AP$5</f>
        <v>4.7714915270358101E-3</v>
      </c>
      <c r="AQ127">
        <f>'Population 2016'!AQ127/'Population 2016'!AQ$5</f>
        <v>7.6724941086205953E-3</v>
      </c>
      <c r="AR127">
        <f>'Population 2016'!AR127/'Population 2016'!AR$5</f>
        <v>8.4252234959898923E-3</v>
      </c>
      <c r="AS127">
        <f>'Population 2016'!AS127/'Population 2016'!AS$5</f>
        <v>7.2544175529687628E-3</v>
      </c>
      <c r="AT127">
        <f>'Population 2016'!AT127/'Population 2016'!AT$5</f>
        <v>1.8980334264775663E-3</v>
      </c>
      <c r="AU127">
        <f>'Population 2016'!AU127/'Population 2016'!AU$5</f>
        <v>1.8980334264775663E-3</v>
      </c>
      <c r="AV127">
        <f>'Population 2016'!AV127/'Population 2016'!AV$5</f>
        <v>1.2311265969802556E-2</v>
      </c>
      <c r="AW127">
        <f>'Population 2016'!AW127/'Population 2016'!AW$5</f>
        <v>1.188297028494722E-2</v>
      </c>
      <c r="AX127">
        <f>'Population 2016'!AX127/'Population 2016'!AX$5</f>
        <v>6.1208581979886783E-3</v>
      </c>
      <c r="AY127">
        <f>'Population 2016'!AY127/'Population 2016'!AY$5</f>
        <v>7.3789051742602736E-3</v>
      </c>
      <c r="AZ127">
        <f>'Population 2016'!AZ127/'Population 2016'!AZ$5</f>
        <v>6.0892476025565063E-3</v>
      </c>
      <c r="BA127">
        <f>'Population 2016'!BA127/'Population 2016'!BA$5</f>
        <v>1.3172101058086806E-2</v>
      </c>
      <c r="BB127">
        <f>'Population 2016'!BB127/'Population 2016'!BB$5</f>
        <v>1.1469172714278809E-2</v>
      </c>
      <c r="BC127">
        <f>'Population 2016'!BC127/'Population 2016'!BC$5</f>
        <v>1.1463727703270924E-2</v>
      </c>
      <c r="BD127" s="9">
        <v>125</v>
      </c>
    </row>
    <row r="128" spans="1:56" x14ac:dyDescent="0.35">
      <c r="A128" s="3"/>
      <c r="B128" s="5" t="s">
        <v>55</v>
      </c>
      <c r="C128">
        <f>'Population 2016'!C128/'Population 2016'!C$5</f>
        <v>7.0788590003731094E-3</v>
      </c>
      <c r="D128">
        <f>'Population 2016'!D128/'Population 2016'!D$5</f>
        <v>4.9685553045196252E-3</v>
      </c>
      <c r="E128">
        <f>'Population 2016'!E128/'Population 2016'!E$5</f>
        <v>3.0330162807813651E-3</v>
      </c>
      <c r="F128">
        <f>'Population 2016'!F128/'Population 2016'!F$5</f>
        <v>5.7996394540303885E-3</v>
      </c>
      <c r="G128">
        <f>'Population 2016'!G128/'Population 2016'!G$5</f>
        <v>7.3350295025171874E-3</v>
      </c>
      <c r="H128">
        <f>'Population 2016'!H128/'Population 2016'!H$5</f>
        <v>1.0213577248689258E-2</v>
      </c>
      <c r="I128">
        <f>'Population 2016'!I128/'Population 2016'!I$5</f>
        <v>7.0241185830332469E-3</v>
      </c>
      <c r="J128">
        <f>'Population 2016'!J128/'Population 2016'!J$5</f>
        <v>7.5549621422588593E-3</v>
      </c>
      <c r="K128">
        <f>'Population 2016'!K128/'Population 2016'!K$5</f>
        <v>1.0584510702641402E-2</v>
      </c>
      <c r="L128">
        <f>'Population 2016'!L128/'Population 2016'!L$5</f>
        <v>1.2151922863088336E-2</v>
      </c>
      <c r="M128">
        <f>'Population 2016'!M128/'Population 2016'!M$5</f>
        <v>1.2151922863088336E-2</v>
      </c>
      <c r="N128">
        <f>'Population 2016'!N128/'Population 2016'!N$5</f>
        <v>6.3333360124094807E-3</v>
      </c>
      <c r="O128">
        <f>'Population 2016'!O128/'Population 2016'!O$5</f>
        <v>1.1254098929077382E-2</v>
      </c>
      <c r="P128">
        <f>'Population 2016'!P128/'Population 2016'!P$5</f>
        <v>7.0100304293925393E-3</v>
      </c>
      <c r="Q128">
        <f>'Population 2016'!Q128/'Population 2016'!Q$5</f>
        <v>1.1163206072784104E-2</v>
      </c>
      <c r="R128">
        <f>'Population 2016'!R128/'Population 2016'!R$5</f>
        <v>3.7525948794379094E-3</v>
      </c>
      <c r="S128">
        <f>'Population 2016'!S128/'Population 2016'!S$5</f>
        <v>7.6067442110893582E-3</v>
      </c>
      <c r="T128">
        <f>'Population 2016'!T128/'Population 2016'!T$5</f>
        <v>4.5066844111064062E-3</v>
      </c>
      <c r="U128">
        <f>'Population 2016'!U128/'Population 2016'!U$5</f>
        <v>1.1375204709423273E-2</v>
      </c>
      <c r="V128">
        <f>'Population 2016'!V128/'Population 2016'!V$5</f>
        <v>1.1578296608940551E-2</v>
      </c>
      <c r="W128">
        <f>'Population 2016'!W128/'Population 2016'!W$5</f>
        <v>8.2429614522254689E-3</v>
      </c>
      <c r="X128">
        <f>'Population 2016'!X128/'Population 2016'!X$5</f>
        <v>8.2429614522254689E-3</v>
      </c>
      <c r="Y128">
        <f>'Population 2016'!Y128/'Population 2016'!Y$5</f>
        <v>9.6500850542916641E-3</v>
      </c>
      <c r="Z128">
        <f>'Population 2016'!Z128/'Population 2016'!Z$5</f>
        <v>5.9990359729220665E-3</v>
      </c>
      <c r="AA128">
        <f>'Population 2016'!AA128/'Population 2016'!AA$5</f>
        <v>8.2788705762920408E-3</v>
      </c>
      <c r="AB128">
        <f>'Population 2016'!AB128/'Population 2016'!AB$5</f>
        <v>5.1155031063529269E-3</v>
      </c>
      <c r="AC128">
        <f>'Population 2016'!AC128/'Population 2016'!AC$5</f>
        <v>6.610180360389805E-3</v>
      </c>
      <c r="AD128">
        <f>'Population 2016'!AD128/'Population 2016'!AD$5</f>
        <v>7.782202538241096E-3</v>
      </c>
      <c r="AE128">
        <f>'Population 2016'!AE128/'Population 2016'!AE$5</f>
        <v>7.9518270208113022E-3</v>
      </c>
      <c r="AF128">
        <f>'Population 2016'!AF128/'Population 2016'!AF$5</f>
        <v>5.7458263584128852E-3</v>
      </c>
      <c r="AG128">
        <f>'Population 2016'!AG128/'Population 2016'!AG$5</f>
        <v>7.9518270208113022E-3</v>
      </c>
      <c r="AH128">
        <f>'Population 2016'!AH128/'Population 2016'!AH$5</f>
        <v>1.1275925805522788E-2</v>
      </c>
      <c r="AI128">
        <f>'Population 2016'!AI128/'Population 2016'!AI$5</f>
        <v>7.4167140607227233E-3</v>
      </c>
      <c r="AJ128">
        <f>'Population 2016'!AJ128/'Population 2016'!AJ$5</f>
        <v>1.4625101079106599E-2</v>
      </c>
      <c r="AK128">
        <f>'Population 2016'!AK128/'Population 2016'!AK$5</f>
        <v>5.8710383063248807E-3</v>
      </c>
      <c r="AL128">
        <f>'Population 2016'!AL128/'Population 2016'!AL$5</f>
        <v>8.1055674784058455E-3</v>
      </c>
      <c r="AM128">
        <f>'Population 2016'!AM128/'Population 2016'!AM$5</f>
        <v>1.1018106348993629E-2</v>
      </c>
      <c r="AN128">
        <f>'Population 2016'!AN128/'Population 2016'!AN$5</f>
        <v>5.999781826115414E-3</v>
      </c>
      <c r="AO128">
        <f>'Population 2016'!AO128/'Population 2016'!AO$5</f>
        <v>5.999781826115414E-3</v>
      </c>
      <c r="AP128">
        <f>'Population 2016'!AP128/'Population 2016'!AP$5</f>
        <v>4.0819238146568805E-3</v>
      </c>
      <c r="AQ128">
        <f>'Population 2016'!AQ128/'Population 2016'!AQ$5</f>
        <v>7.2272154326738641E-3</v>
      </c>
      <c r="AR128">
        <f>'Population 2016'!AR128/'Population 2016'!AR$5</f>
        <v>7.8052336234565138E-3</v>
      </c>
      <c r="AS128">
        <f>'Population 2016'!AS128/'Population 2016'!AS$5</f>
        <v>7.0241185830332469E-3</v>
      </c>
      <c r="AT128">
        <f>'Population 2016'!AT128/'Population 2016'!AT$5</f>
        <v>1.3708019191226869E-3</v>
      </c>
      <c r="AU128">
        <f>'Population 2016'!AU128/'Population 2016'!AU$5</f>
        <v>1.3708019191226869E-3</v>
      </c>
      <c r="AV128">
        <f>'Population 2016'!AV128/'Population 2016'!AV$5</f>
        <v>1.1614401858304297E-2</v>
      </c>
      <c r="AW128">
        <f>'Population 2016'!AW128/'Population 2016'!AW$5</f>
        <v>1.1547379339801087E-2</v>
      </c>
      <c r="AX128">
        <f>'Population 2016'!AX128/'Population 2016'!AX$5</f>
        <v>5.9164036444024175E-3</v>
      </c>
      <c r="AY128">
        <f>'Population 2016'!AY128/'Population 2016'!AY$5</f>
        <v>6.713380863498669E-3</v>
      </c>
      <c r="AZ128">
        <f>'Population 2016'!AZ128/'Population 2016'!AZ$5</f>
        <v>5.3672820152907133E-3</v>
      </c>
      <c r="BA128">
        <f>'Population 2016'!BA128/'Population 2016'!BA$5</f>
        <v>1.2848196933707623E-2</v>
      </c>
      <c r="BB128">
        <f>'Population 2016'!BB128/'Population 2016'!BB$5</f>
        <v>1.0281516057532298E-2</v>
      </c>
      <c r="BC128">
        <f>'Population 2016'!BC128/'Population 2016'!BC$5</f>
        <v>1.1375204709423273E-2</v>
      </c>
      <c r="BD128" s="9">
        <v>126</v>
      </c>
    </row>
    <row r="129" spans="1:56" x14ac:dyDescent="0.35">
      <c r="A129" s="3"/>
      <c r="B129" s="5" t="s">
        <v>56</v>
      </c>
      <c r="C129">
        <f>'Population 2016'!C129/'Population 2016'!C$5</f>
        <v>5.7908644385723709E-3</v>
      </c>
      <c r="D129">
        <f>'Population 2016'!D129/'Population 2016'!D$5</f>
        <v>4.1005252193304191E-3</v>
      </c>
      <c r="E129">
        <f>'Population 2016'!E129/'Population 2016'!E$5</f>
        <v>2.5501713396368819E-3</v>
      </c>
      <c r="F129">
        <f>'Population 2016'!F129/'Population 2016'!F$5</f>
        <v>5.7687355137780068E-3</v>
      </c>
      <c r="G129">
        <f>'Population 2016'!G129/'Population 2016'!G$5</f>
        <v>6.8342987062198881E-3</v>
      </c>
      <c r="H129">
        <f>'Population 2016'!H129/'Population 2016'!H$5</f>
        <v>8.9684935459919003E-3</v>
      </c>
      <c r="I129">
        <f>'Population 2016'!I129/'Population 2016'!I$5</f>
        <v>6.7205426681182477E-3</v>
      </c>
      <c r="J129">
        <f>'Population 2016'!J129/'Population 2016'!J$5</f>
        <v>6.3524709121517958E-3</v>
      </c>
      <c r="K129">
        <f>'Population 2016'!K129/'Population 2016'!K$5</f>
        <v>9.7339696640362898E-3</v>
      </c>
      <c r="L129">
        <f>'Population 2016'!L129/'Population 2016'!L$5</f>
        <v>1.0992327609486442E-2</v>
      </c>
      <c r="M129">
        <f>'Population 2016'!M129/'Population 2016'!M$5</f>
        <v>1.0992327609486442E-2</v>
      </c>
      <c r="N129">
        <f>'Population 2016'!N129/'Population 2016'!N$5</f>
        <v>5.2643846296043274E-3</v>
      </c>
      <c r="O129">
        <f>'Population 2016'!O129/'Population 2016'!O$5</f>
        <v>9.4411586966643875E-3</v>
      </c>
      <c r="P129">
        <f>'Population 2016'!P129/'Population 2016'!P$5</f>
        <v>5.5449115293587283E-3</v>
      </c>
      <c r="Q129">
        <f>'Population 2016'!Q129/'Population 2016'!Q$5</f>
        <v>8.801306682647678E-3</v>
      </c>
      <c r="R129">
        <f>'Population 2016'!R129/'Population 2016'!R$5</f>
        <v>3.41991802842391E-3</v>
      </c>
      <c r="S129">
        <f>'Population 2016'!S129/'Population 2016'!S$5</f>
        <v>6.4751770170052838E-3</v>
      </c>
      <c r="T129">
        <f>'Population 2016'!T129/'Population 2016'!T$5</f>
        <v>3.5690520839634626E-3</v>
      </c>
      <c r="U129">
        <f>'Population 2016'!U129/'Population 2016'!U$5</f>
        <v>1.1463727703270924E-2</v>
      </c>
      <c r="V129">
        <f>'Population 2016'!V129/'Population 2016'!V$5</f>
        <v>9.5328229825753126E-3</v>
      </c>
      <c r="W129">
        <f>'Population 2016'!W129/'Population 2016'!W$5</f>
        <v>7.4193189914955647E-3</v>
      </c>
      <c r="X129">
        <f>'Population 2016'!X129/'Population 2016'!X$5</f>
        <v>7.4193189914955647E-3</v>
      </c>
      <c r="Y129">
        <f>'Population 2016'!Y129/'Population 2016'!Y$5</f>
        <v>8.0086167151555612E-3</v>
      </c>
      <c r="Z129">
        <f>'Population 2016'!Z129/'Population 2016'!Z$5</f>
        <v>4.775612050725634E-3</v>
      </c>
      <c r="AA129">
        <f>'Population 2016'!AA129/'Population 2016'!AA$5</f>
        <v>6.9580781273980057E-3</v>
      </c>
      <c r="AB129">
        <f>'Population 2016'!AB129/'Population 2016'!AB$5</f>
        <v>4.198438123701422E-3</v>
      </c>
      <c r="AC129">
        <f>'Population 2016'!AC129/'Population 2016'!AC$5</f>
        <v>5.3824720068015247E-3</v>
      </c>
      <c r="AD129">
        <f>'Population 2016'!AD129/'Population 2016'!AD$5</f>
        <v>6.9931891771186127E-3</v>
      </c>
      <c r="AE129">
        <f>'Population 2016'!AE129/'Population 2016'!AE$5</f>
        <v>7.0534605078080882E-3</v>
      </c>
      <c r="AF129">
        <f>'Population 2016'!AF129/'Population 2016'!AF$5</f>
        <v>4.3282209051561625E-3</v>
      </c>
      <c r="AG129">
        <f>'Population 2016'!AG129/'Population 2016'!AG$5</f>
        <v>7.0534605078080882E-3</v>
      </c>
      <c r="AH129">
        <f>'Population 2016'!AH129/'Population 2016'!AH$5</f>
        <v>9.787949434810473E-3</v>
      </c>
      <c r="AI129">
        <f>'Population 2016'!AI129/'Population 2016'!AI$5</f>
        <v>6.0482106920990465E-3</v>
      </c>
      <c r="AJ129">
        <f>'Population 2016'!AJ129/'Population 2016'!AJ$5</f>
        <v>1.2840532024649361E-2</v>
      </c>
      <c r="AK129">
        <f>'Population 2016'!AK129/'Population 2016'!AK$5</f>
        <v>4.7018593716606112E-3</v>
      </c>
      <c r="AL129">
        <f>'Population 2016'!AL129/'Population 2016'!AL$5</f>
        <v>7.5113956829428357E-3</v>
      </c>
      <c r="AM129">
        <f>'Population 2016'!AM129/'Population 2016'!AM$5</f>
        <v>9.8808001709581265E-3</v>
      </c>
      <c r="AN129">
        <f>'Population 2016'!AN129/'Population 2016'!AN$5</f>
        <v>5.9452383549689104E-3</v>
      </c>
      <c r="AO129">
        <f>'Population 2016'!AO129/'Population 2016'!AO$5</f>
        <v>5.9452383549689104E-3</v>
      </c>
      <c r="AP129">
        <f>'Population 2016'!AP129/'Population 2016'!AP$5</f>
        <v>3.7411029912971798E-3</v>
      </c>
      <c r="AQ129">
        <f>'Population 2016'!AQ129/'Population 2016'!AQ$5</f>
        <v>6.3229571984435799E-3</v>
      </c>
      <c r="AR129">
        <f>'Population 2016'!AR129/'Population 2016'!AR$5</f>
        <v>6.6788704198888649E-3</v>
      </c>
      <c r="AS129">
        <f>'Population 2016'!AS129/'Population 2016'!AS$5</f>
        <v>6.7205426681182477E-3</v>
      </c>
      <c r="AT129">
        <f>'Population 2016'!AT129/'Population 2016'!AT$5</f>
        <v>1.1071861654452469E-3</v>
      </c>
      <c r="AU129">
        <f>'Population 2016'!AU129/'Population 2016'!AU$5</f>
        <v>1.1071861654452469E-3</v>
      </c>
      <c r="AV129">
        <f>'Population 2016'!AV129/'Population 2016'!AV$5</f>
        <v>1.0199556541019957E-2</v>
      </c>
      <c r="AW129">
        <f>'Population 2016'!AW129/'Population 2016'!AW$5</f>
        <v>9.6901885410946367E-3</v>
      </c>
      <c r="AX129">
        <f>'Population 2016'!AX129/'Population 2016'!AX$5</f>
        <v>4.5235569980960171E-3</v>
      </c>
      <c r="AY129">
        <f>'Population 2016'!AY129/'Population 2016'!AY$5</f>
        <v>6.0539763165141829E-3</v>
      </c>
      <c r="AZ129">
        <f>'Population 2016'!AZ129/'Population 2016'!AZ$5</f>
        <v>4.8524141263641121E-3</v>
      </c>
      <c r="BA129">
        <f>'Population 2016'!BA129/'Population 2016'!BA$5</f>
        <v>1.049989203195854E-2</v>
      </c>
      <c r="BB129">
        <f>'Population 2016'!BB129/'Population 2016'!BB$5</f>
        <v>8.4240762862252544E-3</v>
      </c>
      <c r="BC129">
        <f>'Population 2016'!BC129/'Population 2016'!BC$5</f>
        <v>1.1463727703270924E-2</v>
      </c>
      <c r="BD129" s="9">
        <v>127</v>
      </c>
    </row>
    <row r="130" spans="1:56" x14ac:dyDescent="0.35">
      <c r="A130" s="3"/>
      <c r="B130" s="5" t="s">
        <v>57</v>
      </c>
      <c r="C130">
        <f>'Population 2016'!C130/'Population 2016'!C$5</f>
        <v>5.284866575007794E-3</v>
      </c>
      <c r="D130">
        <f>'Population 2016'!D130/'Population 2016'!D$5</f>
        <v>4.0834091331435896E-3</v>
      </c>
      <c r="E130">
        <f>'Population 2016'!E130/'Population 2016'!E$5</f>
        <v>2.9814503161931191E-3</v>
      </c>
      <c r="F130">
        <f>'Population 2016'!F130/'Population 2016'!F$5</f>
        <v>6.1601854236415145E-3</v>
      </c>
      <c r="G130">
        <f>'Population 2016'!G130/'Population 2016'!G$5</f>
        <v>7.4026958263411465E-3</v>
      </c>
      <c r="H130">
        <f>'Population 2016'!H130/'Population 2016'!H$5</f>
        <v>9.5650961535343835E-3</v>
      </c>
      <c r="I130">
        <f>'Population 2016'!I130/'Population 2016'!I$5</f>
        <v>6.9194372330625576E-3</v>
      </c>
      <c r="J130">
        <f>'Population 2016'!J130/'Population 2016'!J$5</f>
        <v>6.6344343730044865E-3</v>
      </c>
      <c r="K130">
        <f>'Population 2016'!K130/'Population 2016'!K$5</f>
        <v>9.5449605443462641E-3</v>
      </c>
      <c r="L130">
        <f>'Population 2016'!L130/'Population 2016'!L$5</f>
        <v>1.2207519895795277E-2</v>
      </c>
      <c r="M130">
        <f>'Population 2016'!M130/'Population 2016'!M$5</f>
        <v>1.2207519895795277E-2</v>
      </c>
      <c r="N130">
        <f>'Population 2016'!N130/'Population 2016'!N$5</f>
        <v>5.8511023058808401E-3</v>
      </c>
      <c r="O130">
        <f>'Population 2016'!O130/'Population 2016'!O$5</f>
        <v>9.5005993600221911E-3</v>
      </c>
      <c r="P130">
        <f>'Population 2016'!P130/'Population 2016'!P$5</f>
        <v>4.9926744054998307E-3</v>
      </c>
      <c r="Q130">
        <f>'Population 2016'!Q130/'Population 2016'!Q$5</f>
        <v>8.9893185743998311E-3</v>
      </c>
      <c r="R130">
        <f>'Population 2016'!R130/'Population 2016'!R$5</f>
        <v>2.6880289561931124E-3</v>
      </c>
      <c r="S130">
        <f>'Population 2016'!S130/'Population 2016'!S$5</f>
        <v>6.4919475136414754E-3</v>
      </c>
      <c r="T130">
        <f>'Population 2016'!T130/'Population 2016'!T$5</f>
        <v>3.2991628781357169E-3</v>
      </c>
      <c r="U130">
        <f>'Population 2016'!U130/'Population 2016'!U$5</f>
        <v>1.1286681715575621E-2</v>
      </c>
      <c r="V130">
        <f>'Population 2016'!V130/'Population 2016'!V$5</f>
        <v>1.0670045259920165E-2</v>
      </c>
      <c r="W130">
        <f>'Population 2016'!W130/'Population 2016'!W$5</f>
        <v>7.6840612110158912E-3</v>
      </c>
      <c r="X130">
        <f>'Population 2016'!X130/'Population 2016'!X$5</f>
        <v>7.6840612110158912E-3</v>
      </c>
      <c r="Y130">
        <f>'Population 2016'!Y130/'Population 2016'!Y$5</f>
        <v>8.7359501438768854E-3</v>
      </c>
      <c r="Z130">
        <f>'Population 2016'!Z130/'Population 2016'!Z$5</f>
        <v>3.9645129630669221E-3</v>
      </c>
      <c r="AA130">
        <f>'Population 2016'!AA130/'Population 2016'!AA$5</f>
        <v>6.2923668427944729E-3</v>
      </c>
      <c r="AB130">
        <f>'Population 2016'!AB130/'Population 2016'!AB$5</f>
        <v>4.2045791838531054E-3</v>
      </c>
      <c r="AC130">
        <f>'Population 2016'!AC130/'Population 2016'!AC$5</f>
        <v>4.6636368713812602E-3</v>
      </c>
      <c r="AD130">
        <f>'Population 2016'!AD130/'Population 2016'!AD$5</f>
        <v>7.4546875581525179E-3</v>
      </c>
      <c r="AE130">
        <f>'Population 2016'!AE130/'Population 2016'!AE$5</f>
        <v>7.4744093881867367E-3</v>
      </c>
      <c r="AF130">
        <f>'Population 2016'!AF130/'Population 2016'!AF$5</f>
        <v>4.0869263599209761E-3</v>
      </c>
      <c r="AG130">
        <f>'Population 2016'!AG130/'Population 2016'!AG$5</f>
        <v>7.4744093881867367E-3</v>
      </c>
      <c r="AH130">
        <f>'Population 2016'!AH130/'Population 2016'!AH$5</f>
        <v>9.2176513751242306E-3</v>
      </c>
      <c r="AI130">
        <f>'Population 2016'!AI130/'Population 2016'!AI$5</f>
        <v>5.9374726572753523E-3</v>
      </c>
      <c r="AJ130">
        <f>'Population 2016'!AJ130/'Population 2016'!AJ$5</f>
        <v>1.2282854195131473E-2</v>
      </c>
      <c r="AK130">
        <f>'Population 2016'!AK130/'Population 2016'!AK$5</f>
        <v>4.8275775366782743E-3</v>
      </c>
      <c r="AL130">
        <f>'Population 2016'!AL130/'Population 2016'!AL$5</f>
        <v>7.8306521700572881E-3</v>
      </c>
      <c r="AM130">
        <f>'Population 2016'!AM130/'Population 2016'!AM$5</f>
        <v>9.2759271399647219E-3</v>
      </c>
      <c r="AN130">
        <f>'Population 2016'!AN130/'Population 2016'!AN$5</f>
        <v>6.5997600087269554E-3</v>
      </c>
      <c r="AO130">
        <f>'Population 2016'!AO130/'Population 2016'!AO$5</f>
        <v>6.5997600087269554E-3</v>
      </c>
      <c r="AP130">
        <f>'Population 2016'!AP130/'Population 2016'!AP$5</f>
        <v>3.4399124962351188E-3</v>
      </c>
      <c r="AQ130">
        <f>'Population 2016'!AQ130/'Population 2016'!AQ$5</f>
        <v>5.7680714638022688E-3</v>
      </c>
      <c r="AR130">
        <f>'Population 2016'!AR130/'Population 2016'!AR$5</f>
        <v>6.6225077042040125E-3</v>
      </c>
      <c r="AS130">
        <f>'Population 2016'!AS130/'Population 2016'!AS$5</f>
        <v>6.9194372330625576E-3</v>
      </c>
      <c r="AT130">
        <f>'Population 2016'!AT130/'Population 2016'!AT$5</f>
        <v>1.2126324669162229E-3</v>
      </c>
      <c r="AU130">
        <f>'Population 2016'!AU130/'Population 2016'!AU$5</f>
        <v>1.2126324669162229E-3</v>
      </c>
      <c r="AV130">
        <f>'Population 2016'!AV130/'Population 2016'!AV$5</f>
        <v>1.1698870235455601E-2</v>
      </c>
      <c r="AW130">
        <f>'Population 2016'!AW130/'Population 2016'!AW$5</f>
        <v>9.1562938556348766E-3</v>
      </c>
      <c r="AX130">
        <f>'Population 2016'!AX130/'Population 2016'!AX$5</f>
        <v>5.0602502012599511E-3</v>
      </c>
      <c r="AY130">
        <f>'Population 2016'!AY130/'Population 2016'!AY$5</f>
        <v>6.2895872219332332E-3</v>
      </c>
      <c r="AZ130">
        <f>'Population 2016'!AZ130/'Population 2016'!AZ$5</f>
        <v>5.0623881816246816E-3</v>
      </c>
      <c r="BA130">
        <f>'Population 2016'!BA130/'Population 2016'!BA$5</f>
        <v>9.4876916432735919E-3</v>
      </c>
      <c r="BB130">
        <f>'Population 2016'!BB130/'Population 2016'!BB$5</f>
        <v>8.8314701394115579E-3</v>
      </c>
      <c r="BC130">
        <f>'Population 2016'!BC130/'Population 2016'!BC$5</f>
        <v>1.1286681715575621E-2</v>
      </c>
      <c r="BD130" s="9">
        <v>128</v>
      </c>
    </row>
    <row r="131" spans="1:56" x14ac:dyDescent="0.35">
      <c r="A131" s="3"/>
      <c r="B131" s="5" t="s">
        <v>58</v>
      </c>
      <c r="C131">
        <f>'Population 2016'!C131/'Population 2016'!C$5</f>
        <v>3.434652164801971E-3</v>
      </c>
      <c r="D131">
        <f>'Population 2016'!D131/'Population 2016'!D$5</f>
        <v>2.6970061520104065E-3</v>
      </c>
      <c r="E131">
        <f>'Population 2016'!E131/'Population 2016'!E$5</f>
        <v>2.0204482488667208E-3</v>
      </c>
      <c r="F131">
        <f>'Population 2016'!F131/'Population 2016'!F$5</f>
        <v>4.1823332474890552E-3</v>
      </c>
      <c r="G131">
        <f>'Population 2016'!G131/'Population 2016'!G$5</f>
        <v>5.8599036431548745E-3</v>
      </c>
      <c r="H131">
        <f>'Population 2016'!H131/'Population 2016'!H$5</f>
        <v>7.065201531712347E-3</v>
      </c>
      <c r="I131">
        <f>'Population 2016'!I131/'Population 2016'!I$5</f>
        <v>4.961895988610669E-3</v>
      </c>
      <c r="J131">
        <f>'Population 2016'!J131/'Population 2016'!J$5</f>
        <v>4.4036058150817283E-3</v>
      </c>
      <c r="K131">
        <f>'Population 2016'!K131/'Population 2016'!K$5</f>
        <v>6.7807021688796485E-3</v>
      </c>
      <c r="L131">
        <f>'Population 2016'!L131/'Population 2016'!L$5</f>
        <v>9.2211649961082085E-3</v>
      </c>
      <c r="M131">
        <f>'Population 2016'!M131/'Population 2016'!M$5</f>
        <v>9.2211649961082085E-3</v>
      </c>
      <c r="N131">
        <f>'Population 2016'!N131/'Population 2016'!N$5</f>
        <v>4.0025397641877177E-3</v>
      </c>
      <c r="O131">
        <f>'Population 2016'!O131/'Population 2016'!O$5</f>
        <v>7.1526931573889698E-3</v>
      </c>
      <c r="P131">
        <f>'Population 2016'!P131/'Population 2016'!P$5</f>
        <v>3.5951763777752731E-3</v>
      </c>
      <c r="Q131">
        <f>'Population 2016'!Q131/'Population 2016'!Q$5</f>
        <v>6.4159058060422325E-3</v>
      </c>
      <c r="R131">
        <f>'Population 2016'!R131/'Population 2016'!R$5</f>
        <v>1.6101559589077553E-3</v>
      </c>
      <c r="S131">
        <f>'Population 2016'!S131/'Population 2016'!S$5</f>
        <v>4.7831221721853371E-3</v>
      </c>
      <c r="T131">
        <f>'Population 2016'!T131/'Population 2016'!T$5</f>
        <v>2.3987566483483244E-3</v>
      </c>
      <c r="U131">
        <f>'Population 2016'!U131/'Population 2016'!U$5</f>
        <v>7.2146239985836323E-3</v>
      </c>
      <c r="V131">
        <f>'Population 2016'!V131/'Population 2016'!V$5</f>
        <v>7.4797169919325907E-3</v>
      </c>
      <c r="W131">
        <f>'Population 2016'!W131/'Population 2016'!W$5</f>
        <v>5.5301708077579274E-3</v>
      </c>
      <c r="X131">
        <f>'Population 2016'!X131/'Population 2016'!X$5</f>
        <v>5.5301708077579274E-3</v>
      </c>
      <c r="Y131">
        <f>'Population 2016'!Y131/'Population 2016'!Y$5</f>
        <v>6.0054689114640465E-3</v>
      </c>
      <c r="Z131">
        <f>'Population 2016'!Z131/'Population 2016'!Z$5</f>
        <v>2.9346687753952416E-3</v>
      </c>
      <c r="AA131">
        <f>'Population 2016'!AA131/'Population 2016'!AA$5</f>
        <v>4.9117799671396407E-3</v>
      </c>
      <c r="AB131">
        <f>'Population 2016'!AB131/'Population 2016'!AB$5</f>
        <v>2.8678750908365147E-3</v>
      </c>
      <c r="AC131">
        <f>'Population 2016'!AC131/'Population 2016'!AC$5</f>
        <v>3.5848670206714232E-3</v>
      </c>
      <c r="AD131">
        <f>'Population 2016'!AD131/'Population 2016'!AD$5</f>
        <v>5.612415795154267E-3</v>
      </c>
      <c r="AE131">
        <f>'Population 2016'!AE131/'Population 2016'!AE$5</f>
        <v>5.5185371513054547E-3</v>
      </c>
      <c r="AF131">
        <f>'Population 2016'!AF131/'Population 2016'!AF$5</f>
        <v>3.2574763606750216E-3</v>
      </c>
      <c r="AG131">
        <f>'Population 2016'!AG131/'Population 2016'!AG$5</f>
        <v>5.5185371513054547E-3</v>
      </c>
      <c r="AH131">
        <f>'Population 2016'!AH131/'Population 2016'!AH$5</f>
        <v>7.2949852781364075E-3</v>
      </c>
      <c r="AI131">
        <f>'Population 2016'!AI131/'Population 2016'!AI$5</f>
        <v>4.4472941639688516E-3</v>
      </c>
      <c r="AJ131">
        <f>'Population 2016'!AJ131/'Population 2016'!AJ$5</f>
        <v>9.4805231018040871E-3</v>
      </c>
      <c r="AK131">
        <f>'Population 2016'!AK131/'Population 2016'!AK$5</f>
        <v>3.7464013175263692E-3</v>
      </c>
      <c r="AL131">
        <f>'Population 2016'!AL131/'Population 2016'!AL$5</f>
        <v>5.4096238094393503E-3</v>
      </c>
      <c r="AM131">
        <f>'Population 2016'!AM131/'Population 2016'!AM$5</f>
        <v>7.2620983661184175E-3</v>
      </c>
      <c r="AN131">
        <f>'Population 2016'!AN131/'Population 2016'!AN$5</f>
        <v>5.3452601723573689E-3</v>
      </c>
      <c r="AO131">
        <f>'Population 2016'!AO131/'Population 2016'!AO$5</f>
        <v>5.3452601723573689E-3</v>
      </c>
      <c r="AP131">
        <f>'Population 2016'!AP131/'Population 2016'!AP$5</f>
        <v>2.3064851069226257E-3</v>
      </c>
      <c r="AQ131">
        <f>'Population 2016'!AQ131/'Population 2016'!AQ$5</f>
        <v>4.8227105825615173E-3</v>
      </c>
      <c r="AR131">
        <f>'Population 2016'!AR131/'Population 2016'!AR$5</f>
        <v>4.912690143408581E-3</v>
      </c>
      <c r="AS131">
        <f>'Population 2016'!AS131/'Population 2016'!AS$5</f>
        <v>4.961895988610669E-3</v>
      </c>
      <c r="AT131">
        <f>'Population 2016'!AT131/'Population 2016'!AT$5</f>
        <v>1.2653556176517109E-3</v>
      </c>
      <c r="AU131">
        <f>'Population 2016'!AU131/'Population 2016'!AU$5</f>
        <v>1.2653556176517109E-3</v>
      </c>
      <c r="AV131">
        <f>'Population 2016'!AV131/'Population 2016'!AV$5</f>
        <v>8.9430894308943094E-3</v>
      </c>
      <c r="AW131">
        <f>'Population 2016'!AW131/'Population 2016'!AW$5</f>
        <v>7.329611324668985E-3</v>
      </c>
      <c r="AX131">
        <f>'Population 2016'!AX131/'Population 2016'!AX$5</f>
        <v>3.1179319421904749E-3</v>
      </c>
      <c r="AY131">
        <f>'Population 2016'!AY131/'Population 2016'!AY$5</f>
        <v>4.4169395061350635E-3</v>
      </c>
      <c r="AZ131">
        <f>'Population 2016'!AZ131/'Population 2016'!AZ$5</f>
        <v>3.4372465210463035E-3</v>
      </c>
      <c r="BA131">
        <f>'Population 2016'!BA131/'Population 2016'!BA$5</f>
        <v>7.9626430576549348E-3</v>
      </c>
      <c r="BB131">
        <f>'Population 2016'!BB131/'Population 2016'!BB$5</f>
        <v>6.8773606402297979E-3</v>
      </c>
      <c r="BC131">
        <f>'Population 2016'!BC131/'Population 2016'!BC$5</f>
        <v>7.2146239985836323E-3</v>
      </c>
      <c r="BD131" s="9">
        <v>129</v>
      </c>
    </row>
    <row r="132" spans="1:56" x14ac:dyDescent="0.35">
      <c r="A132" s="3"/>
      <c r="B132" s="5" t="s">
        <v>59</v>
      </c>
      <c r="C132">
        <f>'Population 2016'!C132/'Population 2016'!C$5</f>
        <v>2.8519879582730649E-3</v>
      </c>
      <c r="D132">
        <f>'Population 2016'!D132/'Population 2016'!D$5</f>
        <v>2.1615171698796004E-3</v>
      </c>
      <c r="E132">
        <f>'Population 2016'!E132/'Population 2016'!E$5</f>
        <v>1.5282276777971019E-3</v>
      </c>
      <c r="F132">
        <f>'Population 2016'!F132/'Population 2016'!F$5</f>
        <v>3.1212979654906001E-3</v>
      </c>
      <c r="G132">
        <f>'Population 2016'!G132/'Population 2016'!G$5</f>
        <v>4.3441779894981868E-3</v>
      </c>
      <c r="H132">
        <f>'Population 2016'!H132/'Population 2016'!H$5</f>
        <v>5.4245443609705164E-3</v>
      </c>
      <c r="I132">
        <f>'Population 2016'!I132/'Population 2016'!I$5</f>
        <v>3.6638472489741226E-3</v>
      </c>
      <c r="J132">
        <f>'Population 2016'!J132/'Population 2016'!J$5</f>
        <v>3.5079571747261224E-3</v>
      </c>
      <c r="K132">
        <f>'Population 2016'!K132/'Population 2016'!K$5</f>
        <v>5.0559939517081697E-3</v>
      </c>
      <c r="L132">
        <f>'Population 2016'!L132/'Population 2016'!L$5</f>
        <v>7.29909615109685E-3</v>
      </c>
      <c r="M132">
        <f>'Population 2016'!M132/'Population 2016'!M$5</f>
        <v>7.29909615109685E-3</v>
      </c>
      <c r="N132">
        <f>'Population 2016'!N132/'Population 2016'!N$5</f>
        <v>3.5846038851962288E-3</v>
      </c>
      <c r="O132">
        <f>'Population 2016'!O132/'Population 2016'!O$5</f>
        <v>5.6963969051227947E-3</v>
      </c>
      <c r="P132">
        <f>'Population 2016'!P132/'Population 2016'!P$5</f>
        <v>3.1781809985348811E-3</v>
      </c>
      <c r="Q132">
        <f>'Population 2016'!Q132/'Population 2016'!Q$5</f>
        <v>5.440594117577937E-3</v>
      </c>
      <c r="R132">
        <f>'Population 2016'!R132/'Population 2016'!R$5</f>
        <v>1.3040932559748762E-3</v>
      </c>
      <c r="S132">
        <f>'Population 2016'!S132/'Population 2016'!S$5</f>
        <v>3.5571106023079735E-3</v>
      </c>
      <c r="T132">
        <f>'Population 2016'!T132/'Population 2016'!T$5</f>
        <v>1.7449733135414583E-3</v>
      </c>
      <c r="U132">
        <f>'Population 2016'!U132/'Population 2016'!U$5</f>
        <v>6.4179170539547647E-3</v>
      </c>
      <c r="V132">
        <f>'Population 2016'!V132/'Population 2016'!V$5</f>
        <v>5.5334641011746209E-3</v>
      </c>
      <c r="W132">
        <f>'Population 2016'!W132/'Population 2016'!W$5</f>
        <v>4.1705070630609431E-3</v>
      </c>
      <c r="X132">
        <f>'Population 2016'!X132/'Population 2016'!X$5</f>
        <v>4.1705070630609431E-3</v>
      </c>
      <c r="Y132">
        <f>'Population 2016'!Y132/'Population 2016'!Y$5</f>
        <v>4.5627255528528955E-3</v>
      </c>
      <c r="Z132">
        <f>'Population 2016'!Z132/'Population 2016'!Z$5</f>
        <v>2.1893867974749461E-3</v>
      </c>
      <c r="AA132">
        <f>'Population 2016'!AA132/'Population 2016'!AA$5</f>
        <v>3.689980513660701E-3</v>
      </c>
      <c r="AB132">
        <f>'Population 2016'!AB132/'Population 2016'!AB$5</f>
        <v>2.2332988751624823E-3</v>
      </c>
      <c r="AC132">
        <f>'Population 2016'!AC132/'Population 2016'!AC$5</f>
        <v>2.7729453209521309E-3</v>
      </c>
      <c r="AD132">
        <f>'Population 2016'!AD132/'Population 2016'!AD$5</f>
        <v>3.9673973724366372E-3</v>
      </c>
      <c r="AE132">
        <f>'Population 2016'!AE132/'Population 2016'!AE$5</f>
        <v>3.8244745839279663E-3</v>
      </c>
      <c r="AF132">
        <f>'Population 2016'!AF132/'Population 2016'!AF$5</f>
        <v>2.2922981797342742E-3</v>
      </c>
      <c r="AG132">
        <f>'Population 2016'!AG132/'Population 2016'!AG$5</f>
        <v>3.8244745839279663E-3</v>
      </c>
      <c r="AH132">
        <f>'Population 2016'!AH132/'Population 2016'!AH$5</f>
        <v>5.3370238614937355E-3</v>
      </c>
      <c r="AI132">
        <f>'Population 2016'!AI132/'Population 2016'!AI$5</f>
        <v>3.28659550266865E-3</v>
      </c>
      <c r="AJ132">
        <f>'Population 2016'!AJ132/'Population 2016'!AJ$5</f>
        <v>6.5805983883110725E-3</v>
      </c>
      <c r="AK132">
        <f>'Population 2016'!AK132/'Population 2016'!AK$5</f>
        <v>2.6023660158656322E-3</v>
      </c>
      <c r="AL132">
        <f>'Population 2016'!AL132/'Population 2016'!AL$5</f>
        <v>4.1503343324878952E-3</v>
      </c>
      <c r="AM132">
        <f>'Population 2016'!AM132/'Population 2016'!AM$5</f>
        <v>5.393149360174725E-3</v>
      </c>
      <c r="AN132">
        <f>'Population 2016'!AN132/'Population 2016'!AN$5</f>
        <v>4.4180211628668045E-3</v>
      </c>
      <c r="AO132">
        <f>'Population 2016'!AO132/'Population 2016'!AO$5</f>
        <v>4.4180211628668045E-3</v>
      </c>
      <c r="AP132">
        <f>'Population 2016'!AP132/'Population 2016'!AP$5</f>
        <v>1.8309211673509503E-3</v>
      </c>
      <c r="AQ132">
        <f>'Population 2016'!AQ132/'Population 2016'!AQ$5</f>
        <v>4.0349098481942238E-3</v>
      </c>
      <c r="AR132">
        <f>'Population 2016'!AR132/'Population 2016'!AR$5</f>
        <v>3.7192709026032224E-3</v>
      </c>
      <c r="AS132">
        <f>'Population 2016'!AS132/'Population 2016'!AS$5</f>
        <v>3.6638472489741226E-3</v>
      </c>
      <c r="AT132">
        <f>'Population 2016'!AT132/'Population 2016'!AT$5</f>
        <v>4.2178520588390361E-4</v>
      </c>
      <c r="AU132">
        <f>'Population 2016'!AU132/'Population 2016'!AU$5</f>
        <v>4.2178520588390361E-4</v>
      </c>
      <c r="AV132">
        <f>'Population 2016'!AV132/'Population 2016'!AV$5</f>
        <v>6.6518847006651885E-3</v>
      </c>
      <c r="AW132">
        <f>'Population 2016'!AW132/'Population 2016'!AW$5</f>
        <v>5.2779303191164808E-3</v>
      </c>
      <c r="AX132">
        <f>'Population 2016'!AX132/'Population 2016'!AX$5</f>
        <v>2.6706876062205297E-3</v>
      </c>
      <c r="AY132">
        <f>'Population 2016'!AY132/'Population 2016'!AY$5</f>
        <v>3.4515467702946668E-3</v>
      </c>
      <c r="AZ132">
        <f>'Population 2016'!AZ132/'Population 2016'!AZ$5</f>
        <v>2.8188297829501068E-3</v>
      </c>
      <c r="BA132">
        <f>'Population 2016'!BA132/'Population 2016'!BA$5</f>
        <v>5.7897862232779099E-3</v>
      </c>
      <c r="BB132">
        <f>'Population 2016'!BB132/'Population 2016'!BB$5</f>
        <v>4.9646810244229162E-3</v>
      </c>
      <c r="BC132">
        <f>'Population 2016'!BC132/'Population 2016'!BC$5</f>
        <v>6.4179170539547647E-3</v>
      </c>
      <c r="BD132" s="9">
        <v>130</v>
      </c>
    </row>
    <row r="133" spans="1:56" x14ac:dyDescent="0.35">
      <c r="A133" s="3"/>
      <c r="B133" s="5" t="s">
        <v>60</v>
      </c>
      <c r="C133">
        <f>'Population 2016'!C133/'Population 2016'!C$5</f>
        <v>2.3051013784608464E-3</v>
      </c>
      <c r="D133">
        <f>'Population 2016'!D133/'Population 2016'!D$5</f>
        <v>1.7580665669043357E-3</v>
      </c>
      <c r="E133">
        <f>'Population 2016'!E133/'Population 2016'!E$5</f>
        <v>1.2563344099681697E-3</v>
      </c>
      <c r="F133">
        <f>'Population 2016'!F133/'Population 2016'!F$5</f>
        <v>2.338398145763585E-3</v>
      </c>
      <c r="G133">
        <f>'Population 2016'!G133/'Population 2016'!G$5</f>
        <v>2.8555188653710821E-3</v>
      </c>
      <c r="H133">
        <f>'Population 2016'!H133/'Population 2016'!H$5</f>
        <v>3.3688592893295678E-3</v>
      </c>
      <c r="I133">
        <f>'Population 2016'!I133/'Population 2016'!I$5</f>
        <v>2.3134578343522319E-3</v>
      </c>
      <c r="J133">
        <f>'Population 2016'!J133/'Population 2016'!J$5</f>
        <v>2.24741464385527E-3</v>
      </c>
      <c r="K133">
        <f>'Population 2016'!K133/'Population 2016'!K$5</f>
        <v>3.0005197750791477E-3</v>
      </c>
      <c r="L133">
        <f>'Population 2016'!L133/'Population 2016'!L$5</f>
        <v>4.6304385811637254E-3</v>
      </c>
      <c r="M133">
        <f>'Population 2016'!M133/'Population 2016'!M$5</f>
        <v>4.6304385811637254E-3</v>
      </c>
      <c r="N133">
        <f>'Population 2016'!N133/'Population 2016'!N$5</f>
        <v>2.3870568473167712E-3</v>
      </c>
      <c r="O133">
        <f>'Population 2016'!O133/'Population 2016'!O$5</f>
        <v>3.5367194697892828E-3</v>
      </c>
      <c r="P133">
        <f>'Population 2016'!P133/'Population 2016'!P$5</f>
        <v>2.2765693677448441E-3</v>
      </c>
      <c r="Q133">
        <f>'Population 2016'!Q133/'Population 2016'!Q$5</f>
        <v>3.8072408079811047E-3</v>
      </c>
      <c r="R133">
        <f>'Population 2016'!R133/'Population 2016'!R$5</f>
        <v>1.0911800713259169E-3</v>
      </c>
      <c r="S133">
        <f>'Population 2016'!S133/'Population 2016'!S$5</f>
        <v>2.4184821464823441E-3</v>
      </c>
      <c r="T133">
        <f>'Population 2016'!T133/'Population 2016'!T$5</f>
        <v>1.2703405722581816E-3</v>
      </c>
      <c r="U133">
        <f>'Population 2016'!U133/'Population 2016'!U$5</f>
        <v>3.9392732262205112E-3</v>
      </c>
      <c r="V133">
        <f>'Population 2016'!V133/'Population 2016'!V$5</f>
        <v>4.0069912456781737E-3</v>
      </c>
      <c r="W133">
        <f>'Population 2016'!W133/'Population 2016'!W$5</f>
        <v>2.8696749227018086E-3</v>
      </c>
      <c r="X133">
        <f>'Population 2016'!X133/'Population 2016'!X$5</f>
        <v>2.8696749227018086E-3</v>
      </c>
      <c r="Y133">
        <f>'Population 2016'!Y133/'Population 2016'!Y$5</f>
        <v>3.1637016899572342E-3</v>
      </c>
      <c r="Z133">
        <f>'Population 2016'!Z133/'Population 2016'!Z$5</f>
        <v>1.5486378761980165E-3</v>
      </c>
      <c r="AA133">
        <f>'Population 2016'!AA133/'Population 2016'!AA$5</f>
        <v>2.5293042519816868E-3</v>
      </c>
      <c r="AB133">
        <f>'Population 2016'!AB133/'Population 2016'!AB$5</f>
        <v>1.7747663838367296E-3</v>
      </c>
      <c r="AC133">
        <f>'Population 2016'!AC133/'Population 2016'!AC$5</f>
        <v>1.9330976519431303E-3</v>
      </c>
      <c r="AD133">
        <f>'Population 2016'!AD133/'Population 2016'!AD$5</f>
        <v>2.5940675127470317E-3</v>
      </c>
      <c r="AE133">
        <f>'Population 2016'!AE133/'Population 2016'!AE$5</f>
        <v>2.4948921446832101E-3</v>
      </c>
      <c r="AF133">
        <f>'Population 2016'!AF133/'Population 2016'!AF$5</f>
        <v>1.6136572712603116E-3</v>
      </c>
      <c r="AG133">
        <f>'Population 2016'!AG133/'Population 2016'!AG$5</f>
        <v>2.4948921446832101E-3</v>
      </c>
      <c r="AH133">
        <f>'Population 2016'!AH133/'Population 2016'!AH$5</f>
        <v>3.6001226047945906E-3</v>
      </c>
      <c r="AI133">
        <f>'Population 2016'!AI133/'Population 2016'!AI$5</f>
        <v>2.2434705573540991E-3</v>
      </c>
      <c r="AJ133">
        <f>'Population 2016'!AJ133/'Population 2016'!AJ$5</f>
        <v>4.098932046956473E-3</v>
      </c>
      <c r="AK133">
        <f>'Population 2016'!AK133/'Population 2016'!AK$5</f>
        <v>1.8606288422614184E-3</v>
      </c>
      <c r="AL133">
        <f>'Population 2016'!AL133/'Population 2016'!AL$5</f>
        <v>2.5895248399283445E-3</v>
      </c>
      <c r="AM133">
        <f>'Population 2016'!AM133/'Population 2016'!AM$5</f>
        <v>3.6292381859604262E-3</v>
      </c>
      <c r="AN133">
        <f>'Population 2016'!AN133/'Population 2016'!AN$5</f>
        <v>1.9090214901276317E-3</v>
      </c>
      <c r="AO133">
        <f>'Population 2016'!AO133/'Population 2016'!AO$5</f>
        <v>1.9090214901276317E-3</v>
      </c>
      <c r="AP133">
        <f>'Population 2016'!AP133/'Population 2016'!AP$5</f>
        <v>1.1889098489291886E-3</v>
      </c>
      <c r="AQ133">
        <f>'Population 2016'!AQ133/'Population 2016'!AQ$5</f>
        <v>2.8292322025538445E-3</v>
      </c>
      <c r="AR133">
        <f>'Population 2016'!AR133/'Population 2016'!AR$5</f>
        <v>2.5247377741361076E-3</v>
      </c>
      <c r="AS133">
        <f>'Population 2016'!AS133/'Population 2016'!AS$5</f>
        <v>2.3134578343522319E-3</v>
      </c>
      <c r="AT133">
        <f>'Population 2016'!AT133/'Population 2016'!AT$5</f>
        <v>3.1633890441292773E-4</v>
      </c>
      <c r="AU133">
        <f>'Population 2016'!AU133/'Population 2016'!AU$5</f>
        <v>3.1633890441292773E-4</v>
      </c>
      <c r="AV133">
        <f>'Population 2016'!AV133/'Population 2016'!AV$5</f>
        <v>4.117833386126069E-3</v>
      </c>
      <c r="AW133">
        <f>'Population 2016'!AW133/'Population 2016'!AW$5</f>
        <v>3.5694673256452497E-3</v>
      </c>
      <c r="AX133">
        <f>'Population 2016'!AX133/'Population 2016'!AX$5</f>
        <v>1.8400909822763459E-3</v>
      </c>
      <c r="AY133">
        <f>'Population 2016'!AY133/'Population 2016'!AY$5</f>
        <v>2.3744683455218627E-3</v>
      </c>
      <c r="AZ133">
        <f>'Population 2016'!AZ133/'Population 2016'!AZ$5</f>
        <v>1.9386645650085429E-3</v>
      </c>
      <c r="BA133">
        <f>'Population 2016'!BA133/'Population 2016'!BA$5</f>
        <v>3.5764413733534875E-3</v>
      </c>
      <c r="BB133">
        <f>'Population 2016'!BB133/'Population 2016'!BB$5</f>
        <v>3.293675728302825E-3</v>
      </c>
      <c r="BC133">
        <f>'Population 2016'!BC133/'Population 2016'!BC$5</f>
        <v>3.9392732262205112E-3</v>
      </c>
      <c r="BD133" s="9">
        <v>131</v>
      </c>
    </row>
    <row r="134" spans="1:56" x14ac:dyDescent="0.35">
      <c r="A134" s="3"/>
      <c r="B134" s="5" t="s">
        <v>80</v>
      </c>
      <c r="C134">
        <f>'Population 2016'!C134/'Population 2016'!C$5</f>
        <v>1.1806616816506775E-3</v>
      </c>
      <c r="D134">
        <f>'Population 2016'!D134/'Population 2016'!D$5</f>
        <v>8.1668182662871782E-4</v>
      </c>
      <c r="E134">
        <f>'Population 2016'!E134/'Population 2016'!E$5</f>
        <v>4.8284494114448316E-4</v>
      </c>
      <c r="F134">
        <f>'Population 2016'!F134/'Population 2016'!F$5</f>
        <v>1.2567602369302085E-3</v>
      </c>
      <c r="G134">
        <f>'Population 2016'!G134/'Population 2016'!G$5</f>
        <v>1.4074595355383533E-3</v>
      </c>
      <c r="H134">
        <f>'Population 2016'!H134/'Population 2016'!H$5</f>
        <v>1.7833230116759021E-3</v>
      </c>
      <c r="I134">
        <f>'Population 2016'!I134/'Population 2016'!I$5</f>
        <v>1.5806883845574072E-3</v>
      </c>
      <c r="J134">
        <f>'Population 2016'!J134/'Population 2016'!J$5</f>
        <v>1.0532164567144623E-3</v>
      </c>
      <c r="K134">
        <f>'Population 2016'!K134/'Population 2016'!K$5</f>
        <v>1.464820677597694E-3</v>
      </c>
      <c r="L134">
        <f>'Population 2016'!L134/'Population 2016'!L$5</f>
        <v>2.2556510412529984E-3</v>
      </c>
      <c r="M134">
        <f>'Population 2016'!M134/'Population 2016'!M$5</f>
        <v>2.2556510412529984E-3</v>
      </c>
      <c r="N134">
        <f>'Population 2016'!N134/'Population 2016'!N$5</f>
        <v>1.1653981241108815E-3</v>
      </c>
      <c r="O134">
        <f>'Population 2016'!O134/'Population 2016'!O$5</f>
        <v>1.8921944502233979E-3</v>
      </c>
      <c r="P134">
        <f>'Population 2016'!P134/'Population 2016'!P$5</f>
        <v>1.2960667192606784E-3</v>
      </c>
      <c r="Q134">
        <f>'Population 2016'!Q134/'Population 2016'!Q$5</f>
        <v>1.7626114851764373E-3</v>
      </c>
      <c r="R134">
        <f>'Population 2016'!R134/'Population 2016'!R$5</f>
        <v>4.2582636929791877E-4</v>
      </c>
      <c r="S134">
        <f>'Population 2016'!S134/'Population 2016'!S$5</f>
        <v>1.2083584155234779E-3</v>
      </c>
      <c r="T134">
        <f>'Population 2016'!T134/'Population 2016'!T$5</f>
        <v>6.328436550443688E-4</v>
      </c>
      <c r="U134">
        <f>'Population 2016'!U134/'Population 2016'!U$5</f>
        <v>2.1688133492674721E-3</v>
      </c>
      <c r="V134">
        <f>'Population 2016'!V134/'Population 2016'!V$5</f>
        <v>1.9309881622030056E-3</v>
      </c>
      <c r="W134">
        <f>'Population 2016'!W134/'Population 2016'!W$5</f>
        <v>1.4054216591819792E-3</v>
      </c>
      <c r="X134">
        <f>'Population 2016'!X134/'Population 2016'!X$5</f>
        <v>1.4054216591819792E-3</v>
      </c>
      <c r="Y134">
        <f>'Population 2016'!Y134/'Population 2016'!Y$5</f>
        <v>1.5103098519896345E-3</v>
      </c>
      <c r="Z134">
        <f>'Population 2016'!Z134/'Population 2016'!Z$5</f>
        <v>7.6657574871801817E-4</v>
      </c>
      <c r="AA134">
        <f>'Population 2016'!AA134/'Population 2016'!AA$5</f>
        <v>1.196552917735492E-3</v>
      </c>
      <c r="AB134">
        <f>'Population 2016'!AB134/'Population 2016'!AB$5</f>
        <v>8.3109014052792647E-4</v>
      </c>
      <c r="AC134">
        <f>'Population 2016'!AC134/'Population 2016'!AC$5</f>
        <v>9.2465987203700292E-4</v>
      </c>
      <c r="AD134">
        <f>'Population 2016'!AD134/'Population 2016'!AD$5</f>
        <v>1.354721054002754E-3</v>
      </c>
      <c r="AE134">
        <f>'Population 2016'!AE134/'Population 2016'!AE$5</f>
        <v>1.3347159621762031E-3</v>
      </c>
      <c r="AF134">
        <f>'Population 2016'!AF134/'Population 2016'!AF$5</f>
        <v>7.3896454478275953E-4</v>
      </c>
      <c r="AG134">
        <f>'Population 2016'!AG134/'Population 2016'!AG$5</f>
        <v>1.3347159621762031E-3</v>
      </c>
      <c r="AH134">
        <f>'Population 2016'!AH134/'Population 2016'!AH$5</f>
        <v>1.6848871014183146E-3</v>
      </c>
      <c r="AI134">
        <f>'Population 2016'!AI134/'Population 2016'!AI$5</f>
        <v>1.0773033511243329E-3</v>
      </c>
      <c r="AJ134">
        <f>'Population 2016'!AJ134/'Population 2016'!AJ$5</f>
        <v>2.1888854808577085E-3</v>
      </c>
      <c r="AK134">
        <f>'Population 2016'!AK134/'Population 2016'!AK$5</f>
        <v>9.0517078812717654E-4</v>
      </c>
      <c r="AL134">
        <f>'Population 2016'!AL134/'Population 2016'!AL$5</f>
        <v>1.2060800624323798E-3</v>
      </c>
      <c r="AM134">
        <f>'Population 2016'!AM134/'Population 2016'!AM$5</f>
        <v>1.6190314063116871E-3</v>
      </c>
      <c r="AN134">
        <f>'Population 2016'!AN134/'Population 2016'!AN$5</f>
        <v>8.7269553834406024E-4</v>
      </c>
      <c r="AO134">
        <f>'Population 2016'!AO134/'Population 2016'!AO$5</f>
        <v>8.7269553834406024E-4</v>
      </c>
      <c r="AP134">
        <f>'Population 2016'!AP134/'Population 2016'!AP$5</f>
        <v>6.4201131842176178E-4</v>
      </c>
      <c r="AQ134">
        <f>'Population 2016'!AQ134/'Population 2016'!AQ$5</f>
        <v>1.1919767633035568E-3</v>
      </c>
      <c r="AR134">
        <f>'Population 2016'!AR134/'Population 2016'!AR$5</f>
        <v>1.240425300131461E-3</v>
      </c>
      <c r="AS134">
        <f>'Population 2016'!AS134/'Population 2016'!AS$5</f>
        <v>1.5806883845574072E-3</v>
      </c>
      <c r="AT134">
        <f>'Population 2016'!AT134/'Population 2016'!AT$5</f>
        <v>5.2723150735487951E-5</v>
      </c>
      <c r="AU134">
        <f>'Population 2016'!AU134/'Population 2016'!AU$5</f>
        <v>5.2723150735487951E-5</v>
      </c>
      <c r="AV134">
        <f>'Population 2016'!AV134/'Population 2016'!AV$5</f>
        <v>2.3545560130925985E-3</v>
      </c>
      <c r="AW134">
        <f>'Population 2016'!AW134/'Population 2016'!AW$5</f>
        <v>1.7542253950820672E-3</v>
      </c>
      <c r="AX134">
        <f>'Population 2016'!AX134/'Population 2016'!AX$5</f>
        <v>8.3059662394418393E-4</v>
      </c>
      <c r="AY134">
        <f>'Population 2016'!AY134/'Population 2016'!AY$5</f>
        <v>1.1902940546494906E-3</v>
      </c>
      <c r="AZ134">
        <f>'Population 2016'!AZ134/'Population 2016'!AZ$5</f>
        <v>1.0009722086394255E-3</v>
      </c>
      <c r="BA134">
        <f>'Population 2016'!BA134/'Population 2016'!BA$5</f>
        <v>1.7274886633556468E-3</v>
      </c>
      <c r="BB134">
        <f>'Population 2016'!BB134/'Population 2016'!BB$5</f>
        <v>1.4431409375582607E-3</v>
      </c>
      <c r="BC134">
        <f>'Population 2016'!BC134/'Population 2016'!BC$5</f>
        <v>2.1688133492674721E-3</v>
      </c>
      <c r="BD134" s="9">
        <v>132</v>
      </c>
    </row>
    <row r="135" spans="1:56" x14ac:dyDescent="0.35">
      <c r="A135" s="4"/>
      <c r="B135" s="8" t="s">
        <v>79</v>
      </c>
      <c r="C135">
        <f>'Population 2016'!C135/'Population 2016'!C$5</f>
        <v>4.753313263788442E-4</v>
      </c>
      <c r="D135">
        <f>'Population 2016'!D135/'Population 2016'!D$5</f>
        <v>3.6432812026251183E-4</v>
      </c>
      <c r="E135">
        <f>'Population 2016'!E135/'Population 2016'!E$5</f>
        <v>2.6251763790379666E-4</v>
      </c>
      <c r="F135">
        <f>'Population 2016'!F135/'Population 2016'!F$5</f>
        <v>7.0048931238732943E-4</v>
      </c>
      <c r="G135">
        <f>'Population 2016'!G135/'Population 2016'!G$5</f>
        <v>4.7366426676771507E-4</v>
      </c>
      <c r="H135">
        <f>'Population 2016'!H135/'Population 2016'!H$5</f>
        <v>6.9387477181571467E-4</v>
      </c>
      <c r="I135">
        <f>'Population 2016'!I135/'Population 2016'!I$5</f>
        <v>5.8621555983585959E-4</v>
      </c>
      <c r="J135">
        <f>'Population 2016'!J135/'Population 2016'!J$5</f>
        <v>3.0684258975145751E-4</v>
      </c>
      <c r="K135">
        <f>'Population 2016'!K135/'Population 2016'!K$5</f>
        <v>4.7252279922506261E-4</v>
      </c>
      <c r="L135">
        <f>'Population 2016'!L135/'Population 2016'!L$5</f>
        <v>9.8486172223722452E-4</v>
      </c>
      <c r="M135">
        <f>'Population 2016'!M135/'Population 2016'!M$5</f>
        <v>9.8486172223722452E-4</v>
      </c>
      <c r="N135">
        <f>'Population 2016'!N135/'Population 2016'!N$5</f>
        <v>5.3849430562364871E-4</v>
      </c>
      <c r="O135">
        <f>'Population 2016'!O135/'Population 2016'!O$5</f>
        <v>6.9347440584103582E-4</v>
      </c>
      <c r="P135">
        <f>'Population 2016'!P135/'Population 2016'!P$5</f>
        <v>7.2128930463202974E-4</v>
      </c>
      <c r="Q135">
        <f>'Population 2016'!Q135/'Population 2016'!Q$5</f>
        <v>7.8729979671214199E-4</v>
      </c>
      <c r="R135">
        <f>'Population 2016'!R135/'Population 2016'!R$5</f>
        <v>2.2622025868951934E-4</v>
      </c>
      <c r="S135">
        <f>'Population 2016'!S135/'Population 2016'!S$5</f>
        <v>5.2782931518118319E-4</v>
      </c>
      <c r="T135">
        <f>'Population 2016'!T135/'Population 2016'!T$5</f>
        <v>3.3736150728468192E-4</v>
      </c>
      <c r="U135">
        <f>'Population 2016'!U135/'Population 2016'!U$5</f>
        <v>3.9835347231443366E-4</v>
      </c>
      <c r="V135">
        <f>'Population 2016'!V135/'Population 2016'!V$5</f>
        <v>7.0980987780584791E-4</v>
      </c>
      <c r="W135">
        <f>'Population 2016'!W135/'Population 2016'!W$5</f>
        <v>6.275371129370698E-4</v>
      </c>
      <c r="X135">
        <f>'Population 2016'!X135/'Population 2016'!X$5</f>
        <v>6.275371129370698E-4</v>
      </c>
      <c r="Y135">
        <f>'Population 2016'!Y135/'Population 2016'!Y$5</f>
        <v>5.1668494936487491E-4</v>
      </c>
      <c r="Z135">
        <f>'Population 2016'!Z135/'Population 2016'!Z$5</f>
        <v>3.1747076462059338E-4</v>
      </c>
      <c r="AA135">
        <f>'Population 2016'!AA135/'Population 2016'!AA$5</f>
        <v>4.5576640842118129E-4</v>
      </c>
      <c r="AB135">
        <f>'Population 2016'!AB135/'Population 2016'!AB$5</f>
        <v>3.6846360910105114E-4</v>
      </c>
      <c r="AC135">
        <f>'Population 2016'!AC135/'Population 2016'!AC$5</f>
        <v>3.8682638942040169E-4</v>
      </c>
      <c r="AD135">
        <f>'Population 2016'!AD135/'Population 2016'!AD$5</f>
        <v>6.3642115449030485E-4</v>
      </c>
      <c r="AE135">
        <f>'Population 2016'!AE135/'Population 2016'!AE$5</f>
        <v>6.9815911867678309E-4</v>
      </c>
      <c r="AF135">
        <f>'Population 2016'!AF135/'Population 2016'!AF$5</f>
        <v>2.7145636338958513E-4</v>
      </c>
      <c r="AG135">
        <f>'Population 2016'!AG135/'Population 2016'!AG$5</f>
        <v>6.9815911867678309E-4</v>
      </c>
      <c r="AH135">
        <f>'Population 2016'!AH135/'Population 2016'!AH$5</f>
        <v>5.7958630170067713E-4</v>
      </c>
      <c r="AI135">
        <f>'Population 2016'!AI135/'Population 2016'!AI$5</f>
        <v>4.7849768133694984E-4</v>
      </c>
      <c r="AJ135">
        <f>'Population 2016'!AJ135/'Population 2016'!AJ$5</f>
        <v>8.9228452722862005E-4</v>
      </c>
      <c r="AK135">
        <f>'Population 2016'!AK135/'Population 2016'!AK$5</f>
        <v>3.8972631155475656E-4</v>
      </c>
      <c r="AL135">
        <f>'Population 2016'!AL135/'Population 2016'!AL$5</f>
        <v>4.9662120217803868E-4</v>
      </c>
      <c r="AM135">
        <f>'Population 2016'!AM135/'Population 2016'!AM$5</f>
        <v>5.3605514123966375E-4</v>
      </c>
      <c r="AN135">
        <f>'Population 2016'!AN135/'Population 2016'!AN$5</f>
        <v>4.9089124031853387E-4</v>
      </c>
      <c r="AO135">
        <f>'Population 2016'!AO135/'Population 2016'!AO$5</f>
        <v>4.9089124031853387E-4</v>
      </c>
      <c r="AP135">
        <f>'Population 2016'!AP135/'Population 2016'!AP$5</f>
        <v>2.3778196978583771E-4</v>
      </c>
      <c r="AQ135">
        <f>'Population 2016'!AQ135/'Population 2016'!AQ$5</f>
        <v>5.0008220529402093E-4</v>
      </c>
      <c r="AR135">
        <f>'Population 2016'!AR135/'Population 2016'!AR$5</f>
        <v>5.0926943895483474E-4</v>
      </c>
      <c r="AS135">
        <f>'Population 2016'!AS135/'Population 2016'!AS$5</f>
        <v>5.8621555983585959E-4</v>
      </c>
      <c r="AT135">
        <f>'Population 2016'!AT135/'Population 2016'!AT$5</f>
        <v>0</v>
      </c>
      <c r="AU135">
        <f>'Population 2016'!AU135/'Population 2016'!AU$5</f>
        <v>0</v>
      </c>
      <c r="AV135">
        <f>'Population 2016'!AV135/'Population 2016'!AV$5</f>
        <v>9.2915214866434379E-4</v>
      </c>
      <c r="AW135">
        <f>'Population 2016'!AW135/'Population 2016'!AW$5</f>
        <v>6.2541948868143266E-4</v>
      </c>
      <c r="AX135">
        <f>'Population 2016'!AX135/'Population 2016'!AX$5</f>
        <v>2.1723296318540194E-4</v>
      </c>
      <c r="AY135">
        <f>'Population 2016'!AY135/'Population 2016'!AY$5</f>
        <v>5.4618891710779961E-4</v>
      </c>
      <c r="AZ135">
        <f>'Population 2016'!AZ135/'Population 2016'!AZ$5</f>
        <v>4.745988920273139E-4</v>
      </c>
      <c r="BA135">
        <f>'Population 2016'!BA135/'Population 2016'!BA$5</f>
        <v>5.1284819693370762E-4</v>
      </c>
      <c r="BB135">
        <f>'Population 2016'!BB135/'Population 2016'!BB$5</f>
        <v>5.10968561623499E-4</v>
      </c>
      <c r="BC135">
        <f>'Population 2016'!BC135/'Population 2016'!BC$5</f>
        <v>3.9835347231443366E-4</v>
      </c>
      <c r="BD135" s="9">
        <v>133</v>
      </c>
    </row>
    <row r="136" spans="1:56" x14ac:dyDescent="0.35">
      <c r="A136" t="s">
        <v>135</v>
      </c>
      <c r="B136" s="5" t="s">
        <v>83</v>
      </c>
      <c r="C136">
        <f>'Population 2016'!C136/'Population 2016'!C$5</f>
        <v>0</v>
      </c>
      <c r="D136">
        <f>'Population 2016'!D136/'Population 2016'!D$5</f>
        <v>0</v>
      </c>
      <c r="E136">
        <f>'Population 2016'!E136/'Population 2016'!E$5</f>
        <v>0</v>
      </c>
      <c r="F136">
        <f>'Population 2016'!F136/'Population 2016'!F$5</f>
        <v>0</v>
      </c>
      <c r="G136">
        <f>'Population 2016'!G136/'Population 2016'!G$5</f>
        <v>0</v>
      </c>
      <c r="H136">
        <f>'Population 2016'!H136/'Population 2016'!H$5</f>
        <v>0</v>
      </c>
      <c r="I136">
        <f>'Population 2016'!I136/'Population 2016'!I$5</f>
        <v>0</v>
      </c>
      <c r="J136">
        <f>'Population 2016'!J136/'Population 2016'!J$5</f>
        <v>0</v>
      </c>
      <c r="K136">
        <f>'Population 2016'!K136/'Population 2016'!K$5</f>
        <v>0</v>
      </c>
      <c r="L136">
        <f>'Population 2016'!L136/'Population 2016'!L$5</f>
        <v>0</v>
      </c>
      <c r="M136">
        <f>'Population 2016'!M136/'Population 2016'!M$5</f>
        <v>0</v>
      </c>
      <c r="N136">
        <f>'Population 2016'!N136/'Population 2016'!N$5</f>
        <v>0</v>
      </c>
      <c r="O136">
        <f>'Population 2016'!O136/'Population 2016'!O$5</f>
        <v>0</v>
      </c>
      <c r="P136">
        <f>'Population 2016'!P136/'Population 2016'!P$5</f>
        <v>0</v>
      </c>
      <c r="Q136">
        <f>'Population 2016'!Q136/'Population 2016'!Q$5</f>
        <v>0</v>
      </c>
      <c r="R136">
        <f>'Population 2016'!R136/'Population 2016'!R$5</f>
        <v>0</v>
      </c>
      <c r="S136">
        <f>'Population 2016'!S136/'Population 2016'!S$5</f>
        <v>0</v>
      </c>
      <c r="T136">
        <f>'Population 2016'!T136/'Population 2016'!T$5</f>
        <v>0</v>
      </c>
      <c r="U136">
        <f>'Population 2016'!U136/'Population 2016'!U$5</f>
        <v>0</v>
      </c>
      <c r="V136">
        <f>'Population 2016'!V136/'Population 2016'!V$5</f>
        <v>0</v>
      </c>
      <c r="W136">
        <f>'Population 2016'!W136/'Population 2016'!W$5</f>
        <v>0</v>
      </c>
      <c r="X136">
        <f>'Population 2016'!X136/'Population 2016'!X$5</f>
        <v>0</v>
      </c>
      <c r="Y136">
        <f>'Population 2016'!Y136/'Population 2016'!Y$5</f>
        <v>0</v>
      </c>
      <c r="Z136">
        <f>'Population 2016'!Z136/'Population 2016'!Z$5</f>
        <v>0</v>
      </c>
      <c r="AA136">
        <f>'Population 2016'!AA136/'Population 2016'!AA$5</f>
        <v>0</v>
      </c>
      <c r="AB136">
        <f>'Population 2016'!AB136/'Population 2016'!AB$5</f>
        <v>0</v>
      </c>
      <c r="AC136">
        <f>'Population 2016'!AC136/'Population 2016'!AC$5</f>
        <v>0</v>
      </c>
      <c r="AD136">
        <f>'Population 2016'!AD136/'Population 2016'!AD$5</f>
        <v>0</v>
      </c>
      <c r="AE136">
        <f>'Population 2016'!AE136/'Population 2016'!AE$5</f>
        <v>0</v>
      </c>
      <c r="AF136">
        <f>'Population 2016'!AF136/'Population 2016'!AF$5</f>
        <v>0</v>
      </c>
      <c r="AG136">
        <f>'Population 2016'!AG136/'Population 2016'!AG$5</f>
        <v>0</v>
      </c>
      <c r="AH136">
        <f>'Population 2016'!AH136/'Population 2016'!AH$5</f>
        <v>0</v>
      </c>
      <c r="AI136">
        <f>'Population 2016'!AI136/'Population 2016'!AI$5</f>
        <v>0</v>
      </c>
      <c r="AJ136">
        <f>'Population 2016'!AJ136/'Population 2016'!AJ$5</f>
        <v>0</v>
      </c>
      <c r="AK136">
        <f>'Population 2016'!AK136/'Population 2016'!AK$5</f>
        <v>0</v>
      </c>
      <c r="AL136">
        <f>'Population 2016'!AL136/'Population 2016'!AL$5</f>
        <v>0</v>
      </c>
      <c r="AM136">
        <f>'Population 2016'!AM136/'Population 2016'!AM$5</f>
        <v>0</v>
      </c>
      <c r="AN136">
        <f>'Population 2016'!AN136/'Population 2016'!AN$5</f>
        <v>0</v>
      </c>
      <c r="AO136">
        <f>'Population 2016'!AO136/'Population 2016'!AO$5</f>
        <v>0</v>
      </c>
      <c r="AP136">
        <f>'Population 2016'!AP136/'Population 2016'!AP$5</f>
        <v>0</v>
      </c>
      <c r="AQ136">
        <f>'Population 2016'!AQ136/'Population 2016'!AQ$5</f>
        <v>0</v>
      </c>
      <c r="AR136">
        <f>'Population 2016'!AR136/'Population 2016'!AR$5</f>
        <v>0</v>
      </c>
      <c r="AS136">
        <f>'Population 2016'!AS136/'Population 2016'!AS$5</f>
        <v>0</v>
      </c>
      <c r="AT136">
        <f>'Population 2016'!AT136/'Population 2016'!AT$5</f>
        <v>0</v>
      </c>
      <c r="AU136">
        <f>'Population 2016'!AU136/'Population 2016'!AU$5</f>
        <v>0</v>
      </c>
      <c r="AV136">
        <f>'Population 2016'!AV136/'Population 2016'!AV$5</f>
        <v>0</v>
      </c>
      <c r="AW136">
        <f>'Population 2016'!AW136/'Population 2016'!AW$5</f>
        <v>0</v>
      </c>
      <c r="AX136">
        <f>'Population 2016'!AX136/'Population 2016'!AX$5</f>
        <v>0</v>
      </c>
      <c r="AY136">
        <f>'Population 2016'!AY136/'Population 2016'!AY$5</f>
        <v>0</v>
      </c>
      <c r="AZ136">
        <f>'Population 2016'!AZ136/'Population 2016'!AZ$5</f>
        <v>0</v>
      </c>
      <c r="BA136">
        <f>'Population 2016'!BA136/'Population 2016'!BA$5</f>
        <v>0</v>
      </c>
      <c r="BB136">
        <f>'Population 2016'!BB136/'Population 2016'!BB$5</f>
        <v>0</v>
      </c>
      <c r="BC136">
        <f>'Population 2016'!BC136/'Population 2016'!BC$5</f>
        <v>0</v>
      </c>
      <c r="BD136" s="9">
        <v>134</v>
      </c>
    </row>
    <row r="137" spans="1:56" x14ac:dyDescent="0.35">
      <c r="B137" s="5" t="s">
        <v>61</v>
      </c>
      <c r="C137">
        <f>'Population 2016'!C137/'Population 2016'!C$5</f>
        <v>0</v>
      </c>
      <c r="D137">
        <f>'Population 2016'!D137/'Population 2016'!D$5</f>
        <v>0</v>
      </c>
      <c r="E137">
        <f>'Population 2016'!E137/'Population 2016'!E$5</f>
        <v>0</v>
      </c>
      <c r="F137">
        <f>'Population 2016'!F137/'Population 2016'!F$5</f>
        <v>0</v>
      </c>
      <c r="G137">
        <f>'Population 2016'!G137/'Population 2016'!G$5</f>
        <v>0</v>
      </c>
      <c r="H137">
        <f>'Population 2016'!H137/'Population 2016'!H$5</f>
        <v>0</v>
      </c>
      <c r="I137">
        <f>'Population 2016'!I137/'Population 2016'!I$5</f>
        <v>0</v>
      </c>
      <c r="J137">
        <f>'Population 2016'!J137/'Population 2016'!J$5</f>
        <v>0</v>
      </c>
      <c r="K137">
        <f>'Population 2016'!K137/'Population 2016'!K$5</f>
        <v>0</v>
      </c>
      <c r="L137">
        <f>'Population 2016'!L137/'Population 2016'!L$5</f>
        <v>0</v>
      </c>
      <c r="M137">
        <f>'Population 2016'!M137/'Population 2016'!M$5</f>
        <v>0</v>
      </c>
      <c r="N137">
        <f>'Population 2016'!N137/'Population 2016'!N$5</f>
        <v>0</v>
      </c>
      <c r="O137">
        <f>'Population 2016'!O137/'Population 2016'!O$5</f>
        <v>0</v>
      </c>
      <c r="P137">
        <f>'Population 2016'!P137/'Population 2016'!P$5</f>
        <v>0</v>
      </c>
      <c r="Q137">
        <f>'Population 2016'!Q137/'Population 2016'!Q$5</f>
        <v>0</v>
      </c>
      <c r="R137">
        <f>'Population 2016'!R137/'Population 2016'!R$5</f>
        <v>0</v>
      </c>
      <c r="S137">
        <f>'Population 2016'!S137/'Population 2016'!S$5</f>
        <v>0</v>
      </c>
      <c r="T137">
        <f>'Population 2016'!T137/'Population 2016'!T$5</f>
        <v>0</v>
      </c>
      <c r="U137">
        <f>'Population 2016'!U137/'Population 2016'!U$5</f>
        <v>0</v>
      </c>
      <c r="V137">
        <f>'Population 2016'!V137/'Population 2016'!V$5</f>
        <v>0</v>
      </c>
      <c r="W137">
        <f>'Population 2016'!W137/'Population 2016'!W$5</f>
        <v>0</v>
      </c>
      <c r="X137">
        <f>'Population 2016'!X137/'Population 2016'!X$5</f>
        <v>0</v>
      </c>
      <c r="Y137">
        <f>'Population 2016'!Y137/'Population 2016'!Y$5</f>
        <v>0</v>
      </c>
      <c r="Z137">
        <f>'Population 2016'!Z137/'Population 2016'!Z$5</f>
        <v>0</v>
      </c>
      <c r="AA137">
        <f>'Population 2016'!AA137/'Population 2016'!AA$5</f>
        <v>0</v>
      </c>
      <c r="AB137">
        <f>'Population 2016'!AB137/'Population 2016'!AB$5</f>
        <v>0</v>
      </c>
      <c r="AC137">
        <f>'Population 2016'!AC137/'Population 2016'!AC$5</f>
        <v>0</v>
      </c>
      <c r="AD137">
        <f>'Population 2016'!AD137/'Population 2016'!AD$5</f>
        <v>0</v>
      </c>
      <c r="AE137">
        <f>'Population 2016'!AE137/'Population 2016'!AE$5</f>
        <v>0</v>
      </c>
      <c r="AF137">
        <f>'Population 2016'!AF137/'Population 2016'!AF$5</f>
        <v>0</v>
      </c>
      <c r="AG137">
        <f>'Population 2016'!AG137/'Population 2016'!AG$5</f>
        <v>0</v>
      </c>
      <c r="AH137">
        <f>'Population 2016'!AH137/'Population 2016'!AH$5</f>
        <v>0</v>
      </c>
      <c r="AI137">
        <f>'Population 2016'!AI137/'Population 2016'!AI$5</f>
        <v>0</v>
      </c>
      <c r="AJ137">
        <f>'Population 2016'!AJ137/'Population 2016'!AJ$5</f>
        <v>0</v>
      </c>
      <c r="AK137">
        <f>'Population 2016'!AK137/'Population 2016'!AK$5</f>
        <v>0</v>
      </c>
      <c r="AL137">
        <f>'Population 2016'!AL137/'Population 2016'!AL$5</f>
        <v>0</v>
      </c>
      <c r="AM137">
        <f>'Population 2016'!AM137/'Population 2016'!AM$5</f>
        <v>0</v>
      </c>
      <c r="AN137">
        <f>'Population 2016'!AN137/'Population 2016'!AN$5</f>
        <v>0</v>
      </c>
      <c r="AO137">
        <f>'Population 2016'!AO137/'Population 2016'!AO$5</f>
        <v>0</v>
      </c>
      <c r="AP137">
        <f>'Population 2016'!AP137/'Population 2016'!AP$5</f>
        <v>0</v>
      </c>
      <c r="AQ137">
        <f>'Population 2016'!AQ137/'Population 2016'!AQ$5</f>
        <v>0</v>
      </c>
      <c r="AR137">
        <f>'Population 2016'!AR137/'Population 2016'!AR$5</f>
        <v>0</v>
      </c>
      <c r="AS137">
        <f>'Population 2016'!AS137/'Population 2016'!AS$5</f>
        <v>0</v>
      </c>
      <c r="AT137">
        <f>'Population 2016'!AT137/'Population 2016'!AT$5</f>
        <v>0</v>
      </c>
      <c r="AU137">
        <f>'Population 2016'!AU137/'Population 2016'!AU$5</f>
        <v>0</v>
      </c>
      <c r="AV137">
        <f>'Population 2016'!AV137/'Population 2016'!AV$5</f>
        <v>0</v>
      </c>
      <c r="AW137">
        <f>'Population 2016'!AW137/'Population 2016'!AW$5</f>
        <v>0</v>
      </c>
      <c r="AX137">
        <f>'Population 2016'!AX137/'Population 2016'!AX$5</f>
        <v>0</v>
      </c>
      <c r="AY137">
        <f>'Population 2016'!AY137/'Population 2016'!AY$5</f>
        <v>0</v>
      </c>
      <c r="AZ137">
        <f>'Population 2016'!AZ137/'Population 2016'!AZ$5</f>
        <v>0</v>
      </c>
      <c r="BA137">
        <f>'Population 2016'!BA137/'Population 2016'!BA$5</f>
        <v>0</v>
      </c>
      <c r="BB137">
        <f>'Population 2016'!BB137/'Population 2016'!BB$5</f>
        <v>0</v>
      </c>
      <c r="BC137">
        <f>'Population 2016'!BC137/'Population 2016'!BC$5</f>
        <v>0</v>
      </c>
      <c r="BD137" s="9">
        <v>135</v>
      </c>
    </row>
    <row r="138" spans="1:56" x14ac:dyDescent="0.35">
      <c r="B138" s="5" t="s">
        <v>78</v>
      </c>
      <c r="C138">
        <f>'Population 2016'!C138/'Population 2016'!C$5</f>
        <v>0</v>
      </c>
      <c r="D138">
        <f>'Population 2016'!D138/'Population 2016'!D$5</f>
        <v>0</v>
      </c>
      <c r="E138">
        <f>'Population 2016'!E138/'Population 2016'!E$5</f>
        <v>0</v>
      </c>
      <c r="F138">
        <f>'Population 2016'!F138/'Population 2016'!F$5</f>
        <v>0</v>
      </c>
      <c r="G138">
        <f>'Population 2016'!G138/'Population 2016'!G$5</f>
        <v>0</v>
      </c>
      <c r="H138">
        <f>'Population 2016'!H138/'Population 2016'!H$5</f>
        <v>0</v>
      </c>
      <c r="I138">
        <f>'Population 2016'!I138/'Population 2016'!I$5</f>
        <v>0</v>
      </c>
      <c r="J138">
        <f>'Population 2016'!J138/'Population 2016'!J$5</f>
        <v>0</v>
      </c>
      <c r="K138">
        <f>'Population 2016'!K138/'Population 2016'!K$5</f>
        <v>0</v>
      </c>
      <c r="L138">
        <f>'Population 2016'!L138/'Population 2016'!L$5</f>
        <v>0</v>
      </c>
      <c r="M138">
        <f>'Population 2016'!M138/'Population 2016'!M$5</f>
        <v>0</v>
      </c>
      <c r="N138">
        <f>'Population 2016'!N138/'Population 2016'!N$5</f>
        <v>0</v>
      </c>
      <c r="O138">
        <f>'Population 2016'!O138/'Population 2016'!O$5</f>
        <v>0</v>
      </c>
      <c r="P138">
        <f>'Population 2016'!P138/'Population 2016'!P$5</f>
        <v>0</v>
      </c>
      <c r="Q138">
        <f>'Population 2016'!Q138/'Population 2016'!Q$5</f>
        <v>0</v>
      </c>
      <c r="R138">
        <f>'Population 2016'!R138/'Population 2016'!R$5</f>
        <v>0</v>
      </c>
      <c r="S138">
        <f>'Population 2016'!S138/'Population 2016'!S$5</f>
        <v>0</v>
      </c>
      <c r="T138">
        <f>'Population 2016'!T138/'Population 2016'!T$5</f>
        <v>0</v>
      </c>
      <c r="U138">
        <f>'Population 2016'!U138/'Population 2016'!U$5</f>
        <v>0</v>
      </c>
      <c r="V138">
        <f>'Population 2016'!V138/'Population 2016'!V$5</f>
        <v>0</v>
      </c>
      <c r="W138">
        <f>'Population 2016'!W138/'Population 2016'!W$5</f>
        <v>0</v>
      </c>
      <c r="X138">
        <f>'Population 2016'!X138/'Population 2016'!X$5</f>
        <v>0</v>
      </c>
      <c r="Y138">
        <f>'Population 2016'!Y138/'Population 2016'!Y$5</f>
        <v>0</v>
      </c>
      <c r="Z138">
        <f>'Population 2016'!Z138/'Population 2016'!Z$5</f>
        <v>0</v>
      </c>
      <c r="AA138">
        <f>'Population 2016'!AA138/'Population 2016'!AA$5</f>
        <v>0</v>
      </c>
      <c r="AB138">
        <f>'Population 2016'!AB138/'Population 2016'!AB$5</f>
        <v>0</v>
      </c>
      <c r="AC138">
        <f>'Population 2016'!AC138/'Population 2016'!AC$5</f>
        <v>0</v>
      </c>
      <c r="AD138">
        <f>'Population 2016'!AD138/'Population 2016'!AD$5</f>
        <v>0</v>
      </c>
      <c r="AE138">
        <f>'Population 2016'!AE138/'Population 2016'!AE$5</f>
        <v>0</v>
      </c>
      <c r="AF138">
        <f>'Population 2016'!AF138/'Population 2016'!AF$5</f>
        <v>0</v>
      </c>
      <c r="AG138">
        <f>'Population 2016'!AG138/'Population 2016'!AG$5</f>
        <v>0</v>
      </c>
      <c r="AH138">
        <f>'Population 2016'!AH138/'Population 2016'!AH$5</f>
        <v>0</v>
      </c>
      <c r="AI138">
        <f>'Population 2016'!AI138/'Population 2016'!AI$5</f>
        <v>0</v>
      </c>
      <c r="AJ138">
        <f>'Population 2016'!AJ138/'Population 2016'!AJ$5</f>
        <v>0</v>
      </c>
      <c r="AK138">
        <f>'Population 2016'!AK138/'Population 2016'!AK$5</f>
        <v>0</v>
      </c>
      <c r="AL138">
        <f>'Population 2016'!AL138/'Population 2016'!AL$5</f>
        <v>0</v>
      </c>
      <c r="AM138">
        <f>'Population 2016'!AM138/'Population 2016'!AM$5</f>
        <v>0</v>
      </c>
      <c r="AN138">
        <f>'Population 2016'!AN138/'Population 2016'!AN$5</f>
        <v>0</v>
      </c>
      <c r="AO138">
        <f>'Population 2016'!AO138/'Population 2016'!AO$5</f>
        <v>0</v>
      </c>
      <c r="AP138">
        <f>'Population 2016'!AP138/'Population 2016'!AP$5</f>
        <v>0</v>
      </c>
      <c r="AQ138">
        <f>'Population 2016'!AQ138/'Population 2016'!AQ$5</f>
        <v>0</v>
      </c>
      <c r="AR138">
        <f>'Population 2016'!AR138/'Population 2016'!AR$5</f>
        <v>0</v>
      </c>
      <c r="AS138">
        <f>'Population 2016'!AS138/'Population 2016'!AS$5</f>
        <v>0</v>
      </c>
      <c r="AT138">
        <f>'Population 2016'!AT138/'Population 2016'!AT$5</f>
        <v>0</v>
      </c>
      <c r="AU138">
        <f>'Population 2016'!AU138/'Population 2016'!AU$5</f>
        <v>0</v>
      </c>
      <c r="AV138">
        <f>'Population 2016'!AV138/'Population 2016'!AV$5</f>
        <v>0</v>
      </c>
      <c r="AW138">
        <f>'Population 2016'!AW138/'Population 2016'!AW$5</f>
        <v>0</v>
      </c>
      <c r="AX138">
        <f>'Population 2016'!AX138/'Population 2016'!AX$5</f>
        <v>0</v>
      </c>
      <c r="AY138">
        <f>'Population 2016'!AY138/'Population 2016'!AY$5</f>
        <v>0</v>
      </c>
      <c r="AZ138">
        <f>'Population 2016'!AZ138/'Population 2016'!AZ$5</f>
        <v>0</v>
      </c>
      <c r="BA138">
        <f>'Population 2016'!BA138/'Population 2016'!BA$5</f>
        <v>0</v>
      </c>
      <c r="BB138">
        <f>'Population 2016'!BB138/'Population 2016'!BB$5</f>
        <v>0</v>
      </c>
      <c r="BC138">
        <f>'Population 2016'!BC138/'Population 2016'!BC$5</f>
        <v>0</v>
      </c>
      <c r="BD138" s="9">
        <v>136</v>
      </c>
    </row>
    <row r="139" spans="1:56" x14ac:dyDescent="0.35">
      <c r="B139" s="5" t="s">
        <v>62</v>
      </c>
      <c r="C139">
        <f>'Population 2016'!C139/'Population 2016'!C$5</f>
        <v>3.5062074182353451E-3</v>
      </c>
      <c r="D139">
        <f>'Population 2016'!D139/'Population 2016'!D$5</f>
        <v>4.2521248398423367E-3</v>
      </c>
      <c r="E139">
        <f>'Population 2016'!E139/'Population 2016'!E$5</f>
        <v>4.9362691555838905E-3</v>
      </c>
      <c r="F139">
        <f>'Population 2016'!F139/'Population 2016'!F$5</f>
        <v>8.0659284058717494E-3</v>
      </c>
      <c r="G139">
        <f>'Population 2016'!G139/'Population 2016'!G$5</f>
        <v>1.0298814486006605E-2</v>
      </c>
      <c r="H139">
        <f>'Population 2016'!H139/'Population 2016'!H$5</f>
        <v>4.3545505539649759E-3</v>
      </c>
      <c r="I139">
        <f>'Population 2016'!I139/'Population 2016'!I$5</f>
        <v>8.1442090277196212E-3</v>
      </c>
      <c r="J139">
        <f>'Population 2016'!J139/'Population 2016'!J$5</f>
        <v>4.3206753854191718E-3</v>
      </c>
      <c r="K139">
        <f>'Population 2016'!K139/'Population 2016'!K$5</f>
        <v>4.1345744932192981E-3</v>
      </c>
      <c r="L139">
        <f>'Population 2016'!L139/'Population 2016'!L$5</f>
        <v>8.4825187044302898E-3</v>
      </c>
      <c r="M139">
        <f>'Population 2016'!M139/'Population 2016'!M$5</f>
        <v>8.4825187044302898E-3</v>
      </c>
      <c r="N139">
        <f>'Population 2016'!N139/'Population 2016'!N$5</f>
        <v>3.8257207384605491E-3</v>
      </c>
      <c r="O139">
        <f>'Population 2016'!O139/'Population 2016'!O$5</f>
        <v>4.1311261033673136E-3</v>
      </c>
      <c r="P139">
        <f>'Population 2016'!P139/'Population 2016'!P$5</f>
        <v>1.8483038431195763E-3</v>
      </c>
      <c r="Q139">
        <f>'Population 2016'!Q139/'Population 2016'!Q$5</f>
        <v>5.3348374284673504E-3</v>
      </c>
      <c r="R139">
        <f>'Population 2016'!R139/'Population 2016'!R$5</f>
        <v>3.0739341033693512E-3</v>
      </c>
      <c r="S139">
        <f>'Population 2016'!S139/'Population 2016'!S$5</f>
        <v>4.9534751117003345E-3</v>
      </c>
      <c r="T139">
        <f>'Population 2016'!T139/'Population 2016'!T$5</f>
        <v>3.3410422376607121E-3</v>
      </c>
      <c r="U139">
        <f>'Population 2016'!U139/'Population 2016'!U$5</f>
        <v>1.5889877395653521E-2</v>
      </c>
      <c r="V139">
        <f>'Population 2016'!V139/'Population 2016'!V$5</f>
        <v>4.5641538379343769E-3</v>
      </c>
      <c r="W139">
        <f>'Population 2016'!W139/'Population 2016'!W$5</f>
        <v>5.2719654331640289E-3</v>
      </c>
      <c r="X139">
        <f>'Population 2016'!X139/'Population 2016'!X$5</f>
        <v>5.2719654331640289E-3</v>
      </c>
      <c r="Y139">
        <f>'Population 2016'!Y139/'Population 2016'!Y$5</f>
        <v>4.4474650641484238E-3</v>
      </c>
      <c r="Z139">
        <f>'Population 2016'!Z139/'Population 2016'!Z$5</f>
        <v>4.5800965188556343E-3</v>
      </c>
      <c r="AA139">
        <f>'Population 2016'!AA139/'Population 2016'!AA$5</f>
        <v>4.4234588152598031E-3</v>
      </c>
      <c r="AB139">
        <f>'Population 2016'!AB139/'Population 2016'!AB$5</f>
        <v>4.726569296746262E-3</v>
      </c>
      <c r="AC139">
        <f>'Population 2016'!AC139/'Population 2016'!AC$5</f>
        <v>4.0823629920917794E-3</v>
      </c>
      <c r="AD139">
        <f>'Population 2016'!AD139/'Population 2016'!AD$5</f>
        <v>8.2027615467639287E-3</v>
      </c>
      <c r="AE139">
        <f>'Population 2016'!AE139/'Population 2016'!AE$5</f>
        <v>7.4076735900779267E-3</v>
      </c>
      <c r="AF139">
        <f>'Population 2016'!AF139/'Population 2016'!AF$5</f>
        <v>4.1623309053069723E-3</v>
      </c>
      <c r="AG139">
        <f>'Population 2016'!AG139/'Population 2016'!AG$5</f>
        <v>7.4076735900779267E-3</v>
      </c>
      <c r="AH139">
        <f>'Population 2016'!AH139/'Population 2016'!AH$5</f>
        <v>5.036084820226076E-3</v>
      </c>
      <c r="AI139">
        <f>'Population 2016'!AI139/'Population 2016'!AI$5</f>
        <v>4.4035458045323297E-3</v>
      </c>
      <c r="AJ139">
        <f>'Population 2016'!AJ139/'Population 2016'!AJ$5</f>
        <v>6.6642500627387561E-3</v>
      </c>
      <c r="AK139">
        <f>'Population 2016'!AK139/'Population 2016'!AK$5</f>
        <v>7.1659354060068141E-3</v>
      </c>
      <c r="AL139">
        <f>'Population 2016'!AL139/'Population 2016'!AL$5</f>
        <v>3.6093719515439601E-3</v>
      </c>
      <c r="AM139">
        <f>'Population 2016'!AM139/'Population 2016'!AM$5</f>
        <v>5.074413870788979E-3</v>
      </c>
      <c r="AN139">
        <f>'Population 2016'!AN139/'Population 2016'!AN$5</f>
        <v>6.7088469510199625E-3</v>
      </c>
      <c r="AO139">
        <f>'Population 2016'!AO139/'Population 2016'!AO$5</f>
        <v>6.7088469510199625E-3</v>
      </c>
      <c r="AP139">
        <f>'Population 2016'!AP139/'Population 2016'!AP$5</f>
        <v>5.2391294009479575E-3</v>
      </c>
      <c r="AQ139">
        <f>'Population 2016'!AQ139/'Population 2016'!AQ$5</f>
        <v>4.5349920534882449E-3</v>
      </c>
      <c r="AR139">
        <f>'Population 2016'!AR139/'Population 2016'!AR$5</f>
        <v>5.0935854996777526E-3</v>
      </c>
      <c r="AS139">
        <f>'Population 2016'!AS139/'Population 2016'!AS$5</f>
        <v>8.1442090277196212E-3</v>
      </c>
      <c r="AT139">
        <f>'Population 2016'!AT139/'Population 2016'!AT$5</f>
        <v>7.8557494595877051E-3</v>
      </c>
      <c r="AU139">
        <f>'Population 2016'!AU139/'Population 2016'!AU$5</f>
        <v>7.8557494595877051E-3</v>
      </c>
      <c r="AV139">
        <f>'Population 2016'!AV139/'Population 2016'!AV$5</f>
        <v>5.4798859676908462E-3</v>
      </c>
      <c r="AW139">
        <f>'Population 2016'!AW139/'Population 2016'!AW$5</f>
        <v>4.995728842516322E-3</v>
      </c>
      <c r="AX139">
        <f>'Population 2016'!AX139/'Population 2016'!AX$5</f>
        <v>4.4213297213028862E-3</v>
      </c>
      <c r="AY139">
        <f>'Population 2016'!AY139/'Population 2016'!AY$5</f>
        <v>5.405281356139653E-3</v>
      </c>
      <c r="AZ139">
        <f>'Population 2016'!AZ139/'Population 2016'!AZ$5</f>
        <v>5.5226052890451072E-3</v>
      </c>
      <c r="BA139">
        <f>'Population 2016'!BA139/'Population 2016'!BA$5</f>
        <v>3.3470092852515656E-3</v>
      </c>
      <c r="BB139">
        <f>'Population 2016'!BB139/'Population 2016'!BB$5</f>
        <v>5.8899484197951985E-3</v>
      </c>
      <c r="BC139">
        <f>'Population 2016'!BC139/'Population 2016'!BC$5</f>
        <v>1.5889877395653521E-2</v>
      </c>
      <c r="BD139" s="9">
        <v>137</v>
      </c>
    </row>
    <row r="140" spans="1:56" x14ac:dyDescent="0.35">
      <c r="B140" s="5" t="s">
        <v>63</v>
      </c>
      <c r="C140">
        <f>'Population 2016'!C140/'Population 2016'!C$5</f>
        <v>1.0462400269865528E-2</v>
      </c>
      <c r="D140">
        <f>'Population 2016'!D140/'Population 2016'!D$5</f>
        <v>8.2303923006954022E-3</v>
      </c>
      <c r="E140">
        <f>'Population 2016'!E140/'Population 2016'!E$5</f>
        <v>6.1832279356269252E-3</v>
      </c>
      <c r="F140">
        <f>'Population 2016'!F140/'Population 2016'!F$5</f>
        <v>9.188771568374967E-3</v>
      </c>
      <c r="G140">
        <f>'Population 2016'!G140/'Population 2016'!G$5</f>
        <v>9.1890867752936721E-3</v>
      </c>
      <c r="H140">
        <f>'Population 2016'!H140/'Population 2016'!H$5</f>
        <v>4.9803348107894281E-3</v>
      </c>
      <c r="I140">
        <f>'Population 2016'!I140/'Population 2016'!I$5</f>
        <v>9.8819194372330634E-3</v>
      </c>
      <c r="J140">
        <f>'Population 2016'!J140/'Population 2016'!J$5</f>
        <v>7.5300830133600925E-3</v>
      </c>
      <c r="K140">
        <f>'Population 2016'!K140/'Population 2016'!K$5</f>
        <v>6.0482918300808017E-3</v>
      </c>
      <c r="L140">
        <f>'Population 2016'!L140/'Population 2016'!L$5</f>
        <v>9.9915810207615204E-3</v>
      </c>
      <c r="M140">
        <f>'Population 2016'!M140/'Population 2016'!M$5</f>
        <v>9.9915810207615204E-3</v>
      </c>
      <c r="N140">
        <f>'Population 2016'!N140/'Population 2016'!N$5</f>
        <v>6.8798675464752735E-3</v>
      </c>
      <c r="O140">
        <f>'Population 2016'!O140/'Population 2016'!O$5</f>
        <v>4.9137615042450537E-3</v>
      </c>
      <c r="P140">
        <f>'Population 2016'!P140/'Population 2016'!P$5</f>
        <v>2.4343514031331002E-3</v>
      </c>
      <c r="Q140">
        <f>'Population 2016'!Q140/'Population 2016'!Q$5</f>
        <v>7.367716008037508E-3</v>
      </c>
      <c r="R140">
        <f>'Population 2016'!R140/'Population 2016'!R$5</f>
        <v>3.4332251024644703E-3</v>
      </c>
      <c r="S140">
        <f>'Population 2016'!S140/'Population 2016'!S$5</f>
        <v>8.8080413648712816E-3</v>
      </c>
      <c r="T140">
        <f>'Population 2016'!T140/'Population 2016'!T$5</f>
        <v>1.0648990474772338E-2</v>
      </c>
      <c r="U140">
        <f>'Population 2016'!U140/'Population 2016'!U$5</f>
        <v>1.6155446377196476E-2</v>
      </c>
      <c r="V140">
        <f>'Population 2016'!V140/'Population 2016'!V$5</f>
        <v>5.9532441364361435E-3</v>
      </c>
      <c r="W140">
        <f>'Population 2016'!W140/'Population 2016'!W$5</f>
        <v>7.3506821197680729E-3</v>
      </c>
      <c r="X140">
        <f>'Population 2016'!X140/'Population 2016'!X$5</f>
        <v>7.3506821197680729E-3</v>
      </c>
      <c r="Y140">
        <f>'Population 2016'!Y140/'Population 2016'!Y$5</f>
        <v>6.7089553425223767E-3</v>
      </c>
      <c r="Z140">
        <f>'Population 2016'!Z140/'Population 2016'!Z$5</f>
        <v>1.0222945780252157E-2</v>
      </c>
      <c r="AA140">
        <f>'Population 2016'!AA140/'Population 2016'!AA$5</f>
        <v>7.1188586971325917E-3</v>
      </c>
      <c r="AB140">
        <f>'Population 2016'!AB140/'Population 2016'!AB$5</f>
        <v>8.3027133250770189E-3</v>
      </c>
      <c r="AC140">
        <f>'Population 2016'!AC140/'Population 2016'!AC$5</f>
        <v>7.5917264661651022E-3</v>
      </c>
      <c r="AD140">
        <f>'Population 2016'!AD140/'Population 2016'!AD$5</f>
        <v>8.667981688935204E-3</v>
      </c>
      <c r="AE140">
        <f>'Population 2016'!AE140/'Population 2016'!AE$5</f>
        <v>8.470312836887442E-3</v>
      </c>
      <c r="AF140">
        <f>'Population 2016'!AF140/'Population 2016'!AF$5</f>
        <v>4.8108099956265362E-3</v>
      </c>
      <c r="AG140">
        <f>'Population 2016'!AG140/'Population 2016'!AG$5</f>
        <v>8.470312836887442E-3</v>
      </c>
      <c r="AH140">
        <f>'Population 2016'!AH140/'Population 2016'!AH$5</f>
        <v>6.2695633597429018E-3</v>
      </c>
      <c r="AI140">
        <f>'Population 2016'!AI140/'Population 2016'!AI$5</f>
        <v>9.2773864730072621E-3</v>
      </c>
      <c r="AJ140">
        <f>'Population 2016'!AJ140/'Population 2016'!AJ$5</f>
        <v>7.1940440007807489E-3</v>
      </c>
      <c r="AK140">
        <f>'Population 2016'!AK140/'Population 2016'!AK$5</f>
        <v>8.6745533862187755E-3</v>
      </c>
      <c r="AL140">
        <f>'Population 2016'!AL140/'Population 2016'!AL$5</f>
        <v>4.2124119827601494E-3</v>
      </c>
      <c r="AM140">
        <f>'Population 2016'!AM140/'Population 2016'!AM$5</f>
        <v>6.1972320720342202E-3</v>
      </c>
      <c r="AN140">
        <f>'Population 2016'!AN140/'Population 2016'!AN$5</f>
        <v>9.2178466237591364E-3</v>
      </c>
      <c r="AO140">
        <f>'Population 2016'!AO140/'Population 2016'!AO$5</f>
        <v>9.2178466237591364E-3</v>
      </c>
      <c r="AP140">
        <f>'Population 2016'!AP140/'Population 2016'!AP$5</f>
        <v>7.0859026996179632E-3</v>
      </c>
      <c r="AQ140">
        <f>'Population 2016'!AQ140/'Population 2016'!AQ$5</f>
        <v>5.9735846988546067E-3</v>
      </c>
      <c r="AR140">
        <f>'Population 2016'!AR140/'Population 2016'!AR$5</f>
        <v>7.7771636543802628E-3</v>
      </c>
      <c r="AS140">
        <f>'Population 2016'!AS140/'Population 2016'!AS$5</f>
        <v>9.8819194372330634E-3</v>
      </c>
      <c r="AT140">
        <f>'Population 2016'!AT140/'Population 2016'!AT$5</f>
        <v>9.1211050772394154E-3</v>
      </c>
      <c r="AU140">
        <f>'Population 2016'!AU140/'Population 2016'!AU$5</f>
        <v>9.1211050772394154E-3</v>
      </c>
      <c r="AV140">
        <f>'Population 2016'!AV140/'Population 2016'!AV$5</f>
        <v>5.9655791363108441E-3</v>
      </c>
      <c r="AW140">
        <f>'Population 2016'!AW140/'Population 2016'!AW$5</f>
        <v>6.3457196900359994E-3</v>
      </c>
      <c r="AX140">
        <f>'Population 2016'!AX140/'Population 2016'!AX$5</f>
        <v>8.3315230586401209E-3</v>
      </c>
      <c r="AY140">
        <f>'Population 2016'!AY140/'Population 2016'!AY$5</f>
        <v>7.4829411584712829E-3</v>
      </c>
      <c r="AZ140">
        <f>'Population 2016'!AZ140/'Population 2016'!AZ$5</f>
        <v>7.5993349862797776E-3</v>
      </c>
      <c r="BA140">
        <f>'Population 2016'!BA140/'Population 2016'!BA$5</f>
        <v>5.3174260418915997E-3</v>
      </c>
      <c r="BB140">
        <f>'Population 2016'!BB140/'Population 2016'!BB$5</f>
        <v>7.3607092796033778E-3</v>
      </c>
      <c r="BC140">
        <f>'Population 2016'!BC140/'Population 2016'!BC$5</f>
        <v>1.6155446377196476E-2</v>
      </c>
      <c r="BD140" s="9">
        <v>138</v>
      </c>
    </row>
    <row r="141" spans="1:56" x14ac:dyDescent="0.35">
      <c r="B141" s="5" t="s">
        <v>64</v>
      </c>
      <c r="C141">
        <f>'Population 2016'!C141/'Population 2016'!C$5</f>
        <v>1.0227290151441583E-2</v>
      </c>
      <c r="D141">
        <f>'Population 2016'!D141/'Population 2016'!D$5</f>
        <v>8.3599855246813959E-3</v>
      </c>
      <c r="E141">
        <f>'Population 2016'!E141/'Population 2016'!E$5</f>
        <v>6.6473216169211369E-3</v>
      </c>
      <c r="F141">
        <f>'Population 2016'!F141/'Population 2016'!F$5</f>
        <v>8.3543651815606492E-3</v>
      </c>
      <c r="G141">
        <f>'Population 2016'!G141/'Population 2016'!G$5</f>
        <v>9.852216748768473E-3</v>
      </c>
      <c r="H141">
        <f>'Population 2016'!H141/'Population 2016'!H$5</f>
        <v>5.0873341914899825E-3</v>
      </c>
      <c r="I141">
        <f>'Population 2016'!I141/'Population 2016'!I$5</f>
        <v>8.0499958127460015E-3</v>
      </c>
      <c r="J141">
        <f>'Population 2016'!J141/'Population 2016'!J$5</f>
        <v>6.9910352205534779E-3</v>
      </c>
      <c r="K141">
        <f>'Population 2016'!K141/'Population 2016'!K$5</f>
        <v>6.2609270897320797E-3</v>
      </c>
      <c r="L141">
        <f>'Population 2016'!L141/'Population 2016'!L$5</f>
        <v>1.0396645116197799E-2</v>
      </c>
      <c r="M141">
        <f>'Population 2016'!M141/'Population 2016'!M$5</f>
        <v>1.0396645116197799E-2</v>
      </c>
      <c r="N141">
        <f>'Population 2016'!N141/'Population 2016'!N$5</f>
        <v>7.6916276191318182E-3</v>
      </c>
      <c r="O141">
        <f>'Population 2016'!O141/'Population 2016'!O$5</f>
        <v>5.3001258160707736E-3</v>
      </c>
      <c r="P141">
        <f>'Population 2016'!P141/'Population 2016'!P$5</f>
        <v>2.2540290769750928E-3</v>
      </c>
      <c r="Q141">
        <f>'Population 2016'!Q141/'Population 2016'!Q$5</f>
        <v>6.9446892515951635E-3</v>
      </c>
      <c r="R141">
        <f>'Population 2016'!R141/'Population 2016'!R$5</f>
        <v>3.5396816947889497E-3</v>
      </c>
      <c r="S141">
        <f>'Population 2016'!S141/'Population 2016'!S$5</f>
        <v>9.8548734180567057E-3</v>
      </c>
      <c r="T141">
        <f>'Population 2016'!T141/'Population 2016'!T$5</f>
        <v>1.3108239531323434E-2</v>
      </c>
      <c r="U141">
        <f>'Population 2016'!U141/'Population 2016'!U$5</f>
        <v>1.8279998229540122E-2</v>
      </c>
      <c r="V141">
        <f>'Population 2016'!V141/'Population 2016'!V$5</f>
        <v>6.0219354149334842E-3</v>
      </c>
      <c r="W141">
        <f>'Population 2016'!W141/'Population 2016'!W$5</f>
        <v>8.1154929761601269E-3</v>
      </c>
      <c r="X141">
        <f>'Population 2016'!X141/'Population 2016'!X$5</f>
        <v>8.1154929761601269E-3</v>
      </c>
      <c r="Y141">
        <f>'Population 2016'!Y141/'Population 2016'!Y$5</f>
        <v>6.4863833643344299E-3</v>
      </c>
      <c r="Z141">
        <f>'Population 2016'!Z141/'Population 2016'!Z$5</f>
        <v>9.6344633872969109E-3</v>
      </c>
      <c r="AA141">
        <f>'Population 2016'!AA141/'Population 2016'!AA$5</f>
        <v>7.0397971773044276E-3</v>
      </c>
      <c r="AB141">
        <f>'Population 2016'!AB141/'Population 2016'!AB$5</f>
        <v>8.4930861897792292E-3</v>
      </c>
      <c r="AC141">
        <f>'Population 2016'!AC141/'Population 2016'!AC$5</f>
        <v>7.2566148346886045E-3</v>
      </c>
      <c r="AD141">
        <f>'Population 2016'!AD141/'Population 2016'!AD$5</f>
        <v>9.3378986936618405E-3</v>
      </c>
      <c r="AE141">
        <f>'Population 2016'!AE141/'Population 2016'!AE$5</f>
        <v>9.142804340906991E-3</v>
      </c>
      <c r="AF141">
        <f>'Population 2016'!AF141/'Population 2016'!AF$5</f>
        <v>4.6298390867001464E-3</v>
      </c>
      <c r="AG141">
        <f>'Population 2016'!AG141/'Population 2016'!AG$5</f>
        <v>9.142804340906991E-3</v>
      </c>
      <c r="AH141">
        <f>'Population 2016'!AH141/'Population 2016'!AH$5</f>
        <v>6.6503812823346924E-3</v>
      </c>
      <c r="AI141">
        <f>'Population 2016'!AI141/'Population 2016'!AI$5</f>
        <v>1.0818149006912241E-2</v>
      </c>
      <c r="AJ141">
        <f>'Population 2016'!AJ141/'Population 2016'!AJ$5</f>
        <v>8.1002704737473154E-3</v>
      </c>
      <c r="AK141">
        <f>'Population 2016'!AK141/'Population 2016'!AK$5</f>
        <v>9.1774260462894278E-3</v>
      </c>
      <c r="AL141">
        <f>'Population 2016'!AL141/'Population 2016'!AL$5</f>
        <v>3.8133413738670827E-3</v>
      </c>
      <c r="AM141">
        <f>'Population 2016'!AM141/'Population 2016'!AM$5</f>
        <v>6.8310810566081471E-3</v>
      </c>
      <c r="AN141">
        <f>'Population 2016'!AN141/'Population 2016'!AN$5</f>
        <v>1.0035998690956692E-2</v>
      </c>
      <c r="AO141">
        <f>'Population 2016'!AO141/'Population 2016'!AO$5</f>
        <v>1.0035998690956692E-2</v>
      </c>
      <c r="AP141">
        <f>'Population 2016'!AP141/'Population 2016'!AP$5</f>
        <v>7.3553889320419133E-3</v>
      </c>
      <c r="AQ141">
        <f>'Population 2016'!AQ141/'Population 2016'!AQ$5</f>
        <v>6.0489395517071302E-3</v>
      </c>
      <c r="AR141">
        <f>'Population 2016'!AR141/'Population 2016'!AR$5</f>
        <v>8.1162310586187832E-3</v>
      </c>
      <c r="AS141">
        <f>'Population 2016'!AS141/'Population 2016'!AS$5</f>
        <v>8.0499958127460015E-3</v>
      </c>
      <c r="AT141">
        <f>'Population 2016'!AT141/'Population 2016'!AT$5</f>
        <v>1.107186165445247E-2</v>
      </c>
      <c r="AU141">
        <f>'Population 2016'!AU141/'Population 2016'!AU$5</f>
        <v>1.107186165445247E-2</v>
      </c>
      <c r="AV141">
        <f>'Population 2016'!AV141/'Population 2016'!AV$5</f>
        <v>6.3773624749234505E-3</v>
      </c>
      <c r="AW141">
        <f>'Population 2016'!AW141/'Population 2016'!AW$5</f>
        <v>6.4601256940630914E-3</v>
      </c>
      <c r="AX141">
        <f>'Population 2016'!AX141/'Population 2016'!AX$5</f>
        <v>7.3859207483036662E-3</v>
      </c>
      <c r="AY141">
        <f>'Population 2016'!AY141/'Population 2016'!AY$5</f>
        <v>7.9235641504237942E-3</v>
      </c>
      <c r="AZ141">
        <f>'Population 2016'!AZ141/'Population 2016'!AZ$5</f>
        <v>7.7546582600341715E-3</v>
      </c>
      <c r="BA141">
        <f>'Population 2016'!BA141/'Population 2016'!BA$5</f>
        <v>5.1689699848844741E-3</v>
      </c>
      <c r="BB141">
        <f>'Population 2016'!BB141/'Population 2016'!BB$5</f>
        <v>7.6438134826650461E-3</v>
      </c>
      <c r="BC141">
        <f>'Population 2016'!BC141/'Population 2016'!BC$5</f>
        <v>1.8279998229540122E-2</v>
      </c>
      <c r="BD141" s="9">
        <v>139</v>
      </c>
    </row>
    <row r="142" spans="1:56" x14ac:dyDescent="0.35">
      <c r="B142" s="5" t="s">
        <v>65</v>
      </c>
      <c r="C142">
        <f>'Population 2016'!C142/'Population 2016'!C$5</f>
        <v>8.0755214589093953E-3</v>
      </c>
      <c r="D142">
        <f>'Population 2016'!D142/'Population 2016'!D$5</f>
        <v>7.6337744393259197E-3</v>
      </c>
      <c r="E142">
        <f>'Population 2016'!E142/'Population 2016'!E$5</f>
        <v>7.2286106722795436E-3</v>
      </c>
      <c r="F142">
        <f>'Population 2016'!F142/'Population 2016'!F$5</f>
        <v>1.0311614730878186E-2</v>
      </c>
      <c r="G142">
        <f>'Population 2016'!G142/'Population 2016'!G$5</f>
        <v>1.1164943430953284E-2</v>
      </c>
      <c r="H142">
        <f>'Population 2016'!H142/'Population 2016'!H$5</f>
        <v>5.4602108212040345E-3</v>
      </c>
      <c r="I142">
        <f>'Population 2016'!I142/'Population 2016'!I$5</f>
        <v>9.9237919772213381E-3</v>
      </c>
      <c r="J142">
        <f>'Population 2016'!J142/'Population 2016'!J$5</f>
        <v>5.7221996467163696E-3</v>
      </c>
      <c r="K142">
        <f>'Population 2016'!K142/'Population 2016'!K$5</f>
        <v>6.4735623493833577E-3</v>
      </c>
      <c r="L142">
        <f>'Population 2016'!L142/'Population 2016'!L$5</f>
        <v>9.9598112877861255E-3</v>
      </c>
      <c r="M142">
        <f>'Population 2016'!M142/'Population 2016'!M$5</f>
        <v>9.9598112877861255E-3</v>
      </c>
      <c r="N142">
        <f>'Population 2016'!N142/'Population 2016'!N$5</f>
        <v>4.9509327203607111E-3</v>
      </c>
      <c r="O142">
        <f>'Population 2016'!O142/'Population 2016'!O$5</f>
        <v>5.4982613605967842E-3</v>
      </c>
      <c r="P142">
        <f>'Population 2016'!P142/'Population 2016'!P$5</f>
        <v>1.8144934069649499E-3</v>
      </c>
      <c r="Q142">
        <f>'Population 2016'!Q142/'Population 2016'!Q$5</f>
        <v>7.1327011433473166E-3</v>
      </c>
      <c r="R142">
        <f>'Population 2016'!R142/'Population 2016'!R$5</f>
        <v>3.7392878053973491E-3</v>
      </c>
      <c r="S142">
        <f>'Population 2016'!S142/'Population 2016'!S$5</f>
        <v>8.9060163715353486E-3</v>
      </c>
      <c r="T142">
        <f>'Population 2016'!T142/'Population 2016'!T$5</f>
        <v>1.0044066392744634E-2</v>
      </c>
      <c r="U142">
        <f>'Population 2016'!U142/'Population 2016'!U$5</f>
        <v>2.0050458106493162E-2</v>
      </c>
      <c r="V142">
        <f>'Population 2016'!V142/'Population 2016'!V$5</f>
        <v>7.006510406728692E-3</v>
      </c>
      <c r="W142">
        <f>'Population 2016'!W142/'Population 2016'!W$5</f>
        <v>7.752698082743383E-3</v>
      </c>
      <c r="X142">
        <f>'Population 2016'!X142/'Population 2016'!X$5</f>
        <v>7.752698082743383E-3</v>
      </c>
      <c r="Y142">
        <f>'Population 2016'!Y142/'Population 2016'!Y$5</f>
        <v>6.390995373682453E-3</v>
      </c>
      <c r="Z142">
        <f>'Population 2016'!Z142/'Population 2016'!Z$5</f>
        <v>7.6502711084182017E-3</v>
      </c>
      <c r="AA142">
        <f>'Population 2016'!AA142/'Population 2016'!AA$5</f>
        <v>6.6391745180070915E-3</v>
      </c>
      <c r="AB142">
        <f>'Population 2016'!AB142/'Population 2016'!AB$5</f>
        <v>8.1225755606276172E-3</v>
      </c>
      <c r="AC142">
        <f>'Population 2016'!AC142/'Population 2016'!AC$5</f>
        <v>6.2264568564460374E-3</v>
      </c>
      <c r="AD142">
        <f>'Population 2016'!AD142/'Population 2016'!AD$5</f>
        <v>1.0212512560943838E-2</v>
      </c>
      <c r="AE142">
        <f>'Population 2016'!AE142/'Population 2016'!AE$5</f>
        <v>9.8512305054466679E-3</v>
      </c>
      <c r="AF142">
        <f>'Population 2016'!AF142/'Population 2016'!AF$5</f>
        <v>4.0567645417665778E-3</v>
      </c>
      <c r="AG142">
        <f>'Population 2016'!AG142/'Population 2016'!AG$5</f>
        <v>9.8512305054466679E-3</v>
      </c>
      <c r="AH142">
        <f>'Population 2016'!AH142/'Population 2016'!AH$5</f>
        <v>7.3804371046691996E-3</v>
      </c>
      <c r="AI142">
        <f>'Population 2016'!AI142/'Population 2016'!AI$5</f>
        <v>9.2555122932890012E-3</v>
      </c>
      <c r="AJ142">
        <f>'Population 2016'!AJ142/'Population 2016'!AJ$5</f>
        <v>8.5742966288375206E-3</v>
      </c>
      <c r="AK142">
        <f>'Population 2016'!AK142/'Population 2016'!AK$5</f>
        <v>1.0635756760494323E-2</v>
      </c>
      <c r="AL142">
        <f>'Population 2016'!AL142/'Population 2016'!AL$5</f>
        <v>4.1237296252283574E-3</v>
      </c>
      <c r="AM142">
        <f>'Population 2016'!AM142/'Population 2016'!AM$5</f>
        <v>7.7981535073580813E-3</v>
      </c>
      <c r="AN142">
        <f>'Population 2016'!AN142/'Population 2016'!AN$5</f>
        <v>1.1072324642740263E-2</v>
      </c>
      <c r="AO142">
        <f>'Population 2016'!AO142/'Population 2016'!AO$5</f>
        <v>1.1072324642740263E-2</v>
      </c>
      <c r="AP142">
        <f>'Population 2016'!AP142/'Population 2016'!AP$5</f>
        <v>7.8705831999112286E-3</v>
      </c>
      <c r="AQ142">
        <f>'Population 2016'!AQ142/'Population 2016'!AQ$5</f>
        <v>6.6654792568641421E-3</v>
      </c>
      <c r="AR142">
        <f>'Population 2016'!AR142/'Population 2016'!AR$5</f>
        <v>7.7515442381598755E-3</v>
      </c>
      <c r="AS142">
        <f>'Population 2016'!AS142/'Population 2016'!AS$5</f>
        <v>9.9237919772213381E-3</v>
      </c>
      <c r="AT142">
        <f>'Population 2016'!AT142/'Population 2016'!AT$5</f>
        <v>9.9119523382717352E-3</v>
      </c>
      <c r="AU142">
        <f>'Population 2016'!AU142/'Population 2016'!AU$5</f>
        <v>9.9119523382717352E-3</v>
      </c>
      <c r="AV142">
        <f>'Population 2016'!AV142/'Population 2016'!AV$5</f>
        <v>7.0108753035582304E-3</v>
      </c>
      <c r="AW142">
        <f>'Population 2016'!AW142/'Population 2016'!AW$5</f>
        <v>6.9406309109768744E-3</v>
      </c>
      <c r="AX142">
        <f>'Population 2016'!AX142/'Population 2016'!AX$5</f>
        <v>5.3158183932427768E-3</v>
      </c>
      <c r="AY142">
        <f>'Population 2016'!AY142/'Population 2016'!AY$5</f>
        <v>7.6221657844007225E-3</v>
      </c>
      <c r="AZ142">
        <f>'Population 2016'!AZ142/'Population 2016'!AZ$5</f>
        <v>7.5072915647956921E-3</v>
      </c>
      <c r="BA142">
        <f>'Population 2016'!BA142/'Population 2016'!BA$5</f>
        <v>5.1824659900669406E-3</v>
      </c>
      <c r="BB142">
        <f>'Population 2016'!BB142/'Population 2016'!BB$5</f>
        <v>8.5000310724125307E-3</v>
      </c>
      <c r="BC142">
        <f>'Population 2016'!BC142/'Population 2016'!BC$5</f>
        <v>2.0050458106493162E-2</v>
      </c>
      <c r="BD142" s="9">
        <v>140</v>
      </c>
    </row>
    <row r="143" spans="1:56" x14ac:dyDescent="0.35">
      <c r="B143" s="5" t="s">
        <v>66</v>
      </c>
      <c r="C143">
        <f>'Population 2016'!C143/'Population 2016'!C$5</f>
        <v>5.0395342775219395E-3</v>
      </c>
      <c r="D143">
        <f>'Population 2016'!D143/'Population 2016'!D$5</f>
        <v>6.0811009066635367E-3</v>
      </c>
      <c r="E143">
        <f>'Population 2016'!E143/'Population 2016'!E$5</f>
        <v>7.0364102588142642E-3</v>
      </c>
      <c r="F143">
        <f>'Population 2016'!F143/'Population 2016'!F$5</f>
        <v>1.106361061035282E-2</v>
      </c>
      <c r="G143">
        <f>'Population 2016'!G143/'Population 2016'!G$5</f>
        <v>1.1422075461484328E-2</v>
      </c>
      <c r="H143">
        <f>'Population 2016'!H143/'Population 2016'!H$5</f>
        <v>5.5509981745257174E-3</v>
      </c>
      <c r="I143">
        <f>'Population 2016'!I143/'Population 2016'!I$5</f>
        <v>9.4317896323590986E-3</v>
      </c>
      <c r="J143">
        <f>'Population 2016'!J143/'Population 2016'!J$5</f>
        <v>5.8051300763789261E-3</v>
      </c>
      <c r="K143">
        <f>'Population 2016'!K143/'Population 2016'!K$5</f>
        <v>5.5993951708169917E-3</v>
      </c>
      <c r="L143">
        <f>'Population 2016'!L143/'Population 2016'!L$5</f>
        <v>9.7930201896653055E-3</v>
      </c>
      <c r="M143">
        <f>'Population 2016'!M143/'Population 2016'!M$5</f>
        <v>9.7930201896653055E-3</v>
      </c>
      <c r="N143">
        <f>'Population 2016'!N143/'Population 2016'!N$5</f>
        <v>3.8659068806712695E-3</v>
      </c>
      <c r="O143">
        <f>'Population 2016'!O143/'Population 2016'!O$5</f>
        <v>5.3991935883337793E-3</v>
      </c>
      <c r="P143">
        <f>'Population 2016'!P143/'Population 2016'!P$5</f>
        <v>2.1976783500507156E-3</v>
      </c>
      <c r="Q143">
        <f>'Population 2016'!Q143/'Population 2016'!Q$5</f>
        <v>7.2737100621614315E-3</v>
      </c>
      <c r="R143">
        <f>'Population 2016'!R143/'Population 2016'!R$5</f>
        <v>3.9255868419651885E-3</v>
      </c>
      <c r="S143">
        <f>'Population 2016'!S143/'Population 2016'!S$5</f>
        <v>7.6994232714472583E-3</v>
      </c>
      <c r="T143">
        <f>'Population 2016'!T143/'Population 2016'!T$5</f>
        <v>6.8589084377602919E-3</v>
      </c>
      <c r="U143">
        <f>'Population 2016'!U143/'Population 2016'!U$5</f>
        <v>2.4211038817332803E-2</v>
      </c>
      <c r="V143">
        <f>'Population 2016'!V143/'Population 2016'!V$5</f>
        <v>7.1286282351684079E-3</v>
      </c>
      <c r="W143">
        <f>'Population 2016'!W143/'Population 2016'!W$5</f>
        <v>7.994561345021212E-3</v>
      </c>
      <c r="X143">
        <f>'Population 2016'!X143/'Population 2016'!X$5</f>
        <v>7.994561345021212E-3</v>
      </c>
      <c r="Y143">
        <f>'Population 2016'!Y143/'Population 2016'!Y$5</f>
        <v>6.4943323635554282E-3</v>
      </c>
      <c r="Z143">
        <f>'Population 2016'!Z143/'Population 2016'!Z$5</f>
        <v>5.7996488463615721E-3</v>
      </c>
      <c r="AA143">
        <f>'Population 2016'!AA143/'Population 2016'!AA$5</f>
        <v>6.1196273877077278E-3</v>
      </c>
      <c r="AB143">
        <f>'Population 2016'!AB143/'Population 2016'!AB$5</f>
        <v>6.5422760815942189E-3</v>
      </c>
      <c r="AC143">
        <f>'Population 2016'!AC143/'Population 2016'!AC$5</f>
        <v>5.3411002004464022E-3</v>
      </c>
      <c r="AD143">
        <f>'Population 2016'!AD143/'Population 2016'!AD$5</f>
        <v>1.0789385537236219E-2</v>
      </c>
      <c r="AE143">
        <f>'Population 2016'!AE143/'Population 2016'!AE$5</f>
        <v>1.054938962412345E-2</v>
      </c>
      <c r="AF143">
        <f>'Population 2016'!AF143/'Population 2016'!AF$5</f>
        <v>5.625179085795292E-3</v>
      </c>
      <c r="AG143">
        <f>'Population 2016'!AG143/'Population 2016'!AG$5</f>
        <v>1.054938962412345E-2</v>
      </c>
      <c r="AH143">
        <f>'Population 2016'!AH143/'Population 2016'!AH$5</f>
        <v>7.5179030864828212E-3</v>
      </c>
      <c r="AI143">
        <f>'Population 2016'!AI143/'Population 2016'!AI$5</f>
        <v>7.3497243853355501E-3</v>
      </c>
      <c r="AJ143">
        <f>'Population 2016'!AJ143/'Population 2016'!AJ$5</f>
        <v>8.630064411789309E-3</v>
      </c>
      <c r="AK143">
        <f>'Population 2016'!AK143/'Population 2016'!AK$5</f>
        <v>8.913417899752335E-3</v>
      </c>
      <c r="AL143">
        <f>'Population 2016'!AL143/'Population 2016'!AL$5</f>
        <v>4.4252496408364516E-3</v>
      </c>
      <c r="AM143">
        <f>'Population 2016'!AM143/'Population 2016'!AM$5</f>
        <v>8.0335831301998253E-3</v>
      </c>
      <c r="AN143">
        <f>'Population 2016'!AN143/'Population 2016'!AN$5</f>
        <v>7.745172902803534E-3</v>
      </c>
      <c r="AO143">
        <f>'Population 2016'!AO143/'Population 2016'!AO$5</f>
        <v>7.745172902803534E-3</v>
      </c>
      <c r="AP143">
        <f>'Population 2016'!AP143/'Population 2016'!AP$5</f>
        <v>7.2523500784680501E-3</v>
      </c>
      <c r="AQ143">
        <f>'Population 2016'!AQ143/'Population 2016'!AQ$5</f>
        <v>6.3709102866224589E-3</v>
      </c>
      <c r="AR143">
        <f>'Population 2016'!AR143/'Population 2016'!AR$5</f>
        <v>7.1193016013471801E-3</v>
      </c>
      <c r="AS143">
        <f>'Population 2016'!AS143/'Population 2016'!AS$5</f>
        <v>9.4317896323590986E-3</v>
      </c>
      <c r="AT143">
        <f>'Population 2016'!AT143/'Population 2016'!AT$5</f>
        <v>1.001739863974271E-2</v>
      </c>
      <c r="AU143">
        <f>'Population 2016'!AU143/'Population 2016'!AU$5</f>
        <v>1.001739863974271E-2</v>
      </c>
      <c r="AV143">
        <f>'Population 2016'!AV143/'Population 2016'!AV$5</f>
        <v>7.0531094921338824E-3</v>
      </c>
      <c r="AW143">
        <f>'Population 2016'!AW143/'Population 2016'!AW$5</f>
        <v>6.9749527121850024E-3</v>
      </c>
      <c r="AX143">
        <f>'Population 2016'!AX143/'Population 2016'!AX$5</f>
        <v>5.9164036444024175E-3</v>
      </c>
      <c r="AY143">
        <f>'Population 2016'!AY143/'Population 2016'!AY$5</f>
        <v>7.5211896820782716E-3</v>
      </c>
      <c r="AZ143">
        <f>'Population 2016'!AZ143/'Population 2016'!AZ$5</f>
        <v>7.1046015958028197E-3</v>
      </c>
      <c r="BA143">
        <f>'Population 2016'!BA143/'Population 2016'!BA$5</f>
        <v>5.0610019434247462E-3</v>
      </c>
      <c r="BB143">
        <f>'Population 2016'!BB143/'Population 2016'!BB$5</f>
        <v>8.2169268693508633E-3</v>
      </c>
      <c r="BC143">
        <f>'Population 2016'!BC143/'Population 2016'!BC$5</f>
        <v>2.4211038817332803E-2</v>
      </c>
      <c r="BD143" s="9">
        <v>141</v>
      </c>
    </row>
    <row r="144" spans="1:56" x14ac:dyDescent="0.35">
      <c r="B144" s="5" t="s">
        <v>67</v>
      </c>
      <c r="C144">
        <f>'Population 2016'!C144/'Population 2016'!C$5</f>
        <v>4.4415368024001674E-3</v>
      </c>
      <c r="D144">
        <f>'Population 2016'!D144/'Population 2016'!D$5</f>
        <v>6.0884363721721776E-3</v>
      </c>
      <c r="E144">
        <f>'Population 2016'!E144/'Population 2016'!E$5</f>
        <v>7.5989480543224002E-3</v>
      </c>
      <c r="F144">
        <f>'Population 2016'!F144/'Population 2016'!F$5</f>
        <v>1.2856039144990986E-2</v>
      </c>
      <c r="G144">
        <f>'Population 2016'!G144/'Population 2016'!G$5</f>
        <v>1.4182861473501868E-2</v>
      </c>
      <c r="H144">
        <f>'Population 2016'!H144/'Population 2016'!H$5</f>
        <v>6.4556293022667655E-3</v>
      </c>
      <c r="I144">
        <f>'Population 2016'!I144/'Population 2016'!I$5</f>
        <v>1.2572230131479775E-2</v>
      </c>
      <c r="J144">
        <f>'Population 2016'!J144/'Population 2016'!J$5</f>
        <v>6.4105222129155854E-3</v>
      </c>
      <c r="K144">
        <f>'Population 2016'!K144/'Population 2016'!K$5</f>
        <v>6.9224590086471669E-3</v>
      </c>
      <c r="L144">
        <f>'Population 2016'!L144/'Population 2016'!L$5</f>
        <v>1.2453735326354583E-2</v>
      </c>
      <c r="M144">
        <f>'Population 2016'!M144/'Population 2016'!M$5</f>
        <v>1.2453735326354583E-2</v>
      </c>
      <c r="N144">
        <f>'Population 2016'!N144/'Population 2016'!N$5</f>
        <v>3.3917104025847728E-3</v>
      </c>
      <c r="O144">
        <f>'Population 2016'!O144/'Population 2016'!O$5</f>
        <v>6.5186594149057369E-3</v>
      </c>
      <c r="P144">
        <f>'Population 2016'!P144/'Population 2016'!P$5</f>
        <v>2.4005409669784739E-3</v>
      </c>
      <c r="Q144">
        <f>'Population 2016'!Q144/'Population 2016'!Q$5</f>
        <v>8.0257576291700456E-3</v>
      </c>
      <c r="R144">
        <f>'Population 2016'!R144/'Population 2016'!R$5</f>
        <v>4.1385000266141482E-3</v>
      </c>
      <c r="S144">
        <f>'Population 2016'!S144/'Population 2016'!S$5</f>
        <v>7.6146881305486072E-3</v>
      </c>
      <c r="T144">
        <f>'Population 2016'!T144/'Population 2016'!T$5</f>
        <v>5.4606031558424037E-3</v>
      </c>
      <c r="U144">
        <f>'Population 2016'!U144/'Population 2016'!U$5</f>
        <v>2.5406099234276103E-2</v>
      </c>
      <c r="V144">
        <f>'Population 2016'!V144/'Population 2016'!V$5</f>
        <v>7.632364277482236E-3</v>
      </c>
      <c r="W144">
        <f>'Population 2016'!W144/'Population 2016'!W$5</f>
        <v>7.9553402754626457E-3</v>
      </c>
      <c r="X144">
        <f>'Population 2016'!X144/'Population 2016'!X$5</f>
        <v>7.9553402754626457E-3</v>
      </c>
      <c r="Y144">
        <f>'Population 2016'!Y144/'Population 2016'!Y$5</f>
        <v>7.0467878094147944E-3</v>
      </c>
      <c r="Z144">
        <f>'Population 2016'!Z144/'Population 2016'!Z$5</f>
        <v>4.8549797418807822E-3</v>
      </c>
      <c r="AA144">
        <f>'Population 2016'!AA144/'Population 2016'!AA$5</f>
        <v>6.0286069825274038E-3</v>
      </c>
      <c r="AB144">
        <f>'Population 2016'!AB144/'Population 2016'!AB$5</f>
        <v>6.8349999488244986E-3</v>
      </c>
      <c r="AC144">
        <f>'Population 2016'!AC144/'Population 2016'!AC$5</f>
        <v>5.0452917850072714E-3</v>
      </c>
      <c r="AD144">
        <f>'Population 2016'!AD144/'Population 2016'!AD$5</f>
        <v>1.2095723696453162E-2</v>
      </c>
      <c r="AE144">
        <f>'Population 2016'!AE144/'Population 2016'!AE$5</f>
        <v>1.1304017495046151E-2</v>
      </c>
      <c r="AF144">
        <f>'Population 2016'!AF144/'Population 2016'!AF$5</f>
        <v>6.2585772670376572E-3</v>
      </c>
      <c r="AG144">
        <f>'Population 2016'!AG144/'Population 2016'!AG$5</f>
        <v>1.1304017495046151E-2</v>
      </c>
      <c r="AH144">
        <f>'Population 2016'!AH144/'Population 2016'!AH$5</f>
        <v>7.7946926985129521E-3</v>
      </c>
      <c r="AI144">
        <f>'Population 2016'!AI144/'Population 2016'!AI$5</f>
        <v>6.8247440720972967E-3</v>
      </c>
      <c r="AJ144">
        <f>'Population 2016'!AJ144/'Population 2016'!AJ$5</f>
        <v>9.1877422413071969E-3</v>
      </c>
      <c r="AK144">
        <f>'Population 2016'!AK144/'Population 2016'!AK$5</f>
        <v>1.0673472209999623E-2</v>
      </c>
      <c r="AL144">
        <f>'Population 2016'!AL144/'Population 2016'!AL$5</f>
        <v>5.1967861513630481E-3</v>
      </c>
      <c r="AM144">
        <f>'Population 2016'!AM144/'Population 2016'!AM$5</f>
        <v>8.3016107008196567E-3</v>
      </c>
      <c r="AN144">
        <f>'Population 2016'!AN144/'Population 2016'!AN$5</f>
        <v>1.0526889931275226E-2</v>
      </c>
      <c r="AO144">
        <f>'Population 2016'!AO144/'Population 2016'!AO$5</f>
        <v>1.0526889931275226E-2</v>
      </c>
      <c r="AP144">
        <f>'Population 2016'!AP144/'Population 2016'!AP$5</f>
        <v>8.1955518919518723E-3</v>
      </c>
      <c r="AQ144">
        <f>'Population 2016'!AQ144/'Population 2016'!AQ$5</f>
        <v>7.0354030799583489E-3</v>
      </c>
      <c r="AR144">
        <f>'Population 2016'!AR144/'Population 2016'!AR$5</f>
        <v>7.4164868295036766E-3</v>
      </c>
      <c r="AS144">
        <f>'Population 2016'!AS144/'Population 2016'!AS$5</f>
        <v>1.2572230131479775E-2</v>
      </c>
      <c r="AT144">
        <f>'Population 2016'!AT144/'Population 2016'!AT$5</f>
        <v>1.0439183845626615E-2</v>
      </c>
      <c r="AU144">
        <f>'Population 2016'!AU144/'Population 2016'!AU$5</f>
        <v>1.0439183845626615E-2</v>
      </c>
      <c r="AV144">
        <f>'Population 2016'!AV144/'Population 2016'!AV$5</f>
        <v>7.8872347165030096E-3</v>
      </c>
      <c r="AW144">
        <f>'Population 2016'!AW144/'Population 2016'!AW$5</f>
        <v>7.2609677222527308E-3</v>
      </c>
      <c r="AX144">
        <f>'Population 2016'!AX144/'Population 2016'!AX$5</f>
        <v>6.1336366075878199E-3</v>
      </c>
      <c r="AY144">
        <f>'Population 2016'!AY144/'Population 2016'!AY$5</f>
        <v>7.8608365717083312E-3</v>
      </c>
      <c r="AZ144">
        <f>'Population 2016'!AZ144/'Population 2016'!AZ$5</f>
        <v>7.7776691154051924E-3</v>
      </c>
      <c r="BA144">
        <f>'Population 2016'!BA144/'Population 2016'!BA$5</f>
        <v>5.4523860937162596E-3</v>
      </c>
      <c r="BB144">
        <f>'Population 2016'!BB144/'Population 2016'!BB$5</f>
        <v>8.9971896729110715E-3</v>
      </c>
      <c r="BC144">
        <f>'Population 2016'!BC144/'Population 2016'!BC$5</f>
        <v>2.5406099234276103E-2</v>
      </c>
      <c r="BD144" s="9">
        <v>142</v>
      </c>
    </row>
    <row r="145" spans="2:56" x14ac:dyDescent="0.35">
      <c r="B145" s="5" t="s">
        <v>68</v>
      </c>
      <c r="C145">
        <f>'Population 2016'!C145/'Population 2016'!C$5</f>
        <v>4.5744251302050057E-3</v>
      </c>
      <c r="D145">
        <f>'Population 2016'!D145/'Population 2016'!D$5</f>
        <v>7.2816720949111426E-3</v>
      </c>
      <c r="E145">
        <f>'Population 2016'!E145/'Population 2016'!E$5</f>
        <v>9.7647185670287229E-3</v>
      </c>
      <c r="F145">
        <f>'Population 2016'!F145/'Population 2016'!F$5</f>
        <v>1.4576358485706927E-2</v>
      </c>
      <c r="G145">
        <f>'Population 2016'!G145/'Population 2016'!G$5</f>
        <v>1.7512044605640664E-2</v>
      </c>
      <c r="H145">
        <f>'Population 2016'!H145/'Population 2016'!H$5</f>
        <v>8.2486795303699911E-3</v>
      </c>
      <c r="I145">
        <f>'Population 2016'!I145/'Population 2016'!I$5</f>
        <v>1.622560924545683E-2</v>
      </c>
      <c r="J145">
        <f>'Population 2016'!J145/'Population 2016'!J$5</f>
        <v>7.7954603882802714E-3</v>
      </c>
      <c r="K145">
        <f>'Population 2016'!K145/'Population 2016'!K$5</f>
        <v>9.2850730047724806E-3</v>
      </c>
      <c r="L145">
        <f>'Population 2016'!L145/'Population 2016'!L$5</f>
        <v>1.717154067320064E-2</v>
      </c>
      <c r="M145">
        <f>'Population 2016'!M145/'Population 2016'!M$5</f>
        <v>1.717154067320064E-2</v>
      </c>
      <c r="N145">
        <f>'Population 2016'!N145/'Population 2016'!N$5</f>
        <v>4.3079544449891897E-3</v>
      </c>
      <c r="O145">
        <f>'Population 2016'!O145/'Population 2016'!O$5</f>
        <v>8.5990826324288446E-3</v>
      </c>
      <c r="P145">
        <f>'Population 2016'!P145/'Population 2016'!P$5</f>
        <v>3.4937450693113942E-3</v>
      </c>
      <c r="Q145">
        <f>'Population 2016'!Q145/'Population 2016'!Q$5</f>
        <v>1.1069200126908027E-2</v>
      </c>
      <c r="R145">
        <f>'Population 2016'!R145/'Population 2016'!R$5</f>
        <v>4.7506254324799066E-3</v>
      </c>
      <c r="S145">
        <f>'Population 2016'!S145/'Population 2016'!S$5</f>
        <v>8.9227868681715384E-3</v>
      </c>
      <c r="T145">
        <f>'Population 2016'!T145/'Population 2016'!T$5</f>
        <v>4.8719654914077511E-3</v>
      </c>
      <c r="U145">
        <f>'Population 2016'!U145/'Population 2016'!U$5</f>
        <v>3.1381401318992606E-2</v>
      </c>
      <c r="V145">
        <f>'Population 2016'!V145/'Population 2016'!V$5</f>
        <v>8.6169392692774446E-3</v>
      </c>
      <c r="W145">
        <f>'Population 2016'!W145/'Population 2016'!W$5</f>
        <v>9.8967832186117044E-3</v>
      </c>
      <c r="X145">
        <f>'Population 2016'!X145/'Population 2016'!X$5</f>
        <v>9.8967832186117044E-3</v>
      </c>
      <c r="Y145">
        <f>'Population 2016'!Y145/'Population 2016'!Y$5</f>
        <v>8.2232396941225097E-3</v>
      </c>
      <c r="Z145">
        <f>'Population 2016'!Z145/'Population 2016'!Z$5</f>
        <v>5.2924699419067221E-3</v>
      </c>
      <c r="AA145">
        <f>'Population 2016'!AA145/'Population 2016'!AA$5</f>
        <v>7.2258242827824603E-3</v>
      </c>
      <c r="AB145">
        <f>'Population 2016'!AB145/'Population 2016'!AB$5</f>
        <v>8.1430457611332309E-3</v>
      </c>
      <c r="AC145">
        <f>'Population 2016'!AC145/'Population 2016'!AC$5</f>
        <v>6.0475237939601302E-3</v>
      </c>
      <c r="AD145">
        <f>'Population 2016'!AD145/'Population 2016'!AD$5</f>
        <v>1.5560683315344822E-2</v>
      </c>
      <c r="AE145">
        <f>'Population 2016'!AE145/'Population 2016'!AE$5</f>
        <v>1.4820480703087301E-2</v>
      </c>
      <c r="AF145">
        <f>'Population 2016'!AF145/'Population 2016'!AF$5</f>
        <v>7.374564538750396E-3</v>
      </c>
      <c r="AG145">
        <f>'Population 2016'!AG145/'Population 2016'!AG$5</f>
        <v>1.4820480703087301E-2</v>
      </c>
      <c r="AH145">
        <f>'Population 2016'!AH145/'Population 2016'!AH$5</f>
        <v>9.3421138181176457E-3</v>
      </c>
      <c r="AI145">
        <f>'Population 2016'!AI145/'Population 2016'!AI$5</f>
        <v>7.5616305013561994E-3</v>
      </c>
      <c r="AJ145">
        <f>'Population 2016'!AJ145/'Population 2016'!AJ$5</f>
        <v>1.2115550846276106E-2</v>
      </c>
      <c r="AK145">
        <f>'Population 2016'!AK145/'Population 2016'!AK$5</f>
        <v>1.257181650176634E-2</v>
      </c>
      <c r="AL145">
        <f>'Population 2016'!AL145/'Population 2016'!AL$5</f>
        <v>6.5979674003653717E-3</v>
      </c>
      <c r="AM145">
        <f>'Population 2016'!AM145/'Population 2016'!AM$5</f>
        <v>9.0622294823083701E-3</v>
      </c>
      <c r="AN145">
        <f>'Population 2016'!AN145/'Population 2016'!AN$5</f>
        <v>1.4181302498090978E-2</v>
      </c>
      <c r="AO145">
        <f>'Population 2016'!AO145/'Population 2016'!AO$5</f>
        <v>1.4181302498090978E-2</v>
      </c>
      <c r="AP145">
        <f>'Population 2016'!AP145/'Population 2016'!AP$5</f>
        <v>1.0850783887893727E-2</v>
      </c>
      <c r="AQ145">
        <f>'Population 2016'!AQ145/'Population 2016'!AQ$5</f>
        <v>9.4330574889022849E-3</v>
      </c>
      <c r="AR145">
        <f>'Population 2016'!AR145/'Population 2016'!AR$5</f>
        <v>9.0198167298352356E-3</v>
      </c>
      <c r="AS145">
        <f>'Population 2016'!AS145/'Population 2016'!AS$5</f>
        <v>1.622560924545683E-2</v>
      </c>
      <c r="AT145">
        <f>'Population 2016'!AT145/'Population 2016'!AT$5</f>
        <v>1.4762482205936628E-2</v>
      </c>
      <c r="AU145">
        <f>'Population 2016'!AU145/'Population 2016'!AU$5</f>
        <v>1.4762482205936628E-2</v>
      </c>
      <c r="AV145">
        <f>'Population 2016'!AV145/'Population 2016'!AV$5</f>
        <v>9.8405659381269137E-3</v>
      </c>
      <c r="AW145">
        <f>'Population 2016'!AW145/'Population 2016'!AW$5</f>
        <v>9.6367990725486612E-3</v>
      </c>
      <c r="AX145">
        <f>'Population 2016'!AX145/'Population 2016'!AX$5</f>
        <v>6.9897900507302864E-3</v>
      </c>
      <c r="AY145">
        <f>'Population 2016'!AY145/'Population 2016'!AY$5</f>
        <v>9.7120651142865878E-3</v>
      </c>
      <c r="AZ145">
        <f>'Population 2016'!AZ145/'Population 2016'!AZ$5</f>
        <v>9.5495049789738311E-3</v>
      </c>
      <c r="BA145">
        <f>'Population 2016'!BA145/'Population 2016'!BA$5</f>
        <v>7.827683005830274E-3</v>
      </c>
      <c r="BB145">
        <f>'Population 2016'!BB145/'Population 2016'!BB$5</f>
        <v>1.1227498394592019E-2</v>
      </c>
      <c r="BC145">
        <f>'Population 2016'!BC145/'Population 2016'!BC$5</f>
        <v>3.1381401318992606E-2</v>
      </c>
      <c r="BD145" s="9">
        <v>143</v>
      </c>
    </row>
    <row r="146" spans="2:56" x14ac:dyDescent="0.35">
      <c r="B146" s="5" t="s">
        <v>69</v>
      </c>
      <c r="C146">
        <f>'Population 2016'!C146/'Population 2016'!C$5</f>
        <v>5.0906451728314926E-3</v>
      </c>
      <c r="D146">
        <f>'Population 2016'!D146/'Population 2016'!D$5</f>
        <v>7.5164069911876604E-3</v>
      </c>
      <c r="E146">
        <f>'Population 2016'!E146/'Population 2016'!E$5</f>
        <v>9.7412794922158829E-3</v>
      </c>
      <c r="F146">
        <f>'Population 2016'!F146/'Population 2016'!F$5</f>
        <v>1.6358485706927633E-2</v>
      </c>
      <c r="G146">
        <f>'Population 2016'!G146/'Population 2016'!G$5</f>
        <v>2.1815622800844477E-2</v>
      </c>
      <c r="H146">
        <f>'Population 2016'!H146/'Population 2016'!H$5</f>
        <v>9.1597954690625875E-3</v>
      </c>
      <c r="I146">
        <f>'Population 2016'!I146/'Population 2016'!I$5</f>
        <v>1.6675739050330794E-2</v>
      </c>
      <c r="J146">
        <f>'Population 2016'!J146/'Population 2016'!J$5</f>
        <v>8.2681638373568421E-3</v>
      </c>
      <c r="K146">
        <f>'Population 2016'!K146/'Population 2016'!K$5</f>
        <v>9.5685866843075174E-3</v>
      </c>
      <c r="L146">
        <f>'Population 2016'!L146/'Population 2016'!L$5</f>
        <v>1.8585293790605691E-2</v>
      </c>
      <c r="M146">
        <f>'Population 2016'!M146/'Population 2016'!M$5</f>
        <v>1.8585293790605691E-2</v>
      </c>
      <c r="N146">
        <f>'Population 2016'!N146/'Population 2016'!N$5</f>
        <v>5.3045707718150474E-3</v>
      </c>
      <c r="O146">
        <f>'Population 2016'!O146/'Population 2016'!O$5</f>
        <v>9.1736757115542748E-3</v>
      </c>
      <c r="P146">
        <f>'Population 2016'!P146/'Population 2016'!P$5</f>
        <v>2.9978586723768737E-3</v>
      </c>
      <c r="Q146">
        <f>'Population 2016'!Q146/'Population 2016'!Q$5</f>
        <v>9.9763810060986349E-3</v>
      </c>
      <c r="R146">
        <f>'Population 2016'!R146/'Population 2016'!R$5</f>
        <v>5.3760579123862248E-3</v>
      </c>
      <c r="S146">
        <f>'Population 2016'!S146/'Population 2016'!S$5</f>
        <v>9.0675427338734026E-3</v>
      </c>
      <c r="T146">
        <f>'Population 2016'!T146/'Population 2016'!T$5</f>
        <v>4.8161263453744248E-3</v>
      </c>
      <c r="U146">
        <f>'Population 2016'!U146/'Population 2016'!U$5</f>
        <v>3.1824016288230866E-2</v>
      </c>
      <c r="V146">
        <f>'Population 2016'!V146/'Population 2016'!V$5</f>
        <v>9.1283076758687538E-3</v>
      </c>
      <c r="W146">
        <f>'Population 2016'!W146/'Population 2016'!W$5</f>
        <v>1.0691009877172683E-2</v>
      </c>
      <c r="X146">
        <f>'Population 2016'!X146/'Population 2016'!X$5</f>
        <v>1.0691009877172683E-2</v>
      </c>
      <c r="Y146">
        <f>'Population 2016'!Y146/'Population 2016'!Y$5</f>
        <v>8.7160776458243914E-3</v>
      </c>
      <c r="Z146">
        <f>'Population 2016'!Z146/'Population 2016'!Z$5</f>
        <v>5.5383162047531569E-3</v>
      </c>
      <c r="AA146">
        <f>'Population 2016'!AA146/'Population 2016'!AA$5</f>
        <v>7.2876118571019504E-3</v>
      </c>
      <c r="AB146">
        <f>'Population 2016'!AB146/'Population 2016'!AB$5</f>
        <v>8.5319795707398949E-3</v>
      </c>
      <c r="AC146">
        <f>'Population 2016'!AC146/'Population 2016'!AC$5</f>
        <v>6.1819821646142805E-3</v>
      </c>
      <c r="AD146">
        <f>'Population 2016'!AD146/'Population 2016'!AD$5</f>
        <v>1.7637426029997395E-2</v>
      </c>
      <c r="AE146">
        <f>'Population 2016'!AE146/'Population 2016'!AE$5</f>
        <v>1.6052526206634565E-2</v>
      </c>
      <c r="AF146">
        <f>'Population 2016'!AF146/'Population 2016'!AF$5</f>
        <v>8.2341763561507488E-3</v>
      </c>
      <c r="AG146">
        <f>'Population 2016'!AG146/'Population 2016'!AG$5</f>
        <v>1.6052526206634565E-2</v>
      </c>
      <c r="AH146">
        <f>'Population 2016'!AH146/'Population 2016'!AH$5</f>
        <v>9.273380827210834E-3</v>
      </c>
      <c r="AI146">
        <f>'Population 2016'!AI146/'Population 2016'!AI$5</f>
        <v>7.3948398810044624E-3</v>
      </c>
      <c r="AJ146">
        <f>'Population 2016'!AJ146/'Population 2016'!AJ$5</f>
        <v>1.219920252070379E-2</v>
      </c>
      <c r="AK146">
        <f>'Population 2016'!AK146/'Population 2016'!AK$5</f>
        <v>1.3753567252932376E-2</v>
      </c>
      <c r="AL146">
        <f>'Population 2016'!AL146/'Population 2016'!AL$5</f>
        <v>7.0768521310370517E-3</v>
      </c>
      <c r="AM146">
        <f>'Population 2016'!AM146/'Population 2016'!AM$5</f>
        <v>8.7942019116885369E-3</v>
      </c>
      <c r="AN146">
        <f>'Population 2016'!AN146/'Population 2016'!AN$5</f>
        <v>1.5490345805607068E-2</v>
      </c>
      <c r="AO146">
        <f>'Population 2016'!AO146/'Population 2016'!AO$5</f>
        <v>1.5490345805607068E-2</v>
      </c>
      <c r="AP146">
        <f>'Population 2016'!AP146/'Population 2016'!AP$5</f>
        <v>1.1865320292313301E-2</v>
      </c>
      <c r="AQ146">
        <f>'Population 2016'!AQ146/'Population 2016'!AQ$5</f>
        <v>9.1042363128185453E-3</v>
      </c>
      <c r="AR146">
        <f>'Population 2016'!AR146/'Population 2016'!AR$5</f>
        <v>9.4762878936228371E-3</v>
      </c>
      <c r="AS146">
        <f>'Population 2016'!AS146/'Population 2016'!AS$5</f>
        <v>1.6675739050330794E-2</v>
      </c>
      <c r="AT146">
        <f>'Population 2016'!AT146/'Population 2016'!AT$5</f>
        <v>1.4867928507407603E-2</v>
      </c>
      <c r="AU146">
        <f>'Population 2016'!AU146/'Population 2016'!AU$5</f>
        <v>1.4867928507407603E-2</v>
      </c>
      <c r="AV146">
        <f>'Population 2016'!AV146/'Population 2016'!AV$5</f>
        <v>1.162496040544821E-2</v>
      </c>
      <c r="AW146">
        <f>'Population 2016'!AW146/'Population 2016'!AW$5</f>
        <v>9.7778998108487402E-3</v>
      </c>
      <c r="AX146">
        <f>'Population 2016'!AX146/'Population 2016'!AX$5</f>
        <v>7.5648184826916445E-3</v>
      </c>
      <c r="AY146">
        <f>'Population 2016'!AY146/'Population 2016'!AY$5</f>
        <v>1.0734065665065328E-2</v>
      </c>
      <c r="AZ146">
        <f>'Population 2016'!AZ146/'Population 2016'!AZ$5</f>
        <v>1.0771956670559336E-2</v>
      </c>
      <c r="BA146">
        <f>'Population 2016'!BA146/'Population 2016'!BA$5</f>
        <v>7.7062189591880804E-3</v>
      </c>
      <c r="BB146">
        <f>'Population 2016'!BB146/'Population 2016'!BB$5</f>
        <v>1.1151543608404743E-2</v>
      </c>
      <c r="BC146">
        <f>'Population 2016'!BC146/'Population 2016'!BC$5</f>
        <v>3.1824016288230866E-2</v>
      </c>
      <c r="BD146" s="9">
        <v>144</v>
      </c>
    </row>
    <row r="147" spans="2:56" x14ac:dyDescent="0.35">
      <c r="B147" s="5" t="s">
        <v>70</v>
      </c>
      <c r="C147">
        <f>'Population 2016'!C147/'Population 2016'!C$5</f>
        <v>4.6306471150455147E-3</v>
      </c>
      <c r="D147">
        <f>'Population 2016'!D147/'Population 2016'!D$5</f>
        <v>6.7681895093062603E-3</v>
      </c>
      <c r="E147">
        <f>'Population 2016'!E147/'Population 2016'!E$5</f>
        <v>8.7287114603012382E-3</v>
      </c>
      <c r="F147">
        <f>'Population 2016'!F147/'Population 2016'!F$5</f>
        <v>1.5884625289724438E-2</v>
      </c>
      <c r="G147">
        <f>'Population 2016'!G147/'Population 2016'!G$5</f>
        <v>2.0123964705245495E-2</v>
      </c>
      <c r="H147">
        <f>'Population 2016'!H147/'Population 2016'!H$5</f>
        <v>8.1060136894359185E-3</v>
      </c>
      <c r="I147">
        <f>'Population 2016'!I147/'Population 2016'!I$5</f>
        <v>1.6434971945398207E-2</v>
      </c>
      <c r="J147">
        <f>'Population 2016'!J147/'Population 2016'!J$5</f>
        <v>7.4471525836975359E-3</v>
      </c>
      <c r="K147">
        <f>'Population 2016'!K147/'Population 2016'!K$5</f>
        <v>9.1196900250437082E-3</v>
      </c>
      <c r="L147">
        <f>'Population 2016'!L147/'Population 2016'!L$5</f>
        <v>1.7258907438882976E-2</v>
      </c>
      <c r="M147">
        <f>'Population 2016'!M147/'Population 2016'!M$5</f>
        <v>1.7258907438882976E-2</v>
      </c>
      <c r="N147">
        <f>'Population 2016'!N147/'Population 2016'!N$5</f>
        <v>5.1277517460878788E-3</v>
      </c>
      <c r="O147">
        <f>'Population 2016'!O147/'Population 2016'!O$5</f>
        <v>8.0046759988508139E-3</v>
      </c>
      <c r="P147">
        <f>'Population 2016'!P147/'Population 2016'!P$5</f>
        <v>3.1443705623802548E-3</v>
      </c>
      <c r="Q147">
        <f>'Population 2016'!Q147/'Population 2016'!Q$5</f>
        <v>9.8236213440500118E-3</v>
      </c>
      <c r="R147">
        <f>'Population 2016'!R147/'Population 2016'!R$5</f>
        <v>5.2562942460211851E-3</v>
      </c>
      <c r="S147">
        <f>'Population 2016'!S147/'Population 2016'!S$5</f>
        <v>8.2554976335946582E-3</v>
      </c>
      <c r="T147">
        <f>'Population 2016'!T147/'Population 2016'!T$5</f>
        <v>4.2367952052786602E-3</v>
      </c>
      <c r="U147">
        <f>'Population 2016'!U147/'Population 2016'!U$5</f>
        <v>3.0230602398973135E-2</v>
      </c>
      <c r="V147">
        <f>'Population 2016'!V147/'Population 2016'!V$5</f>
        <v>8.1666297769059926E-3</v>
      </c>
      <c r="W147">
        <f>'Population 2016'!W147/'Population 2016'!W$5</f>
        <v>9.7627778976199352E-3</v>
      </c>
      <c r="X147">
        <f>'Population 2016'!X147/'Population 2016'!X$5</f>
        <v>9.7627778976199352E-3</v>
      </c>
      <c r="Y147">
        <f>'Population 2016'!Y147/'Population 2016'!Y$5</f>
        <v>7.8218152334621066E-3</v>
      </c>
      <c r="Z147">
        <f>'Population 2016'!Z147/'Population 2016'!Z$5</f>
        <v>4.9459622171074153E-3</v>
      </c>
      <c r="AA147">
        <f>'Population 2016'!AA147/'Population 2016'!AA$5</f>
        <v>6.7680647268025858E-3</v>
      </c>
      <c r="AB147">
        <f>'Population 2016'!AB147/'Population 2016'!AB$5</f>
        <v>7.623102668290636E-3</v>
      </c>
      <c r="AC147">
        <f>'Population 2016'!AC147/'Population 2016'!AC$5</f>
        <v>5.7072406866892416E-3</v>
      </c>
      <c r="AD147">
        <f>'Population 2016'!AD147/'Population 2016'!AD$5</f>
        <v>1.6773977446127509E-2</v>
      </c>
      <c r="AE147">
        <f>'Population 2016'!AE147/'Population 2016'!AE$5</f>
        <v>1.5503239252969743E-2</v>
      </c>
      <c r="AF147">
        <f>'Population 2016'!AF147/'Population 2016'!AF$5</f>
        <v>8.611199083080728E-3</v>
      </c>
      <c r="AG147">
        <f>'Population 2016'!AG147/'Population 2016'!AG$5</f>
        <v>1.5503239252969743E-2</v>
      </c>
      <c r="AH147">
        <f>'Population 2016'!AH147/'Population 2016'!AH$5</f>
        <v>8.6733603930784029E-3</v>
      </c>
      <c r="AI147">
        <f>'Population 2016'!AI147/'Population 2016'!AI$5</f>
        <v>6.5567853705486047E-3</v>
      </c>
      <c r="AJ147">
        <f>'Population 2016'!AJ147/'Population 2016'!AJ$5</f>
        <v>1.0651646543791651E-2</v>
      </c>
      <c r="AK147">
        <f>'Population 2016'!AK147/'Population 2016'!AK$5</f>
        <v>1.2018656575688621E-2</v>
      </c>
      <c r="AL147">
        <f>'Population 2016'!AL147/'Population 2016'!AL$5</f>
        <v>6.7753321154289566E-3</v>
      </c>
      <c r="AM147">
        <f>'Population 2016'!AM147/'Population 2016'!AM$5</f>
        <v>7.7655555595799938E-3</v>
      </c>
      <c r="AN147">
        <f>'Population 2016'!AN147/'Population 2016'!AN$5</f>
        <v>1.3308606959746918E-2</v>
      </c>
      <c r="AO147">
        <f>'Population 2016'!AO147/'Population 2016'!AO$5</f>
        <v>1.3308606959746918E-2</v>
      </c>
      <c r="AP147">
        <f>'Population 2016'!AP147/'Population 2016'!AP$5</f>
        <v>1.0874562084872311E-2</v>
      </c>
      <c r="AQ147">
        <f>'Population 2016'!AQ147/'Population 2016'!AQ$5</f>
        <v>8.0287170493779803E-3</v>
      </c>
      <c r="AR147">
        <f>'Population 2016'!AR147/'Population 2016'!AR$5</f>
        <v>8.7224087241463896E-3</v>
      </c>
      <c r="AS147">
        <f>'Population 2016'!AS147/'Population 2016'!AS$5</f>
        <v>1.6434971945398207E-2</v>
      </c>
      <c r="AT147">
        <f>'Population 2016'!AT147/'Population 2016'!AT$5</f>
        <v>1.3813465492697843E-2</v>
      </c>
      <c r="AU147">
        <f>'Population 2016'!AU147/'Population 2016'!AU$5</f>
        <v>1.3813465492697843E-2</v>
      </c>
      <c r="AV147">
        <f>'Population 2016'!AV147/'Population 2016'!AV$5</f>
        <v>9.7983317495512617E-3</v>
      </c>
      <c r="AW147">
        <f>'Population 2016'!AW147/'Population 2016'!AW$5</f>
        <v>9.6291720056135219E-3</v>
      </c>
      <c r="AX147">
        <f>'Population 2016'!AX147/'Population 2016'!AX$5</f>
        <v>6.5425457147603406E-3</v>
      </c>
      <c r="AY147">
        <f>'Population 2016'!AY147/'Population 2016'!AY$5</f>
        <v>1.0004283834643983E-2</v>
      </c>
      <c r="AZ147">
        <f>'Population 2016'!AZ147/'Population 2016'!AZ$5</f>
        <v>1.0216819784733449E-2</v>
      </c>
      <c r="BA147">
        <f>'Population 2016'!BA147/'Population 2016'!BA$5</f>
        <v>7.368818829626431E-3</v>
      </c>
      <c r="BB147">
        <f>'Population 2016'!BB147/'Population 2016'!BB$5</f>
        <v>9.4943482734096106E-3</v>
      </c>
      <c r="BC147">
        <f>'Population 2016'!BC147/'Population 2016'!BC$5</f>
        <v>3.0230602398973135E-2</v>
      </c>
      <c r="BD147" s="9">
        <v>145</v>
      </c>
    </row>
    <row r="148" spans="2:56" x14ac:dyDescent="0.35">
      <c r="B148" s="5" t="s">
        <v>71</v>
      </c>
      <c r="C148">
        <f>'Population 2016'!C148/'Population 2016'!C$5</f>
        <v>4.2984262955334191E-3</v>
      </c>
      <c r="D148">
        <f>'Population 2016'!D148/'Population 2016'!D$5</f>
        <v>6.460099957943331E-3</v>
      </c>
      <c r="E148">
        <f>'Population 2016'!E148/'Population 2016'!E$5</f>
        <v>8.4427547475846038E-3</v>
      </c>
      <c r="F148">
        <f>'Population 2016'!F148/'Population 2016'!F$5</f>
        <v>1.4030388874581509E-2</v>
      </c>
      <c r="G148">
        <f>'Population 2016'!G148/'Population 2016'!G$5</f>
        <v>1.9934498998538407E-2</v>
      </c>
      <c r="H148">
        <f>'Population 2016'!H148/'Population 2016'!H$5</f>
        <v>7.4510477833294965E-3</v>
      </c>
      <c r="I148">
        <f>'Population 2016'!I148/'Population 2016'!I$5</f>
        <v>1.4812411020852526E-2</v>
      </c>
      <c r="J148">
        <f>'Population 2016'!J148/'Population 2016'!J$5</f>
        <v>6.9081047908909213E-3</v>
      </c>
      <c r="K148">
        <f>'Population 2016'!K148/'Population 2016'!K$5</f>
        <v>7.7021216273685201E-3</v>
      </c>
      <c r="L148">
        <f>'Population 2016'!L148/'Population 2016'!L$5</f>
        <v>1.6925325242641336E-2</v>
      </c>
      <c r="M148">
        <f>'Population 2016'!M148/'Population 2016'!M$5</f>
        <v>1.6925325242641336E-2</v>
      </c>
      <c r="N148">
        <f>'Population 2016'!N148/'Population 2016'!N$5</f>
        <v>4.2275821605677498E-3</v>
      </c>
      <c r="O148">
        <f>'Population 2016'!O148/'Population 2016'!O$5</f>
        <v>6.5979136327161412E-3</v>
      </c>
      <c r="P148">
        <f>'Population 2016'!P148/'Population 2016'!P$5</f>
        <v>2.7048348923701115E-3</v>
      </c>
      <c r="Q148">
        <f>'Population 2016'!Q148/'Population 2016'!Q$5</f>
        <v>8.5662918179574866E-3</v>
      </c>
      <c r="R148">
        <f>'Population 2016'!R148/'Population 2016'!R$5</f>
        <v>4.5643263959120666E-3</v>
      </c>
      <c r="S148">
        <f>'Population 2016'!S148/'Population 2016'!S$5</f>
        <v>7.0745016073197036E-3</v>
      </c>
      <c r="T148">
        <f>'Population 2016'!T148/'Population 2016'!T$5</f>
        <v>3.4573737918968091E-3</v>
      </c>
      <c r="U148">
        <f>'Population 2016'!U148/'Population 2016'!U$5</f>
        <v>3.0673217368211395E-2</v>
      </c>
      <c r="V148">
        <f>'Population 2016'!V148/'Population 2016'!V$5</f>
        <v>7.403393349157769E-3</v>
      </c>
      <c r="W148">
        <f>'Population 2016'!W148/'Population 2016'!W$5</f>
        <v>8.4357983775550892E-3</v>
      </c>
      <c r="X148">
        <f>'Population 2016'!X148/'Population 2016'!X$5</f>
        <v>8.4357983775550892E-3</v>
      </c>
      <c r="Y148">
        <f>'Population 2016'!Y148/'Population 2016'!Y$5</f>
        <v>7.1660227977297661E-3</v>
      </c>
      <c r="Z148">
        <f>'Population 2016'!Z148/'Population 2016'!Z$5</f>
        <v>3.6431706037558342E-3</v>
      </c>
      <c r="AA148">
        <f>'Population 2016'!AA148/'Population 2016'!AA$5</f>
        <v>5.5117173823062979E-3</v>
      </c>
      <c r="AB148">
        <f>'Population 2016'!AB148/'Population 2016'!AB$5</f>
        <v>7.1768522972682517E-3</v>
      </c>
      <c r="AC148">
        <f>'Population 2016'!AC148/'Population 2016'!AC$5</f>
        <v>4.5209041394560848E-3</v>
      </c>
      <c r="AD148">
        <f>'Population 2016'!AD148/'Population 2016'!AD$5</f>
        <v>1.5772823700174923E-2</v>
      </c>
      <c r="AE148">
        <f>'Population 2016'!AE148/'Population 2016'!AE$5</f>
        <v>1.4194190905450774E-2</v>
      </c>
      <c r="AF148">
        <f>'Population 2016'!AF148/'Population 2016'!AF$5</f>
        <v>5.9871209036480716E-3</v>
      </c>
      <c r="AG148">
        <f>'Population 2016'!AG148/'Population 2016'!AG$5</f>
        <v>1.4194190905450774E-2</v>
      </c>
      <c r="AH148">
        <f>'Population 2016'!AH148/'Population 2016'!AH$5</f>
        <v>7.2912699813306335E-3</v>
      </c>
      <c r="AI148">
        <f>'Population 2016'!AI148/'Population 2016'!AI$5</f>
        <v>5.4945205179805761E-3</v>
      </c>
      <c r="AJ148">
        <f>'Population 2016'!AJ148/'Population 2016'!AJ$5</f>
        <v>9.0483227839277258E-3</v>
      </c>
      <c r="AK148">
        <f>'Population 2016'!AK148/'Population 2016'!AK$5</f>
        <v>1.0862049457526118E-2</v>
      </c>
      <c r="AL148">
        <f>'Population 2016'!AL148/'Population 2016'!AL$5</f>
        <v>6.7575956439225983E-3</v>
      </c>
      <c r="AM148">
        <f>'Population 2016'!AM148/'Population 2016'!AM$5</f>
        <v>6.5739194685810109E-3</v>
      </c>
      <c r="AN148">
        <f>'Population 2016'!AN148/'Population 2016'!AN$5</f>
        <v>1.2054107123377332E-2</v>
      </c>
      <c r="AO148">
        <f>'Population 2016'!AO148/'Population 2016'!AO$5</f>
        <v>1.2054107123377332E-2</v>
      </c>
      <c r="AP148">
        <f>'Population 2016'!AP148/'Population 2016'!AP$5</f>
        <v>9.7886910895169862E-3</v>
      </c>
      <c r="AQ148">
        <f>'Population 2016'!AQ148/'Population 2016'!AQ$5</f>
        <v>6.9668986682742372E-3</v>
      </c>
      <c r="AR148">
        <f>'Population 2016'!AR148/'Population 2016'!AR$5</f>
        <v>7.704760956366124E-3</v>
      </c>
      <c r="AS148">
        <f>'Population 2016'!AS148/'Population 2016'!AS$5</f>
        <v>1.4812411020852526E-2</v>
      </c>
      <c r="AT148">
        <f>'Population 2016'!AT148/'Population 2016'!AT$5</f>
        <v>1.3760742341962355E-2</v>
      </c>
      <c r="AU148">
        <f>'Population 2016'!AU148/'Population 2016'!AU$5</f>
        <v>1.3760742341962355E-2</v>
      </c>
      <c r="AV148">
        <f>'Population 2016'!AV148/'Population 2016'!AV$5</f>
        <v>9.1859360152043087E-3</v>
      </c>
      <c r="AW148">
        <f>'Population 2016'!AW148/'Population 2016'!AW$5</f>
        <v>8.0465556165720906E-3</v>
      </c>
      <c r="AX148">
        <f>'Population 2016'!AX148/'Population 2016'!AX$5</f>
        <v>6.4786536667646348E-3</v>
      </c>
      <c r="AY148">
        <f>'Population 2016'!AY148/'Population 2016'!AY$5</f>
        <v>8.7267831461705584E-3</v>
      </c>
      <c r="AZ148">
        <f>'Population 2016'!AZ148/'Population 2016'!AZ$5</f>
        <v>8.9828626654624311E-3</v>
      </c>
      <c r="BA148">
        <f>'Population 2016'!BA148/'Population 2016'!BA$5</f>
        <v>6.6400345497732672E-3</v>
      </c>
      <c r="BB148">
        <f>'Population 2016'!BB148/'Population 2016'!BB$5</f>
        <v>7.9752525496640733E-3</v>
      </c>
      <c r="BC148">
        <f>'Population 2016'!BC148/'Population 2016'!BC$5</f>
        <v>3.0673217368211395E-2</v>
      </c>
      <c r="BD148" s="9">
        <v>146</v>
      </c>
    </row>
    <row r="149" spans="2:56" x14ac:dyDescent="0.35">
      <c r="B149" s="5" t="s">
        <v>72</v>
      </c>
      <c r="C149">
        <f>'Population 2016'!C149/'Population 2016'!C$5</f>
        <v>4.0582050875785187E-3</v>
      </c>
      <c r="D149">
        <f>'Population 2016'!D149/'Population 2016'!D$5</f>
        <v>6.3671840615005431E-3</v>
      </c>
      <c r="E149">
        <f>'Population 2016'!E149/'Population 2016'!E$5</f>
        <v>8.4849450822477128E-3</v>
      </c>
      <c r="F149">
        <f>'Population 2016'!F149/'Population 2016'!F$5</f>
        <v>1.4864795261395829E-2</v>
      </c>
      <c r="G149">
        <f>'Population 2016'!G149/'Population 2016'!G$5</f>
        <v>2.105775997401613E-2</v>
      </c>
      <c r="H149">
        <f>'Population 2016'!H149/'Population 2016'!H$5</f>
        <v>8.028195958017334E-3</v>
      </c>
      <c r="I149">
        <f>'Population 2016'!I149/'Population 2016'!I$5</f>
        <v>1.5859224520559417E-2</v>
      </c>
      <c r="J149">
        <f>'Population 2016'!J149/'Population 2016'!J$5</f>
        <v>6.8251743612283656E-3</v>
      </c>
      <c r="K149">
        <f>'Population 2016'!K149/'Population 2016'!K$5</f>
        <v>8.4817842460898733E-3</v>
      </c>
      <c r="L149">
        <f>'Population 2016'!L149/'Population 2016'!L$5</f>
        <v>1.82437691611202E-2</v>
      </c>
      <c r="M149">
        <f>'Population 2016'!M149/'Population 2016'!M$5</f>
        <v>1.82437691611202E-2</v>
      </c>
      <c r="N149">
        <f>'Population 2016'!N149/'Population 2016'!N$5</f>
        <v>4.4044011862949184E-3</v>
      </c>
      <c r="O149">
        <f>'Population 2016'!O149/'Population 2016'!O$5</f>
        <v>7.6282184642513942E-3</v>
      </c>
      <c r="P149">
        <f>'Population 2016'!P149/'Population 2016'!P$5</f>
        <v>2.378000676208723E-3</v>
      </c>
      <c r="Q149">
        <f>'Population 2016'!Q149/'Population 2016'!Q$5</f>
        <v>8.6837992503025815E-3</v>
      </c>
      <c r="R149">
        <f>'Population 2016'!R149/'Population 2016'!R$5</f>
        <v>4.3514132112631079E-3</v>
      </c>
      <c r="S149">
        <f>'Population 2016'!S149/'Population 2016'!S$5</f>
        <v>7.4107941977612267E-3</v>
      </c>
      <c r="T149">
        <f>'Population 2016'!T149/'Population 2016'!T$5</f>
        <v>3.3084694024746049E-3</v>
      </c>
      <c r="U149">
        <f>'Population 2016'!U149/'Population 2016'!U$5</f>
        <v>3.1292878325144956E-2</v>
      </c>
      <c r="V149">
        <f>'Population 2016'!V149/'Population 2016'!V$5</f>
        <v>7.7544821059219518E-3</v>
      </c>
      <c r="W149">
        <f>'Population 2016'!W149/'Population 2016'!W$5</f>
        <v>9.2267566136528551E-3</v>
      </c>
      <c r="X149">
        <f>'Population 2016'!X149/'Population 2016'!X$5</f>
        <v>9.2267566136528551E-3</v>
      </c>
      <c r="Y149">
        <f>'Population 2016'!Y149/'Population 2016'!Y$5</f>
        <v>7.309104783707731E-3</v>
      </c>
      <c r="Z149">
        <f>'Population 2016'!Z149/'Population 2016'!Z$5</f>
        <v>3.093404157705538E-3</v>
      </c>
      <c r="AA149">
        <f>'Population 2016'!AA149/'Population 2016'!AA$5</f>
        <v>5.1576014993784704E-3</v>
      </c>
      <c r="AB149">
        <f>'Population 2016'!AB149/'Population 2016'!AB$5</f>
        <v>7.156382096762638E-3</v>
      </c>
      <c r="AC149">
        <f>'Population 2016'!AC149/'Population 2016'!AC$5</f>
        <v>4.1971697547272457E-3</v>
      </c>
      <c r="AD149">
        <f>'Population 2016'!AD149/'Population 2016'!AD$5</f>
        <v>1.6159886858461425E-2</v>
      </c>
      <c r="AE149">
        <f>'Population 2016'!AE149/'Population 2016'!AE$5</f>
        <v>1.4301994887011161E-2</v>
      </c>
      <c r="AF149">
        <f>'Population 2016'!AF149/'Population 2016'!AF$5</f>
        <v>5.9569590854936733E-3</v>
      </c>
      <c r="AG149">
        <f>'Population 2016'!AG149/'Population 2016'!AG$5</f>
        <v>1.4301994887011161E-2</v>
      </c>
      <c r="AH149">
        <f>'Population 2016'!AH149/'Population 2016'!AH$5</f>
        <v>6.8825873326955403E-3</v>
      </c>
      <c r="AI149">
        <f>'Population 2016'!AI149/'Population 2016'!AI$5</f>
        <v>5.5478388310438356E-3</v>
      </c>
      <c r="AJ149">
        <f>'Population 2016'!AJ149/'Population 2016'!AJ$5</f>
        <v>1.0038200931321975E-2</v>
      </c>
      <c r="AK149">
        <f>'Population 2016'!AK149/'Population 2016'!AK$5</f>
        <v>1.1214060319575576E-2</v>
      </c>
      <c r="AL149">
        <f>'Population 2016'!AL149/'Population 2016'!AL$5</f>
        <v>6.9526968304925415E-3</v>
      </c>
      <c r="AM149">
        <f>'Population 2016'!AM149/'Population 2016'!AM$5</f>
        <v>6.4978575904321399E-3</v>
      </c>
      <c r="AN149">
        <f>'Population 2016'!AN149/'Population 2016'!AN$5</f>
        <v>1.2381367950256354E-2</v>
      </c>
      <c r="AO149">
        <f>'Population 2016'!AO149/'Population 2016'!AO$5</f>
        <v>1.2381367950256354E-2</v>
      </c>
      <c r="AP149">
        <f>'Population 2016'!AP149/'Population 2016'!AP$5</f>
        <v>1.0248402897769605E-2</v>
      </c>
      <c r="AQ149">
        <f>'Population 2016'!AQ149/'Population 2016'!AQ$5</f>
        <v>7.1381596974845179E-3</v>
      </c>
      <c r="AR149">
        <f>'Population 2016'!AR149/'Population 2016'!AR$5</f>
        <v>7.8108030617652932E-3</v>
      </c>
      <c r="AS149">
        <f>'Population 2016'!AS149/'Population 2016'!AS$5</f>
        <v>1.5859224520559417E-2</v>
      </c>
      <c r="AT149">
        <f>'Population 2016'!AT149/'Population 2016'!AT$5</f>
        <v>1.233721727210418E-2</v>
      </c>
      <c r="AU149">
        <f>'Population 2016'!AU149/'Population 2016'!AU$5</f>
        <v>1.233721727210418E-2</v>
      </c>
      <c r="AV149">
        <f>'Population 2016'!AV149/'Population 2016'!AV$5</f>
        <v>9.7349804666877846E-3</v>
      </c>
      <c r="AW149">
        <f>'Population 2016'!AW149/'Population 2016'!AW$5</f>
        <v>7.2876624565257186E-3</v>
      </c>
      <c r="AX149">
        <f>'Population 2016'!AX149/'Population 2016'!AX$5</f>
        <v>5.9291820540015592E-3</v>
      </c>
      <c r="AY149">
        <f>'Population 2016'!AY149/'Population 2016'!AY$5</f>
        <v>9.3433493467152164E-3</v>
      </c>
      <c r="AZ149">
        <f>'Population 2016'!AZ149/'Population 2016'!AZ$5</f>
        <v>9.4459561298042352E-3</v>
      </c>
      <c r="BA149">
        <f>'Population 2016'!BA149/'Population 2016'!BA$5</f>
        <v>6.5455625134960048E-3</v>
      </c>
      <c r="BB149">
        <f>'Population 2016'!BB149/'Population 2016'!BB$5</f>
        <v>8.127162122038626E-3</v>
      </c>
      <c r="BC149">
        <f>'Population 2016'!BC149/'Population 2016'!BC$5</f>
        <v>3.1292878325144956E-2</v>
      </c>
      <c r="BD149" s="9">
        <v>147</v>
      </c>
    </row>
    <row r="150" spans="2:56" x14ac:dyDescent="0.35">
      <c r="B150" s="5" t="s">
        <v>73</v>
      </c>
      <c r="C150">
        <f>'Population 2016'!C150/'Population 2016'!C$5</f>
        <v>3.0615426290422328E-3</v>
      </c>
      <c r="D150">
        <f>'Population 2016'!D150/'Population 2016'!D$5</f>
        <v>4.7362655634126541E-3</v>
      </c>
      <c r="E150">
        <f>'Population 2016'!E150/'Population 2016'!E$5</f>
        <v>6.2722964199157134E-3</v>
      </c>
      <c r="F150">
        <f>'Population 2016'!F150/'Population 2016'!F$5</f>
        <v>1.1176925057944887E-2</v>
      </c>
      <c r="G150">
        <f>'Population 2016'!G150/'Population 2016'!G$5</f>
        <v>1.5698587127158554E-2</v>
      </c>
      <c r="H150">
        <f>'Population 2016'!H150/'Population 2016'!H$5</f>
        <v>6.4750837351214121E-3</v>
      </c>
      <c r="I150">
        <f>'Population 2016'!I150/'Population 2016'!I$5</f>
        <v>1.1965078301649779E-2</v>
      </c>
      <c r="J150">
        <f>'Population 2016'!J150/'Population 2016'!J$5</f>
        <v>5.4485292288299347E-3</v>
      </c>
      <c r="K150">
        <f>'Population 2016'!K150/'Population 2016'!K$5</f>
        <v>6.5916930491896238E-3</v>
      </c>
      <c r="L150">
        <f>'Population 2016'!L150/'Population 2016'!L$5</f>
        <v>1.4844407732753006E-2</v>
      </c>
      <c r="M150">
        <f>'Population 2016'!M150/'Population 2016'!M$5</f>
        <v>1.4844407732753006E-2</v>
      </c>
      <c r="N150">
        <f>'Population 2016'!N150/'Population 2016'!N$5</f>
        <v>3.3354498034897646E-3</v>
      </c>
      <c r="O150">
        <f>'Population 2016'!O150/'Population 2016'!O$5</f>
        <v>6.023320553590711E-3</v>
      </c>
      <c r="P150">
        <f>'Population 2016'!P150/'Population 2016'!P$5</f>
        <v>1.8257635523498254E-3</v>
      </c>
      <c r="Q150">
        <f>'Population 2016'!Q150/'Population 2016'!Q$5</f>
        <v>6.9211877651261444E-3</v>
      </c>
      <c r="R150">
        <f>'Population 2016'!R150/'Population 2016'!R$5</f>
        <v>3.4731463245861499E-3</v>
      </c>
      <c r="S150">
        <f>'Population 2016'!S150/'Population 2016'!S$5</f>
        <v>5.6675452053150119E-3</v>
      </c>
      <c r="T150">
        <f>'Population 2016'!T150/'Population 2016'!T$5</f>
        <v>2.4801887363135925E-3</v>
      </c>
      <c r="U150">
        <f>'Population 2016'!U150/'Population 2016'!U$5</f>
        <v>2.5450360731199929E-2</v>
      </c>
      <c r="V150">
        <f>'Population 2016'!V150/'Population 2016'!V$5</f>
        <v>5.5639935582845494E-3</v>
      </c>
      <c r="W150">
        <f>'Population 2016'!W150/'Population 2016'!W$5</f>
        <v>7.0238398734466826E-3</v>
      </c>
      <c r="X150">
        <f>'Population 2016'!X150/'Population 2016'!X$5</f>
        <v>7.0238398734466826E-3</v>
      </c>
      <c r="Y150">
        <f>'Population 2016'!Y150/'Population 2016'!Y$5</f>
        <v>5.5086564601516666E-3</v>
      </c>
      <c r="Z150">
        <f>'Population 2016'!Z150/'Population 2016'!Z$5</f>
        <v>2.4042603027974209E-3</v>
      </c>
      <c r="AA150">
        <f>'Population 2016'!AA150/'Population 2016'!AA$5</f>
        <v>4.0925963205167299E-3</v>
      </c>
      <c r="AB150">
        <f>'Population 2016'!AB150/'Population 2016'!AB$5</f>
        <v>5.510577976111276E-3</v>
      </c>
      <c r="AC150">
        <f>'Population 2016'!AC150/'Population 2016'!AC$5</f>
        <v>3.2487210940360472E-3</v>
      </c>
      <c r="AD150">
        <f>'Population 2016'!AD150/'Population 2016'!AD$5</f>
        <v>1.263165730023447E-2</v>
      </c>
      <c r="AE150">
        <f>'Population 2016'!AE150/'Population 2016'!AE$5</f>
        <v>1.1468290228852452E-2</v>
      </c>
      <c r="AF150">
        <f>'Population 2016'!AF150/'Population 2016'!AF$5</f>
        <v>4.9616190863985285E-3</v>
      </c>
      <c r="AG150">
        <f>'Population 2016'!AG150/'Population 2016'!AG$5</f>
        <v>1.1468290228852452E-2</v>
      </c>
      <c r="AH150">
        <f>'Population 2016'!AH150/'Population 2016'!AH$5</f>
        <v>5.6082405283152054E-3</v>
      </c>
      <c r="AI150">
        <f>'Population 2016'!AI150/'Population 2016'!AI$5</f>
        <v>4.2777692711523322E-3</v>
      </c>
      <c r="AJ150">
        <f>'Population 2016'!AJ150/'Population 2016'!AJ$5</f>
        <v>7.5983604271812177E-3</v>
      </c>
      <c r="AK150">
        <f>'Population 2016'!AK150/'Population 2016'!AK$5</f>
        <v>9.4917214588335873E-3</v>
      </c>
      <c r="AL150">
        <f>'Population 2016'!AL150/'Population 2016'!AL$5</f>
        <v>5.7909579468260588E-3</v>
      </c>
      <c r="AM150">
        <f>'Population 2016'!AM150/'Population 2016'!AM$5</f>
        <v>5.0925238417768052E-3</v>
      </c>
      <c r="AN150">
        <f>'Population 2016'!AN150/'Population 2016'!AN$5</f>
        <v>1.2490454892549362E-2</v>
      </c>
      <c r="AO150">
        <f>'Population 2016'!AO150/'Population 2016'!AO$5</f>
        <v>1.2490454892549362E-2</v>
      </c>
      <c r="AP150">
        <f>'Population 2016'!AP150/'Population 2016'!AP$5</f>
        <v>8.8692674730117462E-3</v>
      </c>
      <c r="AQ150">
        <f>'Population 2016'!AQ150/'Population 2016'!AQ$5</f>
        <v>5.4461007288869401E-3</v>
      </c>
      <c r="AR150">
        <f>'Population 2016'!AR150/'Population 2016'!AR$5</f>
        <v>6.1393032365342675E-3</v>
      </c>
      <c r="AS150">
        <f>'Population 2016'!AS150/'Population 2016'!AS$5</f>
        <v>1.1965078301649779E-2</v>
      </c>
      <c r="AT150">
        <f>'Population 2016'!AT150/'Population 2016'!AT$5</f>
        <v>1.1388200558865398E-2</v>
      </c>
      <c r="AU150">
        <f>'Population 2016'!AU150/'Population 2016'!AU$5</f>
        <v>1.1388200558865398E-2</v>
      </c>
      <c r="AV150">
        <f>'Population 2016'!AV150/'Population 2016'!AV$5</f>
        <v>7.7710906979199662E-3</v>
      </c>
      <c r="AW150">
        <f>'Population 2016'!AW150/'Population 2016'!AW$5</f>
        <v>6.1512294831899449E-3</v>
      </c>
      <c r="AX150">
        <f>'Population 2016'!AX150/'Population 2016'!AX$5</f>
        <v>4.8302388284754078E-3</v>
      </c>
      <c r="AY150">
        <f>'Population 2016'!AY150/'Population 2016'!AY$5</f>
        <v>7.2947584223248983E-3</v>
      </c>
      <c r="AZ150">
        <f>'Population 2016'!AZ150/'Population 2016'!AZ$5</f>
        <v>7.5331787770880915E-3</v>
      </c>
      <c r="BA150">
        <f>'Population 2016'!BA150/'Population 2016'!BA$5</f>
        <v>4.7505938242280287E-3</v>
      </c>
      <c r="BB150">
        <f>'Population 2016'!BB150/'Population 2016'!BB$5</f>
        <v>6.4147269425436568E-3</v>
      </c>
      <c r="BC150">
        <f>'Population 2016'!BC150/'Population 2016'!BC$5</f>
        <v>2.5450360731199929E-2</v>
      </c>
      <c r="BD150" s="9">
        <v>148</v>
      </c>
    </row>
    <row r="151" spans="2:56" x14ac:dyDescent="0.35">
      <c r="B151" s="5" t="s">
        <v>74</v>
      </c>
      <c r="C151">
        <f>'Population 2016'!C151/'Population 2016'!C$5</f>
        <v>2.8264325106182884E-3</v>
      </c>
      <c r="D151">
        <f>'Population 2016'!D151/'Population 2016'!D$5</f>
        <v>3.9073579609362006E-3</v>
      </c>
      <c r="E151">
        <f>'Population 2016'!E151/'Population 2016'!E$5</f>
        <v>4.8987666358833483E-3</v>
      </c>
      <c r="F151">
        <f>'Population 2016'!F151/'Population 2016'!F$5</f>
        <v>8.4264743754828737E-3</v>
      </c>
      <c r="G151">
        <f>'Population 2016'!G151/'Population 2016'!G$5</f>
        <v>1.2910734585611433E-2</v>
      </c>
      <c r="H151">
        <f>'Population 2016'!H151/'Population 2016'!H$5</f>
        <v>4.7955176986702892E-3</v>
      </c>
      <c r="I151">
        <f>'Population 2016'!I151/'Population 2016'!I$5</f>
        <v>9.6411523323004771E-3</v>
      </c>
      <c r="J151">
        <f>'Population 2016'!J151/'Population 2016'!J$5</f>
        <v>4.4533640728792612E-3</v>
      </c>
      <c r="K151">
        <f>'Population 2016'!K151/'Population 2016'!K$5</f>
        <v>5.1268723715919293E-3</v>
      </c>
      <c r="L151">
        <f>'Population 2016'!L151/'Population 2016'!L$5</f>
        <v>1.1294140072752689E-2</v>
      </c>
      <c r="M151">
        <f>'Population 2016'!M151/'Population 2016'!M$5</f>
        <v>1.1294140072752689E-2</v>
      </c>
      <c r="N151">
        <f>'Population 2016'!N151/'Population 2016'!N$5</f>
        <v>3.2148913768576043E-3</v>
      </c>
      <c r="O151">
        <f>'Population 2016'!O151/'Population 2016'!O$5</f>
        <v>4.289634538988122E-3</v>
      </c>
      <c r="P151">
        <f>'Population 2016'!P151/'Population 2016'!P$5</f>
        <v>1.3411473008001803E-3</v>
      </c>
      <c r="Q151">
        <f>'Population 2016'!Q151/'Population 2016'!Q$5</f>
        <v>5.8871223604893006E-3</v>
      </c>
      <c r="R151">
        <f>'Population 2016'!R151/'Population 2016'!R$5</f>
        <v>3.41991802842391E-3</v>
      </c>
      <c r="S151">
        <f>'Population 2016'!S151/'Population 2016'!S$5</f>
        <v>4.5236208031832169E-3</v>
      </c>
      <c r="T151">
        <f>'Population 2016'!T151/'Population 2016'!T$5</f>
        <v>2.0753549275719743E-3</v>
      </c>
      <c r="U151">
        <f>'Population 2016'!U151/'Population 2016'!U$5</f>
        <v>2.2529101934227417E-2</v>
      </c>
      <c r="V151">
        <f>'Population 2016'!V151/'Population 2016'!V$5</f>
        <v>4.6099480235992701E-3</v>
      </c>
      <c r="W151">
        <f>'Population 2016'!W151/'Population 2016'!W$5</f>
        <v>5.5203655403682859E-3</v>
      </c>
      <c r="X151">
        <f>'Population 2016'!X151/'Population 2016'!X$5</f>
        <v>5.5203655403682859E-3</v>
      </c>
      <c r="Y151">
        <f>'Population 2016'!Y151/'Population 2016'!Y$5</f>
        <v>4.5349040555794024E-3</v>
      </c>
      <c r="Z151">
        <f>'Population 2016'!Z151/'Population 2016'!Z$5</f>
        <v>2.0093576443669264E-3</v>
      </c>
      <c r="AA151">
        <f>'Population 2016'!AA151/'Population 2016'!AA$5</f>
        <v>3.4109398554436512E-3</v>
      </c>
      <c r="AB151">
        <f>'Population 2016'!AB151/'Population 2016'!AB$5</f>
        <v>4.5177732515889997E-3</v>
      </c>
      <c r="AC151">
        <f>'Population 2016'!AC151/'Population 2016'!AC$5</f>
        <v>2.7274363339614954E-3</v>
      </c>
      <c r="AD151">
        <f>'Population 2016'!AD151/'Population 2016'!AD$5</f>
        <v>9.6356395846514571E-3</v>
      </c>
      <c r="AE151">
        <f>'Population 2016'!AE151/'Population 2016'!AE$5</f>
        <v>8.3933099929157391E-3</v>
      </c>
      <c r="AF151">
        <f>'Population 2016'!AF151/'Population 2016'!AF$5</f>
        <v>4.4639490868509553E-3</v>
      </c>
      <c r="AG151">
        <f>'Population 2016'!AG151/'Population 2016'!AG$5</f>
        <v>8.3933099929157391E-3</v>
      </c>
      <c r="AH151">
        <f>'Population 2016'!AH151/'Population 2016'!AH$5</f>
        <v>4.638548062008304E-3</v>
      </c>
      <c r="AI151">
        <f>'Population 2016'!AI151/'Population 2016'!AI$5</f>
        <v>3.4383476244640825E-3</v>
      </c>
      <c r="AJ151">
        <f>'Population 2016'!AJ151/'Population 2016'!AJ$5</f>
        <v>5.9950366673172904E-3</v>
      </c>
      <c r="AK151">
        <f>'Population 2016'!AK151/'Population 2016'!AK$5</f>
        <v>7.6562362495757015E-3</v>
      </c>
      <c r="AL151">
        <f>'Population 2016'!AL151/'Population 2016'!AL$5</f>
        <v>4.5848778843936783E-3</v>
      </c>
      <c r="AM151">
        <f>'Population 2016'!AM151/'Population 2016'!AM$5</f>
        <v>3.9371076927534766E-3</v>
      </c>
      <c r="AN151">
        <f>'Population 2016'!AN151/'Population 2016'!AN$5</f>
        <v>1.0090542162103196E-2</v>
      </c>
      <c r="AO151">
        <f>'Population 2016'!AO151/'Population 2016'!AO$5</f>
        <v>1.0090542162103196E-2</v>
      </c>
      <c r="AP151">
        <f>'Population 2016'!AP151/'Population 2016'!AP$5</f>
        <v>6.745081876258263E-3</v>
      </c>
      <c r="AQ151">
        <f>'Population 2016'!AQ151/'Population 2016'!AQ$5</f>
        <v>4.3774319066147861E-3</v>
      </c>
      <c r="AR151">
        <f>'Population 2016'!AR151/'Population 2016'!AR$5</f>
        <v>4.9073434826321519E-3</v>
      </c>
      <c r="AS151">
        <f>'Population 2016'!AS151/'Population 2016'!AS$5</f>
        <v>9.6411523323004771E-3</v>
      </c>
      <c r="AT151">
        <f>'Population 2016'!AT151/'Population 2016'!AT$5</f>
        <v>8.8574893235619755E-3</v>
      </c>
      <c r="AU151">
        <f>'Population 2016'!AU151/'Population 2016'!AU$5</f>
        <v>8.8574893235619755E-3</v>
      </c>
      <c r="AV151">
        <f>'Population 2016'!AV151/'Population 2016'!AV$5</f>
        <v>5.5854714391299761E-3</v>
      </c>
      <c r="AW151">
        <f>'Population 2016'!AW151/'Population 2016'!AW$5</f>
        <v>5.3770821892732933E-3</v>
      </c>
      <c r="AX151">
        <f>'Population 2016'!AX151/'Population 2016'!AX$5</f>
        <v>4.089091071725213E-3</v>
      </c>
      <c r="AY151">
        <f>'Population 2016'!AY151/'Population 2016'!AY$5</f>
        <v>5.7495180686025519E-3</v>
      </c>
      <c r="AZ151">
        <f>'Population 2016'!AZ151/'Population 2016'!AZ$5</f>
        <v>5.9511824703303781E-3</v>
      </c>
      <c r="BA151">
        <f>'Population 2016'!BA151/'Population 2016'!BA$5</f>
        <v>3.886849492550205E-3</v>
      </c>
      <c r="BB151">
        <f>'Population 2016'!BB151/'Population 2016'!BB$5</f>
        <v>4.7782465492359639E-3</v>
      </c>
      <c r="BC151">
        <f>'Population 2016'!BC151/'Population 2016'!BC$5</f>
        <v>2.2529101934227417E-2</v>
      </c>
      <c r="BD151" s="9">
        <v>149</v>
      </c>
    </row>
    <row r="152" spans="2:56" x14ac:dyDescent="0.35">
      <c r="B152" s="5" t="s">
        <v>75</v>
      </c>
      <c r="C152">
        <f>'Population 2016'!C152/'Population 2016'!C$5</f>
        <v>2.5606558550086123E-3</v>
      </c>
      <c r="D152">
        <f>'Population 2016'!D152/'Population 2016'!D$5</f>
        <v>2.8828379448959831E-3</v>
      </c>
      <c r="E152">
        <f>'Population 2016'!E152/'Population 2016'!E$5</f>
        <v>3.1783385446209666E-3</v>
      </c>
      <c r="F152">
        <f>'Population 2016'!F152/'Population 2016'!F$5</f>
        <v>6.4280195724954929E-3</v>
      </c>
      <c r="G152">
        <f>'Population 2016'!G152/'Population 2016'!G$5</f>
        <v>9.1484869809992965E-3</v>
      </c>
      <c r="H152">
        <f>'Population 2016'!H152/'Population 2016'!H$5</f>
        <v>3.5050403193120912E-3</v>
      </c>
      <c r="I152">
        <f>'Population 2016'!I152/'Population 2016'!I$5</f>
        <v>7.1183317980068675E-3</v>
      </c>
      <c r="J152">
        <f>'Population 2016'!J152/'Population 2016'!J$5</f>
        <v>3.2011145849746648E-3</v>
      </c>
      <c r="K152">
        <f>'Population 2016'!K152/'Population 2016'!K$5</f>
        <v>3.4966687142654633E-3</v>
      </c>
      <c r="L152">
        <f>'Population 2016'!L152/'Population 2016'!L$5</f>
        <v>8.347497339284863E-3</v>
      </c>
      <c r="M152">
        <f>'Population 2016'!M152/'Population 2016'!M$5</f>
        <v>8.347497339284863E-3</v>
      </c>
      <c r="N152">
        <f>'Population 2016'!N152/'Population 2016'!N$5</f>
        <v>3.1907796915311725E-3</v>
      </c>
      <c r="O152">
        <f>'Population 2016'!O152/'Population 2016'!O$5</f>
        <v>3.1503551579635629E-3</v>
      </c>
      <c r="P152">
        <f>'Population 2016'!P152/'Population 2016'!P$5</f>
        <v>8.7907134002028627E-4</v>
      </c>
      <c r="Q152">
        <f>'Population 2016'!Q152/'Population 2016'!Q$5</f>
        <v>4.5827898614587371E-3</v>
      </c>
      <c r="R152">
        <f>'Population 2016'!R152/'Population 2016'!R$5</f>
        <v>3.3267685101399905E-3</v>
      </c>
      <c r="S152">
        <f>'Population 2016'!S152/'Population 2016'!S$5</f>
        <v>3.3311502265782359E-3</v>
      </c>
      <c r="T152">
        <f>'Population 2016'!T152/'Population 2016'!T$5</f>
        <v>1.6449281768984147E-3</v>
      </c>
      <c r="U152">
        <f>'Population 2016'!U152/'Population 2016'!U$5</f>
        <v>1.6863630327977691E-2</v>
      </c>
      <c r="V152">
        <f>'Population 2016'!V152/'Population 2016'!V$5</f>
        <v>3.1979606322650568E-3</v>
      </c>
      <c r="W152">
        <f>'Population 2016'!W152/'Population 2016'!W$5</f>
        <v>3.997280672510606E-3</v>
      </c>
      <c r="X152">
        <f>'Population 2016'!X152/'Population 2016'!X$5</f>
        <v>3.997280672510606E-3</v>
      </c>
      <c r="Y152">
        <f>'Population 2016'!Y152/'Population 2016'!Y$5</f>
        <v>3.1994721864517257E-3</v>
      </c>
      <c r="Z152">
        <f>'Population 2016'!Z152/'Population 2016'!Z$5</f>
        <v>1.8138421124969269E-3</v>
      </c>
      <c r="AA152">
        <f>'Population 2016'!AA152/'Population 2016'!AA$5</f>
        <v>2.7352628330466521E-3</v>
      </c>
      <c r="AB152">
        <f>'Population 2016'!AB152/'Population 2016'!AB$5</f>
        <v>3.4533228252970737E-3</v>
      </c>
      <c r="AC152">
        <f>'Population 2016'!AC152/'Population 2016'!AC$5</f>
        <v>2.252694856036457E-3</v>
      </c>
      <c r="AD152">
        <f>'Population 2016'!AD152/'Population 2016'!AD$5</f>
        <v>6.9931891771186127E-3</v>
      </c>
      <c r="AE152">
        <f>'Population 2016'!AE152/'Population 2016'!AE$5</f>
        <v>6.1756280865306627E-3</v>
      </c>
      <c r="AF152">
        <f>'Population 2016'!AF152/'Population 2016'!AF$5</f>
        <v>3.2574763606750216E-3</v>
      </c>
      <c r="AG152">
        <f>'Population 2016'!AG152/'Population 2016'!AG$5</f>
        <v>6.1756280865306627E-3</v>
      </c>
      <c r="AH152">
        <f>'Population 2016'!AH152/'Population 2016'!AH$5</f>
        <v>3.6019802531974772E-3</v>
      </c>
      <c r="AI152">
        <f>'Population 2016'!AI152/'Population 2016'!AI$5</f>
        <v>2.5579118908040949E-3</v>
      </c>
      <c r="AJ152">
        <f>'Population 2016'!AJ152/'Population 2016'!AJ$5</f>
        <v>4.1407578841703152E-3</v>
      </c>
      <c r="AK152">
        <f>'Population 2016'!AK152/'Population 2016'!AK$5</f>
        <v>6.3864827828973006E-3</v>
      </c>
      <c r="AL152">
        <f>'Population 2016'!AL152/'Population 2016'!AL$5</f>
        <v>3.1836966353913552E-3</v>
      </c>
      <c r="AM152">
        <f>'Population 2016'!AM152/'Population 2016'!AM$5</f>
        <v>3.0207431607694566E-3</v>
      </c>
      <c r="AN152">
        <f>'Population 2016'!AN152/'Population 2016'!AN$5</f>
        <v>5.781607941529399E-3</v>
      </c>
      <c r="AO152">
        <f>'Population 2016'!AO152/'Population 2016'!AO$5</f>
        <v>5.781607941529399E-3</v>
      </c>
      <c r="AP152">
        <f>'Population 2016'!AP152/'Population 2016'!AP$5</f>
        <v>5.3183900575432368E-3</v>
      </c>
      <c r="AQ152">
        <f>'Population 2016'!AQ152/'Population 2016'!AQ$5</f>
        <v>3.1101002904587055E-3</v>
      </c>
      <c r="AR152">
        <f>'Population 2016'!AR152/'Population 2016'!AR$5</f>
        <v>3.7197164576679249E-3</v>
      </c>
      <c r="AS152">
        <f>'Population 2016'!AS152/'Population 2016'!AS$5</f>
        <v>7.1183317980068675E-3</v>
      </c>
      <c r="AT152">
        <f>'Population 2016'!AT152/'Population 2016'!AT$5</f>
        <v>6.5376706912005063E-3</v>
      </c>
      <c r="AU152">
        <f>'Population 2016'!AU152/'Population 2016'!AU$5</f>
        <v>6.5376706912005063E-3</v>
      </c>
      <c r="AV152">
        <f>'Population 2016'!AV152/'Population 2016'!AV$5</f>
        <v>4.265653046140851E-3</v>
      </c>
      <c r="AW152">
        <f>'Population 2016'!AW152/'Population 2016'!AW$5</f>
        <v>4.213954481664531E-3</v>
      </c>
      <c r="AX152">
        <f>'Population 2016'!AX152/'Population 2016'!AX$5</f>
        <v>3.041261484595627E-3</v>
      </c>
      <c r="AY152">
        <f>'Population 2016'!AY152/'Population 2016'!AY$5</f>
        <v>4.4597778525748907E-3</v>
      </c>
      <c r="AZ152">
        <f>'Population 2016'!AZ152/'Population 2016'!AZ$5</f>
        <v>4.8667959109710002E-3</v>
      </c>
      <c r="BA152">
        <f>'Population 2016'!BA152/'Population 2016'!BA$5</f>
        <v>3.2795292593392356E-3</v>
      </c>
      <c r="BB152">
        <f>'Population 2016'!BB152/'Population 2016'!BB$5</f>
        <v>3.293675728302825E-3</v>
      </c>
      <c r="BC152">
        <f>'Population 2016'!BC152/'Population 2016'!BC$5</f>
        <v>1.6863630327977691E-2</v>
      </c>
      <c r="BD152" s="9">
        <v>150</v>
      </c>
    </row>
    <row r="153" spans="2:56" x14ac:dyDescent="0.35">
      <c r="B153" s="5" t="s">
        <v>81</v>
      </c>
      <c r="C153">
        <f>'Population 2016'!C153/'Population 2016'!C$5</f>
        <v>1.6917706347462089E-3</v>
      </c>
      <c r="D153">
        <f>'Population 2016'!D153/'Population 2016'!D$5</f>
        <v>2.005027239028589E-3</v>
      </c>
      <c r="E153">
        <f>'Population 2016'!E153/'Population 2016'!E$5</f>
        <v>2.2923415166956531E-3</v>
      </c>
      <c r="F153">
        <f>'Population 2016'!F153/'Population 2016'!F$5</f>
        <v>4.2029358743239766E-3</v>
      </c>
      <c r="G153">
        <f>'Population 2016'!G153/'Population 2016'!G$5</f>
        <v>5.5080387592702862E-3</v>
      </c>
      <c r="H153">
        <f>'Population 2016'!H153/'Population 2016'!H$5</f>
        <v>1.9778673402223641E-3</v>
      </c>
      <c r="I153">
        <f>'Population 2016'!I153/'Population 2016'!I$5</f>
        <v>4.1558495938363617E-3</v>
      </c>
      <c r="J153">
        <f>'Population 2016'!J153/'Population 2016'!J$5</f>
        <v>2.015209440800113E-3</v>
      </c>
      <c r="K153">
        <f>'Population 2016'!K153/'Population 2016'!K$5</f>
        <v>2.551623115815338E-3</v>
      </c>
      <c r="L153">
        <f>'Population 2016'!L153/'Population 2016'!L$5</f>
        <v>5.6947246358394358E-3</v>
      </c>
      <c r="M153">
        <f>'Population 2016'!M153/'Population 2016'!M$5</f>
        <v>5.6947246358394358E-3</v>
      </c>
      <c r="N153">
        <f>'Population 2016'!N153/'Population 2016'!N$5</f>
        <v>1.7842647141559705E-3</v>
      </c>
      <c r="O153">
        <f>'Population 2016'!O153/'Population 2016'!O$5</f>
        <v>1.4265759205872738E-3</v>
      </c>
      <c r="P153">
        <f>'Population 2016'!P153/'Population 2016'!P$5</f>
        <v>5.635072692437732E-4</v>
      </c>
      <c r="Q153">
        <f>'Population 2016'!Q153/'Population 2016'!Q$5</f>
        <v>3.5487244568218942E-3</v>
      </c>
      <c r="R153">
        <f>'Population 2016'!R153/'Population 2016'!R$5</f>
        <v>2.0492894022462343E-3</v>
      </c>
      <c r="S153">
        <f>'Population 2016'!S153/'Population 2016'!S$5</f>
        <v>2.1236744687724526E-3</v>
      </c>
      <c r="T153">
        <f>'Population 2016'!T153/'Population 2016'!T$5</f>
        <v>1.1423758625984746E-3</v>
      </c>
      <c r="U153">
        <f>'Population 2016'!U153/'Population 2016'!U$5</f>
        <v>1.0844066746337361E-2</v>
      </c>
      <c r="V153">
        <f>'Population 2016'!V153/'Population 2016'!V$5</f>
        <v>1.6791201410460918E-3</v>
      </c>
      <c r="W153">
        <f>'Population 2016'!W153/'Population 2016'!W$5</f>
        <v>2.6637643075193328E-3</v>
      </c>
      <c r="X153">
        <f>'Population 2016'!X153/'Population 2016'!X$5</f>
        <v>2.6637643075193328E-3</v>
      </c>
      <c r="Y153">
        <f>'Population 2016'!Y153/'Population 2016'!Y$5</f>
        <v>1.8401933196610547E-3</v>
      </c>
      <c r="Z153">
        <f>'Population 2016'!Z153/'Population 2016'!Z$5</f>
        <v>1.0937255000648492E-3</v>
      </c>
      <c r="AA153">
        <f>'Population 2016'!AA153/'Population 2016'!AA$5</f>
        <v>1.6423535883632074E-3</v>
      </c>
      <c r="AB153">
        <f>'Population 2016'!AB153/'Population 2016'!AB$5</f>
        <v>2.227157815010798E-3</v>
      </c>
      <c r="AC153">
        <f>'Population 2016'!AC153/'Population 2016'!AC$5</f>
        <v>1.382852627419992E-3</v>
      </c>
      <c r="AD153">
        <f>'Population 2016'!AD153/'Population 2016'!AD$5</f>
        <v>4.5368268264542782E-3</v>
      </c>
      <c r="AE153">
        <f>'Population 2016'!AE153/'Population 2016'!AE$5</f>
        <v>4.168420620334911E-3</v>
      </c>
      <c r="AF153">
        <f>'Population 2016'!AF153/'Population 2016'!AF$5</f>
        <v>2.6391590885098556E-3</v>
      </c>
      <c r="AG153">
        <f>'Population 2016'!AG153/'Population 2016'!AG$5</f>
        <v>4.168420620334911E-3</v>
      </c>
      <c r="AH153">
        <f>'Population 2016'!AH153/'Population 2016'!AH$5</f>
        <v>2.1084309372765018E-3</v>
      </c>
      <c r="AI153">
        <f>'Population 2016'!AI153/'Population 2016'!AI$5</f>
        <v>1.6323606614751947E-3</v>
      </c>
      <c r="AJ153">
        <f>'Population 2016'!AJ153/'Population 2016'!AJ$5</f>
        <v>2.1610015893818143E-3</v>
      </c>
      <c r="AK153">
        <f>'Population 2016'!AK153/'Population 2016'!AK$5</f>
        <v>3.3692468224733791E-3</v>
      </c>
      <c r="AL153">
        <f>'Population 2016'!AL153/'Population 2016'!AL$5</f>
        <v>2.0130895159716925E-3</v>
      </c>
      <c r="AM153">
        <f>'Population 2016'!AM153/'Population 2016'!AM$5</f>
        <v>1.5972994411262954E-3</v>
      </c>
      <c r="AN153">
        <f>'Population 2016'!AN153/'Population 2016'!AN$5</f>
        <v>4.2543907494272939E-3</v>
      </c>
      <c r="AO153">
        <f>'Population 2016'!AO153/'Population 2016'!AO$5</f>
        <v>4.2543907494272939E-3</v>
      </c>
      <c r="AP153">
        <f>'Population 2016'!AP153/'Population 2016'!AP$5</f>
        <v>3.6301380720637892E-3</v>
      </c>
      <c r="AQ153">
        <f>'Population 2016'!AQ153/'Population 2016'!AQ$5</f>
        <v>1.7742642626185127E-3</v>
      </c>
      <c r="AR153">
        <f>'Population 2016'!AR153/'Population 2016'!AR$5</f>
        <v>2.3300302108611622E-3</v>
      </c>
      <c r="AS153">
        <f>'Population 2016'!AS153/'Population 2016'!AS$5</f>
        <v>4.1558495938363617E-3</v>
      </c>
      <c r="AT153">
        <f>'Population 2016'!AT153/'Population 2016'!AT$5</f>
        <v>3.8487900036906207E-3</v>
      </c>
      <c r="AU153">
        <f>'Population 2016'!AU153/'Population 2016'!AU$5</f>
        <v>3.8487900036906207E-3</v>
      </c>
      <c r="AV153">
        <f>'Population 2016'!AV153/'Population 2016'!AV$5</f>
        <v>2.5234927673952064E-3</v>
      </c>
      <c r="AW153">
        <f>'Population 2016'!AW153/'Population 2016'!AW$5</f>
        <v>2.6465922264933797E-3</v>
      </c>
      <c r="AX153">
        <f>'Population 2016'!AX153/'Population 2016'!AX$5</f>
        <v>1.7250852958840743E-3</v>
      </c>
      <c r="AY153">
        <f>'Population 2016'!AY153/'Population 2016'!AY$5</f>
        <v>2.9114776169639851E-3</v>
      </c>
      <c r="AZ153">
        <f>'Population 2016'!AZ153/'Population 2016'!AZ$5</f>
        <v>3.1294763304588941E-3</v>
      </c>
      <c r="BA153">
        <f>'Population 2016'!BA153/'Population 2016'!BA$5</f>
        <v>1.8084646944504428E-3</v>
      </c>
      <c r="BB153">
        <f>'Population 2016'!BB153/'Population 2016'!BB$5</f>
        <v>1.6986252183700103E-3</v>
      </c>
      <c r="BC153">
        <f>'Population 2016'!BC153/'Population 2016'!BC$5</f>
        <v>1.0844066746337361E-2</v>
      </c>
      <c r="BD153" s="9">
        <v>151</v>
      </c>
    </row>
    <row r="154" spans="2:56" x14ac:dyDescent="0.35">
      <c r="B154" s="5" t="s">
        <v>82</v>
      </c>
      <c r="C154">
        <f>'Population 2016'!C154/'Population 2016'!C$5</f>
        <v>9.7110701088150959E-4</v>
      </c>
      <c r="D154">
        <f>'Population 2016'!D154/'Population 2016'!D$5</f>
        <v>1.1223262228221003E-3</v>
      </c>
      <c r="E154">
        <f>'Population 2016'!E154/'Population 2016'!E$5</f>
        <v>1.2610222249307375E-3</v>
      </c>
      <c r="F154">
        <f>'Population 2016'!F154/'Population 2016'!F$5</f>
        <v>2.8225598763842391E-3</v>
      </c>
      <c r="G154">
        <f>'Population 2016'!G154/'Population 2016'!G$5</f>
        <v>3.6675147512585937E-3</v>
      </c>
      <c r="H154">
        <f>'Population 2016'!H154/'Population 2016'!H$5</f>
        <v>1.1769931877060953E-3</v>
      </c>
      <c r="I154">
        <f>'Population 2016'!I154/'Population 2016'!I$5</f>
        <v>2.4286073193199899E-3</v>
      </c>
      <c r="J154">
        <f>'Population 2016'!J154/'Population 2016'!J$5</f>
        <v>1.1776121012082963E-3</v>
      </c>
      <c r="K154">
        <f>'Population 2016'!K154/'Population 2016'!K$5</f>
        <v>1.0631762982563908E-3</v>
      </c>
      <c r="L154">
        <f>'Population 2016'!L154/'Population 2016'!L$5</f>
        <v>3.2802249297094657E-3</v>
      </c>
      <c r="M154">
        <f>'Population 2016'!M154/'Population 2016'!M$5</f>
        <v>3.2802249297094657E-3</v>
      </c>
      <c r="N154">
        <f>'Population 2016'!N154/'Population 2016'!N$5</f>
        <v>1.0609141543630094E-3</v>
      </c>
      <c r="O154">
        <f>'Population 2016'!O154/'Population 2016'!O$5</f>
        <v>9.6095739095114973E-4</v>
      </c>
      <c r="P154">
        <f>'Population 2016'!P154/'Population 2016'!P$5</f>
        <v>5.2969683308914689E-4</v>
      </c>
      <c r="Q154">
        <f>'Population 2016'!Q154/'Population 2016'!Q$5</f>
        <v>2.021127836335648E-3</v>
      </c>
      <c r="R154">
        <f>'Population 2016'!R154/'Population 2016'!R$5</f>
        <v>1.0911800713259169E-3</v>
      </c>
      <c r="S154">
        <f>'Population 2016'!S154/'Population 2016'!S$5</f>
        <v>1.2410167510781664E-3</v>
      </c>
      <c r="T154">
        <f>'Population 2016'!T154/'Population 2016'!T$5</f>
        <v>6.7472301456936385E-4</v>
      </c>
      <c r="U154">
        <f>'Population 2016'!U154/'Population 2016'!U$5</f>
        <v>7.6129774708980661E-3</v>
      </c>
      <c r="V154">
        <f>'Population 2016'!V154/'Population 2016'!V$5</f>
        <v>7.9376588485815256E-4</v>
      </c>
      <c r="W154">
        <f>'Population 2016'!W154/'Population 2016'!W$5</f>
        <v>1.4740585309094712E-3</v>
      </c>
      <c r="X154">
        <f>'Population 2016'!X154/'Population 2016'!X$5</f>
        <v>1.4740585309094712E-3</v>
      </c>
      <c r="Y154">
        <f>'Population 2016'!Y154/'Population 2016'!Y$5</f>
        <v>9.7772690418276333E-4</v>
      </c>
      <c r="Z154">
        <f>'Population 2016'!Z154/'Population 2016'!Z$5</f>
        <v>7.414103832298004E-4</v>
      </c>
      <c r="AA154">
        <f>'Population 2016'!AA154/'Population 2016'!AA$5</f>
        <v>1.0384298780791639E-3</v>
      </c>
      <c r="AB154">
        <f>'Population 2016'!AB154/'Population 2016'!AB$5</f>
        <v>1.2875756118031177E-3</v>
      </c>
      <c r="AC154">
        <f>'Population 2016'!AC154/'Population 2016'!AC$5</f>
        <v>1.0146435508593958E-3</v>
      </c>
      <c r="AD154">
        <f>'Population 2016'!AD154/'Population 2016'!AD$5</f>
        <v>2.4786929174885554E-3</v>
      </c>
      <c r="AE154">
        <f>'Population 2016'!AE154/'Population 2016'!AE$5</f>
        <v>2.0277415579215393E-3</v>
      </c>
      <c r="AF154">
        <f>'Population 2016'!AF154/'Population 2016'!AF$5</f>
        <v>2.3073790888114734E-3</v>
      </c>
      <c r="AG154">
        <f>'Population 2016'!AG154/'Population 2016'!AG$5</f>
        <v>2.0277415579215393E-3</v>
      </c>
      <c r="AH154">
        <f>'Population 2016'!AH154/'Population 2016'!AH$5</f>
        <v>1.0811513704801093E-3</v>
      </c>
      <c r="AI154">
        <f>'Population 2016'!AI154/'Population 2016'!AI$5</f>
        <v>9.8843949601889938E-4</v>
      </c>
      <c r="AJ154">
        <f>'Population 2016'!AJ154/'Population 2016'!AJ$5</f>
        <v>1.5196720854362435E-3</v>
      </c>
      <c r="AK154">
        <f>'Population 2016'!AK154/'Population 2016'!AK$5</f>
        <v>2.1372088053002777E-3</v>
      </c>
      <c r="AL154">
        <f>'Population 2016'!AL154/'Population 2016'!AL$5</f>
        <v>1.32136712722371E-3</v>
      </c>
      <c r="AM154">
        <f>'Population 2016'!AM154/'Population 2016'!AM$5</f>
        <v>7.2077684531549383E-4</v>
      </c>
      <c r="AN154">
        <f>'Population 2016'!AN154/'Population 2016'!AN$5</f>
        <v>3.654412566815752E-3</v>
      </c>
      <c r="AO154">
        <f>'Population 2016'!AO154/'Population 2016'!AO$5</f>
        <v>3.654412566815752E-3</v>
      </c>
      <c r="AP154">
        <f>'Population 2016'!AP154/'Population 2016'!AP$5</f>
        <v>2.2827069099440418E-3</v>
      </c>
      <c r="AQ154">
        <f>'Population 2016'!AQ154/'Population 2016'!AQ$5</f>
        <v>1.6646572039239328E-3</v>
      </c>
      <c r="AR154">
        <f>'Population 2016'!AR154/'Population 2016'!AR$5</f>
        <v>1.3985973481008105E-3</v>
      </c>
      <c r="AS154">
        <f>'Population 2016'!AS154/'Population 2016'!AS$5</f>
        <v>2.4286073193199899E-3</v>
      </c>
      <c r="AT154">
        <f>'Population 2016'!AT154/'Population 2016'!AT$5</f>
        <v>3.1106658933937894E-3</v>
      </c>
      <c r="AU154">
        <f>'Population 2016'!AU154/'Population 2016'!AU$5</f>
        <v>3.1106658933937894E-3</v>
      </c>
      <c r="AV154">
        <f>'Population 2016'!AV154/'Population 2016'!AV$5</f>
        <v>1.2353500158378207E-3</v>
      </c>
      <c r="AW154">
        <f>'Population 2016'!AW154/'Population 2016'!AW$5</f>
        <v>1.4605833180791994E-3</v>
      </c>
      <c r="AX154">
        <f>'Population 2016'!AX154/'Population 2016'!AX$5</f>
        <v>1.2395057311167053E-3</v>
      </c>
      <c r="AY154">
        <f>'Population 2016'!AY154/'Population 2016'!AY$5</f>
        <v>1.7517823812000857E-3</v>
      </c>
      <c r="AZ154">
        <f>'Population 2016'!AZ154/'Population 2016'!AZ$5</f>
        <v>1.9961917034360959E-3</v>
      </c>
      <c r="BA154">
        <f>'Population 2016'!BA154/'Population 2016'!BA$5</f>
        <v>9.8520837832001724E-4</v>
      </c>
      <c r="BB154">
        <f>'Population 2016'!BB154/'Population 2016'!BB$5</f>
        <v>1.049557045496917E-3</v>
      </c>
      <c r="BC154">
        <f>'Population 2016'!BC154/'Population 2016'!BC$5</f>
        <v>7.6129774708980661E-3</v>
      </c>
      <c r="BD154" s="9">
        <v>152</v>
      </c>
    </row>
    <row r="155" spans="2:56" x14ac:dyDescent="0.35">
      <c r="B155" s="5" t="s">
        <v>76</v>
      </c>
      <c r="C155">
        <f>'Population 2016'!C155/'Population 2016'!C$5</f>
        <v>0</v>
      </c>
      <c r="D155">
        <f>'Population 2016'!D155/'Population 2016'!D$5</f>
        <v>0</v>
      </c>
      <c r="E155">
        <f>'Population 2016'!E155/'Population 2016'!E$5</f>
        <v>0</v>
      </c>
      <c r="F155">
        <f>'Population 2016'!F155/'Population 2016'!F$5</f>
        <v>0</v>
      </c>
      <c r="G155">
        <f>'Population 2016'!G155/'Population 2016'!G$5</f>
        <v>0</v>
      </c>
      <c r="H155">
        <f>'Population 2016'!H155/'Population 2016'!H$5</f>
        <v>0</v>
      </c>
      <c r="I155">
        <f>'Population 2016'!I155/'Population 2016'!I$5</f>
        <v>0</v>
      </c>
      <c r="J155">
        <f>'Population 2016'!J155/'Population 2016'!J$5</f>
        <v>0</v>
      </c>
      <c r="K155">
        <f>'Population 2016'!K155/'Population 2016'!K$5</f>
        <v>0</v>
      </c>
      <c r="L155">
        <f>'Population 2016'!L155/'Population 2016'!L$5</f>
        <v>0</v>
      </c>
      <c r="M155">
        <f>'Population 2016'!M155/'Population 2016'!M$5</f>
        <v>0</v>
      </c>
      <c r="N155">
        <f>'Population 2016'!N155/'Population 2016'!N$5</f>
        <v>0</v>
      </c>
      <c r="O155">
        <f>'Population 2016'!O155/'Population 2016'!O$5</f>
        <v>0</v>
      </c>
      <c r="P155">
        <f>'Population 2016'!P155/'Population 2016'!P$5</f>
        <v>0</v>
      </c>
      <c r="Q155">
        <f>'Population 2016'!Q155/'Population 2016'!Q$5</f>
        <v>0</v>
      </c>
      <c r="R155">
        <f>'Population 2016'!R155/'Population 2016'!R$5</f>
        <v>0</v>
      </c>
      <c r="S155">
        <f>'Population 2016'!S155/'Population 2016'!S$5</f>
        <v>0</v>
      </c>
      <c r="T155">
        <f>'Population 2016'!T155/'Population 2016'!T$5</f>
        <v>0</v>
      </c>
      <c r="U155">
        <f>'Population 2016'!U155/'Population 2016'!U$5</f>
        <v>0</v>
      </c>
      <c r="V155">
        <f>'Population 2016'!V155/'Population 2016'!V$5</f>
        <v>0</v>
      </c>
      <c r="W155">
        <f>'Population 2016'!W155/'Population 2016'!W$5</f>
        <v>0</v>
      </c>
      <c r="X155">
        <f>'Population 2016'!X155/'Population 2016'!X$5</f>
        <v>0</v>
      </c>
      <c r="Y155">
        <f>'Population 2016'!Y155/'Population 2016'!Y$5</f>
        <v>0</v>
      </c>
      <c r="Z155">
        <f>'Population 2016'!Z155/'Population 2016'!Z$5</f>
        <v>0</v>
      </c>
      <c r="AA155">
        <f>'Population 2016'!AA155/'Population 2016'!AA$5</f>
        <v>0</v>
      </c>
      <c r="AB155">
        <f>'Population 2016'!AB155/'Population 2016'!AB$5</f>
        <v>0</v>
      </c>
      <c r="AC155">
        <f>'Population 2016'!AC155/'Population 2016'!AC$5</f>
        <v>0</v>
      </c>
      <c r="AD155">
        <f>'Population 2016'!AD155/'Population 2016'!AD$5</f>
        <v>0</v>
      </c>
      <c r="AE155">
        <f>'Population 2016'!AE155/'Population 2016'!AE$5</f>
        <v>0</v>
      </c>
      <c r="AF155">
        <f>'Population 2016'!AF155/'Population 2016'!AF$5</f>
        <v>0</v>
      </c>
      <c r="AG155">
        <f>'Population 2016'!AG155/'Population 2016'!AG$5</f>
        <v>0</v>
      </c>
      <c r="AH155">
        <f>'Population 2016'!AH155/'Population 2016'!AH$5</f>
        <v>0</v>
      </c>
      <c r="AI155">
        <f>'Population 2016'!AI155/'Population 2016'!AI$5</f>
        <v>0</v>
      </c>
      <c r="AJ155">
        <f>'Population 2016'!AJ155/'Population 2016'!AJ$5</f>
        <v>0</v>
      </c>
      <c r="AK155">
        <f>'Population 2016'!AK155/'Population 2016'!AK$5</f>
        <v>0</v>
      </c>
      <c r="AL155">
        <f>'Population 2016'!AL155/'Population 2016'!AL$5</f>
        <v>0</v>
      </c>
      <c r="AM155">
        <f>'Population 2016'!AM155/'Population 2016'!AM$5</f>
        <v>0</v>
      </c>
      <c r="AN155">
        <f>'Population 2016'!AN155/'Population 2016'!AN$5</f>
        <v>0</v>
      </c>
      <c r="AO155">
        <f>'Population 2016'!AO155/'Population 2016'!AO$5</f>
        <v>0</v>
      </c>
      <c r="AP155">
        <f>'Population 2016'!AP155/'Population 2016'!AP$5</f>
        <v>0</v>
      </c>
      <c r="AQ155">
        <f>'Population 2016'!AQ155/'Population 2016'!AQ$5</f>
        <v>0</v>
      </c>
      <c r="AR155">
        <f>'Population 2016'!AR155/'Population 2016'!AR$5</f>
        <v>0</v>
      </c>
      <c r="AS155">
        <f>'Population 2016'!AS155/'Population 2016'!AS$5</f>
        <v>0</v>
      </c>
      <c r="AT155">
        <f>'Population 2016'!AT155/'Population 2016'!AT$5</f>
        <v>0</v>
      </c>
      <c r="AU155">
        <f>'Population 2016'!AU155/'Population 2016'!AU$5</f>
        <v>0</v>
      </c>
      <c r="AV155">
        <f>'Population 2016'!AV155/'Population 2016'!AV$5</f>
        <v>0</v>
      </c>
      <c r="AW155">
        <f>'Population 2016'!AW155/'Population 2016'!AW$5</f>
        <v>0</v>
      </c>
      <c r="AX155">
        <f>'Population 2016'!AX155/'Population 2016'!AX$5</f>
        <v>0</v>
      </c>
      <c r="AY155">
        <f>'Population 2016'!AY155/'Population 2016'!AY$5</f>
        <v>0</v>
      </c>
      <c r="AZ155">
        <f>'Population 2016'!AZ155/'Population 2016'!AZ$5</f>
        <v>0</v>
      </c>
      <c r="BA155">
        <f>'Population 2016'!BA155/'Population 2016'!BA$5</f>
        <v>0</v>
      </c>
      <c r="BB155">
        <f>'Population 2016'!BB155/'Population 2016'!BB$5</f>
        <v>0</v>
      </c>
      <c r="BC155">
        <f>'Population 2016'!BC155/'Population 2016'!BC$5</f>
        <v>0</v>
      </c>
      <c r="BD155" s="9">
        <v>153</v>
      </c>
    </row>
    <row r="156" spans="2:56" x14ac:dyDescent="0.35">
      <c r="B156" s="5" t="s">
        <v>46</v>
      </c>
      <c r="C156">
        <f>'Population 2016'!C156/'Population 2016'!C$5</f>
        <v>0</v>
      </c>
      <c r="D156">
        <f>'Population 2016'!D156/'Population 2016'!D$5</f>
        <v>0</v>
      </c>
      <c r="E156">
        <f>'Population 2016'!E156/'Population 2016'!E$5</f>
        <v>0</v>
      </c>
      <c r="F156">
        <f>'Population 2016'!F156/'Population 2016'!F$5</f>
        <v>0</v>
      </c>
      <c r="G156">
        <f>'Population 2016'!G156/'Population 2016'!G$5</f>
        <v>0</v>
      </c>
      <c r="H156">
        <f>'Population 2016'!H156/'Population 2016'!H$5</f>
        <v>0</v>
      </c>
      <c r="I156">
        <f>'Population 2016'!I156/'Population 2016'!I$5</f>
        <v>0</v>
      </c>
      <c r="J156">
        <f>'Population 2016'!J156/'Population 2016'!J$5</f>
        <v>0</v>
      </c>
      <c r="K156">
        <f>'Population 2016'!K156/'Population 2016'!K$5</f>
        <v>0</v>
      </c>
      <c r="L156">
        <f>'Population 2016'!L156/'Population 2016'!L$5</f>
        <v>0</v>
      </c>
      <c r="M156">
        <f>'Population 2016'!M156/'Population 2016'!M$5</f>
        <v>0</v>
      </c>
      <c r="N156">
        <f>'Population 2016'!N156/'Population 2016'!N$5</f>
        <v>0</v>
      </c>
      <c r="O156">
        <f>'Population 2016'!O156/'Population 2016'!O$5</f>
        <v>0</v>
      </c>
      <c r="P156">
        <f>'Population 2016'!P156/'Population 2016'!P$5</f>
        <v>0</v>
      </c>
      <c r="Q156">
        <f>'Population 2016'!Q156/'Population 2016'!Q$5</f>
        <v>0</v>
      </c>
      <c r="R156">
        <f>'Population 2016'!R156/'Population 2016'!R$5</f>
        <v>0</v>
      </c>
      <c r="S156">
        <f>'Population 2016'!S156/'Population 2016'!S$5</f>
        <v>0</v>
      </c>
      <c r="T156">
        <f>'Population 2016'!T156/'Population 2016'!T$5</f>
        <v>0</v>
      </c>
      <c r="U156">
        <f>'Population 2016'!U156/'Population 2016'!U$5</f>
        <v>0</v>
      </c>
      <c r="V156">
        <f>'Population 2016'!V156/'Population 2016'!V$5</f>
        <v>0</v>
      </c>
      <c r="W156">
        <f>'Population 2016'!W156/'Population 2016'!W$5</f>
        <v>0</v>
      </c>
      <c r="X156">
        <f>'Population 2016'!X156/'Population 2016'!X$5</f>
        <v>0</v>
      </c>
      <c r="Y156">
        <f>'Population 2016'!Y156/'Population 2016'!Y$5</f>
        <v>0</v>
      </c>
      <c r="Z156">
        <f>'Population 2016'!Z156/'Population 2016'!Z$5</f>
        <v>0</v>
      </c>
      <c r="AA156">
        <f>'Population 2016'!AA156/'Population 2016'!AA$5</f>
        <v>0</v>
      </c>
      <c r="AB156">
        <f>'Population 2016'!AB156/'Population 2016'!AB$5</f>
        <v>0</v>
      </c>
      <c r="AC156">
        <f>'Population 2016'!AC156/'Population 2016'!AC$5</f>
        <v>0</v>
      </c>
      <c r="AD156">
        <f>'Population 2016'!AD156/'Population 2016'!AD$5</f>
        <v>0</v>
      </c>
      <c r="AE156">
        <f>'Population 2016'!AE156/'Population 2016'!AE$5</f>
        <v>0</v>
      </c>
      <c r="AF156">
        <f>'Population 2016'!AF156/'Population 2016'!AF$5</f>
        <v>0</v>
      </c>
      <c r="AG156">
        <f>'Population 2016'!AG156/'Population 2016'!AG$5</f>
        <v>0</v>
      </c>
      <c r="AH156">
        <f>'Population 2016'!AH156/'Population 2016'!AH$5</f>
        <v>0</v>
      </c>
      <c r="AI156">
        <f>'Population 2016'!AI156/'Population 2016'!AI$5</f>
        <v>0</v>
      </c>
      <c r="AJ156">
        <f>'Population 2016'!AJ156/'Population 2016'!AJ$5</f>
        <v>0</v>
      </c>
      <c r="AK156">
        <f>'Population 2016'!AK156/'Population 2016'!AK$5</f>
        <v>0</v>
      </c>
      <c r="AL156">
        <f>'Population 2016'!AL156/'Population 2016'!AL$5</f>
        <v>0</v>
      </c>
      <c r="AM156">
        <f>'Population 2016'!AM156/'Population 2016'!AM$5</f>
        <v>0</v>
      </c>
      <c r="AN156">
        <f>'Population 2016'!AN156/'Population 2016'!AN$5</f>
        <v>0</v>
      </c>
      <c r="AO156">
        <f>'Population 2016'!AO156/'Population 2016'!AO$5</f>
        <v>0</v>
      </c>
      <c r="AP156">
        <f>'Population 2016'!AP156/'Population 2016'!AP$5</f>
        <v>0</v>
      </c>
      <c r="AQ156">
        <f>'Population 2016'!AQ156/'Population 2016'!AQ$5</f>
        <v>0</v>
      </c>
      <c r="AR156">
        <f>'Population 2016'!AR156/'Population 2016'!AR$5</f>
        <v>0</v>
      </c>
      <c r="AS156">
        <f>'Population 2016'!AS156/'Population 2016'!AS$5</f>
        <v>0</v>
      </c>
      <c r="AT156">
        <f>'Population 2016'!AT156/'Population 2016'!AT$5</f>
        <v>0</v>
      </c>
      <c r="AU156">
        <f>'Population 2016'!AU156/'Population 2016'!AU$5</f>
        <v>0</v>
      </c>
      <c r="AV156">
        <f>'Population 2016'!AV156/'Population 2016'!AV$5</f>
        <v>0</v>
      </c>
      <c r="AW156">
        <f>'Population 2016'!AW156/'Population 2016'!AW$5</f>
        <v>0</v>
      </c>
      <c r="AX156">
        <f>'Population 2016'!AX156/'Population 2016'!AX$5</f>
        <v>0</v>
      </c>
      <c r="AY156">
        <f>'Population 2016'!AY156/'Population 2016'!AY$5</f>
        <v>0</v>
      </c>
      <c r="AZ156">
        <f>'Population 2016'!AZ156/'Population 2016'!AZ$5</f>
        <v>0</v>
      </c>
      <c r="BA156">
        <f>'Population 2016'!BA156/'Population 2016'!BA$5</f>
        <v>0</v>
      </c>
      <c r="BB156">
        <f>'Population 2016'!BB156/'Population 2016'!BB$5</f>
        <v>0</v>
      </c>
      <c r="BC156">
        <f>'Population 2016'!BC156/'Population 2016'!BC$5</f>
        <v>0</v>
      </c>
      <c r="BD156" s="9">
        <v>154</v>
      </c>
    </row>
    <row r="157" spans="2:56" x14ac:dyDescent="0.35">
      <c r="B157" s="5" t="s">
        <v>77</v>
      </c>
      <c r="C157">
        <f>'Population 2016'!C157/'Population 2016'!C$5</f>
        <v>0</v>
      </c>
      <c r="D157">
        <f>'Population 2016'!D157/'Population 2016'!D$5</f>
        <v>0</v>
      </c>
      <c r="E157">
        <f>'Population 2016'!E157/'Population 2016'!E$5</f>
        <v>0</v>
      </c>
      <c r="F157">
        <f>'Population 2016'!F157/'Population 2016'!F$5</f>
        <v>0</v>
      </c>
      <c r="G157">
        <f>'Population 2016'!G157/'Population 2016'!G$5</f>
        <v>0</v>
      </c>
      <c r="H157">
        <f>'Population 2016'!H157/'Population 2016'!H$5</f>
        <v>0</v>
      </c>
      <c r="I157">
        <f>'Population 2016'!I157/'Population 2016'!I$5</f>
        <v>0</v>
      </c>
      <c r="J157">
        <f>'Population 2016'!J157/'Population 2016'!J$5</f>
        <v>0</v>
      </c>
      <c r="K157">
        <f>'Population 2016'!K157/'Population 2016'!K$5</f>
        <v>0</v>
      </c>
      <c r="L157">
        <f>'Population 2016'!L157/'Population 2016'!L$5</f>
        <v>0</v>
      </c>
      <c r="M157">
        <f>'Population 2016'!M157/'Population 2016'!M$5</f>
        <v>0</v>
      </c>
      <c r="N157">
        <f>'Population 2016'!N157/'Population 2016'!N$5</f>
        <v>0</v>
      </c>
      <c r="O157">
        <f>'Population 2016'!O157/'Population 2016'!O$5</f>
        <v>0</v>
      </c>
      <c r="P157">
        <f>'Population 2016'!P157/'Population 2016'!P$5</f>
        <v>0</v>
      </c>
      <c r="Q157">
        <f>'Population 2016'!Q157/'Population 2016'!Q$5</f>
        <v>0</v>
      </c>
      <c r="R157">
        <f>'Population 2016'!R157/'Population 2016'!R$5</f>
        <v>0</v>
      </c>
      <c r="S157">
        <f>'Population 2016'!S157/'Population 2016'!S$5</f>
        <v>0</v>
      </c>
      <c r="T157">
        <f>'Population 2016'!T157/'Population 2016'!T$5</f>
        <v>0</v>
      </c>
      <c r="U157">
        <f>'Population 2016'!U157/'Population 2016'!U$5</f>
        <v>0</v>
      </c>
      <c r="V157">
        <f>'Population 2016'!V157/'Population 2016'!V$5</f>
        <v>0</v>
      </c>
      <c r="W157">
        <f>'Population 2016'!W157/'Population 2016'!W$5</f>
        <v>0</v>
      </c>
      <c r="X157">
        <f>'Population 2016'!X157/'Population 2016'!X$5</f>
        <v>0</v>
      </c>
      <c r="Y157">
        <f>'Population 2016'!Y157/'Population 2016'!Y$5</f>
        <v>0</v>
      </c>
      <c r="Z157">
        <f>'Population 2016'!Z157/'Population 2016'!Z$5</f>
        <v>0</v>
      </c>
      <c r="AA157">
        <f>'Population 2016'!AA157/'Population 2016'!AA$5</f>
        <v>0</v>
      </c>
      <c r="AB157">
        <f>'Population 2016'!AB157/'Population 2016'!AB$5</f>
        <v>0</v>
      </c>
      <c r="AC157">
        <f>'Population 2016'!AC157/'Population 2016'!AC$5</f>
        <v>0</v>
      </c>
      <c r="AD157">
        <f>'Population 2016'!AD157/'Population 2016'!AD$5</f>
        <v>0</v>
      </c>
      <c r="AE157">
        <f>'Population 2016'!AE157/'Population 2016'!AE$5</f>
        <v>0</v>
      </c>
      <c r="AF157">
        <f>'Population 2016'!AF157/'Population 2016'!AF$5</f>
        <v>0</v>
      </c>
      <c r="AG157">
        <f>'Population 2016'!AG157/'Population 2016'!AG$5</f>
        <v>0</v>
      </c>
      <c r="AH157">
        <f>'Population 2016'!AH157/'Population 2016'!AH$5</f>
        <v>0</v>
      </c>
      <c r="AI157">
        <f>'Population 2016'!AI157/'Population 2016'!AI$5</f>
        <v>0</v>
      </c>
      <c r="AJ157">
        <f>'Population 2016'!AJ157/'Population 2016'!AJ$5</f>
        <v>0</v>
      </c>
      <c r="AK157">
        <f>'Population 2016'!AK157/'Population 2016'!AK$5</f>
        <v>0</v>
      </c>
      <c r="AL157">
        <f>'Population 2016'!AL157/'Population 2016'!AL$5</f>
        <v>0</v>
      </c>
      <c r="AM157">
        <f>'Population 2016'!AM157/'Population 2016'!AM$5</f>
        <v>0</v>
      </c>
      <c r="AN157">
        <f>'Population 2016'!AN157/'Population 2016'!AN$5</f>
        <v>0</v>
      </c>
      <c r="AO157">
        <f>'Population 2016'!AO157/'Population 2016'!AO$5</f>
        <v>0</v>
      </c>
      <c r="AP157">
        <f>'Population 2016'!AP157/'Population 2016'!AP$5</f>
        <v>0</v>
      </c>
      <c r="AQ157">
        <f>'Population 2016'!AQ157/'Population 2016'!AQ$5</f>
        <v>0</v>
      </c>
      <c r="AR157">
        <f>'Population 2016'!AR157/'Population 2016'!AR$5</f>
        <v>0</v>
      </c>
      <c r="AS157">
        <f>'Population 2016'!AS157/'Population 2016'!AS$5</f>
        <v>0</v>
      </c>
      <c r="AT157">
        <f>'Population 2016'!AT157/'Population 2016'!AT$5</f>
        <v>0</v>
      </c>
      <c r="AU157">
        <f>'Population 2016'!AU157/'Population 2016'!AU$5</f>
        <v>0</v>
      </c>
      <c r="AV157">
        <f>'Population 2016'!AV157/'Population 2016'!AV$5</f>
        <v>0</v>
      </c>
      <c r="AW157">
        <f>'Population 2016'!AW157/'Population 2016'!AW$5</f>
        <v>0</v>
      </c>
      <c r="AX157">
        <f>'Population 2016'!AX157/'Population 2016'!AX$5</f>
        <v>0</v>
      </c>
      <c r="AY157">
        <f>'Population 2016'!AY157/'Population 2016'!AY$5</f>
        <v>0</v>
      </c>
      <c r="AZ157">
        <f>'Population 2016'!AZ157/'Population 2016'!AZ$5</f>
        <v>0</v>
      </c>
      <c r="BA157">
        <f>'Population 2016'!BA157/'Population 2016'!BA$5</f>
        <v>0</v>
      </c>
      <c r="BB157">
        <f>'Population 2016'!BB157/'Population 2016'!BB$5</f>
        <v>0</v>
      </c>
      <c r="BC157">
        <f>'Population 2016'!BC157/'Population 2016'!BC$5</f>
        <v>0</v>
      </c>
      <c r="BD157" s="9">
        <v>155</v>
      </c>
    </row>
    <row r="158" spans="2:56" x14ac:dyDescent="0.35">
      <c r="B158" s="5" t="s">
        <v>47</v>
      </c>
      <c r="C158">
        <f>'Population 2016'!C158/'Population 2016'!C$5</f>
        <v>3.163764419661339E-3</v>
      </c>
      <c r="D158">
        <f>'Population 2016'!D158/'Population 2016'!D$5</f>
        <v>4.5259822188316069E-3</v>
      </c>
      <c r="E158">
        <f>'Population 2016'!E158/'Population 2016'!E$5</f>
        <v>5.7753880338835264E-3</v>
      </c>
      <c r="F158">
        <f>'Population 2016'!F158/'Population 2016'!F$5</f>
        <v>9.5287149111511725E-3</v>
      </c>
      <c r="G158">
        <f>'Population 2016'!G158/'Population 2016'!G$5</f>
        <v>1.1029610783305364E-2</v>
      </c>
      <c r="H158">
        <f>'Population 2016'!H158/'Population 2016'!H$5</f>
        <v>4.6820335070181865E-3</v>
      </c>
      <c r="I158">
        <f>'Population 2016'!I158/'Population 2016'!I$5</f>
        <v>8.3116991876727234E-3</v>
      </c>
      <c r="J158">
        <f>'Population 2016'!J158/'Population 2016'!J$5</f>
        <v>4.2460379987228711E-3</v>
      </c>
      <c r="K158">
        <f>'Population 2016'!K158/'Population 2016'!K$5</f>
        <v>5.1268723715919293E-3</v>
      </c>
      <c r="L158">
        <f>'Population 2016'!L158/'Population 2016'!L$5</f>
        <v>9.5944593585690907E-3</v>
      </c>
      <c r="M158">
        <f>'Population 2016'!M158/'Population 2016'!M$5</f>
        <v>9.5944593585690907E-3</v>
      </c>
      <c r="N158">
        <f>'Population 2016'!N158/'Population 2016'!N$5</f>
        <v>3.1264818639940204E-3</v>
      </c>
      <c r="O158">
        <f>'Population 2016'!O158/'Population 2016'!O$5</f>
        <v>4.606651410229738E-3</v>
      </c>
      <c r="P158">
        <f>'Population 2016'!P158/'Population 2016'!P$5</f>
        <v>1.8032232615800743E-3</v>
      </c>
      <c r="Q158">
        <f>'Population 2016'!Q158/'Population 2016'!Q$5</f>
        <v>6.0633835090069445E-3</v>
      </c>
      <c r="R158">
        <f>'Population 2016'!R158/'Population 2016'!R$5</f>
        <v>3.2735402139777506E-3</v>
      </c>
      <c r="S158">
        <f>'Population 2016'!S158/'Population 2016'!S$5</f>
        <v>4.9172861452748684E-3</v>
      </c>
      <c r="T158">
        <f>'Population 2016'!T158/'Population 2016'!T$5</f>
        <v>3.0502133520704691E-3</v>
      </c>
      <c r="U158">
        <f>'Population 2016'!U158/'Population 2016'!U$5</f>
        <v>1.6863630327977691E-2</v>
      </c>
      <c r="V158">
        <f>'Population 2016'!V158/'Population 2016'!V$5</f>
        <v>4.7778600377038792E-3</v>
      </c>
      <c r="W158">
        <f>'Population 2016'!W158/'Population 2016'!W$5</f>
        <v>5.412507599082227E-3</v>
      </c>
      <c r="X158">
        <f>'Population 2016'!X158/'Population 2016'!X$5</f>
        <v>5.412507599082227E-3</v>
      </c>
      <c r="Y158">
        <f>'Population 2016'!Y158/'Population 2016'!Y$5</f>
        <v>4.5229805567479058E-3</v>
      </c>
      <c r="Z158">
        <f>'Population 2016'!Z158/'Population 2016'!Z$5</f>
        <v>3.9761277471384079E-3</v>
      </c>
      <c r="AA158">
        <f>'Population 2016'!AA158/'Population 2016'!AA$5</f>
        <v>4.4075136347902577E-3</v>
      </c>
      <c r="AB158">
        <f>'Population 2016'!AB158/'Population 2016'!AB$5</f>
        <v>4.92922428175184E-3</v>
      </c>
      <c r="AC158">
        <f>'Population 2016'!AC158/'Population 2016'!AC$5</f>
        <v>3.8972241586526031E-3</v>
      </c>
      <c r="AD158">
        <f>'Population 2016'!AD158/'Population 2016'!AD$5</f>
        <v>9.3230116491123602E-3</v>
      </c>
      <c r="AE158">
        <f>'Population 2016'!AE158/'Population 2016'!AE$5</f>
        <v>8.6756537541453193E-3</v>
      </c>
      <c r="AF158">
        <f>'Population 2016'!AF158/'Population 2016'!AF$5</f>
        <v>3.921036360071785E-3</v>
      </c>
      <c r="AG158">
        <f>'Population 2016'!AG158/'Population 2016'!AG$5</f>
        <v>8.6756537541453193E-3</v>
      </c>
      <c r="AH158">
        <f>'Population 2016'!AH158/'Population 2016'!AH$5</f>
        <v>5.3240203226735273E-3</v>
      </c>
      <c r="AI158">
        <f>'Population 2016'!AI158/'Population 2016'!AI$5</f>
        <v>4.2668321812932017E-3</v>
      </c>
      <c r="AJ158">
        <f>'Population 2016'!AJ158/'Population 2016'!AJ$5</f>
        <v>5.7440816440342416E-3</v>
      </c>
      <c r="AK158">
        <f>'Population 2016'!AK158/'Population 2016'!AK$5</f>
        <v>7.0025017914838519E-3</v>
      </c>
      <c r="AL158">
        <f>'Population 2016'!AL158/'Population 2016'!AL$5</f>
        <v>3.3965342934676574E-3</v>
      </c>
      <c r="AM158">
        <f>'Population 2016'!AM158/'Population 2016'!AM$5</f>
        <v>5.3859053717795948E-3</v>
      </c>
      <c r="AN158">
        <f>'Population 2016'!AN158/'Population 2016'!AN$5</f>
        <v>8.1815206719755649E-3</v>
      </c>
      <c r="AO158">
        <f>'Population 2016'!AO158/'Population 2016'!AO$5</f>
        <v>8.1815206719755649E-3</v>
      </c>
      <c r="AP158">
        <f>'Population 2016'!AP158/'Population 2016'!AP$5</f>
        <v>6.3963349872390345E-3</v>
      </c>
      <c r="AQ158">
        <f>'Population 2016'!AQ158/'Population 2016'!AQ$5</f>
        <v>5.3775963172028275E-3</v>
      </c>
      <c r="AR158">
        <f>'Population 2016'!AR158/'Population 2016'!AR$5</f>
        <v>5.2858425100968344E-3</v>
      </c>
      <c r="AS158">
        <f>'Population 2016'!AS158/'Population 2016'!AS$5</f>
        <v>8.3116991876727234E-3</v>
      </c>
      <c r="AT158">
        <f>'Population 2016'!AT158/'Population 2016'!AT$5</f>
        <v>8.8047661728264878E-3</v>
      </c>
      <c r="AU158">
        <f>'Population 2016'!AU158/'Population 2016'!AU$5</f>
        <v>8.8047661728264878E-3</v>
      </c>
      <c r="AV158">
        <f>'Population 2016'!AV158/'Population 2016'!AV$5</f>
        <v>6.2928940977721465E-3</v>
      </c>
      <c r="AW158">
        <f>'Population 2016'!AW158/'Population 2016'!AW$5</f>
        <v>5.2588626517786324E-3</v>
      </c>
      <c r="AX158">
        <f>'Population 2016'!AX158/'Population 2016'!AX$5</f>
        <v>3.769630831746681E-3</v>
      </c>
      <c r="AY158">
        <f>'Population 2016'!AY158/'Population 2016'!AY$5</f>
        <v>5.7785869465438637E-3</v>
      </c>
      <c r="AZ158">
        <f>'Population 2016'!AZ158/'Population 2016'!AZ$5</f>
        <v>6.1007530302420168E-3</v>
      </c>
      <c r="BA158">
        <f>'Population 2016'!BA158/'Population 2016'!BA$5</f>
        <v>3.5494493629885555E-3</v>
      </c>
      <c r="BB158">
        <f>'Population 2016'!BB158/'Population 2016'!BB$5</f>
        <v>6.09019285610711E-3</v>
      </c>
      <c r="BC158">
        <f>'Population 2016'!BC158/'Population 2016'!BC$5</f>
        <v>1.6863630327977691E-2</v>
      </c>
      <c r="BD158" s="9">
        <v>156</v>
      </c>
    </row>
    <row r="159" spans="2:56" x14ac:dyDescent="0.35">
      <c r="B159" s="5" t="s">
        <v>48</v>
      </c>
      <c r="C159">
        <f>'Population 2016'!C159/'Population 2016'!C$5</f>
        <v>1.0324400852529734E-2</v>
      </c>
      <c r="D159">
        <f>'Population 2016'!D159/'Population 2016'!D$5</f>
        <v>8.6436235243488556E-3</v>
      </c>
      <c r="E159">
        <f>'Population 2016'!E159/'Population 2016'!E$5</f>
        <v>7.1020396682902132E-3</v>
      </c>
      <c r="F159">
        <f>'Population 2016'!F159/'Population 2016'!F$5</f>
        <v>1.0126191089363894E-2</v>
      </c>
      <c r="G159">
        <f>'Population 2016'!G159/'Population 2016'!G$5</f>
        <v>1.1124343636658908E-2</v>
      </c>
      <c r="H159">
        <f>'Population 2016'!H159/'Population 2016'!H$5</f>
        <v>5.849299478296959E-3</v>
      </c>
      <c r="I159">
        <f>'Population 2016'!I159/'Population 2016'!I$5</f>
        <v>9.8191106272506497E-3</v>
      </c>
      <c r="J159">
        <f>'Population 2016'!J159/'Population 2016'!J$5</f>
        <v>7.7208230015839716E-3</v>
      </c>
      <c r="K159">
        <f>'Population 2016'!K159/'Population 2016'!K$5</f>
        <v>6.9224590086471669E-3</v>
      </c>
      <c r="L159">
        <f>'Population 2016'!L159/'Population 2016'!L$5</f>
        <v>1.0976442742998745E-2</v>
      </c>
      <c r="M159">
        <f>'Population 2016'!M159/'Population 2016'!M$5</f>
        <v>1.0976442742998745E-2</v>
      </c>
      <c r="N159">
        <f>'Population 2016'!N159/'Population 2016'!N$5</f>
        <v>6.1243680729137365E-3</v>
      </c>
      <c r="O159">
        <f>'Population 2016'!O159/'Population 2016'!O$5</f>
        <v>6.2313628753430219E-3</v>
      </c>
      <c r="P159">
        <f>'Population 2016'!P159/'Population 2016'!P$5</f>
        <v>2.4907021300574778E-3</v>
      </c>
      <c r="Q159">
        <f>'Population 2016'!Q159/'Population 2016'!Q$5</f>
        <v>7.4617219539135854E-3</v>
      </c>
      <c r="R159">
        <f>'Population 2016'!R159/'Population 2016'!R$5</f>
        <v>4.3381061372225471E-3</v>
      </c>
      <c r="S159">
        <f>'Population 2016'!S159/'Population 2016'!S$5</f>
        <v>8.2678548416423789E-3</v>
      </c>
      <c r="T159">
        <f>'Population 2016'!T159/'Population 2016'!T$5</f>
        <v>8.5503692363531458E-3</v>
      </c>
      <c r="U159">
        <f>'Population 2016'!U159/'Population 2016'!U$5</f>
        <v>1.9784889124950206E-2</v>
      </c>
      <c r="V159">
        <f>'Population 2016'!V159/'Population 2016'!V$5</f>
        <v>6.3348623503102558E-3</v>
      </c>
      <c r="W159">
        <f>'Population 2016'!W159/'Population 2016'!W$5</f>
        <v>7.4944927081494845E-3</v>
      </c>
      <c r="X159">
        <f>'Population 2016'!X159/'Population 2016'!X$5</f>
        <v>7.4944927081494845E-3</v>
      </c>
      <c r="Y159">
        <f>'Population 2016'!Y159/'Population 2016'!Y$5</f>
        <v>6.9990938140888064E-3</v>
      </c>
      <c r="Z159">
        <f>'Population 2016'!Z159/'Population 2016'!Z$5</f>
        <v>9.1640646324017624E-3</v>
      </c>
      <c r="AA159">
        <f>'Population 2016'!AA159/'Population 2016'!AA$5</f>
        <v>6.945454859526282E-3</v>
      </c>
      <c r="AB159">
        <f>'Population 2016'!AB159/'Population 2016'!AB$5</f>
        <v>8.6179544128634732E-3</v>
      </c>
      <c r="AC159">
        <f>'Population 2016'!AC159/'Population 2016'!AC$5</f>
        <v>7.1593910897540655E-3</v>
      </c>
      <c r="AD159">
        <f>'Population 2016'!AD159/'Population 2016'!AD$5</f>
        <v>9.6691354348877896E-3</v>
      </c>
      <c r="AE159">
        <f>'Population 2016'!AE159/'Population 2016'!AE$5</f>
        <v>9.1171367262497562E-3</v>
      </c>
      <c r="AF159">
        <f>'Population 2016'!AF159/'Population 2016'!AF$5</f>
        <v>5.8212309037988814E-3</v>
      </c>
      <c r="AG159">
        <f>'Population 2016'!AG159/'Population 2016'!AG$5</f>
        <v>9.1171367262497562E-3</v>
      </c>
      <c r="AH159">
        <f>'Population 2016'!AH159/'Population 2016'!AH$5</f>
        <v>6.5612141589961271E-3</v>
      </c>
      <c r="AI159">
        <f>'Population 2016'!AI159/'Population 2016'!AI$5</f>
        <v>8.3887479219529274E-3</v>
      </c>
      <c r="AJ159">
        <f>'Population 2016'!AJ159/'Population 2016'!AJ$5</f>
        <v>8.3512254970303651E-3</v>
      </c>
      <c r="AK159">
        <f>'Population 2016'!AK159/'Population 2016'!AK$5</f>
        <v>8.4859761386922791E-3</v>
      </c>
      <c r="AL159">
        <f>'Population 2016'!AL159/'Population 2016'!AL$5</f>
        <v>4.6824284776786507E-3</v>
      </c>
      <c r="AM159">
        <f>'Population 2016'!AM159/'Population 2016'!AM$5</f>
        <v>6.3240018689490057E-3</v>
      </c>
      <c r="AN159">
        <f>'Population 2016'!AN159/'Population 2016'!AN$5</f>
        <v>9.8178248063706779E-3</v>
      </c>
      <c r="AO159">
        <f>'Population 2016'!AO159/'Population 2016'!AO$5</f>
        <v>9.8178248063706779E-3</v>
      </c>
      <c r="AP159">
        <f>'Population 2016'!AP159/'Population 2016'!AP$5</f>
        <v>8.4808902556948781E-3</v>
      </c>
      <c r="AQ159">
        <f>'Population 2016'!AQ159/'Population 2016'!AQ$5</f>
        <v>5.9187811695073159E-3</v>
      </c>
      <c r="AR159">
        <f>'Population 2016'!AR159/'Population 2016'!AR$5</f>
        <v>7.8522396827826156E-3</v>
      </c>
      <c r="AS159">
        <f>'Population 2016'!AS159/'Population 2016'!AS$5</f>
        <v>9.8191106272506497E-3</v>
      </c>
      <c r="AT159">
        <f>'Population 2016'!AT159/'Population 2016'!AT$5</f>
        <v>1.2073601518426741E-2</v>
      </c>
      <c r="AU159">
        <f>'Population 2016'!AU159/'Population 2016'!AU$5</f>
        <v>1.2073601518426741E-2</v>
      </c>
      <c r="AV159">
        <f>'Population 2016'!AV159/'Population 2016'!AV$5</f>
        <v>6.8313800021117099E-3</v>
      </c>
      <c r="AW159">
        <f>'Population 2016'!AW159/'Population 2016'!AW$5</f>
        <v>6.8109707730795045E-3</v>
      </c>
      <c r="AX159">
        <f>'Population 2016'!AX159/'Population 2016'!AX$5</f>
        <v>8.1526253242521444E-3</v>
      </c>
      <c r="AY159">
        <f>'Population 2016'!AY159/'Population 2016'!AY$5</f>
        <v>7.8149383433799447E-3</v>
      </c>
      <c r="AZ159">
        <f>'Population 2016'!AZ159/'Population 2016'!AZ$5</f>
        <v>8.0969447336781131E-3</v>
      </c>
      <c r="BA159">
        <f>'Population 2016'!BA159/'Population 2016'!BA$5</f>
        <v>5.2769380263442021E-3</v>
      </c>
      <c r="BB159">
        <f>'Population 2016'!BB159/'Population 2016'!BB$5</f>
        <v>8.4724111501626124E-3</v>
      </c>
      <c r="BC159">
        <f>'Population 2016'!BC159/'Population 2016'!BC$5</f>
        <v>1.9784889124950206E-2</v>
      </c>
      <c r="BD159" s="9">
        <v>157</v>
      </c>
    </row>
    <row r="160" spans="2:56" x14ac:dyDescent="0.35">
      <c r="B160" s="5" t="s">
        <v>49</v>
      </c>
      <c r="C160">
        <f>'Population 2016'!C160/'Population 2016'!C$5</f>
        <v>1.2813501454104972E-2</v>
      </c>
      <c r="D160">
        <f>'Population 2016'!D160/'Population 2016'!D$5</f>
        <v>9.4407441096211967E-3</v>
      </c>
      <c r="E160">
        <f>'Population 2016'!E160/'Population 2016'!E$5</f>
        <v>6.3473014593167978E-3</v>
      </c>
      <c r="F160">
        <f>'Population 2016'!F160/'Population 2016'!F$5</f>
        <v>9.0033479268606751E-3</v>
      </c>
      <c r="G160">
        <f>'Population 2016'!G160/'Population 2016'!G$5</f>
        <v>1.0028149190710767E-2</v>
      </c>
      <c r="H160">
        <f>'Population 2016'!H160/'Population 2016'!H$5</f>
        <v>5.1910911667147628E-3</v>
      </c>
      <c r="I160">
        <f>'Population 2016'!I160/'Population 2016'!I$5</f>
        <v>9.0863411774558239E-3</v>
      </c>
      <c r="J160">
        <f>'Population 2016'!J160/'Population 2016'!J$5</f>
        <v>6.4934526425781411E-3</v>
      </c>
      <c r="K160">
        <f>'Population 2016'!K160/'Population 2016'!K$5</f>
        <v>5.3867599111657137E-3</v>
      </c>
      <c r="L160">
        <f>'Population 2016'!L160/'Population 2016'!L$5</f>
        <v>1.0444299715660891E-2</v>
      </c>
      <c r="M160">
        <f>'Population 2016'!M160/'Population 2016'!M$5</f>
        <v>1.0444299715660891E-2</v>
      </c>
      <c r="N160">
        <f>'Population 2016'!N160/'Population 2016'!N$5</f>
        <v>7.217431141045322E-3</v>
      </c>
      <c r="O160">
        <f>'Population 2016'!O160/'Population 2016'!O$5</f>
        <v>6.2214560981167216E-3</v>
      </c>
      <c r="P160">
        <f>'Population 2016'!P160/'Population 2016'!P$5</f>
        <v>2.3441902400540967E-3</v>
      </c>
      <c r="Q160">
        <f>'Population 2016'!Q160/'Population 2016'!Q$5</f>
        <v>7.0151937110022209E-3</v>
      </c>
      <c r="R160">
        <f>'Population 2016'!R160/'Population 2016'!R$5</f>
        <v>3.3533826582211102E-3</v>
      </c>
      <c r="S160">
        <f>'Population 2016'!S160/'Population 2016'!S$5</f>
        <v>9.3438145995117135E-3</v>
      </c>
      <c r="T160">
        <f>'Population 2016'!T160/'Population 2016'!T$5</f>
        <v>1.1784386444116649E-2</v>
      </c>
      <c r="U160">
        <f>'Population 2016'!U160/'Population 2016'!U$5</f>
        <v>1.8191475235692471E-2</v>
      </c>
      <c r="V160">
        <f>'Population 2016'!V160/'Population 2016'!V$5</f>
        <v>5.8998175864937684E-3</v>
      </c>
      <c r="W160">
        <f>'Population 2016'!W160/'Population 2016'!W$5</f>
        <v>7.4650769059805598E-3</v>
      </c>
      <c r="X160">
        <f>'Population 2016'!X160/'Population 2016'!X$5</f>
        <v>7.4650769059805598E-3</v>
      </c>
      <c r="Y160">
        <f>'Population 2016'!Y160/'Population 2016'!Y$5</f>
        <v>6.1843213939365036E-3</v>
      </c>
      <c r="Z160">
        <f>'Population 2016'!Z160/'Population 2016'!Z$5</f>
        <v>9.4292688687006732E-3</v>
      </c>
      <c r="AA160">
        <f>'Population 2016'!AA160/'Population 2016'!AA$5</f>
        <v>6.8836672852067926E-3</v>
      </c>
      <c r="AB160">
        <f>'Population 2016'!AB160/'Population 2016'!AB$5</f>
        <v>9.3098471899532263E-3</v>
      </c>
      <c r="AC160">
        <f>'Population 2016'!AC160/'Population 2016'!AC$5</f>
        <v>7.287643689454947E-3</v>
      </c>
      <c r="AD160">
        <f>'Population 2016'!AD160/'Population 2016'!AD$5</f>
        <v>9.3862815884476532E-3</v>
      </c>
      <c r="AE160">
        <f>'Population 2016'!AE160/'Population 2016'!AE$5</f>
        <v>9.142804340906991E-3</v>
      </c>
      <c r="AF160">
        <f>'Population 2016'!AF160/'Population 2016'!AF$5</f>
        <v>5.4894509041004992E-3</v>
      </c>
      <c r="AG160">
        <f>'Population 2016'!AG160/'Population 2016'!AG$5</f>
        <v>9.142804340906991E-3</v>
      </c>
      <c r="AH160">
        <f>'Population 2016'!AH160/'Population 2016'!AH$5</f>
        <v>6.1581044555696941E-3</v>
      </c>
      <c r="AI160">
        <f>'Population 2016'!AI160/'Population 2016'!AI$5</f>
        <v>1.0163290751596814E-2</v>
      </c>
      <c r="AJ160">
        <f>'Population 2016'!AJ160/'Population 2016'!AJ$5</f>
        <v>7.9190251791540021E-3</v>
      </c>
      <c r="AK160">
        <f>'Population 2016'!AK160/'Population 2016'!AK$5</f>
        <v>8.6368379367134755E-3</v>
      </c>
      <c r="AL160">
        <f>'Population 2016'!AL160/'Population 2016'!AL$5</f>
        <v>3.7423954878416489E-3</v>
      </c>
      <c r="AM160">
        <f>'Population 2016'!AM160/'Population 2016'!AM$5</f>
        <v>5.9907784027729985E-3</v>
      </c>
      <c r="AN160">
        <f>'Population 2016'!AN160/'Population 2016'!AN$5</f>
        <v>1.1072324642740263E-2</v>
      </c>
      <c r="AO160">
        <f>'Population 2016'!AO160/'Population 2016'!AO$5</f>
        <v>1.1072324642740263E-2</v>
      </c>
      <c r="AP160">
        <f>'Population 2016'!AP160/'Population 2016'!AP$5</f>
        <v>6.840194664172598E-3</v>
      </c>
      <c r="AQ160">
        <f>'Population 2016'!AQ160/'Population 2016'!AQ$5</f>
        <v>6.2750041102647008E-3</v>
      </c>
      <c r="AR160">
        <f>'Population 2016'!AR160/'Population 2016'!AR$5</f>
        <v>8.0066245127019958E-3</v>
      </c>
      <c r="AS160">
        <f>'Population 2016'!AS160/'Population 2016'!AS$5</f>
        <v>9.0863411774558239E-3</v>
      </c>
      <c r="AT160">
        <f>'Population 2016'!AT160/'Population 2016'!AT$5</f>
        <v>1.0650076448568566E-2</v>
      </c>
      <c r="AU160">
        <f>'Population 2016'!AU160/'Population 2016'!AU$5</f>
        <v>1.0650076448568566E-2</v>
      </c>
      <c r="AV160">
        <f>'Population 2016'!AV160/'Population 2016'!AV$5</f>
        <v>5.8177594762960621E-3</v>
      </c>
      <c r="AW160">
        <f>'Population 2016'!AW160/'Population 2016'!AW$5</f>
        <v>6.3342790896332903E-3</v>
      </c>
      <c r="AX160">
        <f>'Population 2016'!AX160/'Population 2016'!AX$5</f>
        <v>7.0920173275234163E-3</v>
      </c>
      <c r="AY160">
        <f>'Population 2016'!AY160/'Population 2016'!AY$5</f>
        <v>7.5257795049111101E-3</v>
      </c>
      <c r="AZ160">
        <f>'Population 2016'!AZ160/'Population 2016'!AZ$5</f>
        <v>7.5792004878301343E-3</v>
      </c>
      <c r="BA160">
        <f>'Population 2016'!BA160/'Population 2016'!BA$5</f>
        <v>5.8707622543727059E-3</v>
      </c>
      <c r="BB160">
        <f>'Population 2016'!BB160/'Population 2016'!BB$5</f>
        <v>8.3135965972255792E-3</v>
      </c>
      <c r="BC160">
        <f>'Population 2016'!BC160/'Population 2016'!BC$5</f>
        <v>1.8191475235692471E-2</v>
      </c>
      <c r="BD160" s="9">
        <v>158</v>
      </c>
    </row>
    <row r="161" spans="1:56" x14ac:dyDescent="0.35">
      <c r="B161" s="5" t="s">
        <v>50</v>
      </c>
      <c r="C161">
        <f>'Population 2016'!C161/'Population 2016'!C$5</f>
        <v>9.7161811983460522E-3</v>
      </c>
      <c r="D161">
        <f>'Population 2016'!D161/'Population 2016'!D$5</f>
        <v>8.1570376456089905E-3</v>
      </c>
      <c r="E161">
        <f>'Population 2016'!E161/'Population 2016'!E$5</f>
        <v>6.7270144712847897E-3</v>
      </c>
      <c r="F161">
        <f>'Population 2016'!F161/'Population 2016'!F$5</f>
        <v>1.0064383208859129E-2</v>
      </c>
      <c r="G161">
        <f>'Population 2016'!G161/'Population 2016'!G$5</f>
        <v>9.5003518648838839E-3</v>
      </c>
      <c r="H161">
        <f>'Population 2016'!H161/'Population 2016'!H$5</f>
        <v>4.8344265643795823E-3</v>
      </c>
      <c r="I161">
        <f>'Population 2016'!I161/'Population 2016'!I$5</f>
        <v>9.2642994724059964E-3</v>
      </c>
      <c r="J161">
        <f>'Population 2016'!J161/'Population 2016'!J$5</f>
        <v>5.4319431428974238E-3</v>
      </c>
      <c r="K161">
        <f>'Population 2016'!K161/'Population 2016'!K$5</f>
        <v>5.1977507914756889E-3</v>
      </c>
      <c r="L161">
        <f>'Population 2016'!L161/'Population 2016'!L$5</f>
        <v>9.7930201896653055E-3</v>
      </c>
      <c r="M161">
        <f>'Population 2016'!M161/'Population 2016'!M$5</f>
        <v>9.7930201896653055E-3</v>
      </c>
      <c r="N161">
        <f>'Population 2016'!N161/'Population 2016'!N$5</f>
        <v>5.9154001334179923E-3</v>
      </c>
      <c r="O161">
        <f>'Population 2016'!O161/'Population 2016'!O$5</f>
        <v>5.2704054843918727E-3</v>
      </c>
      <c r="P161">
        <f>'Population 2016'!P161/'Population 2016'!P$5</f>
        <v>2.0173560238927082E-3</v>
      </c>
      <c r="Q161">
        <f>'Population 2016'!Q161/'Population 2016'!Q$5</f>
        <v>6.1691401981175311E-3</v>
      </c>
      <c r="R161">
        <f>'Population 2016'!R161/'Population 2016'!R$5</f>
        <v>3.3799968063022304E-3</v>
      </c>
      <c r="S161">
        <f>'Population 2016'!S161/'Population 2016'!S$5</f>
        <v>8.79921478769434E-3</v>
      </c>
      <c r="T161">
        <f>'Population 2016'!T161/'Population 2016'!T$5</f>
        <v>1.0430287152808476E-2</v>
      </c>
      <c r="U161">
        <f>'Population 2016'!U161/'Population 2016'!U$5</f>
        <v>1.9873412118797857E-2</v>
      </c>
      <c r="V161">
        <f>'Population 2016'!V161/'Population 2016'!V$5</f>
        <v>5.9150823150487322E-3</v>
      </c>
      <c r="W161">
        <f>'Population 2016'!W161/'Population 2016'!W$5</f>
        <v>7.4029768791794952E-3</v>
      </c>
      <c r="X161">
        <f>'Population 2016'!X161/'Population 2016'!X$5</f>
        <v>7.4029768791794952E-3</v>
      </c>
      <c r="Y161">
        <f>'Population 2016'!Y161/'Population 2016'!Y$5</f>
        <v>5.6835344430136246E-3</v>
      </c>
      <c r="Z161">
        <f>'Population 2016'!Z161/'Population 2016'!Z$5</f>
        <v>8.6956016748518626E-3</v>
      </c>
      <c r="AA161">
        <f>'Population 2016'!AA161/'Population 2016'!AA$5</f>
        <v>6.7879962023895185E-3</v>
      </c>
      <c r="AB161">
        <f>'Population 2016'!AB161/'Population 2016'!AB$5</f>
        <v>8.45009876871744E-3</v>
      </c>
      <c r="AC161">
        <f>'Population 2016'!AC161/'Population 2016'!AC$5</f>
        <v>6.8015249647822495E-3</v>
      </c>
      <c r="AD161">
        <f>'Population 2016'!AD161/'Population 2016'!AD$5</f>
        <v>9.8738322974431508E-3</v>
      </c>
      <c r="AE161">
        <f>'Population 2016'!AE161/'Population 2016'!AE$5</f>
        <v>1.001550323925297E-2</v>
      </c>
      <c r="AF161">
        <f>'Population 2016'!AF161/'Population 2016'!AF$5</f>
        <v>4.8711336319353328E-3</v>
      </c>
      <c r="AG161">
        <f>'Population 2016'!AG161/'Population 2016'!AG$5</f>
        <v>1.001550323925297E-2</v>
      </c>
      <c r="AH161">
        <f>'Population 2016'!AH161/'Population 2016'!AH$5</f>
        <v>6.7636978349107863E-3</v>
      </c>
      <c r="AI161">
        <f>'Population 2016'!AI161/'Population 2016'!AI$5</f>
        <v>9.3225019686761744E-3</v>
      </c>
      <c r="AJ161">
        <f>'Population 2016'!AJ161/'Population 2016'!AJ$5</f>
        <v>7.9050832334160558E-3</v>
      </c>
      <c r="AK161">
        <f>'Population 2016'!AK161/'Population 2016'!AK$5</f>
        <v>9.9568786693989414E-3</v>
      </c>
      <c r="AL161">
        <f>'Population 2016'!AL161/'Population 2016'!AL$5</f>
        <v>3.4940848867526294E-3</v>
      </c>
      <c r="AM161">
        <f>'Population 2016'!AM161/'Population 2016'!AM$5</f>
        <v>6.979582818708324E-3</v>
      </c>
      <c r="AN161">
        <f>'Population 2016'!AN161/'Population 2016'!AN$5</f>
        <v>9.5451074506381593E-3</v>
      </c>
      <c r="AO161">
        <f>'Population 2016'!AO161/'Population 2016'!AO$5</f>
        <v>9.5451074506381593E-3</v>
      </c>
      <c r="AP161">
        <f>'Population 2016'!AP161/'Population 2016'!AP$5</f>
        <v>7.6328012301253908E-3</v>
      </c>
      <c r="AQ161">
        <f>'Population 2016'!AQ161/'Population 2016'!AQ$5</f>
        <v>6.5079191099906833E-3</v>
      </c>
      <c r="AR161">
        <f>'Population 2016'!AR161/'Population 2016'!AR$5</f>
        <v>7.7176820532424938E-3</v>
      </c>
      <c r="AS161">
        <f>'Population 2016'!AS161/'Population 2016'!AS$5</f>
        <v>9.2642994724059964E-3</v>
      </c>
      <c r="AT161">
        <f>'Population 2016'!AT161/'Population 2016'!AT$5</f>
        <v>1.1704539463278325E-2</v>
      </c>
      <c r="AU161">
        <f>'Population 2016'!AU161/'Population 2016'!AU$5</f>
        <v>1.1704539463278325E-2</v>
      </c>
      <c r="AV161">
        <f>'Population 2016'!AV161/'Population 2016'!AV$5</f>
        <v>5.9655791363108441E-3</v>
      </c>
      <c r="AW161">
        <f>'Population 2016'!AW161/'Population 2016'!AW$5</f>
        <v>6.536396363414485E-3</v>
      </c>
      <c r="AX161">
        <f>'Population 2016'!AX161/'Population 2016'!AX$5</f>
        <v>5.5586081756264618E-3</v>
      </c>
      <c r="AY161">
        <f>'Population 2016'!AY161/'Population 2016'!AY$5</f>
        <v>7.5594382056852604E-3</v>
      </c>
      <c r="AZ161">
        <f>'Population 2016'!AZ161/'Population 2016'!AZ$5</f>
        <v>7.6971311216066183E-3</v>
      </c>
      <c r="BA161">
        <f>'Population 2016'!BA161/'Population 2016'!BA$5</f>
        <v>5.1014899589721446E-3</v>
      </c>
      <c r="BB161">
        <f>'Population 2016'!BB161/'Population 2016'!BB$5</f>
        <v>8.589795819724768E-3</v>
      </c>
      <c r="BC161">
        <f>'Population 2016'!BC161/'Population 2016'!BC$5</f>
        <v>1.9873412118797857E-2</v>
      </c>
      <c r="BD161" s="9">
        <v>159</v>
      </c>
    </row>
    <row r="162" spans="1:56" x14ac:dyDescent="0.35">
      <c r="B162" s="5" t="s">
        <v>51</v>
      </c>
      <c r="C162">
        <f>'Population 2016'!C162/'Population 2016'!C$5</f>
        <v>7.0430813736564223E-3</v>
      </c>
      <c r="D162">
        <f>'Population 2016'!D162/'Population 2016'!D$5</f>
        <v>6.9148988194790845E-3</v>
      </c>
      <c r="E162">
        <f>'Population 2016'!E162/'Population 2016'!E$5</f>
        <v>6.7973316957233064E-3</v>
      </c>
      <c r="F162">
        <f>'Population 2016'!F162/'Population 2016'!F$5</f>
        <v>9.9613700746845231E-3</v>
      </c>
      <c r="G162">
        <f>'Population 2016'!G162/'Population 2016'!G$5</f>
        <v>1.0664212634655985E-2</v>
      </c>
      <c r="H162">
        <f>'Population 2016'!H162/'Population 2016'!H$5</f>
        <v>5.1683943283843421E-3</v>
      </c>
      <c r="I162">
        <f>'Population 2016'!I162/'Population 2016'!I$5</f>
        <v>8.7408927225525509E-3</v>
      </c>
      <c r="J162">
        <f>'Population 2016'!J162/'Population 2016'!J$5</f>
        <v>5.3241335843361003E-3</v>
      </c>
      <c r="K162">
        <f>'Population 2016'!K162/'Population 2016'!K$5</f>
        <v>5.2450030713981953E-3</v>
      </c>
      <c r="L162">
        <f>'Population 2016'!L162/'Population 2016'!L$5</f>
        <v>9.0861436309627817E-3</v>
      </c>
      <c r="M162">
        <f>'Population 2016'!M162/'Population 2016'!M$5</f>
        <v>9.0861436309627817E-3</v>
      </c>
      <c r="N162">
        <f>'Population 2016'!N162/'Population 2016'!N$5</f>
        <v>4.2436566174520376E-3</v>
      </c>
      <c r="O162">
        <f>'Population 2016'!O162/'Population 2016'!O$5</f>
        <v>5.9242527813277062E-3</v>
      </c>
      <c r="P162">
        <f>'Population 2016'!P162/'Population 2016'!P$5</f>
        <v>1.7806829708103234E-3</v>
      </c>
      <c r="Q162">
        <f>'Population 2016'!Q162/'Population 2016'!Q$5</f>
        <v>6.3454013466351751E-3</v>
      </c>
      <c r="R162">
        <f>'Population 2016'!R162/'Population 2016'!R$5</f>
        <v>3.4997604726672701E-3</v>
      </c>
      <c r="S162">
        <f>'Population 2016'!S162/'Population 2016'!S$5</f>
        <v>7.8132861170298207E-3</v>
      </c>
      <c r="T162">
        <f>'Population 2016'!T162/'Population 2016'!T$5</f>
        <v>7.952425047579606E-3</v>
      </c>
      <c r="U162">
        <f>'Population 2016'!U162/'Population 2016'!U$5</f>
        <v>2.1909440977293852E-2</v>
      </c>
      <c r="V162">
        <f>'Population 2016'!V162/'Population 2016'!V$5</f>
        <v>7.1438929637233726E-3</v>
      </c>
      <c r="W162">
        <f>'Population 2016'!W162/'Population 2016'!W$5</f>
        <v>7.2951189378934363E-3</v>
      </c>
      <c r="X162">
        <f>'Population 2016'!X162/'Population 2016'!X$5</f>
        <v>7.2951189378934363E-3</v>
      </c>
      <c r="Y162">
        <f>'Population 2016'!Y162/'Population 2016'!Y$5</f>
        <v>6.2717603853674822E-3</v>
      </c>
      <c r="Z162">
        <f>'Population 2016'!Z162/'Population 2016'!Z$5</f>
        <v>6.6668860570324616E-3</v>
      </c>
      <c r="AA162">
        <f>'Population 2016'!AA162/'Population 2016'!AA$5</f>
        <v>6.1116547974729551E-3</v>
      </c>
      <c r="AB162">
        <f>'Population 2016'!AB162/'Population 2016'!AB$5</f>
        <v>7.2689681995435143E-3</v>
      </c>
      <c r="AC162">
        <f>'Population 2016'!AC162/'Population 2016'!AC$5</f>
        <v>5.5593364789696762E-3</v>
      </c>
      <c r="AD162">
        <f>'Population 2016'!AD162/'Population 2016'!AD$5</f>
        <v>1.0309278350515464E-2</v>
      </c>
      <c r="AE162">
        <f>'Population 2016'!AE162/'Population 2016'!AE$5</f>
        <v>1.0174642450127825E-2</v>
      </c>
      <c r="AF162">
        <f>'Population 2016'!AF162/'Population 2016'!AF$5</f>
        <v>5.2330754497881132E-3</v>
      </c>
      <c r="AG162">
        <f>'Population 2016'!AG162/'Population 2016'!AG$5</f>
        <v>1.0174642450127825E-2</v>
      </c>
      <c r="AH162">
        <f>'Population 2016'!AH162/'Population 2016'!AH$5</f>
        <v>7.1036474926390678E-3</v>
      </c>
      <c r="AI162">
        <f>'Population 2016'!AI162/'Population 2016'!AI$5</f>
        <v>7.9088831043835853E-3</v>
      </c>
      <c r="AJ162">
        <f>'Population 2016'!AJ162/'Population 2016'!AJ$5</f>
        <v>8.1699802024370518E-3</v>
      </c>
      <c r="AK162">
        <f>'Population 2016'!AK162/'Population 2016'!AK$5</f>
        <v>9.0894233307770647E-3</v>
      </c>
      <c r="AL162">
        <f>'Population 2016'!AL162/'Population 2016'!AL$5</f>
        <v>3.6980543090757525E-3</v>
      </c>
      <c r="AM162">
        <f>'Population 2016'!AM162/'Population 2016'!AM$5</f>
        <v>7.6496517452579044E-3</v>
      </c>
      <c r="AN162">
        <f>'Population 2016'!AN162/'Population 2016'!AN$5</f>
        <v>8.836042325733609E-3</v>
      </c>
      <c r="AO162">
        <f>'Population 2016'!AO162/'Population 2016'!AO$5</f>
        <v>8.836042325733609E-3</v>
      </c>
      <c r="AP162">
        <f>'Population 2016'!AP162/'Population 2016'!AP$5</f>
        <v>7.4663538512753039E-3</v>
      </c>
      <c r="AQ162">
        <f>'Population 2016'!AQ162/'Population 2016'!AQ$5</f>
        <v>5.6927166109497452E-3</v>
      </c>
      <c r="AR162">
        <f>'Population 2016'!AR162/'Population 2016'!AR$5</f>
        <v>7.1304404779647399E-3</v>
      </c>
      <c r="AS162">
        <f>'Population 2016'!AS162/'Population 2016'!AS$5</f>
        <v>8.7408927225525509E-3</v>
      </c>
      <c r="AT162">
        <f>'Population 2016'!AT162/'Population 2016'!AT$5</f>
        <v>1.186270891548479E-2</v>
      </c>
      <c r="AU162">
        <f>'Population 2016'!AU162/'Population 2016'!AU$5</f>
        <v>1.186270891548479E-2</v>
      </c>
      <c r="AV162">
        <f>'Population 2016'!AV162/'Population 2016'!AV$5</f>
        <v>6.113398796325626E-3</v>
      </c>
      <c r="AW162">
        <f>'Population 2016'!AW162/'Population 2016'!AW$5</f>
        <v>6.5287692964793457E-3</v>
      </c>
      <c r="AX162">
        <f>'Population 2016'!AX162/'Population 2016'!AX$5</f>
        <v>5.3669320316393418E-3</v>
      </c>
      <c r="AY162">
        <f>'Population 2016'!AY162/'Population 2016'!AY$5</f>
        <v>7.1432942688412224E-3</v>
      </c>
      <c r="AZ162">
        <f>'Population 2016'!AZ162/'Population 2016'!AZ$5</f>
        <v>7.0096818173973575E-3</v>
      </c>
      <c r="BA162">
        <f>'Population 2016'!BA162/'Population 2016'!BA$5</f>
        <v>4.4806737205787088E-3</v>
      </c>
      <c r="BB162">
        <f>'Population 2016'!BB162/'Population 2016'!BB$5</f>
        <v>8.5690808780373284E-3</v>
      </c>
      <c r="BC162">
        <f>'Population 2016'!BC162/'Population 2016'!BC$5</f>
        <v>2.1909440977293852E-2</v>
      </c>
      <c r="BD162" s="9">
        <v>160</v>
      </c>
    </row>
    <row r="163" spans="1:56" x14ac:dyDescent="0.35">
      <c r="B163" s="5" t="s">
        <v>52</v>
      </c>
      <c r="C163">
        <f>'Population 2016'!C163/'Population 2016'!C$5</f>
        <v>5.4330881714054983E-3</v>
      </c>
      <c r="D163">
        <f>'Population 2016'!D163/'Population 2016'!D$5</f>
        <v>6.5065579061647253E-3</v>
      </c>
      <c r="E163">
        <f>'Population 2016'!E163/'Population 2016'!E$5</f>
        <v>7.4911283101833405E-3</v>
      </c>
      <c r="F163">
        <f>'Population 2016'!F163/'Population 2016'!F$5</f>
        <v>1.1702292042235385E-2</v>
      </c>
      <c r="G163">
        <f>'Population 2016'!G163/'Population 2016'!G$5</f>
        <v>1.2761868673198723E-2</v>
      </c>
      <c r="H163">
        <f>'Population 2016'!H163/'Population 2016'!H$5</f>
        <v>5.7714817468783744E-3</v>
      </c>
      <c r="I163">
        <f>'Population 2016'!I163/'Population 2016'!I$5</f>
        <v>1.1494012226781676E-2</v>
      </c>
      <c r="J163">
        <f>'Population 2016'!J163/'Population 2016'!J$5</f>
        <v>5.9461118068052715E-3</v>
      </c>
      <c r="K163">
        <f>'Population 2016'!K163/'Population 2016'!K$5</f>
        <v>6.8988328686859137E-3</v>
      </c>
      <c r="L163">
        <f>'Population 2016'!L163/'Population 2016'!L$5</f>
        <v>1.0857306244341017E-2</v>
      </c>
      <c r="M163">
        <f>'Population 2016'!M163/'Population 2016'!M$5</f>
        <v>1.0857306244341017E-2</v>
      </c>
      <c r="N163">
        <f>'Population 2016'!N163/'Population 2016'!N$5</f>
        <v>3.8417951953448374E-3</v>
      </c>
      <c r="O163">
        <f>'Population 2016'!O163/'Population 2016'!O$5</f>
        <v>6.0332273308170122E-3</v>
      </c>
      <c r="P163">
        <f>'Population 2016'!P163/'Population 2016'!P$5</f>
        <v>2.1187873323565876E-3</v>
      </c>
      <c r="Q163">
        <f>'Population 2016'!Q163/'Population 2016'!Q$5</f>
        <v>8.237271007391217E-3</v>
      </c>
      <c r="R163">
        <f>'Population 2016'!R163/'Population 2016'!R$5</f>
        <v>3.5263746207483898E-3</v>
      </c>
      <c r="S163">
        <f>'Population 2016'!S163/'Population 2016'!S$5</f>
        <v>7.6694129090456526E-3</v>
      </c>
      <c r="T163">
        <f>'Population 2016'!T163/'Population 2016'!T$5</f>
        <v>5.9445424214645678E-3</v>
      </c>
      <c r="U163">
        <f>'Population 2016'!U163/'Population 2016'!U$5</f>
        <v>2.4874961271190193E-2</v>
      </c>
      <c r="V163">
        <f>'Population 2016'!V163/'Population 2016'!V$5</f>
        <v>7.2812755207180531E-3</v>
      </c>
      <c r="W163">
        <f>'Population 2016'!W163/'Population 2016'!W$5</f>
        <v>7.7951875747651637E-3</v>
      </c>
      <c r="X163">
        <f>'Population 2016'!X163/'Population 2016'!X$5</f>
        <v>7.7951875747651637E-3</v>
      </c>
      <c r="Y163">
        <f>'Population 2016'!Y163/'Population 2016'!Y$5</f>
        <v>6.641388849143893E-3</v>
      </c>
      <c r="Z163">
        <f>'Population 2016'!Z163/'Population 2016'!Z$5</f>
        <v>4.837557565773554E-3</v>
      </c>
      <c r="AA163">
        <f>'Population 2016'!AA163/'Population 2016'!AA$5</f>
        <v>5.6359569134648412E-3</v>
      </c>
      <c r="AB163">
        <f>'Population 2016'!AB163/'Population 2016'!AB$5</f>
        <v>7.094971495245796E-3</v>
      </c>
      <c r="AC163">
        <f>'Population 2016'!AC163/'Population 2016'!AC$5</f>
        <v>4.7081115632130171E-3</v>
      </c>
      <c r="AD163">
        <f>'Population 2016'!AD163/'Population 2016'!AD$5</f>
        <v>1.0755889686999889E-2</v>
      </c>
      <c r="AE163">
        <f>'Population 2016'!AE163/'Population 2016'!AE$5</f>
        <v>9.9949691475271826E-3</v>
      </c>
      <c r="AF163">
        <f>'Population 2016'!AF163/'Population 2016'!AF$5</f>
        <v>5.2632372679425115E-3</v>
      </c>
      <c r="AG163">
        <f>'Population 2016'!AG163/'Population 2016'!AG$5</f>
        <v>9.9949691475271826E-3</v>
      </c>
      <c r="AH163">
        <f>'Population 2016'!AH163/'Population 2016'!AH$5</f>
        <v>7.3024158717479547E-3</v>
      </c>
      <c r="AI163">
        <f>'Population 2016'!AI163/'Population 2016'!AI$5</f>
        <v>7.1173112258290311E-3</v>
      </c>
      <c r="AJ163">
        <f>'Population 2016'!AJ163/'Population 2016'!AJ$5</f>
        <v>8.922845272286201E-3</v>
      </c>
      <c r="AK163">
        <f>'Population 2016'!AK163/'Population 2016'!AK$5</f>
        <v>1.0120312283921904E-2</v>
      </c>
      <c r="AL163">
        <f>'Population 2016'!AL163/'Population 2016'!AL$5</f>
        <v>4.5671414128873201E-3</v>
      </c>
      <c r="AM163">
        <f>'Population 2016'!AM163/'Population 2016'!AM$5</f>
        <v>7.6098098090846859E-3</v>
      </c>
      <c r="AN163">
        <f>'Population 2016'!AN163/'Population 2016'!AN$5</f>
        <v>9.0542162103196249E-3</v>
      </c>
      <c r="AO163">
        <f>'Population 2016'!AO163/'Population 2016'!AO$5</f>
        <v>9.0542162103196249E-3</v>
      </c>
      <c r="AP163">
        <f>'Population 2016'!AP163/'Population 2016'!AP$5</f>
        <v>7.3157586037442737E-3</v>
      </c>
      <c r="AQ163">
        <f>'Population 2016'!AQ163/'Population 2016'!AQ$5</f>
        <v>5.8023236696443251E-3</v>
      </c>
      <c r="AR163">
        <f>'Population 2016'!AR163/'Population 2016'!AR$5</f>
        <v>7.09123163227093E-3</v>
      </c>
      <c r="AS163">
        <f>'Population 2016'!AS163/'Population 2016'!AS$5</f>
        <v>1.1494012226781676E-2</v>
      </c>
      <c r="AT163">
        <f>'Population 2016'!AT163/'Population 2016'!AT$5</f>
        <v>1.159909316180735E-2</v>
      </c>
      <c r="AU163">
        <f>'Population 2016'!AU163/'Population 2016'!AU$5</f>
        <v>1.159909316180735E-2</v>
      </c>
      <c r="AV163">
        <f>'Population 2016'!AV163/'Population 2016'!AV$5</f>
        <v>6.9264069264069264E-3</v>
      </c>
      <c r="AW163">
        <f>'Population 2016'!AW163/'Population 2016'!AW$5</f>
        <v>6.978766245652572E-3</v>
      </c>
      <c r="AX163">
        <f>'Population 2016'!AX163/'Population 2016'!AX$5</f>
        <v>5.4308240796350484E-3</v>
      </c>
      <c r="AY163">
        <f>'Population 2016'!AY163/'Population 2016'!AY$5</f>
        <v>7.5303693277439495E-3</v>
      </c>
      <c r="AZ163">
        <f>'Population 2016'!AZ163/'Population 2016'!AZ$5</f>
        <v>7.2973175095351235E-3</v>
      </c>
      <c r="BA163">
        <f>'Population 2016'!BA163/'Population 2016'!BA$5</f>
        <v>5.4523860937162596E-3</v>
      </c>
      <c r="BB163">
        <f>'Population 2016'!BB163/'Population 2016'!BB$5</f>
        <v>9.0455245368484295E-3</v>
      </c>
      <c r="BC163">
        <f>'Population 2016'!BC163/'Population 2016'!BC$5</f>
        <v>2.4874961271190193E-2</v>
      </c>
      <c r="BD163" s="9">
        <v>161</v>
      </c>
    </row>
    <row r="164" spans="1:56" x14ac:dyDescent="0.35">
      <c r="B164" s="5" t="s">
        <v>53</v>
      </c>
      <c r="C164">
        <f>'Population 2016'!C164/'Population 2016'!C$5</f>
        <v>5.341088559848303E-3</v>
      </c>
      <c r="D164">
        <f>'Population 2016'!D164/'Population 2016'!D$5</f>
        <v>7.4699490429662669E-3</v>
      </c>
      <c r="E164">
        <f>'Population 2016'!E164/'Population 2016'!E$5</f>
        <v>9.4225080747612731E-3</v>
      </c>
      <c r="F164">
        <f>'Population 2016'!F164/'Population 2016'!F$5</f>
        <v>1.4092196755086274E-2</v>
      </c>
      <c r="G164">
        <f>'Population 2016'!G164/'Population 2016'!G$5</f>
        <v>1.6930114220754616E-2</v>
      </c>
      <c r="H164">
        <f>'Population 2016'!H164/'Population 2016'!H$5</f>
        <v>7.4445629723779482E-3</v>
      </c>
      <c r="I164">
        <f>'Population 2016'!I164/'Population 2016'!I$5</f>
        <v>1.4226195461016665E-2</v>
      </c>
      <c r="J164">
        <f>'Population 2016'!J164/'Population 2016'!J$5</f>
        <v>7.3144638962374465E-3</v>
      </c>
      <c r="K164">
        <f>'Population 2016'!K164/'Population 2016'!K$5</f>
        <v>8.7416717856636586E-3</v>
      </c>
      <c r="L164">
        <f>'Population 2016'!L164/'Population 2016'!L$5</f>
        <v>1.4979429097898431E-2</v>
      </c>
      <c r="M164">
        <f>'Population 2016'!M164/'Population 2016'!M$5</f>
        <v>1.4979429097898431E-2</v>
      </c>
      <c r="N164">
        <f>'Population 2016'!N164/'Population 2016'!N$5</f>
        <v>4.0266514495141499E-3</v>
      </c>
      <c r="O164">
        <f>'Population 2016'!O164/'Population 2016'!O$5</f>
        <v>7.905608226587809E-3</v>
      </c>
      <c r="P164">
        <f>'Population 2016'!P164/'Population 2016'!P$5</f>
        <v>2.6597543108306098E-3</v>
      </c>
      <c r="Q164">
        <f>'Population 2016'!Q164/'Population 2016'!Q$5</f>
        <v>9.4240960740766856E-3</v>
      </c>
      <c r="R164">
        <f>'Population 2016'!R164/'Population 2016'!R$5</f>
        <v>4.0586575823707881E-3</v>
      </c>
      <c r="S164">
        <f>'Population 2016'!S164/'Population 2016'!S$5</f>
        <v>8.3781870563541649E-3</v>
      </c>
      <c r="T164">
        <f>'Population 2016'!T164/'Population 2016'!T$5</f>
        <v>5.211653629777155E-3</v>
      </c>
      <c r="U164">
        <f>'Population 2016'!U164/'Population 2016'!U$5</f>
        <v>3.3417430177488605E-2</v>
      </c>
      <c r="V164">
        <f>'Population 2016'!V164/'Population 2016'!V$5</f>
        <v>8.8535425618793927E-3</v>
      </c>
      <c r="W164">
        <f>'Population 2016'!W164/'Population 2016'!W$5</f>
        <v>9.3051987527699876E-3</v>
      </c>
      <c r="X164">
        <f>'Population 2016'!X164/'Population 2016'!X$5</f>
        <v>9.3051987527699876E-3</v>
      </c>
      <c r="Y164">
        <f>'Population 2016'!Y164/'Population 2016'!Y$5</f>
        <v>8.1159282046390363E-3</v>
      </c>
      <c r="Z164">
        <f>'Population 2016'!Z164/'Population 2016'!Z$5</f>
        <v>5.0369446923340493E-3</v>
      </c>
      <c r="AA164">
        <f>'Population 2016'!AA164/'Population 2016'!AA$5</f>
        <v>6.5069623966137755E-3</v>
      </c>
      <c r="AB164">
        <f>'Population 2016'!AB164/'Population 2016'!AB$5</f>
        <v>8.2535848438635463E-3</v>
      </c>
      <c r="AC164">
        <f>'Population 2016'!AC164/'Population 2016'!AC$5</f>
        <v>5.3111056408389375E-3</v>
      </c>
      <c r="AD164">
        <f>'Population 2016'!AD164/'Population 2016'!AD$5</f>
        <v>1.4138970560869404E-2</v>
      </c>
      <c r="AE164">
        <f>'Population 2016'!AE164/'Population 2016'!AE$5</f>
        <v>1.308021642932679E-2</v>
      </c>
      <c r="AF164">
        <f>'Population 2016'!AF164/'Population 2016'!AF$5</f>
        <v>6.0625254490340678E-3</v>
      </c>
      <c r="AG164">
        <f>'Population 2016'!AG164/'Population 2016'!AG$5</f>
        <v>1.308021642932679E-2</v>
      </c>
      <c r="AH164">
        <f>'Population 2016'!AH164/'Population 2016'!AH$5</f>
        <v>8.6547839090495345E-3</v>
      </c>
      <c r="AI164">
        <f>'Population 2016'!AI164/'Population 2016'!AI$5</f>
        <v>7.2266821244203342E-3</v>
      </c>
      <c r="AJ164">
        <f>'Population 2016'!AJ164/'Population 2016'!AJ$5</f>
        <v>1.0358865683294761E-2</v>
      </c>
      <c r="AK164">
        <f>'Population 2016'!AK164/'Population 2016'!AK$5</f>
        <v>1.2282664722225714E-2</v>
      </c>
      <c r="AL164">
        <f>'Population 2016'!AL164/'Population 2016'!AL$5</f>
        <v>5.9771908976428232E-3</v>
      </c>
      <c r="AM164">
        <f>'Population 2016'!AM164/'Population 2016'!AM$5</f>
        <v>8.5153083584760102E-3</v>
      </c>
      <c r="AN164">
        <f>'Population 2016'!AN164/'Population 2016'!AN$5</f>
        <v>1.1781389767644812E-2</v>
      </c>
      <c r="AO164">
        <f>'Population 2016'!AO164/'Population 2016'!AO$5</f>
        <v>1.1781389767644812E-2</v>
      </c>
      <c r="AP164">
        <f>'Population 2016'!AP164/'Population 2016'!AP$5</f>
        <v>9.5667612510502032E-3</v>
      </c>
      <c r="AQ164">
        <f>'Population 2016'!AQ164/'Population 2016'!AQ$5</f>
        <v>7.5080835205787256E-3</v>
      </c>
      <c r="AR164">
        <f>'Population 2016'!AR164/'Population 2016'!AR$5</f>
        <v>8.3877968705548915E-3</v>
      </c>
      <c r="AS164">
        <f>'Population 2016'!AS164/'Population 2016'!AS$5</f>
        <v>1.4226195461016665E-2</v>
      </c>
      <c r="AT164">
        <f>'Population 2016'!AT164/'Population 2016'!AT$5</f>
        <v>1.3866188643433332E-2</v>
      </c>
      <c r="AU164">
        <f>'Population 2016'!AU164/'Population 2016'!AU$5</f>
        <v>1.3866188643433332E-2</v>
      </c>
      <c r="AV164">
        <f>'Population 2016'!AV164/'Population 2016'!AV$5</f>
        <v>8.70024284658431E-3</v>
      </c>
      <c r="AW164">
        <f>'Population 2016'!AW164/'Population 2016'!AW$5</f>
        <v>8.8016352431508939E-3</v>
      </c>
      <c r="AX164">
        <f>'Population 2016'!AX164/'Population 2016'!AX$5</f>
        <v>6.5425457147603406E-3</v>
      </c>
      <c r="AY164">
        <f>'Population 2016'!AY164/'Population 2016'!AY$5</f>
        <v>9.0618402129677787E-3</v>
      </c>
      <c r="AZ164">
        <f>'Population 2016'!AZ164/'Population 2016'!AZ$5</f>
        <v>8.8476738901576823E-3</v>
      </c>
      <c r="BA164">
        <f>'Population 2016'!BA164/'Population 2016'!BA$5</f>
        <v>6.6670265601381992E-3</v>
      </c>
      <c r="BB164">
        <f>'Population 2016'!BB164/'Population 2016'!BB$5</f>
        <v>1.0364375824282054E-2</v>
      </c>
      <c r="BC164">
        <f>'Population 2016'!BC164/'Population 2016'!BC$5</f>
        <v>3.3417430177488605E-2</v>
      </c>
      <c r="BD164" s="9">
        <v>162</v>
      </c>
    </row>
    <row r="165" spans="1:56" x14ac:dyDescent="0.35">
      <c r="B165" s="5" t="s">
        <v>54</v>
      </c>
      <c r="C165">
        <f>'Population 2016'!C165/'Population 2016'!C$5</f>
        <v>5.4586436190602753E-3</v>
      </c>
      <c r="D165">
        <f>'Population 2016'!D165/'Population 2016'!D$5</f>
        <v>7.4797296636444546E-3</v>
      </c>
      <c r="E165">
        <f>'Population 2016'!E165/'Population 2016'!E$5</f>
        <v>9.3334395904724841E-3</v>
      </c>
      <c r="F165">
        <f>'Population 2016'!F165/'Population 2016'!F$5</f>
        <v>1.6399690960597475E-2</v>
      </c>
      <c r="G165">
        <f>'Population 2016'!G165/'Population 2016'!G$5</f>
        <v>1.893303740594381E-2</v>
      </c>
      <c r="H165">
        <f>'Population 2016'!H165/'Population 2016'!H$5</f>
        <v>8.3264972617885756E-3</v>
      </c>
      <c r="I165">
        <f>'Population 2016'!I165/'Population 2016'!I$5</f>
        <v>1.6340758730424589E-2</v>
      </c>
      <c r="J165">
        <f>'Population 2016'!J165/'Population 2016'!J$5</f>
        <v>7.8452186460778051E-3</v>
      </c>
      <c r="K165">
        <f>'Population 2016'!K165/'Population 2016'!K$5</f>
        <v>8.9779331852761889E-3</v>
      </c>
      <c r="L165">
        <f>'Population 2016'!L165/'Population 2016'!L$5</f>
        <v>1.7425698537003795E-2</v>
      </c>
      <c r="M165">
        <f>'Population 2016'!M165/'Population 2016'!M$5</f>
        <v>1.7425698537003795E-2</v>
      </c>
      <c r="N165">
        <f>'Population 2016'!N165/'Population 2016'!N$5</f>
        <v>5.1599006598564553E-3</v>
      </c>
      <c r="O165">
        <f>'Population 2016'!O165/'Population 2016'!O$5</f>
        <v>8.9656333898019639E-3</v>
      </c>
      <c r="P165">
        <f>'Population 2016'!P165/'Population 2016'!P$5</f>
        <v>2.7273751831398624E-3</v>
      </c>
      <c r="Q165">
        <f>'Population 2016'!Q165/'Population 2016'!Q$5</f>
        <v>9.6238587090633487E-3</v>
      </c>
      <c r="R165">
        <f>'Population 2016'!R165/'Population 2016'!R$5</f>
        <v>5.1631447277372651E-3</v>
      </c>
      <c r="S165">
        <f>'Population 2016'!S165/'Population 2016'!S$5</f>
        <v>8.6694641031932786E-3</v>
      </c>
      <c r="T165">
        <f>'Population 2016'!T165/'Population 2016'!T$5</f>
        <v>5.1209150174729998E-3</v>
      </c>
      <c r="U165">
        <f>'Population 2016'!U165/'Population 2016'!U$5</f>
        <v>3.1868277785154692E-2</v>
      </c>
      <c r="V165">
        <f>'Population 2016'!V165/'Population 2016'!V$5</f>
        <v>9.1817342258111289E-3</v>
      </c>
      <c r="W165">
        <f>'Population 2016'!W165/'Population 2016'!W$5</f>
        <v>9.697409448355657E-3</v>
      </c>
      <c r="X165">
        <f>'Population 2016'!X165/'Population 2016'!X$5</f>
        <v>9.697409448355657E-3</v>
      </c>
      <c r="Y165">
        <f>'Population 2016'!Y165/'Population 2016'!Y$5</f>
        <v>8.5411996629624325E-3</v>
      </c>
      <c r="Z165">
        <f>'Population 2016'!Z165/'Population 2016'!Z$5</f>
        <v>5.0543668684412766E-3</v>
      </c>
      <c r="AA165">
        <f>'Population 2016'!AA165/'Population 2016'!AA$5</f>
        <v>6.7992907052221128E-3</v>
      </c>
      <c r="AB165">
        <f>'Population 2016'!AB165/'Population 2016'!AB$5</f>
        <v>8.310901405279264E-3</v>
      </c>
      <c r="AC165">
        <f>'Population 2016'!AC165/'Population 2016'!AC$5</f>
        <v>5.7227551140724134E-3</v>
      </c>
      <c r="AD165">
        <f>'Population 2016'!AD165/'Population 2016'!AD$5</f>
        <v>1.6383192526703637E-2</v>
      </c>
      <c r="AE165">
        <f>'Population 2016'!AE165/'Population 2016'!AE$5</f>
        <v>1.5415969363135145E-2</v>
      </c>
      <c r="AF165">
        <f>'Population 2016'!AF165/'Population 2016'!AF$5</f>
        <v>7.2237554479784045E-3</v>
      </c>
      <c r="AG165">
        <f>'Population 2016'!AG165/'Population 2016'!AG$5</f>
        <v>1.5415969363135145E-2</v>
      </c>
      <c r="AH165">
        <f>'Population 2016'!AH165/'Population 2016'!AH$5</f>
        <v>8.7328051419707786E-3</v>
      </c>
      <c r="AI165">
        <f>'Population 2016'!AI165/'Population 2016'!AI$5</f>
        <v>7.2376192142794647E-3</v>
      </c>
      <c r="AJ165">
        <f>'Population 2016'!AJ165/'Population 2016'!AJ$5</f>
        <v>1.0442517357722444E-2</v>
      </c>
      <c r="AK165">
        <f>'Population 2016'!AK165/'Population 2016'!AK$5</f>
        <v>1.2584388318268106E-2</v>
      </c>
      <c r="AL165">
        <f>'Population 2016'!AL165/'Population 2016'!AL$5</f>
        <v>6.7043862294035228E-3</v>
      </c>
      <c r="AM165">
        <f>'Population 2016'!AM165/'Population 2016'!AM$5</f>
        <v>8.4030265383514859E-3</v>
      </c>
      <c r="AN165">
        <f>'Population 2016'!AN165/'Population 2016'!AN$5</f>
        <v>1.5490345805607068E-2</v>
      </c>
      <c r="AO165">
        <f>'Population 2016'!AO165/'Population 2016'!AO$5</f>
        <v>1.5490345805607068E-2</v>
      </c>
      <c r="AP165">
        <f>'Population 2016'!AP165/'Population 2016'!AP$5</f>
        <v>1.1247087170870123E-2</v>
      </c>
      <c r="AQ165">
        <f>'Population 2016'!AQ165/'Population 2016'!AQ$5</f>
        <v>8.6795089603770477E-3</v>
      </c>
      <c r="AR165">
        <f>'Population 2016'!AR165/'Population 2016'!AR$5</f>
        <v>8.9970934215354136E-3</v>
      </c>
      <c r="AS165">
        <f>'Population 2016'!AS165/'Population 2016'!AS$5</f>
        <v>1.6340758730424589E-2</v>
      </c>
      <c r="AT165">
        <f>'Population 2016'!AT165/'Population 2016'!AT$5</f>
        <v>1.5816945220646386E-2</v>
      </c>
      <c r="AU165">
        <f>'Population 2016'!AU165/'Population 2016'!AU$5</f>
        <v>1.5816945220646386E-2</v>
      </c>
      <c r="AV165">
        <f>'Population 2016'!AV165/'Population 2016'!AV$5</f>
        <v>9.5766022595290892E-3</v>
      </c>
      <c r="AW165">
        <f>'Population 2016'!AW165/'Population 2016'!AW$5</f>
        <v>9.080023186283483E-3</v>
      </c>
      <c r="AX165">
        <f>'Population 2016'!AX165/'Population 2016'!AX$5</f>
        <v>7.2325798331139704E-3</v>
      </c>
      <c r="AY165">
        <f>'Population 2016'!AY165/'Population 2016'!AY$5</f>
        <v>1.0128209051130627E-2</v>
      </c>
      <c r="AZ165">
        <f>'Population 2016'!AZ165/'Population 2016'!AZ$5</f>
        <v>1.0507331833792592E-2</v>
      </c>
      <c r="BA165">
        <f>'Population 2016'!BA165/'Population 2016'!BA$5</f>
        <v>7.368818829626431E-3</v>
      </c>
      <c r="BB165">
        <f>'Population 2016'!BB165/'Population 2016'!BB$5</f>
        <v>1.0530095357781568E-2</v>
      </c>
      <c r="BC165">
        <f>'Population 2016'!BC165/'Population 2016'!BC$5</f>
        <v>3.1868277785154692E-2</v>
      </c>
      <c r="BD165" s="9">
        <v>163</v>
      </c>
    </row>
    <row r="166" spans="1:56" x14ac:dyDescent="0.35">
      <c r="B166" s="5" t="s">
        <v>55</v>
      </c>
      <c r="C166">
        <f>'Population 2016'!C166/'Population 2016'!C$5</f>
        <v>4.8402017858146821E-3</v>
      </c>
      <c r="D166">
        <f>'Population 2016'!D166/'Population 2016'!D$5</f>
        <v>6.8244280782058433E-3</v>
      </c>
      <c r="E166">
        <f>'Population 2016'!E166/'Population 2016'!E$5</f>
        <v>8.6443307909750185E-3</v>
      </c>
      <c r="F166">
        <f>'Population 2016'!F166/'Population 2016'!F$5</f>
        <v>1.5204738604172032E-2</v>
      </c>
      <c r="G166">
        <f>'Population 2016'!G166/'Population 2016'!G$5</f>
        <v>1.9122503112650895E-2</v>
      </c>
      <c r="H166">
        <f>'Population 2016'!H166/'Population 2016'!H$5</f>
        <v>7.2921699150165524E-3</v>
      </c>
      <c r="I166">
        <f>'Population 2016'!I166/'Population 2016'!I$5</f>
        <v>1.601624654551545E-2</v>
      </c>
      <c r="J166">
        <f>'Population 2016'!J166/'Population 2016'!J$5</f>
        <v>7.3642221540349802E-3</v>
      </c>
      <c r="K166">
        <f>'Population 2016'!K166/'Population 2016'!K$5</f>
        <v>8.8834286254311778E-3</v>
      </c>
      <c r="L166">
        <f>'Population 2016'!L166/'Population 2016'!L$5</f>
        <v>1.6726764411545123E-2</v>
      </c>
      <c r="M166">
        <f>'Population 2016'!M166/'Population 2016'!M$5</f>
        <v>1.6726764411545123E-2</v>
      </c>
      <c r="N166">
        <f>'Population 2016'!N166/'Population 2016'!N$5</f>
        <v>4.7901881515178303E-3</v>
      </c>
      <c r="O166">
        <f>'Population 2016'!O166/'Population 2016'!O$5</f>
        <v>7.0635321623522653E-3</v>
      </c>
      <c r="P166">
        <f>'Population 2016'!P166/'Population 2016'!P$5</f>
        <v>2.6034035839062322E-3</v>
      </c>
      <c r="Q166">
        <f>'Population 2016'!Q166/'Population 2016'!Q$5</f>
        <v>9.8588735737535401E-3</v>
      </c>
      <c r="R166">
        <f>'Population 2016'!R166/'Population 2016'!R$5</f>
        <v>5.0566881354127853E-3</v>
      </c>
      <c r="S166">
        <f>'Population 2016'!S166/'Population 2016'!S$5</f>
        <v>8.114272398763573E-3</v>
      </c>
      <c r="T166">
        <f>'Population 2016'!T166/'Population 2016'!T$5</f>
        <v>4.3135740310744847E-3</v>
      </c>
      <c r="U166">
        <f>'Population 2016'!U166/'Population 2016'!U$5</f>
        <v>3.1381401318992606E-2</v>
      </c>
      <c r="V166">
        <f>'Population 2016'!V166/'Population 2016'!V$5</f>
        <v>7.800276291586845E-3</v>
      </c>
      <c r="W166">
        <f>'Population 2016'!W166/'Population 2016'!W$5</f>
        <v>9.4980356780996079E-3</v>
      </c>
      <c r="X166">
        <f>'Population 2016'!X166/'Population 2016'!X$5</f>
        <v>9.4980356780996079E-3</v>
      </c>
      <c r="Y166">
        <f>'Population 2016'!Y166/'Population 2016'!Y$5</f>
        <v>7.5912942560531632E-3</v>
      </c>
      <c r="Z166">
        <f>'Population 2016'!Z166/'Population 2016'!Z$5</f>
        <v>4.4852424489385057E-3</v>
      </c>
      <c r="AA166">
        <f>'Population 2016'!AA166/'Population 2016'!AA$5</f>
        <v>6.1628122514794138E-3</v>
      </c>
      <c r="AB166">
        <f>'Population 2016'!AB166/'Population 2016'!AB$5</f>
        <v>7.6824662497569163E-3</v>
      </c>
      <c r="AC166">
        <f>'Population 2016'!AC166/'Population 2016'!AC$5</f>
        <v>5.2345677990819593E-3</v>
      </c>
      <c r="AD166">
        <f>'Population 2016'!AD166/'Population 2016'!AD$5</f>
        <v>1.6301313781681492E-2</v>
      </c>
      <c r="AE166">
        <f>'Population 2016'!AE166/'Population 2016'!AE$5</f>
        <v>1.5231162537603055E-2</v>
      </c>
      <c r="AF166">
        <f>'Population 2016'!AF166/'Population 2016'!AF$5</f>
        <v>7.7063445384487773E-3</v>
      </c>
      <c r="AG166">
        <f>'Population 2016'!AG166/'Population 2016'!AG$5</f>
        <v>1.5231162537603055E-2</v>
      </c>
      <c r="AH166">
        <f>'Population 2016'!AH166/'Population 2016'!AH$5</f>
        <v>7.8299880181678019E-3</v>
      </c>
      <c r="AI166">
        <f>'Population 2016'!AI166/'Population 2016'!AI$5</f>
        <v>6.5034670574853444E-3</v>
      </c>
      <c r="AJ166">
        <f>'Population 2016'!AJ166/'Population 2016'!AJ$5</f>
        <v>9.6478264506594542E-3</v>
      </c>
      <c r="AK166">
        <f>'Population 2016'!AK166/'Population 2016'!AK$5</f>
        <v>1.2094087474699219E-2</v>
      </c>
      <c r="AL166">
        <f>'Population 2016'!AL166/'Population 2016'!AL$5</f>
        <v>6.4028662137954277E-3</v>
      </c>
      <c r="AM166">
        <f>'Population 2016'!AM166/'Population 2016'!AM$5</f>
        <v>6.9506068651278017E-3</v>
      </c>
      <c r="AN166">
        <f>'Population 2016'!AN166/'Population 2016'!AN$5</f>
        <v>1.652667175739064E-2</v>
      </c>
      <c r="AO166">
        <f>'Population 2016'!AO166/'Population 2016'!AO$5</f>
        <v>1.652667175739064E-2</v>
      </c>
      <c r="AP166">
        <f>'Population 2016'!AP166/'Population 2016'!AP$5</f>
        <v>1.0494110933214972E-2</v>
      </c>
      <c r="AQ166">
        <f>'Population 2016'!AQ166/'Population 2016'!AQ$5</f>
        <v>7.5080835205787256E-3</v>
      </c>
      <c r="AR166">
        <f>'Population 2016'!AR166/'Population 2016'!AR$5</f>
        <v>8.3641824521256646E-3</v>
      </c>
      <c r="AS166">
        <f>'Population 2016'!AS166/'Population 2016'!AS$5</f>
        <v>1.601624654551545E-2</v>
      </c>
      <c r="AT166">
        <f>'Population 2016'!AT166/'Population 2016'!AT$5</f>
        <v>1.4235250698581748E-2</v>
      </c>
      <c r="AU166">
        <f>'Population 2016'!AU166/'Population 2016'!AU$5</f>
        <v>1.4235250698581748E-2</v>
      </c>
      <c r="AV166">
        <f>'Population 2016'!AV166/'Population 2016'!AV$5</f>
        <v>8.5946573751451809E-3</v>
      </c>
      <c r="AW166">
        <f>'Population 2016'!AW166/'Population 2016'!AW$5</f>
        <v>8.7558728415400577E-3</v>
      </c>
      <c r="AX166">
        <f>'Population 2016'!AX166/'Population 2016'!AX$5</f>
        <v>6.5425457147603406E-3</v>
      </c>
      <c r="AY166">
        <f>'Population 2016'!AY166/'Population 2016'!AY$5</f>
        <v>9.6416878308497288E-3</v>
      </c>
      <c r="AZ166">
        <f>'Population 2016'!AZ166/'Population 2016'!AZ$5</f>
        <v>9.7681081049985335E-3</v>
      </c>
      <c r="BA166">
        <f>'Population 2016'!BA166/'Population 2016'!BA$5</f>
        <v>7.0988987259771111E-3</v>
      </c>
      <c r="BB166">
        <f>'Population 2016'!BB166/'Population 2016'!BB$5</f>
        <v>9.473633331722171E-3</v>
      </c>
      <c r="BC166">
        <f>'Population 2016'!BC166/'Population 2016'!BC$5</f>
        <v>3.1381401318992606E-2</v>
      </c>
      <c r="BD166" s="9">
        <v>164</v>
      </c>
    </row>
    <row r="167" spans="1:56" x14ac:dyDescent="0.35">
      <c r="B167" s="5" t="s">
        <v>56</v>
      </c>
      <c r="C167">
        <f>'Population 2016'!C167/'Population 2016'!C$5</f>
        <v>4.3444261013120163E-3</v>
      </c>
      <c r="D167">
        <f>'Population 2016'!D167/'Population 2016'!D$5</f>
        <v>6.2938294064141314E-3</v>
      </c>
      <c r="E167">
        <f>'Population 2016'!E167/'Population 2016'!E$5</f>
        <v>8.0817929954668834E-3</v>
      </c>
      <c r="F167">
        <f>'Population 2016'!F167/'Population 2016'!F$5</f>
        <v>1.2938449652330672E-2</v>
      </c>
      <c r="G167">
        <f>'Population 2016'!G167/'Population 2016'!G$5</f>
        <v>1.8540572727764847E-2</v>
      </c>
      <c r="H167">
        <f>'Population 2016'!H167/'Population 2016'!H$5</f>
        <v>7.0262926660030547E-3</v>
      </c>
      <c r="I167">
        <f>'Population 2016'!I167/'Population 2016'!I$5</f>
        <v>1.4131982246043045E-2</v>
      </c>
      <c r="J167">
        <f>'Population 2016'!J167/'Population 2016'!J$5</f>
        <v>6.4519874277468633E-3</v>
      </c>
      <c r="K167">
        <f>'Population 2016'!K167/'Population 2016'!K$5</f>
        <v>7.2768511080659641E-3</v>
      </c>
      <c r="L167">
        <f>'Population 2016'!L167/'Population 2016'!L$5</f>
        <v>1.6186678950963419E-2</v>
      </c>
      <c r="M167">
        <f>'Population 2016'!M167/'Population 2016'!M$5</f>
        <v>1.6186678950963419E-2</v>
      </c>
      <c r="N167">
        <f>'Population 2016'!N167/'Population 2016'!N$5</f>
        <v>4.0186142210720055E-3</v>
      </c>
      <c r="O167">
        <f>'Population 2016'!O167/'Population 2016'!O$5</f>
        <v>6.7366085138843481E-3</v>
      </c>
      <c r="P167">
        <f>'Population 2016'!P167/'Population 2016'!P$5</f>
        <v>2.299109658514595E-3</v>
      </c>
      <c r="Q167">
        <f>'Population 2016'!Q167/'Population 2016'!Q$5</f>
        <v>8.6837992503025815E-3</v>
      </c>
      <c r="R167">
        <f>'Population 2016'!R167/'Population 2016'!R$5</f>
        <v>3.9388939160057484E-3</v>
      </c>
      <c r="S167">
        <f>'Population 2016'!S167/'Population 2016'!S$5</f>
        <v>6.9050313255224005E-3</v>
      </c>
      <c r="T167">
        <f>'Population 2016'!T167/'Population 2016'!T$5</f>
        <v>3.545785773116243E-3</v>
      </c>
      <c r="U167">
        <f>'Population 2016'!U167/'Population 2016'!U$5</f>
        <v>3.0230602398973135E-2</v>
      </c>
      <c r="V167">
        <f>'Population 2016'!V167/'Population 2016'!V$5</f>
        <v>6.4646125430274535E-3</v>
      </c>
      <c r="W167">
        <f>'Population 2016'!W167/'Population 2016'!W$5</f>
        <v>7.9455350080730042E-3</v>
      </c>
      <c r="X167">
        <f>'Population 2016'!X167/'Population 2016'!X$5</f>
        <v>7.9455350080730042E-3</v>
      </c>
      <c r="Y167">
        <f>'Population 2016'!Y167/'Population 2016'!Y$5</f>
        <v>6.4585618670609368E-3</v>
      </c>
      <c r="Z167">
        <f>'Population 2016'!Z167/'Population 2016'!Z$5</f>
        <v>3.7457678630539526E-3</v>
      </c>
      <c r="AA167">
        <f>'Population 2016'!AA167/'Population 2016'!AA$5</f>
        <v>5.1888274777979974E-3</v>
      </c>
      <c r="AB167">
        <f>'Population 2016'!AB167/'Population 2016'!AB$5</f>
        <v>6.980338372414358E-3</v>
      </c>
      <c r="AC167">
        <f>'Population 2016'!AC167/'Population 2016'!AC$5</f>
        <v>4.3057707464094442E-3</v>
      </c>
      <c r="AD167">
        <f>'Population 2016'!AD167/'Population 2016'!AD$5</f>
        <v>1.554951803193271E-2</v>
      </c>
      <c r="AE167">
        <f>'Population 2016'!AE167/'Population 2016'!AE$5</f>
        <v>1.4414932391502993E-2</v>
      </c>
      <c r="AF167">
        <f>'Population 2016'!AF167/'Population 2016'!AF$5</f>
        <v>5.7759881765672835E-3</v>
      </c>
      <c r="AG167">
        <f>'Population 2016'!AG167/'Population 2016'!AG$5</f>
        <v>1.4414932391502993E-2</v>
      </c>
      <c r="AH167">
        <f>'Population 2016'!AH167/'Population 2016'!AH$5</f>
        <v>6.7748437253281075E-3</v>
      </c>
      <c r="AI167">
        <f>'Population 2016'!AI167/'Population 2016'!AI$5</f>
        <v>5.5259646513255755E-3</v>
      </c>
      <c r="AJ167">
        <f>'Population 2016'!AJ167/'Population 2016'!AJ$5</f>
        <v>9.1738002955692489E-3</v>
      </c>
      <c r="AK167">
        <f>'Population 2016'!AK167/'Population 2016'!AK$5</f>
        <v>1.051003859547666E-2</v>
      </c>
      <c r="AL167">
        <f>'Population 2016'!AL167/'Population 2016'!AL$5</f>
        <v>5.6845391177879076E-3</v>
      </c>
      <c r="AM167">
        <f>'Population 2016'!AM167/'Population 2016'!AM$5</f>
        <v>5.9292045014143887E-3</v>
      </c>
      <c r="AN167">
        <f>'Population 2016'!AN167/'Population 2016'!AN$5</f>
        <v>1.3199520017453911E-2</v>
      </c>
      <c r="AO167">
        <f>'Population 2016'!AO167/'Population 2016'!AO$5</f>
        <v>1.3199520017453911E-2</v>
      </c>
      <c r="AP167">
        <f>'Population 2016'!AP167/'Population 2016'!AP$5</f>
        <v>9.8996560087503769E-3</v>
      </c>
      <c r="AQ167">
        <f>'Population 2016'!AQ167/'Population 2016'!AQ$5</f>
        <v>6.0420891105387184E-3</v>
      </c>
      <c r="AR167">
        <f>'Population 2016'!AR167/'Population 2016'!AR$5</f>
        <v>7.4066846180802235E-3</v>
      </c>
      <c r="AS167">
        <f>'Population 2016'!AS167/'Population 2016'!AS$5</f>
        <v>1.4131982246043045E-2</v>
      </c>
      <c r="AT167">
        <f>'Population 2016'!AT167/'Population 2016'!AT$5</f>
        <v>1.4024358095639795E-2</v>
      </c>
      <c r="AU167">
        <f>'Population 2016'!AU167/'Population 2016'!AU$5</f>
        <v>1.4024358095639795E-2</v>
      </c>
      <c r="AV167">
        <f>'Population 2016'!AV167/'Population 2016'!AV$5</f>
        <v>8.9325308837503968E-3</v>
      </c>
      <c r="AW167">
        <f>'Population 2016'!AW167/'Population 2016'!AW$5</f>
        <v>7.6652022698151202E-3</v>
      </c>
      <c r="AX167">
        <f>'Population 2016'!AX167/'Population 2016'!AX$5</f>
        <v>6.0058525115964066E-3</v>
      </c>
      <c r="AY167">
        <f>'Population 2016'!AY167/'Population 2016'!AY$5</f>
        <v>8.3167589731036381E-3</v>
      </c>
      <c r="AZ167">
        <f>'Population 2016'!AZ167/'Population 2016'!AZ$5</f>
        <v>8.6434525487398672E-3</v>
      </c>
      <c r="BA167">
        <f>'Population 2016'!BA167/'Population 2016'!BA$5</f>
        <v>6.2486503994817538E-3</v>
      </c>
      <c r="BB167">
        <f>'Population 2016'!BB167/'Population 2016'!BB$5</f>
        <v>7.7404832105397621E-3</v>
      </c>
      <c r="BC167">
        <f>'Population 2016'!BC167/'Population 2016'!BC$5</f>
        <v>3.0230602398973135E-2</v>
      </c>
      <c r="BD167" s="9">
        <v>165</v>
      </c>
    </row>
    <row r="168" spans="1:56" x14ac:dyDescent="0.35">
      <c r="B168" s="5" t="s">
        <v>57</v>
      </c>
      <c r="C168">
        <f>'Population 2016'!C168/'Population 2016'!C$5</f>
        <v>4.0990938038261617E-3</v>
      </c>
      <c r="D168">
        <f>'Population 2016'!D168/'Population 2016'!D$5</f>
        <v>6.3574034408223545E-3</v>
      </c>
      <c r="E168">
        <f>'Population 2016'!E168/'Population 2016'!E$5</f>
        <v>8.4286913026968991E-3</v>
      </c>
      <c r="F168">
        <f>'Population 2016'!F168/'Population 2016'!F$5</f>
        <v>1.5091424156579963E-2</v>
      </c>
      <c r="G168">
        <f>'Population 2016'!G168/'Population 2016'!G$5</f>
        <v>2.1233692415958426E-2</v>
      </c>
      <c r="H168">
        <f>'Population 2016'!H168/'Population 2016'!H$5</f>
        <v>7.5223807037965327E-3</v>
      </c>
      <c r="I168">
        <f>'Population 2016'!I168/'Population 2016'!I$5</f>
        <v>1.5304413365714765E-2</v>
      </c>
      <c r="J168">
        <f>'Population 2016'!J168/'Population 2016'!J$5</f>
        <v>6.6095552441057196E-3</v>
      </c>
      <c r="K168">
        <f>'Population 2016'!K168/'Population 2016'!K$5</f>
        <v>7.7021216273685201E-3</v>
      </c>
      <c r="L168">
        <f>'Population 2016'!L168/'Population 2016'!L$5</f>
        <v>1.7393928804028402E-2</v>
      </c>
      <c r="M168">
        <f>'Population 2016'!M168/'Population 2016'!M$5</f>
        <v>1.7393928804028402E-2</v>
      </c>
      <c r="N168">
        <f>'Population 2016'!N168/'Population 2016'!N$5</f>
        <v>4.0427259063984377E-3</v>
      </c>
      <c r="O168">
        <f>'Population 2016'!O168/'Population 2016'!O$5</f>
        <v>7.0239050534470632E-3</v>
      </c>
      <c r="P168">
        <f>'Population 2016'!P168/'Population 2016'!P$5</f>
        <v>2.5019722754423533E-3</v>
      </c>
      <c r="Q168">
        <f>'Population 2016'!Q168/'Population 2016'!Q$5</f>
        <v>8.1197635750461222E-3</v>
      </c>
      <c r="R168">
        <f>'Population 2016'!R168/'Population 2016'!R$5</f>
        <v>3.4731463245861499E-3</v>
      </c>
      <c r="S168">
        <f>'Population 2016'!S168/'Population 2016'!S$5</f>
        <v>6.9350416879240071E-3</v>
      </c>
      <c r="T168">
        <f>'Population 2016'!T168/'Population 2016'!T$5</f>
        <v>3.1967911104079515E-3</v>
      </c>
      <c r="U168">
        <f>'Population 2016'!U168/'Population 2016'!U$5</f>
        <v>3.2886292214402695E-2</v>
      </c>
      <c r="V168">
        <f>'Population 2016'!V168/'Population 2016'!V$5</f>
        <v>6.9530838567863169E-3</v>
      </c>
      <c r="W168">
        <f>'Population 2016'!W168/'Population 2016'!W$5</f>
        <v>8.4782878695768699E-3</v>
      </c>
      <c r="X168">
        <f>'Population 2016'!X168/'Population 2016'!X$5</f>
        <v>8.4782878695768699E-3</v>
      </c>
      <c r="Y168">
        <f>'Population 2016'!Y168/'Population 2016'!Y$5</f>
        <v>6.788445334732357E-3</v>
      </c>
      <c r="Z168">
        <f>'Population 2016'!Z168/'Population 2016'!Z$5</f>
        <v>2.9714489249549445E-3</v>
      </c>
      <c r="AA168">
        <f>'Population 2016'!AA168/'Population 2016'!AA$5</f>
        <v>4.6931981182029518E-3</v>
      </c>
      <c r="AB168">
        <f>'Population 2016'!AB168/'Population 2016'!AB$5</f>
        <v>7.1011125553974803E-3</v>
      </c>
      <c r="AC168">
        <f>'Population 2016'!AC168/'Population 2016'!AC$5</f>
        <v>3.8186177265778689E-3</v>
      </c>
      <c r="AD168">
        <f>'Population 2016'!AD168/'Population 2016'!AD$5</f>
        <v>1.6126391008225091E-2</v>
      </c>
      <c r="AE168">
        <f>'Population 2016'!AE168/'Population 2016'!AE$5</f>
        <v>1.4189057382519328E-2</v>
      </c>
      <c r="AF168">
        <f>'Population 2016'!AF168/'Population 2016'!AF$5</f>
        <v>5.3989654496373043E-3</v>
      </c>
      <c r="AG168">
        <f>'Population 2016'!AG168/'Population 2016'!AG$5</f>
        <v>1.4189057382519328E-2</v>
      </c>
      <c r="AH168">
        <f>'Population 2016'!AH168/'Population 2016'!AH$5</f>
        <v>6.2639904145342408E-3</v>
      </c>
      <c r="AI168">
        <f>'Population 2016'!AI168/'Population 2016'!AI$5</f>
        <v>5.1964848193192751E-3</v>
      </c>
      <c r="AJ168">
        <f>'Population 2016'!AJ168/'Population 2016'!AJ$5</f>
        <v>9.2295680785210391E-3</v>
      </c>
      <c r="AK168">
        <f>'Population 2016'!AK168/'Population 2016'!AK$5</f>
        <v>1.092490854003495E-2</v>
      </c>
      <c r="AL168">
        <f>'Population 2016'!AL168/'Population 2016'!AL$5</f>
        <v>6.766463879675777E-3</v>
      </c>
      <c r="AM168">
        <f>'Population 2016'!AM168/'Population 2016'!AM$5</f>
        <v>5.9726684317851723E-3</v>
      </c>
      <c r="AN168">
        <f>'Population 2016'!AN168/'Population 2016'!AN$5</f>
        <v>1.2763172248281881E-2</v>
      </c>
      <c r="AO168">
        <f>'Population 2016'!AO168/'Population 2016'!AO$5</f>
        <v>1.2763172248281881E-2</v>
      </c>
      <c r="AP168">
        <f>'Population 2016'!AP168/'Population 2016'!AP$5</f>
        <v>9.5746873167097315E-3</v>
      </c>
      <c r="AQ168">
        <f>'Population 2016'!AQ168/'Population 2016'!AQ$5</f>
        <v>6.2887049926015235E-3</v>
      </c>
      <c r="AR168">
        <f>'Population 2016'!AR168/'Population 2016'!AR$5</f>
        <v>7.434309032091772E-3</v>
      </c>
      <c r="AS168">
        <f>'Population 2016'!AS168/'Population 2016'!AS$5</f>
        <v>1.5304413365714765E-2</v>
      </c>
      <c r="AT168">
        <f>'Population 2016'!AT168/'Population 2016'!AT$5</f>
        <v>1.4604312753730163E-2</v>
      </c>
      <c r="AU168">
        <f>'Population 2016'!AU168/'Population 2016'!AU$5</f>
        <v>1.4604312753730163E-2</v>
      </c>
      <c r="AV168">
        <f>'Population 2016'!AV168/'Population 2016'!AV$5</f>
        <v>8.9536479780382219E-3</v>
      </c>
      <c r="AW168">
        <f>'Population 2016'!AW168/'Population 2016'!AW$5</f>
        <v>6.570718164622613E-3</v>
      </c>
      <c r="AX168">
        <f>'Population 2016'!AX168/'Population 2016'!AX$5</f>
        <v>6.0186309211955483E-3</v>
      </c>
      <c r="AY168">
        <f>'Population 2016'!AY168/'Population 2016'!AY$5</f>
        <v>8.8277592484930084E-3</v>
      </c>
      <c r="AZ168">
        <f>'Population 2016'!AZ168/'Population 2016'!AZ$5</f>
        <v>9.1353095822954474E-3</v>
      </c>
      <c r="BA168">
        <f>'Population 2016'!BA168/'Population 2016'!BA$5</f>
        <v>5.3714100626214636E-3</v>
      </c>
      <c r="BB168">
        <f>'Population 2016'!BB168/'Population 2016'!BB$5</f>
        <v>7.4159491241032154E-3</v>
      </c>
      <c r="BC168">
        <f>'Population 2016'!BC168/'Population 2016'!BC$5</f>
        <v>3.2886292214402695E-2</v>
      </c>
      <c r="BD168" s="9">
        <v>166</v>
      </c>
    </row>
    <row r="169" spans="1:56" x14ac:dyDescent="0.35">
      <c r="B169" s="5" t="s">
        <v>58</v>
      </c>
      <c r="C169">
        <f>'Population 2016'!C169/'Population 2016'!C$5</f>
        <v>2.5351004073538358E-3</v>
      </c>
      <c r="D169">
        <f>'Population 2016'!D169/'Population 2016'!D$5</f>
        <v>4.327924650098295E-3</v>
      </c>
      <c r="E169">
        <f>'Population 2016'!E169/'Population 2016'!E$5</f>
        <v>5.9722762623113743E-3</v>
      </c>
      <c r="F169">
        <f>'Population 2016'!F169/'Population 2016'!F$5</f>
        <v>9.8583569405099152E-3</v>
      </c>
      <c r="G169">
        <f>'Population 2016'!G169/'Population 2016'!G$5</f>
        <v>1.5333188978509176E-2</v>
      </c>
      <c r="H169">
        <f>'Population 2016'!H169/'Population 2016'!H$5</f>
        <v>5.7098760428386615E-3</v>
      </c>
      <c r="I169">
        <f>'Population 2016'!I169/'Population 2016'!I$5</f>
        <v>1.1295117661837367E-2</v>
      </c>
      <c r="J169">
        <f>'Population 2016'!J169/'Population 2016'!J$5</f>
        <v>4.735327533731952E-3</v>
      </c>
      <c r="K169">
        <f>'Population 2016'!K169/'Population 2016'!K$5</f>
        <v>5.8829088503520293E-3</v>
      </c>
      <c r="L169">
        <f>'Population 2016'!L169/'Population 2016'!L$5</f>
        <v>1.3938970342954268E-2</v>
      </c>
      <c r="M169">
        <f>'Population 2016'!M169/'Population 2016'!M$5</f>
        <v>1.3938970342954268E-2</v>
      </c>
      <c r="N169">
        <f>'Population 2016'!N169/'Population 2016'!N$5</f>
        <v>2.8451788685189801E-3</v>
      </c>
      <c r="O169">
        <f>'Population 2016'!O169/'Population 2016'!O$5</f>
        <v>5.3991935883337793E-3</v>
      </c>
      <c r="P169">
        <f>'Population 2016'!P169/'Population 2016'!P$5</f>
        <v>1.3862278823396821E-3</v>
      </c>
      <c r="Q169">
        <f>'Population 2016'!Q169/'Population 2016'!Q$5</f>
        <v>6.1808909413520402E-3</v>
      </c>
      <c r="R169">
        <f>'Population 2016'!R169/'Population 2016'!R$5</f>
        <v>2.8876350668015117E-3</v>
      </c>
      <c r="S169">
        <f>'Population 2016'!S169/'Population 2016'!S$5</f>
        <v>4.9393525882172259E-3</v>
      </c>
      <c r="T169">
        <f>'Population 2016'!T169/'Population 2016'!T$5</f>
        <v>1.8962043340483845E-3</v>
      </c>
      <c r="U169">
        <f>'Population 2016'!U169/'Population 2016'!U$5</f>
        <v>2.3724162351170718E-2</v>
      </c>
      <c r="V169">
        <f>'Population 2016'!V169/'Population 2016'!V$5</f>
        <v>5.2434342586302959E-3</v>
      </c>
      <c r="W169">
        <f>'Population 2016'!W169/'Population 2016'!W$5</f>
        <v>6.21000268010642E-3</v>
      </c>
      <c r="X169">
        <f>'Population 2016'!X169/'Population 2016'!X$5</f>
        <v>6.21000268010642E-3</v>
      </c>
      <c r="Y169">
        <f>'Population 2016'!Y169/'Population 2016'!Y$5</f>
        <v>4.9999205100077901E-3</v>
      </c>
      <c r="Z169">
        <f>'Population 2016'!Z169/'Population 2016'!Z$5</f>
        <v>2.1080833089745501E-3</v>
      </c>
      <c r="AA169">
        <f>'Population 2016'!AA169/'Population 2016'!AA$5</f>
        <v>3.4441589814218714E-3</v>
      </c>
      <c r="AB169">
        <f>'Population 2016'!AB169/'Population 2016'!AB$5</f>
        <v>4.92922428175184E-3</v>
      </c>
      <c r="AC169">
        <f>'Population 2016'!AC169/'Population 2016'!AC$5</f>
        <v>2.8060427660362292E-3</v>
      </c>
      <c r="AD169">
        <f>'Population 2016'!AD169/'Population 2016'!AD$5</f>
        <v>1.2114332502140012E-2</v>
      </c>
      <c r="AE169">
        <f>'Population 2016'!AE169/'Population 2016'!AE$5</f>
        <v>1.0893335660530395E-2</v>
      </c>
      <c r="AF169">
        <f>'Population 2016'!AF169/'Population 2016'!AF$5</f>
        <v>4.5393536322369515E-3</v>
      </c>
      <c r="AG169">
        <f>'Population 2016'!AG169/'Population 2016'!AG$5</f>
        <v>1.0893335660530395E-2</v>
      </c>
      <c r="AH169">
        <f>'Population 2016'!AH169/'Population 2016'!AH$5</f>
        <v>4.5902492035332469E-3</v>
      </c>
      <c r="AI169">
        <f>'Population 2016'!AI169/'Population 2016'!AI$5</f>
        <v>3.5777955201679937E-3</v>
      </c>
      <c r="AJ169">
        <f>'Population 2016'!AJ169/'Population 2016'!AJ$5</f>
        <v>6.5527144968351783E-3</v>
      </c>
      <c r="AK169">
        <f>'Population 2016'!AK169/'Population 2016'!AK$5</f>
        <v>8.020818928126925E-3</v>
      </c>
      <c r="AL169">
        <f>'Population 2016'!AL169/'Population 2016'!AL$5</f>
        <v>5.090367322324897E-3</v>
      </c>
      <c r="AM169">
        <f>'Population 2016'!AM169/'Population 2016'!AM$5</f>
        <v>4.2015132691757429E-3</v>
      </c>
      <c r="AN169">
        <f>'Population 2016'!AN169/'Population 2016'!AN$5</f>
        <v>1.0635976873568233E-2</v>
      </c>
      <c r="AO169">
        <f>'Population 2016'!AO169/'Population 2016'!AO$5</f>
        <v>1.0635976873568233E-2</v>
      </c>
      <c r="AP169">
        <f>'Population 2016'!AP169/'Population 2016'!AP$5</f>
        <v>7.6882836897420861E-3</v>
      </c>
      <c r="AQ169">
        <f>'Population 2016'!AQ169/'Population 2016'!AQ$5</f>
        <v>4.6514495533512357E-3</v>
      </c>
      <c r="AR169">
        <f>'Population 2016'!AR169/'Population 2016'!AR$5</f>
        <v>5.4437917805338328E-3</v>
      </c>
      <c r="AS169">
        <f>'Population 2016'!AS169/'Population 2016'!AS$5</f>
        <v>1.1295117661837367E-2</v>
      </c>
      <c r="AT169">
        <f>'Population 2016'!AT169/'Population 2016'!AT$5</f>
        <v>1.0913692202246006E-2</v>
      </c>
      <c r="AU169">
        <f>'Population 2016'!AU169/'Population 2016'!AU$5</f>
        <v>1.0913692202246006E-2</v>
      </c>
      <c r="AV169">
        <f>'Population 2016'!AV169/'Population 2016'!AV$5</f>
        <v>6.7785872663921444E-3</v>
      </c>
      <c r="AW169">
        <f>'Population 2016'!AW169/'Population 2016'!AW$5</f>
        <v>4.9995423759838916E-3</v>
      </c>
      <c r="AX169">
        <f>'Population 2016'!AX169/'Population 2016'!AX$5</f>
        <v>4.1146478909234955E-3</v>
      </c>
      <c r="AY169">
        <f>'Population 2016'!AY169/'Population 2016'!AY$5</f>
        <v>6.3966830880328018E-3</v>
      </c>
      <c r="AZ169">
        <f>'Population 2016'!AZ169/'Population 2016'!AZ$5</f>
        <v>6.5609701376624424E-3</v>
      </c>
      <c r="BA169">
        <f>'Population 2016'!BA169/'Population 2016'!BA$5</f>
        <v>4.1027855754696609E-3</v>
      </c>
      <c r="BB169">
        <f>'Population 2016'!BB169/'Population 2016'!BB$5</f>
        <v>5.5654143333586517E-3</v>
      </c>
      <c r="BC169">
        <f>'Population 2016'!BC169/'Population 2016'!BC$5</f>
        <v>2.3724162351170718E-2</v>
      </c>
      <c r="BD169" s="9">
        <v>167</v>
      </c>
    </row>
    <row r="170" spans="1:56" x14ac:dyDescent="0.35">
      <c r="B170" s="5" t="s">
        <v>59</v>
      </c>
      <c r="C170">
        <f>'Population 2016'!C170/'Population 2016'!C$5</f>
        <v>2.2948791993989358E-3</v>
      </c>
      <c r="D170">
        <f>'Population 2016'!D170/'Population 2016'!D$5</f>
        <v>3.2496112203280422E-3</v>
      </c>
      <c r="E170">
        <f>'Population 2016'!E170/'Population 2016'!E$5</f>
        <v>4.1252771670596622E-3</v>
      </c>
      <c r="F170">
        <f>'Population 2016'!F170/'Population 2016'!F$5</f>
        <v>7.3654390934844195E-3</v>
      </c>
      <c r="G170">
        <f>'Population 2016'!G170/'Population 2016'!G$5</f>
        <v>1.1516808314837871E-2</v>
      </c>
      <c r="H170">
        <f>'Population 2016'!H170/'Population 2016'!H$5</f>
        <v>4.2216119294582266E-3</v>
      </c>
      <c r="I170">
        <f>'Population 2016'!I170/'Population 2016'!I$5</f>
        <v>8.3640398626580684E-3</v>
      </c>
      <c r="J170">
        <f>'Population 2016'!J170/'Population 2016'!J$5</f>
        <v>3.3172171865022432E-3</v>
      </c>
      <c r="K170">
        <f>'Population 2016'!K170/'Population 2016'!K$5</f>
        <v>3.8983130936067665E-3</v>
      </c>
      <c r="L170">
        <f>'Population 2016'!L170/'Population 2016'!L$5</f>
        <v>1.0460184582148587E-2</v>
      </c>
      <c r="M170">
        <f>'Population 2016'!M170/'Population 2016'!M$5</f>
        <v>1.0460184582148587E-2</v>
      </c>
      <c r="N170">
        <f>'Population 2016'!N170/'Population 2016'!N$5</f>
        <v>2.4754663601803555E-3</v>
      </c>
      <c r="O170">
        <f>'Population 2016'!O170/'Population 2016'!O$5</f>
        <v>4.0320583311043087E-3</v>
      </c>
      <c r="P170">
        <f>'Population 2016'!P170/'Population 2016'!P$5</f>
        <v>7.6636988617153159E-4</v>
      </c>
      <c r="Q170">
        <f>'Population 2016'!Q170/'Population 2016'!Q$5</f>
        <v>4.1010093888438444E-3</v>
      </c>
      <c r="R170">
        <f>'Population 2016'!R170/'Population 2016'!R$5</f>
        <v>2.2888167349763133E-3</v>
      </c>
      <c r="S170">
        <f>'Population 2016'!S170/'Population 2016'!S$5</f>
        <v>3.6709734478905364E-3</v>
      </c>
      <c r="T170">
        <f>'Population 2016'!T170/'Population 2016'!T$5</f>
        <v>1.5146368361539857E-3</v>
      </c>
      <c r="U170">
        <f>'Population 2016'!U170/'Population 2016'!U$5</f>
        <v>1.8279998229540122E-2</v>
      </c>
      <c r="V170">
        <f>'Population 2016'!V170/'Population 2016'!V$5</f>
        <v>3.7245937674113311E-3</v>
      </c>
      <c r="W170">
        <f>'Population 2016'!W170/'Population 2016'!W$5</f>
        <v>4.6999915021015953E-3</v>
      </c>
      <c r="X170">
        <f>'Population 2016'!X170/'Population 2016'!X$5</f>
        <v>4.6999915021015953E-3</v>
      </c>
      <c r="Y170">
        <f>'Population 2016'!Y170/'Population 2016'!Y$5</f>
        <v>3.5293556541231459E-3</v>
      </c>
      <c r="Z170">
        <f>'Population 2016'!Z170/'Population 2016'!Z$5</f>
        <v>1.5021787399120761E-3</v>
      </c>
      <c r="AA170">
        <f>'Population 2016'!AA170/'Population 2016'!AA$5</f>
        <v>2.5379412247360242E-3</v>
      </c>
      <c r="AB170">
        <f>'Population 2016'!AB170/'Population 2016'!AB$5</f>
        <v>3.8750089557127213E-3</v>
      </c>
      <c r="AC170">
        <f>'Population 2016'!AC170/'Population 2016'!AC$5</f>
        <v>1.9610236212328383E-3</v>
      </c>
      <c r="AD170">
        <f>'Population 2016'!AD170/'Population 2016'!AD$5</f>
        <v>8.533998287989876E-3</v>
      </c>
      <c r="AE170">
        <f>'Population 2016'!AE170/'Population 2016'!AE$5</f>
        <v>7.4025400671464802E-3</v>
      </c>
      <c r="AF170">
        <f>'Population 2016'!AF170/'Population 2016'!AF$5</f>
        <v>3.2273145425206233E-3</v>
      </c>
      <c r="AG170">
        <f>'Population 2016'!AG170/'Population 2016'!AG$5</f>
        <v>7.4025400671464802E-3</v>
      </c>
      <c r="AH170">
        <f>'Population 2016'!AH170/'Population 2016'!AH$5</f>
        <v>3.5741155271541755E-3</v>
      </c>
      <c r="AI170">
        <f>'Population 2016'!AI170/'Population 2016'!AI$5</f>
        <v>2.6276358386560505E-3</v>
      </c>
      <c r="AJ170">
        <f>'Population 2016'!AJ170/'Population 2016'!AJ$5</f>
        <v>4.7960293338538329E-3</v>
      </c>
      <c r="AK170">
        <f>'Population 2016'!AK170/'Population 2016'!AK$5</f>
        <v>7.0905045069962159E-3</v>
      </c>
      <c r="AL170">
        <f>'Population 2016'!AL170/'Population 2016'!AL$5</f>
        <v>3.8044731381139036E-3</v>
      </c>
      <c r="AM170">
        <f>'Population 2016'!AM170/'Population 2016'!AM$5</f>
        <v>3.0642070911402401E-3</v>
      </c>
      <c r="AN170">
        <f>'Population 2016'!AN170/'Population 2016'!AN$5</f>
        <v>7.6360859605105269E-3</v>
      </c>
      <c r="AO170">
        <f>'Population 2016'!AO170/'Population 2016'!AO$5</f>
        <v>7.6360859605105269E-3</v>
      </c>
      <c r="AP170">
        <f>'Population 2016'!AP170/'Population 2016'!AP$5</f>
        <v>5.8811407193697192E-3</v>
      </c>
      <c r="AQ170">
        <f>'Population 2016'!AQ170/'Population 2016'!AQ$5</f>
        <v>3.2813613196689866E-3</v>
      </c>
      <c r="AR170">
        <f>'Population 2016'!AR170/'Population 2016'!AR$5</f>
        <v>4.0425211020448078E-3</v>
      </c>
      <c r="AS170">
        <f>'Population 2016'!AS170/'Population 2016'!AS$5</f>
        <v>8.3640398626580684E-3</v>
      </c>
      <c r="AT170">
        <f>'Population 2016'!AT170/'Population 2016'!AT$5</f>
        <v>8.2248115147361203E-3</v>
      </c>
      <c r="AU170">
        <f>'Population 2016'!AU170/'Population 2016'!AU$5</f>
        <v>8.2248115147361203E-3</v>
      </c>
      <c r="AV170">
        <f>'Population 2016'!AV170/'Population 2016'!AV$5</f>
        <v>4.9202829690634569E-3</v>
      </c>
      <c r="AW170">
        <f>'Population 2016'!AW170/'Population 2016'!AW$5</f>
        <v>4.1109890780401488E-3</v>
      </c>
      <c r="AX170">
        <f>'Population 2016'!AX170/'Population 2016'!AX$5</f>
        <v>3.0029262557982033E-3</v>
      </c>
      <c r="AY170">
        <f>'Population 2016'!AY170/'Population 2016'!AY$5</f>
        <v>4.9004008445274012E-3</v>
      </c>
      <c r="AZ170">
        <f>'Population 2016'!AZ170/'Population 2016'!AZ$5</f>
        <v>5.0767699662315697E-3</v>
      </c>
      <c r="BA170">
        <f>'Population 2016'!BA170/'Population 2016'!BA$5</f>
        <v>2.5237529691211403E-3</v>
      </c>
      <c r="BB170">
        <f>'Population 2016'!BB170/'Population 2016'!BB$5</f>
        <v>3.991078765113276E-3</v>
      </c>
      <c r="BC170">
        <f>'Population 2016'!BC170/'Population 2016'!BC$5</f>
        <v>1.8279998229540122E-2</v>
      </c>
      <c r="BD170" s="9">
        <v>168</v>
      </c>
    </row>
    <row r="171" spans="1:56" x14ac:dyDescent="0.35">
      <c r="B171" s="5" t="s">
        <v>60</v>
      </c>
      <c r="C171">
        <f>'Population 2016'!C171/'Population 2016'!C$5</f>
        <v>1.6202153813128345E-3</v>
      </c>
      <c r="D171">
        <f>'Population 2016'!D171/'Population 2016'!D$5</f>
        <v>2.2397621353051063E-3</v>
      </c>
      <c r="E171">
        <f>'Population 2016'!E171/'Population 2016'!E$5</f>
        <v>2.8080011625781108E-3</v>
      </c>
      <c r="F171">
        <f>'Population 2016'!F171/'Population 2016'!F$5</f>
        <v>4.8416173062065413E-3</v>
      </c>
      <c r="G171">
        <f>'Population 2016'!G171/'Population 2016'!G$5</f>
        <v>6.8748985005142637E-3</v>
      </c>
      <c r="H171">
        <f>'Population 2016'!H171/'Population 2016'!H$5</f>
        <v>2.6036515970468172E-3</v>
      </c>
      <c r="I171">
        <f>'Population 2016'!I171/'Population 2016'!I$5</f>
        <v>5.4643664684699772E-3</v>
      </c>
      <c r="J171">
        <f>'Population 2016'!J171/'Population 2016'!J$5</f>
        <v>2.3469311594503371E-3</v>
      </c>
      <c r="K171">
        <f>'Population 2016'!K171/'Population 2016'!K$5</f>
        <v>2.4807446959315789E-3</v>
      </c>
      <c r="L171">
        <f>'Population 2016'!L171/'Population 2016'!L$5</f>
        <v>7.0846504535129386E-3</v>
      </c>
      <c r="M171">
        <f>'Population 2016'!M171/'Population 2016'!M$5</f>
        <v>7.0846504535129386E-3</v>
      </c>
      <c r="N171">
        <f>'Population 2016'!N171/'Population 2016'!N$5</f>
        <v>1.6878179728502423E-3</v>
      </c>
      <c r="O171">
        <f>'Population 2016'!O171/'Population 2016'!O$5</f>
        <v>2.5658553016118329E-3</v>
      </c>
      <c r="P171">
        <f>'Population 2016'!P171/'Population 2016'!P$5</f>
        <v>7.7764003155640703E-4</v>
      </c>
      <c r="Q171">
        <f>'Population 2016'!Q171/'Population 2016'!Q$5</f>
        <v>3.2197036462556258E-3</v>
      </c>
      <c r="R171">
        <f>'Population 2016'!R171/'Population 2016'!R$5</f>
        <v>1.7166125512322352E-3</v>
      </c>
      <c r="S171">
        <f>'Population 2016'!S171/'Population 2016'!S$5</f>
        <v>2.4970386833571357E-3</v>
      </c>
      <c r="T171">
        <f>'Population 2016'!T171/'Population 2016'!T$5</f>
        <v>1.2680139411734596E-3</v>
      </c>
      <c r="U171">
        <f>'Population 2016'!U171/'Population 2016'!U$5</f>
        <v>1.0844066746337361E-2</v>
      </c>
      <c r="V171">
        <f>'Population 2016'!V171/'Population 2016'!V$5</f>
        <v>2.2133856404698482E-3</v>
      </c>
      <c r="W171">
        <f>'Population 2016'!W171/'Population 2016'!W$5</f>
        <v>2.9742644415246535E-3</v>
      </c>
      <c r="X171">
        <f>'Population 2016'!X171/'Population 2016'!X$5</f>
        <v>2.9742644415246535E-3</v>
      </c>
      <c r="Y171">
        <f>'Population 2016'!Y171/'Population 2016'!Y$5</f>
        <v>2.2773882768159491E-3</v>
      </c>
      <c r="Z171">
        <f>'Population 2016'!Z171/'Population 2016'!Z$5</f>
        <v>1.0356515797074236E-3</v>
      </c>
      <c r="AA171">
        <f>'Population 2016'!AA171/'Population 2016'!AA$5</f>
        <v>1.7234082557500646E-3</v>
      </c>
      <c r="AB171">
        <f>'Population 2016'!AB171/'Population 2016'!AB$5</f>
        <v>2.521928702291639E-3</v>
      </c>
      <c r="AC171">
        <f>'Population 2016'!AC171/'Population 2016'!AC$5</f>
        <v>1.420087253139603E-3</v>
      </c>
      <c r="AD171">
        <f>'Population 2016'!AD171/'Population 2016'!AD$5</f>
        <v>5.6607986899400798E-3</v>
      </c>
      <c r="AE171">
        <f>'Population 2016'!AE171/'Population 2016'!AE$5</f>
        <v>5.2002587295557449E-3</v>
      </c>
      <c r="AF171">
        <f>'Population 2016'!AF171/'Population 2016'!AF$5</f>
        <v>2.1264081798850836E-3</v>
      </c>
      <c r="AG171">
        <f>'Population 2016'!AG171/'Population 2016'!AG$5</f>
        <v>5.2002587295557449E-3</v>
      </c>
      <c r="AH171">
        <f>'Population 2016'!AH171/'Population 2016'!AH$5</f>
        <v>2.2681886999247653E-3</v>
      </c>
      <c r="AI171">
        <f>'Population 2016'!AI171/'Population 2016'!AI$5</f>
        <v>1.9098893166506255E-3</v>
      </c>
      <c r="AJ171">
        <f>'Population 2016'!AJ171/'Population 2016'!AJ$5</f>
        <v>3.109053899562223E-3</v>
      </c>
      <c r="AK171">
        <f>'Population 2016'!AK171/'Population 2016'!AK$5</f>
        <v>3.9726940145581634E-3</v>
      </c>
      <c r="AL171">
        <f>'Population 2016'!AL171/'Population 2016'!AL$5</f>
        <v>2.4298965963711178E-3</v>
      </c>
      <c r="AM171">
        <f>'Population 2016'!AM171/'Population 2016'!AM$5</f>
        <v>1.8508390349558661E-3</v>
      </c>
      <c r="AN171">
        <f>'Population 2016'!AN171/'Population 2016'!AN$5</f>
        <v>5.7270644703828954E-3</v>
      </c>
      <c r="AO171">
        <f>'Population 2016'!AO171/'Population 2016'!AO$5</f>
        <v>5.7270644703828954E-3</v>
      </c>
      <c r="AP171">
        <f>'Population 2016'!AP171/'Population 2016'!AP$5</f>
        <v>4.1928887338902711E-3</v>
      </c>
      <c r="AQ171">
        <f>'Population 2016'!AQ171/'Population 2016'!AQ$5</f>
        <v>2.2948977914177674E-3</v>
      </c>
      <c r="AR171">
        <f>'Population 2016'!AR171/'Population 2016'!AR$5</f>
        <v>2.6947170313200704E-3</v>
      </c>
      <c r="AS171">
        <f>'Population 2016'!AS171/'Population 2016'!AS$5</f>
        <v>5.4643664684699772E-3</v>
      </c>
      <c r="AT171">
        <f>'Population 2016'!AT171/'Population 2016'!AT$5</f>
        <v>4.90325301840038E-3</v>
      </c>
      <c r="AU171">
        <f>'Population 2016'!AU171/'Population 2016'!AU$5</f>
        <v>4.90325301840038E-3</v>
      </c>
      <c r="AV171">
        <f>'Population 2016'!AV171/'Population 2016'!AV$5</f>
        <v>2.8508077288565093E-3</v>
      </c>
      <c r="AW171">
        <f>'Population 2016'!AW171/'Population 2016'!AW$5</f>
        <v>2.707608761974495E-3</v>
      </c>
      <c r="AX171">
        <f>'Population 2016'!AX171/'Population 2016'!AX$5</f>
        <v>2.2745569086471498E-3</v>
      </c>
      <c r="AY171">
        <f>'Population 2016'!AY171/'Population 2016'!AY$5</f>
        <v>3.2419448609283682E-3</v>
      </c>
      <c r="AZ171">
        <f>'Population 2016'!AZ171/'Population 2016'!AZ$5</f>
        <v>3.477515517945591E-3</v>
      </c>
      <c r="BA171">
        <f>'Population 2016'!BA171/'Population 2016'!BA$5</f>
        <v>2.2133448499244224E-3</v>
      </c>
      <c r="BB171">
        <f>'Population 2016'!BB171/'Population 2016'!BB$5</f>
        <v>2.4512680996802995E-3</v>
      </c>
      <c r="BC171">
        <f>'Population 2016'!BC171/'Population 2016'!BC$5</f>
        <v>1.0844066746337361E-2</v>
      </c>
      <c r="BD171" s="9">
        <v>169</v>
      </c>
    </row>
    <row r="172" spans="1:56" x14ac:dyDescent="0.35">
      <c r="B172" s="5" t="s">
        <v>80</v>
      </c>
      <c r="C172">
        <f>'Population 2016'!C172/'Population 2016'!C$5</f>
        <v>8.0755214589093953E-4</v>
      </c>
      <c r="D172">
        <f>'Population 2016'!D172/'Population 2016'!D$5</f>
        <v>1.0196297057011238E-3</v>
      </c>
      <c r="E172">
        <f>'Population 2016'!E172/'Population 2016'!E$5</f>
        <v>1.2141440753050596E-3</v>
      </c>
      <c r="F172">
        <f>'Population 2016'!F172/'Population 2016'!F$5</f>
        <v>2.7504506824620138E-3</v>
      </c>
      <c r="G172">
        <f>'Population 2016'!G172/'Population 2016'!G$5</f>
        <v>3.3156498673740055E-3</v>
      </c>
      <c r="H172">
        <f>'Population 2016'!H172/'Population 2016'!H$5</f>
        <v>1.2126596479396135E-3</v>
      </c>
      <c r="I172">
        <f>'Population 2016'!I172/'Population 2016'!I$5</f>
        <v>2.7112469642408508E-3</v>
      </c>
      <c r="J172">
        <f>'Population 2016'!J172/'Population 2016'!J$5</f>
        <v>1.0283373278156954E-3</v>
      </c>
      <c r="K172">
        <f>'Population 2016'!K172/'Population 2016'!K$5</f>
        <v>1.3230638378301752E-3</v>
      </c>
      <c r="L172">
        <f>'Population 2016'!L172/'Population 2016'!L$5</f>
        <v>3.2802249297094657E-3</v>
      </c>
      <c r="M172">
        <f>'Population 2016'!M172/'Population 2016'!M$5</f>
        <v>3.2802249297094657E-3</v>
      </c>
      <c r="N172">
        <f>'Population 2016'!N172/'Population 2016'!N$5</f>
        <v>1.1573608956687376E-3</v>
      </c>
      <c r="O172">
        <f>'Population 2016'!O172/'Population 2016'!O$5</f>
        <v>1.0501183859878544E-3</v>
      </c>
      <c r="P172">
        <f>'Population 2016'!P172/'Population 2016'!P$5</f>
        <v>2.2540290769750929E-4</v>
      </c>
      <c r="Q172">
        <f>'Population 2016'!Q172/'Population 2016'!Q$5</f>
        <v>1.6451040528313416E-3</v>
      </c>
      <c r="R172">
        <f>'Population 2016'!R172/'Population 2016'!R$5</f>
        <v>9.4480225687975728E-4</v>
      </c>
      <c r="S172">
        <f>'Population 2016'!S172/'Population 2016'!S$5</f>
        <v>1.2471953551020263E-3</v>
      </c>
      <c r="T172">
        <f>'Population 2016'!T172/'Population 2016'!T$5</f>
        <v>5.7700450901104219E-4</v>
      </c>
      <c r="U172">
        <f>'Population 2016'!U172/'Population 2016'!U$5</f>
        <v>6.5949630416500685E-3</v>
      </c>
      <c r="V172">
        <f>'Population 2016'!V172/'Population 2016'!V$5</f>
        <v>9.540455346852795E-4</v>
      </c>
      <c r="W172">
        <f>'Population 2016'!W172/'Population 2016'!W$5</f>
        <v>1.5263532903208937E-3</v>
      </c>
      <c r="X172">
        <f>'Population 2016'!X172/'Population 2016'!X$5</f>
        <v>1.5263532903208937E-3</v>
      </c>
      <c r="Y172">
        <f>'Population 2016'!Y172/'Population 2016'!Y$5</f>
        <v>9.8965040301426054E-4</v>
      </c>
      <c r="Z172">
        <f>'Population 2016'!Z172/'Population 2016'!Z$5</f>
        <v>4.5878397082366239E-4</v>
      </c>
      <c r="AA172">
        <f>'Population 2016'!AA172/'Population 2016'!AA$5</f>
        <v>8.4177265228810012E-4</v>
      </c>
      <c r="AB172">
        <f>'Population 2016'!AB172/'Population 2016'!AB$5</f>
        <v>1.2425411706907669E-3</v>
      </c>
      <c r="AC172">
        <f>'Population 2016'!AC172/'Population 2016'!AC$5</f>
        <v>7.1780084026138705E-4</v>
      </c>
      <c r="AD172">
        <f>'Population 2016'!AD172/'Population 2016'!AD$5</f>
        <v>2.7541032416539507E-3</v>
      </c>
      <c r="AE172">
        <f>'Population 2016'!AE172/'Population 2016'!AE$5</f>
        <v>2.5410938510662326E-3</v>
      </c>
      <c r="AF172">
        <f>'Population 2016'!AF172/'Population 2016'!AF$5</f>
        <v>1.3422009078707265E-3</v>
      </c>
      <c r="AG172">
        <f>'Population 2016'!AG172/'Population 2016'!AG$5</f>
        <v>2.5410938510662326E-3</v>
      </c>
      <c r="AH172">
        <f>'Population 2016'!AH172/'Population 2016'!AH$5</f>
        <v>1.0644325348541281E-3</v>
      </c>
      <c r="AI172">
        <f>'Population 2016'!AI172/'Population 2016'!AI$5</f>
        <v>9.3922259165281298E-4</v>
      </c>
      <c r="AJ172">
        <f>'Population 2016'!AJ172/'Population 2016'!AJ$5</f>
        <v>1.6869754342916097E-3</v>
      </c>
      <c r="AK172">
        <f>'Population 2016'!AK172/'Population 2016'!AK$5</f>
        <v>2.3886451353356047E-3</v>
      </c>
      <c r="AL172">
        <f>'Population 2016'!AL172/'Population 2016'!AL$5</f>
        <v>1.0375835831219738E-3</v>
      </c>
      <c r="AM172">
        <f>'Population 2016'!AM172/'Population 2016'!AM$5</f>
        <v>8.8376658420593213E-4</v>
      </c>
      <c r="AN172">
        <f>'Population 2016'!AN172/'Population 2016'!AN$5</f>
        <v>2.8908039707646995E-3</v>
      </c>
      <c r="AO172">
        <f>'Population 2016'!AO172/'Population 2016'!AO$5</f>
        <v>2.8908039707646995E-3</v>
      </c>
      <c r="AP172">
        <f>'Population 2016'!AP172/'Population 2016'!AP$5</f>
        <v>2.2668547786249861E-3</v>
      </c>
      <c r="AQ172">
        <f>'Population 2016'!AQ172/'Population 2016'!AQ$5</f>
        <v>1.424891763029539E-3</v>
      </c>
      <c r="AR172">
        <f>'Population 2016'!AR172/'Population 2016'!AR$5</f>
        <v>1.3408979672218505E-3</v>
      </c>
      <c r="AS172">
        <f>'Population 2016'!AS172/'Population 2016'!AS$5</f>
        <v>2.7112469642408508E-3</v>
      </c>
      <c r="AT172">
        <f>'Population 2016'!AT172/'Population 2016'!AT$5</f>
        <v>3.0052195919228132E-3</v>
      </c>
      <c r="AU172">
        <f>'Population 2016'!AU172/'Population 2016'!AU$5</f>
        <v>3.0052195919228132E-3</v>
      </c>
      <c r="AV172">
        <f>'Population 2016'!AV172/'Population 2016'!AV$5</f>
        <v>1.5943406187308626E-3</v>
      </c>
      <c r="AW172">
        <f>'Population 2016'!AW172/'Population 2016'!AW$5</f>
        <v>1.254652510830435E-3</v>
      </c>
      <c r="AX172">
        <f>'Population 2016'!AX172/'Population 2016'!AX$5</f>
        <v>8.6893185274160777E-4</v>
      </c>
      <c r="AY172">
        <f>'Population 2016'!AY172/'Population 2016'!AY$5</f>
        <v>1.7808512591413971E-3</v>
      </c>
      <c r="AZ172">
        <f>'Population 2016'!AZ172/'Population 2016'!AZ$5</f>
        <v>2.0048207742002291E-3</v>
      </c>
      <c r="BA172">
        <f>'Population 2016'!BA172/'Population 2016'!BA$5</f>
        <v>9.3122435759015326E-4</v>
      </c>
      <c r="BB172">
        <f>'Population 2016'!BB172/'Population 2016'!BB$5</f>
        <v>1.2290865401213896E-3</v>
      </c>
      <c r="BC172">
        <f>'Population 2016'!BC172/'Population 2016'!BC$5</f>
        <v>6.5949630416500685E-3</v>
      </c>
      <c r="BD172" s="9">
        <v>170</v>
      </c>
    </row>
    <row r="173" spans="1:56" x14ac:dyDescent="0.35">
      <c r="B173" s="5" t="s">
        <v>79</v>
      </c>
      <c r="C173">
        <f>'Population 2016'!C173/'Population 2016'!C$5</f>
        <v>3.2199864045018479E-4</v>
      </c>
      <c r="D173">
        <f>'Population 2016'!D173/'Population 2016'!D$5</f>
        <v>4.5479886153575308E-4</v>
      </c>
      <c r="E173">
        <f>'Population 2016'!E173/'Population 2016'!E$5</f>
        <v>5.7660124039583913E-4</v>
      </c>
      <c r="F173">
        <f>'Population 2016'!F173/'Population 2016'!F$5</f>
        <v>1.205253669842905E-3</v>
      </c>
      <c r="G173">
        <f>'Population 2016'!G173/'Population 2016'!G$5</f>
        <v>1.3668597412439777E-3</v>
      </c>
      <c r="H173">
        <f>'Population 2016'!H173/'Population 2016'!H$5</f>
        <v>4.8311841589038077E-4</v>
      </c>
      <c r="I173">
        <f>'Population 2016'!I173/'Population 2016'!I$5</f>
        <v>9.7353655472740973E-4</v>
      </c>
      <c r="J173">
        <f>'Population 2016'!J173/'Population 2016'!J$5</f>
        <v>4.6441040611031406E-4</v>
      </c>
      <c r="K173">
        <f>'Population 2016'!K173/'Population 2016'!K$5</f>
        <v>6.3790577895383451E-4</v>
      </c>
      <c r="L173">
        <f>'Population 2016'!L173/'Population 2016'!L$5</f>
        <v>1.588486648769717E-3</v>
      </c>
      <c r="M173">
        <f>'Population 2016'!M173/'Population 2016'!M$5</f>
        <v>1.588486648769717E-3</v>
      </c>
      <c r="N173">
        <f>'Population 2016'!N173/'Population 2016'!N$5</f>
        <v>4.1793587899148857E-4</v>
      </c>
      <c r="O173">
        <f>'Population 2016'!O173/'Population 2016'!O$5</f>
        <v>3.4673720292051791E-4</v>
      </c>
      <c r="P173">
        <f>'Population 2016'!P173/'Population 2016'!P$5</f>
        <v>1.3524174461850558E-4</v>
      </c>
      <c r="Q173">
        <f>'Population 2016'!Q173/'Population 2016'!Q$5</f>
        <v>6.9329385083606533E-4</v>
      </c>
      <c r="R173">
        <f>'Population 2016'!R173/'Population 2016'!R$5</f>
        <v>4.6574759141959865E-4</v>
      </c>
      <c r="S173">
        <f>'Population 2016'!S173/'Population 2016'!S$5</f>
        <v>5.0576287223882597E-4</v>
      </c>
      <c r="T173">
        <f>'Population 2016'!T173/'Population 2016'!T$5</f>
        <v>2.4429626389580416E-4</v>
      </c>
      <c r="U173">
        <f>'Population 2016'!U173/'Population 2016'!U$5</f>
        <v>2.6556898154295578E-3</v>
      </c>
      <c r="V173">
        <f>'Population 2016'!V173/'Population 2016'!V$5</f>
        <v>4.8847131375886305E-4</v>
      </c>
      <c r="W173">
        <f>'Population 2016'!W173/'Population 2016'!W$5</f>
        <v>6.4387922525313936E-4</v>
      </c>
      <c r="X173">
        <f>'Population 2016'!X173/'Population 2016'!X$5</f>
        <v>6.4387922525313936E-4</v>
      </c>
      <c r="Y173">
        <f>'Population 2016'!Y173/'Population 2016'!Y$5</f>
        <v>4.7693995325988456E-4</v>
      </c>
      <c r="Z173">
        <f>'Population 2016'!Z173/'Population 2016'!Z$5</f>
        <v>2.322956814297025E-4</v>
      </c>
      <c r="AA173">
        <f>'Population 2016'!AA173/'Population 2016'!AA$5</f>
        <v>3.9862951173864257E-4</v>
      </c>
      <c r="AB173">
        <f>'Population 2016'!AB173/'Population 2016'!AB$5</f>
        <v>5.3222521314596279E-4</v>
      </c>
      <c r="AC173">
        <f>'Population 2016'!AC173/'Population 2016'!AC$5</f>
        <v>3.7441484751386475E-4</v>
      </c>
      <c r="AD173">
        <f>'Population 2016'!AD173/'Population 2016'!AD$5</f>
        <v>1.0718672075626186E-3</v>
      </c>
      <c r="AE173">
        <f>'Population 2016'!AE173/'Population 2016'!AE$5</f>
        <v>9.5996878818057675E-4</v>
      </c>
      <c r="AF173">
        <f>'Population 2016'!AF173/'Population 2016'!AF$5</f>
        <v>5.7307454493356856E-4</v>
      </c>
      <c r="AG173">
        <f>'Population 2016'!AG173/'Population 2016'!AG$5</f>
        <v>9.5996878818057675E-4</v>
      </c>
      <c r="AH173">
        <f>'Population 2016'!AH173/'Population 2016'!AH$5</f>
        <v>4.42120319887055E-4</v>
      </c>
      <c r="AI173">
        <f>'Population 2016'!AI173/'Population 2016'!AI$5</f>
        <v>3.8689955376673376E-4</v>
      </c>
      <c r="AJ173">
        <f>'Population 2016'!AJ173/'Population 2016'!AJ$5</f>
        <v>5.2979393804199312E-4</v>
      </c>
      <c r="AK173">
        <f>'Population 2016'!AK173/'Population 2016'!AK$5</f>
        <v>9.303144211307092E-4</v>
      </c>
      <c r="AL173">
        <f>'Population 2016'!AL173/'Population 2016'!AL$5</f>
        <v>5.2322590943757645E-4</v>
      </c>
      <c r="AM173">
        <f>'Population 2016'!AM173/'Population 2016'!AM$5</f>
        <v>3.2597947778087661E-4</v>
      </c>
      <c r="AN173">
        <f>'Population 2016'!AN173/'Population 2016'!AN$5</f>
        <v>1.145412894076579E-3</v>
      </c>
      <c r="AO173">
        <f>'Population 2016'!AO173/'Population 2016'!AO$5</f>
        <v>1.145412894076579E-3</v>
      </c>
      <c r="AP173">
        <f>'Population 2016'!AP173/'Population 2016'!AP$5</f>
        <v>1.0541667327172138E-3</v>
      </c>
      <c r="AQ173">
        <f>'Population 2016'!AQ173/'Population 2016'!AQ$5</f>
        <v>9.1110867539869573E-4</v>
      </c>
      <c r="AR173">
        <f>'Population 2016'!AR173/'Population 2016'!AR$5</f>
        <v>5.7766214138665201E-4</v>
      </c>
      <c r="AS173">
        <f>'Population 2016'!AS173/'Population 2016'!AS$5</f>
        <v>9.7353655472740973E-4</v>
      </c>
      <c r="AT173">
        <f>'Population 2016'!AT173/'Population 2016'!AT$5</f>
        <v>1.0544630147097591E-3</v>
      </c>
      <c r="AU173">
        <f>'Population 2016'!AU173/'Population 2016'!AU$5</f>
        <v>1.0544630147097591E-3</v>
      </c>
      <c r="AV173">
        <f>'Population 2016'!AV173/'Population 2016'!AV$5</f>
        <v>5.8072009291521487E-4</v>
      </c>
      <c r="AW173">
        <f>'Population 2016'!AW173/'Population 2016'!AW$5</f>
        <v>5.6440295320031727E-4</v>
      </c>
      <c r="AX173">
        <f>'Population 2016'!AX173/'Population 2016'!AX$5</f>
        <v>3.7057387837509745E-4</v>
      </c>
      <c r="AY173">
        <f>'Population 2016'!AY173/'Population 2016'!AY$5</f>
        <v>7.634405311954959E-4</v>
      </c>
      <c r="AZ173">
        <f>'Population 2016'!AZ173/'Population 2016'!AZ$5</f>
        <v>8.6865979025605334E-4</v>
      </c>
      <c r="BA173">
        <f>'Population 2016'!BA173/'Population 2016'!BA$5</f>
        <v>3.2390412437918379E-4</v>
      </c>
      <c r="BB173">
        <f>'Population 2016'!BB173/'Population 2016'!BB$5</f>
        <v>5.593034255608571E-4</v>
      </c>
      <c r="BC173">
        <f>'Population 2016'!BC173/'Population 2016'!BC$5</f>
        <v>2.6556898154295578E-3</v>
      </c>
      <c r="BD173" s="9">
        <v>171</v>
      </c>
    </row>
    <row r="174" spans="1:56" x14ac:dyDescent="0.35">
      <c r="A174" s="2" t="s">
        <v>136</v>
      </c>
      <c r="B174" s="7" t="s">
        <v>83</v>
      </c>
      <c r="C174">
        <f>'Population 2016'!C174/'Population 2016'!C$5</f>
        <v>0</v>
      </c>
      <c r="D174">
        <f>'Population 2016'!D174/'Population 2016'!D$5</f>
        <v>0</v>
      </c>
      <c r="E174">
        <f>'Population 2016'!E174/'Population 2016'!E$5</f>
        <v>0</v>
      </c>
      <c r="F174">
        <f>'Population 2016'!F174/'Population 2016'!F$5</f>
        <v>0</v>
      </c>
      <c r="G174">
        <f>'Population 2016'!G174/'Population 2016'!G$5</f>
        <v>0</v>
      </c>
      <c r="H174">
        <f>'Population 2016'!H174/'Population 2016'!H$5</f>
        <v>0</v>
      </c>
      <c r="I174">
        <f>'Population 2016'!I174/'Population 2016'!I$5</f>
        <v>0</v>
      </c>
      <c r="J174">
        <f>'Population 2016'!J174/'Population 2016'!J$5</f>
        <v>0</v>
      </c>
      <c r="K174">
        <f>'Population 2016'!K174/'Population 2016'!K$5</f>
        <v>0</v>
      </c>
      <c r="L174">
        <f>'Population 2016'!L174/'Population 2016'!L$5</f>
        <v>0</v>
      </c>
      <c r="M174">
        <f>'Population 2016'!M174/'Population 2016'!M$5</f>
        <v>0</v>
      </c>
      <c r="N174">
        <f>'Population 2016'!N174/'Population 2016'!N$5</f>
        <v>0</v>
      </c>
      <c r="O174">
        <f>'Population 2016'!O174/'Population 2016'!O$5</f>
        <v>0</v>
      </c>
      <c r="P174">
        <f>'Population 2016'!P174/'Population 2016'!P$5</f>
        <v>0</v>
      </c>
      <c r="Q174">
        <f>'Population 2016'!Q174/'Population 2016'!Q$5</f>
        <v>0</v>
      </c>
      <c r="R174">
        <f>'Population 2016'!R174/'Population 2016'!R$5</f>
        <v>0</v>
      </c>
      <c r="S174">
        <f>'Population 2016'!S174/'Population 2016'!S$5</f>
        <v>0</v>
      </c>
      <c r="T174">
        <f>'Population 2016'!T174/'Population 2016'!T$5</f>
        <v>0</v>
      </c>
      <c r="U174">
        <f>'Population 2016'!U174/'Population 2016'!U$5</f>
        <v>0</v>
      </c>
      <c r="V174">
        <f>'Population 2016'!V174/'Population 2016'!V$5</f>
        <v>0</v>
      </c>
      <c r="W174">
        <f>'Population 2016'!W174/'Population 2016'!W$5</f>
        <v>0</v>
      </c>
      <c r="X174">
        <f>'Population 2016'!X174/'Population 2016'!X$5</f>
        <v>0</v>
      </c>
      <c r="Y174">
        <f>'Population 2016'!Y174/'Population 2016'!Y$5</f>
        <v>0</v>
      </c>
      <c r="Z174">
        <f>'Population 2016'!Z174/'Population 2016'!Z$5</f>
        <v>0</v>
      </c>
      <c r="AA174">
        <f>'Population 2016'!AA174/'Population 2016'!AA$5</f>
        <v>0</v>
      </c>
      <c r="AB174">
        <f>'Population 2016'!AB174/'Population 2016'!AB$5</f>
        <v>0</v>
      </c>
      <c r="AC174">
        <f>'Population 2016'!AC174/'Population 2016'!AC$5</f>
        <v>0</v>
      </c>
      <c r="AD174">
        <f>'Population 2016'!AD174/'Population 2016'!AD$5</f>
        <v>0</v>
      </c>
      <c r="AE174">
        <f>'Population 2016'!AE174/'Population 2016'!AE$5</f>
        <v>0</v>
      </c>
      <c r="AF174">
        <f>'Population 2016'!AF174/'Population 2016'!AF$5</f>
        <v>0</v>
      </c>
      <c r="AG174">
        <f>'Population 2016'!AG174/'Population 2016'!AG$5</f>
        <v>0</v>
      </c>
      <c r="AH174">
        <f>'Population 2016'!AH174/'Population 2016'!AH$5</f>
        <v>0</v>
      </c>
      <c r="AI174">
        <f>'Population 2016'!AI174/'Population 2016'!AI$5</f>
        <v>0</v>
      </c>
      <c r="AJ174">
        <f>'Population 2016'!AJ174/'Population 2016'!AJ$5</f>
        <v>0</v>
      </c>
      <c r="AK174">
        <f>'Population 2016'!AK174/'Population 2016'!AK$5</f>
        <v>0</v>
      </c>
      <c r="AL174">
        <f>'Population 2016'!AL174/'Population 2016'!AL$5</f>
        <v>0</v>
      </c>
      <c r="AM174">
        <f>'Population 2016'!AM174/'Population 2016'!AM$5</f>
        <v>0</v>
      </c>
      <c r="AN174">
        <f>'Population 2016'!AN174/'Population 2016'!AN$5</f>
        <v>0</v>
      </c>
      <c r="AO174">
        <f>'Population 2016'!AO174/'Population 2016'!AO$5</f>
        <v>0</v>
      </c>
      <c r="AP174">
        <f>'Population 2016'!AP174/'Population 2016'!AP$5</f>
        <v>0</v>
      </c>
      <c r="AQ174">
        <f>'Population 2016'!AQ174/'Population 2016'!AQ$5</f>
        <v>0</v>
      </c>
      <c r="AR174">
        <f>'Population 2016'!AR174/'Population 2016'!AR$5</f>
        <v>0</v>
      </c>
      <c r="AS174">
        <f>'Population 2016'!AS174/'Population 2016'!AS$5</f>
        <v>0</v>
      </c>
      <c r="AT174">
        <f>'Population 2016'!AT174/'Population 2016'!AT$5</f>
        <v>0</v>
      </c>
      <c r="AU174">
        <f>'Population 2016'!AU174/'Population 2016'!AU$5</f>
        <v>0</v>
      </c>
      <c r="AV174">
        <f>'Population 2016'!AV174/'Population 2016'!AV$5</f>
        <v>0</v>
      </c>
      <c r="AW174">
        <f>'Population 2016'!AW174/'Population 2016'!AW$5</f>
        <v>0</v>
      </c>
      <c r="AX174">
        <f>'Population 2016'!AX174/'Population 2016'!AX$5</f>
        <v>0</v>
      </c>
      <c r="AY174">
        <f>'Population 2016'!AY174/'Population 2016'!AY$5</f>
        <v>0</v>
      </c>
      <c r="AZ174">
        <f>'Population 2016'!AZ174/'Population 2016'!AZ$5</f>
        <v>0</v>
      </c>
      <c r="BA174">
        <f>'Population 2016'!BA174/'Population 2016'!BA$5</f>
        <v>0</v>
      </c>
      <c r="BB174">
        <f>'Population 2016'!BB174/'Population 2016'!BB$5</f>
        <v>0</v>
      </c>
      <c r="BC174">
        <f>'Population 2016'!BC174/'Population 2016'!BC$5</f>
        <v>0</v>
      </c>
      <c r="BD174" s="9">
        <v>172</v>
      </c>
    </row>
    <row r="175" spans="1:56" x14ac:dyDescent="0.35">
      <c r="A175" s="3"/>
      <c r="B175" s="5" t="s">
        <v>61</v>
      </c>
      <c r="C175">
        <f>'Population 2016'!C175/'Population 2016'!C$5</f>
        <v>0</v>
      </c>
      <c r="D175">
        <f>'Population 2016'!D175/'Population 2016'!D$5</f>
        <v>0</v>
      </c>
      <c r="E175">
        <f>'Population 2016'!E175/'Population 2016'!E$5</f>
        <v>0</v>
      </c>
      <c r="F175">
        <f>'Population 2016'!F175/'Population 2016'!F$5</f>
        <v>0</v>
      </c>
      <c r="G175">
        <f>'Population 2016'!G175/'Population 2016'!G$5</f>
        <v>0</v>
      </c>
      <c r="H175">
        <f>'Population 2016'!H175/'Population 2016'!H$5</f>
        <v>0</v>
      </c>
      <c r="I175">
        <f>'Population 2016'!I175/'Population 2016'!I$5</f>
        <v>0</v>
      </c>
      <c r="J175">
        <f>'Population 2016'!J175/'Population 2016'!J$5</f>
        <v>0</v>
      </c>
      <c r="K175">
        <f>'Population 2016'!K175/'Population 2016'!K$5</f>
        <v>0</v>
      </c>
      <c r="L175">
        <f>'Population 2016'!L175/'Population 2016'!L$5</f>
        <v>0</v>
      </c>
      <c r="M175">
        <f>'Population 2016'!M175/'Population 2016'!M$5</f>
        <v>0</v>
      </c>
      <c r="N175">
        <f>'Population 2016'!N175/'Population 2016'!N$5</f>
        <v>0</v>
      </c>
      <c r="O175">
        <f>'Population 2016'!O175/'Population 2016'!O$5</f>
        <v>0</v>
      </c>
      <c r="P175">
        <f>'Population 2016'!P175/'Population 2016'!P$5</f>
        <v>0</v>
      </c>
      <c r="Q175">
        <f>'Population 2016'!Q175/'Population 2016'!Q$5</f>
        <v>0</v>
      </c>
      <c r="R175">
        <f>'Population 2016'!R175/'Population 2016'!R$5</f>
        <v>0</v>
      </c>
      <c r="S175">
        <f>'Population 2016'!S175/'Population 2016'!S$5</f>
        <v>0</v>
      </c>
      <c r="T175">
        <f>'Population 2016'!T175/'Population 2016'!T$5</f>
        <v>0</v>
      </c>
      <c r="U175">
        <f>'Population 2016'!U175/'Population 2016'!U$5</f>
        <v>0</v>
      </c>
      <c r="V175">
        <f>'Population 2016'!V175/'Population 2016'!V$5</f>
        <v>0</v>
      </c>
      <c r="W175">
        <f>'Population 2016'!W175/'Population 2016'!W$5</f>
        <v>0</v>
      </c>
      <c r="X175">
        <f>'Population 2016'!X175/'Population 2016'!X$5</f>
        <v>0</v>
      </c>
      <c r="Y175">
        <f>'Population 2016'!Y175/'Population 2016'!Y$5</f>
        <v>0</v>
      </c>
      <c r="Z175">
        <f>'Population 2016'!Z175/'Population 2016'!Z$5</f>
        <v>0</v>
      </c>
      <c r="AA175">
        <f>'Population 2016'!AA175/'Population 2016'!AA$5</f>
        <v>0</v>
      </c>
      <c r="AB175">
        <f>'Population 2016'!AB175/'Population 2016'!AB$5</f>
        <v>0</v>
      </c>
      <c r="AC175">
        <f>'Population 2016'!AC175/'Population 2016'!AC$5</f>
        <v>0</v>
      </c>
      <c r="AD175">
        <f>'Population 2016'!AD175/'Population 2016'!AD$5</f>
        <v>0</v>
      </c>
      <c r="AE175">
        <f>'Population 2016'!AE175/'Population 2016'!AE$5</f>
        <v>0</v>
      </c>
      <c r="AF175">
        <f>'Population 2016'!AF175/'Population 2016'!AF$5</f>
        <v>0</v>
      </c>
      <c r="AG175">
        <f>'Population 2016'!AG175/'Population 2016'!AG$5</f>
        <v>0</v>
      </c>
      <c r="AH175">
        <f>'Population 2016'!AH175/'Population 2016'!AH$5</f>
        <v>0</v>
      </c>
      <c r="AI175">
        <f>'Population 2016'!AI175/'Population 2016'!AI$5</f>
        <v>0</v>
      </c>
      <c r="AJ175">
        <f>'Population 2016'!AJ175/'Population 2016'!AJ$5</f>
        <v>0</v>
      </c>
      <c r="AK175">
        <f>'Population 2016'!AK175/'Population 2016'!AK$5</f>
        <v>0</v>
      </c>
      <c r="AL175">
        <f>'Population 2016'!AL175/'Population 2016'!AL$5</f>
        <v>0</v>
      </c>
      <c r="AM175">
        <f>'Population 2016'!AM175/'Population 2016'!AM$5</f>
        <v>0</v>
      </c>
      <c r="AN175">
        <f>'Population 2016'!AN175/'Population 2016'!AN$5</f>
        <v>0</v>
      </c>
      <c r="AO175">
        <f>'Population 2016'!AO175/'Population 2016'!AO$5</f>
        <v>0</v>
      </c>
      <c r="AP175">
        <f>'Population 2016'!AP175/'Population 2016'!AP$5</f>
        <v>0</v>
      </c>
      <c r="AQ175">
        <f>'Population 2016'!AQ175/'Population 2016'!AQ$5</f>
        <v>0</v>
      </c>
      <c r="AR175">
        <f>'Population 2016'!AR175/'Population 2016'!AR$5</f>
        <v>0</v>
      </c>
      <c r="AS175">
        <f>'Population 2016'!AS175/'Population 2016'!AS$5</f>
        <v>0</v>
      </c>
      <c r="AT175">
        <f>'Population 2016'!AT175/'Population 2016'!AT$5</f>
        <v>0</v>
      </c>
      <c r="AU175">
        <f>'Population 2016'!AU175/'Population 2016'!AU$5</f>
        <v>0</v>
      </c>
      <c r="AV175">
        <f>'Population 2016'!AV175/'Population 2016'!AV$5</f>
        <v>0</v>
      </c>
      <c r="AW175">
        <f>'Population 2016'!AW175/'Population 2016'!AW$5</f>
        <v>0</v>
      </c>
      <c r="AX175">
        <f>'Population 2016'!AX175/'Population 2016'!AX$5</f>
        <v>0</v>
      </c>
      <c r="AY175">
        <f>'Population 2016'!AY175/'Population 2016'!AY$5</f>
        <v>0</v>
      </c>
      <c r="AZ175">
        <f>'Population 2016'!AZ175/'Population 2016'!AZ$5</f>
        <v>0</v>
      </c>
      <c r="BA175">
        <f>'Population 2016'!BA175/'Population 2016'!BA$5</f>
        <v>0</v>
      </c>
      <c r="BB175">
        <f>'Population 2016'!BB175/'Population 2016'!BB$5</f>
        <v>0</v>
      </c>
      <c r="BC175">
        <f>'Population 2016'!BC175/'Population 2016'!BC$5</f>
        <v>0</v>
      </c>
      <c r="BD175" s="9">
        <v>173</v>
      </c>
    </row>
    <row r="176" spans="1:56" x14ac:dyDescent="0.35">
      <c r="A176" s="3"/>
      <c r="B176" s="5" t="s">
        <v>78</v>
      </c>
      <c r="C176">
        <f>'Population 2016'!C176/'Population 2016'!C$5</f>
        <v>0</v>
      </c>
      <c r="D176">
        <f>'Population 2016'!D176/'Population 2016'!D$5</f>
        <v>0</v>
      </c>
      <c r="E176">
        <f>'Population 2016'!E176/'Population 2016'!E$5</f>
        <v>0</v>
      </c>
      <c r="F176">
        <f>'Population 2016'!F176/'Population 2016'!F$5</f>
        <v>0</v>
      </c>
      <c r="G176">
        <f>'Population 2016'!G176/'Population 2016'!G$5</f>
        <v>0</v>
      </c>
      <c r="H176">
        <f>'Population 2016'!H176/'Population 2016'!H$5</f>
        <v>0</v>
      </c>
      <c r="I176">
        <f>'Population 2016'!I176/'Population 2016'!I$5</f>
        <v>0</v>
      </c>
      <c r="J176">
        <f>'Population 2016'!J176/'Population 2016'!J$5</f>
        <v>0</v>
      </c>
      <c r="K176">
        <f>'Population 2016'!K176/'Population 2016'!K$5</f>
        <v>0</v>
      </c>
      <c r="L176">
        <f>'Population 2016'!L176/'Population 2016'!L$5</f>
        <v>0</v>
      </c>
      <c r="M176">
        <f>'Population 2016'!M176/'Population 2016'!M$5</f>
        <v>0</v>
      </c>
      <c r="N176">
        <f>'Population 2016'!N176/'Population 2016'!N$5</f>
        <v>0</v>
      </c>
      <c r="O176">
        <f>'Population 2016'!O176/'Population 2016'!O$5</f>
        <v>0</v>
      </c>
      <c r="P176">
        <f>'Population 2016'!P176/'Population 2016'!P$5</f>
        <v>0</v>
      </c>
      <c r="Q176">
        <f>'Population 2016'!Q176/'Population 2016'!Q$5</f>
        <v>0</v>
      </c>
      <c r="R176">
        <f>'Population 2016'!R176/'Population 2016'!R$5</f>
        <v>0</v>
      </c>
      <c r="S176">
        <f>'Population 2016'!S176/'Population 2016'!S$5</f>
        <v>0</v>
      </c>
      <c r="T176">
        <f>'Population 2016'!T176/'Population 2016'!T$5</f>
        <v>0</v>
      </c>
      <c r="U176">
        <f>'Population 2016'!U176/'Population 2016'!U$5</f>
        <v>0</v>
      </c>
      <c r="V176">
        <f>'Population 2016'!V176/'Population 2016'!V$5</f>
        <v>0</v>
      </c>
      <c r="W176">
        <f>'Population 2016'!W176/'Population 2016'!W$5</f>
        <v>0</v>
      </c>
      <c r="X176">
        <f>'Population 2016'!X176/'Population 2016'!X$5</f>
        <v>0</v>
      </c>
      <c r="Y176">
        <f>'Population 2016'!Y176/'Population 2016'!Y$5</f>
        <v>0</v>
      </c>
      <c r="Z176">
        <f>'Population 2016'!Z176/'Population 2016'!Z$5</f>
        <v>0</v>
      </c>
      <c r="AA176">
        <f>'Population 2016'!AA176/'Population 2016'!AA$5</f>
        <v>0</v>
      </c>
      <c r="AB176">
        <f>'Population 2016'!AB176/'Population 2016'!AB$5</f>
        <v>0</v>
      </c>
      <c r="AC176">
        <f>'Population 2016'!AC176/'Population 2016'!AC$5</f>
        <v>0</v>
      </c>
      <c r="AD176">
        <f>'Population 2016'!AD176/'Population 2016'!AD$5</f>
        <v>0</v>
      </c>
      <c r="AE176">
        <f>'Population 2016'!AE176/'Population 2016'!AE$5</f>
        <v>0</v>
      </c>
      <c r="AF176">
        <f>'Population 2016'!AF176/'Population 2016'!AF$5</f>
        <v>0</v>
      </c>
      <c r="AG176">
        <f>'Population 2016'!AG176/'Population 2016'!AG$5</f>
        <v>0</v>
      </c>
      <c r="AH176">
        <f>'Population 2016'!AH176/'Population 2016'!AH$5</f>
        <v>0</v>
      </c>
      <c r="AI176">
        <f>'Population 2016'!AI176/'Population 2016'!AI$5</f>
        <v>0</v>
      </c>
      <c r="AJ176">
        <f>'Population 2016'!AJ176/'Population 2016'!AJ$5</f>
        <v>0</v>
      </c>
      <c r="AK176">
        <f>'Population 2016'!AK176/'Population 2016'!AK$5</f>
        <v>0</v>
      </c>
      <c r="AL176">
        <f>'Population 2016'!AL176/'Population 2016'!AL$5</f>
        <v>0</v>
      </c>
      <c r="AM176">
        <f>'Population 2016'!AM176/'Population 2016'!AM$5</f>
        <v>0</v>
      </c>
      <c r="AN176">
        <f>'Population 2016'!AN176/'Population 2016'!AN$5</f>
        <v>0</v>
      </c>
      <c r="AO176">
        <f>'Population 2016'!AO176/'Population 2016'!AO$5</f>
        <v>0</v>
      </c>
      <c r="AP176">
        <f>'Population 2016'!AP176/'Population 2016'!AP$5</f>
        <v>0</v>
      </c>
      <c r="AQ176">
        <f>'Population 2016'!AQ176/'Population 2016'!AQ$5</f>
        <v>0</v>
      </c>
      <c r="AR176">
        <f>'Population 2016'!AR176/'Population 2016'!AR$5</f>
        <v>0</v>
      </c>
      <c r="AS176">
        <f>'Population 2016'!AS176/'Population 2016'!AS$5</f>
        <v>0</v>
      </c>
      <c r="AT176">
        <f>'Population 2016'!AT176/'Population 2016'!AT$5</f>
        <v>0</v>
      </c>
      <c r="AU176">
        <f>'Population 2016'!AU176/'Population 2016'!AU$5</f>
        <v>0</v>
      </c>
      <c r="AV176">
        <f>'Population 2016'!AV176/'Population 2016'!AV$5</f>
        <v>0</v>
      </c>
      <c r="AW176">
        <f>'Population 2016'!AW176/'Population 2016'!AW$5</f>
        <v>0</v>
      </c>
      <c r="AX176">
        <f>'Population 2016'!AX176/'Population 2016'!AX$5</f>
        <v>0</v>
      </c>
      <c r="AY176">
        <f>'Population 2016'!AY176/'Population 2016'!AY$5</f>
        <v>0</v>
      </c>
      <c r="AZ176">
        <f>'Population 2016'!AZ176/'Population 2016'!AZ$5</f>
        <v>0</v>
      </c>
      <c r="BA176">
        <f>'Population 2016'!BA176/'Population 2016'!BA$5</f>
        <v>0</v>
      </c>
      <c r="BB176">
        <f>'Population 2016'!BB176/'Population 2016'!BB$5</f>
        <v>0</v>
      </c>
      <c r="BC176">
        <f>'Population 2016'!BC176/'Population 2016'!BC$5</f>
        <v>0</v>
      </c>
      <c r="BD176" s="9">
        <v>174</v>
      </c>
    </row>
    <row r="177" spans="1:56" x14ac:dyDescent="0.35">
      <c r="A177" s="3"/>
      <c r="B177" s="5" t="s">
        <v>62</v>
      </c>
      <c r="C177">
        <f>'Population 2016'!C177/'Population 2016'!C$5</f>
        <v>5.5301988724936494E-3</v>
      </c>
      <c r="D177">
        <f>'Population 2016'!D177/'Population 2016'!D$5</f>
        <v>7.2767817845720492E-3</v>
      </c>
      <c r="E177">
        <f>'Population 2016'!E177/'Population 2016'!E$5</f>
        <v>8.8787215391034086E-3</v>
      </c>
      <c r="F177">
        <f>'Population 2016'!F177/'Population 2016'!F$5</f>
        <v>5.8614473345351536E-3</v>
      </c>
      <c r="G177">
        <f>'Population 2016'!G177/'Population 2016'!G$5</f>
        <v>5.8599036431548745E-3</v>
      </c>
      <c r="H177">
        <f>'Population 2016'!H177/'Population 2016'!H$5</f>
        <v>3.5439491850213839E-3</v>
      </c>
      <c r="I177">
        <f>'Population 2016'!I177/'Population 2016'!I$5</f>
        <v>9.1596181224353063E-3</v>
      </c>
      <c r="J177">
        <f>'Population 2016'!J177/'Population 2016'!J$5</f>
        <v>7.2978778103049355E-3</v>
      </c>
      <c r="K177">
        <f>'Population 2016'!K177/'Population 2016'!K$5</f>
        <v>4.2290790530643101E-3</v>
      </c>
      <c r="L177">
        <f>'Population 2016'!L177/'Population 2016'!L$5</f>
        <v>3.8203103902911695E-3</v>
      </c>
      <c r="M177">
        <f>'Population 2016'!M177/'Population 2016'!M$5</f>
        <v>3.8203103902911695E-3</v>
      </c>
      <c r="N177">
        <f>'Population 2016'!N177/'Population 2016'!N$5</f>
        <v>7.3219151107931941E-3</v>
      </c>
      <c r="O177">
        <f>'Population 2016'!O177/'Population 2016'!O$5</f>
        <v>3.3385839252632727E-3</v>
      </c>
      <c r="P177">
        <f>'Population 2016'!P177/'Population 2016'!P$5</f>
        <v>4.0797926293249182E-3</v>
      </c>
      <c r="Q177">
        <f>'Population 2016'!Q177/'Population 2016'!Q$5</f>
        <v>1.0270149586961375E-2</v>
      </c>
      <c r="R177">
        <f>'Population 2016'!R177/'Population 2016'!R$5</f>
        <v>4.617554692074307E-3</v>
      </c>
      <c r="S177">
        <f>'Population 2016'!S177/'Population 2016'!S$5</f>
        <v>4.6569021185550539E-3</v>
      </c>
      <c r="T177">
        <f>'Population 2016'!T177/'Population 2016'!T$5</f>
        <v>3.089766080510742E-3</v>
      </c>
      <c r="U177">
        <f>'Population 2016'!U177/'Population 2016'!U$5</f>
        <v>1.2835834107909529E-3</v>
      </c>
      <c r="V177">
        <f>'Population 2016'!V177/'Population 2016'!V$5</f>
        <v>4.6175803878767529E-3</v>
      </c>
      <c r="W177">
        <f>'Population 2016'!W177/'Population 2016'!W$5</f>
        <v>4.0397701645323867E-3</v>
      </c>
      <c r="X177">
        <f>'Population 2016'!X177/'Population 2016'!X$5</f>
        <v>4.0397701645323867E-3</v>
      </c>
      <c r="Y177">
        <f>'Population 2016'!Y177/'Population 2016'!Y$5</f>
        <v>5.9021319215910714E-3</v>
      </c>
      <c r="Z177">
        <f>'Population 2016'!Z177/'Population 2016'!Z$5</f>
        <v>2.6830151205130639E-3</v>
      </c>
      <c r="AA177">
        <f>'Population 2016'!AA177/'Population 2016'!AA$5</f>
        <v>3.8899596520495868E-3</v>
      </c>
      <c r="AB177">
        <f>'Population 2016'!AB177/'Population 2016'!AB$5</f>
        <v>7.6783722096557937E-3</v>
      </c>
      <c r="AC177">
        <f>'Population 2016'!AC177/'Population 2016'!AC$5</f>
        <v>3.3945567114378565E-3</v>
      </c>
      <c r="AD177">
        <f>'Population 2016'!AD177/'Population 2016'!AD$5</f>
        <v>7.2425471733224165E-3</v>
      </c>
      <c r="AE177">
        <f>'Population 2016'!AE177/'Population 2016'!AE$5</f>
        <v>7.7670201952792124E-3</v>
      </c>
      <c r="AF177">
        <f>'Population 2016'!AF177/'Population 2016'!AF$5</f>
        <v>4.9012954500897311E-3</v>
      </c>
      <c r="AG177">
        <f>'Population 2016'!AG177/'Population 2016'!AG$5</f>
        <v>7.7670201952792124E-3</v>
      </c>
      <c r="AH177">
        <f>'Population 2016'!AH177/'Population 2016'!AH$5</f>
        <v>4.7797293406276996E-3</v>
      </c>
      <c r="AI177">
        <f>'Population 2016'!AI177/'Population 2016'!AI$5</f>
        <v>4.3269861755184181E-3</v>
      </c>
      <c r="AJ177">
        <f>'Population 2016'!AJ177/'Population 2016'!AJ$5</f>
        <v>4.0013384267908432E-3</v>
      </c>
      <c r="AK177">
        <f>'Population 2016'!AK177/'Population 2016'!AK$5</f>
        <v>9.7431577888689135E-3</v>
      </c>
      <c r="AL177">
        <f>'Population 2016'!AL177/'Population 2016'!AL$5</f>
        <v>4.0882566822156401E-3</v>
      </c>
      <c r="AM177">
        <f>'Population 2016'!AM177/'Population 2016'!AM$5</f>
        <v>4.1000974316439147E-3</v>
      </c>
      <c r="AN177">
        <f>'Population 2016'!AN177/'Population 2016'!AN$5</f>
        <v>1.0745063815861241E-2</v>
      </c>
      <c r="AO177">
        <f>'Population 2016'!AO177/'Population 2016'!AO$5</f>
        <v>1.0745063815861241E-2</v>
      </c>
      <c r="AP177">
        <f>'Population 2016'!AP177/'Population 2016'!AP$5</f>
        <v>1.1508647337634546E-2</v>
      </c>
      <c r="AQ177">
        <f>'Population 2016'!AQ177/'Population 2016'!AQ$5</f>
        <v>4.432235435962076E-3</v>
      </c>
      <c r="AR177">
        <f>'Population 2016'!AR177/'Population 2016'!AR$5</f>
        <v>5.2147764772768031E-3</v>
      </c>
      <c r="AS177">
        <f>'Population 2016'!AS177/'Population 2016'!AS$5</f>
        <v>9.1596181224353063E-3</v>
      </c>
      <c r="AT177">
        <f>'Population 2016'!AT177/'Population 2016'!AT$5</f>
        <v>1.9138503716982128E-2</v>
      </c>
      <c r="AU177">
        <f>'Population 2016'!AU177/'Population 2016'!AU$5</f>
        <v>1.9138503716982128E-2</v>
      </c>
      <c r="AV177">
        <f>'Population 2016'!AV177/'Population 2016'!AV$5</f>
        <v>3.1147714074543343E-3</v>
      </c>
      <c r="AW177">
        <f>'Population 2016'!AW177/'Population 2016'!AW$5</f>
        <v>5.4953017267679542E-3</v>
      </c>
      <c r="AX177">
        <f>'Population 2016'!AX177/'Population 2016'!AX$5</f>
        <v>8.957665128998045E-3</v>
      </c>
      <c r="AY177">
        <f>'Population 2016'!AY177/'Population 2016'!AY$5</f>
        <v>6.3767938557571678E-3</v>
      </c>
      <c r="AZ177">
        <f>'Population 2016'!AZ177/'Population 2016'!AZ$5</f>
        <v>8.4334784934792986E-3</v>
      </c>
      <c r="BA177">
        <f>'Population 2016'!BA177/'Population 2016'!BA$5</f>
        <v>2.9016411142301878E-3</v>
      </c>
      <c r="BB177">
        <f>'Population 2016'!BB177/'Population 2016'!BB$5</f>
        <v>4.6677668602362887E-3</v>
      </c>
      <c r="BC177">
        <f>'Population 2016'!BC177/'Population 2016'!BC$5</f>
        <v>1.2835834107909529E-3</v>
      </c>
      <c r="BD177" s="9">
        <v>175</v>
      </c>
    </row>
    <row r="178" spans="1:56" x14ac:dyDescent="0.35">
      <c r="A178" s="3"/>
      <c r="B178" s="5" t="s">
        <v>63</v>
      </c>
      <c r="C178">
        <f>'Population 2016'!C178/'Population 2016'!C$5</f>
        <v>1.3145722273617067E-2</v>
      </c>
      <c r="D178">
        <f>'Population 2016'!D178/'Population 2016'!D$5</f>
        <v>1.1629157986365815E-2</v>
      </c>
      <c r="E178">
        <f>'Population 2016'!E178/'Population 2016'!E$5</f>
        <v>1.0238187878248069E-2</v>
      </c>
      <c r="F178">
        <f>'Population 2016'!F178/'Population 2016'!F$5</f>
        <v>6.5310327066701E-3</v>
      </c>
      <c r="G178">
        <f>'Population 2016'!G178/'Population 2016'!G$5</f>
        <v>6.2388350565690471E-3</v>
      </c>
      <c r="H178">
        <f>'Population 2016'!H178/'Population 2016'!H$5</f>
        <v>4.2767328225463905E-3</v>
      </c>
      <c r="I178">
        <f>'Population 2016'!I178/'Population 2016'!I$5</f>
        <v>8.7932333975378942E-3</v>
      </c>
      <c r="J178">
        <f>'Population 2016'!J178/'Population 2016'!J$5</f>
        <v>1.0399475879684532E-2</v>
      </c>
      <c r="K178">
        <f>'Population 2016'!K178/'Population 2016'!K$5</f>
        <v>4.5125927325993477E-3</v>
      </c>
      <c r="L178">
        <f>'Population 2016'!L178/'Population 2016'!L$5</f>
        <v>4.956078344161517E-3</v>
      </c>
      <c r="M178">
        <f>'Population 2016'!M178/'Population 2016'!M$5</f>
        <v>4.956078344161517E-3</v>
      </c>
      <c r="N178">
        <f>'Population 2016'!N178/'Population 2016'!N$5</f>
        <v>1.5994084599866582E-2</v>
      </c>
      <c r="O178">
        <f>'Population 2016'!O178/'Population 2016'!O$5</f>
        <v>4.4085158657037283E-3</v>
      </c>
      <c r="P178">
        <f>'Population 2016'!P178/'Population 2016'!P$5</f>
        <v>6.1985799616815053E-3</v>
      </c>
      <c r="Q178">
        <f>'Population 2016'!Q178/'Population 2016'!Q$5</f>
        <v>1.3043324990305636E-2</v>
      </c>
      <c r="R178">
        <f>'Population 2016'!R178/'Population 2016'!R$5</f>
        <v>4.7506254324799066E-3</v>
      </c>
      <c r="S178">
        <f>'Population 2016'!S178/'Population 2016'!S$5</f>
        <v>7.2033696341030698E-3</v>
      </c>
      <c r="T178">
        <f>'Population 2016'!T178/'Population 2016'!T$5</f>
        <v>8.0408370287990399E-3</v>
      </c>
      <c r="U178">
        <f>'Population 2016'!U178/'Population 2016'!U$5</f>
        <v>2.2130748461912982E-3</v>
      </c>
      <c r="V178">
        <f>'Population 2016'!V178/'Population 2016'!V$5</f>
        <v>6.1440532433732001E-3</v>
      </c>
      <c r="W178">
        <f>'Population 2016'!W178/'Population 2016'!W$5</f>
        <v>5.2229390962158203E-3</v>
      </c>
      <c r="X178">
        <f>'Population 2016'!X178/'Population 2016'!X$5</f>
        <v>5.2229390962158203E-3</v>
      </c>
      <c r="Y178">
        <f>'Population 2016'!Y178/'Population 2016'!Y$5</f>
        <v>8.18349469801752E-3</v>
      </c>
      <c r="Z178">
        <f>'Population 2016'!Z178/'Population 2016'!Z$5</f>
        <v>9.5570314934870105E-3</v>
      </c>
      <c r="AA178">
        <f>'Population 2016'!AA178/'Population 2016'!AA$5</f>
        <v>6.7953044101047265E-3</v>
      </c>
      <c r="AB178">
        <f>'Population 2016'!AB178/'Population 2016'!AB$5</f>
        <v>1.1381431481121357E-2</v>
      </c>
      <c r="AC178">
        <f>'Population 2016'!AC178/'Population 2016'!AC$5</f>
        <v>7.5824178097352E-3</v>
      </c>
      <c r="AD178">
        <f>'Population 2016'!AD178/'Population 2016'!AD$5</f>
        <v>7.9236294614611642E-3</v>
      </c>
      <c r="AE178">
        <f>'Population 2016'!AE178/'Population 2016'!AE$5</f>
        <v>8.5627162496534868E-3</v>
      </c>
      <c r="AF178">
        <f>'Population 2016'!AF178/'Population 2016'!AF$5</f>
        <v>5.9871209036480716E-3</v>
      </c>
      <c r="AG178">
        <f>'Population 2016'!AG178/'Population 2016'!AG$5</f>
        <v>8.5627162496534868E-3</v>
      </c>
      <c r="AH178">
        <f>'Population 2016'!AH178/'Population 2016'!AH$5</f>
        <v>5.3816074231630177E-3</v>
      </c>
      <c r="AI178">
        <f>'Population 2016'!AI178/'Population 2016'!AI$5</f>
        <v>7.8241206579753256E-3</v>
      </c>
      <c r="AJ178">
        <f>'Population 2016'!AJ178/'Population 2016'!AJ$5</f>
        <v>4.6287259849984667E-3</v>
      </c>
      <c r="AK178">
        <f>'Population 2016'!AK178/'Population 2016'!AK$5</f>
        <v>1.0107740467420138E-2</v>
      </c>
      <c r="AL178">
        <f>'Population 2016'!AL178/'Population 2016'!AL$5</f>
        <v>4.7445061279509058E-3</v>
      </c>
      <c r="AM178">
        <f>'Population 2016'!AM178/'Population 2016'!AM$5</f>
        <v>4.607176619303056E-3</v>
      </c>
      <c r="AN178">
        <f>'Population 2016'!AN178/'Population 2016'!AN$5</f>
        <v>1.2708628777135376E-2</v>
      </c>
      <c r="AO178">
        <f>'Population 2016'!AO178/'Population 2016'!AO$5</f>
        <v>1.2708628777135376E-2</v>
      </c>
      <c r="AP178">
        <f>'Population 2016'!AP178/'Population 2016'!AP$5</f>
        <v>1.175435537307991E-2</v>
      </c>
      <c r="AQ178">
        <f>'Population 2016'!AQ178/'Population 2016'!AQ$5</f>
        <v>5.5762591110867536E-3</v>
      </c>
      <c r="AR178">
        <f>'Population 2016'!AR178/'Population 2016'!AR$5</f>
        <v>7.7600097843892211E-3</v>
      </c>
      <c r="AS178">
        <f>'Population 2016'!AS178/'Population 2016'!AS$5</f>
        <v>8.7932333975378942E-3</v>
      </c>
      <c r="AT178">
        <f>'Population 2016'!AT178/'Population 2016'!AT$5</f>
        <v>1.9138503716982128E-2</v>
      </c>
      <c r="AU178">
        <f>'Population 2016'!AU178/'Population 2016'!AU$5</f>
        <v>1.9138503716982128E-2</v>
      </c>
      <c r="AV178">
        <f>'Population 2016'!AV178/'Population 2016'!AV$5</f>
        <v>3.5793474817865062E-3</v>
      </c>
      <c r="AW178">
        <f>'Population 2016'!AW178/'Population 2016'!AW$5</f>
        <v>6.196991884800781E-3</v>
      </c>
      <c r="AX178">
        <f>'Population 2016'!AX178/'Population 2016'!AX$5</f>
        <v>1.3583449403887192E-2</v>
      </c>
      <c r="AY178">
        <f>'Population 2016'!AY178/'Population 2016'!AY$5</f>
        <v>8.7283130871148376E-3</v>
      </c>
      <c r="AZ178">
        <f>'Population 2016'!AZ178/'Population 2016'!AZ$5</f>
        <v>1.1813197876098049E-2</v>
      </c>
      <c r="BA178">
        <f>'Population 2016'!BA178/'Population 2016'!BA$5</f>
        <v>3.724897430360613E-3</v>
      </c>
      <c r="BB178">
        <f>'Population 2016'!BB178/'Population 2016'!BB$5</f>
        <v>5.6966089640457665E-3</v>
      </c>
      <c r="BC178">
        <f>'Population 2016'!BC178/'Population 2016'!BC$5</f>
        <v>2.2130748461912982E-3</v>
      </c>
      <c r="BD178" s="9">
        <v>176</v>
      </c>
    </row>
    <row r="179" spans="1:56" x14ac:dyDescent="0.35">
      <c r="A179" s="3"/>
      <c r="B179" s="5" t="s">
        <v>64</v>
      </c>
      <c r="C179">
        <f>'Population 2016'!C179/'Population 2016'!C$5</f>
        <v>1.0712843656882338E-2</v>
      </c>
      <c r="D179">
        <f>'Population 2016'!D179/'Population 2016'!D$5</f>
        <v>1.0900501745840792E-2</v>
      </c>
      <c r="E179">
        <f>'Population 2016'!E179/'Population 2016'!E$5</f>
        <v>1.1072618941585137E-2</v>
      </c>
      <c r="F179">
        <f>'Population 2016'!F179/'Population 2016'!F$5</f>
        <v>6.5001287664177183E-3</v>
      </c>
      <c r="G179">
        <f>'Population 2016'!G179/'Population 2016'!G$5</f>
        <v>5.4945054945054949E-3</v>
      </c>
      <c r="H179">
        <f>'Population 2016'!H179/'Population 2016'!H$5</f>
        <v>3.9006137873565639E-3</v>
      </c>
      <c r="I179">
        <f>'Population 2016'!I179/'Population 2016'!I$5</f>
        <v>8.290762917678586E-3</v>
      </c>
      <c r="J179">
        <f>'Population 2016'!J179/'Population 2016'!J$5</f>
        <v>8.1852334076942847E-3</v>
      </c>
      <c r="K179">
        <f>'Population 2016'!K179/'Population 2016'!K$5</f>
        <v>4.1345744932192981E-3</v>
      </c>
      <c r="L179">
        <f>'Population 2016'!L179/'Population 2016'!L$5</f>
        <v>4.8210569790160911E-3</v>
      </c>
      <c r="M179">
        <f>'Population 2016'!M179/'Population 2016'!M$5</f>
        <v>4.8210569790160911E-3</v>
      </c>
      <c r="N179">
        <f>'Population 2016'!N179/'Population 2016'!N$5</f>
        <v>8.0211539852597224E-3</v>
      </c>
      <c r="O179">
        <f>'Population 2016'!O179/'Population 2016'!O$5</f>
        <v>4.0815922172358111E-3</v>
      </c>
      <c r="P179">
        <f>'Population 2016'!P179/'Population 2016'!P$5</f>
        <v>4.913783387805703E-3</v>
      </c>
      <c r="Q179">
        <f>'Population 2016'!Q179/'Population 2016'!Q$5</f>
        <v>9.130327493213946E-3</v>
      </c>
      <c r="R179">
        <f>'Population 2016'!R179/'Population 2016'!R$5</f>
        <v>5.083302283493905E-3</v>
      </c>
      <c r="S179">
        <f>'Population 2016'!S179/'Population 2016'!S$5</f>
        <v>8.2457883987000213E-3</v>
      </c>
      <c r="T179">
        <f>'Population 2016'!T179/'Population 2016'!T$5</f>
        <v>1.1181788993173665E-2</v>
      </c>
      <c r="U179">
        <f>'Population 2016'!U179/'Population 2016'!U$5</f>
        <v>1.8147213738768646E-3</v>
      </c>
      <c r="V179">
        <f>'Population 2016'!V179/'Population 2016'!V$5</f>
        <v>5.922714679326215E-3</v>
      </c>
      <c r="W179">
        <f>'Population 2016'!W179/'Population 2016'!W$5</f>
        <v>5.16410749187797E-3</v>
      </c>
      <c r="X179">
        <f>'Population 2016'!X179/'Population 2016'!X$5</f>
        <v>5.16410749187797E-3</v>
      </c>
      <c r="Y179">
        <f>'Population 2016'!Y179/'Population 2016'!Y$5</f>
        <v>7.0070428133098047E-3</v>
      </c>
      <c r="Z179">
        <f>'Population 2016'!Z179/'Population 2016'!Z$5</f>
        <v>7.9290259261338442E-3</v>
      </c>
      <c r="AA179">
        <f>'Population 2016'!AA179/'Population 2016'!AA$5</f>
        <v>6.0558466658295444E-3</v>
      </c>
      <c r="AB179">
        <f>'Population 2016'!AB179/'Population 2016'!AB$5</f>
        <v>1.0953604290554026E-2</v>
      </c>
      <c r="AC179">
        <f>'Population 2016'!AC179/'Population 2016'!AC$5</f>
        <v>6.4829620558478013E-3</v>
      </c>
      <c r="AD179">
        <f>'Population 2016'!AD179/'Population 2016'!AD$5</f>
        <v>8.474450109791953E-3</v>
      </c>
      <c r="AE179">
        <f>'Population 2016'!AE179/'Population 2016'!AE$5</f>
        <v>9.6048214047372155E-3</v>
      </c>
      <c r="AF179">
        <f>'Population 2016'!AF179/'Population 2016'!AF$5</f>
        <v>4.8108099956265362E-3</v>
      </c>
      <c r="AG179">
        <f>'Population 2016'!AG179/'Population 2016'!AG$5</f>
        <v>9.6048214047372155E-3</v>
      </c>
      <c r="AH179">
        <f>'Population 2016'!AH179/'Population 2016'!AH$5</f>
        <v>5.2887250030186784E-3</v>
      </c>
      <c r="AI179">
        <f>'Population 2016'!AI179/'Population 2016'!AI$5</f>
        <v>9.5289395397672588E-3</v>
      </c>
      <c r="AJ179">
        <f>'Population 2016'!AJ179/'Population 2016'!AJ$5</f>
        <v>5.367649109109667E-3</v>
      </c>
      <c r="AK179">
        <f>'Population 2016'!AK179/'Population 2016'!AK$5</f>
        <v>1.1226632136077342E-2</v>
      </c>
      <c r="AL179">
        <f>'Population 2016'!AL179/'Population 2016'!AL$5</f>
        <v>4.416381405083273E-3</v>
      </c>
      <c r="AM179">
        <f>'Population 2016'!AM179/'Population 2016'!AM$5</f>
        <v>4.4695408397955744E-3</v>
      </c>
      <c r="AN179">
        <f>'Population 2016'!AN179/'Population 2016'!AN$5</f>
        <v>1.4017672084651467E-2</v>
      </c>
      <c r="AO179">
        <f>'Population 2016'!AO179/'Population 2016'!AO$5</f>
        <v>1.4017672084651467E-2</v>
      </c>
      <c r="AP179">
        <f>'Population 2016'!AP179/'Population 2016'!AP$5</f>
        <v>1.099345306976523E-2</v>
      </c>
      <c r="AQ179">
        <f>'Population 2016'!AQ179/'Population 2016'!AQ$5</f>
        <v>5.1378308763084342E-3</v>
      </c>
      <c r="AR179">
        <f>'Population 2016'!AR179/'Population 2016'!AR$5</f>
        <v>7.4481212390975458E-3</v>
      </c>
      <c r="AS179">
        <f>'Population 2016'!AS179/'Population 2016'!AS$5</f>
        <v>8.290762917678586E-3</v>
      </c>
      <c r="AT179">
        <f>'Population 2016'!AT179/'Population 2016'!AT$5</f>
        <v>2.4305372489059947E-2</v>
      </c>
      <c r="AU179">
        <f>'Population 2016'!AU179/'Population 2016'!AU$5</f>
        <v>2.4305372489059947E-2</v>
      </c>
      <c r="AV179">
        <f>'Population 2016'!AV179/'Population 2016'!AV$5</f>
        <v>3.0936543131665083E-3</v>
      </c>
      <c r="AW179">
        <f>'Population 2016'!AW179/'Population 2016'!AW$5</f>
        <v>6.1512294831899449E-3</v>
      </c>
      <c r="AX179">
        <f>'Population 2016'!AX179/'Population 2016'!AX$5</f>
        <v>1.0376068594502729E-2</v>
      </c>
      <c r="AY179">
        <f>'Population 2016'!AY179/'Population 2016'!AY$5</f>
        <v>7.0316085799088154E-3</v>
      </c>
      <c r="AZ179">
        <f>'Population 2016'!AZ179/'Population 2016'!AZ$5</f>
        <v>8.6750924748750218E-3</v>
      </c>
      <c r="BA179">
        <f>'Population 2016'!BA179/'Population 2016'!BA$5</f>
        <v>3.846361477002807E-3</v>
      </c>
      <c r="BB179">
        <f>'Population 2016'!BB179/'Population 2016'!BB$5</f>
        <v>6.9187905236046763E-3</v>
      </c>
      <c r="BC179">
        <f>'Population 2016'!BC179/'Population 2016'!BC$5</f>
        <v>1.8147213738768646E-3</v>
      </c>
      <c r="BD179" s="9">
        <v>177</v>
      </c>
    </row>
    <row r="180" spans="1:56" x14ac:dyDescent="0.35">
      <c r="A180" s="3"/>
      <c r="B180" s="5" t="s">
        <v>65</v>
      </c>
      <c r="C180">
        <f>'Population 2016'!C180/'Population 2016'!C$5</f>
        <v>8.4792975318548659E-3</v>
      </c>
      <c r="D180">
        <f>'Population 2016'!D180/'Population 2016'!D$5</f>
        <v>1.108388838355682E-2</v>
      </c>
      <c r="E180">
        <f>'Population 2016'!E180/'Population 2016'!E$5</f>
        <v>1.347278020241985E-2</v>
      </c>
      <c r="F180">
        <f>'Population 2016'!F180/'Population 2016'!F$5</f>
        <v>7.2830285861447339E-3</v>
      </c>
      <c r="G180">
        <f>'Population 2016'!G180/'Population 2016'!G$5</f>
        <v>5.765170789801332E-3</v>
      </c>
      <c r="H180">
        <f>'Population 2016'!H180/'Population 2016'!H$5</f>
        <v>4.2378239568370982E-3</v>
      </c>
      <c r="I180">
        <f>'Population 2016'!I180/'Population 2016'!I$5</f>
        <v>9.6306841973034085E-3</v>
      </c>
      <c r="J180">
        <f>'Population 2016'!J180/'Population 2016'!J$5</f>
        <v>7.413980411832514E-3</v>
      </c>
      <c r="K180">
        <f>'Population 2016'!K180/'Population 2016'!K$5</f>
        <v>5.5521428908944853E-3</v>
      </c>
      <c r="L180">
        <f>'Population 2016'!L180/'Population 2016'!L$5</f>
        <v>4.956078344161517E-3</v>
      </c>
      <c r="M180">
        <f>'Population 2016'!M180/'Population 2016'!M$5</f>
        <v>4.956078344161517E-3</v>
      </c>
      <c r="N180">
        <f>'Population 2016'!N180/'Population 2016'!N$5</f>
        <v>6.2770754133144729E-3</v>
      </c>
      <c r="O180">
        <f>'Population 2016'!O180/'Population 2016'!O$5</f>
        <v>4.5670243013245359E-3</v>
      </c>
      <c r="P180">
        <f>'Population 2016'!P180/'Population 2016'!P$5</f>
        <v>5.263157894736842E-3</v>
      </c>
      <c r="Q180">
        <f>'Population 2016'!Q180/'Population 2016'!Q$5</f>
        <v>1.014089141138177E-2</v>
      </c>
      <c r="R180">
        <f>'Population 2016'!R180/'Population 2016'!R$5</f>
        <v>4.5377122478309469E-3</v>
      </c>
      <c r="S180">
        <f>'Population 2016'!S180/'Population 2016'!S$5</f>
        <v>8.1045631638689362E-3</v>
      </c>
      <c r="T180">
        <f>'Population 2016'!T180/'Population 2016'!T$5</f>
        <v>9.4321624174627614E-3</v>
      </c>
      <c r="U180">
        <f>'Population 2016'!U180/'Population 2016'!U$5</f>
        <v>2.699951312353384E-3</v>
      </c>
      <c r="V180">
        <f>'Population 2016'!V180/'Population 2016'!V$5</f>
        <v>6.7317452927393318E-3</v>
      </c>
      <c r="W180">
        <f>'Population 2016'!W180/'Population 2016'!W$5</f>
        <v>5.4451918237143661E-3</v>
      </c>
      <c r="X180">
        <f>'Population 2016'!X180/'Population 2016'!X$5</f>
        <v>5.4451918237143661E-3</v>
      </c>
      <c r="Y180">
        <f>'Population 2016'!Y180/'Population 2016'!Y$5</f>
        <v>7.0587113082462918E-3</v>
      </c>
      <c r="Z180">
        <f>'Population 2016'!Z180/'Population 2016'!Z$5</f>
        <v>6.3223141295784026E-3</v>
      </c>
      <c r="AA180">
        <f>'Population 2016'!AA180/'Population 2016'!AA$5</f>
        <v>5.8385935819319848E-3</v>
      </c>
      <c r="AB180">
        <f>'Population 2016'!AB180/'Population 2016'!AB$5</f>
        <v>1.135482022046406E-2</v>
      </c>
      <c r="AC180">
        <f>'Population 2016'!AC180/'Population 2016'!AC$5</f>
        <v>5.690691964147193E-3</v>
      </c>
      <c r="AD180">
        <f>'Population 2016'!AD180/'Population 2016'!AD$5</f>
        <v>9.9259369533663336E-3</v>
      </c>
      <c r="AE180">
        <f>'Population 2016'!AE180/'Population 2016'!AE$5</f>
        <v>1.1504224889372581E-2</v>
      </c>
      <c r="AF180">
        <f>'Population 2016'!AF180/'Population 2016'!AF$5</f>
        <v>4.2980590870017642E-3</v>
      </c>
      <c r="AG180">
        <f>'Population 2016'!AG180/'Population 2016'!AG$5</f>
        <v>1.1504224889372581E-2</v>
      </c>
      <c r="AH180">
        <f>'Population 2016'!AH180/'Population 2016'!AH$5</f>
        <v>6.1042326518859777E-3</v>
      </c>
      <c r="AI180">
        <f>'Population 2016'!AI180/'Population 2016'!AI$5</f>
        <v>9.0176305888529183E-3</v>
      </c>
      <c r="AJ180">
        <f>'Population 2016'!AJ180/'Population 2016'!AJ$5</f>
        <v>6.7060758999525974E-3</v>
      </c>
      <c r="AK180">
        <f>'Population 2016'!AK180/'Population 2016'!AK$5</f>
        <v>1.274782193279107E-2</v>
      </c>
      <c r="AL180">
        <f>'Population 2016'!AL180/'Population 2016'!AL$5</f>
        <v>4.1592025682410739E-3</v>
      </c>
      <c r="AM180">
        <f>'Population 2016'!AM180/'Population 2016'!AM$5</f>
        <v>4.9440220796766283E-3</v>
      </c>
      <c r="AN180">
        <f>'Population 2016'!AN180/'Population 2016'!AN$5</f>
        <v>1.5817606632486093E-2</v>
      </c>
      <c r="AO180">
        <f>'Population 2016'!AO180/'Population 2016'!AO$5</f>
        <v>1.5817606632486093E-2</v>
      </c>
      <c r="AP180">
        <f>'Population 2016'!AP180/'Population 2016'!AP$5</f>
        <v>1.324445571707116E-2</v>
      </c>
      <c r="AQ180">
        <f>'Population 2016'!AQ180/'Population 2016'!AQ$5</f>
        <v>5.8845289636652604E-3</v>
      </c>
      <c r="AR180">
        <f>'Population 2016'!AR180/'Population 2016'!AR$5</f>
        <v>7.5383461396997808E-3</v>
      </c>
      <c r="AS180">
        <f>'Population 2016'!AS180/'Population 2016'!AS$5</f>
        <v>9.6306841973034085E-3</v>
      </c>
      <c r="AT180">
        <f>'Population 2016'!AT180/'Population 2016'!AT$5</f>
        <v>2.3040016871408234E-2</v>
      </c>
      <c r="AU180">
        <f>'Population 2016'!AU180/'Population 2016'!AU$5</f>
        <v>2.3040016871408234E-2</v>
      </c>
      <c r="AV180">
        <f>'Population 2016'!AV180/'Population 2016'!AV$5</f>
        <v>3.9805722732552005E-3</v>
      </c>
      <c r="AW180">
        <f>'Population 2016'!AW180/'Population 2016'!AW$5</f>
        <v>7.3257977912014154E-3</v>
      </c>
      <c r="AX180">
        <f>'Population 2016'!AX180/'Population 2016'!AX$5</f>
        <v>8.4209719258341101E-3</v>
      </c>
      <c r="AY180">
        <f>'Population 2016'!AY180/'Population 2016'!AY$5</f>
        <v>7.3819650561488329E-3</v>
      </c>
      <c r="AZ180">
        <f>'Population 2016'!AZ180/'Population 2016'!AZ$5</f>
        <v>9.0864115146320271E-3</v>
      </c>
      <c r="BA180">
        <f>'Population 2016'!BA180/'Population 2016'!BA$5</f>
        <v>3.832865471820341E-3</v>
      </c>
      <c r="BB180">
        <f>'Population 2016'!BB180/'Population 2016'!BB$5</f>
        <v>8.2721667138507E-3</v>
      </c>
      <c r="BC180">
        <f>'Population 2016'!BC180/'Population 2016'!BC$5</f>
        <v>2.699951312353384E-3</v>
      </c>
      <c r="BD180" s="9">
        <v>178</v>
      </c>
    </row>
    <row r="181" spans="1:56" x14ac:dyDescent="0.35">
      <c r="A181" s="3"/>
      <c r="B181" s="5" t="s">
        <v>66</v>
      </c>
      <c r="C181">
        <f>'Population 2016'!C181/'Population 2016'!C$5</f>
        <v>6.5881944054013994E-3</v>
      </c>
      <c r="D181">
        <f>'Population 2016'!D181/'Population 2016'!D$5</f>
        <v>1.0462818970491868E-2</v>
      </c>
      <c r="E181">
        <f>'Population 2016'!E181/'Population 2016'!E$5</f>
        <v>1.4016566738077715E-2</v>
      </c>
      <c r="F181">
        <f>'Population 2016'!F181/'Population 2016'!F$5</f>
        <v>7.8599021375225335E-3</v>
      </c>
      <c r="G181">
        <f>'Population 2016'!G181/'Population 2016'!G$5</f>
        <v>7.0508309424565582E-3</v>
      </c>
      <c r="H181">
        <f>'Population 2016'!H181/'Population 2016'!H$5</f>
        <v>4.6528518577362175E-3</v>
      </c>
      <c r="I181">
        <f>'Population 2016'!I181/'Population 2016'!I$5</f>
        <v>9.9028557072272008E-3</v>
      </c>
      <c r="J181">
        <f>'Population 2016'!J181/'Population 2016'!J$5</f>
        <v>8.1271821069304959E-3</v>
      </c>
      <c r="K181">
        <f>'Population 2016'!K181/'Population 2016'!K$5</f>
        <v>5.7647781505457641E-3</v>
      </c>
      <c r="L181">
        <f>'Population 2016'!L181/'Population 2016'!L$5</f>
        <v>4.8051721125283945E-3</v>
      </c>
      <c r="M181">
        <f>'Population 2016'!M181/'Population 2016'!M$5</f>
        <v>4.8051721125283945E-3</v>
      </c>
      <c r="N181">
        <f>'Population 2016'!N181/'Population 2016'!N$5</f>
        <v>5.3045707718150474E-3</v>
      </c>
      <c r="O181">
        <f>'Population 2016'!O181/'Population 2016'!O$5</f>
        <v>5.3793800338811778E-3</v>
      </c>
      <c r="P181">
        <f>'Population 2016'!P181/'Population 2016'!P$5</f>
        <v>5.6576129832074835E-3</v>
      </c>
      <c r="Q181">
        <f>'Population 2016'!Q181/'Population 2016'!Q$5</f>
        <v>1.125721201866018E-2</v>
      </c>
      <c r="R181">
        <f>'Population 2016'!R181/'Population 2016'!R$5</f>
        <v>5.3760579123862248E-3</v>
      </c>
      <c r="S181">
        <f>'Population 2016'!S181/'Population 2016'!S$5</f>
        <v>7.4266820366797239E-3</v>
      </c>
      <c r="T181">
        <f>'Population 2016'!T181/'Population 2016'!T$5</f>
        <v>7.0450389245380477E-3</v>
      </c>
      <c r="U181">
        <f>'Population 2016'!U181/'Population 2016'!U$5</f>
        <v>2.0360288584959944E-3</v>
      </c>
      <c r="V181">
        <f>'Population 2016'!V181/'Population 2016'!V$5</f>
        <v>7.1820547851107839E-3</v>
      </c>
      <c r="W181">
        <f>'Population 2016'!W181/'Population 2016'!W$5</f>
        <v>5.8439393642264626E-3</v>
      </c>
      <c r="X181">
        <f>'Population 2016'!X181/'Population 2016'!X$5</f>
        <v>5.8439393642264626E-3</v>
      </c>
      <c r="Y181">
        <f>'Population 2016'!Y181/'Population 2016'!Y$5</f>
        <v>7.6350137517686521E-3</v>
      </c>
      <c r="Z181">
        <f>'Population 2016'!Z181/'Population 2016'!Z$5</f>
        <v>4.6478494259392976E-3</v>
      </c>
      <c r="AA181">
        <f>'Population 2016'!AA181/'Population 2016'!AA$5</f>
        <v>5.7455800291929676E-3</v>
      </c>
      <c r="AB181">
        <f>'Population 2016'!AB181/'Population 2016'!AB$5</f>
        <v>1.0781654606306869E-2</v>
      </c>
      <c r="AC181">
        <f>'Population 2016'!AC181/'Population 2016'!AC$5</f>
        <v>4.9925427319044893E-3</v>
      </c>
      <c r="AD181">
        <f>'Population 2016'!AD181/'Population 2016'!AD$5</f>
        <v>9.9371022367784438E-3</v>
      </c>
      <c r="AE181">
        <f>'Population 2016'!AE181/'Population 2016'!AE$5</f>
        <v>1.1031940779679462E-2</v>
      </c>
      <c r="AF181">
        <f>'Population 2016'!AF181/'Population 2016'!AF$5</f>
        <v>6.0776063581112674E-3</v>
      </c>
      <c r="AG181">
        <f>'Population 2016'!AG181/'Population 2016'!AG$5</f>
        <v>1.1031940779679462E-2</v>
      </c>
      <c r="AH181">
        <f>'Population 2016'!AH181/'Population 2016'!AH$5</f>
        <v>7.0980745474304077E-3</v>
      </c>
      <c r="AI181">
        <f>'Population 2016'!AI181/'Population 2016'!AI$5</f>
        <v>7.7653337999825005E-3</v>
      </c>
      <c r="AJ181">
        <f>'Population 2016'!AJ181/'Population 2016'!AJ$5</f>
        <v>6.8594373030700165E-3</v>
      </c>
      <c r="AK181">
        <f>'Population 2016'!AK181/'Population 2016'!AK$5</f>
        <v>1.2420954703745143E-2</v>
      </c>
      <c r="AL181">
        <f>'Population 2016'!AL181/'Population 2016'!AL$5</f>
        <v>4.5405367056277823E-3</v>
      </c>
      <c r="AM181">
        <f>'Population 2016'!AM181/'Population 2016'!AM$5</f>
        <v>5.5199191570895105E-3</v>
      </c>
      <c r="AN181">
        <f>'Population 2016'!AN181/'Population 2016'!AN$5</f>
        <v>1.7181193411148685E-2</v>
      </c>
      <c r="AO181">
        <f>'Population 2016'!AO181/'Population 2016'!AO$5</f>
        <v>1.7181193411148685E-2</v>
      </c>
      <c r="AP181">
        <f>'Population 2016'!AP181/'Population 2016'!AP$5</f>
        <v>1.252318374205412E-2</v>
      </c>
      <c r="AQ181">
        <f>'Population 2016'!AQ181/'Population 2016'!AQ$5</f>
        <v>5.8434263166547923E-3</v>
      </c>
      <c r="AR181">
        <f>'Population 2016'!AR181/'Population 2016'!AR$5</f>
        <v>7.3071030611192387E-3</v>
      </c>
      <c r="AS181">
        <f>'Population 2016'!AS181/'Population 2016'!AS$5</f>
        <v>9.9028557072272008E-3</v>
      </c>
      <c r="AT181">
        <f>'Population 2016'!AT181/'Population 2016'!AT$5</f>
        <v>2.5096219750092266E-2</v>
      </c>
      <c r="AU181">
        <f>'Population 2016'!AU181/'Population 2016'!AU$5</f>
        <v>2.5096219750092266E-2</v>
      </c>
      <c r="AV181">
        <f>'Population 2016'!AV181/'Population 2016'!AV$5</f>
        <v>4.0122479146869391E-3</v>
      </c>
      <c r="AW181">
        <f>'Population 2016'!AW181/'Population 2016'!AW$5</f>
        <v>8.7596863750076265E-3</v>
      </c>
      <c r="AX181">
        <f>'Population 2016'!AX181/'Population 2016'!AX$5</f>
        <v>9.4049094649679907E-3</v>
      </c>
      <c r="AY181">
        <f>'Population 2016'!AY181/'Population 2016'!AY$5</f>
        <v>7.3299470640433278E-3</v>
      </c>
      <c r="AZ181">
        <f>'Population 2016'!AZ181/'Population 2016'!AZ$5</f>
        <v>8.6376998348971119E-3</v>
      </c>
      <c r="BA181">
        <f>'Population 2016'!BA181/'Population 2016'!BA$5</f>
        <v>3.5629453681710215E-3</v>
      </c>
      <c r="BB181">
        <f>'Population 2016'!BB181/'Population 2016'!BB$5</f>
        <v>8.2997866361006201E-3</v>
      </c>
      <c r="BC181">
        <f>'Population 2016'!BC181/'Population 2016'!BC$5</f>
        <v>2.0360288584959944E-3</v>
      </c>
      <c r="BD181" s="9">
        <v>179</v>
      </c>
    </row>
    <row r="182" spans="1:56" x14ac:dyDescent="0.35">
      <c r="A182" s="3"/>
      <c r="B182" s="5" t="s">
        <v>67</v>
      </c>
      <c r="C182">
        <f>'Population 2016'!C182/'Population 2016'!C$5</f>
        <v>5.2746443959458839E-3</v>
      </c>
      <c r="D182">
        <f>'Population 2016'!D182/'Population 2016'!D$5</f>
        <v>1.046037381532232E-2</v>
      </c>
      <c r="E182">
        <f>'Population 2016'!E182/'Population 2016'!E$5</f>
        <v>1.5216647368495071E-2</v>
      </c>
      <c r="F182">
        <f>'Population 2016'!F182/'Population 2016'!F$5</f>
        <v>8.4882822559876388E-3</v>
      </c>
      <c r="G182">
        <f>'Population 2016'!G182/'Population 2016'!G$5</f>
        <v>8.6883559789963736E-3</v>
      </c>
      <c r="H182">
        <f>'Population 2016'!H182/'Population 2016'!H$5</f>
        <v>5.7228456647417589E-3</v>
      </c>
      <c r="I182">
        <f>'Population 2016'!I182/'Population 2016'!I$5</f>
        <v>1.3064232476342015E-2</v>
      </c>
      <c r="J182">
        <f>'Population 2016'!J182/'Population 2016'!J$5</f>
        <v>9.910186344675451E-3</v>
      </c>
      <c r="K182">
        <f>'Population 2016'!K182/'Population 2016'!K$5</f>
        <v>7.6548693474460146E-3</v>
      </c>
      <c r="L182">
        <f>'Population 2016'!L182/'Population 2016'!L$5</f>
        <v>5.9488824996425903E-3</v>
      </c>
      <c r="M182">
        <f>'Population 2016'!M182/'Population 2016'!M$5</f>
        <v>5.9488824996425903E-3</v>
      </c>
      <c r="N182">
        <f>'Population 2016'!N182/'Population 2016'!N$5</f>
        <v>5.2000868020671753E-3</v>
      </c>
      <c r="O182">
        <f>'Population 2016'!O182/'Population 2016'!O$5</f>
        <v>5.5378884695019863E-3</v>
      </c>
      <c r="P182">
        <f>'Population 2016'!P182/'Population 2016'!P$5</f>
        <v>6.7282767947706521E-3</v>
      </c>
      <c r="Q182">
        <f>'Population 2016'!Q182/'Population 2016'!Q$5</f>
        <v>1.3583859179093077E-2</v>
      </c>
      <c r="R182">
        <f>'Population 2016'!R182/'Population 2016'!R$5</f>
        <v>6.1611752807792623E-3</v>
      </c>
      <c r="S182">
        <f>'Population 2016'!S182/'Population 2016'!S$5</f>
        <v>7.760326653968164E-3</v>
      </c>
      <c r="T182">
        <f>'Population 2016'!T182/'Population 2016'!T$5</f>
        <v>6.0096880918367821E-3</v>
      </c>
      <c r="U182">
        <f>'Population 2016'!U182/'Population 2016'!U$5</f>
        <v>2.3015978400389501E-3</v>
      </c>
      <c r="V182">
        <f>'Population 2016'!V182/'Population 2016'!V$5</f>
        <v>8.8306454690469469E-3</v>
      </c>
      <c r="W182">
        <f>'Population 2016'!W182/'Population 2016'!W$5</f>
        <v>6.7394871191470722E-3</v>
      </c>
      <c r="X182">
        <f>'Population 2016'!X182/'Population 2016'!X$5</f>
        <v>6.7394871191470722E-3</v>
      </c>
      <c r="Y182">
        <f>'Population 2016'!Y182/'Population 2016'!Y$5</f>
        <v>9.3480230838937379E-3</v>
      </c>
      <c r="Z182">
        <f>'Population 2016'!Z182/'Population 2016'!Z$5</f>
        <v>3.9161180294357348E-3</v>
      </c>
      <c r="AA182">
        <f>'Population 2016'!AA182/'Population 2016'!AA$5</f>
        <v>6.0126618020578584E-3</v>
      </c>
      <c r="AB182">
        <f>'Population 2016'!AB182/'Population 2016'!AB$5</f>
        <v>1.1330255979857323E-2</v>
      </c>
      <c r="AC182">
        <f>'Population 2016'!AC182/'Population 2016'!AC$5</f>
        <v>5.0659776881848331E-3</v>
      </c>
      <c r="AD182">
        <f>'Population 2016'!AD182/'Population 2016'!AD$5</f>
        <v>1.188358331162306E-2</v>
      </c>
      <c r="AE182">
        <f>'Population 2016'!AE182/'Population 2016'!AE$5</f>
        <v>1.309561699812113E-2</v>
      </c>
      <c r="AF182">
        <f>'Population 2016'!AF182/'Population 2016'!AF$5</f>
        <v>7.0277036299748151E-3</v>
      </c>
      <c r="AG182">
        <f>'Population 2016'!AG182/'Population 2016'!AG$5</f>
        <v>1.309561699812113E-2</v>
      </c>
      <c r="AH182">
        <f>'Population 2016'!AH182/'Population 2016'!AH$5</f>
        <v>7.712956168785934E-3</v>
      </c>
      <c r="AI182">
        <f>'Population 2016'!AI182/'Population 2016'!AI$5</f>
        <v>7.4946408259690261E-3</v>
      </c>
      <c r="AJ182">
        <f>'Population 2016'!AJ182/'Population 2016'!AJ$5</f>
        <v>6.5805983883110725E-3</v>
      </c>
      <c r="AK182">
        <f>'Population 2016'!AK182/'Population 2016'!AK$5</f>
        <v>1.5802773342720289E-2</v>
      </c>
      <c r="AL182">
        <f>'Population 2016'!AL182/'Population 2016'!AL$5</f>
        <v>5.8619038328514925E-3</v>
      </c>
      <c r="AM182">
        <f>'Population 2016'!AM182/'Population 2016'!AM$5</f>
        <v>6.2189640372196124E-3</v>
      </c>
      <c r="AN182">
        <f>'Population 2016'!AN182/'Population 2016'!AN$5</f>
        <v>1.8435693247518273E-2</v>
      </c>
      <c r="AO182">
        <f>'Population 2016'!AO182/'Population 2016'!AO$5</f>
        <v>1.8435693247518273E-2</v>
      </c>
      <c r="AP182">
        <f>'Population 2016'!AP182/'Population 2016'!AP$5</f>
        <v>1.5844205253396318E-2</v>
      </c>
      <c r="AQ182">
        <f>'Population 2016'!AQ182/'Population 2016'!AQ$5</f>
        <v>6.9668986682742372E-3</v>
      </c>
      <c r="AR182">
        <f>'Population 2016'!AR182/'Population 2016'!AR$5</f>
        <v>7.9765495458345836E-3</v>
      </c>
      <c r="AS182">
        <f>'Population 2016'!AS182/'Population 2016'!AS$5</f>
        <v>1.3064232476342015E-2</v>
      </c>
      <c r="AT182">
        <f>'Population 2016'!AT182/'Population 2016'!AT$5</f>
        <v>2.6836083724363368E-2</v>
      </c>
      <c r="AU182">
        <f>'Population 2016'!AU182/'Population 2016'!AU$5</f>
        <v>2.6836083724363368E-2</v>
      </c>
      <c r="AV182">
        <f>'Population 2016'!AV182/'Population 2016'!AV$5</f>
        <v>5.7544081934325841E-3</v>
      </c>
      <c r="AW182">
        <f>'Population 2016'!AW182/'Population 2016'!AW$5</f>
        <v>9.2859539935322474E-3</v>
      </c>
      <c r="AX182">
        <f>'Population 2016'!AX182/'Population 2016'!AX$5</f>
        <v>1.1129994760852064E-2</v>
      </c>
      <c r="AY182">
        <f>'Population 2016'!AY182/'Population 2016'!AY$5</f>
        <v>8.4636333037544746E-3</v>
      </c>
      <c r="AZ182">
        <f>'Population 2016'!AZ182/'Population 2016'!AZ$5</f>
        <v>9.9809585171804806E-3</v>
      </c>
      <c r="BA182">
        <f>'Population 2016'!BA182/'Population 2016'!BA$5</f>
        <v>4.4806737205787088E-3</v>
      </c>
      <c r="BB182">
        <f>'Population 2016'!BB182/'Population 2016'!BB$5</f>
        <v>8.7762302949117195E-3</v>
      </c>
      <c r="BC182">
        <f>'Population 2016'!BC182/'Population 2016'!BC$5</f>
        <v>2.3015978400389501E-3</v>
      </c>
      <c r="BD182" s="9">
        <v>180</v>
      </c>
    </row>
    <row r="183" spans="1:56" x14ac:dyDescent="0.35">
      <c r="A183" s="3"/>
      <c r="B183" s="5" t="s">
        <v>68</v>
      </c>
      <c r="C183">
        <f>'Population 2016'!C183/'Population 2016'!C$5</f>
        <v>5.4177549028126323E-3</v>
      </c>
      <c r="D183">
        <f>'Population 2016'!D183/'Population 2016'!D$5</f>
        <v>1.2020382813493343E-2</v>
      </c>
      <c r="E183">
        <f>'Population 2016'!E183/'Population 2016'!E$5</f>
        <v>1.8076214495661429E-2</v>
      </c>
      <c r="F183">
        <f>'Population 2016'!F183/'Population 2016'!F$5</f>
        <v>1.121813031161473E-2</v>
      </c>
      <c r="G183">
        <f>'Population 2016'!G183/'Population 2016'!G$5</f>
        <v>1.1516808314837871E-2</v>
      </c>
      <c r="H183">
        <f>'Population 2016'!H183/'Population 2016'!H$5</f>
        <v>6.8965964469720796E-3</v>
      </c>
      <c r="I183">
        <f>'Population 2016'!I183/'Population 2016'!I$5</f>
        <v>1.7345699690143206E-2</v>
      </c>
      <c r="J183">
        <f>'Population 2016'!J183/'Population 2016'!J$5</f>
        <v>1.1651725367589129E-2</v>
      </c>
      <c r="K183">
        <f>'Population 2016'!K183/'Population 2016'!K$5</f>
        <v>9.4740821244625045E-3</v>
      </c>
      <c r="L183">
        <f>'Population 2016'!L183/'Population 2016'!L$5</f>
        <v>8.1409940749448007E-3</v>
      </c>
      <c r="M183">
        <f>'Population 2016'!M183/'Population 2016'!M$5</f>
        <v>8.1409940749448007E-3</v>
      </c>
      <c r="N183">
        <f>'Population 2016'!N183/'Population 2016'!N$5</f>
        <v>6.0198841031658644E-3</v>
      </c>
      <c r="O183">
        <f>'Population 2016'!O183/'Population 2016'!O$5</f>
        <v>6.6474475188476436E-3</v>
      </c>
      <c r="P183">
        <f>'Population 2016'!P183/'Population 2016'!P$5</f>
        <v>8.5878507832751038E-3</v>
      </c>
      <c r="Q183">
        <f>'Population 2016'!Q183/'Population 2016'!Q$5</f>
        <v>1.6345283839202831E-2</v>
      </c>
      <c r="R183">
        <f>'Population 2016'!R183/'Population 2016'!R$5</f>
        <v>7.5051897588758187E-3</v>
      </c>
      <c r="S183">
        <f>'Population 2016'!S183/'Population 2016'!S$5</f>
        <v>8.8248118615074731E-3</v>
      </c>
      <c r="T183">
        <f>'Population 2016'!T183/'Population 2016'!T$5</f>
        <v>5.676979846721544E-3</v>
      </c>
      <c r="U183">
        <f>'Population 2016'!U183/'Population 2016'!U$5</f>
        <v>2.3015978400389501E-3</v>
      </c>
      <c r="V183">
        <f>'Population 2016'!V183/'Population 2016'!V$5</f>
        <v>9.9526030178368353E-3</v>
      </c>
      <c r="W183">
        <f>'Population 2016'!W183/'Population 2016'!W$5</f>
        <v>8.3606246609011694E-3</v>
      </c>
      <c r="X183">
        <f>'Population 2016'!X183/'Population 2016'!X$5</f>
        <v>8.3606246609011694E-3</v>
      </c>
      <c r="Y183">
        <f>'Population 2016'!Y183/'Population 2016'!Y$5</f>
        <v>1.0766919444841894E-2</v>
      </c>
      <c r="Z183">
        <f>'Population 2016'!Z183/'Population 2016'!Z$5</f>
        <v>4.3671588108784064E-3</v>
      </c>
      <c r="AA183">
        <f>'Population 2016'!AA183/'Population 2016'!AA$5</f>
        <v>7.1613791783847131E-3</v>
      </c>
      <c r="AB183">
        <f>'Population 2016'!AB183/'Population 2016'!AB$5</f>
        <v>1.3002671361165983E-2</v>
      </c>
      <c r="AC183">
        <f>'Population 2016'!AC183/'Population 2016'!AC$5</f>
        <v>6.2016337726329635E-3</v>
      </c>
      <c r="AD183">
        <f>'Population 2016'!AD183/'Population 2016'!AD$5</f>
        <v>1.4220849305891547E-2</v>
      </c>
      <c r="AE183">
        <f>'Population 2016'!AE183/'Population 2016'!AE$5</f>
        <v>1.5246563106397396E-2</v>
      </c>
      <c r="AF183">
        <f>'Population 2016'!AF183/'Population 2016'!AF$5</f>
        <v>9.3350827187862889E-3</v>
      </c>
      <c r="AG183">
        <f>'Population 2016'!AG183/'Population 2016'!AG$5</f>
        <v>1.5246563106397396E-2</v>
      </c>
      <c r="AH183">
        <f>'Population 2016'!AH183/'Population 2016'!AH$5</f>
        <v>8.8851323110074962E-3</v>
      </c>
      <c r="AI183">
        <f>'Population 2016'!AI183/'Population 2016'!AI$5</f>
        <v>7.9061488319188029E-3</v>
      </c>
      <c r="AJ183">
        <f>'Population 2016'!AJ183/'Population 2016'!AJ$5</f>
        <v>7.6959540473468474E-3</v>
      </c>
      <c r="AK183">
        <f>'Population 2016'!AK183/'Population 2016'!AK$5</f>
        <v>1.8053128496536463E-2</v>
      </c>
      <c r="AL183">
        <f>'Population 2016'!AL183/'Population 2016'!AL$5</f>
        <v>7.5202639186960143E-3</v>
      </c>
      <c r="AM183">
        <f>'Population 2016'!AM183/'Population 2016'!AM$5</f>
        <v>7.5192599541455537E-3</v>
      </c>
      <c r="AN183">
        <f>'Population 2016'!AN183/'Population 2016'!AN$5</f>
        <v>2.1544671102868986E-2</v>
      </c>
      <c r="AO183">
        <f>'Population 2016'!AO183/'Population 2016'!AO$5</f>
        <v>2.1544671102868986E-2</v>
      </c>
      <c r="AP183">
        <f>'Population 2016'!AP183/'Population 2016'!AP$5</f>
        <v>2.0187689234817622E-2</v>
      </c>
      <c r="AQ183">
        <f>'Population 2016'!AQ183/'Population 2016'!AQ$5</f>
        <v>8.9946292541239654E-3</v>
      </c>
      <c r="AR183">
        <f>'Population 2016'!AR183/'Population 2016'!AR$5</f>
        <v>9.3987613123646205E-3</v>
      </c>
      <c r="AS183">
        <f>'Population 2016'!AS183/'Population 2016'!AS$5</f>
        <v>1.7345699690143206E-2</v>
      </c>
      <c r="AT183">
        <f>'Population 2016'!AT183/'Population 2016'!AT$5</f>
        <v>2.8786840301576421E-2</v>
      </c>
      <c r="AU183">
        <f>'Population 2016'!AU183/'Population 2016'!AU$5</f>
        <v>2.8786840301576421E-2</v>
      </c>
      <c r="AV183">
        <f>'Population 2016'!AV183/'Population 2016'!AV$5</f>
        <v>6.4195966634991025E-3</v>
      </c>
      <c r="AW183">
        <f>'Population 2016'!AW183/'Population 2016'!AW$5</f>
        <v>1.0323235096711209E-2</v>
      </c>
      <c r="AX183">
        <f>'Population 2016'!AX183/'Population 2016'!AX$5</f>
        <v>1.2829523237537856E-2</v>
      </c>
      <c r="AY183">
        <f>'Population 2016'!AY183/'Population 2016'!AY$5</f>
        <v>1.0622379976132921E-2</v>
      </c>
      <c r="AZ183">
        <f>'Population 2016'!AZ183/'Population 2016'!AZ$5</f>
        <v>1.2612825100241039E-2</v>
      </c>
      <c r="BA183">
        <f>'Population 2016'!BA183/'Population 2016'!BA$5</f>
        <v>6.5050744979486073E-3</v>
      </c>
      <c r="BB183">
        <f>'Population 2016'!BB183/'Population 2016'!BB$5</f>
        <v>9.6669727874716029E-3</v>
      </c>
      <c r="BC183">
        <f>'Population 2016'!BC183/'Population 2016'!BC$5</f>
        <v>2.3015978400389501E-3</v>
      </c>
      <c r="BD183" s="9">
        <v>181</v>
      </c>
    </row>
    <row r="184" spans="1:56" x14ac:dyDescent="0.35">
      <c r="A184" s="3"/>
      <c r="B184" s="5" t="s">
        <v>69</v>
      </c>
      <c r="C184">
        <f>'Population 2016'!C184/'Population 2016'!C$5</f>
        <v>5.7244202746699517E-3</v>
      </c>
      <c r="D184">
        <f>'Population 2016'!D184/'Population 2016'!D$5</f>
        <v>1.2370040002738574E-2</v>
      </c>
      <c r="E184">
        <f>'Population 2016'!E184/'Population 2016'!E$5</f>
        <v>1.8465303137554553E-2</v>
      </c>
      <c r="F184">
        <f>'Population 2016'!F184/'Population 2016'!F$5</f>
        <v>1.275302601081638E-2</v>
      </c>
      <c r="G184">
        <f>'Population 2016'!G184/'Population 2016'!G$5</f>
        <v>1.2288204406431007E-2</v>
      </c>
      <c r="H184">
        <f>'Population 2016'!H184/'Population 2016'!H$5</f>
        <v>7.4348357559506249E-3</v>
      </c>
      <c r="I184">
        <f>'Population 2016'!I184/'Population 2016'!I$5</f>
        <v>1.8874047399715266E-2</v>
      </c>
      <c r="J184">
        <f>'Population 2016'!J184/'Population 2016'!J$5</f>
        <v>1.2281996633024556E-2</v>
      </c>
      <c r="K184">
        <f>'Population 2016'!K184/'Population 2016'!K$5</f>
        <v>8.5290365260123797E-3</v>
      </c>
      <c r="L184">
        <f>'Population 2016'!L184/'Population 2016'!L$5</f>
        <v>9.0146617317681445E-3</v>
      </c>
      <c r="M184">
        <f>'Population 2016'!M184/'Population 2016'!M$5</f>
        <v>9.0146617317681445E-3</v>
      </c>
      <c r="N184">
        <f>'Population 2016'!N184/'Population 2016'!N$5</f>
        <v>6.7030485207481049E-3</v>
      </c>
      <c r="O184">
        <f>'Population 2016'!O184/'Population 2016'!O$5</f>
        <v>6.8554898405999544E-3</v>
      </c>
      <c r="P184">
        <f>'Population 2016'!P184/'Population 2016'!P$5</f>
        <v>9.6134340132987724E-3</v>
      </c>
      <c r="Q184">
        <f>'Population 2016'!Q184/'Population 2016'!Q$5</f>
        <v>1.5934007825994995E-2</v>
      </c>
      <c r="R184">
        <f>'Population 2016'!R184/'Population 2016'!R$5</f>
        <v>7.5318039069569385E-3</v>
      </c>
      <c r="S184">
        <f>'Population 2016'!S184/'Population 2016'!S$5</f>
        <v>9.1143235929111999E-3</v>
      </c>
      <c r="T184">
        <f>'Population 2016'!T184/'Population 2016'!T$5</f>
        <v>6.1702256366825961E-3</v>
      </c>
      <c r="U184">
        <f>'Population 2016'!U184/'Population 2016'!U$5</f>
        <v>2.9212587969725135E-3</v>
      </c>
      <c r="V184">
        <f>'Population 2016'!V184/'Population 2016'!V$5</f>
        <v>9.2962196899733628E-3</v>
      </c>
      <c r="W184">
        <f>'Population 2016'!W184/'Population 2016'!W$5</f>
        <v>8.7397616666339828E-3</v>
      </c>
      <c r="X184">
        <f>'Population 2016'!X184/'Population 2016'!X$5</f>
        <v>8.7397616666339828E-3</v>
      </c>
      <c r="Y184">
        <f>'Population 2016'!Y184/'Population 2016'!Y$5</f>
        <v>1.0727174448736904E-2</v>
      </c>
      <c r="Z184">
        <f>'Population 2016'!Z184/'Population 2016'!Z$5</f>
        <v>4.6091334790343465E-3</v>
      </c>
      <c r="AA184">
        <f>'Population 2016'!AA184/'Population 2016'!AA$5</f>
        <v>7.4683239024234682E-3</v>
      </c>
      <c r="AB184">
        <f>'Population 2016'!AB184/'Population 2016'!AB$5</f>
        <v>1.3407981331177139E-2</v>
      </c>
      <c r="AC184">
        <f>'Population 2016'!AC184/'Population 2016'!AC$5</f>
        <v>6.6515521667449284E-3</v>
      </c>
      <c r="AD184">
        <f>'Population 2016'!AD184/'Population 2016'!AD$5</f>
        <v>1.5370873497338941E-2</v>
      </c>
      <c r="AE184">
        <f>'Population 2016'!AE184/'Population 2016'!AE$5</f>
        <v>1.6540210885122024E-2</v>
      </c>
      <c r="AF184">
        <f>'Population 2016'!AF184/'Population 2016'!AF$5</f>
        <v>1.040582726326743E-2</v>
      </c>
      <c r="AG184">
        <f>'Population 2016'!AG184/'Population 2016'!AG$5</f>
        <v>1.6540210885122024E-2</v>
      </c>
      <c r="AH184">
        <f>'Population 2016'!AH184/'Population 2016'!AH$5</f>
        <v>8.9352888178854395E-3</v>
      </c>
      <c r="AI184">
        <f>'Population 2016'!AI184/'Population 2016'!AI$5</f>
        <v>7.9963798232566274E-3</v>
      </c>
      <c r="AJ184">
        <f>'Population 2016'!AJ184/'Population 2016'!AJ$5</f>
        <v>7.5147087527535341E-3</v>
      </c>
      <c r="AK184">
        <f>'Population 2016'!AK184/'Population 2016'!AK$5</f>
        <v>1.8744578404133613E-2</v>
      </c>
      <c r="AL184">
        <f>'Population 2016'!AL184/'Population 2016'!AL$5</f>
        <v>8.7440804526347522E-3</v>
      </c>
      <c r="AM184">
        <f>'Population 2016'!AM184/'Population 2016'!AM$5</f>
        <v>7.4721740295772042E-3</v>
      </c>
      <c r="AN184">
        <f>'Population 2016'!AN184/'Population 2016'!AN$5</f>
        <v>2.2417366641213046E-2</v>
      </c>
      <c r="AO184">
        <f>'Population 2016'!AO184/'Population 2016'!AO$5</f>
        <v>2.2417366641213046E-2</v>
      </c>
      <c r="AP184">
        <f>'Population 2016'!AP184/'Population 2016'!AP$5</f>
        <v>2.0480953664220154E-2</v>
      </c>
      <c r="AQ184">
        <f>'Population 2016'!AQ184/'Population 2016'!AQ$5</f>
        <v>9.5974680769441555E-3</v>
      </c>
      <c r="AR184">
        <f>'Population 2016'!AR184/'Population 2016'!AR$5</f>
        <v>9.8189197383789766E-3</v>
      </c>
      <c r="AS184">
        <f>'Population 2016'!AS184/'Population 2016'!AS$5</f>
        <v>1.8874047399715266E-2</v>
      </c>
      <c r="AT184">
        <f>'Population 2016'!AT184/'Population 2016'!AT$5</f>
        <v>2.9946749617757156E-2</v>
      </c>
      <c r="AU184">
        <f>'Population 2016'!AU184/'Population 2016'!AU$5</f>
        <v>2.9946749617757156E-2</v>
      </c>
      <c r="AV184">
        <f>'Population 2016'!AV184/'Population 2016'!AV$5</f>
        <v>6.4935064935064939E-3</v>
      </c>
      <c r="AW184">
        <f>'Population 2016'!AW184/'Population 2016'!AW$5</f>
        <v>1.0475776435413997E-2</v>
      </c>
      <c r="AX184">
        <f>'Population 2016'!AX184/'Population 2016'!AX$5</f>
        <v>1.4311818751038246E-2</v>
      </c>
      <c r="AY184">
        <f>'Population 2016'!AY184/'Population 2016'!AY$5</f>
        <v>1.1214467121569108E-2</v>
      </c>
      <c r="AZ184">
        <f>'Population 2016'!AZ184/'Population 2016'!AZ$5</f>
        <v>1.3392317825934384E-2</v>
      </c>
      <c r="BA184">
        <f>'Population 2016'!BA184/'Population 2016'!BA$5</f>
        <v>7.287842798531635E-3</v>
      </c>
      <c r="BB184">
        <f>'Population 2016'!BB184/'Population 2016'!BB$5</f>
        <v>8.9902846923485911E-3</v>
      </c>
      <c r="BC184">
        <f>'Population 2016'!BC184/'Population 2016'!BC$5</f>
        <v>2.9212587969725135E-3</v>
      </c>
      <c r="BD184" s="9">
        <v>182</v>
      </c>
    </row>
    <row r="185" spans="1:56" x14ac:dyDescent="0.35">
      <c r="A185" s="3"/>
      <c r="B185" s="5" t="s">
        <v>70</v>
      </c>
      <c r="C185">
        <f>'Population 2016'!C185/'Population 2016'!C$5</f>
        <v>5.30019984360066E-3</v>
      </c>
      <c r="D185">
        <f>'Population 2016'!D185/'Population 2016'!D$5</f>
        <v>1.0814921314906644E-2</v>
      </c>
      <c r="E185">
        <f>'Population 2016'!E185/'Population 2016'!E$5</f>
        <v>1.5872941463254561E-2</v>
      </c>
      <c r="F185">
        <f>'Population 2016'!F185/'Population 2016'!F$5</f>
        <v>1.1300540818954416E-2</v>
      </c>
      <c r="G185">
        <f>'Population 2016'!G185/'Population 2016'!G$5</f>
        <v>1.1476208520543495E-2</v>
      </c>
      <c r="H185">
        <f>'Population 2016'!H185/'Population 2016'!H$5</f>
        <v>7.1170800193247367E-3</v>
      </c>
      <c r="I185">
        <f>'Population 2016'!I185/'Population 2016'!I$5</f>
        <v>1.7701616280043547E-2</v>
      </c>
      <c r="J185">
        <f>'Population 2016'!J185/'Population 2016'!J$5</f>
        <v>1.0183856762561887E-2</v>
      </c>
      <c r="K185">
        <f>'Population 2016'!K185/'Population 2016'!K$5</f>
        <v>7.6076170675235082E-3</v>
      </c>
      <c r="L185">
        <f>'Population 2016'!L185/'Population 2016'!L$5</f>
        <v>9.0464314647435394E-3</v>
      </c>
      <c r="M185">
        <f>'Population 2016'!M185/'Population 2016'!M$5</f>
        <v>9.0464314647435394E-3</v>
      </c>
      <c r="N185">
        <f>'Population 2016'!N185/'Population 2016'!N$5</f>
        <v>6.7593091198431135E-3</v>
      </c>
      <c r="O185">
        <f>'Population 2016'!O185/'Population 2016'!O$5</f>
        <v>6.5384729693583384E-3</v>
      </c>
      <c r="P185">
        <f>'Population 2016'!P185/'Population 2016'!P$5</f>
        <v>1.0300912881776175E-2</v>
      </c>
      <c r="Q185">
        <f>'Population 2016'!Q185/'Population 2016'!Q$5</f>
        <v>1.4935194651061679E-2</v>
      </c>
      <c r="R185">
        <f>'Population 2016'!R185/'Population 2016'!R$5</f>
        <v>6.9462926491722999E-3</v>
      </c>
      <c r="S185">
        <f>'Population 2016'!S185/'Population 2016'!S$5</f>
        <v>8.2175433517338043E-3</v>
      </c>
      <c r="T185">
        <f>'Population 2016'!T185/'Population 2016'!T$5</f>
        <v>5.5350553505535052E-3</v>
      </c>
      <c r="U185">
        <f>'Population 2016'!U185/'Population 2016'!U$5</f>
        <v>2.5671668215819059E-3</v>
      </c>
      <c r="V185">
        <f>'Population 2016'!V185/'Population 2016'!V$5</f>
        <v>8.1437326840735451E-3</v>
      </c>
      <c r="W185">
        <f>'Population 2016'!W185/'Population 2016'!W$5</f>
        <v>8.0697350616751318E-3</v>
      </c>
      <c r="X185">
        <f>'Population 2016'!X185/'Population 2016'!X$5</f>
        <v>8.0697350616751318E-3</v>
      </c>
      <c r="Y185">
        <f>'Population 2016'!Y185/'Population 2016'!Y$5</f>
        <v>9.1214766060952919E-3</v>
      </c>
      <c r="Z185">
        <f>'Population 2016'!Z185/'Population 2016'!Z$5</f>
        <v>4.0516238436030605E-3</v>
      </c>
      <c r="AA185">
        <f>'Population 2016'!AA185/'Population 2016'!AA$5</f>
        <v>6.7275373931091577E-3</v>
      </c>
      <c r="AB185">
        <f>'Population 2016'!AB185/'Population 2016'!AB$5</f>
        <v>1.1821540791992057E-2</v>
      </c>
      <c r="AC185">
        <f>'Population 2016'!AC185/'Population 2016'!AC$5</f>
        <v>6.1933594113619391E-3</v>
      </c>
      <c r="AD185">
        <f>'Population 2016'!AD185/'Population 2016'!AD$5</f>
        <v>1.3997543637649336E-2</v>
      </c>
      <c r="AE185">
        <f>'Population 2016'!AE185/'Population 2016'!AE$5</f>
        <v>1.4953952299304921E-2</v>
      </c>
      <c r="AF185">
        <f>'Population 2016'!AF185/'Population 2016'!AF$5</f>
        <v>8.912817264624711E-3</v>
      </c>
      <c r="AG185">
        <f>'Population 2016'!AG185/'Population 2016'!AG$5</f>
        <v>1.4953952299304921E-2</v>
      </c>
      <c r="AH185">
        <f>'Population 2016'!AH185/'Population 2016'!AH$5</f>
        <v>7.6869490911455193E-3</v>
      </c>
      <c r="AI185">
        <f>'Population 2016'!AI185/'Population 2016'!AI$5</f>
        <v>7.0407515968151195E-3</v>
      </c>
      <c r="AJ185">
        <f>'Population 2016'!AJ185/'Population 2016'!AJ$5</f>
        <v>6.4411789309316006E-3</v>
      </c>
      <c r="AK185">
        <f>'Population 2016'!AK185/'Population 2016'!AK$5</f>
        <v>1.6997095910388092E-2</v>
      </c>
      <c r="AL185">
        <f>'Population 2016'!AL185/'Population 2016'!AL$5</f>
        <v>7.8838615845763637E-3</v>
      </c>
      <c r="AM185">
        <f>'Population 2016'!AM185/'Population 2016'!AM$5</f>
        <v>6.1356581706756104E-3</v>
      </c>
      <c r="AN185">
        <f>'Population 2016'!AN185/'Population 2016'!AN$5</f>
        <v>2.1762844987455003E-2</v>
      </c>
      <c r="AO185">
        <f>'Population 2016'!AO185/'Population 2016'!AO$5</f>
        <v>2.1762844987455003E-2</v>
      </c>
      <c r="AP185">
        <f>'Population 2016'!AP185/'Population 2016'!AP$5</f>
        <v>1.8372620198785727E-2</v>
      </c>
      <c r="AQ185">
        <f>'Population 2016'!AQ185/'Population 2016'!AQ$5</f>
        <v>8.96722748945032E-3</v>
      </c>
      <c r="AR185">
        <f>'Population 2016'!AR185/'Population 2016'!AR$5</f>
        <v>8.8696646730305299E-3</v>
      </c>
      <c r="AS185">
        <f>'Population 2016'!AS185/'Population 2016'!AS$5</f>
        <v>1.7701616280043547E-2</v>
      </c>
      <c r="AT185">
        <f>'Population 2016'!AT185/'Population 2016'!AT$5</f>
        <v>2.6361575367743976E-2</v>
      </c>
      <c r="AU185">
        <f>'Population 2016'!AU185/'Population 2016'!AU$5</f>
        <v>2.6361575367743976E-2</v>
      </c>
      <c r="AV185">
        <f>'Population 2016'!AV185/'Population 2016'!AV$5</f>
        <v>6.8208214549677964E-3</v>
      </c>
      <c r="AW185">
        <f>'Population 2016'!AW185/'Population 2016'!AW$5</f>
        <v>9.3202757947403753E-3</v>
      </c>
      <c r="AX185">
        <f>'Population 2016'!AX185/'Population 2016'!AX$5</f>
        <v>1.157723909682201E-2</v>
      </c>
      <c r="AY185">
        <f>'Population 2016'!AY185/'Population 2016'!AY$5</f>
        <v>1.0288852850279979E-2</v>
      </c>
      <c r="AZ185">
        <f>'Population 2016'!AZ185/'Population 2016'!AZ$5</f>
        <v>1.224177505738332E-2</v>
      </c>
      <c r="BA185">
        <f>'Population 2016'!BA185/'Population 2016'!BA$5</f>
        <v>7.5442668969984885E-3</v>
      </c>
      <c r="BB185">
        <f>'Population 2016'!BB185/'Population 2016'!BB$5</f>
        <v>7.1673698238539458E-3</v>
      </c>
      <c r="BC185">
        <f>'Population 2016'!BC185/'Population 2016'!BC$5</f>
        <v>2.5671668215819059E-3</v>
      </c>
      <c r="BD185" s="9">
        <v>183</v>
      </c>
    </row>
    <row r="186" spans="1:56" x14ac:dyDescent="0.35">
      <c r="A186" s="3"/>
      <c r="B186" s="5" t="s">
        <v>71</v>
      </c>
      <c r="C186">
        <f>'Population 2016'!C186/'Population 2016'!C$5</f>
        <v>4.9015348601861462E-3</v>
      </c>
      <c r="D186">
        <f>'Population 2016'!D186/'Population 2016'!D$5</f>
        <v>9.7683949023405024E-3</v>
      </c>
      <c r="E186">
        <f>'Population 2016'!E186/'Population 2016'!E$5</f>
        <v>1.4232206226355834E-2</v>
      </c>
      <c r="F186">
        <f>'Population 2016'!F186/'Population 2016'!F$5</f>
        <v>1.1393252639711563E-2</v>
      </c>
      <c r="G186">
        <f>'Population 2016'!G186/'Population 2016'!G$5</f>
        <v>1.0867211606127863E-2</v>
      </c>
      <c r="H186">
        <f>'Population 2016'!H186/'Population 2016'!H$5</f>
        <v>6.6177495760554837E-3</v>
      </c>
      <c r="I186">
        <f>'Population 2016'!I186/'Population 2016'!I$5</f>
        <v>1.5953437735533038E-2</v>
      </c>
      <c r="J186">
        <f>'Population 2016'!J186/'Population 2016'!J$5</f>
        <v>8.4837829544794872E-3</v>
      </c>
      <c r="K186">
        <f>'Population 2016'!K186/'Population 2016'!K$5</f>
        <v>6.2373009497708265E-3</v>
      </c>
      <c r="L186">
        <f>'Population 2016'!L186/'Population 2016'!L$5</f>
        <v>8.7128492685018977E-3</v>
      </c>
      <c r="M186">
        <f>'Population 2016'!M186/'Population 2016'!M$5</f>
        <v>8.7128492685018977E-3</v>
      </c>
      <c r="N186">
        <f>'Population 2016'!N186/'Population 2016'!N$5</f>
        <v>4.8303742937285503E-3</v>
      </c>
      <c r="O186">
        <f>'Population 2016'!O186/'Population 2016'!O$5</f>
        <v>5.8350917862910016E-3</v>
      </c>
      <c r="P186">
        <f>'Population 2016'!P186/'Population 2016'!P$5</f>
        <v>8.2272061309590899E-3</v>
      </c>
      <c r="Q186">
        <f>'Population 2016'!Q186/'Population 2016'!Q$5</f>
        <v>1.2479289315049177E-2</v>
      </c>
      <c r="R186">
        <f>'Population 2016'!R186/'Population 2016'!R$5</f>
        <v>6.2010965029009419E-3</v>
      </c>
      <c r="S186">
        <f>'Population 2016'!S186/'Population 2016'!S$5</f>
        <v>7.1662980099599094E-3</v>
      </c>
      <c r="T186">
        <f>'Population 2016'!T186/'Population 2016'!T$5</f>
        <v>4.6439556451050006E-3</v>
      </c>
      <c r="U186">
        <f>'Population 2016'!U186/'Population 2016'!U$5</f>
        <v>1.6819368831053865E-3</v>
      </c>
      <c r="V186">
        <f>'Population 2016'!V186/'Population 2016'!V$5</f>
        <v>6.777539478404225E-3</v>
      </c>
      <c r="W186">
        <f>'Population 2016'!W186/'Population 2016'!W$5</f>
        <v>7.3539505422312865E-3</v>
      </c>
      <c r="X186">
        <f>'Population 2016'!X186/'Population 2016'!X$5</f>
        <v>7.3539505422312865E-3</v>
      </c>
      <c r="Y186">
        <f>'Population 2016'!Y186/'Population 2016'!Y$5</f>
        <v>7.5952687556636624E-3</v>
      </c>
      <c r="Z186">
        <f>'Population 2016'!Z186/'Population 2016'!Z$5</f>
        <v>3.1650286594796964E-3</v>
      </c>
      <c r="AA186">
        <f>'Population 2016'!AA186/'Population 2016'!AA$5</f>
        <v>5.5515803334801623E-3</v>
      </c>
      <c r="AB186">
        <f>'Population 2016'!AB186/'Population 2016'!AB$5</f>
        <v>1.0642457242868693E-2</v>
      </c>
      <c r="AC186">
        <f>'Population 2016'!AC186/'Population 2016'!AC$5</f>
        <v>5.0142629302409288E-3</v>
      </c>
      <c r="AD186">
        <f>'Population 2016'!AD186/'Population 2016'!AD$5</f>
        <v>1.3335070155197439E-2</v>
      </c>
      <c r="AE186">
        <f>'Population 2016'!AE186/'Population 2016'!AE$5</f>
        <v>1.4271193749422479E-2</v>
      </c>
      <c r="AF186">
        <f>'Population 2016'!AF186/'Population 2016'!AF$5</f>
        <v>6.9975418118204168E-3</v>
      </c>
      <c r="AG186">
        <f>'Population 2016'!AG186/'Population 2016'!AG$5</f>
        <v>1.4271193749422479E-2</v>
      </c>
      <c r="AH186">
        <f>'Population 2016'!AH186/'Population 2016'!AH$5</f>
        <v>6.5166305973268441E-3</v>
      </c>
      <c r="AI186">
        <f>'Population 2016'!AI186/'Population 2016'!AI$5</f>
        <v>5.9402069297401347E-3</v>
      </c>
      <c r="AJ186">
        <f>'Population 2016'!AJ186/'Population 2016'!AJ$5</f>
        <v>5.8835011014137135E-3</v>
      </c>
      <c r="AK186">
        <f>'Population 2016'!AK186/'Population 2016'!AK$5</f>
        <v>1.5136467068126673E-2</v>
      </c>
      <c r="AL186">
        <f>'Population 2016'!AL186/'Population 2016'!AL$5</f>
        <v>7.9015980560827228E-3</v>
      </c>
      <c r="AM186">
        <f>'Population 2016'!AM186/'Population 2016'!AM$5</f>
        <v>5.233781615481852E-3</v>
      </c>
      <c r="AN186">
        <f>'Population 2016'!AN186/'Population 2016'!AN$5</f>
        <v>2.0126540853059888E-2</v>
      </c>
      <c r="AO186">
        <f>'Population 2016'!AO186/'Population 2016'!AO$5</f>
        <v>2.0126540853059888E-2</v>
      </c>
      <c r="AP186">
        <f>'Population 2016'!AP186/'Population 2016'!AP$5</f>
        <v>1.7358083794366153E-2</v>
      </c>
      <c r="AQ186">
        <f>'Population 2016'!AQ186/'Population 2016'!AQ$5</f>
        <v>7.7752507261467634E-3</v>
      </c>
      <c r="AR186">
        <f>'Population 2016'!AR186/'Population 2016'!AR$5</f>
        <v>7.8108030617652932E-3</v>
      </c>
      <c r="AS186">
        <f>'Population 2016'!AS186/'Population 2016'!AS$5</f>
        <v>1.5953437735533038E-2</v>
      </c>
      <c r="AT186">
        <f>'Population 2016'!AT186/'Population 2016'!AT$5</f>
        <v>2.3778140981705068E-2</v>
      </c>
      <c r="AU186">
        <f>'Population 2016'!AU186/'Population 2016'!AU$5</f>
        <v>2.3778140981705068E-2</v>
      </c>
      <c r="AV186">
        <f>'Population 2016'!AV186/'Population 2016'!AV$5</f>
        <v>5.9233449477351921E-3</v>
      </c>
      <c r="AW186">
        <f>'Population 2016'!AW186/'Population 2016'!AW$5</f>
        <v>7.8673195435963149E-3</v>
      </c>
      <c r="AX186">
        <f>'Population 2016'!AX186/'Population 2016'!AX$5</f>
        <v>9.6988128857482397E-3</v>
      </c>
      <c r="AY186">
        <f>'Population 2016'!AY186/'Population 2016'!AY$5</f>
        <v>9.4045469844863984E-3</v>
      </c>
      <c r="AZ186">
        <f>'Population 2016'!AZ186/'Population 2016'!AZ$5</f>
        <v>1.1209162922608741E-2</v>
      </c>
      <c r="BA186">
        <f>'Population 2016'!BA186/'Population 2016'!BA$5</f>
        <v>5.6413301662707836E-3</v>
      </c>
      <c r="BB186">
        <f>'Population 2016'!BB186/'Population 2016'!BB$5</f>
        <v>5.9728081865449553E-3</v>
      </c>
      <c r="BC186">
        <f>'Population 2016'!BC186/'Population 2016'!BC$5</f>
        <v>1.6819368831053865E-3</v>
      </c>
      <c r="BD186" s="9">
        <v>184</v>
      </c>
    </row>
    <row r="187" spans="1:56" x14ac:dyDescent="0.35">
      <c r="A187" s="3"/>
      <c r="B187" s="5" t="s">
        <v>72</v>
      </c>
      <c r="C187">
        <f>'Population 2016'!C187/'Population 2016'!C$5</f>
        <v>5.0497564565838496E-3</v>
      </c>
      <c r="D187">
        <f>'Population 2016'!D187/'Population 2016'!D$5</f>
        <v>9.6950402472540907E-3</v>
      </c>
      <c r="E187">
        <f>'Population 2016'!E187/'Population 2016'!E$5</f>
        <v>1.3955625143564333E-2</v>
      </c>
      <c r="F187">
        <f>'Population 2016'!F187/'Population 2016'!F$5</f>
        <v>1.2227659026525882E-2</v>
      </c>
      <c r="G187">
        <f>'Population 2016'!G187/'Population 2016'!G$5</f>
        <v>1.2464136848373301E-2</v>
      </c>
      <c r="H187">
        <f>'Population 2016'!H187/'Population 2016'!H$5</f>
        <v>6.7442033896106847E-3</v>
      </c>
      <c r="I187">
        <f>'Population 2016'!I187/'Population 2016'!I$5</f>
        <v>1.7324763420149065E-2</v>
      </c>
      <c r="J187">
        <f>'Population 2016'!J187/'Population 2016'!J$5</f>
        <v>8.7989185871971999E-3</v>
      </c>
      <c r="K187">
        <f>'Population 2016'!K187/'Population 2016'!K$5</f>
        <v>6.9224590086471669E-3</v>
      </c>
      <c r="L187">
        <f>'Population 2016'!L187/'Population 2016'!L$5</f>
        <v>8.2919003065779224E-3</v>
      </c>
      <c r="M187">
        <f>'Population 2016'!M187/'Population 2016'!M$5</f>
        <v>8.2919003065779224E-3</v>
      </c>
      <c r="N187">
        <f>'Population 2016'!N187/'Population 2016'!N$5</f>
        <v>5.336719685583623E-3</v>
      </c>
      <c r="O187">
        <f>'Population 2016'!O187/'Population 2016'!O$5</f>
        <v>5.7657443457068977E-3</v>
      </c>
      <c r="P187">
        <f>'Population 2016'!P187/'Population 2016'!P$5</f>
        <v>8.0468838048010811E-3</v>
      </c>
      <c r="Q187">
        <f>'Population 2016'!Q187/'Population 2016'!Q$5</f>
        <v>1.2491040058283687E-2</v>
      </c>
      <c r="R187">
        <f>'Population 2016'!R187/'Population 2016'!R$5</f>
        <v>5.6555064672379838E-3</v>
      </c>
      <c r="S187">
        <f>'Population 2016'!S187/'Population 2016'!S$5</f>
        <v>7.2986966676140529E-3</v>
      </c>
      <c r="T187">
        <f>'Population 2016'!T187/'Population 2016'!T$5</f>
        <v>4.4648050515814115E-3</v>
      </c>
      <c r="U187">
        <f>'Population 2016'!U187/'Population 2016'!U$5</f>
        <v>2.611428318505732E-3</v>
      </c>
      <c r="V187">
        <f>'Population 2016'!V187/'Population 2016'!V$5</f>
        <v>7.5331435418749667E-3</v>
      </c>
      <c r="W187">
        <f>'Population 2016'!W187/'Population 2016'!W$5</f>
        <v>7.5696664248034043E-3</v>
      </c>
      <c r="X187">
        <f>'Population 2016'!X187/'Population 2016'!X$5</f>
        <v>7.5696664248034043E-3</v>
      </c>
      <c r="Y187">
        <f>'Population 2016'!Y187/'Population 2016'!Y$5</f>
        <v>8.1397752023020294E-3</v>
      </c>
      <c r="Z187">
        <f>'Population 2016'!Z187/'Population 2016'!Z$5</f>
        <v>2.7701260010492023E-3</v>
      </c>
      <c r="AA187">
        <f>'Population 2016'!AA187/'Population 2016'!AA$5</f>
        <v>5.0333619682199262E-3</v>
      </c>
      <c r="AB187">
        <f>'Population 2016'!AB187/'Population 2016'!AB$5</f>
        <v>1.082873606746978E-2</v>
      </c>
      <c r="AC187">
        <f>'Population 2016'!AC187/'Population 2016'!AC$5</f>
        <v>4.6522596246336007E-3</v>
      </c>
      <c r="AD187">
        <f>'Population 2016'!AD187/'Population 2016'!AD$5</f>
        <v>1.3569541106851763E-2</v>
      </c>
      <c r="AE187">
        <f>'Population 2016'!AE187/'Population 2016'!AE$5</f>
        <v>1.3988849988192897E-2</v>
      </c>
      <c r="AF187">
        <f>'Population 2016'!AF187/'Population 2016'!AF$5</f>
        <v>6.5451145395044414E-3</v>
      </c>
      <c r="AG187">
        <f>'Population 2016'!AG187/'Population 2016'!AG$5</f>
        <v>1.3988849988192897E-2</v>
      </c>
      <c r="AH187">
        <f>'Population 2016'!AH187/'Population 2016'!AH$5</f>
        <v>5.7178417840855261E-3</v>
      </c>
      <c r="AI187">
        <f>'Population 2016'!AI187/'Population 2016'!AI$5</f>
        <v>5.8759515268177447E-3</v>
      </c>
      <c r="AJ187">
        <f>'Population 2016'!AJ187/'Population 2016'!AJ$5</f>
        <v>6.3993530937177592E-3</v>
      </c>
      <c r="AK187">
        <f>'Population 2016'!AK187/'Population 2016'!AK$5</f>
        <v>1.6657656864840401E-2</v>
      </c>
      <c r="AL187">
        <f>'Population 2016'!AL187/'Population 2016'!AL$5</f>
        <v>8.1055674784058455E-3</v>
      </c>
      <c r="AM187">
        <f>'Population 2016'!AM187/'Population 2016'!AM$5</f>
        <v>4.3681250022637461E-3</v>
      </c>
      <c r="AN187">
        <f>'Population 2016'!AN187/'Population 2016'!AN$5</f>
        <v>2.0835605977964439E-2</v>
      </c>
      <c r="AO187">
        <f>'Population 2016'!AO187/'Population 2016'!AO$5</f>
        <v>2.0835605977964439E-2</v>
      </c>
      <c r="AP187">
        <f>'Population 2016'!AP187/'Population 2016'!AP$5</f>
        <v>1.7587939698492462E-2</v>
      </c>
      <c r="AQ187">
        <f>'Population 2016'!AQ187/'Population 2016'!AQ$5</f>
        <v>7.2409163150106868E-3</v>
      </c>
      <c r="AR187">
        <f>'Population 2016'!AR187/'Population 2016'!AR$5</f>
        <v>7.7722625486685371E-3</v>
      </c>
      <c r="AS187">
        <f>'Population 2016'!AS187/'Population 2016'!AS$5</f>
        <v>1.7324763420149065E-2</v>
      </c>
      <c r="AT187">
        <f>'Population 2016'!AT187/'Population 2016'!AT$5</f>
        <v>2.2354615911846891E-2</v>
      </c>
      <c r="AU187">
        <f>'Population 2016'!AU187/'Population 2016'!AU$5</f>
        <v>2.2354615911846891E-2</v>
      </c>
      <c r="AV187">
        <f>'Population 2016'!AV187/'Population 2016'!AV$5</f>
        <v>6.1661915320451906E-3</v>
      </c>
      <c r="AW187">
        <f>'Population 2016'!AW187/'Population 2016'!AW$5</f>
        <v>7.1389346512904994E-3</v>
      </c>
      <c r="AX187">
        <f>'Population 2016'!AX187/'Population 2016'!AX$5</f>
        <v>9.8138185721405122E-3</v>
      </c>
      <c r="AY187">
        <f>'Population 2016'!AY187/'Population 2016'!AY$5</f>
        <v>9.7702028701692114E-3</v>
      </c>
      <c r="AZ187">
        <f>'Population 2016'!AZ187/'Population 2016'!AZ$5</f>
        <v>1.1706772670007077E-2</v>
      </c>
      <c r="BA187">
        <f>'Population 2016'!BA187/'Population 2016'!BA$5</f>
        <v>5.8977542647376379E-3</v>
      </c>
      <c r="BB187">
        <f>'Population 2016'!BB187/'Population 2016'!BB$5</f>
        <v>5.9175683420451168E-3</v>
      </c>
      <c r="BC187">
        <f>'Population 2016'!BC187/'Population 2016'!BC$5</f>
        <v>2.611428318505732E-3</v>
      </c>
      <c r="BD187" s="9">
        <v>185</v>
      </c>
    </row>
    <row r="188" spans="1:56" x14ac:dyDescent="0.35">
      <c r="A188" s="3"/>
      <c r="B188" s="5" t="s">
        <v>73</v>
      </c>
      <c r="C188">
        <f>'Population 2016'!C188/'Population 2016'!C$5</f>
        <v>3.5573183135448982E-3</v>
      </c>
      <c r="D188">
        <f>'Population 2016'!D188/'Population 2016'!D$5</f>
        <v>7.0151501814305134E-3</v>
      </c>
      <c r="E188">
        <f>'Population 2016'!E188/'Population 2016'!E$5</f>
        <v>1.0186621913659825E-2</v>
      </c>
      <c r="F188">
        <f>'Population 2016'!F188/'Population 2016'!F$5</f>
        <v>9.7141385526654644E-3</v>
      </c>
      <c r="G188">
        <f>'Population 2016'!G188/'Population 2016'!G$5</f>
        <v>9.8657500135332643E-3</v>
      </c>
      <c r="H188">
        <f>'Population 2016'!H188/'Population 2016'!H$5</f>
        <v>5.6806943935566916E-3</v>
      </c>
      <c r="I188">
        <f>'Population 2016'!I188/'Population 2016'!I$5</f>
        <v>1.3859810736119253E-2</v>
      </c>
      <c r="J188">
        <f>'Population 2016'!J188/'Population 2016'!J$5</f>
        <v>6.9993282635197329E-3</v>
      </c>
      <c r="K188">
        <f>'Population 2016'!K188/'Population 2016'!K$5</f>
        <v>5.3631337712044605E-3</v>
      </c>
      <c r="L188">
        <f>'Population 2016'!L188/'Population 2016'!L$5</f>
        <v>7.1481899194637266E-3</v>
      </c>
      <c r="M188">
        <f>'Population 2016'!M188/'Population 2016'!M$5</f>
        <v>7.1481899194637266E-3</v>
      </c>
      <c r="N188">
        <f>'Population 2016'!N188/'Population 2016'!N$5</f>
        <v>3.7453484540391092E-3</v>
      </c>
      <c r="O188">
        <f>'Population 2016'!O188/'Population 2016'!O$5</f>
        <v>4.2698209845355205E-3</v>
      </c>
      <c r="P188">
        <f>'Population 2016'!P188/'Population 2016'!P$5</f>
        <v>5.7139637101318603E-3</v>
      </c>
      <c r="Q188">
        <f>'Population 2016'!Q188/'Population 2016'!Q$5</f>
        <v>8.9423156014617929E-3</v>
      </c>
      <c r="R188">
        <f>'Population 2016'!R188/'Population 2016'!R$5</f>
        <v>4.4179485814659072E-3</v>
      </c>
      <c r="S188">
        <f>'Population 2016'!S188/'Population 2016'!S$5</f>
        <v>5.5316159167900919E-3</v>
      </c>
      <c r="T188">
        <f>'Population 2016'!T188/'Population 2016'!T$5</f>
        <v>3.3619819174232094E-3</v>
      </c>
      <c r="U188">
        <f>'Population 2016'!U188/'Population 2016'!U$5</f>
        <v>2.0360288584959944E-3</v>
      </c>
      <c r="V188">
        <f>'Population 2016'!V188/'Population 2016'!V$5</f>
        <v>5.640317201059372E-3</v>
      </c>
      <c r="W188">
        <f>'Population 2016'!W188/'Population 2016'!W$5</f>
        <v>5.8602814765425322E-3</v>
      </c>
      <c r="X188">
        <f>'Population 2016'!X188/'Population 2016'!X$5</f>
        <v>5.8602814765425322E-3</v>
      </c>
      <c r="Y188">
        <f>'Population 2016'!Y188/'Population 2016'!Y$5</f>
        <v>6.2916328834199771E-3</v>
      </c>
      <c r="Z188">
        <f>'Population 2016'!Z188/'Population 2016'!Z$5</f>
        <v>1.9841922788787088E-3</v>
      </c>
      <c r="AA188">
        <f>'Population 2016'!AA188/'Population 2016'!AA$5</f>
        <v>3.5776998678543168E-3</v>
      </c>
      <c r="AB188">
        <f>'Population 2016'!AB188/'Population 2016'!AB$5</f>
        <v>7.9137795154703549E-3</v>
      </c>
      <c r="AC188">
        <f>'Population 2016'!AC188/'Population 2016'!AC$5</f>
        <v>3.4369628129518577E-3</v>
      </c>
      <c r="AD188">
        <f>'Population 2016'!AD188/'Population 2016'!AD$5</f>
        <v>1.0394878856674979E-2</v>
      </c>
      <c r="AE188">
        <f>'Population 2016'!AE188/'Population 2016'!AE$5</f>
        <v>1.0595591330506473E-2</v>
      </c>
      <c r="AF188">
        <f>'Population 2016'!AF188/'Population 2016'!AF$5</f>
        <v>5.4743699950232996E-3</v>
      </c>
      <c r="AG188">
        <f>'Population 2016'!AG188/'Population 2016'!AG$5</f>
        <v>1.0595591330506473E-2</v>
      </c>
      <c r="AH188">
        <f>'Population 2016'!AH188/'Population 2016'!AH$5</f>
        <v>3.8304710067525519E-3</v>
      </c>
      <c r="AI188">
        <f>'Population 2016'!AI188/'Population 2016'!AI$5</f>
        <v>4.3064791320325492E-3</v>
      </c>
      <c r="AJ188">
        <f>'Population 2016'!AJ188/'Population 2016'!AJ$5</f>
        <v>4.9354487912333048E-3</v>
      </c>
      <c r="AK188">
        <f>'Population 2016'!AK188/'Population 2016'!AK$5</f>
        <v>1.2534101052261042E-2</v>
      </c>
      <c r="AL188">
        <f>'Population 2016'!AL188/'Population 2016'!AL$5</f>
        <v>6.6068356361185503E-3</v>
      </c>
      <c r="AM188">
        <f>'Population 2016'!AM188/'Population 2016'!AM$5</f>
        <v>2.8613754160765835E-3</v>
      </c>
      <c r="AN188">
        <f>'Population 2016'!AN188/'Population 2016'!AN$5</f>
        <v>1.5763063161339588E-2</v>
      </c>
      <c r="AO188">
        <f>'Population 2016'!AO188/'Population 2016'!AO$5</f>
        <v>1.5763063161339588E-2</v>
      </c>
      <c r="AP188">
        <f>'Population 2016'!AP188/'Population 2016'!AP$5</f>
        <v>1.3379198833283135E-2</v>
      </c>
      <c r="AQ188">
        <f>'Population 2016'!AQ188/'Population 2016'!AQ$5</f>
        <v>5.2063352879925468E-3</v>
      </c>
      <c r="AR188">
        <f>'Population 2016'!AR188/'Population 2016'!AR$5</f>
        <v>5.8635046514834864E-3</v>
      </c>
      <c r="AS188">
        <f>'Population 2016'!AS188/'Population 2016'!AS$5</f>
        <v>1.3859810736119253E-2</v>
      </c>
      <c r="AT188">
        <f>'Population 2016'!AT188/'Population 2016'!AT$5</f>
        <v>1.803131755153688E-2</v>
      </c>
      <c r="AU188">
        <f>'Population 2016'!AU188/'Population 2016'!AU$5</f>
        <v>1.803131755153688E-2</v>
      </c>
      <c r="AV188">
        <f>'Population 2016'!AV188/'Population 2016'!AV$5</f>
        <v>6.0817231548938866E-3</v>
      </c>
      <c r="AW188">
        <f>'Population 2016'!AW188/'Population 2016'!AW$5</f>
        <v>4.8508145707486733E-3</v>
      </c>
      <c r="AX188">
        <f>'Population 2016'!AX188/'Population 2016'!AX$5</f>
        <v>7.8842787226701769E-3</v>
      </c>
      <c r="AY188">
        <f>'Population 2016'!AY188/'Population 2016'!AY$5</f>
        <v>7.4814112175270037E-3</v>
      </c>
      <c r="AZ188">
        <f>'Population 2016'!AZ188/'Population 2016'!AZ$5</f>
        <v>8.9080773855066131E-3</v>
      </c>
      <c r="BA188">
        <f>'Population 2016'!BA188/'Population 2016'!BA$5</f>
        <v>4.5346577413085728E-3</v>
      </c>
      <c r="BB188">
        <f>'Population 2016'!BB188/'Population 2016'!BB$5</f>
        <v>4.0739385318630328E-3</v>
      </c>
      <c r="BC188">
        <f>'Population 2016'!BC188/'Population 2016'!BC$5</f>
        <v>2.0360288584959944E-3</v>
      </c>
      <c r="BD188" s="9">
        <v>186</v>
      </c>
    </row>
    <row r="189" spans="1:56" x14ac:dyDescent="0.35">
      <c r="A189" s="3"/>
      <c r="B189" s="5" t="s">
        <v>74</v>
      </c>
      <c r="C189">
        <f>'Population 2016'!C189/'Population 2016'!C$5</f>
        <v>3.0257650023255457E-3</v>
      </c>
      <c r="D189">
        <f>'Population 2016'!D189/'Population 2016'!D$5</f>
        <v>5.618966579619143E-3</v>
      </c>
      <c r="E189">
        <f>'Population 2016'!E189/'Population 2016'!E$5</f>
        <v>7.997412326140662E-3</v>
      </c>
      <c r="F189">
        <f>'Population 2016'!F189/'Population 2016'!F$5</f>
        <v>7.5611640484161734E-3</v>
      </c>
      <c r="G189">
        <f>'Population 2016'!G189/'Population 2016'!G$5</f>
        <v>7.5921615330482323E-3</v>
      </c>
      <c r="H189">
        <f>'Population 2016'!H189/'Population 2016'!H$5</f>
        <v>4.0043707625813437E-3</v>
      </c>
      <c r="I189">
        <f>'Population 2016'!I189/'Population 2016'!I$5</f>
        <v>1.1179968176869609E-2</v>
      </c>
      <c r="J189">
        <f>'Population 2016'!J189/'Population 2016'!J$5</f>
        <v>5.1333935961122212E-3</v>
      </c>
      <c r="K189">
        <f>'Population 2016'!K189/'Population 2016'!K$5</f>
        <v>3.5202948542267165E-3</v>
      </c>
      <c r="L189">
        <f>'Population 2016'!L189/'Population 2016'!L$5</f>
        <v>5.6311851698886469E-3</v>
      </c>
      <c r="M189">
        <f>'Population 2016'!M189/'Population 2016'!M$5</f>
        <v>5.6311851698886469E-3</v>
      </c>
      <c r="N189">
        <f>'Population 2016'!N189/'Population 2016'!N$5</f>
        <v>3.2711519759526125E-3</v>
      </c>
      <c r="O189">
        <f>'Population 2016'!O189/'Population 2016'!O$5</f>
        <v>3.0215670540216562E-3</v>
      </c>
      <c r="P189">
        <f>'Population 2016'!P189/'Population 2016'!P$5</f>
        <v>5.4096697847402231E-3</v>
      </c>
      <c r="Q189">
        <f>'Population 2016'!Q189/'Population 2016'!Q$5</f>
        <v>6.6979236436704621E-3</v>
      </c>
      <c r="R189">
        <f>'Population 2016'!R189/'Population 2016'!R$5</f>
        <v>4.0187363602491085E-3</v>
      </c>
      <c r="S189">
        <f>'Population 2016'!S189/'Population 2016'!S$5</f>
        <v>4.2914818234296194E-3</v>
      </c>
      <c r="T189">
        <f>'Population 2016'!T189/'Population 2016'!T$5</f>
        <v>2.7500779421413381E-3</v>
      </c>
      <c r="U189">
        <f>'Population 2016'!U189/'Population 2016'!U$5</f>
        <v>1.6819368831053865E-3</v>
      </c>
      <c r="V189">
        <f>'Population 2016'!V189/'Population 2016'!V$5</f>
        <v>4.442036009494661E-3</v>
      </c>
      <c r="W189">
        <f>'Population 2016'!W189/'Population 2016'!W$5</f>
        <v>4.278365004347002E-3</v>
      </c>
      <c r="X189">
        <f>'Population 2016'!X189/'Population 2016'!X$5</f>
        <v>4.278365004347002E-3</v>
      </c>
      <c r="Y189">
        <f>'Population 2016'!Y189/'Population 2016'!Y$5</f>
        <v>4.7733740322093449E-3</v>
      </c>
      <c r="Z189">
        <f>'Population 2016'!Z189/'Population 2016'!Z$5</f>
        <v>1.7809335576277191E-3</v>
      </c>
      <c r="AA189">
        <f>'Population 2016'!AA189/'Population 2016'!AA$5</f>
        <v>2.9804199827659175E-3</v>
      </c>
      <c r="AB189">
        <f>'Population 2016'!AB189/'Population 2016'!AB$5</f>
        <v>6.1860945927965363E-3</v>
      </c>
      <c r="AC189">
        <f>'Population 2016'!AC189/'Population 2016'!AC$5</f>
        <v>2.8805120174754512E-3</v>
      </c>
      <c r="AD189">
        <f>'Population 2016'!AD189/'Population 2016'!AD$5</f>
        <v>8.0278387733075298E-3</v>
      </c>
      <c r="AE189">
        <f>'Population 2016'!AE189/'Population 2016'!AE$5</f>
        <v>8.1931025985893073E-3</v>
      </c>
      <c r="AF189">
        <f>'Population 2016'!AF189/'Population 2016'!AF$5</f>
        <v>3.6495799966821999E-3</v>
      </c>
      <c r="AG189">
        <f>'Population 2016'!AG189/'Population 2016'!AG$5</f>
        <v>8.1931025985893073E-3</v>
      </c>
      <c r="AH189">
        <f>'Population 2016'!AH189/'Population 2016'!AH$5</f>
        <v>3.1598599333104225E-3</v>
      </c>
      <c r="AI189">
        <f>'Population 2016'!AI189/'Population 2016'!AI$5</f>
        <v>3.3973335374923442E-3</v>
      </c>
      <c r="AJ189">
        <f>'Population 2016'!AJ189/'Population 2016'!AJ$5</f>
        <v>3.6667317290801104E-3</v>
      </c>
      <c r="AK189">
        <f>'Population 2016'!AK189/'Population 2016'!AK$5</f>
        <v>9.1019951472788296E-3</v>
      </c>
      <c r="AL189">
        <f>'Population 2016'!AL189/'Population 2016'!AL$5</f>
        <v>4.5405367056277823E-3</v>
      </c>
      <c r="AM189">
        <f>'Population 2016'!AM189/'Population 2016'!AM$5</f>
        <v>2.4520900717517049E-3</v>
      </c>
      <c r="AN189">
        <f>'Population 2016'!AN189/'Population 2016'!AN$5</f>
        <v>1.2381367950256354E-2</v>
      </c>
      <c r="AO189">
        <f>'Population 2016'!AO189/'Population 2016'!AO$5</f>
        <v>1.2381367950256354E-2</v>
      </c>
      <c r="AP189">
        <f>'Population 2016'!AP189/'Population 2016'!AP$5</f>
        <v>1.1009305201084285E-2</v>
      </c>
      <c r="AQ189">
        <f>'Population 2016'!AQ189/'Population 2016'!AQ$5</f>
        <v>3.9047514659944099E-3</v>
      </c>
      <c r="AR189">
        <f>'Population 2016'!AR189/'Population 2016'!AR$5</f>
        <v>4.6132771399285729E-3</v>
      </c>
      <c r="AS189">
        <f>'Population 2016'!AS189/'Population 2016'!AS$5</f>
        <v>1.1179968176869609E-2</v>
      </c>
      <c r="AT189">
        <f>'Population 2016'!AT189/'Population 2016'!AT$5</f>
        <v>1.2706279327252597E-2</v>
      </c>
      <c r="AU189">
        <f>'Population 2016'!AU189/'Population 2016'!AU$5</f>
        <v>1.2706279327252597E-2</v>
      </c>
      <c r="AV189">
        <f>'Population 2016'!AV189/'Population 2016'!AV$5</f>
        <v>4.413472706155633E-3</v>
      </c>
      <c r="AW189">
        <f>'Population 2016'!AW189/'Population 2016'!AW$5</f>
        <v>3.9050582707913844E-3</v>
      </c>
      <c r="AX189">
        <f>'Population 2016'!AX189/'Population 2016'!AX$5</f>
        <v>6.0058525115964066E-3</v>
      </c>
      <c r="AY189">
        <f>'Population 2016'!AY189/'Population 2016'!AY$5</f>
        <v>5.8734432850891952E-3</v>
      </c>
      <c r="AZ189">
        <f>'Population 2016'!AZ189/'Population 2016'!AZ$5</f>
        <v>7.2771830110854793E-3</v>
      </c>
      <c r="BA189">
        <f>'Population 2016'!BA189/'Population 2016'!BA$5</f>
        <v>3.6574174044482835E-3</v>
      </c>
      <c r="BB189">
        <f>'Population 2016'!BB189/'Population 2016'!BB$5</f>
        <v>3.245340864365467E-3</v>
      </c>
      <c r="BC189">
        <f>'Population 2016'!BC189/'Population 2016'!BC$5</f>
        <v>1.6819368831053865E-3</v>
      </c>
      <c r="BD189" s="9">
        <v>187</v>
      </c>
    </row>
    <row r="190" spans="1:56" x14ac:dyDescent="0.35">
      <c r="A190" s="3"/>
      <c r="B190" s="5" t="s">
        <v>75</v>
      </c>
      <c r="C190">
        <f>'Population 2016'!C190/'Population 2016'!C$5</f>
        <v>2.3357679156465784E-3</v>
      </c>
      <c r="D190">
        <f>'Population 2016'!D190/'Population 2016'!D$5</f>
        <v>4.2252281329773185E-3</v>
      </c>
      <c r="E190">
        <f>'Population 2016'!E190/'Population 2016'!E$5</f>
        <v>5.9582128174236705E-3</v>
      </c>
      <c r="F190">
        <f>'Population 2016'!F190/'Population 2016'!F$5</f>
        <v>6.0880762297192892E-3</v>
      </c>
      <c r="G190">
        <f>'Population 2016'!G190/'Population 2016'!G$5</f>
        <v>5.1832404049152814E-3</v>
      </c>
      <c r="H190">
        <f>'Population 2016'!H190/'Population 2016'!H$5</f>
        <v>3.05110355270368E-3</v>
      </c>
      <c r="I190">
        <f>'Population 2016'!I190/'Population 2016'!I$5</f>
        <v>7.6312704128632444E-3</v>
      </c>
      <c r="J190">
        <f>'Population 2016'!J190/'Population 2016'!J$5</f>
        <v>4.030418881600226E-3</v>
      </c>
      <c r="K190">
        <f>'Population 2016'!K190/'Population 2016'!K$5</f>
        <v>2.5988753957378445E-3</v>
      </c>
      <c r="L190">
        <f>'Population 2016'!L190/'Population 2016'!L$5</f>
        <v>4.4557050497990563E-3</v>
      </c>
      <c r="M190">
        <f>'Population 2016'!M190/'Population 2016'!M$5</f>
        <v>4.4557050497990563E-3</v>
      </c>
      <c r="N190">
        <f>'Population 2016'!N190/'Population 2016'!N$5</f>
        <v>3.2550775190683247E-3</v>
      </c>
      <c r="O190">
        <f>'Population 2016'!O190/'Population 2016'!O$5</f>
        <v>1.8921944502233979E-3</v>
      </c>
      <c r="P190">
        <f>'Population 2016'!P190/'Population 2016'!P$5</f>
        <v>3.7980389947030319E-3</v>
      </c>
      <c r="Q190">
        <f>'Population 2016'!Q190/'Population 2016'!Q$5</f>
        <v>5.2055792528877456E-3</v>
      </c>
      <c r="R190">
        <f>'Population 2016'!R190/'Population 2016'!R$5</f>
        <v>3.41991802842391E-3</v>
      </c>
      <c r="S190">
        <f>'Population 2016'!S190/'Population 2016'!S$5</f>
        <v>3.2049301729479532E-3</v>
      </c>
      <c r="T190">
        <f>'Population 2016'!T190/'Population 2016'!T$5</f>
        <v>2.3568772888233297E-3</v>
      </c>
      <c r="U190">
        <f>'Population 2016'!U190/'Population 2016'!U$5</f>
        <v>8.4096844155269327E-4</v>
      </c>
      <c r="V190">
        <f>'Population 2016'!V190/'Population 2016'!V$5</f>
        <v>3.2284900893749858E-3</v>
      </c>
      <c r="W190">
        <f>'Population 2016'!W190/'Population 2016'!W$5</f>
        <v>3.1899803240967714E-3</v>
      </c>
      <c r="X190">
        <f>'Population 2016'!X190/'Population 2016'!X$5</f>
        <v>3.1899803240967714E-3</v>
      </c>
      <c r="Y190">
        <f>'Population 2016'!Y190/'Population 2016'!Y$5</f>
        <v>3.6128201459436258E-3</v>
      </c>
      <c r="Z190">
        <f>'Population 2016'!Z190/'Population 2016'!Z$5</f>
        <v>1.3376359655660368E-3</v>
      </c>
      <c r="AA190">
        <f>'Population 2016'!AA190/'Population 2016'!AA$5</f>
        <v>2.1944554621212272E-3</v>
      </c>
      <c r="AB190">
        <f>'Population 2016'!AB190/'Population 2016'!AB$5</f>
        <v>4.7429454571507532E-3</v>
      </c>
      <c r="AC190">
        <f>'Population 2016'!AC190/'Population 2016'!AC$5</f>
        <v>2.1999458029336749E-3</v>
      </c>
      <c r="AD190">
        <f>'Population 2016'!AD190/'Population 2016'!AD$5</f>
        <v>6.0888012207376534E-3</v>
      </c>
      <c r="AE190">
        <f>'Population 2016'!AE190/'Population 2016'!AE$5</f>
        <v>6.4323042331030089E-3</v>
      </c>
      <c r="AF190">
        <f>'Population 2016'!AF190/'Population 2016'!AF$5</f>
        <v>3.4082854514470131E-3</v>
      </c>
      <c r="AG190">
        <f>'Population 2016'!AG190/'Population 2016'!AG$5</f>
        <v>6.4323042331030089E-3</v>
      </c>
      <c r="AH190">
        <f>'Population 2016'!AH190/'Population 2016'!AH$5</f>
        <v>2.1845945217948597E-3</v>
      </c>
      <c r="AI190">
        <f>'Population 2016'!AI190/'Population 2016'!AI$5</f>
        <v>2.6331043835856154E-3</v>
      </c>
      <c r="AJ190">
        <f>'Population 2016'!AJ190/'Population 2016'!AJ$5</f>
        <v>2.4816663413545995E-3</v>
      </c>
      <c r="AK190">
        <f>'Population 2016'!AK190/'Population 2016'!AK$5</f>
        <v>7.4047999195403745E-3</v>
      </c>
      <c r="AL190">
        <f>'Population 2016'!AL190/'Population 2016'!AL$5</f>
        <v>3.3787978219612992E-3</v>
      </c>
      <c r="AM190">
        <f>'Population 2016'!AM190/'Population 2016'!AM$5</f>
        <v>1.5538355107555118E-3</v>
      </c>
      <c r="AN190">
        <f>'Population 2016'!AN190/'Population 2016'!AN$5</f>
        <v>7.308825133631504E-3</v>
      </c>
      <c r="AO190">
        <f>'Population 2016'!AO190/'Population 2016'!AO$5</f>
        <v>7.308825133631504E-3</v>
      </c>
      <c r="AP190">
        <f>'Population 2016'!AP190/'Population 2016'!AP$5</f>
        <v>8.044956644420842E-3</v>
      </c>
      <c r="AQ190">
        <f>'Population 2016'!AQ190/'Population 2016'!AQ$5</f>
        <v>3.0073436729325369E-3</v>
      </c>
      <c r="AR190">
        <f>'Population 2016'!AR190/'Population 2016'!AR$5</f>
        <v>3.4829039407786029E-3</v>
      </c>
      <c r="AS190">
        <f>'Population 2016'!AS190/'Population 2016'!AS$5</f>
        <v>7.6312704128632444E-3</v>
      </c>
      <c r="AT190">
        <f>'Population 2016'!AT190/'Population 2016'!AT$5</f>
        <v>9.0683819265039278E-3</v>
      </c>
      <c r="AU190">
        <f>'Population 2016'!AU190/'Population 2016'!AU$5</f>
        <v>9.0683819265039278E-3</v>
      </c>
      <c r="AV190">
        <f>'Population 2016'!AV190/'Population 2016'!AV$5</f>
        <v>3.8961038961038961E-3</v>
      </c>
      <c r="AW190">
        <f>'Population 2016'!AW190/'Population 2016'!AW$5</f>
        <v>2.8487095002745744E-3</v>
      </c>
      <c r="AX190">
        <f>'Population 2016'!AX190/'Population 2016'!AX$5</f>
        <v>4.8046820092771253E-3</v>
      </c>
      <c r="AY190">
        <f>'Population 2016'!AY190/'Population 2016'!AY$5</f>
        <v>4.5699336005630186E-3</v>
      </c>
      <c r="AZ190">
        <f>'Population 2016'!AZ190/'Population 2016'!AZ$5</f>
        <v>5.7843537688904738E-3</v>
      </c>
      <c r="BA190">
        <f>'Population 2016'!BA190/'Population 2016'!BA$5</f>
        <v>2.3887929172964804E-3</v>
      </c>
      <c r="BB190">
        <f>'Population 2016'!BB190/'Population 2016'!BB$5</f>
        <v>2.0162543242440772E-3</v>
      </c>
      <c r="BC190">
        <f>'Population 2016'!BC190/'Population 2016'!BC$5</f>
        <v>8.4096844155269327E-4</v>
      </c>
      <c r="BD190" s="9">
        <v>188</v>
      </c>
    </row>
    <row r="191" spans="1:56" x14ac:dyDescent="0.35">
      <c r="A191" s="3"/>
      <c r="B191" s="5" t="s">
        <v>81</v>
      </c>
      <c r="C191">
        <f>'Population 2016'!C191/'Population 2016'!C$5</f>
        <v>1.4311050686674879E-3</v>
      </c>
      <c r="D191">
        <f>'Population 2016'!D191/'Population 2016'!D$5</f>
        <v>2.6578836692976535E-3</v>
      </c>
      <c r="E191">
        <f>'Population 2016'!E191/'Population 2016'!E$5</f>
        <v>3.7830666747922124E-3</v>
      </c>
      <c r="F191">
        <f>'Population 2016'!F191/'Population 2016'!F$5</f>
        <v>3.5951583826937935E-3</v>
      </c>
      <c r="G191">
        <f>'Population 2016'!G191/'Population 2016'!G$5</f>
        <v>3.3833161911979645E-3</v>
      </c>
      <c r="H191">
        <f>'Population 2016'!H191/'Population 2016'!H$5</f>
        <v>1.7898078226274508E-3</v>
      </c>
      <c r="I191">
        <f>'Population 2016'!I191/'Population 2016'!I$5</f>
        <v>4.961895988610669E-3</v>
      </c>
      <c r="J191">
        <f>'Population 2016'!J191/'Population 2016'!J$5</f>
        <v>2.479619846910427E-3</v>
      </c>
      <c r="K191">
        <f>'Population 2016'!K191/'Population 2016'!K$5</f>
        <v>1.630203657326466E-3</v>
      </c>
      <c r="L191">
        <f>'Population 2016'!L191/'Population 2016'!L$5</f>
        <v>2.6051181039823362E-3</v>
      </c>
      <c r="M191">
        <f>'Population 2016'!M191/'Population 2016'!M$5</f>
        <v>2.6051181039823362E-3</v>
      </c>
      <c r="N191">
        <f>'Population 2016'!N191/'Population 2016'!N$5</f>
        <v>2.6040620152546594E-3</v>
      </c>
      <c r="O191">
        <f>'Population 2016'!O191/'Population 2016'!O$5</f>
        <v>1.1491861582508594E-3</v>
      </c>
      <c r="P191">
        <f>'Population 2016'!P191/'Population 2016'!P$5</f>
        <v>2.9076975092978698E-3</v>
      </c>
      <c r="Q191">
        <f>'Population 2016'!Q191/'Population 2016'!Q$5</f>
        <v>2.9729380383309244E-3</v>
      </c>
      <c r="R191">
        <f>'Population 2016'!R191/'Population 2016'!R$5</f>
        <v>2.2488955128546336E-3</v>
      </c>
      <c r="S191">
        <f>'Population 2016'!S191/'Population 2016'!S$5</f>
        <v>2.1086692875716497E-3</v>
      </c>
      <c r="T191">
        <f>'Population 2016'!T191/'Population 2016'!T$5</f>
        <v>1.9427369557428235E-3</v>
      </c>
      <c r="U191">
        <f>'Population 2016'!U191/'Population 2016'!U$5</f>
        <v>9.7375293232417125E-4</v>
      </c>
      <c r="V191">
        <f>'Population 2016'!V191/'Population 2016'!V$5</f>
        <v>1.938620526480488E-3</v>
      </c>
      <c r="W191">
        <f>'Population 2016'!W191/'Population 2016'!W$5</f>
        <v>1.9349060982226318E-3</v>
      </c>
      <c r="X191">
        <f>'Population 2016'!X191/'Population 2016'!X$5</f>
        <v>1.9349060982226318E-3</v>
      </c>
      <c r="Y191">
        <f>'Population 2016'!Y191/'Population 2016'!Y$5</f>
        <v>2.1978982846059679E-3</v>
      </c>
      <c r="Z191">
        <f>'Population 2016'!Z191/'Population 2016'!Z$5</f>
        <v>8.6142981863514669E-4</v>
      </c>
      <c r="AA191">
        <f>'Population 2016'!AA191/'Population 2016'!AA$5</f>
        <v>1.3952032910852488E-3</v>
      </c>
      <c r="AB191">
        <f>'Population 2016'!AB191/'Population 2016'!AB$5</f>
        <v>2.9968373540218826E-3</v>
      </c>
      <c r="AC191">
        <f>'Population 2016'!AC191/'Population 2016'!AC$5</f>
        <v>1.4697334207657508E-3</v>
      </c>
      <c r="AD191">
        <f>'Population 2016'!AD191/'Population 2016'!AD$5</f>
        <v>3.729204659644944E-3</v>
      </c>
      <c r="AE191">
        <f>'Population 2016'!AE191/'Population 2016'!AE$5</f>
        <v>3.860409244448095E-3</v>
      </c>
      <c r="AF191">
        <f>'Population 2016'!AF191/'Population 2016'!AF$5</f>
        <v>2.171650907116681E-3</v>
      </c>
      <c r="AG191">
        <f>'Population 2016'!AG191/'Population 2016'!AG$5</f>
        <v>3.860409244448095E-3</v>
      </c>
      <c r="AH191">
        <f>'Population 2016'!AH191/'Population 2016'!AH$5</f>
        <v>1.2613432655601273E-3</v>
      </c>
      <c r="AI191">
        <f>'Population 2016'!AI191/'Population 2016'!AI$5</f>
        <v>1.8087212354536706E-3</v>
      </c>
      <c r="AJ191">
        <f>'Population 2016'!AJ191/'Population 2016'!AJ$5</f>
        <v>1.33842679084293E-3</v>
      </c>
      <c r="AK191">
        <f>'Population 2016'!AK191/'Population 2016'!AK$5</f>
        <v>4.7395748211659103E-3</v>
      </c>
      <c r="AL191">
        <f>'Population 2016'!AL191/'Population 2016'!AL$5</f>
        <v>2.0042212802185134E-3</v>
      </c>
      <c r="AM191">
        <f>'Population 2016'!AM191/'Population 2016'!AM$5</f>
        <v>6.4471496716662262E-4</v>
      </c>
      <c r="AN191">
        <f>'Population 2016'!AN191/'Population 2016'!AN$5</f>
        <v>5.3452601723573689E-3</v>
      </c>
      <c r="AO191">
        <f>'Population 2016'!AO191/'Population 2016'!AO$5</f>
        <v>5.3452601723573689E-3</v>
      </c>
      <c r="AP191">
        <f>'Population 2016'!AP191/'Population 2016'!AP$5</f>
        <v>5.516541699031435E-3</v>
      </c>
      <c r="AQ191">
        <f>'Population 2016'!AQ191/'Population 2016'!AQ$5</f>
        <v>2.0140297035129064E-3</v>
      </c>
      <c r="AR191">
        <f>'Population 2016'!AR191/'Population 2016'!AR$5</f>
        <v>2.2251019931237488E-3</v>
      </c>
      <c r="AS191">
        <f>'Population 2016'!AS191/'Population 2016'!AS$5</f>
        <v>4.961895988610669E-3</v>
      </c>
      <c r="AT191">
        <f>'Population 2016'!AT191/'Population 2016'!AT$5</f>
        <v>5.8522697316391627E-3</v>
      </c>
      <c r="AU191">
        <f>'Population 2016'!AU191/'Population 2016'!AU$5</f>
        <v>5.8522697316391627E-3</v>
      </c>
      <c r="AV191">
        <f>'Population 2016'!AV191/'Population 2016'!AV$5</f>
        <v>2.2172949002217295E-3</v>
      </c>
      <c r="AW191">
        <f>'Population 2016'!AW191/'Population 2016'!AW$5</f>
        <v>1.9105802672524253E-3</v>
      </c>
      <c r="AX191">
        <f>'Population 2016'!AX191/'Population 2016'!AX$5</f>
        <v>2.9390342078024971E-3</v>
      </c>
      <c r="AY191">
        <f>'Population 2016'!AY191/'Population 2016'!AY$5</f>
        <v>3.0002141917321993E-3</v>
      </c>
      <c r="AZ191">
        <f>'Population 2016'!AZ191/'Population 2016'!AZ$5</f>
        <v>3.9377326253660161E-3</v>
      </c>
      <c r="BA191">
        <f>'Population 2016'!BA191/'Population 2016'!BA$5</f>
        <v>1.4980565752537249E-3</v>
      </c>
      <c r="BB191">
        <f>'Population 2016'!BB191/'Population 2016'!BB$5</f>
        <v>9.5979229818468062E-4</v>
      </c>
      <c r="BC191">
        <f>'Population 2016'!BC191/'Population 2016'!BC$5</f>
        <v>9.7375293232417125E-4</v>
      </c>
      <c r="BD191" s="9">
        <v>189</v>
      </c>
    </row>
    <row r="192" spans="1:56" x14ac:dyDescent="0.35">
      <c r="A192" s="3"/>
      <c r="B192" s="5" t="s">
        <v>82</v>
      </c>
      <c r="C192">
        <f>'Population 2016'!C192/'Population 2016'!C$5</f>
        <v>6.5933054949323549E-4</v>
      </c>
      <c r="D192">
        <f>'Population 2016'!D192/'Population 2016'!D$5</f>
        <v>1.4499770155414063E-3</v>
      </c>
      <c r="E192">
        <f>'Population 2016'!E192/'Population 2016'!E$5</f>
        <v>2.1751461426314581E-3</v>
      </c>
      <c r="F192">
        <f>'Population 2016'!F192/'Population 2016'!F$5</f>
        <v>2.9152716971413855E-3</v>
      </c>
      <c r="G192">
        <f>'Population 2016'!G192/'Population 2016'!G$5</f>
        <v>2.1653223623666973E-3</v>
      </c>
      <c r="H192">
        <f>'Population 2016'!H192/'Population 2016'!H$5</f>
        <v>1.1089026727148336E-3</v>
      </c>
      <c r="I192">
        <f>'Population 2016'!I192/'Population 2016'!I$5</f>
        <v>2.9206096641822294E-3</v>
      </c>
      <c r="J192">
        <f>'Population 2016'!J192/'Population 2016'!J$5</f>
        <v>1.799590323677467E-3</v>
      </c>
      <c r="K192">
        <f>'Population 2016'!K192/'Population 2016'!K$5</f>
        <v>1.0631762982563908E-3</v>
      </c>
      <c r="L192">
        <f>'Population 2016'!L192/'Population 2016'!L$5</f>
        <v>1.358156084698108E-3</v>
      </c>
      <c r="M192">
        <f>'Population 2016'!M192/'Population 2016'!M$5</f>
        <v>1.358156084698108E-3</v>
      </c>
      <c r="N192">
        <f>'Population 2016'!N192/'Population 2016'!N$5</f>
        <v>1.50296171868093E-3</v>
      </c>
      <c r="O192">
        <f>'Population 2016'!O192/'Population 2016'!O$5</f>
        <v>7.0338118306733635E-4</v>
      </c>
      <c r="P192">
        <f>'Population 2016'!P192/'Population 2016'!P$5</f>
        <v>1.4538487546489349E-3</v>
      </c>
      <c r="Q192">
        <f>'Population 2016'!Q192/'Population 2016'!Q$5</f>
        <v>1.5158458772517361E-3</v>
      </c>
      <c r="R192">
        <f>'Population 2016'!R192/'Population 2016'!R$5</f>
        <v>2.2355884388140738E-3</v>
      </c>
      <c r="S192">
        <f>'Population 2016'!S192/'Population 2016'!S$5</f>
        <v>1.2533739591258865E-3</v>
      </c>
      <c r="T192">
        <f>'Population 2016'!T192/'Population 2016'!T$5</f>
        <v>1.1470291247679186E-3</v>
      </c>
      <c r="U192">
        <f>'Population 2016'!U192/'Population 2016'!U$5</f>
        <v>4.8687646616208562E-4</v>
      </c>
      <c r="V192">
        <f>'Population 2016'!V192/'Population 2016'!V$5</f>
        <v>1.3203990200044268E-3</v>
      </c>
      <c r="W192">
        <f>'Population 2016'!W192/'Population 2016'!W$5</f>
        <v>1.3302479425280594E-3</v>
      </c>
      <c r="X192">
        <f>'Population 2016'!X192/'Population 2016'!X$5</f>
        <v>1.3302479425280594E-3</v>
      </c>
      <c r="Y192">
        <f>'Population 2016'!Y192/'Population 2016'!Y$5</f>
        <v>1.5500548480946248E-3</v>
      </c>
      <c r="Z192">
        <f>'Population 2016'!Z192/'Population 2016'!Z$5</f>
        <v>5.3040847259782069E-4</v>
      </c>
      <c r="AA192">
        <f>'Population 2016'!AA192/'Population 2016'!AA$5</f>
        <v>7.8729328568381905E-4</v>
      </c>
      <c r="AB192">
        <f>'Population 2016'!AB192/'Population 2016'!AB$5</f>
        <v>1.6171458399435023E-3</v>
      </c>
      <c r="AC192">
        <f>'Population 2016'!AC192/'Population 2016'!AC$5</f>
        <v>8.9156242695290439E-4</v>
      </c>
      <c r="AD192">
        <f>'Population 2016'!AD192/'Population 2016'!AD$5</f>
        <v>2.4265882615653726E-3</v>
      </c>
      <c r="AE192">
        <f>'Population 2016'!AE192/'Population 2016'!AE$5</f>
        <v>2.5256932822718919E-3</v>
      </c>
      <c r="AF192">
        <f>'Population 2016'!AF192/'Population 2016'!AF$5</f>
        <v>1.131068180789938E-3</v>
      </c>
      <c r="AG192">
        <f>'Population 2016'!AG192/'Population 2016'!AG$5</f>
        <v>2.5256932822718919E-3</v>
      </c>
      <c r="AH192">
        <f>'Population 2016'!AH192/'Population 2016'!AH$5</f>
        <v>6.0002043413243176E-4</v>
      </c>
      <c r="AI192">
        <f>'Population 2016'!AI192/'Population 2016'!AI$5</f>
        <v>1.0034779945752035E-3</v>
      </c>
      <c r="AJ192">
        <f>'Population 2016'!AJ192/'Population 2016'!AJ$5</f>
        <v>9.8987814739425026E-4</v>
      </c>
      <c r="AK192">
        <f>'Population 2016'!AK192/'Population 2016'!AK$5</f>
        <v>2.4766478508479691E-3</v>
      </c>
      <c r="AL192">
        <f>'Population 2016'!AL192/'Population 2016'!AL$5</f>
        <v>1.3302353629768894E-3</v>
      </c>
      <c r="AM192">
        <f>'Population 2016'!AM192/'Population 2016'!AM$5</f>
        <v>2.8613754160765835E-4</v>
      </c>
      <c r="AN192">
        <f>'Population 2016'!AN192/'Population 2016'!AN$5</f>
        <v>2.6180866150321805E-3</v>
      </c>
      <c r="AO192">
        <f>'Population 2016'!AO192/'Population 2016'!AO$5</f>
        <v>2.6180866150321805E-3</v>
      </c>
      <c r="AP192">
        <f>'Population 2016'!AP192/'Population 2016'!AP$5</f>
        <v>3.5984338094256774E-3</v>
      </c>
      <c r="AQ192">
        <f>'Population 2016'!AQ192/'Population 2016'!AQ$5</f>
        <v>1.1029210281142106E-3</v>
      </c>
      <c r="AR192">
        <f>'Population 2016'!AR192/'Population 2016'!AR$5</f>
        <v>1.3362196390424754E-3</v>
      </c>
      <c r="AS192">
        <f>'Population 2016'!AS192/'Population 2016'!AS$5</f>
        <v>2.9206096641822294E-3</v>
      </c>
      <c r="AT192">
        <f>'Population 2016'!AT192/'Population 2016'!AT$5</f>
        <v>3.4270047978067169E-3</v>
      </c>
      <c r="AU192">
        <f>'Population 2016'!AU192/'Population 2016'!AU$5</f>
        <v>3.4270047978067169E-3</v>
      </c>
      <c r="AV192">
        <f>'Population 2016'!AV192/'Population 2016'!AV$5</f>
        <v>1.2775842044134727E-3</v>
      </c>
      <c r="AW192">
        <f>'Population 2016'!AW192/'Population 2016'!AW$5</f>
        <v>9.3050216608700953E-4</v>
      </c>
      <c r="AX192">
        <f>'Population 2016'!AX192/'Population 2016'!AX$5</f>
        <v>2.1978864510523019E-3</v>
      </c>
      <c r="AY192">
        <f>'Population 2016'!AY192/'Population 2016'!AY$5</f>
        <v>2.0363513968360823E-3</v>
      </c>
      <c r="AZ192">
        <f>'Population 2016'!AZ192/'Population 2016'!AZ$5</f>
        <v>2.6577537953529577E-3</v>
      </c>
      <c r="BA192">
        <f>'Population 2016'!BA192/'Population 2016'!BA$5</f>
        <v>7.4228028503562943E-4</v>
      </c>
      <c r="BB192">
        <f>'Population 2016'!BB192/'Population 2016'!BB$5</f>
        <v>2.831042030616684E-4</v>
      </c>
      <c r="BC192">
        <f>'Population 2016'!BC192/'Population 2016'!BC$5</f>
        <v>4.8687646616208562E-4</v>
      </c>
      <c r="BD192" s="9">
        <v>190</v>
      </c>
    </row>
    <row r="193" spans="1:56" x14ac:dyDescent="0.35">
      <c r="A193" s="3"/>
      <c r="B193" s="5" t="s">
        <v>76</v>
      </c>
      <c r="C193">
        <f>'Population 2016'!C193/'Population 2016'!C$5</f>
        <v>0</v>
      </c>
      <c r="D193">
        <f>'Population 2016'!D193/'Population 2016'!D$5</f>
        <v>0</v>
      </c>
      <c r="E193">
        <f>'Population 2016'!E193/'Population 2016'!E$5</f>
        <v>0</v>
      </c>
      <c r="F193">
        <f>'Population 2016'!F193/'Population 2016'!F$5</f>
        <v>0</v>
      </c>
      <c r="G193">
        <f>'Population 2016'!G193/'Population 2016'!G$5</f>
        <v>0</v>
      </c>
      <c r="H193">
        <f>'Population 2016'!H193/'Population 2016'!H$5</f>
        <v>0</v>
      </c>
      <c r="I193">
        <f>'Population 2016'!I193/'Population 2016'!I$5</f>
        <v>0</v>
      </c>
      <c r="J193">
        <f>'Population 2016'!J193/'Population 2016'!J$5</f>
        <v>0</v>
      </c>
      <c r="K193">
        <f>'Population 2016'!K193/'Population 2016'!K$5</f>
        <v>0</v>
      </c>
      <c r="L193">
        <f>'Population 2016'!L193/'Population 2016'!L$5</f>
        <v>0</v>
      </c>
      <c r="M193">
        <f>'Population 2016'!M193/'Population 2016'!M$5</f>
        <v>0</v>
      </c>
      <c r="N193">
        <f>'Population 2016'!N193/'Population 2016'!N$5</f>
        <v>0</v>
      </c>
      <c r="O193">
        <f>'Population 2016'!O193/'Population 2016'!O$5</f>
        <v>0</v>
      </c>
      <c r="P193">
        <f>'Population 2016'!P193/'Population 2016'!P$5</f>
        <v>0</v>
      </c>
      <c r="Q193">
        <f>'Population 2016'!Q193/'Population 2016'!Q$5</f>
        <v>0</v>
      </c>
      <c r="R193">
        <f>'Population 2016'!R193/'Population 2016'!R$5</f>
        <v>0</v>
      </c>
      <c r="S193">
        <f>'Population 2016'!S193/'Population 2016'!S$5</f>
        <v>0</v>
      </c>
      <c r="T193">
        <f>'Population 2016'!T193/'Population 2016'!T$5</f>
        <v>0</v>
      </c>
      <c r="U193">
        <f>'Population 2016'!U193/'Population 2016'!U$5</f>
        <v>0</v>
      </c>
      <c r="V193">
        <f>'Population 2016'!V193/'Population 2016'!V$5</f>
        <v>0</v>
      </c>
      <c r="W193">
        <f>'Population 2016'!W193/'Population 2016'!W$5</f>
        <v>0</v>
      </c>
      <c r="X193">
        <f>'Population 2016'!X193/'Population 2016'!X$5</f>
        <v>0</v>
      </c>
      <c r="Y193">
        <f>'Population 2016'!Y193/'Population 2016'!Y$5</f>
        <v>0</v>
      </c>
      <c r="Z193">
        <f>'Population 2016'!Z193/'Population 2016'!Z$5</f>
        <v>0</v>
      </c>
      <c r="AA193">
        <f>'Population 2016'!AA193/'Population 2016'!AA$5</f>
        <v>0</v>
      </c>
      <c r="AB193">
        <f>'Population 2016'!AB193/'Population 2016'!AB$5</f>
        <v>0</v>
      </c>
      <c r="AC193">
        <f>'Population 2016'!AC193/'Population 2016'!AC$5</f>
        <v>0</v>
      </c>
      <c r="AD193">
        <f>'Population 2016'!AD193/'Population 2016'!AD$5</f>
        <v>0</v>
      </c>
      <c r="AE193">
        <f>'Population 2016'!AE193/'Population 2016'!AE$5</f>
        <v>0</v>
      </c>
      <c r="AF193">
        <f>'Population 2016'!AF193/'Population 2016'!AF$5</f>
        <v>0</v>
      </c>
      <c r="AG193">
        <f>'Population 2016'!AG193/'Population 2016'!AG$5</f>
        <v>0</v>
      </c>
      <c r="AH193">
        <f>'Population 2016'!AH193/'Population 2016'!AH$5</f>
        <v>0</v>
      </c>
      <c r="AI193">
        <f>'Population 2016'!AI193/'Population 2016'!AI$5</f>
        <v>0</v>
      </c>
      <c r="AJ193">
        <f>'Population 2016'!AJ193/'Population 2016'!AJ$5</f>
        <v>0</v>
      </c>
      <c r="AK193">
        <f>'Population 2016'!AK193/'Population 2016'!AK$5</f>
        <v>0</v>
      </c>
      <c r="AL193">
        <f>'Population 2016'!AL193/'Population 2016'!AL$5</f>
        <v>0</v>
      </c>
      <c r="AM193">
        <f>'Population 2016'!AM193/'Population 2016'!AM$5</f>
        <v>0</v>
      </c>
      <c r="AN193">
        <f>'Population 2016'!AN193/'Population 2016'!AN$5</f>
        <v>0</v>
      </c>
      <c r="AO193">
        <f>'Population 2016'!AO193/'Population 2016'!AO$5</f>
        <v>0</v>
      </c>
      <c r="AP193">
        <f>'Population 2016'!AP193/'Population 2016'!AP$5</f>
        <v>0</v>
      </c>
      <c r="AQ193">
        <f>'Population 2016'!AQ193/'Population 2016'!AQ$5</f>
        <v>0</v>
      </c>
      <c r="AR193">
        <f>'Population 2016'!AR193/'Population 2016'!AR$5</f>
        <v>0</v>
      </c>
      <c r="AS193">
        <f>'Population 2016'!AS193/'Population 2016'!AS$5</f>
        <v>0</v>
      </c>
      <c r="AT193">
        <f>'Population 2016'!AT193/'Population 2016'!AT$5</f>
        <v>0</v>
      </c>
      <c r="AU193">
        <f>'Population 2016'!AU193/'Population 2016'!AU$5</f>
        <v>0</v>
      </c>
      <c r="AV193">
        <f>'Population 2016'!AV193/'Population 2016'!AV$5</f>
        <v>0</v>
      </c>
      <c r="AW193">
        <f>'Population 2016'!AW193/'Population 2016'!AW$5</f>
        <v>0</v>
      </c>
      <c r="AX193">
        <f>'Population 2016'!AX193/'Population 2016'!AX$5</f>
        <v>0</v>
      </c>
      <c r="AY193">
        <f>'Population 2016'!AY193/'Population 2016'!AY$5</f>
        <v>0</v>
      </c>
      <c r="AZ193">
        <f>'Population 2016'!AZ193/'Population 2016'!AZ$5</f>
        <v>0</v>
      </c>
      <c r="BA193">
        <f>'Population 2016'!BA193/'Population 2016'!BA$5</f>
        <v>0</v>
      </c>
      <c r="BB193">
        <f>'Population 2016'!BB193/'Population 2016'!BB$5</f>
        <v>0</v>
      </c>
      <c r="BC193">
        <f>'Population 2016'!BC193/'Population 2016'!BC$5</f>
        <v>0</v>
      </c>
      <c r="BD193" s="9">
        <v>191</v>
      </c>
    </row>
    <row r="194" spans="1:56" x14ac:dyDescent="0.35">
      <c r="A194" s="3"/>
      <c r="B194" s="5" t="s">
        <v>46</v>
      </c>
      <c r="C194">
        <f>'Population 2016'!C194/'Population 2016'!C$5</f>
        <v>0</v>
      </c>
      <c r="D194">
        <f>'Population 2016'!D194/'Population 2016'!D$5</f>
        <v>0</v>
      </c>
      <c r="E194">
        <f>'Population 2016'!E194/'Population 2016'!E$5</f>
        <v>0</v>
      </c>
      <c r="F194">
        <f>'Population 2016'!F194/'Population 2016'!F$5</f>
        <v>0</v>
      </c>
      <c r="G194">
        <f>'Population 2016'!G194/'Population 2016'!G$5</f>
        <v>0</v>
      </c>
      <c r="H194">
        <f>'Population 2016'!H194/'Population 2016'!H$5</f>
        <v>0</v>
      </c>
      <c r="I194">
        <f>'Population 2016'!I194/'Population 2016'!I$5</f>
        <v>0</v>
      </c>
      <c r="J194">
        <f>'Population 2016'!J194/'Population 2016'!J$5</f>
        <v>0</v>
      </c>
      <c r="K194">
        <f>'Population 2016'!K194/'Population 2016'!K$5</f>
        <v>0</v>
      </c>
      <c r="L194">
        <f>'Population 2016'!L194/'Population 2016'!L$5</f>
        <v>0</v>
      </c>
      <c r="M194">
        <f>'Population 2016'!M194/'Population 2016'!M$5</f>
        <v>0</v>
      </c>
      <c r="N194">
        <f>'Population 2016'!N194/'Population 2016'!N$5</f>
        <v>0</v>
      </c>
      <c r="O194">
        <f>'Population 2016'!O194/'Population 2016'!O$5</f>
        <v>0</v>
      </c>
      <c r="P194">
        <f>'Population 2016'!P194/'Population 2016'!P$5</f>
        <v>0</v>
      </c>
      <c r="Q194">
        <f>'Population 2016'!Q194/'Population 2016'!Q$5</f>
        <v>0</v>
      </c>
      <c r="R194">
        <f>'Population 2016'!R194/'Population 2016'!R$5</f>
        <v>0</v>
      </c>
      <c r="S194">
        <f>'Population 2016'!S194/'Population 2016'!S$5</f>
        <v>0</v>
      </c>
      <c r="T194">
        <f>'Population 2016'!T194/'Population 2016'!T$5</f>
        <v>0</v>
      </c>
      <c r="U194">
        <f>'Population 2016'!U194/'Population 2016'!U$5</f>
        <v>0</v>
      </c>
      <c r="V194">
        <f>'Population 2016'!V194/'Population 2016'!V$5</f>
        <v>0</v>
      </c>
      <c r="W194">
        <f>'Population 2016'!W194/'Population 2016'!W$5</f>
        <v>0</v>
      </c>
      <c r="X194">
        <f>'Population 2016'!X194/'Population 2016'!X$5</f>
        <v>0</v>
      </c>
      <c r="Y194">
        <f>'Population 2016'!Y194/'Population 2016'!Y$5</f>
        <v>0</v>
      </c>
      <c r="Z194">
        <f>'Population 2016'!Z194/'Population 2016'!Z$5</f>
        <v>0</v>
      </c>
      <c r="AA194">
        <f>'Population 2016'!AA194/'Population 2016'!AA$5</f>
        <v>0</v>
      </c>
      <c r="AB194">
        <f>'Population 2016'!AB194/'Population 2016'!AB$5</f>
        <v>0</v>
      </c>
      <c r="AC194">
        <f>'Population 2016'!AC194/'Population 2016'!AC$5</f>
        <v>0</v>
      </c>
      <c r="AD194">
        <f>'Population 2016'!AD194/'Population 2016'!AD$5</f>
        <v>0</v>
      </c>
      <c r="AE194">
        <f>'Population 2016'!AE194/'Population 2016'!AE$5</f>
        <v>0</v>
      </c>
      <c r="AF194">
        <f>'Population 2016'!AF194/'Population 2016'!AF$5</f>
        <v>0</v>
      </c>
      <c r="AG194">
        <f>'Population 2016'!AG194/'Population 2016'!AG$5</f>
        <v>0</v>
      </c>
      <c r="AH194">
        <f>'Population 2016'!AH194/'Population 2016'!AH$5</f>
        <v>0</v>
      </c>
      <c r="AI194">
        <f>'Population 2016'!AI194/'Population 2016'!AI$5</f>
        <v>0</v>
      </c>
      <c r="AJ194">
        <f>'Population 2016'!AJ194/'Population 2016'!AJ$5</f>
        <v>0</v>
      </c>
      <c r="AK194">
        <f>'Population 2016'!AK194/'Population 2016'!AK$5</f>
        <v>0</v>
      </c>
      <c r="AL194">
        <f>'Population 2016'!AL194/'Population 2016'!AL$5</f>
        <v>0</v>
      </c>
      <c r="AM194">
        <f>'Population 2016'!AM194/'Population 2016'!AM$5</f>
        <v>0</v>
      </c>
      <c r="AN194">
        <f>'Population 2016'!AN194/'Population 2016'!AN$5</f>
        <v>0</v>
      </c>
      <c r="AO194">
        <f>'Population 2016'!AO194/'Population 2016'!AO$5</f>
        <v>0</v>
      </c>
      <c r="AP194">
        <f>'Population 2016'!AP194/'Population 2016'!AP$5</f>
        <v>0</v>
      </c>
      <c r="AQ194">
        <f>'Population 2016'!AQ194/'Population 2016'!AQ$5</f>
        <v>0</v>
      </c>
      <c r="AR194">
        <f>'Population 2016'!AR194/'Population 2016'!AR$5</f>
        <v>0</v>
      </c>
      <c r="AS194">
        <f>'Population 2016'!AS194/'Population 2016'!AS$5</f>
        <v>0</v>
      </c>
      <c r="AT194">
        <f>'Population 2016'!AT194/'Population 2016'!AT$5</f>
        <v>0</v>
      </c>
      <c r="AU194">
        <f>'Population 2016'!AU194/'Population 2016'!AU$5</f>
        <v>0</v>
      </c>
      <c r="AV194">
        <f>'Population 2016'!AV194/'Population 2016'!AV$5</f>
        <v>0</v>
      </c>
      <c r="AW194">
        <f>'Population 2016'!AW194/'Population 2016'!AW$5</f>
        <v>0</v>
      </c>
      <c r="AX194">
        <f>'Population 2016'!AX194/'Population 2016'!AX$5</f>
        <v>0</v>
      </c>
      <c r="AY194">
        <f>'Population 2016'!AY194/'Population 2016'!AY$5</f>
        <v>0</v>
      </c>
      <c r="AZ194">
        <f>'Population 2016'!AZ194/'Population 2016'!AZ$5</f>
        <v>0</v>
      </c>
      <c r="BA194">
        <f>'Population 2016'!BA194/'Population 2016'!BA$5</f>
        <v>0</v>
      </c>
      <c r="BB194">
        <f>'Population 2016'!BB194/'Population 2016'!BB$5</f>
        <v>0</v>
      </c>
      <c r="BC194">
        <f>'Population 2016'!BC194/'Population 2016'!BC$5</f>
        <v>0</v>
      </c>
      <c r="BD194" s="9">
        <v>192</v>
      </c>
    </row>
    <row r="195" spans="1:56" x14ac:dyDescent="0.35">
      <c r="A195" s="3"/>
      <c r="B195" s="5" t="s">
        <v>77</v>
      </c>
      <c r="C195">
        <f>'Population 2016'!C195/'Population 2016'!C$5</f>
        <v>0</v>
      </c>
      <c r="D195">
        <f>'Population 2016'!D195/'Population 2016'!D$5</f>
        <v>0</v>
      </c>
      <c r="E195">
        <f>'Population 2016'!E195/'Population 2016'!E$5</f>
        <v>0</v>
      </c>
      <c r="F195">
        <f>'Population 2016'!F195/'Population 2016'!F$5</f>
        <v>0</v>
      </c>
      <c r="G195">
        <f>'Population 2016'!G195/'Population 2016'!G$5</f>
        <v>0</v>
      </c>
      <c r="H195">
        <f>'Population 2016'!H195/'Population 2016'!H$5</f>
        <v>0</v>
      </c>
      <c r="I195">
        <f>'Population 2016'!I195/'Population 2016'!I$5</f>
        <v>0</v>
      </c>
      <c r="J195">
        <f>'Population 2016'!J195/'Population 2016'!J$5</f>
        <v>0</v>
      </c>
      <c r="K195">
        <f>'Population 2016'!K195/'Population 2016'!K$5</f>
        <v>0</v>
      </c>
      <c r="L195">
        <f>'Population 2016'!L195/'Population 2016'!L$5</f>
        <v>0</v>
      </c>
      <c r="M195">
        <f>'Population 2016'!M195/'Population 2016'!M$5</f>
        <v>0</v>
      </c>
      <c r="N195">
        <f>'Population 2016'!N195/'Population 2016'!N$5</f>
        <v>0</v>
      </c>
      <c r="O195">
        <f>'Population 2016'!O195/'Population 2016'!O$5</f>
        <v>0</v>
      </c>
      <c r="P195">
        <f>'Population 2016'!P195/'Population 2016'!P$5</f>
        <v>0</v>
      </c>
      <c r="Q195">
        <f>'Population 2016'!Q195/'Population 2016'!Q$5</f>
        <v>0</v>
      </c>
      <c r="R195">
        <f>'Population 2016'!R195/'Population 2016'!R$5</f>
        <v>0</v>
      </c>
      <c r="S195">
        <f>'Population 2016'!S195/'Population 2016'!S$5</f>
        <v>0</v>
      </c>
      <c r="T195">
        <f>'Population 2016'!T195/'Population 2016'!T$5</f>
        <v>0</v>
      </c>
      <c r="U195">
        <f>'Population 2016'!U195/'Population 2016'!U$5</f>
        <v>0</v>
      </c>
      <c r="V195">
        <f>'Population 2016'!V195/'Population 2016'!V$5</f>
        <v>0</v>
      </c>
      <c r="W195">
        <f>'Population 2016'!W195/'Population 2016'!W$5</f>
        <v>0</v>
      </c>
      <c r="X195">
        <f>'Population 2016'!X195/'Population 2016'!X$5</f>
        <v>0</v>
      </c>
      <c r="Y195">
        <f>'Population 2016'!Y195/'Population 2016'!Y$5</f>
        <v>0</v>
      </c>
      <c r="Z195">
        <f>'Population 2016'!Z195/'Population 2016'!Z$5</f>
        <v>0</v>
      </c>
      <c r="AA195">
        <f>'Population 2016'!AA195/'Population 2016'!AA$5</f>
        <v>0</v>
      </c>
      <c r="AB195">
        <f>'Population 2016'!AB195/'Population 2016'!AB$5</f>
        <v>0</v>
      </c>
      <c r="AC195">
        <f>'Population 2016'!AC195/'Population 2016'!AC$5</f>
        <v>0</v>
      </c>
      <c r="AD195">
        <f>'Population 2016'!AD195/'Population 2016'!AD$5</f>
        <v>0</v>
      </c>
      <c r="AE195">
        <f>'Population 2016'!AE195/'Population 2016'!AE$5</f>
        <v>0</v>
      </c>
      <c r="AF195">
        <f>'Population 2016'!AF195/'Population 2016'!AF$5</f>
        <v>0</v>
      </c>
      <c r="AG195">
        <f>'Population 2016'!AG195/'Population 2016'!AG$5</f>
        <v>0</v>
      </c>
      <c r="AH195">
        <f>'Population 2016'!AH195/'Population 2016'!AH$5</f>
        <v>0</v>
      </c>
      <c r="AI195">
        <f>'Population 2016'!AI195/'Population 2016'!AI$5</f>
        <v>0</v>
      </c>
      <c r="AJ195">
        <f>'Population 2016'!AJ195/'Population 2016'!AJ$5</f>
        <v>0</v>
      </c>
      <c r="AK195">
        <f>'Population 2016'!AK195/'Population 2016'!AK$5</f>
        <v>0</v>
      </c>
      <c r="AL195">
        <f>'Population 2016'!AL195/'Population 2016'!AL$5</f>
        <v>0</v>
      </c>
      <c r="AM195">
        <f>'Population 2016'!AM195/'Population 2016'!AM$5</f>
        <v>0</v>
      </c>
      <c r="AN195">
        <f>'Population 2016'!AN195/'Population 2016'!AN$5</f>
        <v>0</v>
      </c>
      <c r="AO195">
        <f>'Population 2016'!AO195/'Population 2016'!AO$5</f>
        <v>0</v>
      </c>
      <c r="AP195">
        <f>'Population 2016'!AP195/'Population 2016'!AP$5</f>
        <v>0</v>
      </c>
      <c r="AQ195">
        <f>'Population 2016'!AQ195/'Population 2016'!AQ$5</f>
        <v>0</v>
      </c>
      <c r="AR195">
        <f>'Population 2016'!AR195/'Population 2016'!AR$5</f>
        <v>0</v>
      </c>
      <c r="AS195">
        <f>'Population 2016'!AS195/'Population 2016'!AS$5</f>
        <v>0</v>
      </c>
      <c r="AT195">
        <f>'Population 2016'!AT195/'Population 2016'!AT$5</f>
        <v>0</v>
      </c>
      <c r="AU195">
        <f>'Population 2016'!AU195/'Population 2016'!AU$5</f>
        <v>0</v>
      </c>
      <c r="AV195">
        <f>'Population 2016'!AV195/'Population 2016'!AV$5</f>
        <v>0</v>
      </c>
      <c r="AW195">
        <f>'Population 2016'!AW195/'Population 2016'!AW$5</f>
        <v>0</v>
      </c>
      <c r="AX195">
        <f>'Population 2016'!AX195/'Population 2016'!AX$5</f>
        <v>0</v>
      </c>
      <c r="AY195">
        <f>'Population 2016'!AY195/'Population 2016'!AY$5</f>
        <v>0</v>
      </c>
      <c r="AZ195">
        <f>'Population 2016'!AZ195/'Population 2016'!AZ$5</f>
        <v>0</v>
      </c>
      <c r="BA195">
        <f>'Population 2016'!BA195/'Population 2016'!BA$5</f>
        <v>0</v>
      </c>
      <c r="BB195">
        <f>'Population 2016'!BB195/'Population 2016'!BB$5</f>
        <v>0</v>
      </c>
      <c r="BC195">
        <f>'Population 2016'!BC195/'Population 2016'!BC$5</f>
        <v>0</v>
      </c>
      <c r="BD195" s="9">
        <v>193</v>
      </c>
    </row>
    <row r="196" spans="1:56" x14ac:dyDescent="0.35">
      <c r="A196" s="3"/>
      <c r="B196" s="5" t="s">
        <v>47</v>
      </c>
      <c r="C196">
        <f>'Population 2016'!C196/'Population 2016'!C$5</f>
        <v>4.4159813547453913E-3</v>
      </c>
      <c r="D196">
        <f>'Population 2016'!D196/'Population 2016'!D$5</f>
        <v>7.4234910947448725E-3</v>
      </c>
      <c r="E196">
        <f>'Population 2016'!E196/'Population 2016'!E$5</f>
        <v>1.0181934098697257E-2</v>
      </c>
      <c r="F196">
        <f>'Population 2016'!F196/'Population 2016'!F$5</f>
        <v>7.2418233324748902E-3</v>
      </c>
      <c r="G196">
        <f>'Population 2016'!G196/'Population 2016'!G$5</f>
        <v>6.8478319709846802E-3</v>
      </c>
      <c r="H196">
        <f>'Population 2016'!H196/'Population 2016'!H$5</f>
        <v>3.9687043023478256E-3</v>
      </c>
      <c r="I196">
        <f>'Population 2016'!I196/'Population 2016'!I$5</f>
        <v>8.8979147475085844E-3</v>
      </c>
      <c r="J196">
        <f>'Population 2016'!J196/'Population 2016'!J$5</f>
        <v>7.3559291110687243E-3</v>
      </c>
      <c r="K196">
        <f>'Population 2016'!K196/'Population 2016'!K$5</f>
        <v>5.4340121910882201E-3</v>
      </c>
      <c r="L196">
        <f>'Population 2016'!L196/'Population 2016'!L$5</f>
        <v>4.20948961923975E-3</v>
      </c>
      <c r="M196">
        <f>'Population 2016'!M196/'Population 2016'!M$5</f>
        <v>4.20948961923975E-3</v>
      </c>
      <c r="N196">
        <f>'Population 2016'!N196/'Population 2016'!N$5</f>
        <v>6.1404425297980243E-3</v>
      </c>
      <c r="O196">
        <f>'Population 2016'!O196/'Population 2016'!O$5</f>
        <v>3.5664398014681846E-3</v>
      </c>
      <c r="P196">
        <f>'Population 2016'!P196/'Population 2016'!P$5</f>
        <v>5.0715654231939591E-3</v>
      </c>
      <c r="Q196">
        <f>'Population 2016'!Q196/'Population 2016'!Q$5</f>
        <v>8.7073007367716015E-3</v>
      </c>
      <c r="R196">
        <f>'Population 2016'!R196/'Population 2016'!R$5</f>
        <v>4.6707829882365465E-3</v>
      </c>
      <c r="S196">
        <f>'Population 2016'!S196/'Population 2016'!S$5</f>
        <v>4.5589271118909886E-3</v>
      </c>
      <c r="T196">
        <f>'Population 2016'!T196/'Population 2016'!T$5</f>
        <v>2.9199220113260401E-3</v>
      </c>
      <c r="U196">
        <f>'Population 2016'!U196/'Population 2016'!U$5</f>
        <v>1.5491523923339087E-3</v>
      </c>
      <c r="V196">
        <f>'Population 2016'!V196/'Population 2016'!V$5</f>
        <v>6.2356416147029865E-3</v>
      </c>
      <c r="W196">
        <f>'Population 2016'!W196/'Population 2016'!W$5</f>
        <v>4.5529124912569701E-3</v>
      </c>
      <c r="X196">
        <f>'Population 2016'!X196/'Population 2016'!X$5</f>
        <v>4.5529124912569701E-3</v>
      </c>
      <c r="Y196">
        <f>'Population 2016'!Y196/'Population 2016'!Y$5</f>
        <v>6.7725473362903613E-3</v>
      </c>
      <c r="Z196">
        <f>'Population 2016'!Z196/'Population 2016'!Z$5</f>
        <v>2.5068575620955393E-3</v>
      </c>
      <c r="AA196">
        <f>'Population 2016'!AA196/'Population 2016'!AA$5</f>
        <v>4.077979905086313E-3</v>
      </c>
      <c r="AB196">
        <f>'Population 2016'!AB196/'Population 2016'!AB$5</f>
        <v>7.9199205756220383E-3</v>
      </c>
      <c r="AC196">
        <f>'Population 2016'!AC196/'Population 2016'!AC$5</f>
        <v>3.5414266239985437E-3</v>
      </c>
      <c r="AD196">
        <f>'Population 2016'!AD196/'Population 2016'!AD$5</f>
        <v>8.7498604339573492E-3</v>
      </c>
      <c r="AE196">
        <f>'Population 2016'!AE196/'Population 2016'!AE$5</f>
        <v>9.4713498085195955E-3</v>
      </c>
      <c r="AF196">
        <f>'Population 2016'!AF196/'Population 2016'!AF$5</f>
        <v>5.9720399945708729E-3</v>
      </c>
      <c r="AG196">
        <f>'Population 2016'!AG196/'Population 2016'!AG$5</f>
        <v>9.4713498085195955E-3</v>
      </c>
      <c r="AH196">
        <f>'Population 2016'!AH196/'Population 2016'!AH$5</f>
        <v>5.0416577654347362E-3</v>
      </c>
      <c r="AI196">
        <f>'Population 2016'!AI196/'Population 2016'!AI$5</f>
        <v>3.9947720710473361E-3</v>
      </c>
      <c r="AJ196">
        <f>'Population 2016'!AJ196/'Population 2016'!AJ$5</f>
        <v>3.8340350779354766E-3</v>
      </c>
      <c r="AK196">
        <f>'Population 2016'!AK196/'Population 2016'!AK$5</f>
        <v>1.0472323145971362E-2</v>
      </c>
      <c r="AL196">
        <f>'Population 2016'!AL196/'Population 2016'!AL$5</f>
        <v>4.5760096486404996E-3</v>
      </c>
      <c r="AM196">
        <f>'Population 2016'!AM196/'Population 2016'!AM$5</f>
        <v>4.1652933272000895E-3</v>
      </c>
      <c r="AN196">
        <f>'Population 2016'!AN196/'Population 2016'!AN$5</f>
        <v>1.3472237373186429E-2</v>
      </c>
      <c r="AO196">
        <f>'Population 2016'!AO196/'Population 2016'!AO$5</f>
        <v>1.3472237373186429E-2</v>
      </c>
      <c r="AP196">
        <f>'Population 2016'!AP196/'Population 2016'!AP$5</f>
        <v>1.290363489371146E-2</v>
      </c>
      <c r="AQ196">
        <f>'Population 2016'!AQ196/'Population 2016'!AQ$5</f>
        <v>4.8569627884035736E-3</v>
      </c>
      <c r="AR196">
        <f>'Population 2016'!AR196/'Population 2016'!AR$5</f>
        <v>5.5097339301097871E-3</v>
      </c>
      <c r="AS196">
        <f>'Population 2016'!AS196/'Population 2016'!AS$5</f>
        <v>8.8979147475085844E-3</v>
      </c>
      <c r="AT196">
        <f>'Population 2016'!AT196/'Population 2016'!AT$5</f>
        <v>1.9718458375072495E-2</v>
      </c>
      <c r="AU196">
        <f>'Population 2016'!AU196/'Population 2016'!AU$5</f>
        <v>1.9718458375072495E-2</v>
      </c>
      <c r="AV196">
        <f>'Population 2016'!AV196/'Population 2016'!AV$5</f>
        <v>3.6743744060817232E-3</v>
      </c>
      <c r="AW196">
        <f>'Population 2016'!AW196/'Population 2016'!AW$5</f>
        <v>5.9643663432790289E-3</v>
      </c>
      <c r="AX196">
        <f>'Population 2016'!AX196/'Population 2016'!AX$5</f>
        <v>8.3954151066358285E-3</v>
      </c>
      <c r="AY196">
        <f>'Population 2016'!AY196/'Population 2016'!AY$5</f>
        <v>6.866374957926624E-3</v>
      </c>
      <c r="AZ196">
        <f>'Population 2016'!AZ196/'Population 2016'!AZ$5</f>
        <v>8.9023246716638579E-3</v>
      </c>
      <c r="BA196">
        <f>'Population 2016'!BA196/'Population 2016'!BA$5</f>
        <v>3.0096091556899157E-3</v>
      </c>
      <c r="BB196">
        <f>'Population 2016'!BB196/'Population 2016'!BB$5</f>
        <v>4.4951423461742955E-3</v>
      </c>
      <c r="BC196">
        <f>'Population 2016'!BC196/'Population 2016'!BC$5</f>
        <v>1.5491523923339087E-3</v>
      </c>
      <c r="BD196" s="9">
        <v>194</v>
      </c>
    </row>
    <row r="197" spans="1:56" x14ac:dyDescent="0.35">
      <c r="A197" s="3"/>
      <c r="B197" s="5" t="s">
        <v>48</v>
      </c>
      <c r="C197">
        <f>'Population 2016'!C197/'Population 2016'!C$5</f>
        <v>1.0942842685775327E-2</v>
      </c>
      <c r="D197">
        <f>'Population 2016'!D197/'Population 2016'!D$5</f>
        <v>1.1215926762712361E-2</v>
      </c>
      <c r="E197">
        <f>'Population 2016'!E197/'Population 2016'!E$5</f>
        <v>1.1466395398440833E-2</v>
      </c>
      <c r="F197">
        <f>'Population 2016'!F197/'Population 2016'!F$5</f>
        <v>8.6634045840844713E-3</v>
      </c>
      <c r="G197">
        <f>'Population 2016'!G197/'Population 2016'!G$5</f>
        <v>7.6598278568721923E-3</v>
      </c>
      <c r="H197">
        <f>'Population 2016'!H197/'Population 2016'!H$5</f>
        <v>4.3123992827799086E-3</v>
      </c>
      <c r="I197">
        <f>'Population 2016'!I197/'Population 2016'!I$5</f>
        <v>9.2119587974206513E-3</v>
      </c>
      <c r="J197">
        <f>'Population 2016'!J197/'Population 2016'!J$5</f>
        <v>1.0689732383503479E-2</v>
      </c>
      <c r="K197">
        <f>'Population 2016'!K197/'Population 2016'!K$5</f>
        <v>7.1114681283371926E-3</v>
      </c>
      <c r="L197">
        <f>'Population 2016'!L197/'Population 2016'!L$5</f>
        <v>5.0990421425507922E-3</v>
      </c>
      <c r="M197">
        <f>'Population 2016'!M197/'Population 2016'!M$5</f>
        <v>5.0990421425507922E-3</v>
      </c>
      <c r="N197">
        <f>'Population 2016'!N197/'Population 2016'!N$5</f>
        <v>1.3414134269938354E-2</v>
      </c>
      <c r="O197">
        <f>'Population 2016'!O197/'Population 2016'!O$5</f>
        <v>3.9825244449728063E-3</v>
      </c>
      <c r="P197">
        <f>'Population 2016'!P197/'Population 2016'!P$5</f>
        <v>6.7282767947706521E-3</v>
      </c>
      <c r="Q197">
        <f>'Population 2016'!Q197/'Population 2016'!Q$5</f>
        <v>1.0939941951328422E-2</v>
      </c>
      <c r="R197">
        <f>'Population 2016'!R197/'Population 2016'!R$5</f>
        <v>4.7772395805610263E-3</v>
      </c>
      <c r="S197">
        <f>'Population 2016'!S197/'Population 2016'!S$5</f>
        <v>6.7991123993990862E-3</v>
      </c>
      <c r="T197">
        <f>'Population 2016'!T197/'Population 2016'!T$5</f>
        <v>6.8938079040311209E-3</v>
      </c>
      <c r="U197">
        <f>'Population 2016'!U197/'Population 2016'!U$5</f>
        <v>2.0802903554198201E-3</v>
      </c>
      <c r="V197">
        <f>'Population 2016'!V197/'Population 2016'!V$5</f>
        <v>7.296540249273017E-3</v>
      </c>
      <c r="W197">
        <f>'Population 2016'!W197/'Population 2016'!W$5</f>
        <v>5.9550657279757351E-3</v>
      </c>
      <c r="X197">
        <f>'Population 2016'!X197/'Population 2016'!X$5</f>
        <v>5.9550657279757351E-3</v>
      </c>
      <c r="Y197">
        <f>'Population 2016'!Y197/'Population 2016'!Y$5</f>
        <v>8.9227516255703399E-3</v>
      </c>
      <c r="Z197">
        <f>'Population 2016'!Z197/'Population 2016'!Z$5</f>
        <v>8.1826153783612701E-3</v>
      </c>
      <c r="AA197">
        <f>'Population 2016'!AA197/'Population 2016'!AA$5</f>
        <v>6.6976401797287591E-3</v>
      </c>
      <c r="AB197">
        <f>'Population 2016'!AB197/'Population 2016'!AB$5</f>
        <v>1.153086394481234E-2</v>
      </c>
      <c r="AC197">
        <f>'Population 2016'!AC197/'Population 2016'!AC$5</f>
        <v>7.0756131818849408E-3</v>
      </c>
      <c r="AD197">
        <f>'Population 2016'!AD197/'Population 2016'!AD$5</f>
        <v>9.7212400908109724E-3</v>
      </c>
      <c r="AE197">
        <f>'Population 2016'!AE197/'Population 2016'!AE$5</f>
        <v>1.0503187917740428E-2</v>
      </c>
      <c r="AF197">
        <f>'Population 2016'!AF197/'Population 2016'!AF$5</f>
        <v>6.2585772670376572E-3</v>
      </c>
      <c r="AG197">
        <f>'Population 2016'!AG197/'Population 2016'!AG$5</f>
        <v>1.0503187917740428E-2</v>
      </c>
      <c r="AH197">
        <f>'Population 2016'!AH197/'Population 2016'!AH$5</f>
        <v>6.0187808253531856E-3</v>
      </c>
      <c r="AI197">
        <f>'Population 2016'!AI197/'Population 2016'!AI$5</f>
        <v>6.8370482981888183E-3</v>
      </c>
      <c r="AJ197">
        <f>'Population 2016'!AJ197/'Population 2016'!AJ$5</f>
        <v>4.1686417756462094E-3</v>
      </c>
      <c r="AK197">
        <f>'Population 2016'!AK197/'Population 2016'!AK$5</f>
        <v>1.3150120060847592E-2</v>
      </c>
      <c r="AL197">
        <f>'Population 2016'!AL197/'Population 2016'!AL$5</f>
        <v>5.1967861513630481E-3</v>
      </c>
      <c r="AM197">
        <f>'Population 2016'!AM197/'Population 2016'!AM$5</f>
        <v>5.4728332325211619E-3</v>
      </c>
      <c r="AN197">
        <f>'Population 2016'!AN197/'Population 2016'!AN$5</f>
        <v>1.4126759026944475E-2</v>
      </c>
      <c r="AO197">
        <f>'Population 2016'!AO197/'Population 2016'!AO$5</f>
        <v>1.4126759026944475E-2</v>
      </c>
      <c r="AP197">
        <f>'Population 2016'!AP197/'Population 2016'!AP$5</f>
        <v>1.3609054737409445E-2</v>
      </c>
      <c r="AQ197">
        <f>'Population 2016'!AQ197/'Population 2016'!AQ$5</f>
        <v>6.2681536690962899E-3</v>
      </c>
      <c r="AR197">
        <f>'Population 2016'!AR197/'Population 2016'!AR$5</f>
        <v>7.8480069096679428E-3</v>
      </c>
      <c r="AS197">
        <f>'Population 2016'!AS197/'Population 2016'!AS$5</f>
        <v>9.2119587974206513E-3</v>
      </c>
      <c r="AT197">
        <f>'Population 2016'!AT197/'Population 2016'!AT$5</f>
        <v>2.3672694680234092E-2</v>
      </c>
      <c r="AU197">
        <f>'Population 2016'!AU197/'Population 2016'!AU$5</f>
        <v>2.3672694680234092E-2</v>
      </c>
      <c r="AV197">
        <f>'Population 2016'!AV197/'Population 2016'!AV$5</f>
        <v>3.6110231232182452E-3</v>
      </c>
      <c r="AW197">
        <f>'Population 2016'!AW197/'Population 2016'!AW$5</f>
        <v>6.5935993654280311E-3</v>
      </c>
      <c r="AX197">
        <f>'Population 2016'!AX197/'Population 2016'!AX$5</f>
        <v>1.2625068683951595E-2</v>
      </c>
      <c r="AY197">
        <f>'Population 2016'!AY197/'Population 2016'!AY$5</f>
        <v>9.2546127719470034E-3</v>
      </c>
      <c r="AZ197">
        <f>'Population 2016'!AZ197/'Population 2016'!AZ$5</f>
        <v>1.2158360706663368E-2</v>
      </c>
      <c r="BA197">
        <f>'Population 2016'!BA197/'Population 2016'!BA$5</f>
        <v>4.4266896998488448E-3</v>
      </c>
      <c r="BB197">
        <f>'Population 2016'!BB197/'Population 2016'!BB$5</f>
        <v>5.5792242944836109E-3</v>
      </c>
      <c r="BC197">
        <f>'Population 2016'!BC197/'Population 2016'!BC$5</f>
        <v>2.0802903554198201E-3</v>
      </c>
      <c r="BD197" s="9">
        <v>195</v>
      </c>
    </row>
    <row r="198" spans="1:56" x14ac:dyDescent="0.35">
      <c r="A198" s="3"/>
      <c r="B198" s="5" t="s">
        <v>49</v>
      </c>
      <c r="C198">
        <f>'Population 2016'!C198/'Population 2016'!C$5</f>
        <v>1.2394392112566635E-2</v>
      </c>
      <c r="D198">
        <f>'Population 2016'!D198/'Population 2016'!D$5</f>
        <v>1.1907905675694179E-2</v>
      </c>
      <c r="E198">
        <f>'Population 2016'!E198/'Population 2016'!E$5</f>
        <v>1.1461707583478266E-2</v>
      </c>
      <c r="F198">
        <f>'Population 2016'!F198/'Population 2016'!F$5</f>
        <v>7.1903167653875871E-3</v>
      </c>
      <c r="G198">
        <f>'Population 2016'!G198/'Population 2016'!G$5</f>
        <v>6.2253017918042549E-3</v>
      </c>
      <c r="H198">
        <f>'Population 2016'!H198/'Population 2016'!H$5</f>
        <v>3.8357656778410768E-3</v>
      </c>
      <c r="I198">
        <f>'Population 2016'!I198/'Population 2016'!I$5</f>
        <v>7.3800351729335903E-3</v>
      </c>
      <c r="J198">
        <f>'Population 2016'!J198/'Population 2016'!J$5</f>
        <v>7.654478657853926E-3</v>
      </c>
      <c r="K198">
        <f>'Population 2016'!K198/'Population 2016'!K$5</f>
        <v>5.9065349903132825E-3</v>
      </c>
      <c r="L198">
        <f>'Population 2016'!L198/'Population 2016'!L$5</f>
        <v>4.8210569790160911E-3</v>
      </c>
      <c r="M198">
        <f>'Population 2016'!M198/'Population 2016'!M$5</f>
        <v>4.8210569790160911E-3</v>
      </c>
      <c r="N198">
        <f>'Population 2016'!N198/'Population 2016'!N$5</f>
        <v>8.8168396010319793E-3</v>
      </c>
      <c r="O198">
        <f>'Population 2016'!O198/'Population 2016'!O$5</f>
        <v>3.9230837816150027E-3</v>
      </c>
      <c r="P198">
        <f>'Population 2016'!P198/'Population 2016'!P$5</f>
        <v>5.3082384762763437E-3</v>
      </c>
      <c r="Q198">
        <f>'Population 2016'!Q198/'Population 2016'!Q$5</f>
        <v>7.7084875618382859E-3</v>
      </c>
      <c r="R198">
        <f>'Population 2016'!R198/'Population 2016'!R$5</f>
        <v>5.0433810613722254E-3</v>
      </c>
      <c r="S198">
        <f>'Population 2016'!S198/'Population 2016'!S$5</f>
        <v>7.5334836205207326E-3</v>
      </c>
      <c r="T198">
        <f>'Population 2016'!T198/'Population 2016'!T$5</f>
        <v>1.0223216986268224E-2</v>
      </c>
      <c r="U198">
        <f>'Population 2016'!U198/'Population 2016'!U$5</f>
        <v>1.1065374230956491E-3</v>
      </c>
      <c r="V198">
        <f>'Population 2016'!V198/'Population 2016'!V$5</f>
        <v>5.9761412292685901E-3</v>
      </c>
      <c r="W198">
        <f>'Population 2016'!W198/'Population 2016'!W$5</f>
        <v>5.2033285614365371E-3</v>
      </c>
      <c r="X198">
        <f>'Population 2016'!X198/'Population 2016'!X$5</f>
        <v>5.2033285614365371E-3</v>
      </c>
      <c r="Y198">
        <f>'Population 2016'!Y198/'Population 2016'!Y$5</f>
        <v>6.7804963355113587E-3</v>
      </c>
      <c r="Z198">
        <f>'Population 2016'!Z198/'Population 2016'!Z$5</f>
        <v>7.8593372217049349E-3</v>
      </c>
      <c r="AA198">
        <f>'Population 2016'!AA198/'Population 2016'!AA$5</f>
        <v>6.2578189517771233E-3</v>
      </c>
      <c r="AB198">
        <f>'Population 2016'!AB198/'Population 2016'!AB$5</f>
        <v>1.1901374573963952E-2</v>
      </c>
      <c r="AC198">
        <f>'Population 2016'!AC198/'Population 2016'!AC$5</f>
        <v>6.7591188632682483E-3</v>
      </c>
      <c r="AD198">
        <f>'Population 2016'!AD198/'Population 2016'!AD$5</f>
        <v>9.2150805761286245E-3</v>
      </c>
      <c r="AE198">
        <f>'Population 2016'!AE198/'Population 2016'!AE$5</f>
        <v>1.034918222979702E-2</v>
      </c>
      <c r="AF198">
        <f>'Population 2016'!AF198/'Population 2016'!AF$5</f>
        <v>4.9616190863985285E-3</v>
      </c>
      <c r="AG198">
        <f>'Population 2016'!AG198/'Population 2016'!AG$5</f>
        <v>1.034918222979702E-2</v>
      </c>
      <c r="AH198">
        <f>'Population 2016'!AH198/'Population 2016'!AH$5</f>
        <v>5.35745799392549E-3</v>
      </c>
      <c r="AI198">
        <f>'Population 2016'!AI198/'Population 2016'!AI$5</f>
        <v>8.5281958176568386E-3</v>
      </c>
      <c r="AJ198">
        <f>'Population 2016'!AJ198/'Population 2016'!AJ$5</f>
        <v>4.5869001477846245E-3</v>
      </c>
      <c r="AK198">
        <f>'Population 2016'!AK198/'Population 2016'!AK$5</f>
        <v>1.1867794777667424E-2</v>
      </c>
      <c r="AL198">
        <f>'Population 2016'!AL198/'Population 2016'!AL$5</f>
        <v>3.9641013816711307E-3</v>
      </c>
      <c r="AM198">
        <f>'Population 2016'!AM198/'Population 2016'!AM$5</f>
        <v>4.6868604916494921E-3</v>
      </c>
      <c r="AN198">
        <f>'Population 2016'!AN198/'Population 2016'!AN$5</f>
        <v>1.3799498200065452E-2</v>
      </c>
      <c r="AO198">
        <f>'Population 2016'!AO198/'Population 2016'!AO$5</f>
        <v>1.3799498200065452E-2</v>
      </c>
      <c r="AP198">
        <f>'Population 2016'!AP198/'Population 2016'!AP$5</f>
        <v>1.1461090943677378E-2</v>
      </c>
      <c r="AQ198">
        <f>'Population 2016'!AQ198/'Population 2016'!AQ$5</f>
        <v>6.6380774921904967E-3</v>
      </c>
      <c r="AR198">
        <f>'Population 2016'!AR198/'Population 2016'!AR$5</f>
        <v>7.5116128358176373E-3</v>
      </c>
      <c r="AS198">
        <f>'Population 2016'!AS198/'Population 2016'!AS$5</f>
        <v>7.3800351729335903E-3</v>
      </c>
      <c r="AT198">
        <f>'Population 2016'!AT198/'Population 2016'!AT$5</f>
        <v>2.4199926187588969E-2</v>
      </c>
      <c r="AU198">
        <f>'Population 2016'!AU198/'Population 2016'!AU$5</f>
        <v>2.4199926187588969E-2</v>
      </c>
      <c r="AV198">
        <f>'Population 2016'!AV198/'Population 2016'!AV$5</f>
        <v>3.5899060289304192E-3</v>
      </c>
      <c r="AW198">
        <f>'Population 2016'!AW198/'Population 2016'!AW$5</f>
        <v>6.0635182134358414E-3</v>
      </c>
      <c r="AX198">
        <f>'Population 2016'!AX198/'Population 2016'!AX$5</f>
        <v>8.5998696602220884E-3</v>
      </c>
      <c r="AY198">
        <f>'Population 2016'!AY198/'Population 2016'!AY$5</f>
        <v>7.3942045837030691E-3</v>
      </c>
      <c r="AZ198">
        <f>'Population 2016'!AZ198/'Population 2016'!AZ$5</f>
        <v>9.3222727821849951E-3</v>
      </c>
      <c r="BA198">
        <f>'Population 2016'!BA198/'Population 2016'!BA$5</f>
        <v>4.4131936946663784E-3</v>
      </c>
      <c r="BB198">
        <f>'Population 2016'!BB198/'Population 2016'!BB$5</f>
        <v>5.9313783031700769E-3</v>
      </c>
      <c r="BC198">
        <f>'Population 2016'!BC198/'Population 2016'!BC$5</f>
        <v>1.1065374230956491E-3</v>
      </c>
      <c r="BD198" s="9">
        <v>196</v>
      </c>
    </row>
    <row r="199" spans="1:56" x14ac:dyDescent="0.35">
      <c r="A199" s="3"/>
      <c r="B199" s="5" t="s">
        <v>50</v>
      </c>
      <c r="C199">
        <f>'Population 2016'!C199/'Population 2016'!C$5</f>
        <v>9.1641835290028773E-3</v>
      </c>
      <c r="D199">
        <f>'Population 2016'!D199/'Population 2016'!D$5</f>
        <v>1.0844263176941208E-2</v>
      </c>
      <c r="E199">
        <f>'Population 2016'!E199/'Population 2016'!E$5</f>
        <v>1.2385207131104121E-2</v>
      </c>
      <c r="F199">
        <f>'Population 2016'!F199/'Population 2016'!F$5</f>
        <v>7.0151944372907546E-3</v>
      </c>
      <c r="G199">
        <f>'Population 2016'!G199/'Population 2016'!G$5</f>
        <v>5.4133059059167437E-3</v>
      </c>
      <c r="H199">
        <f>'Population 2016'!H199/'Population 2016'!H$5</f>
        <v>3.6314941328672917E-3</v>
      </c>
      <c r="I199">
        <f>'Population 2016'!I199/'Population 2016'!I$5</f>
        <v>7.442843982916004E-3</v>
      </c>
      <c r="J199">
        <f>'Population 2016'!J199/'Population 2016'!J$5</f>
        <v>7.1486030369123342E-3</v>
      </c>
      <c r="K199">
        <f>'Population 2016'!K199/'Population 2016'!K$5</f>
        <v>7.3477295279497238E-3</v>
      </c>
      <c r="L199">
        <f>'Population 2016'!L199/'Population 2016'!L$5</f>
        <v>5.091099709306943E-3</v>
      </c>
      <c r="M199">
        <f>'Population 2016'!M199/'Population 2016'!M$5</f>
        <v>5.091099709306943E-3</v>
      </c>
      <c r="N199">
        <f>'Population 2016'!N199/'Population 2016'!N$5</f>
        <v>5.5939109957322316E-3</v>
      </c>
      <c r="O199">
        <f>'Population 2016'!O199/'Population 2016'!O$5</f>
        <v>4.1707532122725157E-3</v>
      </c>
      <c r="P199">
        <f>'Population 2016'!P199/'Population 2016'!P$5</f>
        <v>4.8010819339569478E-3</v>
      </c>
      <c r="Q199">
        <f>'Population 2016'!Q199/'Population 2016'!Q$5</f>
        <v>8.1197635750461222E-3</v>
      </c>
      <c r="R199">
        <f>'Population 2016'!R199/'Population 2016'!R$5</f>
        <v>3.9522009900463083E-3</v>
      </c>
      <c r="S199">
        <f>'Population 2016'!S199/'Population 2016'!S$5</f>
        <v>7.6394025466440469E-3</v>
      </c>
      <c r="T199">
        <f>'Population 2016'!T199/'Population 2016'!T$5</f>
        <v>9.6834385746127315E-3</v>
      </c>
      <c r="U199">
        <f>'Population 2016'!U199/'Population 2016'!U$5</f>
        <v>1.0180144292479972E-3</v>
      </c>
      <c r="V199">
        <f>'Population 2016'!V199/'Population 2016'!V$5</f>
        <v>6.1898474290380933E-3</v>
      </c>
      <c r="W199">
        <f>'Population 2016'!W199/'Population 2016'!W$5</f>
        <v>5.2065969838997507E-3</v>
      </c>
      <c r="X199">
        <f>'Population 2016'!X199/'Population 2016'!X$5</f>
        <v>5.2065969838997507E-3</v>
      </c>
      <c r="Y199">
        <f>'Population 2016'!Y199/'Population 2016'!Y$5</f>
        <v>6.6493378483648904E-3</v>
      </c>
      <c r="Z199">
        <f>'Population 2016'!Z199/'Population 2016'!Z$5</f>
        <v>6.5120222694126598E-3</v>
      </c>
      <c r="AA199">
        <f>'Population 2016'!AA199/'Population 2016'!AA$5</f>
        <v>5.778134772651624E-3</v>
      </c>
      <c r="AB199">
        <f>'Population 2016'!AB199/'Population 2016'!AB$5</f>
        <v>1.1045720192829289E-2</v>
      </c>
      <c r="AC199">
        <f>'Population 2016'!AC199/'Population 2016'!AC$5</f>
        <v>5.642080091679923E-3</v>
      </c>
      <c r="AD199">
        <f>'Population 2016'!AD199/'Population 2016'!AD$5</f>
        <v>9.3378986936618405E-3</v>
      </c>
      <c r="AE199">
        <f>'Population 2016'!AE199/'Population 2016'!AE$5</f>
        <v>1.0826599862421585E-2</v>
      </c>
      <c r="AF199">
        <f>'Population 2016'!AF199/'Population 2016'!AF$5</f>
        <v>5.2783181770197111E-3</v>
      </c>
      <c r="AG199">
        <f>'Population 2016'!AG199/'Population 2016'!AG$5</f>
        <v>1.0826599862421585E-2</v>
      </c>
      <c r="AH199">
        <f>'Population 2016'!AH199/'Population 2016'!AH$5</f>
        <v>6.0224961221589587E-3</v>
      </c>
      <c r="AI199">
        <f>'Population 2016'!AI199/'Population 2016'!AI$5</f>
        <v>8.6826822119170539E-3</v>
      </c>
      <c r="AJ199">
        <f>'Population 2016'!AJ199/'Population 2016'!AJ$5</f>
        <v>5.3815910548476141E-3</v>
      </c>
      <c r="AK199">
        <f>'Population 2016'!AK199/'Population 2016'!AK$5</f>
        <v>1.2081515658197452E-2</v>
      </c>
      <c r="AL199">
        <f>'Population 2016'!AL199/'Population 2016'!AL$5</f>
        <v>3.3610613504549405E-3</v>
      </c>
      <c r="AM199">
        <f>'Population 2016'!AM199/'Population 2016'!AM$5</f>
        <v>5.0961458359743712E-3</v>
      </c>
      <c r="AN199">
        <f>'Population 2016'!AN199/'Population 2016'!AN$5</f>
        <v>1.3799498200065452E-2</v>
      </c>
      <c r="AO199">
        <f>'Population 2016'!AO199/'Population 2016'!AO$5</f>
        <v>1.3799498200065452E-2</v>
      </c>
      <c r="AP199">
        <f>'Population 2016'!AP199/'Population 2016'!AP$5</f>
        <v>1.2626222595627982E-2</v>
      </c>
      <c r="AQ199">
        <f>'Population 2016'!AQ199/'Population 2016'!AQ$5</f>
        <v>5.2268866114977804E-3</v>
      </c>
      <c r="AR199">
        <f>'Population 2016'!AR199/'Population 2016'!AR$5</f>
        <v>7.2059620614317961E-3</v>
      </c>
      <c r="AS199">
        <f>'Population 2016'!AS199/'Population 2016'!AS$5</f>
        <v>7.442843982916004E-3</v>
      </c>
      <c r="AT199">
        <f>'Population 2016'!AT199/'Population 2016'!AT$5</f>
        <v>2.1563768650814573E-2</v>
      </c>
      <c r="AU199">
        <f>'Population 2016'!AU199/'Population 2016'!AU$5</f>
        <v>2.1563768650814573E-2</v>
      </c>
      <c r="AV199">
        <f>'Population 2016'!AV199/'Population 2016'!AV$5</f>
        <v>3.3787350860521592E-3</v>
      </c>
      <c r="AW199">
        <f>'Population 2016'!AW199/'Population 2016'!AW$5</f>
        <v>6.9978339129904204E-3</v>
      </c>
      <c r="AX199">
        <f>'Population 2016'!AX199/'Population 2016'!AX$5</f>
        <v>7.0409036891268513E-3</v>
      </c>
      <c r="AY199">
        <f>'Population 2016'!AY199/'Population 2016'!AY$5</f>
        <v>6.9811205287475904E-3</v>
      </c>
      <c r="AZ199">
        <f>'Population 2016'!AZ199/'Population 2016'!AZ$5</f>
        <v>8.5427800564916497E-3</v>
      </c>
      <c r="BA199">
        <f>'Population 2016'!BA199/'Population 2016'!BA$5</f>
        <v>3.4414813215288276E-3</v>
      </c>
      <c r="BB199">
        <f>'Population 2016'!BB199/'Population 2016'!BB$5</f>
        <v>7.6783383854774449E-3</v>
      </c>
      <c r="BC199">
        <f>'Population 2016'!BC199/'Population 2016'!BC$5</f>
        <v>1.0180144292479972E-3</v>
      </c>
      <c r="BD199" s="9">
        <v>197</v>
      </c>
    </row>
    <row r="200" spans="1:56" x14ac:dyDescent="0.35">
      <c r="A200" s="3"/>
      <c r="B200" s="5" t="s">
        <v>51</v>
      </c>
      <c r="C200">
        <f>'Population 2016'!C200/'Population 2016'!C$5</f>
        <v>7.2066362386469926E-3</v>
      </c>
      <c r="D200">
        <f>'Population 2016'!D200/'Population 2016'!D$5</f>
        <v>1.0739121504650685E-2</v>
      </c>
      <c r="E200">
        <f>'Population 2016'!E200/'Population 2016'!E$5</f>
        <v>1.3979064218377172E-2</v>
      </c>
      <c r="F200">
        <f>'Population 2016'!F200/'Population 2016'!F$5</f>
        <v>6.6958537213494722E-3</v>
      </c>
      <c r="G200">
        <f>'Population 2016'!G200/'Population 2016'!G$5</f>
        <v>6.766632382395929E-3</v>
      </c>
      <c r="H200">
        <f>'Population 2016'!H200/'Population 2016'!H$5</f>
        <v>4.2572783896917448E-3</v>
      </c>
      <c r="I200">
        <f>'Population 2016'!I200/'Population 2016'!I$5</f>
        <v>8.824637802529102E-3</v>
      </c>
      <c r="J200">
        <f>'Population 2016'!J200/'Population 2016'!J$5</f>
        <v>8.4257316537156984E-3</v>
      </c>
      <c r="K200">
        <f>'Population 2016'!K200/'Population 2016'!K$5</f>
        <v>7.4422340877947357E-3</v>
      </c>
      <c r="L200">
        <f>'Population 2016'!L200/'Population 2016'!L$5</f>
        <v>4.344510984385176E-3</v>
      </c>
      <c r="M200">
        <f>'Population 2016'!M200/'Population 2016'!M$5</f>
        <v>4.344510984385176E-3</v>
      </c>
      <c r="N200">
        <f>'Population 2016'!N200/'Population 2016'!N$5</f>
        <v>4.5571085266956539E-3</v>
      </c>
      <c r="O200">
        <f>'Population 2016'!O200/'Population 2016'!O$5</f>
        <v>4.6363717419086398E-3</v>
      </c>
      <c r="P200">
        <f>'Population 2016'!P200/'Population 2016'!P$5</f>
        <v>4.7785416431871969E-3</v>
      </c>
      <c r="Q200">
        <f>'Population 2016'!Q200/'Population 2016'!Q$5</f>
        <v>9.8588735737535401E-3</v>
      </c>
      <c r="R200">
        <f>'Population 2016'!R200/'Population 2016'!R$5</f>
        <v>4.7240112843987868E-3</v>
      </c>
      <c r="S200">
        <f>'Population 2016'!S200/'Population 2016'!S$5</f>
        <v>7.349890815240321E-3</v>
      </c>
      <c r="T200">
        <f>'Population 2016'!T200/'Population 2016'!T$5</f>
        <v>7.6243700646338114E-3</v>
      </c>
      <c r="U200">
        <f>'Population 2016'!U200/'Population 2016'!U$5</f>
        <v>2.2130748461912982E-3</v>
      </c>
      <c r="V200">
        <f>'Population 2016'!V200/'Population 2016'!V$5</f>
        <v>7.1515253280008545E-3</v>
      </c>
      <c r="W200">
        <f>'Population 2016'!W200/'Population 2016'!W$5</f>
        <v>5.700128775845051E-3</v>
      </c>
      <c r="X200">
        <f>'Population 2016'!X200/'Population 2016'!X$5</f>
        <v>5.700128775845051E-3</v>
      </c>
      <c r="Y200">
        <f>'Population 2016'!Y200/'Population 2016'!Y$5</f>
        <v>7.7621977393046212E-3</v>
      </c>
      <c r="Z200">
        <f>'Population 2016'!Z200/'Population 2016'!Z$5</f>
        <v>4.8220711870115745E-3</v>
      </c>
      <c r="AA200">
        <f>'Population 2016'!AA200/'Population 2016'!AA$5</f>
        <v>5.5263337977367148E-3</v>
      </c>
      <c r="AB200">
        <f>'Population 2016'!AB200/'Population 2016'!AB$5</f>
        <v>1.0949510250452904E-2</v>
      </c>
      <c r="AC200">
        <f>'Population 2016'!AC200/'Population 2016'!AC$5</f>
        <v>4.8239526210073621E-3</v>
      </c>
      <c r="AD200">
        <f>'Population 2016'!AD200/'Population 2016'!AD$5</f>
        <v>9.8626670140310388E-3</v>
      </c>
      <c r="AE200">
        <f>'Population 2016'!AE200/'Population 2016'!AE$5</f>
        <v>1.1037074302610909E-2</v>
      </c>
      <c r="AF200">
        <f>'Population 2016'!AF200/'Population 2016'!AF$5</f>
        <v>5.0973472680933204E-3</v>
      </c>
      <c r="AG200">
        <f>'Population 2016'!AG200/'Population 2016'!AG$5</f>
        <v>1.1037074302610909E-2</v>
      </c>
      <c r="AH200">
        <f>'Population 2016'!AH200/'Population 2016'!AH$5</f>
        <v>6.7878472641483148E-3</v>
      </c>
      <c r="AI200">
        <f>'Population 2016'!AI200/'Population 2016'!AI$5</f>
        <v>7.8473619739259769E-3</v>
      </c>
      <c r="AJ200">
        <f>'Population 2016'!AJ200/'Population 2016'!AJ$5</f>
        <v>6.5945403340490196E-3</v>
      </c>
      <c r="AK200">
        <f>'Population 2016'!AK200/'Population 2016'!AK$5</f>
        <v>1.2031228392190388E-2</v>
      </c>
      <c r="AL200">
        <f>'Population 2016'!AL200/'Population 2016'!AL$5</f>
        <v>4.1858072755006116E-3</v>
      </c>
      <c r="AM200">
        <f>'Population 2016'!AM200/'Population 2016'!AM$5</f>
        <v>5.5307851396822066E-3</v>
      </c>
      <c r="AN200">
        <f>'Population 2016'!AN200/'Population 2016'!AN$5</f>
        <v>1.3144976546307406E-2</v>
      </c>
      <c r="AO200">
        <f>'Population 2016'!AO200/'Population 2016'!AO$5</f>
        <v>1.3144976546307406E-2</v>
      </c>
      <c r="AP200">
        <f>'Population 2016'!AP200/'Population 2016'!AP$5</f>
        <v>1.2697557186563733E-2</v>
      </c>
      <c r="AQ200">
        <f>'Population 2016'!AQ200/'Population 2016'!AQ$5</f>
        <v>5.7064174932865679E-3</v>
      </c>
      <c r="AR200">
        <f>'Population 2016'!AR200/'Population 2016'!AR$5</f>
        <v>7.1335593634176565E-3</v>
      </c>
      <c r="AS200">
        <f>'Population 2016'!AS200/'Population 2016'!AS$5</f>
        <v>8.824637802529102E-3</v>
      </c>
      <c r="AT200">
        <f>'Population 2016'!AT200/'Population 2016'!AT$5</f>
        <v>2.3936310433911531E-2</v>
      </c>
      <c r="AU200">
        <f>'Population 2016'!AU200/'Population 2016'!AU$5</f>
        <v>2.3936310433911531E-2</v>
      </c>
      <c r="AV200">
        <f>'Population 2016'!AV200/'Population 2016'!AV$5</f>
        <v>3.9383380846795485E-3</v>
      </c>
      <c r="AW200">
        <f>'Population 2016'!AW200/'Population 2016'!AW$5</f>
        <v>8.111385685520776E-3</v>
      </c>
      <c r="AX200">
        <f>'Population 2016'!AX200/'Population 2016'!AX$5</f>
        <v>8.957665128998045E-3</v>
      </c>
      <c r="AY200">
        <f>'Population 2016'!AY200/'Population 2016'!AY$5</f>
        <v>6.9811205287475904E-3</v>
      </c>
      <c r="AZ200">
        <f>'Population 2016'!AZ200/'Population 2016'!AZ$5</f>
        <v>8.1084501613636235E-3</v>
      </c>
      <c r="BA200">
        <f>'Population 2016'!BA200/'Population 2016'!BA$5</f>
        <v>3.0096091556899157E-3</v>
      </c>
      <c r="BB200">
        <f>'Population 2016'!BB200/'Population 2016'!BB$5</f>
        <v>7.9476326274141532E-3</v>
      </c>
      <c r="BC200">
        <f>'Population 2016'!BC200/'Population 2016'!BC$5</f>
        <v>2.2130748461912982E-3</v>
      </c>
      <c r="BD200" s="9">
        <v>198</v>
      </c>
    </row>
    <row r="201" spans="1:56" x14ac:dyDescent="0.35">
      <c r="A201" s="3"/>
      <c r="B201" s="5" t="s">
        <v>52</v>
      </c>
      <c r="C201">
        <f>'Population 2016'!C201/'Population 2016'!C$5</f>
        <v>6.0413078255891805E-3</v>
      </c>
      <c r="D201">
        <f>'Population 2016'!D201/'Population 2016'!D$5</f>
        <v>1.0934733918214449E-2</v>
      </c>
      <c r="E201">
        <f>'Population 2016'!E201/'Population 2016'!E$5</f>
        <v>1.5422911226848053E-2</v>
      </c>
      <c r="F201">
        <f>'Population 2016'!F201/'Population 2016'!F$5</f>
        <v>7.9114087046098375E-3</v>
      </c>
      <c r="G201">
        <f>'Population 2016'!G201/'Population 2016'!G$5</f>
        <v>8.4718237427597026E-3</v>
      </c>
      <c r="H201">
        <f>'Population 2016'!H201/'Population 2016'!H$5</f>
        <v>5.0808493805384342E-3</v>
      </c>
      <c r="I201">
        <f>'Population 2016'!I201/'Population 2016'!I$5</f>
        <v>1.1473075956787539E-2</v>
      </c>
      <c r="J201">
        <f>'Population 2016'!J201/'Population 2016'!J$5</f>
        <v>9.3628455089025814E-3</v>
      </c>
      <c r="K201">
        <f>'Population 2016'!K201/'Population 2016'!K$5</f>
        <v>8.0328875868260641E-3</v>
      </c>
      <c r="L201">
        <f>'Population 2016'!L201/'Population 2016'!L$5</f>
        <v>5.6629549028640418E-3</v>
      </c>
      <c r="M201">
        <f>'Population 2016'!M201/'Population 2016'!M$5</f>
        <v>5.6629549028640418E-3</v>
      </c>
      <c r="N201">
        <f>'Population 2016'!N201/'Population 2016'!N$5</f>
        <v>4.6455180395592382E-3</v>
      </c>
      <c r="O201">
        <f>'Population 2016'!O201/'Population 2016'!O$5</f>
        <v>5.5081681378230845E-3</v>
      </c>
      <c r="P201">
        <f>'Population 2016'!P201/'Population 2016'!P$5</f>
        <v>5.7026935647469853E-3</v>
      </c>
      <c r="Q201">
        <f>'Population 2016'!Q201/'Population 2016'!Q$5</f>
        <v>1.3102078706478185E-2</v>
      </c>
      <c r="R201">
        <f>'Population 2016'!R201/'Population 2016'!R$5</f>
        <v>5.7353489114813439E-3</v>
      </c>
      <c r="S201">
        <f>'Population 2016'!S201/'Population 2016'!S$5</f>
        <v>7.5228917279084014E-3</v>
      </c>
      <c r="T201">
        <f>'Population 2016'!T201/'Population 2016'!T$5</f>
        <v>6.3656626477992398E-3</v>
      </c>
      <c r="U201">
        <f>'Population 2016'!U201/'Population 2016'!U$5</f>
        <v>2.4343823308104282E-3</v>
      </c>
      <c r="V201">
        <f>'Population 2016'!V201/'Population 2016'!V$5</f>
        <v>7.8537028415292202E-3</v>
      </c>
      <c r="W201">
        <f>'Population 2016'!W201/'Population 2016'!W$5</f>
        <v>6.0727289366514356E-3</v>
      </c>
      <c r="X201">
        <f>'Population 2016'!X201/'Population 2016'!X$5</f>
        <v>6.0727289366514356E-3</v>
      </c>
      <c r="Y201">
        <f>'Population 2016'!Y201/'Population 2016'!Y$5</f>
        <v>8.5769701594569248E-3</v>
      </c>
      <c r="Z201">
        <f>'Population 2016'!Z201/'Population 2016'!Z$5</f>
        <v>4.1910012524608827E-3</v>
      </c>
      <c r="AA201">
        <f>'Population 2016'!AA201/'Population 2016'!AA$5</f>
        <v>5.7821210677690103E-3</v>
      </c>
      <c r="AB201">
        <f>'Population 2016'!AB201/'Population 2016'!AB$5</f>
        <v>1.1539052025014585E-2</v>
      </c>
      <c r="AC201">
        <f>'Population 2016'!AC201/'Population 2016'!AC$5</f>
        <v>4.8953189869699494E-3</v>
      </c>
      <c r="AD201">
        <f>'Population 2016'!AD201/'Population 2016'!AD$5</f>
        <v>1.1150396367561131E-2</v>
      </c>
      <c r="AE201">
        <f>'Population 2016'!AE201/'Population 2016'!AE$5</f>
        <v>1.2166449347529236E-2</v>
      </c>
      <c r="AF201">
        <f>'Population 2016'!AF201/'Population 2016'!AF$5</f>
        <v>6.1680918125744623E-3</v>
      </c>
      <c r="AG201">
        <f>'Population 2016'!AG201/'Population 2016'!AG$5</f>
        <v>1.2166449347529236E-2</v>
      </c>
      <c r="AH201">
        <f>'Population 2016'!AH201/'Population 2016'!AH$5</f>
        <v>7.3748641594605386E-3</v>
      </c>
      <c r="AI201">
        <f>'Population 2016'!AI201/'Population 2016'!AI$5</f>
        <v>7.6135816781870676E-3</v>
      </c>
      <c r="AJ201">
        <f>'Population 2016'!AJ201/'Population 2016'!AJ$5</f>
        <v>6.3157014192900757E-3</v>
      </c>
      <c r="AK201">
        <f>'Population 2016'!AK201/'Population 2016'!AK$5</f>
        <v>1.4646166224557786E-2</v>
      </c>
      <c r="AL201">
        <f>'Population 2016'!AL201/'Population 2016'!AL$5</f>
        <v>5.3120732161543779E-3</v>
      </c>
      <c r="AM201">
        <f>'Population 2016'!AM201/'Population 2016'!AM$5</f>
        <v>6.2080980546269163E-3</v>
      </c>
      <c r="AN201">
        <f>'Population 2016'!AN201/'Population 2016'!AN$5</f>
        <v>1.6799389113123158E-2</v>
      </c>
      <c r="AO201">
        <f>'Population 2016'!AO201/'Population 2016'!AO$5</f>
        <v>1.6799389113123158E-2</v>
      </c>
      <c r="AP201">
        <f>'Population 2016'!AP201/'Population 2016'!AP$5</f>
        <v>1.4195583596214511E-2</v>
      </c>
      <c r="AQ201">
        <f>'Population 2016'!AQ201/'Population 2016'!AQ$5</f>
        <v>6.2818545514331126E-3</v>
      </c>
      <c r="AR201">
        <f>'Population 2016'!AR201/'Population 2016'!AR$5</f>
        <v>7.6519626811988907E-3</v>
      </c>
      <c r="AS201">
        <f>'Population 2016'!AS201/'Population 2016'!AS$5</f>
        <v>1.1473075956787539E-2</v>
      </c>
      <c r="AT201">
        <f>'Population 2016'!AT201/'Population 2016'!AT$5</f>
        <v>2.9050456055253863E-2</v>
      </c>
      <c r="AU201">
        <f>'Population 2016'!AU201/'Population 2016'!AU$5</f>
        <v>2.9050456055253863E-2</v>
      </c>
      <c r="AV201">
        <f>'Population 2016'!AV201/'Population 2016'!AV$5</f>
        <v>4.350121423292155E-3</v>
      </c>
      <c r="AW201">
        <f>'Population 2016'!AW201/'Population 2016'!AW$5</f>
        <v>8.6033315028372689E-3</v>
      </c>
      <c r="AX201">
        <f>'Population 2016'!AX201/'Population 2016'!AX$5</f>
        <v>1.0082165173722478E-2</v>
      </c>
      <c r="AY201">
        <f>'Population 2016'!AY201/'Population 2016'!AY$5</f>
        <v>7.6420550166763565E-3</v>
      </c>
      <c r="AZ201">
        <f>'Population 2016'!AZ201/'Population 2016'!AZ$5</f>
        <v>9.0231316623617195E-3</v>
      </c>
      <c r="BA201">
        <f>'Population 2016'!BA201/'Population 2016'!BA$5</f>
        <v>4.1162815806521274E-3</v>
      </c>
      <c r="BB201">
        <f>'Population 2016'!BB201/'Population 2016'!BB$5</f>
        <v>8.734800411536842E-3</v>
      </c>
      <c r="BC201">
        <f>'Population 2016'!BC201/'Population 2016'!BC$5</f>
        <v>2.4343823308104282E-3</v>
      </c>
      <c r="BD201" s="9">
        <v>199</v>
      </c>
    </row>
    <row r="202" spans="1:56" x14ac:dyDescent="0.35">
      <c r="A202" s="3"/>
      <c r="B202" s="5" t="s">
        <v>53</v>
      </c>
      <c r="C202">
        <f>'Population 2016'!C202/'Population 2016'!C$5</f>
        <v>5.6630872002984877E-3</v>
      </c>
      <c r="D202">
        <f>'Population 2016'!D202/'Population 2016'!D$5</f>
        <v>1.136752638322428E-2</v>
      </c>
      <c r="E202">
        <f>'Population 2016'!E202/'Population 2016'!E$5</f>
        <v>1.6599552782452572E-2</v>
      </c>
      <c r="F202">
        <f>'Population 2016'!F202/'Population 2016'!F$5</f>
        <v>1.0146793716198815E-2</v>
      </c>
      <c r="G202">
        <f>'Population 2016'!G202/'Population 2016'!G$5</f>
        <v>1.0380014074595356E-2</v>
      </c>
      <c r="H202">
        <f>'Population 2016'!H202/'Population 2016'!H$5</f>
        <v>6.4588717077425396E-3</v>
      </c>
      <c r="I202">
        <f>'Population 2016'!I202/'Population 2016'!I$5</f>
        <v>1.5775479440582867E-2</v>
      </c>
      <c r="J202">
        <f>'Population 2016'!J202/'Population 2016'!J$5</f>
        <v>1.1701483625386663E-2</v>
      </c>
      <c r="K202">
        <f>'Population 2016'!K202/'Population 2016'!K$5</f>
        <v>1.0088361763455086E-2</v>
      </c>
      <c r="L202">
        <f>'Population 2016'!L202/'Population 2016'!L$5</f>
        <v>7.4976569821930648E-3</v>
      </c>
      <c r="M202">
        <f>'Population 2016'!M202/'Population 2016'!M$5</f>
        <v>7.4976569821930648E-3</v>
      </c>
      <c r="N202">
        <f>'Population 2016'!N202/'Population 2016'!N$5</f>
        <v>5.561762081963656E-3</v>
      </c>
      <c r="O202">
        <f>'Population 2016'!O202/'Population 2016'!O$5</f>
        <v>6.2214560981167216E-3</v>
      </c>
      <c r="P202">
        <f>'Population 2016'!P202/'Population 2016'!P$5</f>
        <v>7.5284571170968102E-3</v>
      </c>
      <c r="Q202">
        <f>'Population 2016'!Q202/'Population 2016'!Q$5</f>
        <v>1.4476915664915806E-2</v>
      </c>
      <c r="R202">
        <f>'Population 2016'!R202/'Population 2016'!R$5</f>
        <v>5.9482620961303027E-3</v>
      </c>
      <c r="S202">
        <f>'Population 2016'!S202/'Population 2016'!S$5</f>
        <v>8.4479170160520131E-3</v>
      </c>
      <c r="T202">
        <f>'Population 2016'!T202/'Population 2016'!T$5</f>
        <v>5.937562528210402E-3</v>
      </c>
      <c r="U202">
        <f>'Population 2016'!U202/'Population 2016'!U$5</f>
        <v>3.1868277785154693E-3</v>
      </c>
      <c r="V202">
        <f>'Population 2016'!V202/'Population 2016'!V$5</f>
        <v>9.4641317040779719E-3</v>
      </c>
      <c r="W202">
        <f>'Population 2016'!W202/'Population 2016'!W$5</f>
        <v>8.1579824681819076E-3</v>
      </c>
      <c r="X202">
        <f>'Population 2016'!X202/'Population 2016'!X$5</f>
        <v>8.1579824681819076E-3</v>
      </c>
      <c r="Y202">
        <f>'Population 2016'!Y202/'Population 2016'!Y$5</f>
        <v>1.0536398467432951E-2</v>
      </c>
      <c r="Z202">
        <f>'Population 2016'!Z202/'Population 2016'!Z$5</f>
        <v>4.330378661318704E-3</v>
      </c>
      <c r="AA202">
        <f>'Population 2016'!AA202/'Population 2016'!AA$5</f>
        <v>6.6757155565831342E-3</v>
      </c>
      <c r="AB202">
        <f>'Population 2016'!AB202/'Population 2016'!AB$5</f>
        <v>1.2540044829739107E-2</v>
      </c>
      <c r="AC202">
        <f>'Population 2016'!AC202/'Population 2016'!AC$5</f>
        <v>5.6720746512873869E-3</v>
      </c>
      <c r="AD202">
        <f>'Population 2016'!AD202/'Population 2016'!AD$5</f>
        <v>1.3335070155197439E-2</v>
      </c>
      <c r="AE202">
        <f>'Population 2016'!AE202/'Population 2016'!AE$5</f>
        <v>1.4456000574954568E-2</v>
      </c>
      <c r="AF202">
        <f>'Population 2016'!AF202/'Population 2016'!AF$5</f>
        <v>8.5357945376947318E-3</v>
      </c>
      <c r="AG202">
        <f>'Population 2016'!AG202/'Population 2016'!AG$5</f>
        <v>1.4456000574954568E-2</v>
      </c>
      <c r="AH202">
        <f>'Population 2016'!AH202/'Population 2016'!AH$5</f>
        <v>8.4783073107752901E-3</v>
      </c>
      <c r="AI202">
        <f>'Population 2016'!AI202/'Population 2016'!AI$5</f>
        <v>7.6122145419546764E-3</v>
      </c>
      <c r="AJ202">
        <f>'Population 2016'!AJ202/'Population 2016'!AJ$5</f>
        <v>6.5666564425731254E-3</v>
      </c>
      <c r="AK202">
        <f>'Population 2016'!AK202/'Population 2016'!AK$5</f>
        <v>1.8568572973108884E-2</v>
      </c>
      <c r="AL202">
        <f>'Population 2016'!AL202/'Population 2016'!AL$5</f>
        <v>6.9349603589861832E-3</v>
      </c>
      <c r="AM202">
        <f>'Population 2016'!AM202/'Population 2016'!AM$5</f>
        <v>7.2113904473525029E-3</v>
      </c>
      <c r="AN202">
        <f>'Population 2016'!AN202/'Population 2016'!AN$5</f>
        <v>2.2144649285480527E-2</v>
      </c>
      <c r="AO202">
        <f>'Population 2016'!AO202/'Population 2016'!AO$5</f>
        <v>2.2144649285480527E-2</v>
      </c>
      <c r="AP202">
        <f>'Population 2016'!AP202/'Population 2016'!AP$5</f>
        <v>1.7738534946023492E-2</v>
      </c>
      <c r="AQ202">
        <f>'Population 2016'!AQ202/'Population 2016'!AQ$5</f>
        <v>7.7752507261467634E-3</v>
      </c>
      <c r="AR202">
        <f>'Population 2016'!AR202/'Population 2016'!AR$5</f>
        <v>8.8767935540657681E-3</v>
      </c>
      <c r="AS202">
        <f>'Population 2016'!AS202/'Population 2016'!AS$5</f>
        <v>1.5775479440582867E-2</v>
      </c>
      <c r="AT202">
        <f>'Population 2016'!AT202/'Population 2016'!AT$5</f>
        <v>2.836505509569252E-2</v>
      </c>
      <c r="AU202">
        <f>'Population 2016'!AU202/'Population 2016'!AU$5</f>
        <v>2.836505509569252E-2</v>
      </c>
      <c r="AV202">
        <f>'Population 2016'!AV202/'Population 2016'!AV$5</f>
        <v>6.1450744377573646E-3</v>
      </c>
      <c r="AW202">
        <f>'Population 2016'!AW202/'Population 2016'!AW$5</f>
        <v>9.8122216120568682E-3</v>
      </c>
      <c r="AX202">
        <f>'Population 2016'!AX202/'Population 2016'!AX$5</f>
        <v>1.257395504555503E-2</v>
      </c>
      <c r="AY202">
        <f>'Population 2016'!AY202/'Population 2016'!AY$5</f>
        <v>9.8084513937762002E-3</v>
      </c>
      <c r="AZ202">
        <f>'Population 2016'!AZ202/'Population 2016'!AZ$5</f>
        <v>1.1260937347193538E-2</v>
      </c>
      <c r="BA202">
        <f>'Population 2016'!BA202/'Population 2016'!BA$5</f>
        <v>5.8167782336428419E-3</v>
      </c>
      <c r="BB202">
        <f>'Population 2016'!BB202/'Population 2016'!BB$5</f>
        <v>9.0662394785358674E-3</v>
      </c>
      <c r="BC202">
        <f>'Population 2016'!BC202/'Population 2016'!BC$5</f>
        <v>3.1868277785154693E-3</v>
      </c>
      <c r="BD202" s="9">
        <v>200</v>
      </c>
    </row>
    <row r="203" spans="1:56" x14ac:dyDescent="0.35">
      <c r="A203" s="3"/>
      <c r="B203" s="5" t="s">
        <v>54</v>
      </c>
      <c r="C203">
        <f>'Population 2016'!C203/'Population 2016'!C$5</f>
        <v>5.847086423412879E-3</v>
      </c>
      <c r="D203">
        <f>'Population 2016'!D203/'Population 2016'!D$5</f>
        <v>1.2169537278835714E-2</v>
      </c>
      <c r="E203">
        <f>'Population 2016'!E203/'Population 2016'!E$5</f>
        <v>1.7968394751522367E-2</v>
      </c>
      <c r="F203">
        <f>'Population 2016'!F203/'Population 2016'!F$5</f>
        <v>1.2031934071594128E-2</v>
      </c>
      <c r="G203">
        <f>'Population 2016'!G203/'Population 2016'!G$5</f>
        <v>1.1706274021544958E-2</v>
      </c>
      <c r="H203">
        <f>'Population 2016'!H203/'Population 2016'!H$5</f>
        <v>6.9549597455360185E-3</v>
      </c>
      <c r="I203">
        <f>'Population 2016'!I203/'Population 2016'!I$5</f>
        <v>1.8099405409932167E-2</v>
      </c>
      <c r="J203">
        <f>'Population 2016'!J203/'Population 2016'!J$5</f>
        <v>1.2082963601834421E-2</v>
      </c>
      <c r="K203">
        <f>'Population 2016'!K203/'Population 2016'!K$5</f>
        <v>9.4504559845012513E-3</v>
      </c>
      <c r="L203">
        <f>'Population 2016'!L203/'Population 2016'!L$5</f>
        <v>8.8875827998665669E-3</v>
      </c>
      <c r="M203">
        <f>'Population 2016'!M203/'Population 2016'!M$5</f>
        <v>8.8875827998665669E-3</v>
      </c>
      <c r="N203">
        <f>'Population 2016'!N203/'Population 2016'!N$5</f>
        <v>6.1484797582401687E-3</v>
      </c>
      <c r="O203">
        <f>'Population 2016'!O203/'Population 2016'!O$5</f>
        <v>6.558286523810939E-3</v>
      </c>
      <c r="P203">
        <f>'Population 2016'!P203/'Population 2016'!P$5</f>
        <v>8.0694240955708329E-3</v>
      </c>
      <c r="Q203">
        <f>'Population 2016'!Q203/'Population 2016'!Q$5</f>
        <v>1.5687242218070292E-2</v>
      </c>
      <c r="R203">
        <f>'Population 2016'!R203/'Population 2016'!R$5</f>
        <v>7.4386543886730185E-3</v>
      </c>
      <c r="S203">
        <f>'Population 2016'!S203/'Population 2016'!S$5</f>
        <v>8.7621431635511796E-3</v>
      </c>
      <c r="T203">
        <f>'Population 2016'!T203/'Population 2016'!T$5</f>
        <v>5.8817233821770749E-3</v>
      </c>
      <c r="U203">
        <f>'Population 2016'!U203/'Population 2016'!U$5</f>
        <v>2.478643827734254E-3</v>
      </c>
      <c r="V203">
        <f>'Population 2016'!V203/'Population 2016'!V$5</f>
        <v>9.0290869402614854E-3</v>
      </c>
      <c r="W203">
        <f>'Population 2016'!W203/'Population 2016'!W$5</f>
        <v>8.3638930833643838E-3</v>
      </c>
      <c r="X203">
        <f>'Population 2016'!X203/'Population 2016'!X$5</f>
        <v>8.3638930833643838E-3</v>
      </c>
      <c r="Y203">
        <f>'Population 2016'!Y203/'Population 2016'!Y$5</f>
        <v>1.049267897171746E-2</v>
      </c>
      <c r="Z203">
        <f>'Population 2016'!Z203/'Population 2016'!Z$5</f>
        <v>4.2200382126395949E-3</v>
      </c>
      <c r="AA203">
        <f>'Population 2016'!AA203/'Population 2016'!AA$5</f>
        <v>6.976680837945809E-3</v>
      </c>
      <c r="AB203">
        <f>'Population 2016'!AB203/'Population 2016'!AB$5</f>
        <v>1.3246266747182789E-2</v>
      </c>
      <c r="AC203">
        <f>'Population 2016'!AC203/'Population 2016'!AC$5</f>
        <v>6.0268378907825685E-3</v>
      </c>
      <c r="AD203">
        <f>'Population 2016'!AD203/'Population 2016'!AD$5</f>
        <v>1.4514868435743794E-2</v>
      </c>
      <c r="AE203">
        <f>'Population 2016'!AE203/'Population 2016'!AE$5</f>
        <v>1.5580242096941447E-2</v>
      </c>
      <c r="AF203">
        <f>'Population 2016'!AF203/'Population 2016'!AF$5</f>
        <v>9.7271863547934677E-3</v>
      </c>
      <c r="AG203">
        <f>'Population 2016'!AG203/'Population 2016'!AG$5</f>
        <v>1.5580242096941447E-2</v>
      </c>
      <c r="AH203">
        <f>'Population 2016'!AH203/'Population 2016'!AH$5</f>
        <v>8.6826486350928354E-3</v>
      </c>
      <c r="AI203">
        <f>'Population 2016'!AI203/'Population 2016'!AI$5</f>
        <v>7.7092812144544578E-3</v>
      </c>
      <c r="AJ203">
        <f>'Population 2016'!AJ203/'Population 2016'!AJ$5</f>
        <v>6.7618436829043858E-3</v>
      </c>
      <c r="AK203">
        <f>'Population 2016'!AK203/'Population 2016'!AK$5</f>
        <v>1.8782293853638912E-2</v>
      </c>
      <c r="AL203">
        <f>'Population 2016'!AL203/'Population 2016'!AL$5</f>
        <v>7.8661251130700063E-3</v>
      </c>
      <c r="AM203">
        <f>'Population 2016'!AM203/'Population 2016'!AM$5</f>
        <v>7.3526482210575497E-3</v>
      </c>
      <c r="AN203">
        <f>'Population 2016'!AN203/'Population 2016'!AN$5</f>
        <v>2.4108214246754665E-2</v>
      </c>
      <c r="AO203">
        <f>'Population 2016'!AO203/'Population 2016'!AO$5</f>
        <v>2.4108214246754665E-2</v>
      </c>
      <c r="AP203">
        <f>'Population 2016'!AP203/'Population 2016'!AP$5</f>
        <v>2.0068798249924701E-2</v>
      </c>
      <c r="AQ203">
        <f>'Population 2016'!AQ203/'Population 2016'!AQ$5</f>
        <v>8.604154107524525E-3</v>
      </c>
      <c r="AR203">
        <f>'Population 2016'!AR203/'Population 2016'!AR$5</f>
        <v>9.414132962096854E-3</v>
      </c>
      <c r="AS203">
        <f>'Population 2016'!AS203/'Population 2016'!AS$5</f>
        <v>1.8099405409932167E-2</v>
      </c>
      <c r="AT203">
        <f>'Population 2016'!AT203/'Population 2016'!AT$5</f>
        <v>3.1212105235408866E-2</v>
      </c>
      <c r="AU203">
        <f>'Population 2016'!AU203/'Population 2016'!AU$5</f>
        <v>3.1212105235408866E-2</v>
      </c>
      <c r="AV203">
        <f>'Population 2016'!AV203/'Population 2016'!AV$5</f>
        <v>6.2928940977721465E-3</v>
      </c>
      <c r="AW203">
        <f>'Population 2016'!AW203/'Population 2016'!AW$5</f>
        <v>1.0082982488254316E-2</v>
      </c>
      <c r="AX203">
        <f>'Population 2016'!AX203/'Population 2016'!AX$5</f>
        <v>1.3506778946292344E-2</v>
      </c>
      <c r="AY203">
        <f>'Population 2016'!AY203/'Population 2016'!AY$5</f>
        <v>1.0746305192619566E-2</v>
      </c>
      <c r="AZ203">
        <f>'Population 2016'!AZ203/'Population 2016'!AZ$5</f>
        <v>1.2842933653951252E-2</v>
      </c>
      <c r="BA203">
        <f>'Population 2016'!BA203/'Population 2016'!BA$5</f>
        <v>6.3566184409414809E-3</v>
      </c>
      <c r="BB203">
        <f>'Population 2016'!BB203/'Population 2016'!BB$5</f>
        <v>8.9143299061613147E-3</v>
      </c>
      <c r="BC203">
        <f>'Population 2016'!BC203/'Population 2016'!BC$5</f>
        <v>2.478643827734254E-3</v>
      </c>
      <c r="BD203" s="9">
        <v>201</v>
      </c>
    </row>
    <row r="204" spans="1:56" x14ac:dyDescent="0.35">
      <c r="A204" s="3"/>
      <c r="B204" s="5" t="s">
        <v>55</v>
      </c>
      <c r="C204">
        <f>'Population 2016'!C204/'Population 2016'!C$5</f>
        <v>5.305310933131616E-3</v>
      </c>
      <c r="D204">
        <f>'Population 2016'!D204/'Population 2016'!D$5</f>
        <v>1.1012978883639956E-2</v>
      </c>
      <c r="E204">
        <f>'Population 2016'!E204/'Population 2016'!E$5</f>
        <v>1.6247966660259985E-2</v>
      </c>
      <c r="F204">
        <f>'Population 2016'!F204/'Population 2016'!F$5</f>
        <v>1.0558846252897245E-2</v>
      </c>
      <c r="G204">
        <f>'Population 2016'!G204/'Population 2016'!G$5</f>
        <v>1.0867211606127863E-2</v>
      </c>
      <c r="H204">
        <f>'Population 2016'!H204/'Population 2016'!H$5</f>
        <v>6.6631432527163251E-3</v>
      </c>
      <c r="I204">
        <f>'Population 2016'!I204/'Population 2016'!I$5</f>
        <v>1.6686207185327862E-2</v>
      </c>
      <c r="J204">
        <f>'Population 2016'!J204/'Population 2016'!J$5</f>
        <v>1.0664853254604712E-2</v>
      </c>
      <c r="K204">
        <f>'Population 2016'!K204/'Population 2016'!K$5</f>
        <v>7.9147568870197981E-3</v>
      </c>
      <c r="L204">
        <f>'Population 2016'!L204/'Population 2016'!L$5</f>
        <v>8.1965911076517396E-3</v>
      </c>
      <c r="M204">
        <f>'Population 2016'!M204/'Population 2016'!M$5</f>
        <v>8.1965911076517396E-3</v>
      </c>
      <c r="N204">
        <f>'Population 2016'!N204/'Population 2016'!N$5</f>
        <v>6.6548251500952414E-3</v>
      </c>
      <c r="O204">
        <f>'Population 2016'!O204/'Population 2016'!O$5</f>
        <v>6.2313628753430219E-3</v>
      </c>
      <c r="P204">
        <f>'Population 2016'!P204/'Population 2016'!P$5</f>
        <v>8.6216612194297305E-3</v>
      </c>
      <c r="Q204">
        <f>'Population 2016'!Q204/'Population 2016'!Q$5</f>
        <v>1.4676678299902469E-2</v>
      </c>
      <c r="R204">
        <f>'Population 2016'!R204/'Population 2016'!R$5</f>
        <v>5.5889710970351836E-3</v>
      </c>
      <c r="S204">
        <f>'Population 2016'!S204/'Population 2016'!S$5</f>
        <v>8.0498383853718908E-3</v>
      </c>
      <c r="T204">
        <f>'Population 2016'!T204/'Population 2016'!T$5</f>
        <v>5.4117439030632424E-3</v>
      </c>
      <c r="U204">
        <f>'Population 2016'!U204/'Population 2016'!U$5</f>
        <v>2.3015978400389501E-3</v>
      </c>
      <c r="V204">
        <f>'Population 2016'!V204/'Population 2016'!V$5</f>
        <v>8.3574388838430474E-3</v>
      </c>
      <c r="W204">
        <f>'Population 2016'!W204/'Population 2016'!W$5</f>
        <v>7.8082612646180197E-3</v>
      </c>
      <c r="X204">
        <f>'Population 2016'!X204/'Population 2016'!X$5</f>
        <v>7.8082612646180197E-3</v>
      </c>
      <c r="Y204">
        <f>'Population 2016'!Y204/'Population 2016'!Y$5</f>
        <v>9.4632835725982096E-3</v>
      </c>
      <c r="Z204">
        <f>'Population 2016'!Z204/'Population 2016'!Z$5</f>
        <v>3.6625285772083093E-3</v>
      </c>
      <c r="AA204">
        <f>'Population 2016'!AA204/'Population 2016'!AA$5</f>
        <v>6.1355725681772732E-3</v>
      </c>
      <c r="AB204">
        <f>'Population 2016'!AB204/'Population 2016'!AB$5</f>
        <v>1.1905468614065075E-2</v>
      </c>
      <c r="AC204">
        <f>'Population 2016'!AC204/'Population 2016'!AC$5</f>
        <v>5.5376162806332367E-3</v>
      </c>
      <c r="AD204">
        <f>'Population 2016'!AD204/'Population 2016'!AD$5</f>
        <v>1.3759350924857642E-2</v>
      </c>
      <c r="AE204">
        <f>'Population 2016'!AE204/'Population 2016'!AE$5</f>
        <v>1.4856415363607428E-2</v>
      </c>
      <c r="AF204">
        <f>'Population 2016'!AF204/'Population 2016'!AF$5</f>
        <v>8.5357945376947318E-3</v>
      </c>
      <c r="AG204">
        <f>'Population 2016'!AG204/'Population 2016'!AG$5</f>
        <v>1.4856415363607428E-2</v>
      </c>
      <c r="AH204">
        <f>'Population 2016'!AH204/'Population 2016'!AH$5</f>
        <v>7.2095334516036154E-3</v>
      </c>
      <c r="AI204">
        <f>'Population 2016'!AI204/'Population 2016'!AI$5</f>
        <v>7.022978825794033E-3</v>
      </c>
      <c r="AJ204">
        <f>'Population 2016'!AJ204/'Population 2016'!AJ$5</f>
        <v>6.4690628224074948E-3</v>
      </c>
      <c r="AK204">
        <f>'Population 2016'!AK204/'Population 2016'!AK$5</f>
        <v>1.6494223250317439E-2</v>
      </c>
      <c r="AL204">
        <f>'Population 2016'!AL204/'Population 2016'!AL$5</f>
        <v>7.3606356751387877E-3</v>
      </c>
      <c r="AM204">
        <f>'Population 2016'!AM204/'Population 2016'!AM$5</f>
        <v>5.7553487799312545E-3</v>
      </c>
      <c r="AN204">
        <f>'Population 2016'!AN204/'Population 2016'!AN$5</f>
        <v>2.1271953747136467E-2</v>
      </c>
      <c r="AO204">
        <f>'Population 2016'!AO204/'Population 2016'!AO$5</f>
        <v>2.1271953747136467E-2</v>
      </c>
      <c r="AP204">
        <f>'Population 2016'!AP204/'Population 2016'!AP$5</f>
        <v>1.840432446142384E-2</v>
      </c>
      <c r="AQ204">
        <f>'Population 2016'!AQ204/'Population 2016'!AQ$5</f>
        <v>8.3917904313037753E-3</v>
      </c>
      <c r="AR204">
        <f>'Population 2016'!AR204/'Population 2016'!AR$5</f>
        <v>8.5731477774710872E-3</v>
      </c>
      <c r="AS204">
        <f>'Population 2016'!AS204/'Population 2016'!AS$5</f>
        <v>1.6686207185327862E-2</v>
      </c>
      <c r="AT204">
        <f>'Population 2016'!AT204/'Population 2016'!AT$5</f>
        <v>2.7943269889808615E-2</v>
      </c>
      <c r="AU204">
        <f>'Population 2016'!AU204/'Population 2016'!AU$5</f>
        <v>2.7943269889808615E-2</v>
      </c>
      <c r="AV204">
        <f>'Population 2016'!AV204/'Population 2016'!AV$5</f>
        <v>6.2928940977721465E-3</v>
      </c>
      <c r="AW204">
        <f>'Population 2016'!AW204/'Population 2016'!AW$5</f>
        <v>8.740618707669779E-3</v>
      </c>
      <c r="AX204">
        <f>'Population 2016'!AX204/'Population 2016'!AX$5</f>
        <v>1.2152267528783367E-2</v>
      </c>
      <c r="AY204">
        <f>'Population 2016'!AY204/'Population 2016'!AY$5</f>
        <v>1.0042532358250972E-2</v>
      </c>
      <c r="AZ204">
        <f>'Population 2016'!AZ204/'Population 2016'!AZ$5</f>
        <v>1.2008790146751731E-2</v>
      </c>
      <c r="BA204">
        <f>'Population 2016'!BA204/'Population 2016'!BA$5</f>
        <v>6.5590585186784713E-3</v>
      </c>
      <c r="BB204">
        <f>'Population 2016'!BB204/'Population 2016'!BB$5</f>
        <v>7.581668657602729E-3</v>
      </c>
      <c r="BC204">
        <f>'Population 2016'!BC204/'Population 2016'!BC$5</f>
        <v>2.3015978400389501E-3</v>
      </c>
      <c r="BD204" s="9">
        <v>202</v>
      </c>
    </row>
    <row r="205" spans="1:56" x14ac:dyDescent="0.35">
      <c r="A205" s="3"/>
      <c r="B205" s="5" t="s">
        <v>56</v>
      </c>
      <c r="C205">
        <f>'Population 2016'!C205/'Population 2016'!C$5</f>
        <v>5.1059784414243586E-3</v>
      </c>
      <c r="D205">
        <f>'Population 2016'!D205/'Population 2016'!D$5</f>
        <v>9.9444460745478913E-3</v>
      </c>
      <c r="E205">
        <f>'Population 2016'!E205/'Population 2016'!E$5</f>
        <v>1.4382216305158003E-2</v>
      </c>
      <c r="F205">
        <f>'Population 2016'!F205/'Population 2016'!F$5</f>
        <v>1.0589750193149627E-2</v>
      </c>
      <c r="G205">
        <f>'Population 2016'!G205/'Population 2016'!G$5</f>
        <v>1.0664212634655985E-2</v>
      </c>
      <c r="H205">
        <f>'Population 2016'!H205/'Population 2016'!H$5</f>
        <v>6.0730254561253902E-3</v>
      </c>
      <c r="I205">
        <f>'Population 2016'!I205/'Population 2016'!I$5</f>
        <v>1.5974374005527175E-2</v>
      </c>
      <c r="J205">
        <f>'Population 2016'!J205/'Population 2016'!J$5</f>
        <v>8.4423177396482085E-3</v>
      </c>
      <c r="K205">
        <f>'Population 2016'!K205/'Population 2016'!K$5</f>
        <v>6.071917970042055E-3</v>
      </c>
      <c r="L205">
        <f>'Population 2016'!L205/'Population 2016'!L$5</f>
        <v>8.3077851730656207E-3</v>
      </c>
      <c r="M205">
        <f>'Population 2016'!M205/'Population 2016'!M$5</f>
        <v>8.3077851730656207E-3</v>
      </c>
      <c r="N205">
        <f>'Population 2016'!N205/'Population 2016'!N$5</f>
        <v>5.0071933194557189E-3</v>
      </c>
      <c r="O205">
        <f>'Population 2016'!O205/'Population 2016'!O$5</f>
        <v>5.7855579001594992E-3</v>
      </c>
      <c r="P205">
        <f>'Population 2016'!P205/'Population 2016'!P$5</f>
        <v>7.7538600247943198E-3</v>
      </c>
      <c r="Q205">
        <f>'Population 2016'!Q205/'Population 2016'!Q$5</f>
        <v>1.124546127542567E-2</v>
      </c>
      <c r="R205">
        <f>'Population 2016'!R205/'Population 2016'!R$5</f>
        <v>5.7885772076435834E-3</v>
      </c>
      <c r="S205">
        <f>'Population 2016'!S205/'Population 2016'!S$5</f>
        <v>6.8282401040829985E-3</v>
      </c>
      <c r="T205">
        <f>'Population 2016'!T205/'Population 2016'!T$5</f>
        <v>4.7044480533077714E-3</v>
      </c>
      <c r="U205">
        <f>'Population 2016'!U205/'Population 2016'!U$5</f>
        <v>1.9917673615721682E-3</v>
      </c>
      <c r="V205">
        <f>'Population 2016'!V205/'Population 2016'!V$5</f>
        <v>6.4798772715824182E-3</v>
      </c>
      <c r="W205">
        <f>'Population 2016'!W205/'Population 2016'!W$5</f>
        <v>6.6773870923460084E-3</v>
      </c>
      <c r="X205">
        <f>'Population 2016'!X205/'Population 2016'!X$5</f>
        <v>6.6773870923460084E-3</v>
      </c>
      <c r="Y205">
        <f>'Population 2016'!Y205/'Population 2016'!Y$5</f>
        <v>7.4203907728017044E-3</v>
      </c>
      <c r="Z205">
        <f>'Population 2016'!Z205/'Population 2016'!Z$5</f>
        <v>3.1030831444317755E-3</v>
      </c>
      <c r="AA205">
        <f>'Population 2016'!AA205/'Population 2016'!AA$5</f>
        <v>5.211416483463187E-3</v>
      </c>
      <c r="AB205">
        <f>'Population 2016'!AB205/'Population 2016'!AB$5</f>
        <v>1.0920851969745043E-2</v>
      </c>
      <c r="AC205">
        <f>'Population 2016'!AC205/'Population 2016'!AC$5</f>
        <v>4.7556891405214092E-3</v>
      </c>
      <c r="AD205">
        <f>'Population 2016'!AD205/'Population 2016'!AD$5</f>
        <v>1.2784249506866649E-2</v>
      </c>
      <c r="AE205">
        <f>'Population 2016'!AE205/'Population 2016'!AE$5</f>
        <v>1.3588435199540037E-2</v>
      </c>
      <c r="AF205">
        <f>'Population 2016'!AF205/'Population 2016'!AF$5</f>
        <v>7.1483509025924083E-3</v>
      </c>
      <c r="AG205">
        <f>'Population 2016'!AG205/'Population 2016'!AG$5</f>
        <v>1.3588435199540037E-2</v>
      </c>
      <c r="AH205">
        <f>'Population 2016'!AH205/'Population 2016'!AH$5</f>
        <v>6.0299267157705059E-3</v>
      </c>
      <c r="AI205">
        <f>'Population 2016'!AI205/'Population 2016'!AI$5</f>
        <v>5.6968566803744861E-3</v>
      </c>
      <c r="AJ205">
        <f>'Population 2016'!AJ205/'Population 2016'!AJ$5</f>
        <v>5.4652427292752976E-3</v>
      </c>
      <c r="AK205">
        <f>'Population 2016'!AK205/'Population 2016'!AK$5</f>
        <v>1.594106332423972E-2</v>
      </c>
      <c r="AL205">
        <f>'Population 2016'!AL205/'Population 2016'!AL$5</f>
        <v>6.8019368226884943E-3</v>
      </c>
      <c r="AM205">
        <f>'Population 2016'!AM205/'Population 2016'!AM$5</f>
        <v>4.7918983233788863E-3</v>
      </c>
      <c r="AN205">
        <f>'Population 2016'!AN205/'Population 2016'!AN$5</f>
        <v>1.969019308388786E-2</v>
      </c>
      <c r="AO205">
        <f>'Population 2016'!AO205/'Population 2016'!AO$5</f>
        <v>1.969019308388786E-2</v>
      </c>
      <c r="AP205">
        <f>'Population 2016'!AP205/'Population 2016'!AP$5</f>
        <v>1.6977632642708813E-2</v>
      </c>
      <c r="AQ205">
        <f>'Population 2016'!AQ205/'Population 2016'!AQ$5</f>
        <v>6.8641420507480682E-3</v>
      </c>
      <c r="AR205">
        <f>'Population 2016'!AR205/'Population 2016'!AR$5</f>
        <v>7.5343361441174593E-3</v>
      </c>
      <c r="AS205">
        <f>'Population 2016'!AS205/'Population 2016'!AS$5</f>
        <v>1.5974374005527175E-2</v>
      </c>
      <c r="AT205">
        <f>'Population 2016'!AT205/'Population 2016'!AT$5</f>
        <v>2.5570728106711658E-2</v>
      </c>
      <c r="AU205">
        <f>'Population 2016'!AU205/'Population 2016'!AU$5</f>
        <v>2.5570728106711658E-2</v>
      </c>
      <c r="AV205">
        <f>'Population 2016'!AV205/'Population 2016'!AV$5</f>
        <v>5.5115616091225847E-3</v>
      </c>
      <c r="AW205">
        <f>'Population 2016'!AW205/'Population 2016'!AW$5</f>
        <v>7.3334248581365547E-3</v>
      </c>
      <c r="AX205">
        <f>'Population 2016'!AX205/'Population 2016'!AX$5</f>
        <v>9.7243697049465231E-3</v>
      </c>
      <c r="AY205">
        <f>'Population 2016'!AY205/'Population 2016'!AY$5</f>
        <v>8.9287353508154584E-3</v>
      </c>
      <c r="AZ205">
        <f>'Population 2016'!AZ205/'Population 2016'!AZ$5</f>
        <v>1.0910021802785464E-2</v>
      </c>
      <c r="BA205">
        <f>'Population 2016'!BA205/'Population 2016'!BA$5</f>
        <v>5.3444180522565317E-3</v>
      </c>
      <c r="BB205">
        <f>'Population 2016'!BB205/'Population 2016'!BB$5</f>
        <v>5.4963645277338541E-3</v>
      </c>
      <c r="BC205">
        <f>'Population 2016'!BC205/'Population 2016'!BC$5</f>
        <v>1.9917673615721682E-3</v>
      </c>
      <c r="BD205" s="9">
        <v>203</v>
      </c>
    </row>
    <row r="206" spans="1:56" x14ac:dyDescent="0.35">
      <c r="A206" s="3"/>
      <c r="B206" s="5" t="s">
        <v>57</v>
      </c>
      <c r="C206">
        <f>'Population 2016'!C206/'Population 2016'!C$5</f>
        <v>4.7022023684788888E-3</v>
      </c>
      <c r="D206">
        <f>'Population 2016'!D206/'Population 2016'!D$5</f>
        <v>9.8759817298005731E-3</v>
      </c>
      <c r="E206">
        <f>'Population 2016'!E206/'Population 2016'!E$5</f>
        <v>1.4621294868248961E-2</v>
      </c>
      <c r="F206">
        <f>'Population 2016'!F206/'Population 2016'!F$5</f>
        <v>1.0878186968838527E-2</v>
      </c>
      <c r="G206">
        <f>'Population 2016'!G206/'Population 2016'!G$5</f>
        <v>1.1124343636658908E-2</v>
      </c>
      <c r="H206">
        <f>'Population 2016'!H206/'Population 2016'!H$5</f>
        <v>6.10220710540736E-3</v>
      </c>
      <c r="I206">
        <f>'Population 2016'!I206/'Population 2016'!I$5</f>
        <v>1.6937442425257517E-2</v>
      </c>
      <c r="J206">
        <f>'Population 2016'!J206/'Population 2016'!J$5</f>
        <v>8.0774238491329621E-3</v>
      </c>
      <c r="K206">
        <f>'Population 2016'!K206/'Population 2016'!K$5</f>
        <v>6.2609270897320797E-3</v>
      </c>
      <c r="L206">
        <f>'Population 2016'!L206/'Population 2016'!L$5</f>
        <v>8.3633822057725613E-3</v>
      </c>
      <c r="M206">
        <f>'Population 2016'!M206/'Population 2016'!M$5</f>
        <v>8.3633822057725613E-3</v>
      </c>
      <c r="N206">
        <f>'Population 2016'!N206/'Population 2016'!N$5</f>
        <v>4.7017786386542469E-3</v>
      </c>
      <c r="O206">
        <f>'Population 2016'!O206/'Population 2016'!O$5</f>
        <v>5.3298461477496754E-3</v>
      </c>
      <c r="P206">
        <f>'Population 2016'!P206/'Population 2016'!P$5</f>
        <v>7.7425898794094448E-3</v>
      </c>
      <c r="Q206">
        <f>'Population 2016'!Q206/'Population 2016'!Q$5</f>
        <v>1.0998695667500969E-2</v>
      </c>
      <c r="R206">
        <f>'Population 2016'!R206/'Population 2016'!R$5</f>
        <v>5.1631447277372651E-3</v>
      </c>
      <c r="S206">
        <f>'Population 2016'!S206/'Population 2016'!S$5</f>
        <v>6.7894031645044494E-3</v>
      </c>
      <c r="T206">
        <f>'Population 2016'!T206/'Population 2016'!T$5</f>
        <v>3.9645793683661928E-3</v>
      </c>
      <c r="U206">
        <f>'Population 2016'!U206/'Population 2016'!U$5</f>
        <v>2.3015978400389501E-3</v>
      </c>
      <c r="V206">
        <f>'Population 2016'!V206/'Population 2016'!V$5</f>
        <v>6.8004365712366717E-3</v>
      </c>
      <c r="W206">
        <f>'Population 2016'!W206/'Population 2016'!W$5</f>
        <v>7.1970662639970189E-3</v>
      </c>
      <c r="X206">
        <f>'Population 2016'!X206/'Population 2016'!X$5</f>
        <v>7.1970662639970189E-3</v>
      </c>
      <c r="Y206">
        <f>'Population 2016'!Y206/'Population 2016'!Y$5</f>
        <v>7.4124417735807061E-3</v>
      </c>
      <c r="Z206">
        <f>'Population 2016'!Z206/'Population 2016'!Z$5</f>
        <v>2.6830151205130639E-3</v>
      </c>
      <c r="AA206">
        <f>'Population 2016'!AA206/'Population 2016'!AA$5</f>
        <v>4.8114582066854155E-3</v>
      </c>
      <c r="AB206">
        <f>'Population 2016'!AB206/'Population 2016'!AB$5</f>
        <v>1.0728432084992273E-2</v>
      </c>
      <c r="AC206">
        <f>'Population 2016'!AC206/'Population 2016'!AC$5</f>
        <v>4.3761028172131537E-3</v>
      </c>
      <c r="AD206">
        <f>'Population 2016'!AD206/'Population 2016'!AD$5</f>
        <v>1.2869850013026164E-2</v>
      </c>
      <c r="AE206">
        <f>'Population 2016'!AE206/'Population 2016'!AE$5</f>
        <v>1.353196644729412E-2</v>
      </c>
      <c r="AF206">
        <f>'Population 2016'!AF206/'Population 2016'!AF$5</f>
        <v>6.0776063581112674E-3</v>
      </c>
      <c r="AG206">
        <f>'Population 2016'!AG206/'Population 2016'!AG$5</f>
        <v>1.353196644729412E-2</v>
      </c>
      <c r="AH206">
        <f>'Population 2016'!AH206/'Population 2016'!AH$5</f>
        <v>5.5933793410921119E-3</v>
      </c>
      <c r="AI206">
        <f>'Population 2016'!AI206/'Population 2016'!AI$5</f>
        <v>5.2935514918190565E-3</v>
      </c>
      <c r="AJ206">
        <f>'Population 2016'!AJ206/'Population 2016'!AJ$5</f>
        <v>5.9950366673172904E-3</v>
      </c>
      <c r="AK206">
        <f>'Population 2016'!AK206/'Population 2016'!AK$5</f>
        <v>1.5111323435123142E-2</v>
      </c>
      <c r="AL206">
        <f>'Population 2016'!AL206/'Population 2016'!AL$5</f>
        <v>7.4227133254110428E-3</v>
      </c>
      <c r="AM206">
        <f>'Population 2016'!AM206/'Population 2016'!AM$5</f>
        <v>4.1978912749781779E-3</v>
      </c>
      <c r="AN206">
        <f>'Population 2016'!AN206/'Population 2016'!AN$5</f>
        <v>1.9199301843569324E-2</v>
      </c>
      <c r="AO206">
        <f>'Population 2016'!AO206/'Population 2016'!AO$5</f>
        <v>1.9199301843569324E-2</v>
      </c>
      <c r="AP206">
        <f>'Population 2016'!AP206/'Population 2016'!AP$5</f>
        <v>1.7136153955899371E-2</v>
      </c>
      <c r="AQ206">
        <f>'Population 2016'!AQ206/'Population 2016'!AQ$5</f>
        <v>6.466816462980216E-3</v>
      </c>
      <c r="AR206">
        <f>'Population 2016'!AR206/'Population 2016'!AR$5</f>
        <v>7.3770552062775146E-3</v>
      </c>
      <c r="AS206">
        <f>'Population 2016'!AS206/'Population 2016'!AS$5</f>
        <v>1.6937442425257517E-2</v>
      </c>
      <c r="AT206">
        <f>'Population 2016'!AT206/'Population 2016'!AT$5</f>
        <v>2.499077344862129E-2</v>
      </c>
      <c r="AU206">
        <f>'Population 2016'!AU206/'Population 2016'!AU$5</f>
        <v>2.499077344862129E-2</v>
      </c>
      <c r="AV206">
        <f>'Population 2016'!AV206/'Population 2016'!AV$5</f>
        <v>5.3531834019638902E-3</v>
      </c>
      <c r="AW206">
        <f>'Population 2016'!AW206/'Population 2016'!AW$5</f>
        <v>7.0626639819391058E-3</v>
      </c>
      <c r="AX206">
        <f>'Population 2016'!AX206/'Population 2016'!AX$5</f>
        <v>9.0598924057911749E-3</v>
      </c>
      <c r="AY206">
        <f>'Population 2016'!AY206/'Population 2016'!AY$5</f>
        <v>9.1872953703987029E-3</v>
      </c>
      <c r="AZ206">
        <f>'Population 2016'!AZ206/'Population 2016'!AZ$5</f>
        <v>1.093878537199924E-2</v>
      </c>
      <c r="BA206">
        <f>'Population 2016'!BA206/'Population 2016'!BA$5</f>
        <v>5.708810192183114E-3</v>
      </c>
      <c r="BB206">
        <f>'Population 2016'!BB206/'Population 2016'!BB$5</f>
        <v>5.5377944111087325E-3</v>
      </c>
      <c r="BC206">
        <f>'Population 2016'!BC206/'Population 2016'!BC$5</f>
        <v>2.3015978400389501E-3</v>
      </c>
      <c r="BD206" s="9">
        <v>204</v>
      </c>
    </row>
    <row r="207" spans="1:56" x14ac:dyDescent="0.35">
      <c r="A207" s="3"/>
      <c r="B207" s="5" t="s">
        <v>58</v>
      </c>
      <c r="C207">
        <f>'Population 2016'!C207/'Population 2016'!C$5</f>
        <v>3.3886523590233729E-3</v>
      </c>
      <c r="D207">
        <f>'Population 2016'!D207/'Population 2016'!D$5</f>
        <v>6.6361511301507191E-3</v>
      </c>
      <c r="E207">
        <f>'Population 2016'!E207/'Population 2016'!E$5</f>
        <v>9.6147084882265525E-3</v>
      </c>
      <c r="F207">
        <f>'Population 2016'!F207/'Population 2016'!F$5</f>
        <v>8.9209374195209894E-3</v>
      </c>
      <c r="G207">
        <f>'Population 2016'!G207/'Population 2016'!G$5</f>
        <v>9.1349537162345052E-3</v>
      </c>
      <c r="H207">
        <f>'Population 2016'!H207/'Population 2016'!H$5</f>
        <v>5.0419405148291411E-3</v>
      </c>
      <c r="I207">
        <f>'Population 2016'!I207/'Population 2016'!I$5</f>
        <v>1.3001423666359601E-2</v>
      </c>
      <c r="J207">
        <f>'Population 2016'!J207/'Population 2016'!J$5</f>
        <v>6.6593135019032534E-3</v>
      </c>
      <c r="K207">
        <f>'Population 2016'!K207/'Population 2016'!K$5</f>
        <v>4.8906109719793981E-3</v>
      </c>
      <c r="L207">
        <f>'Population 2016'!L207/'Population 2016'!L$5</f>
        <v>6.5604498594189313E-3</v>
      </c>
      <c r="M207">
        <f>'Population 2016'!M207/'Population 2016'!M$5</f>
        <v>6.5604498594189313E-3</v>
      </c>
      <c r="N207">
        <f>'Population 2016'!N207/'Population 2016'!N$5</f>
        <v>3.2952636612790446E-3</v>
      </c>
      <c r="O207">
        <f>'Population 2016'!O207/'Population 2016'!O$5</f>
        <v>4.3490752023459247E-3</v>
      </c>
      <c r="P207">
        <f>'Population 2016'!P207/'Population 2016'!P$5</f>
        <v>5.3983996393553481E-3</v>
      </c>
      <c r="Q207">
        <f>'Population 2016'!Q207/'Population 2016'!Q$5</f>
        <v>8.7425529664751297E-3</v>
      </c>
      <c r="R207">
        <f>'Population 2016'!R207/'Population 2016'!R$5</f>
        <v>3.6860595092351096E-3</v>
      </c>
      <c r="S207">
        <f>'Population 2016'!S207/'Population 2016'!S$5</f>
        <v>5.075281876742146E-3</v>
      </c>
      <c r="T207">
        <f>'Population 2016'!T207/'Population 2016'!T$5</f>
        <v>2.789630670581611E-3</v>
      </c>
      <c r="U207">
        <f>'Population 2016'!U207/'Population 2016'!U$5</f>
        <v>1.8589828708006906E-3</v>
      </c>
      <c r="V207">
        <f>'Population 2016'!V207/'Population 2016'!V$5</f>
        <v>4.9076102304210778E-3</v>
      </c>
      <c r="W207">
        <f>'Population 2016'!W207/'Population 2016'!W$5</f>
        <v>5.399433909229371E-3</v>
      </c>
      <c r="X207">
        <f>'Population 2016'!X207/'Population 2016'!X$5</f>
        <v>5.399433909229371E-3</v>
      </c>
      <c r="Y207">
        <f>'Population 2016'!Y207/'Population 2016'!Y$5</f>
        <v>5.7471264367816091E-3</v>
      </c>
      <c r="Z207">
        <f>'Population 2016'!Z207/'Population 2016'!Z$5</f>
        <v>1.7344744213417785E-3</v>
      </c>
      <c r="AA207">
        <f>'Population 2016'!AA207/'Population 2016'!AA$5</f>
        <v>3.3046386523133465E-3</v>
      </c>
      <c r="AB207">
        <f>'Population 2016'!AB207/'Population 2016'!AB$5</f>
        <v>7.4654821243974089E-3</v>
      </c>
      <c r="AC207">
        <f>'Population 2016'!AC207/'Population 2016'!AC$5</f>
        <v>3.0635822605968709E-3</v>
      </c>
      <c r="AD207">
        <f>'Population 2016'!AD207/'Population 2016'!AD$5</f>
        <v>9.9743198481521463E-3</v>
      </c>
      <c r="AE207">
        <f>'Population 2016'!AE207/'Population 2016'!AE$5</f>
        <v>1.0292713477551105E-2</v>
      </c>
      <c r="AF207">
        <f>'Population 2016'!AF207/'Population 2016'!AF$5</f>
        <v>4.6298390867001464E-3</v>
      </c>
      <c r="AG207">
        <f>'Population 2016'!AG207/'Population 2016'!AG$5</f>
        <v>1.0292713477551105E-2</v>
      </c>
      <c r="AH207">
        <f>'Population 2016'!AH207/'Population 2016'!AH$5</f>
        <v>3.7375885866082125E-3</v>
      </c>
      <c r="AI207">
        <f>'Population 2016'!AI207/'Population 2016'!AI$5</f>
        <v>3.9045410797095108E-3</v>
      </c>
      <c r="AJ207">
        <f>'Population 2016'!AJ207/'Population 2016'!AJ$5</f>
        <v>4.9215068454953577E-3</v>
      </c>
      <c r="AK207">
        <f>'Population 2016'!AK207/'Population 2016'!AK$5</f>
        <v>1.1729504796147995E-2</v>
      </c>
      <c r="AL207">
        <f>'Population 2016'!AL207/'Population 2016'!AL$5</f>
        <v>6.0126638406555397E-3</v>
      </c>
      <c r="AM207">
        <f>'Population 2016'!AM207/'Population 2016'!AM$5</f>
        <v>2.8722413986692792E-3</v>
      </c>
      <c r="AN207">
        <f>'Population 2016'!AN207/'Population 2016'!AN$5</f>
        <v>1.5108541507581542E-2</v>
      </c>
      <c r="AO207">
        <f>'Population 2016'!AO207/'Population 2016'!AO$5</f>
        <v>1.5108541507581542E-2</v>
      </c>
      <c r="AP207">
        <f>'Population 2016'!AP207/'Population 2016'!AP$5</f>
        <v>1.252318374205412E-2</v>
      </c>
      <c r="AQ207">
        <f>'Population 2016'!AQ207/'Population 2016'!AQ$5</f>
        <v>4.9323176412560971E-3</v>
      </c>
      <c r="AR207">
        <f>'Population 2016'!AR207/'Population 2016'!AR$5</f>
        <v>5.4268606880751424E-3</v>
      </c>
      <c r="AS207">
        <f>'Population 2016'!AS207/'Population 2016'!AS$5</f>
        <v>1.3001423666359601E-2</v>
      </c>
      <c r="AT207">
        <f>'Population 2016'!AT207/'Population 2016'!AT$5</f>
        <v>1.6186007275794802E-2</v>
      </c>
      <c r="AU207">
        <f>'Population 2016'!AU207/'Population 2016'!AU$5</f>
        <v>1.6186007275794802E-2</v>
      </c>
      <c r="AV207">
        <f>'Population 2016'!AV207/'Population 2016'!AV$5</f>
        <v>4.6246436490338929E-3</v>
      </c>
      <c r="AW207">
        <f>'Population 2016'!AW207/'Population 2016'!AW$5</f>
        <v>4.6486972969674778E-3</v>
      </c>
      <c r="AX207">
        <f>'Population 2016'!AX207/'Population 2016'!AX$5</f>
        <v>7.6159321210882095E-3</v>
      </c>
      <c r="AY207">
        <f>'Population 2016'!AY207/'Population 2016'!AY$5</f>
        <v>6.8969737768122151E-3</v>
      </c>
      <c r="AZ207">
        <f>'Population 2016'!AZ207/'Population 2016'!AZ$5</f>
        <v>8.2148753674545962E-3</v>
      </c>
      <c r="BA207">
        <f>'Population 2016'!BA207/'Population 2016'!BA$5</f>
        <v>3.819369466637875E-3</v>
      </c>
      <c r="BB207">
        <f>'Population 2016'!BB207/'Population 2016'!BB$5</f>
        <v>3.8667891149886413E-3</v>
      </c>
      <c r="BC207">
        <f>'Population 2016'!BC207/'Population 2016'!BC$5</f>
        <v>1.8589828708006906E-3</v>
      </c>
      <c r="BD207" s="9">
        <v>205</v>
      </c>
    </row>
    <row r="208" spans="1:56" x14ac:dyDescent="0.35">
      <c r="A208" s="3"/>
      <c r="B208" s="5" t="s">
        <v>59</v>
      </c>
      <c r="C208">
        <f>'Population 2016'!C208/'Population 2016'!C$5</f>
        <v>2.2897681098679804E-3</v>
      </c>
      <c r="D208">
        <f>'Population 2016'!D208/'Population 2016'!D$5</f>
        <v>4.7607171151081247E-3</v>
      </c>
      <c r="E208">
        <f>'Population 2016'!E208/'Population 2016'!E$5</f>
        <v>7.0270346288891289E-3</v>
      </c>
      <c r="F208">
        <f>'Population 2016'!F208/'Population 2016'!F$5</f>
        <v>7.0151944372907546E-3</v>
      </c>
      <c r="G208">
        <f>'Population 2016'!G208/'Population 2016'!G$5</f>
        <v>6.1305689384507115E-3</v>
      </c>
      <c r="H208">
        <f>'Population 2016'!H208/'Population 2016'!H$5</f>
        <v>3.3202232071929522E-3</v>
      </c>
      <c r="I208">
        <f>'Population 2016'!I208/'Population 2016'!I$5</f>
        <v>9.5364709823297887E-3</v>
      </c>
      <c r="J208">
        <f>'Population 2016'!J208/'Population 2016'!J$5</f>
        <v>4.3704336432167055E-3</v>
      </c>
      <c r="K208">
        <f>'Population 2016'!K208/'Population 2016'!K$5</f>
        <v>3.0241459150404009E-3</v>
      </c>
      <c r="L208">
        <f>'Population 2016'!L208/'Population 2016'!L$5</f>
        <v>4.8369418455037885E-3</v>
      </c>
      <c r="M208">
        <f>'Population 2016'!M208/'Population 2016'!M$5</f>
        <v>4.8369418455037885E-3</v>
      </c>
      <c r="N208">
        <f>'Population 2016'!N208/'Population 2016'!N$5</f>
        <v>2.5478014161596516E-3</v>
      </c>
      <c r="O208">
        <f>'Population 2016'!O208/'Population 2016'!O$5</f>
        <v>2.5064146382540297E-3</v>
      </c>
      <c r="P208">
        <f>'Population 2016'!P208/'Population 2016'!P$5</f>
        <v>4.2037642285585484E-3</v>
      </c>
      <c r="Q208">
        <f>'Population 2016'!Q208/'Population 2016'!Q$5</f>
        <v>5.7696149281442049E-3</v>
      </c>
      <c r="R208">
        <f>'Population 2016'!R208/'Population 2016'!R$5</f>
        <v>2.7545643263959122E-3</v>
      </c>
      <c r="S208">
        <f>'Population 2016'!S208/'Population 2016'!S$5</f>
        <v>3.6153660116757962E-3</v>
      </c>
      <c r="T208">
        <f>'Population 2016'!T208/'Population 2016'!T$5</f>
        <v>2.2172794237400131E-3</v>
      </c>
      <c r="U208">
        <f>'Population 2016'!U208/'Population 2016'!U$5</f>
        <v>9.7375293232417125E-4</v>
      </c>
      <c r="V208">
        <f>'Population 2016'!V208/'Population 2016'!V$5</f>
        <v>3.6253730318040619E-3</v>
      </c>
      <c r="W208">
        <f>'Population 2016'!W208/'Population 2016'!W$5</f>
        <v>3.7325384529902799E-3</v>
      </c>
      <c r="X208">
        <f>'Population 2016'!X208/'Population 2016'!X$5</f>
        <v>3.7325384529902799E-3</v>
      </c>
      <c r="Y208">
        <f>'Population 2016'!Y208/'Population 2016'!Y$5</f>
        <v>3.9824486097200362E-3</v>
      </c>
      <c r="Z208">
        <f>'Population 2016'!Z208/'Population 2016'!Z$5</f>
        <v>1.3531223443280171E-3</v>
      </c>
      <c r="AA208">
        <f>'Population 2016'!AA208/'Population 2016'!AA$5</f>
        <v>2.3074004904471757E-3</v>
      </c>
      <c r="AB208">
        <f>'Population 2016'!AB208/'Population 2016'!AB$5</f>
        <v>5.3713806126731009E-3</v>
      </c>
      <c r="AC208">
        <f>'Population 2016'!AC208/'Population 2016'!AC$5</f>
        <v>2.2578663318308474E-3</v>
      </c>
      <c r="AD208">
        <f>'Population 2016'!AD208/'Population 2016'!AD$5</f>
        <v>6.5875172131452603E-3</v>
      </c>
      <c r="AE208">
        <f>'Population 2016'!AE208/'Population 2016'!AE$5</f>
        <v>6.7608497007156133E-3</v>
      </c>
      <c r="AF208">
        <f>'Population 2016'!AF208/'Population 2016'!AF$5</f>
        <v>3.3328809060610173E-3</v>
      </c>
      <c r="AG208">
        <f>'Population 2016'!AG208/'Population 2016'!AG$5</f>
        <v>6.7608497007156133E-3</v>
      </c>
      <c r="AH208">
        <f>'Population 2016'!AH208/'Population 2016'!AH$5</f>
        <v>2.3963664397239535E-3</v>
      </c>
      <c r="AI208">
        <f>'Population 2016'!AI208/'Population 2016'!AI$5</f>
        <v>2.7930593227753959E-3</v>
      </c>
      <c r="AJ208">
        <f>'Population 2016'!AJ208/'Population 2016'!AJ$5</f>
        <v>2.8859827677550679E-3</v>
      </c>
      <c r="AK208">
        <f>'Population 2016'!AK208/'Population 2016'!AK$5</f>
        <v>8.5111197716958124E-3</v>
      </c>
      <c r="AL208">
        <f>'Population 2016'!AL208/'Population 2016'!AL$5</f>
        <v>4.0882566822156401E-3</v>
      </c>
      <c r="AM208">
        <f>'Population 2016'!AM208/'Population 2016'!AM$5</f>
        <v>1.8327290639680396E-3</v>
      </c>
      <c r="AN208">
        <f>'Population 2016'!AN208/'Population 2016'!AN$5</f>
        <v>1.2217737536816844E-2</v>
      </c>
      <c r="AO208">
        <f>'Population 2016'!AO208/'Population 2016'!AO$5</f>
        <v>1.2217737536816844E-2</v>
      </c>
      <c r="AP208">
        <f>'Population 2016'!AP208/'Population 2016'!AP$5</f>
        <v>9.6380958419859542E-3</v>
      </c>
      <c r="AQ208">
        <f>'Population 2016'!AQ208/'Population 2016'!AQ$5</f>
        <v>3.3841179371951555E-3</v>
      </c>
      <c r="AR208">
        <f>'Population 2016'!AR208/'Population 2016'!AR$5</f>
        <v>3.8507096466904281E-3</v>
      </c>
      <c r="AS208">
        <f>'Population 2016'!AS208/'Population 2016'!AS$5</f>
        <v>9.5364709823297887E-3</v>
      </c>
      <c r="AT208">
        <f>'Population 2016'!AT208/'Population 2016'!AT$5</f>
        <v>1.1968155216955765E-2</v>
      </c>
      <c r="AU208">
        <f>'Population 2016'!AU208/'Population 2016'!AU$5</f>
        <v>1.1968155216955765E-2</v>
      </c>
      <c r="AV208">
        <f>'Population 2016'!AV208/'Population 2016'!AV$5</f>
        <v>3.2731496146130292E-3</v>
      </c>
      <c r="AW208">
        <f>'Population 2016'!AW208/'Population 2016'!AW$5</f>
        <v>2.9898102385746538E-3</v>
      </c>
      <c r="AX208">
        <f>'Population 2016'!AX208/'Population 2016'!AX$5</f>
        <v>5.0985854300573752E-3</v>
      </c>
      <c r="AY208">
        <f>'Population 2016'!AY208/'Population 2016'!AY$5</f>
        <v>5.1344818090021723E-3</v>
      </c>
      <c r="AZ208">
        <f>'Population 2016'!AZ208/'Population 2016'!AZ$5</f>
        <v>6.3682542239301395E-3</v>
      </c>
      <c r="BA208">
        <f>'Population 2016'!BA208/'Population 2016'!BA$5</f>
        <v>2.5507449794860723E-3</v>
      </c>
      <c r="BB208">
        <f>'Population 2016'!BB208/'Population 2016'!BB$5</f>
        <v>2.7067523804920491E-3</v>
      </c>
      <c r="BC208">
        <f>'Population 2016'!BC208/'Population 2016'!BC$5</f>
        <v>9.7375293232417125E-4</v>
      </c>
      <c r="BD208" s="9">
        <v>206</v>
      </c>
    </row>
    <row r="209" spans="1:56" x14ac:dyDescent="0.35">
      <c r="A209" s="3"/>
      <c r="B209" s="5" t="s">
        <v>60</v>
      </c>
      <c r="C209">
        <f>'Population 2016'!C209/'Population 2016'!C$5</f>
        <v>1.5588823069413707E-3</v>
      </c>
      <c r="D209">
        <f>'Population 2016'!D209/'Population 2016'!D$5</f>
        <v>3.1102373756638595E-3</v>
      </c>
      <c r="E209">
        <f>'Population 2016'!E209/'Population 2016'!E$5</f>
        <v>4.5331170688030602E-3</v>
      </c>
      <c r="F209">
        <f>'Population 2016'!F209/'Population 2016'!F$5</f>
        <v>4.2132371877414369E-3</v>
      </c>
      <c r="G209">
        <f>'Population 2016'!G209/'Population 2016'!G$5</f>
        <v>4.1547122827911009E-3</v>
      </c>
      <c r="H209">
        <f>'Population 2016'!H209/'Population 2016'!H$5</f>
        <v>2.2761686439936061E-3</v>
      </c>
      <c r="I209">
        <f>'Population 2016'!I209/'Population 2016'!I$5</f>
        <v>6.2180721882589395E-3</v>
      </c>
      <c r="J209">
        <f>'Population 2016'!J209/'Population 2016'!J$5</f>
        <v>3.0020815537845301E-3</v>
      </c>
      <c r="K209">
        <f>'Population 2016'!K209/'Population 2016'!K$5</f>
        <v>2.173604876435288E-3</v>
      </c>
      <c r="L209">
        <f>'Population 2016'!L209/'Population 2016'!L$5</f>
        <v>3.6217495591949552E-3</v>
      </c>
      <c r="M209">
        <f>'Population 2016'!M209/'Population 2016'!M$5</f>
        <v>3.6217495591949552E-3</v>
      </c>
      <c r="N209">
        <f>'Population 2016'!N209/'Population 2016'!N$5</f>
        <v>2.2343495069160352E-3</v>
      </c>
      <c r="O209">
        <f>'Population 2016'!O209/'Population 2016'!O$5</f>
        <v>1.5454572473028799E-3</v>
      </c>
      <c r="P209">
        <f>'Population 2016'!P209/'Population 2016'!P$5</f>
        <v>3.0429392539163755E-3</v>
      </c>
      <c r="Q209">
        <f>'Population 2016'!Q209/'Population 2016'!Q$5</f>
        <v>3.8424930376846334E-3</v>
      </c>
      <c r="R209">
        <f>'Population 2016'!R209/'Population 2016'!R$5</f>
        <v>2.0892106243679139E-3</v>
      </c>
      <c r="S209">
        <f>'Population 2016'!S209/'Population 2016'!S$5</f>
        <v>2.4008289921284586E-3</v>
      </c>
      <c r="T209">
        <f>'Population 2016'!T209/'Population 2016'!T$5</f>
        <v>1.6193352349664733E-3</v>
      </c>
      <c r="U209">
        <f>'Population 2016'!U209/'Population 2016'!U$5</f>
        <v>9.2949143540034529E-4</v>
      </c>
      <c r="V209">
        <f>'Population 2016'!V209/'Population 2016'!V$5</f>
        <v>2.6026362186214423E-3</v>
      </c>
      <c r="W209">
        <f>'Population 2016'!W209/'Population 2016'!W$5</f>
        <v>2.3532641735140116E-3</v>
      </c>
      <c r="X209">
        <f>'Population 2016'!X209/'Population 2016'!X$5</f>
        <v>2.3532641735140116E-3</v>
      </c>
      <c r="Y209">
        <f>'Population 2016'!Y209/'Population 2016'!Y$5</f>
        <v>2.7940732261808239E-3</v>
      </c>
      <c r="Z209">
        <f>'Population 2016'!Z209/'Population 2016'!Z$5</f>
        <v>9.6983446996900787E-4</v>
      </c>
      <c r="AA209">
        <f>'Population 2016'!AA209/'Population 2016'!AA$5</f>
        <v>1.5686071286915584E-3</v>
      </c>
      <c r="AB209">
        <f>'Population 2016'!AB209/'Population 2016'!AB$5</f>
        <v>3.5188274669150383E-3</v>
      </c>
      <c r="AC209">
        <f>'Population 2016'!AC209/'Population 2016'!AC$5</f>
        <v>1.575231526971315E-3</v>
      </c>
      <c r="AD209">
        <f>'Population 2016'!AD209/'Population 2016'!AD$5</f>
        <v>4.5777661989653507E-3</v>
      </c>
      <c r="AE209">
        <f>'Population 2016'!AE209/'Population 2016'!AE$5</f>
        <v>4.7382416657255205E-3</v>
      </c>
      <c r="AF209">
        <f>'Population 2016'!AF209/'Population 2016'!AF$5</f>
        <v>2.00576090726749E-3</v>
      </c>
      <c r="AG209">
        <f>'Population 2016'!AG209/'Population 2016'!AG$5</f>
        <v>4.7382416657255205E-3</v>
      </c>
      <c r="AH209">
        <f>'Population 2016'!AH209/'Population 2016'!AH$5</f>
        <v>1.5567093616191264E-3</v>
      </c>
      <c r="AI209">
        <f>'Population 2016'!AI209/'Population 2016'!AI$5</f>
        <v>1.9221935427421472E-3</v>
      </c>
      <c r="AJ209">
        <f>'Population 2016'!AJ209/'Population 2016'!AJ$5</f>
        <v>2.2028274265956556E-3</v>
      </c>
      <c r="AK209">
        <f>'Population 2016'!AK209/'Population 2016'!AK$5</f>
        <v>5.6196019762895537E-3</v>
      </c>
      <c r="AL209">
        <f>'Population 2016'!AL209/'Population 2016'!AL$5</f>
        <v>2.740284847732392E-3</v>
      </c>
      <c r="AM209">
        <f>'Population 2016'!AM209/'Population 2016'!AM$5</f>
        <v>1.0938422476647193E-3</v>
      </c>
      <c r="AN209">
        <f>'Population 2016'!AN209/'Population 2016'!AN$5</f>
        <v>6.872477364459474E-3</v>
      </c>
      <c r="AO209">
        <f>'Population 2016'!AO209/'Population 2016'!AO$5</f>
        <v>6.872477364459474E-3</v>
      </c>
      <c r="AP209">
        <f>'Population 2016'!AP209/'Population 2016'!AP$5</f>
        <v>6.7767861388963744E-3</v>
      </c>
      <c r="AQ209">
        <f>'Population 2016'!AQ209/'Population 2016'!AQ$5</f>
        <v>2.1030854387022522E-3</v>
      </c>
      <c r="AR209">
        <f>'Population 2016'!AR209/'Population 2016'!AR$5</f>
        <v>2.6093932364295623E-3</v>
      </c>
      <c r="AS209">
        <f>'Population 2016'!AS209/'Population 2016'!AS$5</f>
        <v>6.2180721882589395E-3</v>
      </c>
      <c r="AT209">
        <f>'Population 2016'!AT209/'Population 2016'!AT$5</f>
        <v>7.0121790478198977E-3</v>
      </c>
      <c r="AU209">
        <f>'Population 2016'!AU209/'Population 2016'!AU$5</f>
        <v>7.0121790478198977E-3</v>
      </c>
      <c r="AV209">
        <f>'Population 2016'!AV209/'Population 2016'!AV$5</f>
        <v>2.5023756731073804E-3</v>
      </c>
      <c r="AW209">
        <f>'Population 2016'!AW209/'Population 2016'!AW$5</f>
        <v>2.0440539386173654E-3</v>
      </c>
      <c r="AX209">
        <f>'Population 2016'!AX209/'Population 2016'!AX$5</f>
        <v>3.4501705917681486E-3</v>
      </c>
      <c r="AY209">
        <f>'Population 2016'!AY209/'Population 2016'!AY$5</f>
        <v>3.4607264159603438E-3</v>
      </c>
      <c r="AZ209">
        <f>'Population 2016'!AZ209/'Population 2016'!AZ$5</f>
        <v>4.4353423727643516E-3</v>
      </c>
      <c r="BA209">
        <f>'Population 2016'!BA209/'Population 2016'!BA$5</f>
        <v>2.0918808032822284E-3</v>
      </c>
      <c r="BB209">
        <f>'Population 2016'!BB209/'Population 2016'!BB$5</f>
        <v>1.5536206265579363E-3</v>
      </c>
      <c r="BC209">
        <f>'Population 2016'!BC209/'Population 2016'!BC$5</f>
        <v>9.2949143540034529E-4</v>
      </c>
      <c r="BD209" s="9">
        <v>207</v>
      </c>
    </row>
    <row r="210" spans="1:56" x14ac:dyDescent="0.35">
      <c r="A210" s="3"/>
      <c r="B210" s="5" t="s">
        <v>80</v>
      </c>
      <c r="C210">
        <f>'Population 2016'!C210/'Population 2016'!C$5</f>
        <v>7.2066362386469923E-4</v>
      </c>
      <c r="D210">
        <f>'Population 2016'!D210/'Population 2016'!D$5</f>
        <v>1.6724861359701886E-3</v>
      </c>
      <c r="E210">
        <f>'Population 2016'!E210/'Population 2016'!E$5</f>
        <v>2.5454835246743143E-3</v>
      </c>
      <c r="F210">
        <f>'Population 2016'!F210/'Population 2016'!F$5</f>
        <v>2.5753283543651817E-3</v>
      </c>
      <c r="G210">
        <f>'Population 2016'!G210/'Population 2016'!G$5</f>
        <v>1.8946570670708603E-3</v>
      </c>
      <c r="H210">
        <f>'Population 2016'!H210/'Population 2016'!H$5</f>
        <v>1.050539374150895E-3</v>
      </c>
      <c r="I210">
        <f>'Population 2016'!I210/'Population 2016'!I$5</f>
        <v>3.6010384389917093E-3</v>
      </c>
      <c r="J210">
        <f>'Population 2016'!J210/'Population 2016'!J$5</f>
        <v>1.6586085932511216E-3</v>
      </c>
      <c r="K210">
        <f>'Population 2016'!K210/'Population 2016'!K$5</f>
        <v>9.9229787837263141E-4</v>
      </c>
      <c r="L210">
        <f>'Population 2016'!L210/'Population 2016'!L$5</f>
        <v>1.8188172128413261E-3</v>
      </c>
      <c r="M210">
        <f>'Population 2016'!M210/'Population 2016'!M$5</f>
        <v>1.8188172128413261E-3</v>
      </c>
      <c r="N210">
        <f>'Population 2016'!N210/'Population 2016'!N$5</f>
        <v>1.2216587232058897E-3</v>
      </c>
      <c r="O210">
        <f>'Population 2016'!O210/'Population 2016'!O$5</f>
        <v>6.2412696525693224E-4</v>
      </c>
      <c r="P210">
        <f>'Population 2016'!P210/'Population 2016'!P$5</f>
        <v>1.6229009354220669E-3</v>
      </c>
      <c r="Q210">
        <f>'Population 2016'!Q210/'Population 2016'!Q$5</f>
        <v>2.3148964171983877E-3</v>
      </c>
      <c r="R210">
        <f>'Population 2016'!R210/'Population 2016'!R$5</f>
        <v>1.0113376270825571E-3</v>
      </c>
      <c r="S210">
        <f>'Population 2016'!S210/'Population 2016'!S$5</f>
        <v>1.3328131537183722E-3</v>
      </c>
      <c r="T210">
        <f>'Population 2016'!T210/'Population 2016'!T$5</f>
        <v>9.981247353457142E-4</v>
      </c>
      <c r="U210">
        <f>'Population 2016'!U210/'Population 2016'!U$5</f>
        <v>5.3113796308591158E-4</v>
      </c>
      <c r="V210">
        <f>'Population 2016'!V210/'Population 2016'!V$5</f>
        <v>1.3051342914494623E-3</v>
      </c>
      <c r="W210">
        <f>'Population 2016'!W210/'Population 2016'!W$5</f>
        <v>1.1766320867570058E-3</v>
      </c>
      <c r="X210">
        <f>'Population 2016'!X210/'Population 2016'!X$5</f>
        <v>1.1766320867570058E-3</v>
      </c>
      <c r="Y210">
        <f>'Population 2016'!Y210/'Population 2016'!Y$5</f>
        <v>1.4745393554951431E-3</v>
      </c>
      <c r="Z210">
        <f>'Population 2016'!Z210/'Population 2016'!Z$5</f>
        <v>4.9556412038336526E-4</v>
      </c>
      <c r="AA210">
        <f>'Population 2016'!AA210/'Population 2016'!AA$5</f>
        <v>7.9991655355554268E-4</v>
      </c>
      <c r="AB210">
        <f>'Population 2016'!AB210/'Population 2016'!AB$5</f>
        <v>1.8382240054041329E-3</v>
      </c>
      <c r="AC210">
        <f>'Population 2016'!AC210/'Population 2016'!AC$5</f>
        <v>8.1916176583143885E-4</v>
      </c>
      <c r="AD210">
        <f>'Population 2016'!AD210/'Population 2016'!AD$5</f>
        <v>2.3782053667795603E-3</v>
      </c>
      <c r="AE210">
        <f>'Population 2016'!AE210/'Population 2016'!AE$5</f>
        <v>2.5616279427920206E-3</v>
      </c>
      <c r="AF210">
        <f>'Population 2016'!AF210/'Population 2016'!AF$5</f>
        <v>1.1612299989443363E-3</v>
      </c>
      <c r="AG210">
        <f>'Population 2016'!AG210/'Population 2016'!AG$5</f>
        <v>2.5616279427920206E-3</v>
      </c>
      <c r="AH210">
        <f>'Population 2016'!AH210/'Population 2016'!AH$5</f>
        <v>7.6535114198935566E-4</v>
      </c>
      <c r="AI210">
        <f>'Population 2016'!AI210/'Population 2016'!AI$5</f>
        <v>1.101911803307376E-3</v>
      </c>
      <c r="AJ210">
        <f>'Population 2016'!AJ210/'Population 2016'!AJ$5</f>
        <v>9.7593620165630315E-4</v>
      </c>
      <c r="AK210">
        <f>'Population 2016'!AK210/'Population 2016'!AK$5</f>
        <v>2.6903687313779966E-3</v>
      </c>
      <c r="AL210">
        <f>'Population 2016'!AL210/'Population 2016'!AL$5</f>
        <v>1.3568400702364271E-3</v>
      </c>
      <c r="AM210">
        <f>'Population 2016'!AM210/'Population 2016'!AM$5</f>
        <v>4.6723725148592314E-4</v>
      </c>
      <c r="AN210">
        <f>'Population 2016'!AN210/'Population 2016'!AN$5</f>
        <v>3.708956037962256E-3</v>
      </c>
      <c r="AO210">
        <f>'Population 2016'!AO210/'Population 2016'!AO$5</f>
        <v>3.708956037962256E-3</v>
      </c>
      <c r="AP210">
        <f>'Population 2016'!AP210/'Population 2016'!AP$5</f>
        <v>3.6935465973400123E-3</v>
      </c>
      <c r="AQ210">
        <f>'Population 2016'!AQ210/'Population 2016'!AQ$5</f>
        <v>1.2330794103140243E-3</v>
      </c>
      <c r="AR210">
        <f>'Population 2016'!AR210/'Population 2016'!AR$5</f>
        <v>1.377656260059798E-3</v>
      </c>
      <c r="AS210">
        <f>'Population 2016'!AS210/'Population 2016'!AS$5</f>
        <v>3.6010384389917093E-3</v>
      </c>
      <c r="AT210">
        <f>'Population 2016'!AT210/'Population 2016'!AT$5</f>
        <v>3.2161121948647651E-3</v>
      </c>
      <c r="AU210">
        <f>'Population 2016'!AU210/'Population 2016'!AU$5</f>
        <v>3.2161121948647651E-3</v>
      </c>
      <c r="AV210">
        <f>'Population 2016'!AV210/'Population 2016'!AV$5</f>
        <v>1.1403230915426037E-3</v>
      </c>
      <c r="AW210">
        <f>'Population 2016'!AW210/'Population 2016'!AW$5</f>
        <v>1.0792299713222283E-3</v>
      </c>
      <c r="AX210">
        <f>'Population 2016'!AX210/'Population 2016'!AX$5</f>
        <v>2.018988716664324E-3</v>
      </c>
      <c r="AY210">
        <f>'Population 2016'!AY210/'Population 2016'!AY$5</f>
        <v>1.8787674795752885E-3</v>
      </c>
      <c r="AZ210">
        <f>'Population 2016'!AZ210/'Population 2016'!AZ$5</f>
        <v>2.496677807755809E-3</v>
      </c>
      <c r="BA210">
        <f>'Population 2016'!BA210/'Population 2016'!BA$5</f>
        <v>7.9626430576549341E-4</v>
      </c>
      <c r="BB210">
        <f>'Population 2016'!BB210/'Population 2016'!BB$5</f>
        <v>7.5954786187276886E-4</v>
      </c>
      <c r="BC210">
        <f>'Population 2016'!BC210/'Population 2016'!BC$5</f>
        <v>5.3113796308591158E-4</v>
      </c>
      <c r="BD210" s="9">
        <v>208</v>
      </c>
    </row>
    <row r="211" spans="1:56" x14ac:dyDescent="0.35">
      <c r="A211" s="4"/>
      <c r="B211" s="8" t="s">
        <v>79</v>
      </c>
      <c r="C211">
        <f>'Population 2016'!C211/'Population 2016'!C$5</f>
        <v>2.0955467076916786E-4</v>
      </c>
      <c r="D211">
        <f>'Population 2016'!D211/'Population 2016'!D$5</f>
        <v>6.601918957777061E-4</v>
      </c>
      <c r="E211">
        <f>'Population 2016'!E211/'Population 2016'!E$5</f>
        <v>1.0735096264280256E-3</v>
      </c>
      <c r="F211">
        <f>'Population 2016'!F211/'Population 2016'!F$5</f>
        <v>9.7862477465876898E-4</v>
      </c>
      <c r="G211">
        <f>'Population 2016'!G211/'Population 2016'!G$5</f>
        <v>9.4732853353543013E-4</v>
      </c>
      <c r="H211">
        <f>'Population 2016'!H211/'Population 2016'!H$5</f>
        <v>4.5393676660841146E-4</v>
      </c>
      <c r="I211">
        <f>'Population 2016'!I211/'Population 2016'!I$5</f>
        <v>1.2875806046394773E-3</v>
      </c>
      <c r="J211">
        <f>'Population 2016'!J211/'Population 2016'!J$5</f>
        <v>6.302712654354262E-4</v>
      </c>
      <c r="K211">
        <f>'Population 2016'!K211/'Population 2016'!K$5</f>
        <v>3.7801823938005011E-4</v>
      </c>
      <c r="L211">
        <f>'Population 2016'!L211/'Population 2016'!L$5</f>
        <v>6.8304925897097837E-4</v>
      </c>
      <c r="M211">
        <f>'Population 2016'!M211/'Population 2016'!M$5</f>
        <v>6.8304925897097837E-4</v>
      </c>
      <c r="N211">
        <f>'Population 2016'!N211/'Population 2016'!N$5</f>
        <v>6.6708996069795288E-4</v>
      </c>
      <c r="O211">
        <f>'Population 2016'!O211/'Population 2016'!O$5</f>
        <v>3.2692364846791691E-4</v>
      </c>
      <c r="P211">
        <f>'Population 2016'!P211/'Population 2016'!P$5</f>
        <v>6.9874901386227887E-4</v>
      </c>
      <c r="Q211">
        <f>'Population 2016'!Q211/'Population 2016'!Q$5</f>
        <v>7.2854608053959415E-4</v>
      </c>
      <c r="R211">
        <f>'Population 2016'!R211/'Population 2016'!R$5</f>
        <v>6.5204662798743808E-4</v>
      </c>
      <c r="S211">
        <f>'Population 2016'!S211/'Population 2016'!S$5</f>
        <v>5.2606399974579462E-4</v>
      </c>
      <c r="T211">
        <f>'Population 2016'!T211/'Population 2016'!T$5</f>
        <v>4.909191588763302E-4</v>
      </c>
      <c r="U211">
        <f>'Population 2016'!U211/'Population 2016'!U$5</f>
        <v>8.8522993847651925E-5</v>
      </c>
      <c r="V211">
        <f>'Population 2016'!V211/'Population 2016'!V$5</f>
        <v>5.342654994237565E-4</v>
      </c>
      <c r="W211">
        <f>'Population 2016'!W211/'Population 2016'!W$5</f>
        <v>5.1967917165101089E-4</v>
      </c>
      <c r="X211">
        <f>'Population 2016'!X211/'Population 2016'!X$5</f>
        <v>5.1967917165101089E-4</v>
      </c>
      <c r="Y211">
        <f>'Population 2016'!Y211/'Population 2016'!Y$5</f>
        <v>5.8027694313285958E-4</v>
      </c>
      <c r="Z211">
        <f>'Population 2016'!Z211/'Population 2016'!Z$5</f>
        <v>2.0132292390574215E-4</v>
      </c>
      <c r="AA211">
        <f>'Population 2016'!AA211/'Population 2016'!AA$5</f>
        <v>3.308624947430733E-4</v>
      </c>
      <c r="AB211">
        <f>'Population 2016'!AB211/'Population 2016'!AB$5</f>
        <v>7.5330337860659343E-4</v>
      </c>
      <c r="AC211">
        <f>'Population 2016'!AC211/'Population 2016'!AC$5</f>
        <v>3.5683182981293738E-4</v>
      </c>
      <c r="AD211">
        <f>'Population 2016'!AD211/'Population 2016'!AD$5</f>
        <v>1.0346495961889165E-3</v>
      </c>
      <c r="AE211">
        <f>'Population 2016'!AE211/'Population 2016'!AE$5</f>
        <v>1.0677727697409624E-3</v>
      </c>
      <c r="AF211">
        <f>'Population 2016'!AF211/'Population 2016'!AF$5</f>
        <v>4.3734636323877605E-4</v>
      </c>
      <c r="AG211">
        <f>'Population 2016'!AG211/'Population 2016'!AG$5</f>
        <v>1.0677727697409624E-3</v>
      </c>
      <c r="AH211">
        <f>'Population 2016'!AH211/'Population 2016'!AH$5</f>
        <v>2.8422020564167818E-4</v>
      </c>
      <c r="AI211">
        <f>'Population 2016'!AI211/'Population 2016'!AI$5</f>
        <v>4.2928077697086361E-4</v>
      </c>
      <c r="AJ211">
        <f>'Population 2016'!AJ211/'Population 2016'!AJ$5</f>
        <v>2.509550232830494E-4</v>
      </c>
      <c r="AK211">
        <f>'Population 2016'!AK211/'Population 2016'!AK$5</f>
        <v>1.2320380171731012E-3</v>
      </c>
      <c r="AL211">
        <f>'Population 2016'!AL211/'Population 2016'!AL$5</f>
        <v>4.4341178765896312E-4</v>
      </c>
      <c r="AM211">
        <f>'Population 2016'!AM211/'Population 2016'!AM$5</f>
        <v>1.9558768666852596E-4</v>
      </c>
      <c r="AN211">
        <f>'Population 2016'!AN211/'Population 2016'!AN$5</f>
        <v>1.7999345478346242E-3</v>
      </c>
      <c r="AO211">
        <f>'Population 2016'!AO211/'Population 2016'!AO$5</f>
        <v>1.7999345478346242E-3</v>
      </c>
      <c r="AP211">
        <f>'Population 2016'!AP211/'Population 2016'!AP$5</f>
        <v>1.5376567379484171E-3</v>
      </c>
      <c r="AQ211">
        <f>'Population 2016'!AQ211/'Population 2016'!AQ$5</f>
        <v>5.2063352879925466E-4</v>
      </c>
      <c r="AR211">
        <f>'Population 2016'!AR211/'Population 2016'!AR$5</f>
        <v>5.6674604230144341E-4</v>
      </c>
      <c r="AS211">
        <f>'Population 2016'!AS211/'Population 2016'!AS$5</f>
        <v>1.2875806046394773E-3</v>
      </c>
      <c r="AT211">
        <f>'Population 2016'!AT211/'Population 2016'!AT$5</f>
        <v>1.3180787683871988E-3</v>
      </c>
      <c r="AU211">
        <f>'Population 2016'!AU211/'Population 2016'!AU$5</f>
        <v>1.3180787683871988E-3</v>
      </c>
      <c r="AV211">
        <f>'Population 2016'!AV211/'Population 2016'!AV$5</f>
        <v>6.0183718720304086E-4</v>
      </c>
      <c r="AW211">
        <f>'Population 2016'!AW211/'Population 2016'!AW$5</f>
        <v>3.7753981328940141E-4</v>
      </c>
      <c r="AX211">
        <f>'Population 2016'!AX211/'Population 2016'!AX$5</f>
        <v>7.6670457594847749E-4</v>
      </c>
      <c r="AY211">
        <f>'Population 2016'!AY211/'Population 2016'!AY$5</f>
        <v>8.1239864141244148E-4</v>
      </c>
      <c r="AZ211">
        <f>'Population 2016'!AZ211/'Population 2016'!AZ$5</f>
        <v>1.0700047747524894E-3</v>
      </c>
      <c r="BA211">
        <f>'Population 2016'!BA211/'Population 2016'!BA$5</f>
        <v>3.3740012956164973E-4</v>
      </c>
      <c r="BB211">
        <f>'Population 2016'!BB211/'Population 2016'!BB$5</f>
        <v>1.588145529370335E-4</v>
      </c>
      <c r="BC211">
        <f>'Population 2016'!BC211/'Population 2016'!BC$5</f>
        <v>8.8522993847651925E-5</v>
      </c>
      <c r="BD211" s="9">
        <v>209</v>
      </c>
    </row>
    <row r="212" spans="1:56" x14ac:dyDescent="0.35">
      <c r="A212" s="2" t="s">
        <v>137</v>
      </c>
      <c r="B212" s="7" t="s">
        <v>83</v>
      </c>
      <c r="C212">
        <f>'Population 2016'!C212/'Population 2016'!C$5</f>
        <v>0</v>
      </c>
      <c r="D212">
        <f>'Population 2016'!D212/'Population 2016'!D$5</f>
        <v>0</v>
      </c>
      <c r="E212">
        <f>'Population 2016'!E212/'Population 2016'!E$5</f>
        <v>0</v>
      </c>
      <c r="F212">
        <f>'Population 2016'!F212/'Population 2016'!F$5</f>
        <v>0</v>
      </c>
      <c r="G212">
        <f>'Population 2016'!G212/'Population 2016'!G$5</f>
        <v>0</v>
      </c>
      <c r="H212">
        <f>'Population 2016'!H212/'Population 2016'!H$5</f>
        <v>0</v>
      </c>
      <c r="I212">
        <f>'Population 2016'!I212/'Population 2016'!I$5</f>
        <v>0</v>
      </c>
      <c r="J212">
        <f>'Population 2016'!J212/'Population 2016'!J$5</f>
        <v>0</v>
      </c>
      <c r="K212">
        <f>'Population 2016'!K212/'Population 2016'!K$5</f>
        <v>0</v>
      </c>
      <c r="L212">
        <f>'Population 2016'!L212/'Population 2016'!L$5</f>
        <v>0</v>
      </c>
      <c r="M212">
        <f>'Population 2016'!M212/'Population 2016'!M$5</f>
        <v>0</v>
      </c>
      <c r="N212">
        <f>'Population 2016'!N212/'Population 2016'!N$5</f>
        <v>0</v>
      </c>
      <c r="O212">
        <f>'Population 2016'!O212/'Population 2016'!O$5</f>
        <v>0</v>
      </c>
      <c r="P212">
        <f>'Population 2016'!P212/'Population 2016'!P$5</f>
        <v>0</v>
      </c>
      <c r="Q212">
        <f>'Population 2016'!Q212/'Population 2016'!Q$5</f>
        <v>0</v>
      </c>
      <c r="R212">
        <f>'Population 2016'!R212/'Population 2016'!R$5</f>
        <v>0</v>
      </c>
      <c r="S212">
        <f>'Population 2016'!S212/'Population 2016'!S$5</f>
        <v>0</v>
      </c>
      <c r="T212">
        <f>'Population 2016'!T212/'Population 2016'!T$5</f>
        <v>0</v>
      </c>
      <c r="U212">
        <f>'Population 2016'!U212/'Population 2016'!U$5</f>
        <v>0</v>
      </c>
      <c r="V212">
        <f>'Population 2016'!V212/'Population 2016'!V$5</f>
        <v>0</v>
      </c>
      <c r="W212">
        <f>'Population 2016'!W212/'Population 2016'!W$5</f>
        <v>0</v>
      </c>
      <c r="X212">
        <f>'Population 2016'!X212/'Population 2016'!X$5</f>
        <v>0</v>
      </c>
      <c r="Y212">
        <f>'Population 2016'!Y212/'Population 2016'!Y$5</f>
        <v>0</v>
      </c>
      <c r="Z212">
        <f>'Population 2016'!Z212/'Population 2016'!Z$5</f>
        <v>0</v>
      </c>
      <c r="AA212">
        <f>'Population 2016'!AA212/'Population 2016'!AA$5</f>
        <v>0</v>
      </c>
      <c r="AB212">
        <f>'Population 2016'!AB212/'Population 2016'!AB$5</f>
        <v>0</v>
      </c>
      <c r="AC212">
        <f>'Population 2016'!AC212/'Population 2016'!AC$5</f>
        <v>0</v>
      </c>
      <c r="AD212">
        <f>'Population 2016'!AD212/'Population 2016'!AD$5</f>
        <v>0</v>
      </c>
      <c r="AE212">
        <f>'Population 2016'!AE212/'Population 2016'!AE$5</f>
        <v>0</v>
      </c>
      <c r="AF212">
        <f>'Population 2016'!AF212/'Population 2016'!AF$5</f>
        <v>0</v>
      </c>
      <c r="AG212">
        <f>'Population 2016'!AG212/'Population 2016'!AG$5</f>
        <v>0</v>
      </c>
      <c r="AH212">
        <f>'Population 2016'!AH212/'Population 2016'!AH$5</f>
        <v>0</v>
      </c>
      <c r="AI212">
        <f>'Population 2016'!AI212/'Population 2016'!AI$5</f>
        <v>0</v>
      </c>
      <c r="AJ212">
        <f>'Population 2016'!AJ212/'Population 2016'!AJ$5</f>
        <v>0</v>
      </c>
      <c r="AK212">
        <f>'Population 2016'!AK212/'Population 2016'!AK$5</f>
        <v>0</v>
      </c>
      <c r="AL212">
        <f>'Population 2016'!AL212/'Population 2016'!AL$5</f>
        <v>0</v>
      </c>
      <c r="AM212">
        <f>'Population 2016'!AM212/'Population 2016'!AM$5</f>
        <v>0</v>
      </c>
      <c r="AN212">
        <f>'Population 2016'!AN212/'Population 2016'!AN$5</f>
        <v>0</v>
      </c>
      <c r="AO212">
        <f>'Population 2016'!AO212/'Population 2016'!AO$5</f>
        <v>0</v>
      </c>
      <c r="AP212">
        <f>'Population 2016'!AP212/'Population 2016'!AP$5</f>
        <v>0</v>
      </c>
      <c r="AQ212">
        <f>'Population 2016'!AQ212/'Population 2016'!AQ$5</f>
        <v>0</v>
      </c>
      <c r="AR212">
        <f>'Population 2016'!AR212/'Population 2016'!AR$5</f>
        <v>0</v>
      </c>
      <c r="AS212">
        <f>'Population 2016'!AS212/'Population 2016'!AS$5</f>
        <v>0</v>
      </c>
      <c r="AT212">
        <f>'Population 2016'!AT212/'Population 2016'!AT$5</f>
        <v>0</v>
      </c>
      <c r="AU212">
        <f>'Population 2016'!AU212/'Population 2016'!AU$5</f>
        <v>0</v>
      </c>
      <c r="AV212">
        <f>'Population 2016'!AV212/'Population 2016'!AV$5</f>
        <v>0</v>
      </c>
      <c r="AW212">
        <f>'Population 2016'!AW212/'Population 2016'!AW$5</f>
        <v>0</v>
      </c>
      <c r="AX212">
        <f>'Population 2016'!AX212/'Population 2016'!AX$5</f>
        <v>0</v>
      </c>
      <c r="AY212">
        <f>'Population 2016'!AY212/'Population 2016'!AY$5</f>
        <v>0</v>
      </c>
      <c r="AZ212">
        <f>'Population 2016'!AZ212/'Population 2016'!AZ$5</f>
        <v>0</v>
      </c>
      <c r="BA212">
        <f>'Population 2016'!BA212/'Population 2016'!BA$5</f>
        <v>0</v>
      </c>
      <c r="BB212">
        <f>'Population 2016'!BB212/'Population 2016'!BB$5</f>
        <v>0</v>
      </c>
      <c r="BC212">
        <f>'Population 2016'!BC212/'Population 2016'!BC$5</f>
        <v>0</v>
      </c>
      <c r="BD212" s="9">
        <v>210</v>
      </c>
    </row>
    <row r="213" spans="1:56" x14ac:dyDescent="0.35">
      <c r="A213" s="3"/>
      <c r="B213" s="5" t="s">
        <v>61</v>
      </c>
      <c r="C213">
        <f>'Population 2016'!C213/'Population 2016'!C$5</f>
        <v>0</v>
      </c>
      <c r="D213">
        <f>'Population 2016'!D213/'Population 2016'!D$5</f>
        <v>0</v>
      </c>
      <c r="E213">
        <f>'Population 2016'!E213/'Population 2016'!E$5</f>
        <v>0</v>
      </c>
      <c r="F213">
        <f>'Population 2016'!F213/'Population 2016'!F$5</f>
        <v>0</v>
      </c>
      <c r="G213">
        <f>'Population 2016'!G213/'Population 2016'!G$5</f>
        <v>0</v>
      </c>
      <c r="H213">
        <f>'Population 2016'!H213/'Population 2016'!H$5</f>
        <v>0</v>
      </c>
      <c r="I213">
        <f>'Population 2016'!I213/'Population 2016'!I$5</f>
        <v>0</v>
      </c>
      <c r="J213">
        <f>'Population 2016'!J213/'Population 2016'!J$5</f>
        <v>0</v>
      </c>
      <c r="K213">
        <f>'Population 2016'!K213/'Population 2016'!K$5</f>
        <v>0</v>
      </c>
      <c r="L213">
        <f>'Population 2016'!L213/'Population 2016'!L$5</f>
        <v>0</v>
      </c>
      <c r="M213">
        <f>'Population 2016'!M213/'Population 2016'!M$5</f>
        <v>0</v>
      </c>
      <c r="N213">
        <f>'Population 2016'!N213/'Population 2016'!N$5</f>
        <v>0</v>
      </c>
      <c r="O213">
        <f>'Population 2016'!O213/'Population 2016'!O$5</f>
        <v>0</v>
      </c>
      <c r="P213">
        <f>'Population 2016'!P213/'Population 2016'!P$5</f>
        <v>0</v>
      </c>
      <c r="Q213">
        <f>'Population 2016'!Q213/'Population 2016'!Q$5</f>
        <v>0</v>
      </c>
      <c r="R213">
        <f>'Population 2016'!R213/'Population 2016'!R$5</f>
        <v>0</v>
      </c>
      <c r="S213">
        <f>'Population 2016'!S213/'Population 2016'!S$5</f>
        <v>0</v>
      </c>
      <c r="T213">
        <f>'Population 2016'!T213/'Population 2016'!T$5</f>
        <v>0</v>
      </c>
      <c r="U213">
        <f>'Population 2016'!U213/'Population 2016'!U$5</f>
        <v>0</v>
      </c>
      <c r="V213">
        <f>'Population 2016'!V213/'Population 2016'!V$5</f>
        <v>0</v>
      </c>
      <c r="W213">
        <f>'Population 2016'!W213/'Population 2016'!W$5</f>
        <v>0</v>
      </c>
      <c r="X213">
        <f>'Population 2016'!X213/'Population 2016'!X$5</f>
        <v>0</v>
      </c>
      <c r="Y213">
        <f>'Population 2016'!Y213/'Population 2016'!Y$5</f>
        <v>0</v>
      </c>
      <c r="Z213">
        <f>'Population 2016'!Z213/'Population 2016'!Z$5</f>
        <v>0</v>
      </c>
      <c r="AA213">
        <f>'Population 2016'!AA213/'Population 2016'!AA$5</f>
        <v>0</v>
      </c>
      <c r="AB213">
        <f>'Population 2016'!AB213/'Population 2016'!AB$5</f>
        <v>0</v>
      </c>
      <c r="AC213">
        <f>'Population 2016'!AC213/'Population 2016'!AC$5</f>
        <v>0</v>
      </c>
      <c r="AD213">
        <f>'Population 2016'!AD213/'Population 2016'!AD$5</f>
        <v>0</v>
      </c>
      <c r="AE213">
        <f>'Population 2016'!AE213/'Population 2016'!AE$5</f>
        <v>0</v>
      </c>
      <c r="AF213">
        <f>'Population 2016'!AF213/'Population 2016'!AF$5</f>
        <v>0</v>
      </c>
      <c r="AG213">
        <f>'Population 2016'!AG213/'Population 2016'!AG$5</f>
        <v>0</v>
      </c>
      <c r="AH213">
        <f>'Population 2016'!AH213/'Population 2016'!AH$5</f>
        <v>0</v>
      </c>
      <c r="AI213">
        <f>'Population 2016'!AI213/'Population 2016'!AI$5</f>
        <v>0</v>
      </c>
      <c r="AJ213">
        <f>'Population 2016'!AJ213/'Population 2016'!AJ$5</f>
        <v>0</v>
      </c>
      <c r="AK213">
        <f>'Population 2016'!AK213/'Population 2016'!AK$5</f>
        <v>0</v>
      </c>
      <c r="AL213">
        <f>'Population 2016'!AL213/'Population 2016'!AL$5</f>
        <v>0</v>
      </c>
      <c r="AM213">
        <f>'Population 2016'!AM213/'Population 2016'!AM$5</f>
        <v>0</v>
      </c>
      <c r="AN213">
        <f>'Population 2016'!AN213/'Population 2016'!AN$5</f>
        <v>0</v>
      </c>
      <c r="AO213">
        <f>'Population 2016'!AO213/'Population 2016'!AO$5</f>
        <v>0</v>
      </c>
      <c r="AP213">
        <f>'Population 2016'!AP213/'Population 2016'!AP$5</f>
        <v>0</v>
      </c>
      <c r="AQ213">
        <f>'Population 2016'!AQ213/'Population 2016'!AQ$5</f>
        <v>0</v>
      </c>
      <c r="AR213">
        <f>'Population 2016'!AR213/'Population 2016'!AR$5</f>
        <v>0</v>
      </c>
      <c r="AS213">
        <f>'Population 2016'!AS213/'Population 2016'!AS$5</f>
        <v>0</v>
      </c>
      <c r="AT213">
        <f>'Population 2016'!AT213/'Population 2016'!AT$5</f>
        <v>0</v>
      </c>
      <c r="AU213">
        <f>'Population 2016'!AU213/'Population 2016'!AU$5</f>
        <v>0</v>
      </c>
      <c r="AV213">
        <f>'Population 2016'!AV213/'Population 2016'!AV$5</f>
        <v>0</v>
      </c>
      <c r="AW213">
        <f>'Population 2016'!AW213/'Population 2016'!AW$5</f>
        <v>0</v>
      </c>
      <c r="AX213">
        <f>'Population 2016'!AX213/'Population 2016'!AX$5</f>
        <v>0</v>
      </c>
      <c r="AY213">
        <f>'Population 2016'!AY213/'Population 2016'!AY$5</f>
        <v>0</v>
      </c>
      <c r="AZ213">
        <f>'Population 2016'!AZ213/'Population 2016'!AZ$5</f>
        <v>0</v>
      </c>
      <c r="BA213">
        <f>'Population 2016'!BA213/'Population 2016'!BA$5</f>
        <v>0</v>
      </c>
      <c r="BB213">
        <f>'Population 2016'!BB213/'Population 2016'!BB$5</f>
        <v>0</v>
      </c>
      <c r="BC213">
        <f>'Population 2016'!BC213/'Population 2016'!BC$5</f>
        <v>0</v>
      </c>
      <c r="BD213" s="9">
        <v>211</v>
      </c>
    </row>
    <row r="214" spans="1:56" x14ac:dyDescent="0.35">
      <c r="A214" s="3"/>
      <c r="B214" s="5" t="s">
        <v>78</v>
      </c>
      <c r="C214">
        <f>'Population 2016'!C214/'Population 2016'!C$5</f>
        <v>0</v>
      </c>
      <c r="D214">
        <f>'Population 2016'!D214/'Population 2016'!D$5</f>
        <v>0</v>
      </c>
      <c r="E214">
        <f>'Population 2016'!E214/'Population 2016'!E$5</f>
        <v>0</v>
      </c>
      <c r="F214">
        <f>'Population 2016'!F214/'Population 2016'!F$5</f>
        <v>0</v>
      </c>
      <c r="G214">
        <f>'Population 2016'!G214/'Population 2016'!G$5</f>
        <v>0</v>
      </c>
      <c r="H214">
        <f>'Population 2016'!H214/'Population 2016'!H$5</f>
        <v>0</v>
      </c>
      <c r="I214">
        <f>'Population 2016'!I214/'Population 2016'!I$5</f>
        <v>0</v>
      </c>
      <c r="J214">
        <f>'Population 2016'!J214/'Population 2016'!J$5</f>
        <v>0</v>
      </c>
      <c r="K214">
        <f>'Population 2016'!K214/'Population 2016'!K$5</f>
        <v>0</v>
      </c>
      <c r="L214">
        <f>'Population 2016'!L214/'Population 2016'!L$5</f>
        <v>0</v>
      </c>
      <c r="M214">
        <f>'Population 2016'!M214/'Population 2016'!M$5</f>
        <v>0</v>
      </c>
      <c r="N214">
        <f>'Population 2016'!N214/'Population 2016'!N$5</f>
        <v>0</v>
      </c>
      <c r="O214">
        <f>'Population 2016'!O214/'Population 2016'!O$5</f>
        <v>0</v>
      </c>
      <c r="P214">
        <f>'Population 2016'!P214/'Population 2016'!P$5</f>
        <v>0</v>
      </c>
      <c r="Q214">
        <f>'Population 2016'!Q214/'Population 2016'!Q$5</f>
        <v>0</v>
      </c>
      <c r="R214">
        <f>'Population 2016'!R214/'Population 2016'!R$5</f>
        <v>0</v>
      </c>
      <c r="S214">
        <f>'Population 2016'!S214/'Population 2016'!S$5</f>
        <v>0</v>
      </c>
      <c r="T214">
        <f>'Population 2016'!T214/'Population 2016'!T$5</f>
        <v>0</v>
      </c>
      <c r="U214">
        <f>'Population 2016'!U214/'Population 2016'!U$5</f>
        <v>0</v>
      </c>
      <c r="V214">
        <f>'Population 2016'!V214/'Population 2016'!V$5</f>
        <v>0</v>
      </c>
      <c r="W214">
        <f>'Population 2016'!W214/'Population 2016'!W$5</f>
        <v>0</v>
      </c>
      <c r="X214">
        <f>'Population 2016'!X214/'Population 2016'!X$5</f>
        <v>0</v>
      </c>
      <c r="Y214">
        <f>'Population 2016'!Y214/'Population 2016'!Y$5</f>
        <v>0</v>
      </c>
      <c r="Z214">
        <f>'Population 2016'!Z214/'Population 2016'!Z$5</f>
        <v>0</v>
      </c>
      <c r="AA214">
        <f>'Population 2016'!AA214/'Population 2016'!AA$5</f>
        <v>0</v>
      </c>
      <c r="AB214">
        <f>'Population 2016'!AB214/'Population 2016'!AB$5</f>
        <v>0</v>
      </c>
      <c r="AC214">
        <f>'Population 2016'!AC214/'Population 2016'!AC$5</f>
        <v>0</v>
      </c>
      <c r="AD214">
        <f>'Population 2016'!AD214/'Population 2016'!AD$5</f>
        <v>0</v>
      </c>
      <c r="AE214">
        <f>'Population 2016'!AE214/'Population 2016'!AE$5</f>
        <v>0</v>
      </c>
      <c r="AF214">
        <f>'Population 2016'!AF214/'Population 2016'!AF$5</f>
        <v>0</v>
      </c>
      <c r="AG214">
        <f>'Population 2016'!AG214/'Population 2016'!AG$5</f>
        <v>0</v>
      </c>
      <c r="AH214">
        <f>'Population 2016'!AH214/'Population 2016'!AH$5</f>
        <v>0</v>
      </c>
      <c r="AI214">
        <f>'Population 2016'!AI214/'Population 2016'!AI$5</f>
        <v>0</v>
      </c>
      <c r="AJ214">
        <f>'Population 2016'!AJ214/'Population 2016'!AJ$5</f>
        <v>0</v>
      </c>
      <c r="AK214">
        <f>'Population 2016'!AK214/'Population 2016'!AK$5</f>
        <v>0</v>
      </c>
      <c r="AL214">
        <f>'Population 2016'!AL214/'Population 2016'!AL$5</f>
        <v>0</v>
      </c>
      <c r="AM214">
        <f>'Population 2016'!AM214/'Population 2016'!AM$5</f>
        <v>0</v>
      </c>
      <c r="AN214">
        <f>'Population 2016'!AN214/'Population 2016'!AN$5</f>
        <v>0</v>
      </c>
      <c r="AO214">
        <f>'Population 2016'!AO214/'Population 2016'!AO$5</f>
        <v>0</v>
      </c>
      <c r="AP214">
        <f>'Population 2016'!AP214/'Population 2016'!AP$5</f>
        <v>0</v>
      </c>
      <c r="AQ214">
        <f>'Population 2016'!AQ214/'Population 2016'!AQ$5</f>
        <v>0</v>
      </c>
      <c r="AR214">
        <f>'Population 2016'!AR214/'Population 2016'!AR$5</f>
        <v>0</v>
      </c>
      <c r="AS214">
        <f>'Population 2016'!AS214/'Population 2016'!AS$5</f>
        <v>0</v>
      </c>
      <c r="AT214">
        <f>'Population 2016'!AT214/'Population 2016'!AT$5</f>
        <v>0</v>
      </c>
      <c r="AU214">
        <f>'Population 2016'!AU214/'Population 2016'!AU$5</f>
        <v>0</v>
      </c>
      <c r="AV214">
        <f>'Population 2016'!AV214/'Population 2016'!AV$5</f>
        <v>0</v>
      </c>
      <c r="AW214">
        <f>'Population 2016'!AW214/'Population 2016'!AW$5</f>
        <v>0</v>
      </c>
      <c r="AX214">
        <f>'Population 2016'!AX214/'Population 2016'!AX$5</f>
        <v>0</v>
      </c>
      <c r="AY214">
        <f>'Population 2016'!AY214/'Population 2016'!AY$5</f>
        <v>0</v>
      </c>
      <c r="AZ214">
        <f>'Population 2016'!AZ214/'Population 2016'!AZ$5</f>
        <v>0</v>
      </c>
      <c r="BA214">
        <f>'Population 2016'!BA214/'Population 2016'!BA$5</f>
        <v>0</v>
      </c>
      <c r="BB214">
        <f>'Population 2016'!BB214/'Population 2016'!BB$5</f>
        <v>0</v>
      </c>
      <c r="BC214">
        <f>'Population 2016'!BC214/'Population 2016'!BC$5</f>
        <v>0</v>
      </c>
      <c r="BD214" s="9">
        <v>212</v>
      </c>
    </row>
    <row r="215" spans="1:56" x14ac:dyDescent="0.35">
      <c r="A215" s="3"/>
      <c r="B215" s="5" t="s">
        <v>62</v>
      </c>
      <c r="C215">
        <f>'Population 2016'!C215/'Population 2016'!C$5</f>
        <v>1.041640046408693E-2</v>
      </c>
      <c r="D215">
        <f>'Population 2016'!D215/'Population 2016'!D$5</f>
        <v>9.5678921784376428E-3</v>
      </c>
      <c r="E215">
        <f>'Population 2016'!E215/'Population 2016'!E$5</f>
        <v>8.7896530548146196E-3</v>
      </c>
      <c r="F215">
        <f>'Population 2016'!F215/'Population 2016'!F$5</f>
        <v>4.7283028586144731E-3</v>
      </c>
      <c r="G215">
        <f>'Population 2016'!G215/'Population 2016'!G$5</f>
        <v>1.8134574784821091E-3</v>
      </c>
      <c r="H215">
        <f>'Population 2016'!H215/'Population 2016'!H$5</f>
        <v>3.4434346152723782E-3</v>
      </c>
      <c r="I215">
        <f>'Population 2016'!I215/'Population 2016'!I$5</f>
        <v>2.1983083493844736E-3</v>
      </c>
      <c r="J215">
        <f>'Population 2016'!J215/'Population 2016'!J$5</f>
        <v>1.0258494149258187E-2</v>
      </c>
      <c r="K215">
        <f>'Population 2016'!K215/'Population 2016'!K$5</f>
        <v>3.8510608136842601E-3</v>
      </c>
      <c r="L215">
        <f>'Population 2016'!L215/'Population 2016'!L$5</f>
        <v>2.0570902101567836E-3</v>
      </c>
      <c r="M215">
        <f>'Population 2016'!M215/'Population 2016'!M$5</f>
        <v>2.0570902101567836E-3</v>
      </c>
      <c r="N215">
        <f>'Population 2016'!N215/'Population 2016'!N$5</f>
        <v>5.0795283754350154E-3</v>
      </c>
      <c r="O215">
        <f>'Population 2016'!O215/'Population 2016'!O$5</f>
        <v>3.1503551579635629E-3</v>
      </c>
      <c r="P215">
        <f>'Population 2016'!P215/'Population 2016'!P$5</f>
        <v>1.4887862053420488E-2</v>
      </c>
      <c r="Q215">
        <f>'Population 2016'!Q215/'Population 2016'!Q$5</f>
        <v>4.1950153347199209E-3</v>
      </c>
      <c r="R215">
        <f>'Population 2016'!R215/'Population 2016'!R$5</f>
        <v>1.741895991909299E-2</v>
      </c>
      <c r="S215">
        <f>'Population 2016'!S215/'Population 2016'!S$5</f>
        <v>7.5634939829223383E-3</v>
      </c>
      <c r="T215">
        <f>'Population 2016'!T215/'Population 2016'!T$5</f>
        <v>1.0718789407313998E-2</v>
      </c>
      <c r="U215">
        <f>'Population 2016'!U215/'Population 2016'!U$5</f>
        <v>0</v>
      </c>
      <c r="V215">
        <f>'Population 2016'!V215/'Population 2016'!V$5</f>
        <v>5.1671106158554733E-3</v>
      </c>
      <c r="W215">
        <f>'Population 2016'!W215/'Population 2016'!W$5</f>
        <v>7.5108348204655541E-3</v>
      </c>
      <c r="X215">
        <f>'Population 2016'!X215/'Population 2016'!X$5</f>
        <v>7.5108348204655541E-3</v>
      </c>
      <c r="Y215">
        <f>'Population 2016'!Y215/'Population 2016'!Y$5</f>
        <v>7.6071922544951589E-3</v>
      </c>
      <c r="Z215">
        <f>'Population 2016'!Z215/'Population 2016'!Z$5</f>
        <v>2.8843380444188061E-3</v>
      </c>
      <c r="AA215">
        <f>'Population 2016'!AA215/'Population 2016'!AA$5</f>
        <v>4.6101503032574013E-3</v>
      </c>
      <c r="AB215">
        <f>'Population 2016'!AB215/'Population 2016'!AB$5</f>
        <v>8.8615497988802795E-3</v>
      </c>
      <c r="AC215">
        <f>'Population 2016'!AC215/'Population 2016'!AC$5</f>
        <v>5.34213449560528E-3</v>
      </c>
      <c r="AD215">
        <f>'Population 2016'!AD215/'Population 2016'!AD$5</f>
        <v>2.1400126539878671E-3</v>
      </c>
      <c r="AE215">
        <f>'Population 2016'!AE215/'Population 2016'!AE$5</f>
        <v>2.2638836127680984E-3</v>
      </c>
      <c r="AF215">
        <f>'Population 2016'!AF215/'Population 2016'!AF$5</f>
        <v>2.940777270053839E-3</v>
      </c>
      <c r="AG215">
        <f>'Population 2016'!AG215/'Population 2016'!AG$5</f>
        <v>2.2638836127680984E-3</v>
      </c>
      <c r="AH215">
        <f>'Population 2016'!AH215/'Population 2016'!AH$5</f>
        <v>3.2954682667211575E-3</v>
      </c>
      <c r="AI215">
        <f>'Population 2016'!AI215/'Population 2016'!AI$5</f>
        <v>8.2862127045235812E-3</v>
      </c>
      <c r="AJ215">
        <f>'Population 2016'!AJ215/'Population 2016'!AJ$5</f>
        <v>3.9455706438390539E-3</v>
      </c>
      <c r="AK215">
        <f>'Population 2016'!AK215/'Population 2016'!AK$5</f>
        <v>5.2298756647347977E-3</v>
      </c>
      <c r="AL215">
        <f>'Population 2016'!AL215/'Population 2016'!AL$5</f>
        <v>2.2702683528138911E-3</v>
      </c>
      <c r="AM215">
        <f>'Population 2016'!AM215/'Population 2016'!AM$5</f>
        <v>2.8505094334838874E-3</v>
      </c>
      <c r="AN215">
        <f>'Population 2016'!AN215/'Population 2016'!AN$5</f>
        <v>1.4181302498090978E-3</v>
      </c>
      <c r="AO215">
        <f>'Population 2016'!AO215/'Population 2016'!AO$5</f>
        <v>1.4181302498090978E-3</v>
      </c>
      <c r="AP215">
        <f>'Population 2016'!AP215/'Population 2016'!AP$5</f>
        <v>3.9947370924020738E-3</v>
      </c>
      <c r="AQ215">
        <f>'Population 2016'!AQ215/'Population 2016'!AQ$5</f>
        <v>5.1241299939716115E-3</v>
      </c>
      <c r="AR215">
        <f>'Population 2016'!AR215/'Population 2016'!AR$5</f>
        <v>5.6291426874500285E-3</v>
      </c>
      <c r="AS215">
        <f>'Population 2016'!AS215/'Population 2016'!AS$5</f>
        <v>2.1983083493844736E-3</v>
      </c>
      <c r="AT215">
        <f>'Population 2016'!AT215/'Population 2016'!AT$5</f>
        <v>0</v>
      </c>
      <c r="AU215">
        <f>'Population 2016'!AU215/'Population 2016'!AU$5</f>
        <v>0</v>
      </c>
      <c r="AV215">
        <f>'Population 2016'!AV215/'Population 2016'!AV$5</f>
        <v>5.1525710062295428E-3</v>
      </c>
      <c r="AW215">
        <f>'Population 2016'!AW215/'Population 2016'!AW$5</f>
        <v>3.763957532491305E-3</v>
      </c>
      <c r="AX215">
        <f>'Population 2016'!AX215/'Population 2016'!AX$5</f>
        <v>1.3724011909477746E-2</v>
      </c>
      <c r="AY215">
        <f>'Population 2016'!AY215/'Population 2016'!AY$5</f>
        <v>5.9560600960802913E-3</v>
      </c>
      <c r="AZ215">
        <f>'Population 2016'!AZ215/'Population 2016'!AZ$5</f>
        <v>4.5877892895973679E-3</v>
      </c>
      <c r="BA215">
        <f>'Population 2016'!BA215/'Population 2016'!BA$5</f>
        <v>1.3765925286115309E-3</v>
      </c>
      <c r="BB215">
        <f>'Population 2016'!BB215/'Population 2016'!BB$5</f>
        <v>5.6206541778584893E-3</v>
      </c>
      <c r="BC215">
        <f>'Population 2016'!BC215/'Population 2016'!BC$5</f>
        <v>0</v>
      </c>
      <c r="BD215" s="9">
        <v>213</v>
      </c>
    </row>
    <row r="216" spans="1:56" x14ac:dyDescent="0.35">
      <c r="A216" s="3"/>
      <c r="B216" s="5" t="s">
        <v>63</v>
      </c>
      <c r="C216">
        <f>'Population 2016'!C216/'Population 2016'!C$5</f>
        <v>1.8359033595191487E-2</v>
      </c>
      <c r="D216">
        <f>'Population 2016'!D216/'Population 2016'!D$5</f>
        <v>1.3807791242432244E-2</v>
      </c>
      <c r="E216">
        <f>'Population 2016'!E216/'Population 2016'!E$5</f>
        <v>9.6334597480768232E-3</v>
      </c>
      <c r="F216">
        <f>'Population 2016'!F216/'Population 2016'!F$5</f>
        <v>4.3677568890033479E-3</v>
      </c>
      <c r="G216">
        <f>'Population 2016'!G216/'Population 2016'!G$5</f>
        <v>2.4901207167217021E-3</v>
      </c>
      <c r="H216">
        <f>'Population 2016'!H216/'Population 2016'!H$5</f>
        <v>3.3558896674264703E-3</v>
      </c>
      <c r="I216">
        <f>'Population 2016'!I216/'Population 2016'!I$5</f>
        <v>2.1250314044049911E-3</v>
      </c>
      <c r="J216">
        <f>'Population 2016'!J216/'Population 2016'!J$5</f>
        <v>1.0689732383503479E-2</v>
      </c>
      <c r="K216">
        <f>'Population 2016'!K216/'Population 2016'!K$5</f>
        <v>3.4494164343429569E-3</v>
      </c>
      <c r="L216">
        <f>'Population 2016'!L216/'Population 2016'!L$5</f>
        <v>2.4462694391053645E-3</v>
      </c>
      <c r="M216">
        <f>'Population 2016'!M216/'Population 2016'!M$5</f>
        <v>2.4462694391053645E-3</v>
      </c>
      <c r="N216">
        <f>'Population 2016'!N216/'Population 2016'!N$5</f>
        <v>6.236889271103753E-3</v>
      </c>
      <c r="O216">
        <f>'Population 2016'!O216/'Population 2016'!O$5</f>
        <v>3.1503551579635629E-3</v>
      </c>
      <c r="P216">
        <f>'Population 2016'!P216/'Population 2016'!P$5</f>
        <v>1.5665502084976895E-2</v>
      </c>
      <c r="Q216">
        <f>'Population 2016'!Q216/'Population 2016'!Q$5</f>
        <v>4.2067660779544309E-3</v>
      </c>
      <c r="R216">
        <f>'Population 2016'!R216/'Population 2016'!R$5</f>
        <v>1.8283919731729388E-2</v>
      </c>
      <c r="S216">
        <f>'Population 2016'!S216/'Population 2016'!S$5</f>
        <v>1.4224029120643421E-2</v>
      </c>
      <c r="T216">
        <f>'Population 2016'!T216/'Population 2016'!T$5</f>
        <v>2.3913114288772144E-2</v>
      </c>
      <c r="U216">
        <f>'Population 2016'!U216/'Population 2016'!U$5</f>
        <v>0</v>
      </c>
      <c r="V216">
        <f>'Population 2016'!V216/'Population 2016'!V$5</f>
        <v>6.1135237862632707E-3</v>
      </c>
      <c r="W216">
        <f>'Population 2016'!W216/'Population 2016'!W$5</f>
        <v>1.3619516404212342E-2</v>
      </c>
      <c r="X216">
        <f>'Population 2016'!X216/'Population 2016'!X$5</f>
        <v>1.3619516404212342E-2</v>
      </c>
      <c r="Y216">
        <f>'Population 2016'!Y216/'Population 2016'!Y$5</f>
        <v>8.30670418594299E-3</v>
      </c>
      <c r="Z216">
        <f>'Population 2016'!Z216/'Population 2016'!Z$5</f>
        <v>7.4799209420364204E-3</v>
      </c>
      <c r="AA216">
        <f>'Population 2016'!AA216/'Population 2016'!AA$5</f>
        <v>6.5694143534528295E-3</v>
      </c>
      <c r="AB216">
        <f>'Population 2016'!AB216/'Population 2016'!AB$5</f>
        <v>1.2449975947514406E-2</v>
      </c>
      <c r="AC216">
        <f>'Population 2016'!AC216/'Population 2016'!AC$5</f>
        <v>8.144040081005997E-3</v>
      </c>
      <c r="AD216">
        <f>'Population 2016'!AD216/'Population 2016'!AD$5</f>
        <v>2.5159105288622575E-3</v>
      </c>
      <c r="AE216">
        <f>'Population 2016'!AE216/'Population 2016'!AE$5</f>
        <v>2.5256932822718919E-3</v>
      </c>
      <c r="AF216">
        <f>'Population 2016'!AF216/'Population 2016'!AF$5</f>
        <v>3.6948227239137973E-3</v>
      </c>
      <c r="AG216">
        <f>'Population 2016'!AG216/'Population 2016'!AG$5</f>
        <v>2.5256932822718919E-3</v>
      </c>
      <c r="AH216">
        <f>'Population 2016'!AH216/'Population 2016'!AH$5</f>
        <v>3.7413038834139861E-3</v>
      </c>
      <c r="AI216">
        <f>'Population 2016'!AI216/'Population 2016'!AI$5</f>
        <v>1.6057015049435647E-2</v>
      </c>
      <c r="AJ216">
        <f>'Population 2016'!AJ216/'Population 2016'!AJ$5</f>
        <v>4.8657390625435684E-3</v>
      </c>
      <c r="AK216">
        <f>'Population 2016'!AK216/'Population 2016'!AK$5</f>
        <v>5.4687401782683581E-3</v>
      </c>
      <c r="AL216">
        <f>'Population 2016'!AL216/'Population 2016'!AL$5</f>
        <v>2.2081907025416365E-3</v>
      </c>
      <c r="AM216">
        <f>'Population 2016'!AM216/'Population 2016'!AM$5</f>
        <v>3.1112930157085887E-3</v>
      </c>
      <c r="AN216">
        <f>'Population 2016'!AN216/'Population 2016'!AN$5</f>
        <v>2.3999127304461655E-3</v>
      </c>
      <c r="AO216">
        <f>'Population 2016'!AO216/'Population 2016'!AO$5</f>
        <v>2.3999127304461655E-3</v>
      </c>
      <c r="AP216">
        <f>'Population 2016'!AP216/'Population 2016'!AP$5</f>
        <v>4.5574877542285562E-3</v>
      </c>
      <c r="AQ216">
        <f>'Population 2016'!AQ216/'Population 2016'!AQ$5</f>
        <v>6.0489395517071302E-3</v>
      </c>
      <c r="AR216">
        <f>'Population 2016'!AR216/'Population 2016'!AR$5</f>
        <v>8.4684423372660255E-3</v>
      </c>
      <c r="AS216">
        <f>'Population 2016'!AS216/'Population 2016'!AS$5</f>
        <v>2.1250314044049911E-3</v>
      </c>
      <c r="AT216">
        <f>'Population 2016'!AT216/'Population 2016'!AT$5</f>
        <v>0</v>
      </c>
      <c r="AU216">
        <f>'Population 2016'!AU216/'Population 2016'!AU$5</f>
        <v>0</v>
      </c>
      <c r="AV216">
        <f>'Population 2016'!AV216/'Population 2016'!AV$5</f>
        <v>4.9414000633512829E-3</v>
      </c>
      <c r="AW216">
        <f>'Population 2016'!AW216/'Population 2016'!AW$5</f>
        <v>4.4046311550430166E-3</v>
      </c>
      <c r="AX216">
        <f>'Population 2016'!AX216/'Population 2016'!AX$5</f>
        <v>1.4605722171818495E-2</v>
      </c>
      <c r="AY216">
        <f>'Population 2016'!AY216/'Population 2016'!AY$5</f>
        <v>9.0909090909090905E-3</v>
      </c>
      <c r="AZ216">
        <f>'Population 2016'!AZ216/'Population 2016'!AZ$5</f>
        <v>5.1055335354453467E-3</v>
      </c>
      <c r="BA216">
        <f>'Population 2016'!BA216/'Population 2016'!BA$5</f>
        <v>1.5925286115309868E-3</v>
      </c>
      <c r="BB216">
        <f>'Population 2016'!BB216/'Population 2016'!BB$5</f>
        <v>5.2477852274845846E-3</v>
      </c>
      <c r="BC216">
        <f>'Population 2016'!BC216/'Population 2016'!BC$5</f>
        <v>0</v>
      </c>
      <c r="BD216" s="9">
        <v>214</v>
      </c>
    </row>
    <row r="217" spans="1:56" x14ac:dyDescent="0.35">
      <c r="A217" s="3"/>
      <c r="B217" s="5" t="s">
        <v>64</v>
      </c>
      <c r="C217">
        <f>'Population 2016'!C217/'Population 2016'!C$5</f>
        <v>2.0551691003971317E-2</v>
      </c>
      <c r="D217">
        <f>'Population 2016'!D217/'Population 2016'!D$5</f>
        <v>1.4925227154915252E-2</v>
      </c>
      <c r="E217">
        <f>'Population 2016'!E217/'Population 2016'!E$5</f>
        <v>9.7647185670287229E-3</v>
      </c>
      <c r="F217">
        <f>'Population 2016'!F217/'Population 2016'!F$5</f>
        <v>4.1411279938192123E-3</v>
      </c>
      <c r="G217">
        <f>'Population 2016'!G217/'Population 2016'!G$5</f>
        <v>1.9758566556596115E-3</v>
      </c>
      <c r="H217">
        <f>'Population 2016'!H217/'Population 2016'!H$5</f>
        <v>2.8176503584479255E-3</v>
      </c>
      <c r="I217">
        <f>'Population 2016'!I217/'Population 2016'!I$5</f>
        <v>1.6539653295368896E-3</v>
      </c>
      <c r="J217">
        <f>'Population 2016'!J217/'Population 2016'!J$5</f>
        <v>6.6095552441057196E-3</v>
      </c>
      <c r="K217">
        <f>'Population 2016'!K217/'Population 2016'!K$5</f>
        <v>2.5043708358928316E-3</v>
      </c>
      <c r="L217">
        <f>'Population 2016'!L217/'Population 2016'!L$5</f>
        <v>2.8116213683223993E-3</v>
      </c>
      <c r="M217">
        <f>'Population 2016'!M217/'Population 2016'!M$5</f>
        <v>2.8116213683223993E-3</v>
      </c>
      <c r="N217">
        <f>'Population 2016'!N217/'Population 2016'!N$5</f>
        <v>5.1357889745300232E-3</v>
      </c>
      <c r="O217">
        <f>'Population 2016'!O217/'Population 2016'!O$5</f>
        <v>3.3782110341684748E-3</v>
      </c>
      <c r="P217">
        <f>'Population 2016'!P217/'Population 2016'!P$5</f>
        <v>1.1912543671813366E-2</v>
      </c>
      <c r="Q217">
        <f>'Population 2016'!Q217/'Population 2016'!Q$5</f>
        <v>4.2772705373614883E-3</v>
      </c>
      <c r="R217">
        <f>'Population 2016'!R217/'Population 2016'!R$5</f>
        <v>1.4983765369670516E-2</v>
      </c>
      <c r="S217">
        <f>'Population 2016'!S217/'Population 2016'!S$5</f>
        <v>1.0921123941031403E-2</v>
      </c>
      <c r="T217">
        <f>'Population 2016'!T217/'Population 2016'!T$5</f>
        <v>2.053251932267116E-2</v>
      </c>
      <c r="U217">
        <f>'Population 2016'!U217/'Population 2016'!U$5</f>
        <v>0</v>
      </c>
      <c r="V217">
        <f>'Population 2016'!V217/'Population 2016'!V$5</f>
        <v>5.8769204936613218E-3</v>
      </c>
      <c r="W217">
        <f>'Population 2016'!W217/'Population 2016'!W$5</f>
        <v>6.3145921989292645E-3</v>
      </c>
      <c r="X217">
        <f>'Population 2016'!X217/'Population 2016'!X$5</f>
        <v>6.3145921989292645E-3</v>
      </c>
      <c r="Y217">
        <f>'Population 2016'!Y217/'Population 2016'!Y$5</f>
        <v>6.2280408896519925E-3</v>
      </c>
      <c r="Z217">
        <f>'Population 2016'!Z217/'Population 2016'!Z$5</f>
        <v>6.6339775021632538E-3</v>
      </c>
      <c r="AA217">
        <f>'Population 2016'!AA217/'Population 2016'!AA$5</f>
        <v>5.4884639941215436E-3</v>
      </c>
      <c r="AB217">
        <f>'Population 2016'!AB217/'Population 2016'!AB$5</f>
        <v>1.3448921732188366E-2</v>
      </c>
      <c r="AC217">
        <f>'Population 2016'!AC217/'Population 2016'!AC$5</f>
        <v>6.8066964405766404E-3</v>
      </c>
      <c r="AD217">
        <f>'Population 2016'!AD217/'Population 2016'!AD$5</f>
        <v>2.7913208530276528E-3</v>
      </c>
      <c r="AE217">
        <f>'Population 2016'!AE217/'Population 2016'!AE$5</f>
        <v>3.1006478505939488E-3</v>
      </c>
      <c r="AF217">
        <f>'Population 2016'!AF217/'Population 2016'!AF$5</f>
        <v>2.5788354522010585E-3</v>
      </c>
      <c r="AG217">
        <f>'Population 2016'!AG217/'Population 2016'!AG$5</f>
        <v>3.1006478505939488E-3</v>
      </c>
      <c r="AH217">
        <f>'Population 2016'!AH217/'Population 2016'!AH$5</f>
        <v>3.1208493168497996E-3</v>
      </c>
      <c r="AI217">
        <f>'Population 2016'!AI217/'Population 2016'!AI$5</f>
        <v>1.4058261877679588E-2</v>
      </c>
      <c r="AJ217">
        <f>'Population 2016'!AJ217/'Population 2016'!AJ$5</f>
        <v>4.8657390625435684E-3</v>
      </c>
      <c r="AK217">
        <f>'Population 2016'!AK217/'Population 2016'!AK$5</f>
        <v>5.8584664898231149E-3</v>
      </c>
      <c r="AL217">
        <f>'Population 2016'!AL217/'Population 2016'!AL$5</f>
        <v>1.6140189070786258E-3</v>
      </c>
      <c r="AM217">
        <f>'Population 2016'!AM217/'Population 2016'!AM$5</f>
        <v>2.6621657352104921E-3</v>
      </c>
      <c r="AN217">
        <f>'Population 2016'!AN217/'Population 2016'!AN$5</f>
        <v>2.945347441911203E-3</v>
      </c>
      <c r="AO217">
        <f>'Population 2016'!AO217/'Population 2016'!AO$5</f>
        <v>2.945347441911203E-3</v>
      </c>
      <c r="AP217">
        <f>'Population 2016'!AP217/'Population 2016'!AP$5</f>
        <v>4.2166669308688551E-3</v>
      </c>
      <c r="AQ217">
        <f>'Population 2016'!AQ217/'Population 2016'!AQ$5</f>
        <v>5.0145229352770316E-3</v>
      </c>
      <c r="AR217">
        <f>'Population 2016'!AR217/'Population 2016'!AR$5</f>
        <v>7.2115314997405755E-3</v>
      </c>
      <c r="AS217">
        <f>'Population 2016'!AS217/'Population 2016'!AS$5</f>
        <v>1.6539653295368896E-3</v>
      </c>
      <c r="AT217">
        <f>'Population 2016'!AT217/'Population 2016'!AT$5</f>
        <v>0</v>
      </c>
      <c r="AU217">
        <f>'Population 2016'!AU217/'Population 2016'!AU$5</f>
        <v>0</v>
      </c>
      <c r="AV217">
        <f>'Population 2016'!AV217/'Population 2016'!AV$5</f>
        <v>3.6532573117938972E-3</v>
      </c>
      <c r="AW217">
        <f>'Population 2016'!AW217/'Population 2016'!AW$5</f>
        <v>3.6037891268533772E-3</v>
      </c>
      <c r="AX217">
        <f>'Population 2016'!AX217/'Population 2016'!AX$5</f>
        <v>8.8298810330066316E-3</v>
      </c>
      <c r="AY217">
        <f>'Population 2016'!AY217/'Population 2016'!AY$5</f>
        <v>5.3624430096998257E-3</v>
      </c>
      <c r="AZ217">
        <f>'Population 2016'!AZ217/'Population 2016'!AZ$5</f>
        <v>4.5245094373270595E-3</v>
      </c>
      <c r="BA217">
        <f>'Population 2016'!BA217/'Population 2016'!BA$5</f>
        <v>9.1772835240768738E-4</v>
      </c>
      <c r="BB217">
        <f>'Population 2016'!BB217/'Population 2016'!BB$5</f>
        <v>5.144210519047389E-3</v>
      </c>
      <c r="BC217">
        <f>'Population 2016'!BC217/'Population 2016'!BC$5</f>
        <v>0</v>
      </c>
      <c r="BD217" s="9">
        <v>215</v>
      </c>
    </row>
    <row r="218" spans="1:56" x14ac:dyDescent="0.35">
      <c r="A218" s="3"/>
      <c r="B218" s="5" t="s">
        <v>65</v>
      </c>
      <c r="C218">
        <f>'Population 2016'!C218/'Population 2016'!C$5</f>
        <v>1.7582147986486281E-2</v>
      </c>
      <c r="D218">
        <f>'Population 2016'!D218/'Population 2016'!D$5</f>
        <v>1.5653883395440275E-2</v>
      </c>
      <c r="E218">
        <f>'Population 2016'!E218/'Population 2016'!E$5</f>
        <v>1.3885307919125817E-2</v>
      </c>
      <c r="F218">
        <f>'Population 2016'!F218/'Population 2016'!F$5</f>
        <v>5.0682462013906769E-3</v>
      </c>
      <c r="G218">
        <f>'Population 2016'!G218/'Population 2016'!G$5</f>
        <v>1.5157256536566881E-3</v>
      </c>
      <c r="H218">
        <f>'Population 2016'!H218/'Population 2016'!H$5</f>
        <v>3.3104959907656294E-3</v>
      </c>
      <c r="I218">
        <f>'Population 2016'!I218/'Population 2016'!I$5</f>
        <v>2.9206096641822294E-3</v>
      </c>
      <c r="J218">
        <f>'Population 2016'!J218/'Population 2016'!J$5</f>
        <v>5.6309761740875579E-3</v>
      </c>
      <c r="K218">
        <f>'Population 2016'!K218/'Population 2016'!K$5</f>
        <v>3.3312857345366913E-3</v>
      </c>
      <c r="L218">
        <f>'Population 2016'!L218/'Population 2016'!L$5</f>
        <v>2.8116213683223993E-3</v>
      </c>
      <c r="M218">
        <f>'Population 2016'!M218/'Population 2016'!M$5</f>
        <v>2.8116213683223993E-3</v>
      </c>
      <c r="N218">
        <f>'Population 2016'!N218/'Population 2016'!N$5</f>
        <v>4.9750444056871432E-3</v>
      </c>
      <c r="O218">
        <f>'Population 2016'!O218/'Population 2016'!O$5</f>
        <v>3.9032702271624017E-3</v>
      </c>
      <c r="P218">
        <f>'Population 2016'!P218/'Population 2016'!P$5</f>
        <v>1.2712723994139525E-2</v>
      </c>
      <c r="Q218">
        <f>'Population 2016'!Q218/'Population 2016'!Q$5</f>
        <v>4.9588136449630442E-3</v>
      </c>
      <c r="R218">
        <f>'Population 2016'!R218/'Population 2016'!R$5</f>
        <v>1.4824080481183798E-2</v>
      </c>
      <c r="S218">
        <f>'Population 2016'!S218/'Population 2016'!S$5</f>
        <v>9.9290166663430247E-3</v>
      </c>
      <c r="T218">
        <f>'Population 2016'!T218/'Population 2016'!T$5</f>
        <v>1.676570359650633E-2</v>
      </c>
      <c r="U218">
        <f>'Population 2016'!U218/'Population 2016'!U$5</f>
        <v>0</v>
      </c>
      <c r="V218">
        <f>'Population 2016'!V218/'Population 2016'!V$5</f>
        <v>7.8994970271941134E-3</v>
      </c>
      <c r="W218">
        <f>'Population 2016'!W218/'Population 2016'!W$5</f>
        <v>6.6610449800299388E-3</v>
      </c>
      <c r="X218">
        <f>'Population 2016'!X218/'Population 2016'!X$5</f>
        <v>6.6610449800299388E-3</v>
      </c>
      <c r="Y218">
        <f>'Population 2016'!Y218/'Population 2016'!Y$5</f>
        <v>6.812292332395351E-3</v>
      </c>
      <c r="Z218">
        <f>'Population 2016'!Z218/'Population 2016'!Z$5</f>
        <v>4.9614485958693957E-3</v>
      </c>
      <c r="AA218">
        <f>'Population 2016'!AA218/'Population 2016'!AA$5</f>
        <v>5.1795261225240953E-3</v>
      </c>
      <c r="AB218">
        <f>'Population 2016'!AB218/'Population 2016'!AB$5</f>
        <v>1.4149002589480365E-2</v>
      </c>
      <c r="AC218">
        <f>'Population 2016'!AC218/'Population 2016'!AC$5</f>
        <v>6.0154606440349099E-3</v>
      </c>
      <c r="AD218">
        <f>'Population 2016'!AD218/'Population 2016'!AD$5</f>
        <v>2.8657560757750569E-3</v>
      </c>
      <c r="AE218">
        <f>'Population 2016'!AE218/'Population 2016'!AE$5</f>
        <v>3.377858088892083E-3</v>
      </c>
      <c r="AF218">
        <f>'Population 2016'!AF218/'Population 2016'!AF$5</f>
        <v>2.6994827248186522E-3</v>
      </c>
      <c r="AG218">
        <f>'Population 2016'!AG218/'Population 2016'!AG$5</f>
        <v>3.377858088892083E-3</v>
      </c>
      <c r="AH218">
        <f>'Population 2016'!AH218/'Population 2016'!AH$5</f>
        <v>3.6781438377158355E-3</v>
      </c>
      <c r="AI218">
        <f>'Population 2016'!AI218/'Population 2016'!AI$5</f>
        <v>1.2211260827718961E-2</v>
      </c>
      <c r="AJ218">
        <f>'Population 2016'!AJ218/'Population 2016'!AJ$5</f>
        <v>5.939268884365502E-3</v>
      </c>
      <c r="AK218">
        <f>'Population 2016'!AK218/'Population 2016'!AK$5</f>
        <v>6.4116264159008339E-3</v>
      </c>
      <c r="AL218">
        <f>'Population 2016'!AL218/'Population 2016'!AL$5</f>
        <v>2.3323460030861463E-3</v>
      </c>
      <c r="AM218">
        <f>'Population 2016'!AM218/'Population 2016'!AM$5</f>
        <v>3.1294029866964154E-3</v>
      </c>
      <c r="AN218">
        <f>'Population 2016'!AN218/'Population 2016'!AN$5</f>
        <v>2.127195374713647E-3</v>
      </c>
      <c r="AO218">
        <f>'Population 2016'!AO218/'Population 2016'!AO$5</f>
        <v>2.127195374713647E-3</v>
      </c>
      <c r="AP218">
        <f>'Population 2016'!AP218/'Population 2016'!AP$5</f>
        <v>5.2866857949051254E-3</v>
      </c>
      <c r="AQ218">
        <f>'Population 2016'!AQ218/'Population 2016'!AQ$5</f>
        <v>5.1378308763084342E-3</v>
      </c>
      <c r="AR218">
        <f>'Population 2016'!AR218/'Population 2016'!AR$5</f>
        <v>7.0471216808653927E-3</v>
      </c>
      <c r="AS218">
        <f>'Population 2016'!AS218/'Population 2016'!AS$5</f>
        <v>2.9206096641822294E-3</v>
      </c>
      <c r="AT218">
        <f>'Population 2016'!AT218/'Population 2016'!AT$5</f>
        <v>0</v>
      </c>
      <c r="AU218">
        <f>'Population 2016'!AU218/'Population 2016'!AU$5</f>
        <v>0</v>
      </c>
      <c r="AV218">
        <f>'Population 2016'!AV218/'Population 2016'!AV$5</f>
        <v>3.8433111603843311E-3</v>
      </c>
      <c r="AW218">
        <f>'Population 2016'!AW218/'Population 2016'!AW$5</f>
        <v>4.2559033498077983E-3</v>
      </c>
      <c r="AX218">
        <f>'Population 2016'!AX218/'Population 2016'!AX$5</f>
        <v>6.8747843643380147E-3</v>
      </c>
      <c r="AY218">
        <f>'Population 2016'!AY218/'Population 2016'!AY$5</f>
        <v>5.8382546433707657E-3</v>
      </c>
      <c r="AZ218">
        <f>'Population 2016'!AZ218/'Population 2016'!AZ$5</f>
        <v>5.1141626062094795E-3</v>
      </c>
      <c r="BA218">
        <f>'Population 2016'!BA218/'Population 2016'!BA$5</f>
        <v>1.1066724249622112E-3</v>
      </c>
      <c r="BB218">
        <f>'Population 2016'!BB218/'Population 2016'!BB$5</f>
        <v>6.0625729338571908E-3</v>
      </c>
      <c r="BC218">
        <f>'Population 2016'!BC218/'Population 2016'!BC$5</f>
        <v>0</v>
      </c>
      <c r="BD218" s="9">
        <v>216</v>
      </c>
    </row>
    <row r="219" spans="1:56" x14ac:dyDescent="0.35">
      <c r="A219" s="3"/>
      <c r="B219" s="5" t="s">
        <v>66</v>
      </c>
      <c r="C219">
        <f>'Population 2016'!C219/'Population 2016'!C$5</f>
        <v>1.5691044860032814E-2</v>
      </c>
      <c r="D219">
        <f>'Population 2016'!D219/'Population 2016'!D$5</f>
        <v>1.5384916326790099E-2</v>
      </c>
      <c r="E219">
        <f>'Population 2016'!E219/'Population 2016'!E$5</f>
        <v>1.5104139809393444E-2</v>
      </c>
      <c r="F219">
        <f>'Population 2016'!F219/'Population 2016'!F$5</f>
        <v>5.9232552150399178E-3</v>
      </c>
      <c r="G219">
        <f>'Population 2016'!G219/'Population 2016'!G$5</f>
        <v>2.2735884804850324E-3</v>
      </c>
      <c r="H219">
        <f>'Population 2016'!H219/'Population 2016'!H$5</f>
        <v>3.9978859516297954E-3</v>
      </c>
      <c r="I219">
        <f>'Population 2016'!I219/'Population 2016'!I$5</f>
        <v>3.255589984088435E-3</v>
      </c>
      <c r="J219">
        <f>'Population 2016'!J219/'Population 2016'!J$5</f>
        <v>6.8666395760596435E-3</v>
      </c>
      <c r="K219">
        <f>'Population 2016'!K219/'Population 2016'!K$5</f>
        <v>4.5834711524831073E-3</v>
      </c>
      <c r="L219">
        <f>'Population 2016'!L219/'Population 2016'!L$5</f>
        <v>2.7639667688593079E-3</v>
      </c>
      <c r="M219">
        <f>'Population 2016'!M219/'Population 2016'!M$5</f>
        <v>2.7639667688593079E-3</v>
      </c>
      <c r="N219">
        <f>'Population 2016'!N219/'Population 2016'!N$5</f>
        <v>4.5972946689063739E-3</v>
      </c>
      <c r="O219">
        <f>'Population 2016'!O219/'Population 2016'!O$5</f>
        <v>4.0023379994254069E-3</v>
      </c>
      <c r="P219">
        <f>'Population 2016'!P219/'Population 2016'!P$5</f>
        <v>1.8235095232728503E-2</v>
      </c>
      <c r="Q219">
        <f>'Population 2016'!Q219/'Population 2016'!Q$5</f>
        <v>6.4629087789802708E-3</v>
      </c>
      <c r="R219">
        <f>'Population 2016'!R219/'Population 2016'!R$5</f>
        <v>2.2874860275722574E-2</v>
      </c>
      <c r="S219">
        <f>'Population 2016'!S219/'Population 2016'!S$5</f>
        <v>1.0281197095703045E-2</v>
      </c>
      <c r="T219">
        <f>'Population 2016'!T219/'Population 2016'!T$5</f>
        <v>1.621429202942723E-2</v>
      </c>
      <c r="U219">
        <f>'Population 2016'!U219/'Population 2016'!U$5</f>
        <v>0</v>
      </c>
      <c r="V219">
        <f>'Population 2016'!V219/'Population 2016'!V$5</f>
        <v>8.2353210554033315E-3</v>
      </c>
      <c r="W219">
        <f>'Population 2016'!W219/'Population 2016'!W$5</f>
        <v>7.4944927081494845E-3</v>
      </c>
      <c r="X219">
        <f>'Population 2016'!X219/'Population 2016'!X$5</f>
        <v>7.4944927081494845E-3</v>
      </c>
      <c r="Y219">
        <f>'Population 2016'!Y219/'Population 2016'!Y$5</f>
        <v>7.5793707572216658E-3</v>
      </c>
      <c r="Z219">
        <f>'Population 2016'!Z219/'Population 2016'!Z$5</f>
        <v>3.9122464347452392E-3</v>
      </c>
      <c r="AA219">
        <f>'Population 2016'!AA219/'Population 2016'!AA$5</f>
        <v>6.0339220426839195E-3</v>
      </c>
      <c r="AB219">
        <f>'Population 2016'!AB219/'Population 2016'!AB$5</f>
        <v>1.3712987318710786E-2</v>
      </c>
      <c r="AC219">
        <f>'Population 2016'!AC219/'Population 2016'!AC$5</f>
        <v>6.8770285113803498E-3</v>
      </c>
      <c r="AD219">
        <f>'Population 2016'!AD219/'Population 2016'!AD$5</f>
        <v>3.2230451449625965E-3</v>
      </c>
      <c r="AE219">
        <f>'Population 2016'!AE219/'Population 2016'!AE$5</f>
        <v>3.5831990061499603E-3</v>
      </c>
      <c r="AF219">
        <f>'Population 2016'!AF219/'Population 2016'!AF$5</f>
        <v>3.4987709059102084E-3</v>
      </c>
      <c r="AG219">
        <f>'Population 2016'!AG219/'Population 2016'!AG$5</f>
        <v>3.5831990061499603E-3</v>
      </c>
      <c r="AH219">
        <f>'Population 2016'!AH219/'Population 2016'!AH$5</f>
        <v>4.5196585642235491E-3</v>
      </c>
      <c r="AI219">
        <f>'Population 2016'!AI219/'Population 2016'!AI$5</f>
        <v>1.2364380085746784E-2</v>
      </c>
      <c r="AJ219">
        <f>'Population 2016'!AJ219/'Population 2016'!AJ$5</f>
        <v>6.650308117000809E-3</v>
      </c>
      <c r="AK219">
        <f>'Population 2016'!AK219/'Population 2016'!AK$5</f>
        <v>5.1167293162189004E-3</v>
      </c>
      <c r="AL219">
        <f>'Population 2016'!AL219/'Population 2016'!AL$5</f>
        <v>2.8023624980046472E-3</v>
      </c>
      <c r="AM219">
        <f>'Population 2016'!AM219/'Population 2016'!AM$5</f>
        <v>3.7523859886776463E-3</v>
      </c>
      <c r="AN219">
        <f>'Population 2016'!AN219/'Population 2016'!AN$5</f>
        <v>3.218064797643722E-3</v>
      </c>
      <c r="AO219">
        <f>'Population 2016'!AO219/'Population 2016'!AO$5</f>
        <v>3.218064797643722E-3</v>
      </c>
      <c r="AP219">
        <f>'Population 2016'!AP219/'Population 2016'!AP$5</f>
        <v>5.4452071080956831E-3</v>
      </c>
      <c r="AQ219">
        <f>'Population 2016'!AQ219/'Population 2016'!AQ$5</f>
        <v>6.3983120512961034E-3</v>
      </c>
      <c r="AR219">
        <f>'Population 2016'!AR219/'Population 2016'!AR$5</f>
        <v>7.5022561794588867E-3</v>
      </c>
      <c r="AS219">
        <f>'Population 2016'!AS219/'Population 2016'!AS$5</f>
        <v>3.255589984088435E-3</v>
      </c>
      <c r="AT219">
        <f>'Population 2016'!AT219/'Population 2016'!AT$5</f>
        <v>0</v>
      </c>
      <c r="AU219">
        <f>'Population 2016'!AU219/'Population 2016'!AU$5</f>
        <v>0</v>
      </c>
      <c r="AV219">
        <f>'Population 2016'!AV219/'Population 2016'!AV$5</f>
        <v>5.4165346848273682E-3</v>
      </c>
      <c r="AW219">
        <f>'Population 2016'!AW219/'Population 2016'!AW$5</f>
        <v>5.3275062541948866E-3</v>
      </c>
      <c r="AX219">
        <f>'Population 2016'!AX219/'Population 2016'!AX$5</f>
        <v>8.1015116858555777E-3</v>
      </c>
      <c r="AY219">
        <f>'Population 2016'!AY219/'Population 2016'!AY$5</f>
        <v>6.3140662770417065E-3</v>
      </c>
      <c r="AZ219">
        <f>'Population 2016'!AZ219/'Population 2016'!AZ$5</f>
        <v>5.2752385938066287E-3</v>
      </c>
      <c r="BA219">
        <f>'Population 2016'!BA219/'Population 2016'!BA$5</f>
        <v>1.6870006478082488E-3</v>
      </c>
      <c r="BB219">
        <f>'Population 2016'!BB219/'Population 2016'!BB$5</f>
        <v>7.2364196294787434E-3</v>
      </c>
      <c r="BC219">
        <f>'Population 2016'!BC219/'Population 2016'!BC$5</f>
        <v>0</v>
      </c>
      <c r="BD219" s="9">
        <v>217</v>
      </c>
    </row>
    <row r="220" spans="1:56" x14ac:dyDescent="0.35">
      <c r="A220" s="3"/>
      <c r="B220" s="5" t="s">
        <v>67</v>
      </c>
      <c r="C220">
        <f>'Population 2016'!C220/'Population 2016'!C$5</f>
        <v>1.4459272283072583E-2</v>
      </c>
      <c r="D220">
        <f>'Population 2016'!D220/'Population 2016'!D$5</f>
        <v>1.5299335895855951E-2</v>
      </c>
      <c r="E220">
        <f>'Population 2016'!E220/'Population 2016'!E$5</f>
        <v>1.606982969168241E-2</v>
      </c>
      <c r="F220">
        <f>'Population 2016'!F220/'Population 2016'!F$5</f>
        <v>7.3036312129796553E-3</v>
      </c>
      <c r="G220">
        <f>'Population 2016'!G220/'Population 2016'!G$5</f>
        <v>2.6254533643696207E-3</v>
      </c>
      <c r="H220">
        <f>'Population 2016'!H220/'Population 2016'!H$5</f>
        <v>5.0970614079173058E-3</v>
      </c>
      <c r="I220">
        <f>'Population 2016'!I220/'Population 2016'!I$5</f>
        <v>5.0351729335901515E-3</v>
      </c>
      <c r="J220">
        <f>'Population 2016'!J220/'Population 2016'!J$5</f>
        <v>8.732574243467156E-3</v>
      </c>
      <c r="K220">
        <f>'Population 2016'!K220/'Population 2016'!K$5</f>
        <v>5.9065349903132825E-3</v>
      </c>
      <c r="L220">
        <f>'Population 2016'!L220/'Population 2016'!L$5</f>
        <v>2.986354899687068E-3</v>
      </c>
      <c r="M220">
        <f>'Population 2016'!M220/'Population 2016'!M$5</f>
        <v>2.986354899687068E-3</v>
      </c>
      <c r="N220">
        <f>'Population 2016'!N220/'Population 2016'!N$5</f>
        <v>5.4010175131207752E-3</v>
      </c>
      <c r="O220">
        <f>'Population 2016'!O220/'Population 2016'!O$5</f>
        <v>5.2307783754866706E-3</v>
      </c>
      <c r="P220">
        <f>'Population 2016'!P220/'Population 2016'!P$5</f>
        <v>2.1176603178181E-2</v>
      </c>
      <c r="Q220">
        <f>'Population 2016'!Q220/'Population 2016'!Q$5</f>
        <v>7.5087249268516237E-3</v>
      </c>
      <c r="R220">
        <f>'Population 2016'!R220/'Population 2016'!R$5</f>
        <v>2.5829030712726887E-2</v>
      </c>
      <c r="S220">
        <f>'Population 2016'!S220/'Population 2016'!S$5</f>
        <v>1.0771072129023375E-2</v>
      </c>
      <c r="T220">
        <f>'Population 2016'!T220/'Population 2016'!T$5</f>
        <v>1.5453483664723154E-2</v>
      </c>
      <c r="U220">
        <f>'Population 2016'!U220/'Population 2016'!U$5</f>
        <v>0</v>
      </c>
      <c r="V220">
        <f>'Population 2016'!V220/'Population 2016'!V$5</f>
        <v>1.0028926660611658E-2</v>
      </c>
      <c r="W220">
        <f>'Population 2016'!W220/'Population 2016'!W$5</f>
        <v>8.6090247681054263E-3</v>
      </c>
      <c r="X220">
        <f>'Population 2016'!X220/'Population 2016'!X$5</f>
        <v>8.6090247681054263E-3</v>
      </c>
      <c r="Y220">
        <f>'Population 2016'!Y220/'Population 2016'!Y$5</f>
        <v>9.4076405780512233E-3</v>
      </c>
      <c r="Z220">
        <f>'Population 2016'!Z220/'Population 2016'!Z$5</f>
        <v>3.6431706037558342E-3</v>
      </c>
      <c r="AA220">
        <f>'Population 2016'!AA220/'Population 2016'!AA$5</f>
        <v>6.5840307688832464E-3</v>
      </c>
      <c r="AB220">
        <f>'Population 2016'!AB220/'Population 2016'!AB$5</f>
        <v>1.390745422351412E-2</v>
      </c>
      <c r="AC220">
        <f>'Population 2016'!AC220/'Population 2016'!AC$5</f>
        <v>7.4396850778100246E-3</v>
      </c>
      <c r="AD220">
        <f>'Population 2016'!AD220/'Population 2016'!AD$5</f>
        <v>3.7217611373702034E-3</v>
      </c>
      <c r="AE220">
        <f>'Population 2016'!AE220/'Population 2016'!AE$5</f>
        <v>4.1376194827462296E-3</v>
      </c>
      <c r="AF220">
        <f>'Population 2016'!AF220/'Population 2016'!AF$5</f>
        <v>4.5695154503913498E-3</v>
      </c>
      <c r="AG220">
        <f>'Population 2016'!AG220/'Population 2016'!AG$5</f>
        <v>4.1376194827462296E-3</v>
      </c>
      <c r="AH220">
        <f>'Population 2016'!AH220/'Population 2016'!AH$5</f>
        <v>5.0472307106433963E-3</v>
      </c>
      <c r="AI220">
        <f>'Population 2016'!AI220/'Population 2016'!AI$5</f>
        <v>1.2424534079972E-2</v>
      </c>
      <c r="AJ220">
        <f>'Population 2016'!AJ220/'Population 2016'!AJ$5</f>
        <v>6.8873211945459107E-3</v>
      </c>
      <c r="AK220">
        <f>'Population 2016'!AK220/'Population 2016'!AK$5</f>
        <v>6.7510654614485249E-3</v>
      </c>
      <c r="AL220">
        <f>'Population 2016'!AL220/'Population 2016'!AL$5</f>
        <v>3.5916354800376014E-3</v>
      </c>
      <c r="AM220">
        <f>'Population 2016'!AM220/'Population 2016'!AM$5</f>
        <v>4.0385235302853048E-3</v>
      </c>
      <c r="AN220">
        <f>'Population 2016'!AN220/'Population 2016'!AN$5</f>
        <v>2.345369259299662E-3</v>
      </c>
      <c r="AO220">
        <f>'Population 2016'!AO220/'Population 2016'!AO$5</f>
        <v>2.345369259299662E-3</v>
      </c>
      <c r="AP220">
        <f>'Population 2016'!AP220/'Population 2016'!AP$5</f>
        <v>6.8322685985130697E-3</v>
      </c>
      <c r="AQ220">
        <f>'Population 2016'!AQ220/'Population 2016'!AQ$5</f>
        <v>7.2957198443579768E-3</v>
      </c>
      <c r="AR220">
        <f>'Population 2016'!AR220/'Population 2016'!AR$5</f>
        <v>8.1331621510774745E-3</v>
      </c>
      <c r="AS220">
        <f>'Population 2016'!AS220/'Population 2016'!AS$5</f>
        <v>5.0351729335901515E-3</v>
      </c>
      <c r="AT220">
        <f>'Population 2016'!AT220/'Population 2016'!AT$5</f>
        <v>0</v>
      </c>
      <c r="AU220">
        <f>'Population 2016'!AU220/'Population 2016'!AU$5</f>
        <v>0</v>
      </c>
      <c r="AV220">
        <f>'Population 2016'!AV220/'Population 2016'!AV$5</f>
        <v>6.7469116249604059E-3</v>
      </c>
      <c r="AW220">
        <f>'Population 2016'!AW220/'Population 2016'!AW$5</f>
        <v>6.1092806150466776E-3</v>
      </c>
      <c r="AX220">
        <f>'Population 2016'!AX220/'Population 2016'!AX$5</f>
        <v>1.0261062908110456E-2</v>
      </c>
      <c r="AY220">
        <f>'Population 2016'!AY220/'Population 2016'!AY$5</f>
        <v>7.4615219852513697E-3</v>
      </c>
      <c r="AZ220">
        <f>'Population 2016'!AZ220/'Population 2016'!AZ$5</f>
        <v>6.4516685746500912E-3</v>
      </c>
      <c r="BA220">
        <f>'Population 2016'!BA220/'Population 2016'!BA$5</f>
        <v>1.6600086374433168E-3</v>
      </c>
      <c r="BB220">
        <f>'Population 2016'!BB220/'Population 2016'!BB$5</f>
        <v>9.0662394785358674E-3</v>
      </c>
      <c r="BC220">
        <f>'Population 2016'!BC220/'Population 2016'!BC$5</f>
        <v>0</v>
      </c>
      <c r="BD220" s="9">
        <v>218</v>
      </c>
    </row>
    <row r="221" spans="1:56" x14ac:dyDescent="0.35">
      <c r="A221" s="3"/>
      <c r="B221" s="5" t="s">
        <v>68</v>
      </c>
      <c r="C221">
        <f>'Population 2016'!C221/'Population 2016'!C$5</f>
        <v>1.5394601667237405E-2</v>
      </c>
      <c r="D221">
        <f>'Population 2016'!D221/'Population 2016'!D$5</f>
        <v>1.6362978394608922E-2</v>
      </c>
      <c r="E221">
        <f>'Population 2016'!E221/'Population 2016'!E$5</f>
        <v>1.7251159062249496E-2</v>
      </c>
      <c r="F221">
        <f>'Population 2016'!F221/'Population 2016'!F$5</f>
        <v>8.395570435230492E-3</v>
      </c>
      <c r="G221">
        <f>'Population 2016'!G221/'Population 2016'!G$5</f>
        <v>3.5727818979050508E-3</v>
      </c>
      <c r="H221">
        <f>'Population 2016'!H221/'Population 2016'!H$5</f>
        <v>6.4718413296456379E-3</v>
      </c>
      <c r="I221">
        <f>'Population 2016'!I221/'Population 2016'!I$5</f>
        <v>5.1607905535549789E-3</v>
      </c>
      <c r="J221">
        <f>'Population 2016'!J221/'Population 2016'!J$5</f>
        <v>1.1353175820803928E-2</v>
      </c>
      <c r="K221">
        <f>'Population 2016'!K221/'Population 2016'!K$5</f>
        <v>6.9697112885696733E-3</v>
      </c>
      <c r="L221">
        <f>'Population 2016'!L221/'Population 2016'!L$5</f>
        <v>3.9871014884119895E-3</v>
      </c>
      <c r="M221">
        <f>'Population 2016'!M221/'Population 2016'!M$5</f>
        <v>3.9871014884119895E-3</v>
      </c>
      <c r="N221">
        <f>'Population 2016'!N221/'Population 2016'!N$5</f>
        <v>6.8637930895909856E-3</v>
      </c>
      <c r="O221">
        <f>'Population 2016'!O221/'Population 2016'!O$5</f>
        <v>5.9936002219118101E-3</v>
      </c>
      <c r="P221">
        <f>'Population 2016'!P221/'Population 2016'!P$5</f>
        <v>2.5504339005973178E-2</v>
      </c>
      <c r="Q221">
        <f>'Population 2016'!Q221/'Population 2016'!Q$5</f>
        <v>9.1773304661519842E-3</v>
      </c>
      <c r="R221">
        <f>'Population 2016'!R221/'Population 2016'!R$5</f>
        <v>3.0286900516314472E-2</v>
      </c>
      <c r="S221">
        <f>'Population 2016'!S221/'Population 2016'!S$5</f>
        <v>1.1816138866773409E-2</v>
      </c>
      <c r="T221">
        <f>'Population 2016'!T221/'Population 2016'!T$5</f>
        <v>1.647720134200081E-2</v>
      </c>
      <c r="U221">
        <f>'Population 2016'!U221/'Population 2016'!U$5</f>
        <v>0</v>
      </c>
      <c r="V221">
        <f>'Population 2016'!V221/'Population 2016'!V$5</f>
        <v>1.0799795452637364E-2</v>
      </c>
      <c r="W221">
        <f>'Population 2016'!W221/'Population 2016'!W$5</f>
        <v>9.4490093411514001E-3</v>
      </c>
      <c r="X221">
        <f>'Population 2016'!X221/'Population 2016'!X$5</f>
        <v>9.4490093411514001E-3</v>
      </c>
      <c r="Y221">
        <f>'Population 2016'!Y221/'Population 2016'!Y$5</f>
        <v>1.1065006915629323E-2</v>
      </c>
      <c r="Z221">
        <f>'Population 2016'!Z221/'Population 2016'!Z$5</f>
        <v>4.1135693586509814E-3</v>
      </c>
      <c r="AA221">
        <f>'Population 2016'!AA221/'Population 2016'!AA$5</f>
        <v>7.9015013051794598E-3</v>
      </c>
      <c r="AB221">
        <f>'Population 2016'!AB221/'Population 2016'!AB$5</f>
        <v>1.4959622529502677E-2</v>
      </c>
      <c r="AC221">
        <f>'Population 2016'!AC221/'Population 2016'!AC$5</f>
        <v>8.9114870888935323E-3</v>
      </c>
      <c r="AD221">
        <f>'Population 2016'!AD221/'Population 2016'!AD$5</f>
        <v>4.2651382634262529E-3</v>
      </c>
      <c r="AE221">
        <f>'Population 2016'!AE221/'Population 2016'!AE$5</f>
        <v>4.5277672255361967E-3</v>
      </c>
      <c r="AF221">
        <f>'Population 2016'!AF221/'Population 2016'!AF$5</f>
        <v>5.9418781764164746E-3</v>
      </c>
      <c r="AG221">
        <f>'Population 2016'!AG221/'Population 2016'!AG$5</f>
        <v>4.5277672255361967E-3</v>
      </c>
      <c r="AH221">
        <f>'Population 2016'!AH221/'Population 2016'!AH$5</f>
        <v>6.0875138162599964E-3</v>
      </c>
      <c r="AI221">
        <f>'Population 2016'!AI221/'Population 2016'!AI$5</f>
        <v>1.3675463732610027E-2</v>
      </c>
      <c r="AJ221">
        <f>'Population 2016'!AJ221/'Population 2016'!AJ$5</f>
        <v>7.8353735047263194E-3</v>
      </c>
      <c r="AK221">
        <f>'Population 2016'!AK221/'Population 2016'!AK$5</f>
        <v>7.7442389650880655E-3</v>
      </c>
      <c r="AL221">
        <f>'Population 2016'!AL221/'Population 2016'!AL$5</f>
        <v>4.7622425994572641E-3</v>
      </c>
      <c r="AM221">
        <f>'Population 2016'!AM221/'Population 2016'!AM$5</f>
        <v>5.1975616735061994E-3</v>
      </c>
      <c r="AN221">
        <f>'Population 2016'!AN221/'Population 2016'!AN$5</f>
        <v>4.0907603359877824E-3</v>
      </c>
      <c r="AO221">
        <f>'Population 2016'!AO221/'Population 2016'!AO$5</f>
        <v>4.0907603359877824E-3</v>
      </c>
      <c r="AP221">
        <f>'Population 2016'!AP221/'Population 2016'!AP$5</f>
        <v>8.1242173010161213E-3</v>
      </c>
      <c r="AQ221">
        <f>'Population 2016'!AQ221/'Population 2016'!AQ$5</f>
        <v>9.4330574889022849E-3</v>
      </c>
      <c r="AR221">
        <f>'Population 2016'!AR221/'Population 2016'!AR$5</f>
        <v>9.3087591892947377E-3</v>
      </c>
      <c r="AS221">
        <f>'Population 2016'!AS221/'Population 2016'!AS$5</f>
        <v>5.1607905535549789E-3</v>
      </c>
      <c r="AT221">
        <f>'Population 2016'!AT221/'Population 2016'!AT$5</f>
        <v>0</v>
      </c>
      <c r="AU221">
        <f>'Population 2016'!AU221/'Population 2016'!AU$5</f>
        <v>0</v>
      </c>
      <c r="AV221">
        <f>'Population 2016'!AV221/'Population 2016'!AV$5</f>
        <v>9.0169992609017008E-3</v>
      </c>
      <c r="AW221">
        <f>'Population 2016'!AW221/'Population 2016'!AW$5</f>
        <v>7.0245286472634082E-3</v>
      </c>
      <c r="AX221">
        <f>'Population 2016'!AX221/'Population 2016'!AX$5</f>
        <v>1.3724011909477746E-2</v>
      </c>
      <c r="AY221">
        <f>'Population 2016'!AY221/'Population 2016'!AY$5</f>
        <v>8.5447201738012915E-3</v>
      </c>
      <c r="AZ221">
        <f>'Population 2016'!AZ221/'Population 2016'!AZ$5</f>
        <v>7.7489055461914154E-3</v>
      </c>
      <c r="BA221">
        <f>'Population 2016'!BA221/'Population 2016'!BA$5</f>
        <v>2.4427769380263443E-3</v>
      </c>
      <c r="BB221">
        <f>'Population 2016'!BB221/'Population 2016'!BB$5</f>
        <v>1.0896059327592992E-2</v>
      </c>
      <c r="BC221">
        <f>'Population 2016'!BC221/'Population 2016'!BC$5</f>
        <v>0</v>
      </c>
      <c r="BD221" s="9">
        <v>219</v>
      </c>
    </row>
    <row r="222" spans="1:56" x14ac:dyDescent="0.35">
      <c r="A222" s="3"/>
      <c r="B222" s="5" t="s">
        <v>69</v>
      </c>
      <c r="C222">
        <f>'Population 2016'!C222/'Population 2016'!C$5</f>
        <v>1.6401486304835601E-2</v>
      </c>
      <c r="D222">
        <f>'Population 2016'!D222/'Population 2016'!D$5</f>
        <v>1.6534139256477218E-2</v>
      </c>
      <c r="E222">
        <f>'Population 2016'!E222/'Population 2016'!E$5</f>
        <v>1.6655806562003383E-2</v>
      </c>
      <c r="F222">
        <f>'Population 2016'!F222/'Population 2016'!F$5</f>
        <v>8.6118980169971673E-3</v>
      </c>
      <c r="G222">
        <f>'Population 2016'!G222/'Population 2016'!G$5</f>
        <v>3.7351810750825528E-3</v>
      </c>
      <c r="H222">
        <f>'Population 2016'!H222/'Population 2016'!H$5</f>
        <v>6.6631432527163251E-3</v>
      </c>
      <c r="I222">
        <f>'Population 2016'!I222/'Population 2016'!I$5</f>
        <v>4.6478519386986012E-3</v>
      </c>
      <c r="J222">
        <f>'Population 2016'!J222/'Population 2016'!J$5</f>
        <v>1.1137556703681281E-2</v>
      </c>
      <c r="K222">
        <f>'Population 2016'!K222/'Population 2016'!K$5</f>
        <v>7.4186079478334834E-3</v>
      </c>
      <c r="L222">
        <f>'Population 2016'!L222/'Population 2016'!L$5</f>
        <v>4.7972296792845454E-3</v>
      </c>
      <c r="M222">
        <f>'Population 2016'!M222/'Population 2016'!M$5</f>
        <v>4.7972296792845454E-3</v>
      </c>
      <c r="N222">
        <f>'Population 2016'!N222/'Population 2016'!N$5</f>
        <v>7.3058406539089063E-3</v>
      </c>
      <c r="O222">
        <f>'Population 2016'!O222/'Population 2016'!O$5</f>
        <v>5.7261172368016956E-3</v>
      </c>
      <c r="P222">
        <f>'Population 2016'!P222/'Population 2016'!P$5</f>
        <v>2.7837259100642397E-2</v>
      </c>
      <c r="Q222">
        <f>'Population 2016'!Q222/'Population 2016'!Q$5</f>
        <v>8.6250455341300332E-3</v>
      </c>
      <c r="R222">
        <f>'Population 2016'!R222/'Population 2016'!R$5</f>
        <v>3.0326821738436153E-2</v>
      </c>
      <c r="S222">
        <f>'Population 2016'!S222/'Population 2016'!S$5</f>
        <v>1.1653729846717661E-2</v>
      </c>
      <c r="T222">
        <f>'Population 2016'!T222/'Population 2016'!T$5</f>
        <v>1.6777336751929939E-2</v>
      </c>
      <c r="U222">
        <f>'Population 2016'!U222/'Population 2016'!U$5</f>
        <v>0</v>
      </c>
      <c r="V222">
        <f>'Population 2016'!V222/'Population 2016'!V$5</f>
        <v>9.9373382892818714E-3</v>
      </c>
      <c r="W222">
        <f>'Population 2016'!W222/'Population 2016'!W$5</f>
        <v>9.1613881643885769E-3</v>
      </c>
      <c r="X222">
        <f>'Population 2016'!X222/'Population 2016'!X$5</f>
        <v>9.1613881643885769E-3</v>
      </c>
      <c r="Y222">
        <f>'Population 2016'!Y222/'Population 2016'!Y$5</f>
        <v>1.0512551469769956E-2</v>
      </c>
      <c r="Z222">
        <f>'Population 2016'!Z222/'Population 2016'!Z$5</f>
        <v>4.1793864683893969E-3</v>
      </c>
      <c r="AA222">
        <f>'Population 2016'!AA222/'Population 2016'!AA$5</f>
        <v>8.2609322482638022E-3</v>
      </c>
      <c r="AB222">
        <f>'Population 2016'!AB222/'Population 2016'!AB$5</f>
        <v>1.5025127171120641E-2</v>
      </c>
      <c r="AC222">
        <f>'Population 2016'!AC222/'Population 2016'!AC$5</f>
        <v>9.309690725061593E-3</v>
      </c>
      <c r="AD222">
        <f>'Population 2016'!AD222/'Population 2016'!AD$5</f>
        <v>4.4847221705310953E-3</v>
      </c>
      <c r="AE222">
        <f>'Population 2016'!AE222/'Population 2016'!AE$5</f>
        <v>4.7690428033142027E-3</v>
      </c>
      <c r="AF222">
        <f>'Population 2016'!AF222/'Population 2016'!AF$5</f>
        <v>6.0172827218024699E-3</v>
      </c>
      <c r="AG222">
        <f>'Population 2016'!AG222/'Population 2016'!AG$5</f>
        <v>4.7690428033142027E-3</v>
      </c>
      <c r="AH222">
        <f>'Population 2016'!AH222/'Population 2016'!AH$5</f>
        <v>6.3773069671103346E-3</v>
      </c>
      <c r="AI222">
        <f>'Population 2016'!AI222/'Population 2016'!AI$5</f>
        <v>1.3611208329687636E-2</v>
      </c>
      <c r="AJ222">
        <f>'Population 2016'!AJ222/'Population 2016'!AJ$5</f>
        <v>7.3892312411120093E-3</v>
      </c>
      <c r="AK222">
        <f>'Population 2016'!AK222/'Population 2016'!AK$5</f>
        <v>7.2665099380209448E-3</v>
      </c>
      <c r="AL222">
        <f>'Population 2016'!AL222/'Population 2016'!AL$5</f>
        <v>4.6026143559000374E-3</v>
      </c>
      <c r="AM222">
        <f>'Population 2016'!AM222/'Population 2016'!AM$5</f>
        <v>5.1142558069621974E-3</v>
      </c>
      <c r="AN222">
        <f>'Population 2016'!AN222/'Population 2016'!AN$5</f>
        <v>3.654412566815752E-3</v>
      </c>
      <c r="AO222">
        <f>'Population 2016'!AO222/'Population 2016'!AO$5</f>
        <v>3.654412566815752E-3</v>
      </c>
      <c r="AP222">
        <f>'Population 2016'!AP222/'Population 2016'!AP$5</f>
        <v>8.9564541952665538E-3</v>
      </c>
      <c r="AQ222">
        <f>'Population 2016'!AQ222/'Population 2016'!AQ$5</f>
        <v>1.0200306899764346E-2</v>
      </c>
      <c r="AR222">
        <f>'Population 2016'!AR222/'Population 2016'!AR$5</f>
        <v>9.4520051425965573E-3</v>
      </c>
      <c r="AS222">
        <f>'Population 2016'!AS222/'Population 2016'!AS$5</f>
        <v>4.6478519386986012E-3</v>
      </c>
      <c r="AT222">
        <f>'Population 2016'!AT222/'Population 2016'!AT$5</f>
        <v>0</v>
      </c>
      <c r="AU222">
        <f>'Population 2016'!AU222/'Population 2016'!AU$5</f>
        <v>0</v>
      </c>
      <c r="AV222">
        <f>'Population 2016'!AV222/'Population 2016'!AV$5</f>
        <v>1.0115088163868653E-2</v>
      </c>
      <c r="AW222">
        <f>'Population 2016'!AW222/'Population 2016'!AW$5</f>
        <v>7.7071511379583867E-3</v>
      </c>
      <c r="AX222">
        <f>'Population 2016'!AX222/'Population 2016'!AX$5</f>
        <v>1.3148983477516389E-2</v>
      </c>
      <c r="AY222">
        <f>'Population 2016'!AY222/'Population 2016'!AY$5</f>
        <v>8.6870046816192887E-3</v>
      </c>
      <c r="AZ222">
        <f>'Population 2016'!AZ222/'Population 2016'!AZ$5</f>
        <v>8.2695261489607718E-3</v>
      </c>
      <c r="BA222">
        <f>'Population 2016'!BA222/'Population 2016'!BA$5</f>
        <v>2.7666810624055278E-3</v>
      </c>
      <c r="BB222">
        <f>'Population 2016'!BB222/'Population 2016'!BB$5</f>
        <v>1.0226276213032461E-2</v>
      </c>
      <c r="BC222">
        <f>'Population 2016'!BC222/'Population 2016'!BC$5</f>
        <v>0</v>
      </c>
      <c r="BD222" s="9">
        <v>220</v>
      </c>
    </row>
    <row r="223" spans="1:56" x14ac:dyDescent="0.35">
      <c r="A223" s="3"/>
      <c r="B223" s="5" t="s">
        <v>70</v>
      </c>
      <c r="C223">
        <f>'Population 2016'!C223/'Population 2016'!C$5</f>
        <v>1.5159491548813461E-2</v>
      </c>
      <c r="D223">
        <f>'Population 2016'!D223/'Population 2016'!D$5</f>
        <v>1.4580460276009115E-2</v>
      </c>
      <c r="E223">
        <f>'Population 2016'!E223/'Population 2016'!E$5</f>
        <v>1.404938144281569E-2</v>
      </c>
      <c r="F223">
        <f>'Population 2016'!F223/'Population 2016'!F$5</f>
        <v>8.0144218387844454E-3</v>
      </c>
      <c r="G223">
        <f>'Population 2016'!G223/'Population 2016'!G$5</f>
        <v>4.0329128999079741E-3</v>
      </c>
      <c r="H223">
        <f>'Population 2016'!H223/'Population 2016'!H$5</f>
        <v>6.9257780962540486E-3</v>
      </c>
      <c r="I223">
        <f>'Population 2016'!I223/'Population 2016'!I$5</f>
        <v>4.1035089188510175E-3</v>
      </c>
      <c r="J223">
        <f>'Population 2016'!J223/'Population 2016'!J$5</f>
        <v>9.7111533134853177E-3</v>
      </c>
      <c r="K223">
        <f>'Population 2016'!K223/'Population 2016'!K$5</f>
        <v>6.2845532296933329E-3</v>
      </c>
      <c r="L223">
        <f>'Population 2016'!L223/'Population 2016'!L$5</f>
        <v>4.2492017854589932E-3</v>
      </c>
      <c r="M223">
        <f>'Population 2016'!M223/'Population 2016'!M$5</f>
        <v>4.2492017854589932E-3</v>
      </c>
      <c r="N223">
        <f>'Population 2016'!N223/'Population 2016'!N$5</f>
        <v>7.2415428263717541E-3</v>
      </c>
      <c r="O223">
        <f>'Population 2016'!O223/'Population 2016'!O$5</f>
        <v>5.5477952467282866E-3</v>
      </c>
      <c r="P223">
        <f>'Population 2016'!P223/'Population 2016'!P$5</f>
        <v>2.509861377211766E-2</v>
      </c>
      <c r="Q223">
        <f>'Population 2016'!Q223/'Population 2016'!Q$5</f>
        <v>7.2619593189269223E-3</v>
      </c>
      <c r="R223">
        <f>'Population 2016'!R223/'Population 2016'!R$5</f>
        <v>2.7093202746580083E-2</v>
      </c>
      <c r="S223">
        <f>'Population 2016'!S223/'Population 2016'!S$5</f>
        <v>1.0568943511671383E-2</v>
      </c>
      <c r="T223">
        <f>'Population 2016'!T223/'Population 2016'!T$5</f>
        <v>1.5683820142110626E-2</v>
      </c>
      <c r="U223">
        <f>'Population 2016'!U223/'Population 2016'!U$5</f>
        <v>0</v>
      </c>
      <c r="V223">
        <f>'Population 2016'!V223/'Population 2016'!V$5</f>
        <v>8.1666297769059926E-3</v>
      </c>
      <c r="W223">
        <f>'Population 2016'!W223/'Population 2016'!W$5</f>
        <v>8.4750194471136554E-3</v>
      </c>
      <c r="X223">
        <f>'Population 2016'!X223/'Population 2016'!X$5</f>
        <v>8.4750194471136554E-3</v>
      </c>
      <c r="Y223">
        <f>'Population 2016'!Y223/'Population 2016'!Y$5</f>
        <v>8.9068536271283451E-3</v>
      </c>
      <c r="Z223">
        <f>'Population 2016'!Z223/'Population 2016'!Z$5</f>
        <v>3.7612542418159326E-3</v>
      </c>
      <c r="AA223">
        <f>'Population 2016'!AA223/'Population 2016'!AA$5</f>
        <v>7.3593651692149056E-3</v>
      </c>
      <c r="AB223">
        <f>'Population 2016'!AB223/'Population 2016'!AB$5</f>
        <v>1.3229890586778297E-2</v>
      </c>
      <c r="AC223">
        <f>'Population 2016'!AC223/'Population 2016'!AC$5</f>
        <v>8.337453275716198E-3</v>
      </c>
      <c r="AD223">
        <f>'Population 2016'!AD223/'Population 2016'!AD$5</f>
        <v>4.1199895790688156E-3</v>
      </c>
      <c r="AE223">
        <f>'Population 2016'!AE223/'Population 2016'!AE$5</f>
        <v>4.1530200515405699E-3</v>
      </c>
      <c r="AF223">
        <f>'Population 2016'!AF223/'Population 2016'!AF$5</f>
        <v>5.2481563588653128E-3</v>
      </c>
      <c r="AG223">
        <f>'Population 2016'!AG223/'Population 2016'!AG$5</f>
        <v>4.1530200515405699E-3</v>
      </c>
      <c r="AH223">
        <f>'Population 2016'!AH223/'Population 2016'!AH$5</f>
        <v>5.6026675831065452E-3</v>
      </c>
      <c r="AI223">
        <f>'Population 2016'!AI223/'Population 2016'!AI$5</f>
        <v>1.2289187592965264E-2</v>
      </c>
      <c r="AJ223">
        <f>'Population 2016'!AJ223/'Population 2016'!AJ$5</f>
        <v>6.9430889774977E-3</v>
      </c>
      <c r="AK223">
        <f>'Population 2016'!AK223/'Population 2016'!AK$5</f>
        <v>6.2859082508831699E-3</v>
      </c>
      <c r="AL223">
        <f>'Population 2016'!AL223/'Population 2016'!AL$5</f>
        <v>4.7356378921977263E-3</v>
      </c>
      <c r="AM223">
        <f>'Population 2016'!AM223/'Population 2016'!AM$5</f>
        <v>4.4659188455980093E-3</v>
      </c>
      <c r="AN223">
        <f>'Population 2016'!AN223/'Population 2016'!AN$5</f>
        <v>2.8908039707646995E-3</v>
      </c>
      <c r="AO223">
        <f>'Population 2016'!AO223/'Population 2016'!AO$5</f>
        <v>2.8908039707646995E-3</v>
      </c>
      <c r="AP223">
        <f>'Population 2016'!AP223/'Population 2016'!AP$5</f>
        <v>8.3144428768447912E-3</v>
      </c>
      <c r="AQ223">
        <f>'Population 2016'!AQ223/'Population 2016'!AQ$5</f>
        <v>9.1590398421658361E-3</v>
      </c>
      <c r="AR223">
        <f>'Population 2016'!AR223/'Population 2016'!AR$5</f>
        <v>8.5354983745037361E-3</v>
      </c>
      <c r="AS223">
        <f>'Population 2016'!AS223/'Population 2016'!AS$5</f>
        <v>4.1035089188510175E-3</v>
      </c>
      <c r="AT223">
        <f>'Population 2016'!AT223/'Population 2016'!AT$5</f>
        <v>0</v>
      </c>
      <c r="AU223">
        <f>'Population 2016'!AU223/'Population 2016'!AU$5</f>
        <v>0</v>
      </c>
      <c r="AV223">
        <f>'Population 2016'!AV223/'Population 2016'!AV$5</f>
        <v>1.1002006123957344E-2</v>
      </c>
      <c r="AW223">
        <f>'Population 2016'!AW223/'Population 2016'!AW$5</f>
        <v>6.7995301726767954E-3</v>
      </c>
      <c r="AX223">
        <f>'Population 2016'!AX223/'Population 2016'!AX$5</f>
        <v>1.1564460687222868E-2</v>
      </c>
      <c r="AY223">
        <f>'Population 2016'!AY223/'Population 2016'!AY$5</f>
        <v>8.1408157645114897E-3</v>
      </c>
      <c r="AZ223">
        <f>'Population 2016'!AZ223/'Population 2016'!AZ$5</f>
        <v>7.8467016815182561E-3</v>
      </c>
      <c r="BA223">
        <f>'Population 2016'!BA223/'Population 2016'!BA$5</f>
        <v>2.2943208810192184E-3</v>
      </c>
      <c r="BB223">
        <f>'Population 2016'!BB223/'Population 2016'!BB$5</f>
        <v>7.8164379967270384E-3</v>
      </c>
      <c r="BC223">
        <f>'Population 2016'!BC223/'Population 2016'!BC$5</f>
        <v>0</v>
      </c>
      <c r="BD223" s="9">
        <v>221</v>
      </c>
    </row>
    <row r="224" spans="1:56" x14ac:dyDescent="0.35">
      <c r="A224" s="3"/>
      <c r="B224" s="5" t="s">
        <v>71</v>
      </c>
      <c r="C224">
        <f>'Population 2016'!C224/'Population 2016'!C$5</f>
        <v>1.1949727323373523E-2</v>
      </c>
      <c r="D224">
        <f>'Population 2016'!D224/'Population 2016'!D$5</f>
        <v>1.2494742916385474E-2</v>
      </c>
      <c r="E224">
        <f>'Population 2016'!E224/'Population 2016'!E$5</f>
        <v>1.2994623076237935E-2</v>
      </c>
      <c r="F224">
        <f>'Population 2016'!F224/'Population 2016'!F$5</f>
        <v>7.4787535410764869E-3</v>
      </c>
      <c r="G224">
        <f>'Population 2016'!G224/'Population 2016'!G$5</f>
        <v>2.9637849834894172E-3</v>
      </c>
      <c r="H224">
        <f>'Population 2016'!H224/'Population 2016'!H$5</f>
        <v>6.4621141132183146E-3</v>
      </c>
      <c r="I224">
        <f>'Population 2016'!I224/'Population 2016'!I$5</f>
        <v>3.7999330039360187E-3</v>
      </c>
      <c r="J224">
        <f>'Population 2016'!J224/'Population 2016'!J$5</f>
        <v>9.1721055206787031E-3</v>
      </c>
      <c r="K224">
        <f>'Population 2016'!K224/'Population 2016'!K$5</f>
        <v>7.3004772480272173E-3</v>
      </c>
      <c r="L224">
        <f>'Population 2016'!L224/'Population 2016'!L$5</f>
        <v>4.0903531205820215E-3</v>
      </c>
      <c r="M224">
        <f>'Population 2016'!M224/'Population 2016'!M$5</f>
        <v>4.0903531205820215E-3</v>
      </c>
      <c r="N224">
        <f>'Population 2016'!N224/'Population 2016'!N$5</f>
        <v>5.4010175131207752E-3</v>
      </c>
      <c r="O224">
        <f>'Population 2016'!O224/'Population 2016'!O$5</f>
        <v>4.9732021676028573E-3</v>
      </c>
      <c r="P224">
        <f>'Population 2016'!P224/'Population 2016'!P$5</f>
        <v>2.2483940042826552E-2</v>
      </c>
      <c r="Q224">
        <f>'Population 2016'!Q224/'Population 2016'!Q$5</f>
        <v>6.3454013466351751E-3</v>
      </c>
      <c r="R224">
        <f>'Population 2016'!R224/'Population 2016'!R$5</f>
        <v>2.3513599829669451E-2</v>
      </c>
      <c r="S224">
        <f>'Population 2016'!S224/'Population 2016'!S$5</f>
        <v>9.2078853109867943E-3</v>
      </c>
      <c r="T224">
        <f>'Population 2016'!T224/'Population 2016'!T$5</f>
        <v>1.3350209164134517E-2</v>
      </c>
      <c r="U224">
        <f>'Population 2016'!U224/'Population 2016'!U$5</f>
        <v>0</v>
      </c>
      <c r="V224">
        <f>'Population 2016'!V224/'Population 2016'!V$5</f>
        <v>6.8080689355141544E-3</v>
      </c>
      <c r="W224">
        <f>'Population 2016'!W224/'Population 2016'!W$5</f>
        <v>7.8572876015662284E-3</v>
      </c>
      <c r="X224">
        <f>'Population 2016'!X224/'Population 2016'!X$5</f>
        <v>7.8572876015662284E-3</v>
      </c>
      <c r="Y224">
        <f>'Population 2016'!Y224/'Population 2016'!Y$5</f>
        <v>7.9410502217770775E-3</v>
      </c>
      <c r="Z224">
        <f>'Population 2016'!Z224/'Population 2016'!Z$5</f>
        <v>3.3044060683375177E-3</v>
      </c>
      <c r="AA224">
        <f>'Population 2016'!AA224/'Population 2016'!AA$5</f>
        <v>6.4132844613551945E-3</v>
      </c>
      <c r="AB224">
        <f>'Population 2016'!AB224/'Population 2016'!AB$5</f>
        <v>1.1494017583902234E-2</v>
      </c>
      <c r="AC224">
        <f>'Population 2016'!AC224/'Population 2016'!AC$5</f>
        <v>7.365215826370803E-3</v>
      </c>
      <c r="AD224">
        <f>'Population 2016'!AD224/'Population 2016'!AD$5</f>
        <v>3.7105958539580932E-3</v>
      </c>
      <c r="AE224">
        <f>'Population 2016'!AE224/'Population 2016'!AE$5</f>
        <v>3.993880840665715E-3</v>
      </c>
      <c r="AF224">
        <f>'Population 2016'!AF224/'Population 2016'!AF$5</f>
        <v>6.0323636308796695E-3</v>
      </c>
      <c r="AG224">
        <f>'Population 2016'!AG224/'Population 2016'!AG$5</f>
        <v>3.993880840665715E-3</v>
      </c>
      <c r="AH224">
        <f>'Population 2016'!AH224/'Population 2016'!AH$5</f>
        <v>4.7035657561093408E-3</v>
      </c>
      <c r="AI224">
        <f>'Population 2016'!AI224/'Population 2016'!AI$5</f>
        <v>1.0479099221279202E-2</v>
      </c>
      <c r="AJ224">
        <f>'Population 2016'!AJ224/'Population 2016'!AJ$5</f>
        <v>5.9950366673172904E-3</v>
      </c>
      <c r="AK224">
        <f>'Population 2016'!AK224/'Population 2016'!AK$5</f>
        <v>6.3487673333920015E-3</v>
      </c>
      <c r="AL224">
        <f>'Population 2016'!AL224/'Population 2016'!AL$5</f>
        <v>4.1858072755006116E-3</v>
      </c>
      <c r="AM224">
        <f>'Population 2016'!AM224/'Population 2016'!AM$5</f>
        <v>3.5060903832432062E-3</v>
      </c>
      <c r="AN224">
        <f>'Population 2016'!AN224/'Population 2016'!AN$5</f>
        <v>3.0544343842042109E-3</v>
      </c>
      <c r="AO224">
        <f>'Population 2016'!AO224/'Population 2016'!AO$5</f>
        <v>3.0544343842042109E-3</v>
      </c>
      <c r="AP224">
        <f>'Population 2016'!AP224/'Population 2016'!AP$5</f>
        <v>7.8230268059540607E-3</v>
      </c>
      <c r="AQ224">
        <f>'Population 2016'!AQ224/'Population 2016'!AQ$5</f>
        <v>7.6587932262837726E-3</v>
      </c>
      <c r="AR224">
        <f>'Population 2016'!AR224/'Population 2016'!AR$5</f>
        <v>7.4951272984236485E-3</v>
      </c>
      <c r="AS224">
        <f>'Population 2016'!AS224/'Population 2016'!AS$5</f>
        <v>3.7999330039360187E-3</v>
      </c>
      <c r="AT224">
        <f>'Population 2016'!AT224/'Population 2016'!AT$5</f>
        <v>0</v>
      </c>
      <c r="AU224">
        <f>'Population 2016'!AU224/'Population 2016'!AU$5</f>
        <v>0</v>
      </c>
      <c r="AV224">
        <f>'Population 2016'!AV224/'Population 2016'!AV$5</f>
        <v>1.0759159539647345E-2</v>
      </c>
      <c r="AW224">
        <f>'Population 2016'!AW224/'Population 2016'!AW$5</f>
        <v>5.9643663432790289E-3</v>
      </c>
      <c r="AX224">
        <f>'Population 2016'!AX224/'Population 2016'!AX$5</f>
        <v>1.018439245051561E-2</v>
      </c>
      <c r="AY224">
        <f>'Population 2016'!AY224/'Population 2016'!AY$5</f>
        <v>7.3268871821547685E-3</v>
      </c>
      <c r="AZ224">
        <f>'Population 2016'!AZ224/'Population 2016'!AZ$5</f>
        <v>6.8601112574857188E-3</v>
      </c>
      <c r="BA224">
        <f>'Population 2016'!BA224/'Population 2016'!BA$5</f>
        <v>1.8084646944504428E-3</v>
      </c>
      <c r="BB224">
        <f>'Population 2016'!BB224/'Population 2016'!BB$5</f>
        <v>6.6080663982930887E-3</v>
      </c>
      <c r="BC224">
        <f>'Population 2016'!BC224/'Population 2016'!BC$5</f>
        <v>0</v>
      </c>
      <c r="BD224" s="9">
        <v>222</v>
      </c>
    </row>
    <row r="225" spans="1:56" x14ac:dyDescent="0.35">
      <c r="A225" s="3"/>
      <c r="B225" s="5" t="s">
        <v>72</v>
      </c>
      <c r="C225">
        <f>'Population 2016'!C225/'Population 2016'!C$5</f>
        <v>1.1535729071366144E-2</v>
      </c>
      <c r="D225">
        <f>'Population 2016'!D225/'Population 2016'!D$5</f>
        <v>1.1675615934587208E-2</v>
      </c>
      <c r="E225">
        <f>'Population 2016'!E225/'Population 2016'!E$5</f>
        <v>1.1803918075745714E-2</v>
      </c>
      <c r="F225">
        <f>'Population 2016'!F225/'Population 2016'!F$5</f>
        <v>9.1475663147051241E-3</v>
      </c>
      <c r="G225">
        <f>'Population 2016'!G225/'Population 2016'!G$5</f>
        <v>3.4239159854923401E-3</v>
      </c>
      <c r="H225">
        <f>'Population 2016'!H225/'Population 2016'!H$5</f>
        <v>6.9906262057695366E-3</v>
      </c>
      <c r="I225">
        <f>'Population 2016'!I225/'Population 2016'!I$5</f>
        <v>4.1872539988275686E-3</v>
      </c>
      <c r="J225">
        <f>'Population 2016'!J225/'Population 2016'!J$5</f>
        <v>9.7857907001816184E-3</v>
      </c>
      <c r="K225">
        <f>'Population 2016'!K225/'Population 2016'!K$5</f>
        <v>7.1823465482209513E-3</v>
      </c>
      <c r="L225">
        <f>'Population 2016'!L225/'Population 2016'!L$5</f>
        <v>3.867964989754261E-3</v>
      </c>
      <c r="M225">
        <f>'Population 2016'!M225/'Population 2016'!M$5</f>
        <v>3.867964989754261E-3</v>
      </c>
      <c r="N225">
        <f>'Population 2016'!N225/'Population 2016'!N$5</f>
        <v>6.1806286720087443E-3</v>
      </c>
      <c r="O225">
        <f>'Population 2016'!O225/'Population 2016'!O$5</f>
        <v>5.0524563854132615E-3</v>
      </c>
      <c r="P225">
        <f>'Population 2016'!P225/'Population 2016'!P$5</f>
        <v>2.2844584695142566E-2</v>
      </c>
      <c r="Q225">
        <f>'Population 2016'!Q225/'Population 2016'!Q$5</f>
        <v>6.9094370218916344E-3</v>
      </c>
      <c r="R225">
        <f>'Population 2016'!R225/'Population 2016'!R$5</f>
        <v>2.2675254165114175E-2</v>
      </c>
      <c r="S225">
        <f>'Population 2016'!S225/'Population 2016'!S$5</f>
        <v>9.5662443443706741E-3</v>
      </c>
      <c r="T225">
        <f>'Population 2016'!T225/'Population 2016'!T$5</f>
        <v>1.3810882118909462E-2</v>
      </c>
      <c r="U225">
        <f>'Population 2016'!U225/'Population 2016'!U$5</f>
        <v>0</v>
      </c>
      <c r="V225">
        <f>'Population 2016'!V225/'Population 2016'!V$5</f>
        <v>6.6019951000221341E-3</v>
      </c>
      <c r="W225">
        <f>'Population 2016'!W225/'Population 2016'!W$5</f>
        <v>8.7691774688029075E-3</v>
      </c>
      <c r="X225">
        <f>'Population 2016'!X225/'Population 2016'!X$5</f>
        <v>8.7691774688029075E-3</v>
      </c>
      <c r="Y225">
        <f>'Population 2016'!Y225/'Population 2016'!Y$5</f>
        <v>8.1278517034705337E-3</v>
      </c>
      <c r="Z225">
        <f>'Population 2016'!Z225/'Population 2016'!Z$5</f>
        <v>2.7449606355609843E-3</v>
      </c>
      <c r="AA225">
        <f>'Population 2016'!AA225/'Population 2016'!AA$5</f>
        <v>6.0119974195382937E-3</v>
      </c>
      <c r="AB225">
        <f>'Population 2016'!AB225/'Population 2016'!AB$5</f>
        <v>1.0838971167722589E-2</v>
      </c>
      <c r="AC225">
        <f>'Population 2016'!AC225/'Population 2016'!AC$5</f>
        <v>6.9866637982214262E-3</v>
      </c>
      <c r="AD225">
        <f>'Population 2016'!AD225/'Population 2016'!AD$5</f>
        <v>3.8036398823923481E-3</v>
      </c>
      <c r="AE225">
        <f>'Population 2016'!AE225/'Population 2016'!AE$5</f>
        <v>3.9476791342826925E-3</v>
      </c>
      <c r="AF225">
        <f>'Population 2016'!AF225/'Population 2016'!AF$5</f>
        <v>6.1077681762656657E-3</v>
      </c>
      <c r="AG225">
        <f>'Population 2016'!AG225/'Population 2016'!AG$5</f>
        <v>3.9476791342826925E-3</v>
      </c>
      <c r="AH225">
        <f>'Population 2016'!AH225/'Population 2016'!AH$5</f>
        <v>4.2614454362222866E-3</v>
      </c>
      <c r="AI225">
        <f>'Population 2016'!AI225/'Population 2016'!AI$5</f>
        <v>1.0602141482194417E-2</v>
      </c>
      <c r="AJ225">
        <f>'Population 2016'!AJ225/'Population 2016'!AJ$5</f>
        <v>5.7859074812480829E-3</v>
      </c>
      <c r="AK225">
        <f>'Population 2016'!AK225/'Population 2016'!AK$5</f>
        <v>6.537344580918497E-3</v>
      </c>
      <c r="AL225">
        <f>'Population 2016'!AL225/'Population 2016'!AL$5</f>
        <v>4.6824284776786507E-3</v>
      </c>
      <c r="AM225">
        <f>'Population 2016'!AM225/'Population 2016'!AM$5</f>
        <v>3.1438909634866766E-3</v>
      </c>
      <c r="AN225">
        <f>'Population 2016'!AN225/'Population 2016'!AN$5</f>
        <v>2.781717028471692E-3</v>
      </c>
      <c r="AO225">
        <f>'Population 2016'!AO225/'Population 2016'!AO$5</f>
        <v>2.781717028471692E-3</v>
      </c>
      <c r="AP225">
        <f>'Population 2016'!AP225/'Population 2016'!AP$5</f>
        <v>9.2417925590095595E-3</v>
      </c>
      <c r="AQ225">
        <f>'Population 2016'!AQ225/'Population 2016'!AQ$5</f>
        <v>7.5765879322628373E-3</v>
      </c>
      <c r="AR225">
        <f>'Population 2016'!AR225/'Population 2016'!AR$5</f>
        <v>7.5223061573704945E-3</v>
      </c>
      <c r="AS225">
        <f>'Population 2016'!AS225/'Population 2016'!AS$5</f>
        <v>4.1872539988275686E-3</v>
      </c>
      <c r="AT225">
        <f>'Population 2016'!AT225/'Population 2016'!AT$5</f>
        <v>0</v>
      </c>
      <c r="AU225">
        <f>'Population 2016'!AU225/'Population 2016'!AU$5</f>
        <v>0</v>
      </c>
      <c r="AV225">
        <f>'Population 2016'!AV225/'Population 2016'!AV$5</f>
        <v>1.1804455706894732E-2</v>
      </c>
      <c r="AW225">
        <f>'Population 2016'!AW225/'Population 2016'!AW$5</f>
        <v>5.4380987247544081E-3</v>
      </c>
      <c r="AX225">
        <f>'Population 2016'!AX225/'Population 2016'!AX$5</f>
        <v>1.119388680884777E-2</v>
      </c>
      <c r="AY225">
        <f>'Population 2016'!AY225/'Population 2016'!AY$5</f>
        <v>8.4238548392032066E-3</v>
      </c>
      <c r="AZ225">
        <f>'Population 2016'!AZ225/'Population 2016'!AZ$5</f>
        <v>8.119955589049134E-3</v>
      </c>
      <c r="BA225">
        <f>'Population 2016'!BA225/'Population 2016'!BA$5</f>
        <v>1.2821204923342691E-3</v>
      </c>
      <c r="BB225">
        <f>'Population 2016'!BB225/'Population 2016'!BB$5</f>
        <v>5.6344641389834485E-3</v>
      </c>
      <c r="BC225">
        <f>'Population 2016'!BC225/'Population 2016'!BC$5</f>
        <v>0</v>
      </c>
      <c r="BD225" s="9">
        <v>223</v>
      </c>
    </row>
    <row r="226" spans="1:56" x14ac:dyDescent="0.35">
      <c r="A226" s="3"/>
      <c r="B226" s="5" t="s">
        <v>73</v>
      </c>
      <c r="C226">
        <f>'Population 2016'!C226/'Population 2016'!C$5</f>
        <v>8.8779625152693806E-3</v>
      </c>
      <c r="D226">
        <f>'Population 2016'!D226/'Population 2016'!D$5</f>
        <v>8.6827460070616081E-3</v>
      </c>
      <c r="E226">
        <f>'Population 2016'!E226/'Population 2016'!E$5</f>
        <v>8.5036963420979852E-3</v>
      </c>
      <c r="F226">
        <f>'Population 2016'!F226/'Population 2016'!F$5</f>
        <v>6.582539273757404E-3</v>
      </c>
      <c r="G226">
        <f>'Population 2016'!G226/'Population 2016'!G$5</f>
        <v>2.8149190710767065E-3</v>
      </c>
      <c r="H226">
        <f>'Population 2016'!H226/'Population 2016'!H$5</f>
        <v>5.3856354952612241E-3</v>
      </c>
      <c r="I226">
        <f>'Population 2016'!I226/'Population 2016'!I$5</f>
        <v>3.1718449041118835E-3</v>
      </c>
      <c r="J226">
        <f>'Population 2016'!J226/'Population 2016'!J$5</f>
        <v>7.5383760563263475E-3</v>
      </c>
      <c r="K226">
        <f>'Population 2016'!K226/'Population 2016'!K$5</f>
        <v>4.9142371119406513E-3</v>
      </c>
      <c r="L226">
        <f>'Population 2016'!L226/'Population 2016'!L$5</f>
        <v>3.7250011913649867E-3</v>
      </c>
      <c r="M226">
        <f>'Population 2016'!M226/'Population 2016'!M$5</f>
        <v>3.7250011913649867E-3</v>
      </c>
      <c r="N226">
        <f>'Population 2016'!N226/'Population 2016'!N$5</f>
        <v>4.9670071772449989E-3</v>
      </c>
      <c r="O226">
        <f>'Population 2016'!O226/'Population 2016'!O$5</f>
        <v>3.4673720292051793E-3</v>
      </c>
      <c r="P226">
        <f>'Population 2016'!P226/'Population 2016'!P$5</f>
        <v>1.9114166572748788E-2</v>
      </c>
      <c r="Q226">
        <f>'Population 2016'!Q226/'Population 2016'!Q$5</f>
        <v>5.8283686443167532E-3</v>
      </c>
      <c r="R226">
        <f>'Population 2016'!R226/'Population 2016'!R$5</f>
        <v>1.9521477617501462E-2</v>
      </c>
      <c r="S226">
        <f>'Population 2016'!S226/'Population 2016'!S$5</f>
        <v>7.1618847213714386E-3</v>
      </c>
      <c r="T226">
        <f>'Population 2016'!T226/'Population 2016'!T$5</f>
        <v>1.0281382763386271E-2</v>
      </c>
      <c r="U226">
        <f>'Population 2016'!U226/'Population 2016'!U$5</f>
        <v>0</v>
      </c>
      <c r="V226">
        <f>'Population 2016'!V226/'Population 2016'!V$5</f>
        <v>4.671006937819128E-3</v>
      </c>
      <c r="W226">
        <f>'Population 2016'!W226/'Population 2016'!W$5</f>
        <v>6.6022133756920886E-3</v>
      </c>
      <c r="X226">
        <f>'Population 2016'!X226/'Population 2016'!X$5</f>
        <v>6.6022133756920886E-3</v>
      </c>
      <c r="Y226">
        <f>'Population 2016'!Y226/'Population 2016'!Y$5</f>
        <v>6.0452139075690371E-3</v>
      </c>
      <c r="Z226">
        <f>'Population 2016'!Z226/'Population 2016'!Z$5</f>
        <v>1.6434919461151452E-3</v>
      </c>
      <c r="AA226">
        <f>'Population 2016'!AA226/'Population 2016'!AA$5</f>
        <v>4.574938029720488E-3</v>
      </c>
      <c r="AB226">
        <f>'Population 2016'!AB226/'Population 2016'!AB$5</f>
        <v>8.1942212623972652E-3</v>
      </c>
      <c r="AC226">
        <f>'Population 2016'!AC226/'Population 2016'!AC$5</f>
        <v>5.3907463680725499E-3</v>
      </c>
      <c r="AD226">
        <f>'Population 2016'!AD226/'Population 2016'!AD$5</f>
        <v>3.055565893780937E-3</v>
      </c>
      <c r="AE226">
        <f>'Population 2016'!AE226/'Population 2016'!AE$5</f>
        <v>3.1468495569769712E-3</v>
      </c>
      <c r="AF226">
        <f>'Population 2016'!AF226/'Population 2016'!AF$5</f>
        <v>4.8560527228581341E-3</v>
      </c>
      <c r="AG226">
        <f>'Population 2016'!AG226/'Population 2016'!AG$5</f>
        <v>3.1468495569769712E-3</v>
      </c>
      <c r="AH226">
        <f>'Population 2016'!AH226/'Population 2016'!AH$5</f>
        <v>3.1097034264324793E-3</v>
      </c>
      <c r="AI226">
        <f>'Population 2016'!AI226/'Population 2016'!AI$5</f>
        <v>7.9170859217779326E-3</v>
      </c>
      <c r="AJ226">
        <f>'Population 2016'!AJ226/'Population 2016'!AJ$5</f>
        <v>4.1546998299082623E-3</v>
      </c>
      <c r="AK226">
        <f>'Population 2016'!AK226/'Population 2016'!AK$5</f>
        <v>5.6824610587983861E-3</v>
      </c>
      <c r="AL226">
        <f>'Population 2016'!AL226/'Population 2016'!AL$5</f>
        <v>3.6448448945566769E-3</v>
      </c>
      <c r="AM226">
        <f>'Population 2016'!AM226/'Population 2016'!AM$5</f>
        <v>2.0898906519951754E-3</v>
      </c>
      <c r="AN226">
        <f>'Population 2016'!AN226/'Population 2016'!AN$5</f>
        <v>2.4544562015926695E-3</v>
      </c>
      <c r="AO226">
        <f>'Population 2016'!AO226/'Population 2016'!AO$5</f>
        <v>2.4544562015926695E-3</v>
      </c>
      <c r="AP226">
        <f>'Population 2016'!AP226/'Population 2016'!AP$5</f>
        <v>7.4901320482538879E-3</v>
      </c>
      <c r="AQ226">
        <f>'Population 2016'!AQ226/'Population 2016'!AQ$5</f>
        <v>5.6927166109497452E-3</v>
      </c>
      <c r="AR226">
        <f>'Population 2016'!AR226/'Population 2016'!AR$5</f>
        <v>5.7302836871374711E-3</v>
      </c>
      <c r="AS226">
        <f>'Population 2016'!AS226/'Population 2016'!AS$5</f>
        <v>3.1718449041118835E-3</v>
      </c>
      <c r="AT226">
        <f>'Population 2016'!AT226/'Population 2016'!AT$5</f>
        <v>0</v>
      </c>
      <c r="AU226">
        <f>'Population 2016'!AU226/'Population 2016'!AU$5</f>
        <v>0</v>
      </c>
      <c r="AV226">
        <f>'Population 2016'!AV226/'Population 2016'!AV$5</f>
        <v>9.5026924295216978E-3</v>
      </c>
      <c r="AW226">
        <f>'Population 2016'!AW226/'Population 2016'!AW$5</f>
        <v>4.1834462139239735E-3</v>
      </c>
      <c r="AX226">
        <f>'Population 2016'!AX226/'Population 2016'!AX$5</f>
        <v>8.957665128998045E-3</v>
      </c>
      <c r="AY226">
        <f>'Population 2016'!AY226/'Population 2016'!AY$5</f>
        <v>6.4594106667482639E-3</v>
      </c>
      <c r="AZ226">
        <f>'Population 2016'!AZ226/'Population 2016'!AZ$5</f>
        <v>6.3337379408736072E-3</v>
      </c>
      <c r="BA226">
        <f>'Population 2016'!BA226/'Population 2016'!BA$5</f>
        <v>6.3431224357590158E-4</v>
      </c>
      <c r="BB226">
        <f>'Population 2016'!BB226/'Population 2016'!BB$5</f>
        <v>3.991078765113276E-3</v>
      </c>
      <c r="BC226">
        <f>'Population 2016'!BC226/'Population 2016'!BC$5</f>
        <v>0</v>
      </c>
      <c r="BD226" s="9">
        <v>224</v>
      </c>
    </row>
    <row r="227" spans="1:56" x14ac:dyDescent="0.35">
      <c r="A227" s="3"/>
      <c r="B227" s="5" t="s">
        <v>74</v>
      </c>
      <c r="C227">
        <f>'Population 2016'!C227/'Population 2016'!C$5</f>
        <v>7.6819675650258365E-3</v>
      </c>
      <c r="D227">
        <f>'Population 2016'!D227/'Population 2016'!D$5</f>
        <v>6.9931437849045904E-3</v>
      </c>
      <c r="E227">
        <f>'Population 2016'!E227/'Population 2016'!E$5</f>
        <v>6.3613649042045016E-3</v>
      </c>
      <c r="F227">
        <f>'Population 2016'!F227/'Population 2016'!F$5</f>
        <v>5.1197527684779809E-3</v>
      </c>
      <c r="G227">
        <f>'Population 2016'!G227/'Population 2016'!G$5</f>
        <v>1.9758566556596115E-3</v>
      </c>
      <c r="H227">
        <f>'Population 2016'!H227/'Population 2016'!H$5</f>
        <v>4.046522033766411E-3</v>
      </c>
      <c r="I227">
        <f>'Population 2016'!I227/'Population 2016'!I$5</f>
        <v>2.7740557742232646E-3</v>
      </c>
      <c r="J227">
        <f>'Population 2016'!J227/'Population 2016'!J$5</f>
        <v>6.2031961387591953E-3</v>
      </c>
      <c r="K227">
        <f>'Population 2016'!K227/'Population 2016'!K$5</f>
        <v>3.8746869536455133E-3</v>
      </c>
      <c r="L227">
        <f>'Population 2016'!L227/'Population 2016'!L$5</f>
        <v>2.851333534541642E-3</v>
      </c>
      <c r="M227">
        <f>'Population 2016'!M227/'Population 2016'!M$5</f>
        <v>2.851333534541642E-3</v>
      </c>
      <c r="N227">
        <f>'Population 2016'!N227/'Population 2016'!N$5</f>
        <v>4.0427259063984377E-3</v>
      </c>
      <c r="O227">
        <f>'Population 2016'!O227/'Population 2016'!O$5</f>
        <v>2.3974400887647241E-3</v>
      </c>
      <c r="P227">
        <f>'Population 2016'!P227/'Population 2016'!P$5</f>
        <v>1.7265862729629211E-2</v>
      </c>
      <c r="Q227">
        <f>'Population 2016'!Q227/'Population 2016'!Q$5</f>
        <v>4.571039118224228E-3</v>
      </c>
      <c r="R227">
        <f>'Population 2016'!R227/'Population 2016'!R$5</f>
        <v>1.4930537073508277E-2</v>
      </c>
      <c r="S227">
        <f>'Population 2016'!S227/'Population 2016'!S$5</f>
        <v>5.6781370979273431E-3</v>
      </c>
      <c r="T227">
        <f>'Population 2016'!T227/'Population 2016'!T$5</f>
        <v>8.7085801501142375E-3</v>
      </c>
      <c r="U227">
        <f>'Population 2016'!U227/'Population 2016'!U$5</f>
        <v>0</v>
      </c>
      <c r="V227">
        <f>'Population 2016'!V227/'Population 2016'!V$5</f>
        <v>3.4574610176994528E-3</v>
      </c>
      <c r="W227">
        <f>'Population 2016'!W227/'Population 2016'!W$5</f>
        <v>4.6705756999326706E-3</v>
      </c>
      <c r="X227">
        <f>'Population 2016'!X227/'Population 2016'!X$5</f>
        <v>4.6705756999326706E-3</v>
      </c>
      <c r="Y227">
        <f>'Population 2016'!Y227/'Population 2016'!Y$5</f>
        <v>4.7733740322093449E-3</v>
      </c>
      <c r="Z227">
        <f>'Population 2016'!Z227/'Population 2016'!Z$5</f>
        <v>1.4363616301736604E-3</v>
      </c>
      <c r="AA227">
        <f>'Population 2016'!AA227/'Population 2016'!AA$5</f>
        <v>3.6255354092629539E-3</v>
      </c>
      <c r="AB227">
        <f>'Population 2016'!AB227/'Population 2016'!AB$5</f>
        <v>6.51361780088636E-3</v>
      </c>
      <c r="AC227">
        <f>'Population 2016'!AC227/'Population 2016'!AC$5</f>
        <v>4.3657598656243728E-3</v>
      </c>
      <c r="AD227">
        <f>'Population 2016'!AD227/'Population 2016'!AD$5</f>
        <v>2.2553872492463434E-3</v>
      </c>
      <c r="AE227">
        <f>'Population 2016'!AE227/'Population 2016'!AE$5</f>
        <v>2.3614205484655901E-3</v>
      </c>
      <c r="AF227">
        <f>'Population 2016'!AF227/'Population 2016'!AF$5</f>
        <v>3.8456318146857893E-3</v>
      </c>
      <c r="AG227">
        <f>'Population 2016'!AG227/'Population 2016'!AG$5</f>
        <v>2.3614205484655901E-3</v>
      </c>
      <c r="AH227">
        <f>'Population 2016'!AH227/'Population 2016'!AH$5</f>
        <v>2.296053425968067E-3</v>
      </c>
      <c r="AI227">
        <f>'Population 2016'!AI227/'Population 2016'!AI$5</f>
        <v>6.478858605302301E-3</v>
      </c>
      <c r="AJ227">
        <f>'Population 2016'!AJ227/'Population 2016'!AJ$5</f>
        <v>3.1927055739899061E-3</v>
      </c>
      <c r="AK227">
        <f>'Population 2016'!AK227/'Population 2016'!AK$5</f>
        <v>4.0481249135687616E-3</v>
      </c>
      <c r="AL227">
        <f>'Population 2016'!AL227/'Population 2016'!AL$5</f>
        <v>2.64273425444742E-3</v>
      </c>
      <c r="AM227">
        <f>'Population 2016'!AM227/'Population 2016'!AM$5</f>
        <v>1.5647014933482077E-3</v>
      </c>
      <c r="AN227">
        <f>'Population 2016'!AN227/'Population 2016'!AN$5</f>
        <v>1.2544998363695865E-3</v>
      </c>
      <c r="AO227">
        <f>'Population 2016'!AO227/'Population 2016'!AO$5</f>
        <v>1.2544998363695865E-3</v>
      </c>
      <c r="AP227">
        <f>'Population 2016'!AP227/'Population 2016'!AP$5</f>
        <v>6.190257280091308E-3</v>
      </c>
      <c r="AQ227">
        <f>'Population 2016'!AQ227/'Population 2016'!AQ$5</f>
        <v>3.6786869074368388E-3</v>
      </c>
      <c r="AR227">
        <f>'Population 2016'!AR227/'Population 2016'!AR$5</f>
        <v>4.5201561314057734E-3</v>
      </c>
      <c r="AS227">
        <f>'Population 2016'!AS227/'Population 2016'!AS$5</f>
        <v>2.7740557742232646E-3</v>
      </c>
      <c r="AT227">
        <f>'Population 2016'!AT227/'Population 2016'!AT$5</f>
        <v>0</v>
      </c>
      <c r="AU227">
        <f>'Population 2016'!AU227/'Population 2016'!AU$5</f>
        <v>0</v>
      </c>
      <c r="AV227">
        <f>'Population 2016'!AV227/'Population 2016'!AV$5</f>
        <v>7.4754513778904023E-3</v>
      </c>
      <c r="AW227">
        <f>'Population 2016'!AW227/'Population 2016'!AW$5</f>
        <v>3.0660809079260478E-3</v>
      </c>
      <c r="AX227">
        <f>'Population 2016'!AX227/'Population 2016'!AX$5</f>
        <v>7.4625912058985137E-3</v>
      </c>
      <c r="AY227">
        <f>'Population 2016'!AY227/'Population 2016'!AY$5</f>
        <v>4.9111104311373582E-3</v>
      </c>
      <c r="AZ227">
        <f>'Population 2016'!AZ227/'Population 2016'!AZ$5</f>
        <v>5.1227916769736124E-3</v>
      </c>
      <c r="BA227">
        <f>'Population 2016'!BA227/'Population 2016'!BA$5</f>
        <v>4.4536817102137769E-4</v>
      </c>
      <c r="BB227">
        <f>'Population 2016'!BB227/'Population 2016'!BB$5</f>
        <v>2.6100826526173327E-3</v>
      </c>
      <c r="BC227">
        <f>'Population 2016'!BC227/'Population 2016'!BC$5</f>
        <v>0</v>
      </c>
      <c r="BD227" s="9">
        <v>225</v>
      </c>
    </row>
    <row r="228" spans="1:56" x14ac:dyDescent="0.35">
      <c r="A228" s="3"/>
      <c r="B228" s="5" t="s">
        <v>75</v>
      </c>
      <c r="C228">
        <f>'Population 2016'!C228/'Population 2016'!C$5</f>
        <v>5.9953080198105833E-3</v>
      </c>
      <c r="D228">
        <f>'Population 2016'!D228/'Population 2016'!D$5</f>
        <v>5.3573349764776072E-3</v>
      </c>
      <c r="E228">
        <f>'Population 2016'!E228/'Population 2016'!E$5</f>
        <v>4.7721956318940179E-3</v>
      </c>
      <c r="F228">
        <f>'Population 2016'!F228/'Population 2016'!F$5</f>
        <v>4.0381148596446044E-3</v>
      </c>
      <c r="G228">
        <f>'Population 2016'!G228/'Population 2016'!G$5</f>
        <v>1.6510583013046067E-3</v>
      </c>
      <c r="H228">
        <f>'Population 2016'!H228/'Population 2016'!H$5</f>
        <v>3.0219219034217106E-3</v>
      </c>
      <c r="I228">
        <f>'Population 2016'!I228/'Population 2016'!I$5</f>
        <v>1.6644334645339587E-3</v>
      </c>
      <c r="J228">
        <f>'Population 2016'!J228/'Population 2016'!J$5</f>
        <v>4.262624084655383E-3</v>
      </c>
      <c r="K228">
        <f>'Population 2016'!K228/'Population 2016'!K$5</f>
        <v>2.4334924160090724E-3</v>
      </c>
      <c r="L228">
        <f>'Population 2016'!L228/'Population 2016'!L$5</f>
        <v>2.3033056407160898E-3</v>
      </c>
      <c r="M228">
        <f>'Population 2016'!M228/'Population 2016'!M$5</f>
        <v>2.3033056407160898E-3</v>
      </c>
      <c r="N228">
        <f>'Population 2016'!N228/'Population 2016'!N$5</f>
        <v>3.2470402906261803E-3</v>
      </c>
      <c r="O228">
        <f>'Population 2016'!O228/'Population 2016'!O$5</f>
        <v>1.9219147819022995E-3</v>
      </c>
      <c r="P228">
        <f>'Population 2016'!P228/'Population 2016'!P$5</f>
        <v>1.2735264284909275E-2</v>
      </c>
      <c r="Q228">
        <f>'Population 2016'!Q228/'Population 2016'!Q$5</f>
        <v>3.2549558759591545E-3</v>
      </c>
      <c r="R228">
        <f>'Population 2016'!R228/'Population 2016'!R$5</f>
        <v>1.2415500079842445E-2</v>
      </c>
      <c r="S228">
        <f>'Population 2016'!S228/'Population 2016'!S$5</f>
        <v>4.4477122394615083E-3</v>
      </c>
      <c r="T228">
        <f>'Population 2016'!T228/'Population 2016'!T$5</f>
        <v>7.3451743344671782E-3</v>
      </c>
      <c r="U228">
        <f>'Population 2016'!U228/'Population 2016'!U$5</f>
        <v>0</v>
      </c>
      <c r="V228">
        <f>'Population 2016'!V228/'Population 2016'!V$5</f>
        <v>2.2744445546897061E-3</v>
      </c>
      <c r="W228">
        <f>'Population 2016'!W228/'Population 2016'!W$5</f>
        <v>3.4416488537642423E-3</v>
      </c>
      <c r="X228">
        <f>'Population 2016'!X228/'Population 2016'!X$5</f>
        <v>3.4416488537642423E-3</v>
      </c>
      <c r="Y228">
        <f>'Population 2016'!Y228/'Population 2016'!Y$5</f>
        <v>3.2272936837252188E-3</v>
      </c>
      <c r="Z228">
        <f>'Population 2016'!Z228/'Population 2016'!Z$5</f>
        <v>1.2214881248511856E-3</v>
      </c>
      <c r="AA228">
        <f>'Population 2016'!AA228/'Population 2016'!AA$5</f>
        <v>2.7698107240640012E-3</v>
      </c>
      <c r="AB228">
        <f>'Population 2016'!AB228/'Population 2016'!AB$5</f>
        <v>5.0274812441787869E-3</v>
      </c>
      <c r="AC228">
        <f>'Population 2016'!AC228/'Population 2016'!AC$5</f>
        <v>3.3955910065967343E-3</v>
      </c>
      <c r="AD228">
        <f>'Population 2016'!AD228/'Population 2016'!AD$5</f>
        <v>1.9241505080203952E-3</v>
      </c>
      <c r="AE228">
        <f>'Population 2016'!AE228/'Population 2016'!AE$5</f>
        <v>2.0277415579215393E-3</v>
      </c>
      <c r="AF228">
        <f>'Population 2016'!AF228/'Population 2016'!AF$5</f>
        <v>2.8050490883590462E-3</v>
      </c>
      <c r="AG228">
        <f>'Population 2016'!AG228/'Population 2016'!AG$5</f>
        <v>2.0277415579215393E-3</v>
      </c>
      <c r="AH228">
        <f>'Population 2016'!AH228/'Population 2016'!AH$5</f>
        <v>1.645876484957692E-3</v>
      </c>
      <c r="AI228">
        <f>'Population 2016'!AI228/'Population 2016'!AI$5</f>
        <v>5.2320303613614489E-3</v>
      </c>
      <c r="AJ228">
        <f>'Population 2016'!AJ228/'Population 2016'!AJ$5</f>
        <v>2.1470596436438671E-3</v>
      </c>
      <c r="AK228">
        <f>'Population 2016'!AK228/'Population 2016'!AK$5</f>
        <v>3.33153137296808E-3</v>
      </c>
      <c r="AL228">
        <f>'Population 2016'!AL228/'Population 2016'!AL$5</f>
        <v>2.0751671662439476E-3</v>
      </c>
      <c r="AM228">
        <f>'Population 2016'!AM228/'Population 2016'!AM$5</f>
        <v>9.960484043304563E-4</v>
      </c>
      <c r="AN228">
        <f>'Population 2016'!AN228/'Population 2016'!AN$5</f>
        <v>1.4726737209556015E-3</v>
      </c>
      <c r="AO228">
        <f>'Population 2016'!AO228/'Population 2016'!AO$5</f>
        <v>1.4726737209556015E-3</v>
      </c>
      <c r="AP228">
        <f>'Population 2016'!AP228/'Population 2016'!AP$5</f>
        <v>4.7714915270358101E-3</v>
      </c>
      <c r="AQ228">
        <f>'Population 2016'!AQ228/'Population 2016'!AQ$5</f>
        <v>2.6100180851646847E-3</v>
      </c>
      <c r="AR228">
        <f>'Population 2016'!AR228/'Population 2016'!AR$5</f>
        <v>3.4842406059727104E-3</v>
      </c>
      <c r="AS228">
        <f>'Population 2016'!AS228/'Population 2016'!AS$5</f>
        <v>1.6644334645339587E-3</v>
      </c>
      <c r="AT228">
        <f>'Population 2016'!AT228/'Population 2016'!AT$5</f>
        <v>0</v>
      </c>
      <c r="AU228">
        <f>'Population 2016'!AU228/'Population 2016'!AU$5</f>
        <v>0</v>
      </c>
      <c r="AV228">
        <f>'Population 2016'!AV228/'Population 2016'!AV$5</f>
        <v>5.3215077605321508E-3</v>
      </c>
      <c r="AW228">
        <f>'Population 2016'!AW228/'Population 2016'!AW$5</f>
        <v>2.3300689486850938E-3</v>
      </c>
      <c r="AX228">
        <f>'Population 2016'!AX228/'Population 2016'!AX$5</f>
        <v>5.2519263452470702E-3</v>
      </c>
      <c r="AY228">
        <f>'Population 2016'!AY228/'Population 2016'!AY$5</f>
        <v>3.7498852544291792E-3</v>
      </c>
      <c r="AZ228">
        <f>'Population 2016'!AZ228/'Population 2016'!AZ$5</f>
        <v>4.0211469760859687E-3</v>
      </c>
      <c r="BA228">
        <f>'Population 2016'!BA228/'Population 2016'!BA$5</f>
        <v>2.9691211401425179E-4</v>
      </c>
      <c r="BB228">
        <f>'Population 2016'!BB228/'Population 2016'!BB$5</f>
        <v>1.6502903544326523E-3</v>
      </c>
      <c r="BC228">
        <f>'Population 2016'!BC228/'Population 2016'!BC$5</f>
        <v>0</v>
      </c>
      <c r="BD228" s="9">
        <v>226</v>
      </c>
    </row>
    <row r="229" spans="1:56" x14ac:dyDescent="0.35">
      <c r="A229" s="3"/>
      <c r="B229" s="5" t="s">
        <v>81</v>
      </c>
      <c r="C229">
        <f>'Population 2016'!C229/'Population 2016'!C$5</f>
        <v>4.3955369966215702E-3</v>
      </c>
      <c r="D229">
        <f>'Population 2016'!D229/'Population 2016'!D$5</f>
        <v>3.6824036853378714E-3</v>
      </c>
      <c r="E229">
        <f>'Population 2016'!E229/'Population 2016'!E$5</f>
        <v>3.028328465818797E-3</v>
      </c>
      <c r="F229">
        <f>'Population 2016'!F229/'Population 2016'!F$5</f>
        <v>2.6062322946175638E-3</v>
      </c>
      <c r="G229">
        <f>'Population 2016'!G229/'Population 2016'!G$5</f>
        <v>9.4732853353543013E-4</v>
      </c>
      <c r="H229">
        <f>'Population 2016'!H229/'Population 2016'!H$5</f>
        <v>1.7930502281032251E-3</v>
      </c>
      <c r="I229">
        <f>'Population 2016'!I229/'Population 2016'!I$5</f>
        <v>8.7932333975378944E-4</v>
      </c>
      <c r="J229">
        <f>'Population 2016'!J229/'Population 2016'!J$5</f>
        <v>2.3883963742816153E-3</v>
      </c>
      <c r="K229">
        <f>'Population 2016'!K229/'Population 2016'!K$5</f>
        <v>1.0631762982563908E-3</v>
      </c>
      <c r="L229">
        <f>'Population 2016'!L229/'Population 2016'!L$5</f>
        <v>1.2390195860403793E-3</v>
      </c>
      <c r="M229">
        <f>'Population 2016'!M229/'Population 2016'!M$5</f>
        <v>1.2390195860403793E-3</v>
      </c>
      <c r="N229">
        <f>'Population 2016'!N229/'Population 2016'!N$5</f>
        <v>2.1137910802838749E-3</v>
      </c>
      <c r="O229">
        <f>'Population 2016'!O229/'Population 2016'!O$5</f>
        <v>1.1689997127034605E-3</v>
      </c>
      <c r="P229">
        <f>'Population 2016'!P229/'Population 2016'!P$5</f>
        <v>7.4270258086329317E-3</v>
      </c>
      <c r="Q229">
        <f>'Population 2016'!Q229/'Population 2016'!Q$5</f>
        <v>2.1386352686807442E-3</v>
      </c>
      <c r="R229">
        <f>'Population 2016'!R229/'Population 2016'!R$5</f>
        <v>8.6229839782828548E-3</v>
      </c>
      <c r="S229">
        <f>'Population 2016'!S229/'Population 2016'!S$5</f>
        <v>2.9630819582997189E-3</v>
      </c>
      <c r="T229">
        <f>'Population 2016'!T229/'Population 2016'!T$5</f>
        <v>5.1278949107271656E-3</v>
      </c>
      <c r="U229">
        <f>'Population 2016'!U229/'Population 2016'!U$5</f>
        <v>0</v>
      </c>
      <c r="V229">
        <f>'Population 2016'!V229/'Population 2016'!V$5</f>
        <v>1.2288106486746399E-3</v>
      </c>
      <c r="W229">
        <f>'Population 2016'!W229/'Population 2016'!W$5</f>
        <v>2.1310114460154662E-3</v>
      </c>
      <c r="X229">
        <f>'Population 2016'!X229/'Population 2016'!X$5</f>
        <v>2.1310114460154662E-3</v>
      </c>
      <c r="Y229">
        <f>'Population 2016'!Y229/'Population 2016'!Y$5</f>
        <v>1.7845503251140682E-3</v>
      </c>
      <c r="Z229">
        <f>'Population 2016'!Z229/'Population 2016'!Z$5</f>
        <v>8.1884227703970126E-4</v>
      </c>
      <c r="AA229">
        <f>'Population 2016'!AA229/'Population 2016'!AA$5</f>
        <v>1.6974973374870529E-3</v>
      </c>
      <c r="AB229">
        <f>'Population 2016'!AB229/'Population 2016'!AB$5</f>
        <v>3.4103354042352846E-3</v>
      </c>
      <c r="AC229">
        <f>'Population 2016'!AC229/'Population 2016'!AC$5</f>
        <v>2.1637454723729419E-3</v>
      </c>
      <c r="AD229">
        <f>'Population 2016'!AD229/'Population 2016'!AD$5</f>
        <v>1.1537459525847631E-3</v>
      </c>
      <c r="AE229">
        <f>'Population 2016'!AE229/'Population 2016'!AE$5</f>
        <v>1.2320455035472644E-3</v>
      </c>
      <c r="AF229">
        <f>'Population 2016'!AF229/'Population 2016'!AF$5</f>
        <v>1.9906799981902908E-3</v>
      </c>
      <c r="AG229">
        <f>'Population 2016'!AG229/'Population 2016'!AG$5</f>
        <v>1.2320455035472644E-3</v>
      </c>
      <c r="AH229">
        <f>'Population 2016'!AH229/'Population 2016'!AH$5</f>
        <v>8.6009121053658177E-4</v>
      </c>
      <c r="AI229">
        <f>'Population 2016'!AI229/'Population 2016'!AI$5</f>
        <v>3.5832640650975589E-3</v>
      </c>
      <c r="AJ229">
        <f>'Population 2016'!AJ229/'Population 2016'!AJ$5</f>
        <v>8.7834258149067283E-4</v>
      </c>
      <c r="AK229">
        <f>'Population 2016'!AK229/'Population 2016'!AK$5</f>
        <v>2.0114906402826146E-3</v>
      </c>
      <c r="AL229">
        <f>'Population 2016'!AL229/'Population 2016'!AL$5</f>
        <v>1.179475355172842E-3</v>
      </c>
      <c r="AM229">
        <f>'Population 2016'!AM229/'Population 2016'!AM$5</f>
        <v>4.4550528630053136E-4</v>
      </c>
      <c r="AN229">
        <f>'Population 2016'!AN229/'Population 2016'!AN$5</f>
        <v>7.6360859605105274E-4</v>
      </c>
      <c r="AO229">
        <f>'Population 2016'!AO229/'Population 2016'!AO$5</f>
        <v>7.6360859605105274E-4</v>
      </c>
      <c r="AP229">
        <f>'Population 2016'!AP229/'Population 2016'!AP$5</f>
        <v>3.0753134758968342E-3</v>
      </c>
      <c r="AQ229">
        <f>'Population 2016'!AQ229/'Population 2016'!AQ$5</f>
        <v>1.5070970570504741E-3</v>
      </c>
      <c r="AR229">
        <f>'Population 2016'!AR229/'Population 2016'!AR$5</f>
        <v>2.2197553323473201E-3</v>
      </c>
      <c r="AS229">
        <f>'Population 2016'!AS229/'Population 2016'!AS$5</f>
        <v>8.7932333975378944E-4</v>
      </c>
      <c r="AT229">
        <f>'Population 2016'!AT229/'Population 2016'!AT$5</f>
        <v>0</v>
      </c>
      <c r="AU229">
        <f>'Population 2016'!AU229/'Population 2016'!AU$5</f>
        <v>0</v>
      </c>
      <c r="AV229">
        <f>'Population 2016'!AV229/'Population 2016'!AV$5</f>
        <v>3.1886812374617253E-3</v>
      </c>
      <c r="AW229">
        <f>'Population 2016'!AW229/'Population 2016'!AW$5</f>
        <v>1.2966013789737019E-3</v>
      </c>
      <c r="AX229">
        <f>'Population 2016'!AX229/'Population 2016'!AX$5</f>
        <v>3.1051535325913337E-3</v>
      </c>
      <c r="AY229">
        <f>'Population 2016'!AY229/'Population 2016'!AY$5</f>
        <v>2.3805881092989812E-3</v>
      </c>
      <c r="AZ229">
        <f>'Population 2016'!AZ229/'Population 2016'!AZ$5</f>
        <v>2.6002266569254045E-3</v>
      </c>
      <c r="BA229">
        <f>'Population 2016'!BA229/'Population 2016'!BA$5</f>
        <v>1.349600518246599E-4</v>
      </c>
      <c r="BB229">
        <f>'Population 2016'!BB229/'Population 2016'!BB$5</f>
        <v>1.1876566567465112E-3</v>
      </c>
      <c r="BC229">
        <f>'Population 2016'!BC229/'Population 2016'!BC$5</f>
        <v>0</v>
      </c>
      <c r="BD229" s="9">
        <v>227</v>
      </c>
    </row>
    <row r="230" spans="1:56" x14ac:dyDescent="0.35">
      <c r="A230" s="3"/>
      <c r="B230" s="5" t="s">
        <v>82</v>
      </c>
      <c r="C230">
        <f>'Population 2016'!C230/'Population 2016'!C$5</f>
        <v>2.6782109142205845E-3</v>
      </c>
      <c r="D230">
        <f>'Population 2016'!D230/'Population 2016'!D$5</f>
        <v>2.2960007042046888E-3</v>
      </c>
      <c r="E230">
        <f>'Population 2016'!E230/'Population 2016'!E$5</f>
        <v>1.9454432094656361E-3</v>
      </c>
      <c r="F230">
        <f>'Population 2016'!F230/'Population 2016'!F$5</f>
        <v>1.3288694308524337E-3</v>
      </c>
      <c r="G230">
        <f>'Population 2016'!G230/'Population 2016'!G$5</f>
        <v>5.9546364965084176E-4</v>
      </c>
      <c r="H230">
        <f>'Population 2016'!H230/'Population 2016'!H$5</f>
        <v>1.1672659712787723E-3</v>
      </c>
      <c r="I230">
        <f>'Population 2016'!I230/'Population 2016'!I$5</f>
        <v>7.2230131479775563E-4</v>
      </c>
      <c r="J230">
        <f>'Population 2016'!J230/'Population 2016'!J$5</f>
        <v>1.3434729605334085E-3</v>
      </c>
      <c r="K230">
        <f>'Population 2016'!K230/'Population 2016'!K$5</f>
        <v>4.2527051930255636E-4</v>
      </c>
      <c r="L230">
        <f>'Population 2016'!L230/'Population 2016'!L$5</f>
        <v>7.2276142519022129E-4</v>
      </c>
      <c r="M230">
        <f>'Population 2016'!M230/'Population 2016'!M$5</f>
        <v>7.2276142519022129E-4</v>
      </c>
      <c r="N230">
        <f>'Population 2016'!N230/'Population 2016'!N$5</f>
        <v>9.4035572773084925E-4</v>
      </c>
      <c r="O230">
        <f>'Population 2016'!O230/'Population 2016'!O$5</f>
        <v>5.2505919299392718E-4</v>
      </c>
      <c r="P230">
        <f>'Population 2016'!P230/'Population 2016'!P$5</f>
        <v>4.3953567001014313E-3</v>
      </c>
      <c r="Q230">
        <f>'Population 2016'!Q230/'Population 2016'!Q$5</f>
        <v>1.3395847287340924E-3</v>
      </c>
      <c r="R230">
        <f>'Population 2016'!R230/'Population 2016'!R$5</f>
        <v>4.7373183584393467E-3</v>
      </c>
      <c r="S230">
        <f>'Population 2016'!S230/'Population 2016'!S$5</f>
        <v>1.8853568849949954E-3</v>
      </c>
      <c r="T230">
        <f>'Population 2016'!T230/'Population 2016'!T$5</f>
        <v>3.1828313238996199E-3</v>
      </c>
      <c r="U230">
        <f>'Population 2016'!U230/'Population 2016'!U$5</f>
        <v>0</v>
      </c>
      <c r="V230">
        <f>'Population 2016'!V230/'Population 2016'!V$5</f>
        <v>9.3878080613031501E-4</v>
      </c>
      <c r="W230">
        <f>'Population 2016'!W230/'Population 2016'!W$5</f>
        <v>1.411958504108407E-3</v>
      </c>
      <c r="X230">
        <f>'Population 2016'!X230/'Population 2016'!X$5</f>
        <v>1.411958504108407E-3</v>
      </c>
      <c r="Y230">
        <f>'Population 2016'!Y230/'Population 2016'!Y$5</f>
        <v>1.1327323889922258E-3</v>
      </c>
      <c r="Z230">
        <f>'Population 2016'!Z230/'Population 2016'!Z$5</f>
        <v>5.3428006728831569E-4</v>
      </c>
      <c r="AA230">
        <f>'Population 2016'!AA230/'Population 2016'!AA$5</f>
        <v>9.6468341840751494E-4</v>
      </c>
      <c r="AB230">
        <f>'Population 2016'!AB230/'Population 2016'!AB$5</f>
        <v>2.1329948926849737E-3</v>
      </c>
      <c r="AC230">
        <f>'Population 2016'!AC230/'Population 2016'!AC$5</f>
        <v>1.2597715035135007E-3</v>
      </c>
      <c r="AD230">
        <f>'Population 2016'!AD230/'Population 2016'!AD$5</f>
        <v>6.4758643790241541E-4</v>
      </c>
      <c r="AE230">
        <f>'Population 2016'!AE230/'Population 2016'!AE$5</f>
        <v>6.6735798108810153E-4</v>
      </c>
      <c r="AF230">
        <f>'Population 2016'!AF230/'Population 2016'!AF$5</f>
        <v>1.3572818169479257E-3</v>
      </c>
      <c r="AG230">
        <f>'Population 2016'!AG230/'Population 2016'!AG$5</f>
        <v>6.6735798108810153E-4</v>
      </c>
      <c r="AH230">
        <f>'Population 2016'!AH230/'Population 2016'!AH$5</f>
        <v>4.3468972627550782E-4</v>
      </c>
      <c r="AI230">
        <f>'Population 2016'!AI230/'Population 2016'!AI$5</f>
        <v>2.2352677399597514E-3</v>
      </c>
      <c r="AJ230">
        <f>'Population 2016'!AJ230/'Population 2016'!AJ$5</f>
        <v>6.4132950394557066E-4</v>
      </c>
      <c r="AK230">
        <f>'Population 2016'!AK230/'Population 2016'!AK$5</f>
        <v>1.294897099681933E-3</v>
      </c>
      <c r="AL230">
        <f>'Population 2016'!AL230/'Population 2016'!AL$5</f>
        <v>6.4738120998208612E-4</v>
      </c>
      <c r="AM230">
        <f>'Population 2016'!AM230/'Population 2016'!AM$5</f>
        <v>2.3905161703930951E-4</v>
      </c>
      <c r="AN230">
        <f>'Population 2016'!AN230/'Population 2016'!AN$5</f>
        <v>3.8180429802552637E-4</v>
      </c>
      <c r="AO230">
        <f>'Population 2016'!AO230/'Population 2016'!AO$5</f>
        <v>3.8180429802552637E-4</v>
      </c>
      <c r="AP230">
        <f>'Population 2016'!AP230/'Population 2016'!AP$5</f>
        <v>2.0924813341153719E-3</v>
      </c>
      <c r="AQ230">
        <f>'Population 2016'!AQ230/'Population 2016'!AQ$5</f>
        <v>6.7819367567271331E-4</v>
      </c>
      <c r="AR230">
        <f>'Population 2016'!AR230/'Population 2016'!AR$5</f>
        <v>1.349363513451196E-3</v>
      </c>
      <c r="AS230">
        <f>'Population 2016'!AS230/'Population 2016'!AS$5</f>
        <v>7.2230131479775563E-4</v>
      </c>
      <c r="AT230">
        <f>'Population 2016'!AT230/'Population 2016'!AT$5</f>
        <v>0</v>
      </c>
      <c r="AU230">
        <f>'Population 2016'!AU230/'Population 2016'!AU$5</f>
        <v>0</v>
      </c>
      <c r="AV230">
        <f>'Population 2016'!AV230/'Population 2016'!AV$5</f>
        <v>2.4707000316756414E-3</v>
      </c>
      <c r="AW230">
        <f>'Population 2016'!AW230/'Population 2016'!AW$5</f>
        <v>6.4067362255171149E-4</v>
      </c>
      <c r="AX230">
        <f>'Population 2016'!AX230/'Population 2016'!AX$5</f>
        <v>1.8400909822763459E-3</v>
      </c>
      <c r="AY230">
        <f>'Population 2016'!AY230/'Population 2016'!AY$5</f>
        <v>1.4412043695113369E-3</v>
      </c>
      <c r="AZ230">
        <f>'Population 2016'!AZ230/'Population 2016'!AZ$5</f>
        <v>1.4669420299026066E-3</v>
      </c>
      <c r="BA230">
        <f>'Population 2016'!BA230/'Population 2016'!BA$5</f>
        <v>9.4472036277261928E-5</v>
      </c>
      <c r="BB230">
        <f>'Population 2016'!BB230/'Population 2016'!BB$5</f>
        <v>7.3883292018532966E-4</v>
      </c>
      <c r="BC230">
        <f>'Population 2016'!BC230/'Population 2016'!BC$5</f>
        <v>0</v>
      </c>
      <c r="BD230" s="9">
        <v>228</v>
      </c>
    </row>
    <row r="231" spans="1:56" x14ac:dyDescent="0.35">
      <c r="A231" s="3"/>
      <c r="B231" s="5" t="s">
        <v>76</v>
      </c>
      <c r="C231">
        <f>'Population 2016'!C231/'Population 2016'!C$5</f>
        <v>0</v>
      </c>
      <c r="D231">
        <f>'Population 2016'!D231/'Population 2016'!D$5</f>
        <v>0</v>
      </c>
      <c r="E231">
        <f>'Population 2016'!E231/'Population 2016'!E$5</f>
        <v>0</v>
      </c>
      <c r="F231">
        <f>'Population 2016'!F231/'Population 2016'!F$5</f>
        <v>0</v>
      </c>
      <c r="G231">
        <f>'Population 2016'!G231/'Population 2016'!G$5</f>
        <v>0</v>
      </c>
      <c r="H231">
        <f>'Population 2016'!H231/'Population 2016'!H$5</f>
        <v>0</v>
      </c>
      <c r="I231">
        <f>'Population 2016'!I231/'Population 2016'!I$5</f>
        <v>0</v>
      </c>
      <c r="J231">
        <f>'Population 2016'!J231/'Population 2016'!J$5</f>
        <v>0</v>
      </c>
      <c r="K231">
        <f>'Population 2016'!K231/'Population 2016'!K$5</f>
        <v>0</v>
      </c>
      <c r="L231">
        <f>'Population 2016'!L231/'Population 2016'!L$5</f>
        <v>0</v>
      </c>
      <c r="M231">
        <f>'Population 2016'!M231/'Population 2016'!M$5</f>
        <v>0</v>
      </c>
      <c r="N231">
        <f>'Population 2016'!N231/'Population 2016'!N$5</f>
        <v>0</v>
      </c>
      <c r="O231">
        <f>'Population 2016'!O231/'Population 2016'!O$5</f>
        <v>0</v>
      </c>
      <c r="P231">
        <f>'Population 2016'!P231/'Population 2016'!P$5</f>
        <v>0</v>
      </c>
      <c r="Q231">
        <f>'Population 2016'!Q231/'Population 2016'!Q$5</f>
        <v>0</v>
      </c>
      <c r="R231">
        <f>'Population 2016'!R231/'Population 2016'!R$5</f>
        <v>0</v>
      </c>
      <c r="S231">
        <f>'Population 2016'!S231/'Population 2016'!S$5</f>
        <v>0</v>
      </c>
      <c r="T231">
        <f>'Population 2016'!T231/'Population 2016'!T$5</f>
        <v>0</v>
      </c>
      <c r="U231">
        <f>'Population 2016'!U231/'Population 2016'!U$5</f>
        <v>0</v>
      </c>
      <c r="V231">
        <f>'Population 2016'!V231/'Population 2016'!V$5</f>
        <v>0</v>
      </c>
      <c r="W231">
        <f>'Population 2016'!W231/'Population 2016'!W$5</f>
        <v>0</v>
      </c>
      <c r="X231">
        <f>'Population 2016'!X231/'Population 2016'!X$5</f>
        <v>0</v>
      </c>
      <c r="Y231">
        <f>'Population 2016'!Y231/'Population 2016'!Y$5</f>
        <v>0</v>
      </c>
      <c r="Z231">
        <f>'Population 2016'!Z231/'Population 2016'!Z$5</f>
        <v>0</v>
      </c>
      <c r="AA231">
        <f>'Population 2016'!AA231/'Population 2016'!AA$5</f>
        <v>0</v>
      </c>
      <c r="AB231">
        <f>'Population 2016'!AB231/'Population 2016'!AB$5</f>
        <v>0</v>
      </c>
      <c r="AC231">
        <f>'Population 2016'!AC231/'Population 2016'!AC$5</f>
        <v>0</v>
      </c>
      <c r="AD231">
        <f>'Population 2016'!AD231/'Population 2016'!AD$5</f>
        <v>0</v>
      </c>
      <c r="AE231">
        <f>'Population 2016'!AE231/'Population 2016'!AE$5</f>
        <v>0</v>
      </c>
      <c r="AF231">
        <f>'Population 2016'!AF231/'Population 2016'!AF$5</f>
        <v>0</v>
      </c>
      <c r="AG231">
        <f>'Population 2016'!AG231/'Population 2016'!AG$5</f>
        <v>0</v>
      </c>
      <c r="AH231">
        <f>'Population 2016'!AH231/'Population 2016'!AH$5</f>
        <v>0</v>
      </c>
      <c r="AI231">
        <f>'Population 2016'!AI231/'Population 2016'!AI$5</f>
        <v>0</v>
      </c>
      <c r="AJ231">
        <f>'Population 2016'!AJ231/'Population 2016'!AJ$5</f>
        <v>0</v>
      </c>
      <c r="AK231">
        <f>'Population 2016'!AK231/'Population 2016'!AK$5</f>
        <v>0</v>
      </c>
      <c r="AL231">
        <f>'Population 2016'!AL231/'Population 2016'!AL$5</f>
        <v>0</v>
      </c>
      <c r="AM231">
        <f>'Population 2016'!AM231/'Population 2016'!AM$5</f>
        <v>0</v>
      </c>
      <c r="AN231">
        <f>'Population 2016'!AN231/'Population 2016'!AN$5</f>
        <v>0</v>
      </c>
      <c r="AO231">
        <f>'Population 2016'!AO231/'Population 2016'!AO$5</f>
        <v>0</v>
      </c>
      <c r="AP231">
        <f>'Population 2016'!AP231/'Population 2016'!AP$5</f>
        <v>0</v>
      </c>
      <c r="AQ231">
        <f>'Population 2016'!AQ231/'Population 2016'!AQ$5</f>
        <v>0</v>
      </c>
      <c r="AR231">
        <f>'Population 2016'!AR231/'Population 2016'!AR$5</f>
        <v>0</v>
      </c>
      <c r="AS231">
        <f>'Population 2016'!AS231/'Population 2016'!AS$5</f>
        <v>0</v>
      </c>
      <c r="AT231">
        <f>'Population 2016'!AT231/'Population 2016'!AT$5</f>
        <v>0</v>
      </c>
      <c r="AU231">
        <f>'Population 2016'!AU231/'Population 2016'!AU$5</f>
        <v>0</v>
      </c>
      <c r="AV231">
        <f>'Population 2016'!AV231/'Population 2016'!AV$5</f>
        <v>0</v>
      </c>
      <c r="AW231">
        <f>'Population 2016'!AW231/'Population 2016'!AW$5</f>
        <v>0</v>
      </c>
      <c r="AX231">
        <f>'Population 2016'!AX231/'Population 2016'!AX$5</f>
        <v>0</v>
      </c>
      <c r="AY231">
        <f>'Population 2016'!AY231/'Population 2016'!AY$5</f>
        <v>0</v>
      </c>
      <c r="AZ231">
        <f>'Population 2016'!AZ231/'Population 2016'!AZ$5</f>
        <v>0</v>
      </c>
      <c r="BA231">
        <f>'Population 2016'!BA231/'Population 2016'!BA$5</f>
        <v>0</v>
      </c>
      <c r="BB231">
        <f>'Population 2016'!BB231/'Population 2016'!BB$5</f>
        <v>0</v>
      </c>
      <c r="BC231">
        <f>'Population 2016'!BC231/'Population 2016'!BC$5</f>
        <v>0</v>
      </c>
      <c r="BD231" s="9">
        <v>229</v>
      </c>
    </row>
    <row r="232" spans="1:56" x14ac:dyDescent="0.35">
      <c r="A232" s="3"/>
      <c r="B232" s="5" t="s">
        <v>46</v>
      </c>
      <c r="C232">
        <f>'Population 2016'!C232/'Population 2016'!C$5</f>
        <v>0</v>
      </c>
      <c r="D232">
        <f>'Population 2016'!D232/'Population 2016'!D$5</f>
        <v>0</v>
      </c>
      <c r="E232">
        <f>'Population 2016'!E232/'Population 2016'!E$5</f>
        <v>0</v>
      </c>
      <c r="F232">
        <f>'Population 2016'!F232/'Population 2016'!F$5</f>
        <v>0</v>
      </c>
      <c r="G232">
        <f>'Population 2016'!G232/'Population 2016'!G$5</f>
        <v>0</v>
      </c>
      <c r="H232">
        <f>'Population 2016'!H232/'Population 2016'!H$5</f>
        <v>0</v>
      </c>
      <c r="I232">
        <f>'Population 2016'!I232/'Population 2016'!I$5</f>
        <v>0</v>
      </c>
      <c r="J232">
        <f>'Population 2016'!J232/'Population 2016'!J$5</f>
        <v>0</v>
      </c>
      <c r="K232">
        <f>'Population 2016'!K232/'Population 2016'!K$5</f>
        <v>0</v>
      </c>
      <c r="L232">
        <f>'Population 2016'!L232/'Population 2016'!L$5</f>
        <v>0</v>
      </c>
      <c r="M232">
        <f>'Population 2016'!M232/'Population 2016'!M$5</f>
        <v>0</v>
      </c>
      <c r="N232">
        <f>'Population 2016'!N232/'Population 2016'!N$5</f>
        <v>0</v>
      </c>
      <c r="O232">
        <f>'Population 2016'!O232/'Population 2016'!O$5</f>
        <v>0</v>
      </c>
      <c r="P232">
        <f>'Population 2016'!P232/'Population 2016'!P$5</f>
        <v>0</v>
      </c>
      <c r="Q232">
        <f>'Population 2016'!Q232/'Population 2016'!Q$5</f>
        <v>0</v>
      </c>
      <c r="R232">
        <f>'Population 2016'!R232/'Population 2016'!R$5</f>
        <v>0</v>
      </c>
      <c r="S232">
        <f>'Population 2016'!S232/'Population 2016'!S$5</f>
        <v>0</v>
      </c>
      <c r="T232">
        <f>'Population 2016'!T232/'Population 2016'!T$5</f>
        <v>0</v>
      </c>
      <c r="U232">
        <f>'Population 2016'!U232/'Population 2016'!U$5</f>
        <v>0</v>
      </c>
      <c r="V232">
        <f>'Population 2016'!V232/'Population 2016'!V$5</f>
        <v>0</v>
      </c>
      <c r="W232">
        <f>'Population 2016'!W232/'Population 2016'!W$5</f>
        <v>0</v>
      </c>
      <c r="X232">
        <f>'Population 2016'!X232/'Population 2016'!X$5</f>
        <v>0</v>
      </c>
      <c r="Y232">
        <f>'Population 2016'!Y232/'Population 2016'!Y$5</f>
        <v>0</v>
      </c>
      <c r="Z232">
        <f>'Population 2016'!Z232/'Population 2016'!Z$5</f>
        <v>0</v>
      </c>
      <c r="AA232">
        <f>'Population 2016'!AA232/'Population 2016'!AA$5</f>
        <v>0</v>
      </c>
      <c r="AB232">
        <f>'Population 2016'!AB232/'Population 2016'!AB$5</f>
        <v>0</v>
      </c>
      <c r="AC232">
        <f>'Population 2016'!AC232/'Population 2016'!AC$5</f>
        <v>0</v>
      </c>
      <c r="AD232">
        <f>'Population 2016'!AD232/'Population 2016'!AD$5</f>
        <v>0</v>
      </c>
      <c r="AE232">
        <f>'Population 2016'!AE232/'Population 2016'!AE$5</f>
        <v>0</v>
      </c>
      <c r="AF232">
        <f>'Population 2016'!AF232/'Population 2016'!AF$5</f>
        <v>0</v>
      </c>
      <c r="AG232">
        <f>'Population 2016'!AG232/'Population 2016'!AG$5</f>
        <v>0</v>
      </c>
      <c r="AH232">
        <f>'Population 2016'!AH232/'Population 2016'!AH$5</f>
        <v>0</v>
      </c>
      <c r="AI232">
        <f>'Population 2016'!AI232/'Population 2016'!AI$5</f>
        <v>0</v>
      </c>
      <c r="AJ232">
        <f>'Population 2016'!AJ232/'Population 2016'!AJ$5</f>
        <v>0</v>
      </c>
      <c r="AK232">
        <f>'Population 2016'!AK232/'Population 2016'!AK$5</f>
        <v>0</v>
      </c>
      <c r="AL232">
        <f>'Population 2016'!AL232/'Population 2016'!AL$5</f>
        <v>0</v>
      </c>
      <c r="AM232">
        <f>'Population 2016'!AM232/'Population 2016'!AM$5</f>
        <v>0</v>
      </c>
      <c r="AN232">
        <f>'Population 2016'!AN232/'Population 2016'!AN$5</f>
        <v>0</v>
      </c>
      <c r="AO232">
        <f>'Population 2016'!AO232/'Population 2016'!AO$5</f>
        <v>0</v>
      </c>
      <c r="AP232">
        <f>'Population 2016'!AP232/'Population 2016'!AP$5</f>
        <v>0</v>
      </c>
      <c r="AQ232">
        <f>'Population 2016'!AQ232/'Population 2016'!AQ$5</f>
        <v>0</v>
      </c>
      <c r="AR232">
        <f>'Population 2016'!AR232/'Population 2016'!AR$5</f>
        <v>0</v>
      </c>
      <c r="AS232">
        <f>'Population 2016'!AS232/'Population 2016'!AS$5</f>
        <v>0</v>
      </c>
      <c r="AT232">
        <f>'Population 2016'!AT232/'Population 2016'!AT$5</f>
        <v>0</v>
      </c>
      <c r="AU232">
        <f>'Population 2016'!AU232/'Population 2016'!AU$5</f>
        <v>0</v>
      </c>
      <c r="AV232">
        <f>'Population 2016'!AV232/'Population 2016'!AV$5</f>
        <v>0</v>
      </c>
      <c r="AW232">
        <f>'Population 2016'!AW232/'Population 2016'!AW$5</f>
        <v>0</v>
      </c>
      <c r="AX232">
        <f>'Population 2016'!AX232/'Population 2016'!AX$5</f>
        <v>0</v>
      </c>
      <c r="AY232">
        <f>'Population 2016'!AY232/'Population 2016'!AY$5</f>
        <v>0</v>
      </c>
      <c r="AZ232">
        <f>'Population 2016'!AZ232/'Population 2016'!AZ$5</f>
        <v>0</v>
      </c>
      <c r="BA232">
        <f>'Population 2016'!BA232/'Population 2016'!BA$5</f>
        <v>0</v>
      </c>
      <c r="BB232">
        <f>'Population 2016'!BB232/'Population 2016'!BB$5</f>
        <v>0</v>
      </c>
      <c r="BC232">
        <f>'Population 2016'!BC232/'Population 2016'!BC$5</f>
        <v>0</v>
      </c>
      <c r="BD232" s="9">
        <v>230</v>
      </c>
    </row>
    <row r="233" spans="1:56" x14ac:dyDescent="0.35">
      <c r="A233" s="3"/>
      <c r="B233" s="5" t="s">
        <v>77</v>
      </c>
      <c r="C233">
        <f>'Population 2016'!C233/'Population 2016'!C$5</f>
        <v>0</v>
      </c>
      <c r="D233">
        <f>'Population 2016'!D233/'Population 2016'!D$5</f>
        <v>0</v>
      </c>
      <c r="E233">
        <f>'Population 2016'!E233/'Population 2016'!E$5</f>
        <v>0</v>
      </c>
      <c r="F233">
        <f>'Population 2016'!F233/'Population 2016'!F$5</f>
        <v>0</v>
      </c>
      <c r="G233">
        <f>'Population 2016'!G233/'Population 2016'!G$5</f>
        <v>0</v>
      </c>
      <c r="H233">
        <f>'Population 2016'!H233/'Population 2016'!H$5</f>
        <v>0</v>
      </c>
      <c r="I233">
        <f>'Population 2016'!I233/'Population 2016'!I$5</f>
        <v>0</v>
      </c>
      <c r="J233">
        <f>'Population 2016'!J233/'Population 2016'!J$5</f>
        <v>0</v>
      </c>
      <c r="K233">
        <f>'Population 2016'!K233/'Population 2016'!K$5</f>
        <v>0</v>
      </c>
      <c r="L233">
        <f>'Population 2016'!L233/'Population 2016'!L$5</f>
        <v>0</v>
      </c>
      <c r="M233">
        <f>'Population 2016'!M233/'Population 2016'!M$5</f>
        <v>0</v>
      </c>
      <c r="N233">
        <f>'Population 2016'!N233/'Population 2016'!N$5</f>
        <v>0</v>
      </c>
      <c r="O233">
        <f>'Population 2016'!O233/'Population 2016'!O$5</f>
        <v>0</v>
      </c>
      <c r="P233">
        <f>'Population 2016'!P233/'Population 2016'!P$5</f>
        <v>0</v>
      </c>
      <c r="Q233">
        <f>'Population 2016'!Q233/'Population 2016'!Q$5</f>
        <v>0</v>
      </c>
      <c r="R233">
        <f>'Population 2016'!R233/'Population 2016'!R$5</f>
        <v>0</v>
      </c>
      <c r="S233">
        <f>'Population 2016'!S233/'Population 2016'!S$5</f>
        <v>0</v>
      </c>
      <c r="T233">
        <f>'Population 2016'!T233/'Population 2016'!T$5</f>
        <v>0</v>
      </c>
      <c r="U233">
        <f>'Population 2016'!U233/'Population 2016'!U$5</f>
        <v>0</v>
      </c>
      <c r="V233">
        <f>'Population 2016'!V233/'Population 2016'!V$5</f>
        <v>0</v>
      </c>
      <c r="W233">
        <f>'Population 2016'!W233/'Population 2016'!W$5</f>
        <v>0</v>
      </c>
      <c r="X233">
        <f>'Population 2016'!X233/'Population 2016'!X$5</f>
        <v>0</v>
      </c>
      <c r="Y233">
        <f>'Population 2016'!Y233/'Population 2016'!Y$5</f>
        <v>0</v>
      </c>
      <c r="Z233">
        <f>'Population 2016'!Z233/'Population 2016'!Z$5</f>
        <v>0</v>
      </c>
      <c r="AA233">
        <f>'Population 2016'!AA233/'Population 2016'!AA$5</f>
        <v>0</v>
      </c>
      <c r="AB233">
        <f>'Population 2016'!AB233/'Population 2016'!AB$5</f>
        <v>0</v>
      </c>
      <c r="AC233">
        <f>'Population 2016'!AC233/'Population 2016'!AC$5</f>
        <v>0</v>
      </c>
      <c r="AD233">
        <f>'Population 2016'!AD233/'Population 2016'!AD$5</f>
        <v>0</v>
      </c>
      <c r="AE233">
        <f>'Population 2016'!AE233/'Population 2016'!AE$5</f>
        <v>0</v>
      </c>
      <c r="AF233">
        <f>'Population 2016'!AF233/'Population 2016'!AF$5</f>
        <v>0</v>
      </c>
      <c r="AG233">
        <f>'Population 2016'!AG233/'Population 2016'!AG$5</f>
        <v>0</v>
      </c>
      <c r="AH233">
        <f>'Population 2016'!AH233/'Population 2016'!AH$5</f>
        <v>0</v>
      </c>
      <c r="AI233">
        <f>'Population 2016'!AI233/'Population 2016'!AI$5</f>
        <v>0</v>
      </c>
      <c r="AJ233">
        <f>'Population 2016'!AJ233/'Population 2016'!AJ$5</f>
        <v>0</v>
      </c>
      <c r="AK233">
        <f>'Population 2016'!AK233/'Population 2016'!AK$5</f>
        <v>0</v>
      </c>
      <c r="AL233">
        <f>'Population 2016'!AL233/'Population 2016'!AL$5</f>
        <v>0</v>
      </c>
      <c r="AM233">
        <f>'Population 2016'!AM233/'Population 2016'!AM$5</f>
        <v>0</v>
      </c>
      <c r="AN233">
        <f>'Population 2016'!AN233/'Population 2016'!AN$5</f>
        <v>0</v>
      </c>
      <c r="AO233">
        <f>'Population 2016'!AO233/'Population 2016'!AO$5</f>
        <v>0</v>
      </c>
      <c r="AP233">
        <f>'Population 2016'!AP233/'Population 2016'!AP$5</f>
        <v>0</v>
      </c>
      <c r="AQ233">
        <f>'Population 2016'!AQ233/'Population 2016'!AQ$5</f>
        <v>0</v>
      </c>
      <c r="AR233">
        <f>'Population 2016'!AR233/'Population 2016'!AR$5</f>
        <v>0</v>
      </c>
      <c r="AS233">
        <f>'Population 2016'!AS233/'Population 2016'!AS$5</f>
        <v>0</v>
      </c>
      <c r="AT233">
        <f>'Population 2016'!AT233/'Population 2016'!AT$5</f>
        <v>0</v>
      </c>
      <c r="AU233">
        <f>'Population 2016'!AU233/'Population 2016'!AU$5</f>
        <v>0</v>
      </c>
      <c r="AV233">
        <f>'Population 2016'!AV233/'Population 2016'!AV$5</f>
        <v>0</v>
      </c>
      <c r="AW233">
        <f>'Population 2016'!AW233/'Population 2016'!AW$5</f>
        <v>0</v>
      </c>
      <c r="AX233">
        <f>'Population 2016'!AX233/'Population 2016'!AX$5</f>
        <v>0</v>
      </c>
      <c r="AY233">
        <f>'Population 2016'!AY233/'Population 2016'!AY$5</f>
        <v>0</v>
      </c>
      <c r="AZ233">
        <f>'Population 2016'!AZ233/'Population 2016'!AZ$5</f>
        <v>0</v>
      </c>
      <c r="BA233">
        <f>'Population 2016'!BA233/'Population 2016'!BA$5</f>
        <v>0</v>
      </c>
      <c r="BB233">
        <f>'Population 2016'!BB233/'Population 2016'!BB$5</f>
        <v>0</v>
      </c>
      <c r="BC233">
        <f>'Population 2016'!BC233/'Population 2016'!BC$5</f>
        <v>0</v>
      </c>
      <c r="BD233" s="9">
        <v>231</v>
      </c>
    </row>
    <row r="234" spans="1:56" x14ac:dyDescent="0.35">
      <c r="A234" s="3"/>
      <c r="B234" s="5" t="s">
        <v>47</v>
      </c>
      <c r="C234">
        <f>'Population 2016'!C234/'Population 2016'!C$5</f>
        <v>9.3686271102410897E-3</v>
      </c>
      <c r="D234">
        <f>'Population 2016'!D234/'Population 2016'!D$5</f>
        <v>9.8735365746310255E-3</v>
      </c>
      <c r="E234">
        <f>'Population 2016'!E234/'Population 2016'!E$5</f>
        <v>1.0336631992461993E-2</v>
      </c>
      <c r="F234">
        <f>'Population 2016'!F234/'Population 2016'!F$5</f>
        <v>5.1815606489827451E-3</v>
      </c>
      <c r="G234">
        <f>'Population 2016'!G234/'Population 2016'!G$5</f>
        <v>4.5471769609700648E-3</v>
      </c>
      <c r="H234">
        <f>'Population 2016'!H234/'Population 2016'!H$5</f>
        <v>3.7449783245193944E-3</v>
      </c>
      <c r="I234">
        <f>'Population 2016'!I234/'Population 2016'!I$5</f>
        <v>3.0566954191441251E-3</v>
      </c>
      <c r="J234">
        <f>'Population 2016'!J234/'Population 2016'!J$5</f>
        <v>9.9184793876417078E-3</v>
      </c>
      <c r="K234">
        <f>'Population 2016'!K234/'Population 2016'!K$5</f>
        <v>3.7093039739167417E-3</v>
      </c>
      <c r="L234">
        <f>'Population 2016'!L234/'Population 2016'!L$5</f>
        <v>2.2635934744968467E-3</v>
      </c>
      <c r="M234">
        <f>'Population 2016'!M234/'Population 2016'!M$5</f>
        <v>2.2635934744968467E-3</v>
      </c>
      <c r="N234">
        <f>'Population 2016'!N234/'Population 2016'!N$5</f>
        <v>5.111677289203591E-3</v>
      </c>
      <c r="O234">
        <f>'Population 2016'!O234/'Population 2016'!O$5</f>
        <v>3.3286771480369719E-3</v>
      </c>
      <c r="P234">
        <f>'Population 2016'!P234/'Population 2016'!P$5</f>
        <v>1.6431871971148426E-2</v>
      </c>
      <c r="Q234">
        <f>'Population 2016'!Q234/'Population 2016'!Q$5</f>
        <v>4.1832645914854118E-3</v>
      </c>
      <c r="R234">
        <f>'Population 2016'!R234/'Population 2016'!R$5</f>
        <v>1.9920689838718263E-2</v>
      </c>
      <c r="S234">
        <f>'Population 2016'!S234/'Population 2016'!S$5</f>
        <v>7.9412714860954935E-3</v>
      </c>
      <c r="T234">
        <f>'Population 2016'!T234/'Population 2016'!T$5</f>
        <v>1.151217060720418E-2</v>
      </c>
      <c r="U234">
        <f>'Population 2016'!U234/'Population 2016'!U$5</f>
        <v>0</v>
      </c>
      <c r="V234">
        <f>'Population 2016'!V234/'Population 2016'!V$5</f>
        <v>5.4037139084574231E-3</v>
      </c>
      <c r="W234">
        <f>'Population 2016'!W234/'Population 2016'!W$5</f>
        <v>7.1251609698063136E-3</v>
      </c>
      <c r="X234">
        <f>'Population 2016'!X234/'Population 2016'!X$5</f>
        <v>7.1251609698063136E-3</v>
      </c>
      <c r="Y234">
        <f>'Population 2016'!Y234/'Population 2016'!Y$5</f>
        <v>7.5674472583901684E-3</v>
      </c>
      <c r="Z234">
        <f>'Population 2016'!Z234/'Population 2016'!Z$5</f>
        <v>2.5475093063457373E-3</v>
      </c>
      <c r="AA234">
        <f>'Population 2016'!AA234/'Population 2016'!AA$5</f>
        <v>4.8798896062005491E-3</v>
      </c>
      <c r="AB234">
        <f>'Population 2016'!AB234/'Population 2016'!AB$5</f>
        <v>9.5022670747059966E-3</v>
      </c>
      <c r="AC234">
        <f>'Population 2016'!AC234/'Population 2016'!AC$5</f>
        <v>5.6007082853247996E-3</v>
      </c>
      <c r="AD234">
        <f>'Population 2016'!AD234/'Population 2016'!AD$5</f>
        <v>3.1039487885667497E-3</v>
      </c>
      <c r="AE234">
        <f>'Population 2016'!AE234/'Population 2016'!AE$5</f>
        <v>2.5564944198605737E-3</v>
      </c>
      <c r="AF234">
        <f>'Population 2016'!AF234/'Population 2016'!AF$5</f>
        <v>3.0915863608258305E-3</v>
      </c>
      <c r="AG234">
        <f>'Population 2016'!AG234/'Population 2016'!AG$5</f>
        <v>2.5564944198605737E-3</v>
      </c>
      <c r="AH234">
        <f>'Population 2016'!AH234/'Population 2016'!AH$5</f>
        <v>3.5852614175714962E-3</v>
      </c>
      <c r="AI234">
        <f>'Population 2016'!AI234/'Population 2016'!AI$5</f>
        <v>8.9205639163531369E-3</v>
      </c>
      <c r="AJ234">
        <f>'Population 2016'!AJ234/'Population 2016'!AJ$5</f>
        <v>4.8796810082815155E-3</v>
      </c>
      <c r="AK234">
        <f>'Population 2016'!AK234/'Population 2016'!AK$5</f>
        <v>7.5933771670668691E-3</v>
      </c>
      <c r="AL234">
        <f>'Population 2016'!AL234/'Population 2016'!AL$5</f>
        <v>2.7757577907451094E-3</v>
      </c>
      <c r="AM234">
        <f>'Population 2016'!AM234/'Population 2016'!AM$5</f>
        <v>2.9809012245962381E-3</v>
      </c>
      <c r="AN234">
        <f>'Population 2016'!AN234/'Population 2016'!AN$5</f>
        <v>1.636304134395113E-3</v>
      </c>
      <c r="AO234">
        <f>'Population 2016'!AO234/'Population 2016'!AO$5</f>
        <v>1.636304134395113E-3</v>
      </c>
      <c r="AP234">
        <f>'Population 2016'!AP234/'Population 2016'!AP$5</f>
        <v>4.5654138198880836E-3</v>
      </c>
      <c r="AQ234">
        <f>'Population 2016'!AQ234/'Population 2016'!AQ$5</f>
        <v>5.6927166109497452E-3</v>
      </c>
      <c r="AR234">
        <f>'Population 2016'!AR234/'Population 2016'!AR$5</f>
        <v>5.9942750629736388E-3</v>
      </c>
      <c r="AS234">
        <f>'Population 2016'!AS234/'Population 2016'!AS$5</f>
        <v>3.0566954191441251E-3</v>
      </c>
      <c r="AT234">
        <f>'Population 2016'!AT234/'Population 2016'!AT$5</f>
        <v>0</v>
      </c>
      <c r="AU234">
        <f>'Population 2016'!AU234/'Population 2016'!AU$5</f>
        <v>0</v>
      </c>
      <c r="AV234">
        <f>'Population 2016'!AV234/'Population 2016'!AV$5</f>
        <v>5.3426248548199768E-3</v>
      </c>
      <c r="AW234">
        <f>'Population 2016'!AW234/'Population 2016'!AW$5</f>
        <v>4.2215815485996703E-3</v>
      </c>
      <c r="AX234">
        <f>'Population 2016'!AX234/'Population 2016'!AX$5</f>
        <v>1.32767675735078E-2</v>
      </c>
      <c r="AY234">
        <f>'Population 2016'!AY234/'Population 2016'!AY$5</f>
        <v>5.9591199779688506E-3</v>
      </c>
      <c r="AZ234">
        <f>'Population 2016'!AZ234/'Population 2016'!AZ$5</f>
        <v>4.9329521201626871E-3</v>
      </c>
      <c r="BA234">
        <f>'Population 2016'!BA234/'Population 2016'!BA$5</f>
        <v>1.4575685597063269E-3</v>
      </c>
      <c r="BB234">
        <f>'Population 2016'!BB234/'Population 2016'!BB$5</f>
        <v>6.0142380699198328E-3</v>
      </c>
      <c r="BC234">
        <f>'Population 2016'!BC234/'Population 2016'!BC$5</f>
        <v>0</v>
      </c>
      <c r="BD234" s="9">
        <v>232</v>
      </c>
    </row>
    <row r="235" spans="1:56" x14ac:dyDescent="0.35">
      <c r="A235" s="3"/>
      <c r="B235" s="5" t="s">
        <v>48</v>
      </c>
      <c r="C235">
        <f>'Population 2016'!C235/'Population 2016'!C$5</f>
        <v>1.5593934158944662E-2</v>
      </c>
      <c r="D235">
        <f>'Population 2016'!D235/'Population 2016'!D$5</f>
        <v>1.3282082880979627E-2</v>
      </c>
      <c r="E235">
        <f>'Population 2016'!E235/'Population 2016'!E$5</f>
        <v>1.1161687425873926E-2</v>
      </c>
      <c r="F235">
        <f>'Population 2016'!F235/'Population 2016'!F$5</f>
        <v>5.4081895441668816E-3</v>
      </c>
      <c r="G235">
        <f>'Population 2016'!G235/'Population 2016'!G$5</f>
        <v>1.2044605640664754E-2</v>
      </c>
      <c r="H235">
        <f>'Population 2016'!H235/'Population 2016'!H$5</f>
        <v>4.0919157104272515E-3</v>
      </c>
      <c r="I235">
        <f>'Population 2016'!I235/'Population 2016'!I$5</f>
        <v>2.5123523992965414E-3</v>
      </c>
      <c r="J235">
        <f>'Population 2016'!J235/'Population 2016'!J$5</f>
        <v>1.1237073219276349E-2</v>
      </c>
      <c r="K235">
        <f>'Population 2016'!K235/'Population 2016'!K$5</f>
        <v>3.8746869536455133E-3</v>
      </c>
      <c r="L235">
        <f>'Population 2016'!L235/'Population 2016'!L$5</f>
        <v>2.4859816053246072E-3</v>
      </c>
      <c r="M235">
        <f>'Population 2016'!M235/'Population 2016'!M$5</f>
        <v>2.4859816053246072E-3</v>
      </c>
      <c r="N235">
        <f>'Population 2016'!N235/'Population 2016'!N$5</f>
        <v>6.4860433528102172E-3</v>
      </c>
      <c r="O235">
        <f>'Population 2016'!O235/'Population 2016'!O$5</f>
        <v>3.774482123220495E-3</v>
      </c>
      <c r="P235">
        <f>'Population 2016'!P235/'Population 2016'!P$5</f>
        <v>1.9519891806604305E-2</v>
      </c>
      <c r="Q235">
        <f>'Population 2016'!Q235/'Population 2016'!Q$5</f>
        <v>5.3113359419983313E-3</v>
      </c>
      <c r="R235">
        <f>'Population 2016'!R235/'Population 2016'!R$5</f>
        <v>2.1836908500558899E-2</v>
      </c>
      <c r="S235">
        <f>'Population 2016'!S235/'Population 2016'!S$5</f>
        <v>1.2913282409867407E-2</v>
      </c>
      <c r="T235">
        <f>'Population 2016'!T235/'Population 2016'!T$5</f>
        <v>2.1018785219378045E-2</v>
      </c>
      <c r="U235">
        <f>'Population 2016'!U235/'Population 2016'!U$5</f>
        <v>0</v>
      </c>
      <c r="V235">
        <f>'Population 2016'!V235/'Population 2016'!V$5</f>
        <v>6.3501270788652205E-3</v>
      </c>
      <c r="W235">
        <f>'Population 2016'!W235/'Population 2016'!W$5</f>
        <v>1.1687878728452925E-2</v>
      </c>
      <c r="X235">
        <f>'Population 2016'!X235/'Population 2016'!X$5</f>
        <v>1.1687878728452925E-2</v>
      </c>
      <c r="Y235">
        <f>'Population 2016'!Y235/'Population 2016'!Y$5</f>
        <v>8.6922306481613965E-3</v>
      </c>
      <c r="Z235">
        <f>'Population 2016'!Z235/'Population 2016'!Z$5</f>
        <v>6.0822752587677102E-3</v>
      </c>
      <c r="AA235">
        <f>'Population 2016'!AA235/'Population 2016'!AA$5</f>
        <v>6.671729261465747E-3</v>
      </c>
      <c r="AB235">
        <f>'Population 2016'!AB235/'Population 2016'!AB$5</f>
        <v>1.2730417694441318E-2</v>
      </c>
      <c r="AC235">
        <f>'Population 2016'!AC235/'Population 2016'!AC$5</f>
        <v>8.0695708295667745E-3</v>
      </c>
      <c r="AD235">
        <f>'Population 2016'!AD235/'Population 2016'!AD$5</f>
        <v>5.1062562804719191E-3</v>
      </c>
      <c r="AE235">
        <f>'Population 2016'!AE235/'Population 2016'!AE$5</f>
        <v>2.4743580529574226E-3</v>
      </c>
      <c r="AF235">
        <f>'Population 2016'!AF235/'Population 2016'!AF$5</f>
        <v>2.8201299974362454E-3</v>
      </c>
      <c r="AG235">
        <f>'Population 2016'!AG235/'Population 2016'!AG$5</f>
        <v>2.4743580529574226E-3</v>
      </c>
      <c r="AH235">
        <f>'Population 2016'!AH235/'Population 2016'!AH$5</f>
        <v>4.1611324224664001E-3</v>
      </c>
      <c r="AI235">
        <f>'Population 2016'!AI235/'Population 2016'!AI$5</f>
        <v>1.478421121707936E-2</v>
      </c>
      <c r="AJ235">
        <f>'Population 2016'!AJ235/'Population 2016'!AJ$5</f>
        <v>5.4791846750132447E-3</v>
      </c>
      <c r="AK235">
        <f>'Population 2016'!AK235/'Population 2016'!AK$5</f>
        <v>9.8940195868901099E-3</v>
      </c>
      <c r="AL235">
        <f>'Population 2016'!AL235/'Population 2016'!AL$5</f>
        <v>2.9265177985491565E-3</v>
      </c>
      <c r="AM235">
        <f>'Population 2016'!AM235/'Population 2016'!AM$5</f>
        <v>3.3503446327478982E-3</v>
      </c>
      <c r="AN235">
        <f>'Population 2016'!AN235/'Population 2016'!AN$5</f>
        <v>2.563543143885677E-3</v>
      </c>
      <c r="AO235">
        <f>'Population 2016'!AO235/'Population 2016'!AO$5</f>
        <v>2.563543143885677E-3</v>
      </c>
      <c r="AP235">
        <f>'Population 2016'!AP235/'Population 2016'!AP$5</f>
        <v>5.2708336635860688E-3</v>
      </c>
      <c r="AQ235">
        <f>'Population 2016'!AQ235/'Population 2016'!AQ$5</f>
        <v>6.5969748451800295E-3</v>
      </c>
      <c r="AR235">
        <f>'Population 2016'!AR235/'Population 2016'!AR$5</f>
        <v>8.4809178790776919E-3</v>
      </c>
      <c r="AS235">
        <f>'Population 2016'!AS235/'Population 2016'!AS$5</f>
        <v>2.5123523992965414E-3</v>
      </c>
      <c r="AT235">
        <f>'Population 2016'!AT235/'Population 2016'!AT$5</f>
        <v>0</v>
      </c>
      <c r="AU235">
        <f>'Population 2016'!AU235/'Population 2016'!AU$5</f>
        <v>0</v>
      </c>
      <c r="AV235">
        <f>'Population 2016'!AV235/'Population 2016'!AV$5</f>
        <v>5.8177594762960621E-3</v>
      </c>
      <c r="AW235">
        <f>'Population 2016'!AW235/'Population 2016'!AW$5</f>
        <v>5.0147965098541704E-3</v>
      </c>
      <c r="AX235">
        <f>'Population 2016'!AX235/'Population 2016'!AX$5</f>
        <v>1.5219085832577278E-2</v>
      </c>
      <c r="AY235">
        <f>'Population 2016'!AY235/'Population 2016'!AY$5</f>
        <v>8.5263608824699359E-3</v>
      </c>
      <c r="AZ235">
        <f>'Population 2016'!AZ235/'Population 2016'!AZ$5</f>
        <v>5.7440847719911871E-3</v>
      </c>
      <c r="BA235">
        <f>'Population 2016'!BA235/'Population 2016'!BA$5</f>
        <v>1.8489527099978407E-3</v>
      </c>
      <c r="BB235">
        <f>'Population 2016'!BB235/'Population 2016'!BB$5</f>
        <v>6.4561568259185352E-3</v>
      </c>
      <c r="BC235">
        <f>'Population 2016'!BC235/'Population 2016'!BC$5</f>
        <v>0</v>
      </c>
      <c r="BD235" s="9">
        <v>233</v>
      </c>
    </row>
    <row r="236" spans="1:56" x14ac:dyDescent="0.35">
      <c r="A236" s="3"/>
      <c r="B236" s="5" t="s">
        <v>49</v>
      </c>
      <c r="C236">
        <f>'Population 2016'!C236/'Population 2016'!C$5</f>
        <v>2.2790348218529745E-2</v>
      </c>
      <c r="D236">
        <f>'Population 2016'!D236/'Population 2016'!D$5</f>
        <v>1.6497461928934011E-2</v>
      </c>
      <c r="E236">
        <f>'Population 2016'!E236/'Population 2016'!E$5</f>
        <v>1.0725720634355122E-2</v>
      </c>
      <c r="F236">
        <f>'Population 2016'!F236/'Population 2016'!F$5</f>
        <v>4.2338398145763583E-3</v>
      </c>
      <c r="G236">
        <f>'Population 2016'!G236/'Population 2016'!G$5</f>
        <v>9.4191522762951327E-3</v>
      </c>
      <c r="H236">
        <f>'Population 2016'!H236/'Population 2016'!H$5</f>
        <v>2.8565592241572178E-3</v>
      </c>
      <c r="I236">
        <f>'Population 2016'!I236/'Population 2016'!I$5</f>
        <v>1.7377104095134411E-3</v>
      </c>
      <c r="J236">
        <f>'Population 2016'!J236/'Population 2016'!J$5</f>
        <v>5.8714744201089708E-3</v>
      </c>
      <c r="K236">
        <f>'Population 2016'!K236/'Population 2016'!K$5</f>
        <v>2.7170060955441101E-3</v>
      </c>
      <c r="L236">
        <f>'Population 2016'!L236/'Population 2016'!L$5</f>
        <v>2.0729750766444806E-3</v>
      </c>
      <c r="M236">
        <f>'Population 2016'!M236/'Population 2016'!M$5</f>
        <v>2.0729750766444806E-3</v>
      </c>
      <c r="N236">
        <f>'Population 2016'!N236/'Population 2016'!N$5</f>
        <v>6.0279213316080079E-3</v>
      </c>
      <c r="O236">
        <f>'Population 2016'!O236/'Population 2016'!O$5</f>
        <v>3.0314738312479566E-3</v>
      </c>
      <c r="P236">
        <f>'Population 2016'!P236/'Population 2016'!P$5</f>
        <v>1.5789473684210527E-2</v>
      </c>
      <c r="Q236">
        <f>'Population 2016'!Q236/'Population 2016'!Q$5</f>
        <v>4.0305049294367869E-3</v>
      </c>
      <c r="R236">
        <f>'Population 2016'!R236/'Population 2016'!R$5</f>
        <v>1.5303135146643956E-2</v>
      </c>
      <c r="S236">
        <f>'Population 2016'!S236/'Population 2016'!S$5</f>
        <v>1.1080884987934069E-2</v>
      </c>
      <c r="T236">
        <f>'Population 2016'!T236/'Population 2016'!T$5</f>
        <v>2.0599991624128094E-2</v>
      </c>
      <c r="U236">
        <f>'Population 2016'!U236/'Population 2016'!U$5</f>
        <v>0</v>
      </c>
      <c r="V236">
        <f>'Population 2016'!V236/'Population 2016'!V$5</f>
        <v>6.2356416147029865E-3</v>
      </c>
      <c r="W236">
        <f>'Population 2016'!W236/'Population 2016'!W$5</f>
        <v>6.5106975467220992E-3</v>
      </c>
      <c r="X236">
        <f>'Population 2016'!X236/'Population 2016'!X$5</f>
        <v>6.5106975467220992E-3</v>
      </c>
      <c r="Y236">
        <f>'Population 2016'!Y236/'Population 2016'!Y$5</f>
        <v>6.0611119060110328E-3</v>
      </c>
      <c r="Z236">
        <f>'Population 2016'!Z236/'Population 2016'!Z$5</f>
        <v>6.4520125517099867E-3</v>
      </c>
      <c r="AA236">
        <f>'Population 2016'!AA236/'Population 2016'!AA$5</f>
        <v>5.7608608271429492E-3</v>
      </c>
      <c r="AB236">
        <f>'Population 2016'!AB236/'Population 2016'!AB$5</f>
        <v>1.5272816597238569E-2</v>
      </c>
      <c r="AC236">
        <f>'Population 2016'!AC236/'Population 2016'!AC$5</f>
        <v>7.1655968607073342E-3</v>
      </c>
      <c r="AD236">
        <f>'Population 2016'!AD236/'Population 2016'!AD$5</f>
        <v>4.4177304700584313E-3</v>
      </c>
      <c r="AE236">
        <f>'Population 2016'!AE236/'Population 2016'!AE$5</f>
        <v>2.520559759340445E-3</v>
      </c>
      <c r="AF236">
        <f>'Population 2016'!AF236/'Population 2016'!AF$5</f>
        <v>2.9860199972854364E-3</v>
      </c>
      <c r="AG236">
        <f>'Population 2016'!AG236/'Population 2016'!AG$5</f>
        <v>2.520559759340445E-3</v>
      </c>
      <c r="AH236">
        <f>'Population 2016'!AH236/'Population 2016'!AH$5</f>
        <v>3.2378811662316675E-3</v>
      </c>
      <c r="AI236">
        <f>'Population 2016'!AI236/'Population 2016'!AI$5</f>
        <v>1.4212748271939803E-2</v>
      </c>
      <c r="AJ236">
        <f>'Population 2016'!AJ236/'Population 2016'!AJ$5</f>
        <v>5.242171597468143E-3</v>
      </c>
      <c r="AK236">
        <f>'Population 2016'!AK236/'Population 2016'!AK$5</f>
        <v>8.9762769822611665E-3</v>
      </c>
      <c r="AL236">
        <f>'Population 2016'!AL236/'Population 2016'!AL$5</f>
        <v>1.8800659796740036E-3</v>
      </c>
      <c r="AM236">
        <f>'Population 2016'!AM236/'Population 2016'!AM$5</f>
        <v>2.8215334799033651E-3</v>
      </c>
      <c r="AN236">
        <f>'Population 2016'!AN236/'Population 2016'!AN$5</f>
        <v>2.4544562015926695E-3</v>
      </c>
      <c r="AO236">
        <f>'Population 2016'!AO236/'Population 2016'!AO$5</f>
        <v>2.4544562015926695E-3</v>
      </c>
      <c r="AP236">
        <f>'Population 2016'!AP236/'Population 2016'!AP$5</f>
        <v>4.2325190621879108E-3</v>
      </c>
      <c r="AQ236">
        <f>'Population 2016'!AQ236/'Population 2016'!AQ$5</f>
        <v>5.1652326409820795E-3</v>
      </c>
      <c r="AR236">
        <f>'Population 2016'!AR236/'Population 2016'!AR$5</f>
        <v>7.6368138089990094E-3</v>
      </c>
      <c r="AS236">
        <f>'Population 2016'!AS236/'Population 2016'!AS$5</f>
        <v>1.7377104095134411E-3</v>
      </c>
      <c r="AT236">
        <f>'Population 2016'!AT236/'Population 2016'!AT$5</f>
        <v>0</v>
      </c>
      <c r="AU236">
        <f>'Population 2016'!AU236/'Population 2016'!AU$5</f>
        <v>0</v>
      </c>
      <c r="AV236">
        <f>'Population 2016'!AV236/'Population 2016'!AV$5</f>
        <v>3.8327526132404181E-3</v>
      </c>
      <c r="AW236">
        <f>'Population 2016'!AW236/'Population 2016'!AW$5</f>
        <v>3.676246262737202E-3</v>
      </c>
      <c r="AX236">
        <f>'Population 2016'!AX236/'Population 2016'!AX$5</f>
        <v>7.5775968922907853E-3</v>
      </c>
      <c r="AY236">
        <f>'Population 2016'!AY236/'Population 2016'!AY$5</f>
        <v>5.6408922615587042E-3</v>
      </c>
      <c r="AZ236">
        <f>'Population 2016'!AZ236/'Population 2016'!AZ$5</f>
        <v>4.8754249817351339E-3</v>
      </c>
      <c r="BA236">
        <f>'Population 2016'!BA236/'Population 2016'!BA$5</f>
        <v>1.2416324767868712E-3</v>
      </c>
      <c r="BB236">
        <f>'Population 2016'!BB236/'Population 2016'!BB$5</f>
        <v>5.6827990029208065E-3</v>
      </c>
      <c r="BC236">
        <f>'Population 2016'!BC236/'Population 2016'!BC$5</f>
        <v>0</v>
      </c>
      <c r="BD236" s="9">
        <v>234</v>
      </c>
    </row>
    <row r="237" spans="1:56" x14ac:dyDescent="0.35">
      <c r="A237" s="3"/>
      <c r="B237" s="5" t="s">
        <v>50</v>
      </c>
      <c r="C237">
        <f>'Population 2016'!C237/'Population 2016'!C$5</f>
        <v>1.9723694499956555E-2</v>
      </c>
      <c r="D237">
        <f>'Population 2016'!D237/'Population 2016'!D$5</f>
        <v>1.5971753567481393E-2</v>
      </c>
      <c r="E237">
        <f>'Population 2016'!E237/'Population 2016'!E$5</f>
        <v>1.2530529394943722E-2</v>
      </c>
      <c r="F237">
        <f>'Population 2016'!F237/'Population 2016'!F$5</f>
        <v>4.769508112284316E-3</v>
      </c>
      <c r="G237">
        <f>'Population 2016'!G237/'Population 2016'!G$5</f>
        <v>4.4389108428517293E-3</v>
      </c>
      <c r="H237">
        <f>'Population 2016'!H237/'Population 2016'!H$5</f>
        <v>2.5809547587163965E-3</v>
      </c>
      <c r="I237">
        <f>'Population 2016'!I237/'Population 2016'!I$5</f>
        <v>1.9366049744577506E-3</v>
      </c>
      <c r="J237">
        <f>'Population 2016'!J237/'Population 2016'!J$5</f>
        <v>4.8514301352595305E-3</v>
      </c>
      <c r="K237">
        <f>'Population 2016'!K237/'Population 2016'!K$5</f>
        <v>2.7878845154278692E-3</v>
      </c>
      <c r="L237">
        <f>'Population 2016'!L237/'Population 2016'!L$5</f>
        <v>2.3986148396422727E-3</v>
      </c>
      <c r="M237">
        <f>'Population 2016'!M237/'Population 2016'!M$5</f>
        <v>2.3986148396422727E-3</v>
      </c>
      <c r="N237">
        <f>'Population 2016'!N237/'Population 2016'!N$5</f>
        <v>4.1552471045884542E-3</v>
      </c>
      <c r="O237">
        <f>'Population 2016'!O237/'Population 2016'!O$5</f>
        <v>3.2494229302265682E-3</v>
      </c>
      <c r="P237">
        <f>'Population 2016'!P237/'Population 2016'!P$5</f>
        <v>1.3332581990307676E-2</v>
      </c>
      <c r="Q237">
        <f>'Population 2016'!Q237/'Population 2016'!Q$5</f>
        <v>4.383027226472074E-3</v>
      </c>
      <c r="R237">
        <f>'Population 2016'!R237/'Population 2016'!R$5</f>
        <v>1.2468728376004684E-2</v>
      </c>
      <c r="S237">
        <f>'Population 2016'!S237/'Population 2016'!S$5</f>
        <v>9.4197231632334229E-3</v>
      </c>
      <c r="T237">
        <f>'Population 2016'!T237/'Population 2016'!T$5</f>
        <v>1.6365523049934157E-2</v>
      </c>
      <c r="U237">
        <f>'Population 2016'!U237/'Population 2016'!U$5</f>
        <v>0</v>
      </c>
      <c r="V237">
        <f>'Population 2016'!V237/'Population 2016'!V$5</f>
        <v>7.4186580777127328E-3</v>
      </c>
      <c r="W237">
        <f>'Population 2016'!W237/'Population 2016'!W$5</f>
        <v>6.3570816909510452E-3</v>
      </c>
      <c r="X237">
        <f>'Population 2016'!X237/'Population 2016'!X$5</f>
        <v>6.3570816909510452E-3</v>
      </c>
      <c r="Y237">
        <f>'Population 2016'!Y237/'Population 2016'!Y$5</f>
        <v>6.1882958935470028E-3</v>
      </c>
      <c r="Z237">
        <f>'Population 2016'!Z237/'Population 2016'!Z$5</f>
        <v>5.0369446923340493E-3</v>
      </c>
      <c r="AA237">
        <f>'Population 2016'!AA237/'Population 2016'!AA$5</f>
        <v>4.8479992452614574E-3</v>
      </c>
      <c r="AB237">
        <f>'Population 2016'!AB237/'Population 2016'!AB$5</f>
        <v>1.4511325138429731E-2</v>
      </c>
      <c r="AC237">
        <f>'Population 2016'!AC237/'Population 2016'!AC$5</f>
        <v>5.8613506653620757E-3</v>
      </c>
      <c r="AD237">
        <f>'Population 2016'!AD237/'Population 2016'!AD$5</f>
        <v>3.2081581004131153E-3</v>
      </c>
      <c r="AE237">
        <f>'Population 2016'!AE237/'Population 2016'!AE$5</f>
        <v>2.741301245392663E-3</v>
      </c>
      <c r="AF237">
        <f>'Population 2016'!AF237/'Population 2016'!AF$5</f>
        <v>2.8502918155906437E-3</v>
      </c>
      <c r="AG237">
        <f>'Population 2016'!AG237/'Population 2016'!AG$5</f>
        <v>2.741301245392663E-3</v>
      </c>
      <c r="AH237">
        <f>'Population 2016'!AH237/'Population 2016'!AH$5</f>
        <v>3.0279668967054607E-3</v>
      </c>
      <c r="AI237">
        <f>'Population 2016'!AI237/'Population 2016'!AI$5</f>
        <v>1.1678077697086359E-2</v>
      </c>
      <c r="AJ237">
        <f>'Population 2016'!AJ237/'Population 2016'!AJ$5</f>
        <v>5.3258232718958257E-3</v>
      </c>
      <c r="AK237">
        <f>'Population 2016'!AK237/'Population 2016'!AK$5</f>
        <v>7.0025017914838519E-3</v>
      </c>
      <c r="AL237">
        <f>'Population 2016'!AL237/'Population 2016'!AL$5</f>
        <v>1.7470424433763147E-3</v>
      </c>
      <c r="AM237">
        <f>'Population 2016'!AM237/'Population 2016'!AM$5</f>
        <v>2.499175996320054E-3</v>
      </c>
      <c r="AN237">
        <f>'Population 2016'!AN237/'Population 2016'!AN$5</f>
        <v>2.2362823170066545E-3</v>
      </c>
      <c r="AO237">
        <f>'Population 2016'!AO237/'Population 2016'!AO$5</f>
        <v>2.2362823170066545E-3</v>
      </c>
      <c r="AP237">
        <f>'Population 2016'!AP237/'Population 2016'!AP$5</f>
        <v>4.5020052946118608E-3</v>
      </c>
      <c r="AQ237">
        <f>'Population 2016'!AQ237/'Population 2016'!AQ$5</f>
        <v>4.6034964651723567E-3</v>
      </c>
      <c r="AR237">
        <f>'Population 2016'!AR237/'Population 2016'!AR$5</f>
        <v>6.7198614858414857E-3</v>
      </c>
      <c r="AS237">
        <f>'Population 2016'!AS237/'Population 2016'!AS$5</f>
        <v>1.9366049744577506E-3</v>
      </c>
      <c r="AT237">
        <f>'Population 2016'!AT237/'Population 2016'!AT$5</f>
        <v>0</v>
      </c>
      <c r="AU237">
        <f>'Population 2016'!AU237/'Population 2016'!AU$5</f>
        <v>0</v>
      </c>
      <c r="AV237">
        <f>'Population 2016'!AV237/'Population 2016'!AV$5</f>
        <v>2.8613662760004223E-3</v>
      </c>
      <c r="AW237">
        <f>'Population 2016'!AW237/'Population 2016'!AW$5</f>
        <v>3.5847214595155288E-3</v>
      </c>
      <c r="AX237">
        <f>'Population 2016'!AX237/'Population 2016'!AX$5</f>
        <v>5.9675172827989825E-3</v>
      </c>
      <c r="AY237">
        <f>'Population 2016'!AY237/'Population 2016'!AY$5</f>
        <v>5.344083718368471E-3</v>
      </c>
      <c r="AZ237">
        <f>'Population 2016'!AZ237/'Population 2016'!AZ$5</f>
        <v>4.4526005142926173E-3</v>
      </c>
      <c r="BA237">
        <f>'Population 2016'!BA237/'Population 2016'!BA$5</f>
        <v>1.1336644353271432E-3</v>
      </c>
      <c r="BB237">
        <f>'Population 2016'!BB237/'Population 2016'!BB$5</f>
        <v>5.1994503635472266E-3</v>
      </c>
      <c r="BC237">
        <f>'Population 2016'!BC237/'Population 2016'!BC$5</f>
        <v>0</v>
      </c>
      <c r="BD237" s="9">
        <v>235</v>
      </c>
    </row>
    <row r="238" spans="1:56" x14ac:dyDescent="0.35">
      <c r="A238" s="3"/>
      <c r="B238" s="5" t="s">
        <v>51</v>
      </c>
      <c r="C238">
        <f>'Population 2016'!C238/'Population 2016'!C$5</f>
        <v>1.6672374049976232E-2</v>
      </c>
      <c r="D238">
        <f>'Population 2016'!D238/'Population 2016'!D$5</f>
        <v>1.5536515947302015E-2</v>
      </c>
      <c r="E238">
        <f>'Population 2016'!E238/'Population 2016'!E$5</f>
        <v>1.449472386425963E-2</v>
      </c>
      <c r="F238">
        <f>'Population 2016'!F238/'Population 2016'!F$5</f>
        <v>5.1815606489827451E-3</v>
      </c>
      <c r="G238">
        <f>'Population 2016'!G238/'Population 2016'!G$5</f>
        <v>4.0058463703783898E-3</v>
      </c>
      <c r="H238">
        <f>'Population 2016'!H238/'Population 2016'!H$5</f>
        <v>3.5277371576425119E-3</v>
      </c>
      <c r="I238">
        <f>'Population 2016'!I238/'Population 2016'!I$5</f>
        <v>2.8263964492086088E-3</v>
      </c>
      <c r="J238">
        <f>'Population 2016'!J238/'Population 2016'!J$5</f>
        <v>5.9958700646028044E-3</v>
      </c>
      <c r="K238">
        <f>'Population 2016'!K238/'Population 2016'!K$5</f>
        <v>3.5439209941879697E-3</v>
      </c>
      <c r="L238">
        <f>'Population 2016'!L238/'Population 2016'!L$5</f>
        <v>2.5654059377630931E-3</v>
      </c>
      <c r="M238">
        <f>'Population 2016'!M238/'Population 2016'!M$5</f>
        <v>2.5654059377630931E-3</v>
      </c>
      <c r="N238">
        <f>'Population 2016'!N238/'Population 2016'!N$5</f>
        <v>4.5249596129270783E-3</v>
      </c>
      <c r="O238">
        <f>'Population 2016'!O238/'Population 2016'!O$5</f>
        <v>3.8042024548993968E-3</v>
      </c>
      <c r="P238">
        <f>'Population 2016'!P238/'Population 2016'!P$5</f>
        <v>1.5845824411134905E-2</v>
      </c>
      <c r="Q238">
        <f>'Population 2016'!Q238/'Population 2016'!Q$5</f>
        <v>5.2878344555293121E-3</v>
      </c>
      <c r="R238">
        <f>'Population 2016'!R238/'Population 2016'!R$5</f>
        <v>1.8816202693351786E-2</v>
      </c>
      <c r="S238">
        <f>'Population 2016'!S238/'Population 2016'!S$5</f>
        <v>9.5697749752414515E-3</v>
      </c>
      <c r="T238">
        <f>'Population 2016'!T238/'Population 2016'!T$5</f>
        <v>1.5423237460621769E-2</v>
      </c>
      <c r="U238">
        <f>'Population 2016'!U238/'Population 2016'!U$5</f>
        <v>0</v>
      </c>
      <c r="V238">
        <f>'Population 2016'!V238/'Population 2016'!V$5</f>
        <v>8.1284679555185813E-3</v>
      </c>
      <c r="W238">
        <f>'Population 2016'!W238/'Population 2016'!W$5</f>
        <v>6.9159819321606237E-3</v>
      </c>
      <c r="X238">
        <f>'Population 2016'!X238/'Population 2016'!X$5</f>
        <v>6.9159819321606237E-3</v>
      </c>
      <c r="Y238">
        <f>'Population 2016'!Y238/'Population 2016'!Y$5</f>
        <v>7.1064053035722798E-3</v>
      </c>
      <c r="Z238">
        <f>'Population 2016'!Z238/'Population 2016'!Z$5</f>
        <v>4.2723047409612787E-3</v>
      </c>
      <c r="AA238">
        <f>'Population 2016'!AA238/'Population 2016'!AA$5</f>
        <v>5.4884639941215436E-3</v>
      </c>
      <c r="AB238">
        <f>'Population 2016'!AB238/'Population 2016'!AB$5</f>
        <v>1.3970911845081523E-2</v>
      </c>
      <c r="AC238">
        <f>'Population 2016'!AC238/'Population 2016'!AC$5</f>
        <v>6.3123033546329185E-3</v>
      </c>
      <c r="AD238">
        <f>'Population 2016'!AD238/'Population 2016'!AD$5</f>
        <v>3.7329264207823141E-3</v>
      </c>
      <c r="AE238">
        <f>'Population 2016'!AE238/'Population 2016'!AE$5</f>
        <v>3.6294007125329828E-3</v>
      </c>
      <c r="AF238">
        <f>'Population 2016'!AF238/'Population 2016'!AF$5</f>
        <v>2.8201299974362454E-3</v>
      </c>
      <c r="AG238">
        <f>'Population 2016'!AG238/'Population 2016'!AG$5</f>
        <v>3.6294007125329828E-3</v>
      </c>
      <c r="AH238">
        <f>'Population 2016'!AH238/'Population 2016'!AH$5</f>
        <v>4.0088052534296833E-3</v>
      </c>
      <c r="AI238">
        <f>'Population 2016'!AI238/'Population 2016'!AI$5</f>
        <v>1.1560503981100709E-2</v>
      </c>
      <c r="AJ238">
        <f>'Population 2016'!AJ238/'Population 2016'!AJ$5</f>
        <v>6.0089786130552384E-3</v>
      </c>
      <c r="AK238">
        <f>'Population 2016'!AK238/'Population 2016'!AK$5</f>
        <v>5.9213255723319464E-3</v>
      </c>
      <c r="AL238">
        <f>'Population 2016'!AL238/'Population 2016'!AL$5</f>
        <v>2.4919742466433729E-3</v>
      </c>
      <c r="AM238">
        <f>'Population 2016'!AM238/'Population 2016'!AM$5</f>
        <v>3.3177466849698108E-3</v>
      </c>
      <c r="AN238">
        <f>'Population 2016'!AN238/'Population 2016'!AN$5</f>
        <v>3.3271517399367295E-3</v>
      </c>
      <c r="AO238">
        <f>'Population 2016'!AO238/'Population 2016'!AO$5</f>
        <v>3.3271517399367295E-3</v>
      </c>
      <c r="AP238">
        <f>'Population 2016'!AP238/'Population 2016'!AP$5</f>
        <v>5.2153512039693735E-3</v>
      </c>
      <c r="AQ238">
        <f>'Population 2016'!AQ238/'Population 2016'!AQ$5</f>
        <v>5.4940538170658191E-3</v>
      </c>
      <c r="AR238">
        <f>'Population 2016'!AR238/'Population 2016'!AR$5</f>
        <v>7.1099449449884304E-3</v>
      </c>
      <c r="AS238">
        <f>'Population 2016'!AS238/'Population 2016'!AS$5</f>
        <v>2.8263964492086088E-3</v>
      </c>
      <c r="AT238">
        <f>'Population 2016'!AT238/'Population 2016'!AT$5</f>
        <v>0</v>
      </c>
      <c r="AU238">
        <f>'Population 2016'!AU238/'Population 2016'!AU$5</f>
        <v>0</v>
      </c>
      <c r="AV238">
        <f>'Population 2016'!AV238/'Population 2016'!AV$5</f>
        <v>4.4662654418751984E-3</v>
      </c>
      <c r="AW238">
        <f>'Population 2016'!AW238/'Population 2016'!AW$5</f>
        <v>4.7364085667215812E-3</v>
      </c>
      <c r="AX238">
        <f>'Population 2016'!AX238/'Population 2016'!AX$5</f>
        <v>7.3220287003079596E-3</v>
      </c>
      <c r="AY238">
        <f>'Population 2016'!AY238/'Population 2016'!AY$5</f>
        <v>5.8749732260334753E-3</v>
      </c>
      <c r="AZ238">
        <f>'Population 2016'!AZ238/'Population 2016'!AZ$5</f>
        <v>4.9588393324550856E-3</v>
      </c>
      <c r="BA238">
        <f>'Population 2016'!BA238/'Population 2016'!BA$5</f>
        <v>1.1741524508745412E-3</v>
      </c>
      <c r="BB238">
        <f>'Population 2016'!BB238/'Population 2016'!BB$5</f>
        <v>6.5321116121058115E-3</v>
      </c>
      <c r="BC238">
        <f>'Population 2016'!BC238/'Population 2016'!BC$5</f>
        <v>0</v>
      </c>
      <c r="BD238" s="9">
        <v>236</v>
      </c>
    </row>
    <row r="239" spans="1:56" x14ac:dyDescent="0.35">
      <c r="A239" s="3"/>
      <c r="B239" s="5" t="s">
        <v>52</v>
      </c>
      <c r="C239">
        <f>'Population 2016'!C239/'Population 2016'!C$5</f>
        <v>1.5123713922096773E-2</v>
      </c>
      <c r="D239">
        <f>'Population 2016'!D239/'Population 2016'!D$5</f>
        <v>1.564165761959254E-2</v>
      </c>
      <c r="E239">
        <f>'Population 2016'!E239/'Population 2016'!E$5</f>
        <v>1.6116707841308087E-2</v>
      </c>
      <c r="F239">
        <f>'Population 2016'!F239/'Population 2016'!F$5</f>
        <v>6.737058975019315E-3</v>
      </c>
      <c r="G239">
        <f>'Population 2016'!G239/'Population 2016'!G$5</f>
        <v>4.6419098143236073E-3</v>
      </c>
      <c r="H239">
        <f>'Population 2016'!H239/'Population 2016'!H$5</f>
        <v>4.6042157755996019E-3</v>
      </c>
      <c r="I239">
        <f>'Population 2016'!I239/'Population 2016'!I$5</f>
        <v>3.9255506239008458E-3</v>
      </c>
      <c r="J239">
        <f>'Population 2016'!J239/'Population 2016'!J$5</f>
        <v>8.3925594818506748E-3</v>
      </c>
      <c r="K239">
        <f>'Population 2016'!K239/'Population 2016'!K$5</f>
        <v>5.0087416717856633E-3</v>
      </c>
      <c r="L239">
        <f>'Population 2016'!L239/'Population 2016'!L$5</f>
        <v>2.7877940685908536E-3</v>
      </c>
      <c r="M239">
        <f>'Population 2016'!M239/'Population 2016'!M$5</f>
        <v>2.7877940685908536E-3</v>
      </c>
      <c r="N239">
        <f>'Population 2016'!N239/'Population 2016'!N$5</f>
        <v>4.5490712982535104E-3</v>
      </c>
      <c r="O239">
        <f>'Population 2016'!O239/'Population 2016'!O$5</f>
        <v>4.7750666230768467E-3</v>
      </c>
      <c r="P239">
        <f>'Population 2016'!P239/'Population 2016'!P$5</f>
        <v>1.955370224275893E-2</v>
      </c>
      <c r="Q239">
        <f>'Population 2016'!Q239/'Population 2016'!Q$5</f>
        <v>7.1797041162853549E-3</v>
      </c>
      <c r="R239">
        <f>'Population 2016'!R239/'Population 2016'!R$5</f>
        <v>2.2968009794006494E-2</v>
      </c>
      <c r="S239">
        <f>'Population 2016'!S239/'Population 2016'!S$5</f>
        <v>1.0433896880864157E-2</v>
      </c>
      <c r="T239">
        <f>'Population 2016'!T239/'Population 2016'!T$5</f>
        <v>1.5246413498182902E-2</v>
      </c>
      <c r="U239">
        <f>'Population 2016'!U239/'Population 2016'!U$5</f>
        <v>0</v>
      </c>
      <c r="V239">
        <f>'Population 2016'!V239/'Population 2016'!V$5</f>
        <v>9.2733225971409171E-3</v>
      </c>
      <c r="W239">
        <f>'Population 2016'!W239/'Population 2016'!W$5</f>
        <v>8.4325299550918748E-3</v>
      </c>
      <c r="X239">
        <f>'Population 2016'!X239/'Population 2016'!X$5</f>
        <v>8.4325299550918748E-3</v>
      </c>
      <c r="Y239">
        <f>'Population 2016'!Y239/'Population 2016'!Y$5</f>
        <v>8.8512106325813588E-3</v>
      </c>
      <c r="Z239">
        <f>'Population 2016'!Z239/'Population 2016'!Z$5</f>
        <v>3.8599799064235564E-3</v>
      </c>
      <c r="AA239">
        <f>'Population 2016'!AA239/'Population 2016'!AA$5</f>
        <v>6.1794218144685239E-3</v>
      </c>
      <c r="AB239">
        <f>'Population 2016'!AB239/'Population 2016'!AB$5</f>
        <v>1.427591783261517E-2</v>
      </c>
      <c r="AC239">
        <f>'Population 2016'!AC239/'Population 2016'!AC$5</f>
        <v>6.9649435998849867E-3</v>
      </c>
      <c r="AD239">
        <f>'Population 2016'!AD239/'Population 2016'!AD$5</f>
        <v>3.859466299452901E-3</v>
      </c>
      <c r="AE239">
        <f>'Population 2016'!AE239/'Population 2016'!AE$5</f>
        <v>3.5626649144241728E-3</v>
      </c>
      <c r="AF239">
        <f>'Population 2016'!AF239/'Population 2016'!AF$5</f>
        <v>3.6948227239137973E-3</v>
      </c>
      <c r="AG239">
        <f>'Population 2016'!AG239/'Population 2016'!AG$5</f>
        <v>3.5626649144241728E-3</v>
      </c>
      <c r="AH239">
        <f>'Population 2016'!AH239/'Population 2016'!AH$5</f>
        <v>4.7685834502103784E-3</v>
      </c>
      <c r="AI239">
        <f>'Population 2016'!AI239/'Population 2016'!AI$5</f>
        <v>1.2121029836381136E-2</v>
      </c>
      <c r="AJ239">
        <f>'Population 2016'!AJ239/'Population 2016'!AJ$5</f>
        <v>6.6084822797869668E-3</v>
      </c>
      <c r="AK239">
        <f>'Population 2016'!AK239/'Population 2016'!AK$5</f>
        <v>7.2539381215191781E-3</v>
      </c>
      <c r="AL239">
        <f>'Population 2016'!AL239/'Population 2016'!AL$5</f>
        <v>3.1216189851191005E-3</v>
      </c>
      <c r="AM239">
        <f>'Population 2016'!AM239/'Population 2016'!AM$5</f>
        <v>3.8936437623826926E-3</v>
      </c>
      <c r="AN239">
        <f>'Population 2016'!AN239/'Population 2016'!AN$5</f>
        <v>2.508999672739173E-3</v>
      </c>
      <c r="AO239">
        <f>'Population 2016'!AO239/'Population 2016'!AO$5</f>
        <v>2.508999672739173E-3</v>
      </c>
      <c r="AP239">
        <f>'Population 2016'!AP239/'Population 2016'!AP$5</f>
        <v>5.6750630122219935E-3</v>
      </c>
      <c r="AQ239">
        <f>'Population 2016'!AQ239/'Population 2016'!AQ$5</f>
        <v>6.4394146983065706E-3</v>
      </c>
      <c r="AR239">
        <f>'Population 2016'!AR239/'Population 2016'!AR$5</f>
        <v>7.8223874934475555E-3</v>
      </c>
      <c r="AS239">
        <f>'Population 2016'!AS239/'Population 2016'!AS$5</f>
        <v>3.9255506239008458E-3</v>
      </c>
      <c r="AT239">
        <f>'Population 2016'!AT239/'Population 2016'!AT$5</f>
        <v>0</v>
      </c>
      <c r="AU239">
        <f>'Population 2016'!AU239/'Population 2016'!AU$5</f>
        <v>0</v>
      </c>
      <c r="AV239">
        <f>'Population 2016'!AV239/'Population 2016'!AV$5</f>
        <v>6.1873086263330166E-3</v>
      </c>
      <c r="AW239">
        <f>'Population 2016'!AW239/'Population 2016'!AW$5</f>
        <v>5.6897919336140095E-3</v>
      </c>
      <c r="AX239">
        <f>'Population 2016'!AX239/'Population 2016'!AX$5</f>
        <v>1.0222727679313032E-2</v>
      </c>
      <c r="AY239">
        <f>'Population 2016'!AY239/'Population 2016'!AY$5</f>
        <v>6.9092133043664513E-3</v>
      </c>
      <c r="AZ239">
        <f>'Population 2016'!AZ239/'Population 2016'!AZ$5</f>
        <v>5.5686269997871499E-3</v>
      </c>
      <c r="BA239">
        <f>'Population 2016'!BA239/'Population 2016'!BA$5</f>
        <v>1.2686244871518032E-3</v>
      </c>
      <c r="BB239">
        <f>'Population 2016'!BB239/'Population 2016'!BB$5</f>
        <v>8.4793161307250928E-3</v>
      </c>
      <c r="BC239">
        <f>'Population 2016'!BC239/'Population 2016'!BC$5</f>
        <v>0</v>
      </c>
      <c r="BD239" s="9">
        <v>237</v>
      </c>
    </row>
    <row r="240" spans="1:56" x14ac:dyDescent="0.35">
      <c r="A240" s="3"/>
      <c r="B240" s="5" t="s">
        <v>53</v>
      </c>
      <c r="C240">
        <f>'Population 2016'!C240/'Population 2016'!C$5</f>
        <v>1.5256602249901611E-2</v>
      </c>
      <c r="D240">
        <f>'Population 2016'!D240/'Population 2016'!D$5</f>
        <v>1.6062224308754633E-2</v>
      </c>
      <c r="E240">
        <f>'Population 2016'!E240/'Population 2016'!E$5</f>
        <v>1.6801128825842986E-2</v>
      </c>
      <c r="F240">
        <f>'Population 2016'!F240/'Population 2016'!F$5</f>
        <v>7.437548287406644E-3</v>
      </c>
      <c r="G240">
        <f>'Population 2016'!G240/'Population 2016'!G$5</f>
        <v>3.9246467817896386E-3</v>
      </c>
      <c r="H240">
        <f>'Population 2016'!H240/'Population 2016'!H$5</f>
        <v>5.6839367990324666E-3</v>
      </c>
      <c r="I240">
        <f>'Population 2016'!I240/'Population 2016'!I$5</f>
        <v>5.24453563353153E-3</v>
      </c>
      <c r="J240">
        <f>'Population 2016'!J240/'Population 2016'!J$5</f>
        <v>1.0756076727233523E-2</v>
      </c>
      <c r="K240">
        <f>'Population 2016'!K240/'Population 2016'!K$5</f>
        <v>7.1114681283371926E-3</v>
      </c>
      <c r="L240">
        <f>'Population 2016'!L240/'Population 2016'!L$5</f>
        <v>3.7647133575842294E-3</v>
      </c>
      <c r="M240">
        <f>'Population 2016'!M240/'Population 2016'!M$5</f>
        <v>3.7647133575842294E-3</v>
      </c>
      <c r="N240">
        <f>'Population 2016'!N240/'Population 2016'!N$5</f>
        <v>6.2931498701987608E-3</v>
      </c>
      <c r="O240">
        <f>'Population 2016'!O240/'Population 2016'!O$5</f>
        <v>5.7558375684805974E-3</v>
      </c>
      <c r="P240">
        <f>'Population 2016'!P240/'Population 2016'!P$5</f>
        <v>2.3092527893609827E-2</v>
      </c>
      <c r="Q240">
        <f>'Population 2016'!Q240/'Population 2016'!Q$5</f>
        <v>7.9552531697629873E-3</v>
      </c>
      <c r="R240">
        <f>'Population 2016'!R240/'Population 2016'!R$5</f>
        <v>2.6467770266673765E-2</v>
      </c>
      <c r="S240">
        <f>'Population 2016'!S240/'Population 2016'!S$5</f>
        <v>1.1414529605222509E-2</v>
      </c>
      <c r="T240">
        <f>'Population 2016'!T240/'Population 2016'!T$5</f>
        <v>1.5972322396616147E-2</v>
      </c>
      <c r="U240">
        <f>'Population 2016'!U240/'Population 2016'!U$5</f>
        <v>0</v>
      </c>
      <c r="V240">
        <f>'Population 2016'!V240/'Population 2016'!V$5</f>
        <v>1.0059456117721587E-2</v>
      </c>
      <c r="W240">
        <f>'Population 2016'!W240/'Population 2016'!W$5</f>
        <v>9.2659776832114214E-3</v>
      </c>
      <c r="X240">
        <f>'Population 2016'!X240/'Population 2016'!X$5</f>
        <v>9.2659776832114214E-3</v>
      </c>
      <c r="Y240">
        <f>'Population 2016'!Y240/'Population 2016'!Y$5</f>
        <v>1.0393316481454985E-2</v>
      </c>
      <c r="Z240">
        <f>'Population 2016'!Z240/'Population 2016'!Z$5</f>
        <v>3.9974215179361299E-3</v>
      </c>
      <c r="AA240">
        <f>'Population 2016'!AA240/'Population 2016'!AA$5</f>
        <v>7.1487559105129894E-3</v>
      </c>
      <c r="AB240">
        <f>'Population 2016'!AB240/'Population 2016'!AB$5</f>
        <v>1.4812237085862255E-2</v>
      </c>
      <c r="AC240">
        <f>'Population 2016'!AC240/'Population 2016'!AC$5</f>
        <v>8.0302676135294085E-3</v>
      </c>
      <c r="AD240">
        <f>'Population 2016'!AD240/'Population 2016'!AD$5</f>
        <v>4.2614165022888829E-3</v>
      </c>
      <c r="AE240">
        <f>'Population 2016'!AE240/'Population 2016'!AE$5</f>
        <v>4.3891621063871294E-3</v>
      </c>
      <c r="AF240">
        <f>'Population 2016'!AF240/'Population 2016'!AF$5</f>
        <v>4.3583827233105608E-3</v>
      </c>
      <c r="AG240">
        <f>'Population 2016'!AG240/'Population 2016'!AG$5</f>
        <v>4.3891621063871294E-3</v>
      </c>
      <c r="AH240">
        <f>'Population 2016'!AH240/'Population 2016'!AH$5</f>
        <v>5.5655146150488093E-3</v>
      </c>
      <c r="AI240">
        <f>'Population 2016'!AI240/'Population 2016'!AI$5</f>
        <v>1.3119039286026774E-2</v>
      </c>
      <c r="AJ240">
        <f>'Population 2016'!AJ240/'Population 2016'!AJ$5</f>
        <v>8.0863285280093691E-3</v>
      </c>
      <c r="AK240">
        <f>'Population 2016'!AK240/'Population 2016'!AK$5</f>
        <v>8.3854016066781493E-3</v>
      </c>
      <c r="AL240">
        <f>'Population 2016'!AL240/'Population 2016'!AL$5</f>
        <v>4.1946755112537912E-3</v>
      </c>
      <c r="AM240">
        <f>'Population 2016'!AM240/'Population 2016'!AM$5</f>
        <v>4.5093827759687928E-3</v>
      </c>
      <c r="AN240">
        <f>'Population 2016'!AN240/'Population 2016'!AN$5</f>
        <v>3.708956037962256E-3</v>
      </c>
      <c r="AO240">
        <f>'Population 2016'!AO240/'Population 2016'!AO$5</f>
        <v>3.708956037962256E-3</v>
      </c>
      <c r="AP240">
        <f>'Population 2016'!AP240/'Population 2016'!AP$5</f>
        <v>6.9036031894488216E-3</v>
      </c>
      <c r="AQ240">
        <f>'Population 2016'!AQ240/'Population 2016'!AQ$5</f>
        <v>8.2684824902723737E-3</v>
      </c>
      <c r="AR240">
        <f>'Population 2016'!AR240/'Population 2016'!AR$5</f>
        <v>8.7683008958107361E-3</v>
      </c>
      <c r="AS240">
        <f>'Population 2016'!AS240/'Population 2016'!AS$5</f>
        <v>5.24453563353153E-3</v>
      </c>
      <c r="AT240">
        <f>'Population 2016'!AT240/'Population 2016'!AT$5</f>
        <v>0</v>
      </c>
      <c r="AU240">
        <f>'Population 2016'!AU240/'Population 2016'!AU$5</f>
        <v>0</v>
      </c>
      <c r="AV240">
        <f>'Population 2016'!AV240/'Population 2016'!AV$5</f>
        <v>7.3804244535951857E-3</v>
      </c>
      <c r="AW240">
        <f>'Population 2016'!AW240/'Population 2016'!AW$5</f>
        <v>6.6774971017145648E-3</v>
      </c>
      <c r="AX240">
        <f>'Population 2016'!AX240/'Population 2016'!AX$5</f>
        <v>1.2727295960744726E-2</v>
      </c>
      <c r="AY240">
        <f>'Population 2016'!AY240/'Population 2016'!AY$5</f>
        <v>7.9725222606407391E-3</v>
      </c>
      <c r="AZ240">
        <f>'Population 2016'!AZ240/'Population 2016'!AZ$5</f>
        <v>6.8342240451933203E-3</v>
      </c>
      <c r="BA240">
        <f>'Population 2016'!BA240/'Population 2016'!BA$5</f>
        <v>2.2268408551068884E-3</v>
      </c>
      <c r="BB240">
        <f>'Population 2016'!BB240/'Population 2016'!BB$5</f>
        <v>1.0177941349095103E-2</v>
      </c>
      <c r="BC240">
        <f>'Population 2016'!BC240/'Population 2016'!BC$5</f>
        <v>0</v>
      </c>
      <c r="BD240" s="9">
        <v>238</v>
      </c>
    </row>
    <row r="241" spans="1:56" x14ac:dyDescent="0.35">
      <c r="A241" s="3"/>
      <c r="B241" s="5" t="s">
        <v>54</v>
      </c>
      <c r="C241">
        <f>'Population 2016'!C241/'Population 2016'!C$5</f>
        <v>1.5583711979882751E-2</v>
      </c>
      <c r="D241">
        <f>'Population 2016'!D241/'Population 2016'!D$5</f>
        <v>1.5983979343329128E-2</v>
      </c>
      <c r="E241">
        <f>'Population 2016'!E241/'Population 2016'!E$5</f>
        <v>1.6351098589436477E-2</v>
      </c>
      <c r="F241">
        <f>'Population 2016'!F241/'Population 2016'!F$5</f>
        <v>8.7664177182590775E-3</v>
      </c>
      <c r="G241">
        <f>'Population 2016'!G241/'Population 2016'!G$5</f>
        <v>4.3035781952038112E-3</v>
      </c>
      <c r="H241">
        <f>'Population 2016'!H241/'Population 2016'!H$5</f>
        <v>6.192994458729042E-3</v>
      </c>
      <c r="I241">
        <f>'Population 2016'!I241/'Population 2016'!I$5</f>
        <v>4.3338078887865334E-3</v>
      </c>
      <c r="J241">
        <f>'Population 2016'!J241/'Population 2016'!J$5</f>
        <v>1.036630370781951E-2</v>
      </c>
      <c r="K241">
        <f>'Population 2016'!K241/'Population 2016'!K$5</f>
        <v>6.827954448802155E-3</v>
      </c>
      <c r="L241">
        <f>'Population 2016'!L241/'Population 2016'!L$5</f>
        <v>4.3842231506044192E-3</v>
      </c>
      <c r="M241">
        <f>'Population 2016'!M241/'Population 2016'!M$5</f>
        <v>4.3842231506044192E-3</v>
      </c>
      <c r="N241">
        <f>'Population 2016'!N241/'Population 2016'!N$5</f>
        <v>6.2127775857773208E-3</v>
      </c>
      <c r="O241">
        <f>'Population 2016'!O241/'Population 2016'!O$5</f>
        <v>5.2604987071655724E-3</v>
      </c>
      <c r="P241">
        <f>'Population 2016'!P241/'Population 2016'!P$5</f>
        <v>2.5774822495210188E-2</v>
      </c>
      <c r="Q241">
        <f>'Population 2016'!Q241/'Population 2016'!Q$5</f>
        <v>9.1773304661519842E-3</v>
      </c>
      <c r="R241">
        <f>'Population 2016'!R241/'Population 2016'!R$5</f>
        <v>2.5855644860808005E-2</v>
      </c>
      <c r="S241">
        <f>'Population 2016'!S241/'Population 2016'!S$5</f>
        <v>1.1128548504689561E-2</v>
      </c>
      <c r="T241">
        <f>'Population 2016'!T241/'Population 2016'!T$5</f>
        <v>1.5830397900448108E-2</v>
      </c>
      <c r="U241">
        <f>'Population 2016'!U241/'Population 2016'!U$5</f>
        <v>0</v>
      </c>
      <c r="V241">
        <f>'Population 2016'!V241/'Population 2016'!V$5</f>
        <v>9.7694262751772624E-3</v>
      </c>
      <c r="W241">
        <f>'Population 2016'!W241/'Population 2016'!W$5</f>
        <v>8.6809300622961317E-3</v>
      </c>
      <c r="X241">
        <f>'Population 2016'!X241/'Population 2016'!X$5</f>
        <v>8.6809300622961317E-3</v>
      </c>
      <c r="Y241">
        <f>'Population 2016'!Y241/'Population 2016'!Y$5</f>
        <v>1.0055484014562566E-2</v>
      </c>
      <c r="Z241">
        <f>'Population 2016'!Z241/'Population 2016'!Z$5</f>
        <v>3.9316044081977143E-3</v>
      </c>
      <c r="AA241">
        <f>'Population 2016'!AA241/'Population 2016'!AA$5</f>
        <v>7.5527004824081471E-3</v>
      </c>
      <c r="AB241">
        <f>'Population 2016'!AB241/'Population 2016'!AB$5</f>
        <v>1.4593205940452186E-2</v>
      </c>
      <c r="AC241">
        <f>'Population 2016'!AC241/'Population 2016'!AC$5</f>
        <v>8.5184549285198616E-3</v>
      </c>
      <c r="AD241">
        <f>'Population 2016'!AD241/'Population 2016'!AD$5</f>
        <v>4.3544605307231383E-3</v>
      </c>
      <c r="AE241">
        <f>'Population 2016'!AE241/'Population 2016'!AE$5</f>
        <v>4.3737615375927883E-3</v>
      </c>
      <c r="AF241">
        <f>'Population 2016'!AF241/'Population 2016'!AF$5</f>
        <v>6.4546290850412465E-3</v>
      </c>
      <c r="AG241">
        <f>'Population 2016'!AG241/'Population 2016'!AG$5</f>
        <v>4.3737615375927883E-3</v>
      </c>
      <c r="AH241">
        <f>'Population 2016'!AH241/'Population 2016'!AH$5</f>
        <v>5.8181547978414126E-3</v>
      </c>
      <c r="AI241">
        <f>'Population 2016'!AI241/'Population 2016'!AI$5</f>
        <v>1.3039745384548079E-2</v>
      </c>
      <c r="AJ241">
        <f>'Population 2016'!AJ241/'Population 2016'!AJ$5</f>
        <v>7.4589409698017457E-3</v>
      </c>
      <c r="AK241">
        <f>'Population 2016'!AK241/'Population 2016'!AK$5</f>
        <v>7.4425153690456736E-3</v>
      </c>
      <c r="AL241">
        <f>'Population 2016'!AL241/'Population 2016'!AL$5</f>
        <v>4.655823770419113E-3</v>
      </c>
      <c r="AM241">
        <f>'Population 2016'!AM241/'Population 2016'!AM$5</f>
        <v>4.8715821957253224E-3</v>
      </c>
      <c r="AN241">
        <f>'Population 2016'!AN241/'Population 2016'!AN$5</f>
        <v>3.436238682229737E-3</v>
      </c>
      <c r="AO241">
        <f>'Population 2016'!AO241/'Population 2016'!AO$5</f>
        <v>3.436238682229737E-3</v>
      </c>
      <c r="AP241">
        <f>'Population 2016'!AP241/'Population 2016'!AP$5</f>
        <v>8.6394115688854366E-3</v>
      </c>
      <c r="AQ241">
        <f>'Population 2016'!AQ241/'Population 2016'!AQ$5</f>
        <v>9.3919548418918176E-3</v>
      </c>
      <c r="AR241">
        <f>'Population 2016'!AR241/'Population 2016'!AR$5</f>
        <v>8.9209035054713046E-3</v>
      </c>
      <c r="AS241">
        <f>'Population 2016'!AS241/'Population 2016'!AS$5</f>
        <v>4.3338078887865334E-3</v>
      </c>
      <c r="AT241">
        <f>'Population 2016'!AT241/'Population 2016'!AT$5</f>
        <v>0</v>
      </c>
      <c r="AU241">
        <f>'Population 2016'!AU241/'Population 2016'!AU$5</f>
        <v>0</v>
      </c>
      <c r="AV241">
        <f>'Population 2016'!AV241/'Population 2016'!AV$5</f>
        <v>9.0169992609017008E-3</v>
      </c>
      <c r="AW241">
        <f>'Population 2016'!AW241/'Population 2016'!AW$5</f>
        <v>6.8147843065470741E-3</v>
      </c>
      <c r="AX241">
        <f>'Population 2016'!AX241/'Population 2016'!AX$5</f>
        <v>1.2280051624774781E-2</v>
      </c>
      <c r="AY241">
        <f>'Population 2016'!AY241/'Population 2016'!AY$5</f>
        <v>8.2157828707811881E-3</v>
      </c>
      <c r="AZ241">
        <f>'Population 2016'!AZ241/'Population 2016'!AZ$5</f>
        <v>7.8064326846189686E-3</v>
      </c>
      <c r="BA241">
        <f>'Population 2016'!BA241/'Population 2016'!BA$5</f>
        <v>2.3752969121140144E-3</v>
      </c>
      <c r="BB241">
        <f>'Population 2016'!BB241/'Population 2016'!BB$5</f>
        <v>9.791262437596239E-3</v>
      </c>
      <c r="BC241">
        <f>'Population 2016'!BC241/'Population 2016'!BC$5</f>
        <v>0</v>
      </c>
      <c r="BD241" s="9">
        <v>239</v>
      </c>
    </row>
    <row r="242" spans="1:56" x14ac:dyDescent="0.35">
      <c r="A242" s="3"/>
      <c r="B242" s="5" t="s">
        <v>55</v>
      </c>
      <c r="C242">
        <f>'Population 2016'!C242/'Population 2016'!C$5</f>
        <v>1.4643271506186974E-2</v>
      </c>
      <c r="D242">
        <f>'Population 2016'!D242/'Population 2016'!D$5</f>
        <v>1.4340835069393505E-2</v>
      </c>
      <c r="E242">
        <f>'Population 2016'!E242/'Population 2016'!E$5</f>
        <v>1.4063444887703393E-2</v>
      </c>
      <c r="F242">
        <f>'Population 2016'!F242/'Population 2016'!F$5</f>
        <v>7.5817666752510948E-3</v>
      </c>
      <c r="G242">
        <f>'Population 2016'!G242/'Population 2016'!G$5</f>
        <v>3.721647810317761E-3</v>
      </c>
      <c r="H242">
        <f>'Population 2016'!H242/'Population 2016'!H$5</f>
        <v>6.2902666230022731E-3</v>
      </c>
      <c r="I242">
        <f>'Population 2016'!I242/'Population 2016'!I$5</f>
        <v>3.6533791139770539E-3</v>
      </c>
      <c r="J242">
        <f>'Population 2016'!J242/'Population 2016'!J$5</f>
        <v>8.8320907590622218E-3</v>
      </c>
      <c r="K242">
        <f>'Population 2016'!K242/'Population 2016'!K$5</f>
        <v>5.6938997306620045E-3</v>
      </c>
      <c r="L242">
        <f>'Population 2016'!L242/'Population 2016'!L$5</f>
        <v>3.9315044557050498E-3</v>
      </c>
      <c r="M242">
        <f>'Population 2016'!M242/'Population 2016'!M$5</f>
        <v>3.9315044557050498E-3</v>
      </c>
      <c r="N242">
        <f>'Population 2016'!N242/'Population 2016'!N$5</f>
        <v>6.5503411803473693E-3</v>
      </c>
      <c r="O242">
        <f>'Population 2016'!O242/'Population 2016'!O$5</f>
        <v>5.3595664794285772E-3</v>
      </c>
      <c r="P242">
        <f>'Population 2016'!P242/'Population 2016'!P$5</f>
        <v>2.3498253127465344E-2</v>
      </c>
      <c r="Q242">
        <f>'Population 2016'!Q242/'Population 2016'!Q$5</f>
        <v>6.9799414812986918E-3</v>
      </c>
      <c r="R242">
        <f>'Population 2016'!R242/'Population 2016'!R$5</f>
        <v>2.6055250971416404E-2</v>
      </c>
      <c r="S242">
        <f>'Population 2016'!S242/'Population 2016'!S$5</f>
        <v>1.0102900236728799E-2</v>
      </c>
      <c r="T242">
        <f>'Population 2016'!T242/'Population 2016'!T$5</f>
        <v>1.4599610056630201E-2</v>
      </c>
      <c r="U242">
        <f>'Population 2016'!U242/'Population 2016'!U$5</f>
        <v>0</v>
      </c>
      <c r="V242">
        <f>'Population 2016'!V242/'Population 2016'!V$5</f>
        <v>8.0903061341311699E-3</v>
      </c>
      <c r="W242">
        <f>'Population 2016'!W242/'Population 2016'!W$5</f>
        <v>8.3312088587322447E-3</v>
      </c>
      <c r="X242">
        <f>'Population 2016'!X242/'Population 2016'!X$5</f>
        <v>8.3312088587322447E-3</v>
      </c>
      <c r="Y242">
        <f>'Population 2016'!Y242/'Population 2016'!Y$5</f>
        <v>8.4458116723104566E-3</v>
      </c>
      <c r="Z242">
        <f>'Population 2016'!Z242/'Population 2016'!Z$5</f>
        <v>3.4495908692310819E-3</v>
      </c>
      <c r="AA242">
        <f>'Population 2016'!AA242/'Population 2016'!AA$5</f>
        <v>6.9713657777892941E-3</v>
      </c>
      <c r="AB242">
        <f>'Population 2016'!AB242/'Population 2016'!AB$5</f>
        <v>1.3014953481469351E-2</v>
      </c>
      <c r="AC242">
        <f>'Population 2016'!AC242/'Population 2016'!AC$5</f>
        <v>7.9092550799406726E-3</v>
      </c>
      <c r="AD242">
        <f>'Population 2016'!AD242/'Population 2016'!AD$5</f>
        <v>3.8966839108266031E-3</v>
      </c>
      <c r="AE242">
        <f>'Population 2016'!AE242/'Population 2016'!AE$5</f>
        <v>3.9630797030770337E-3</v>
      </c>
      <c r="AF242">
        <f>'Population 2016'!AF242/'Population 2016'!AF$5</f>
        <v>5.7609072674900839E-3</v>
      </c>
      <c r="AG242">
        <f>'Population 2016'!AG242/'Population 2016'!AG$5</f>
        <v>3.9630797030770337E-3</v>
      </c>
      <c r="AH242">
        <f>'Population 2016'!AH242/'Population 2016'!AH$5</f>
        <v>5.2868673546157922E-3</v>
      </c>
      <c r="AI242">
        <f>'Population 2016'!AI242/'Population 2016'!AI$5</f>
        <v>1.1686280514480707E-2</v>
      </c>
      <c r="AJ242">
        <f>'Population 2016'!AJ242/'Population 2016'!AJ$5</f>
        <v>6.5248306053592841E-3</v>
      </c>
      <c r="AK242">
        <f>'Population 2016'!AK242/'Population 2016'!AK$5</f>
        <v>6.1979055353708059E-3</v>
      </c>
      <c r="AL242">
        <f>'Population 2016'!AL242/'Population 2016'!AL$5</f>
        <v>4.1148613894751778E-3</v>
      </c>
      <c r="AM242">
        <f>'Population 2016'!AM242/'Population 2016'!AM$5</f>
        <v>4.2232452343611343E-3</v>
      </c>
      <c r="AN242">
        <f>'Population 2016'!AN242/'Population 2016'!AN$5</f>
        <v>3.9816733936947745E-3</v>
      </c>
      <c r="AO242">
        <f>'Population 2016'!AO242/'Population 2016'!AO$5</f>
        <v>3.9816733936947745E-3</v>
      </c>
      <c r="AP242">
        <f>'Population 2016'!AP242/'Population 2016'!AP$5</f>
        <v>7.0859026996179632E-3</v>
      </c>
      <c r="AQ242">
        <f>'Population 2016'!AQ242/'Population 2016'!AQ$5</f>
        <v>8.8987230777662074E-3</v>
      </c>
      <c r="AR242">
        <f>'Population 2016'!AR242/'Population 2016'!AR$5</f>
        <v>8.1140032832952725E-3</v>
      </c>
      <c r="AS242">
        <f>'Population 2016'!AS242/'Population 2016'!AS$5</f>
        <v>3.6533791139770539E-3</v>
      </c>
      <c r="AT242">
        <f>'Population 2016'!AT242/'Population 2016'!AT$5</f>
        <v>0</v>
      </c>
      <c r="AU242">
        <f>'Population 2016'!AU242/'Population 2016'!AU$5</f>
        <v>0</v>
      </c>
      <c r="AV242">
        <f>'Population 2016'!AV242/'Population 2016'!AV$5</f>
        <v>9.8722415795586532E-3</v>
      </c>
      <c r="AW242">
        <f>'Population 2016'!AW242/'Population 2016'!AW$5</f>
        <v>6.4067362255171151E-3</v>
      </c>
      <c r="AX242">
        <f>'Population 2016'!AX242/'Population 2016'!AX$5</f>
        <v>1.0529409509692424E-2</v>
      </c>
      <c r="AY242">
        <f>'Population 2016'!AY242/'Population 2016'!AY$5</f>
        <v>7.6405250757320764E-3</v>
      </c>
      <c r="AZ242">
        <f>'Population 2016'!AZ242/'Population 2016'!AZ$5</f>
        <v>7.0326926727683784E-3</v>
      </c>
      <c r="BA242">
        <f>'Population 2016'!BA242/'Population 2016'!BA$5</f>
        <v>1.9029367307277045E-3</v>
      </c>
      <c r="BB242">
        <f>'Population 2016'!BB242/'Population 2016'!BB$5</f>
        <v>8.3619314611629372E-3</v>
      </c>
      <c r="BC242">
        <f>'Population 2016'!BC242/'Population 2016'!BC$5</f>
        <v>0</v>
      </c>
      <c r="BD242" s="9">
        <v>240</v>
      </c>
    </row>
    <row r="243" spans="1:56" x14ac:dyDescent="0.35">
      <c r="A243" s="3"/>
      <c r="B243" s="5" t="s">
        <v>56</v>
      </c>
      <c r="C243">
        <f>'Population 2016'!C243/'Population 2016'!C$5</f>
        <v>1.2977056319095542E-2</v>
      </c>
      <c r="D243">
        <f>'Population 2016'!D243/'Population 2016'!D$5</f>
        <v>1.2925090226225757E-2</v>
      </c>
      <c r="E243">
        <f>'Population 2016'!E243/'Population 2016'!E$5</f>
        <v>1.287742770217374E-2</v>
      </c>
      <c r="F243">
        <f>'Population 2016'!F243/'Population 2016'!F$5</f>
        <v>7.035797064125676E-3</v>
      </c>
      <c r="G243">
        <f>'Population 2016'!G243/'Population 2016'!G$5</f>
        <v>3.0720511016077518E-3</v>
      </c>
      <c r="H243">
        <f>'Population 2016'!H243/'Population 2016'!H$5</f>
        <v>5.9044203713851228E-3</v>
      </c>
      <c r="I243">
        <f>'Population 2016'!I243/'Population 2016'!I$5</f>
        <v>3.8522736789213634E-3</v>
      </c>
      <c r="J243">
        <f>'Population 2016'!J243/'Population 2016'!J$5</f>
        <v>8.3925594818506748E-3</v>
      </c>
      <c r="K243">
        <f>'Population 2016'!K243/'Population 2016'!K$5</f>
        <v>6.3554316495770917E-3</v>
      </c>
      <c r="L243">
        <f>'Population 2016'!L243/'Population 2016'!L$5</f>
        <v>3.7408860578526837E-3</v>
      </c>
      <c r="M243">
        <f>'Population 2016'!M243/'Population 2016'!M$5</f>
        <v>3.7408860578526837E-3</v>
      </c>
      <c r="N243">
        <f>'Population 2016'!N243/'Population 2016'!N$5</f>
        <v>5.3286824571414796E-3</v>
      </c>
      <c r="O243">
        <f>'Population 2016'!O243/'Population 2016'!O$5</f>
        <v>4.6462785191349401E-3</v>
      </c>
      <c r="P243">
        <f>'Population 2016'!P243/'Population 2016'!P$5</f>
        <v>2.0770877944325482E-2</v>
      </c>
      <c r="Q243">
        <f>'Population 2016'!Q243/'Population 2016'!Q$5</f>
        <v>5.8988731037238106E-3</v>
      </c>
      <c r="R243">
        <f>'Population 2016'!R243/'Population 2016'!R$5</f>
        <v>2.2049821685207856E-2</v>
      </c>
      <c r="S243">
        <f>'Population 2016'!S243/'Population 2016'!S$5</f>
        <v>8.6103260361077624E-3</v>
      </c>
      <c r="T243">
        <f>'Population 2016'!T243/'Population 2016'!T$5</f>
        <v>1.2559154595329055E-2</v>
      </c>
      <c r="U243">
        <f>'Population 2016'!U243/'Population 2016'!U$5</f>
        <v>0</v>
      </c>
      <c r="V243">
        <f>'Population 2016'!V243/'Population 2016'!V$5</f>
        <v>6.5867303714671694E-3</v>
      </c>
      <c r="W243">
        <f>'Population 2016'!W243/'Population 2016'!W$5</f>
        <v>7.1709188842913078E-3</v>
      </c>
      <c r="X243">
        <f>'Population 2016'!X243/'Population 2016'!X$5</f>
        <v>7.1709188842913078E-3</v>
      </c>
      <c r="Y243">
        <f>'Population 2016'!Y243/'Population 2016'!Y$5</f>
        <v>7.4521867696856967E-3</v>
      </c>
      <c r="Z243">
        <f>'Population 2016'!Z243/'Population 2016'!Z$5</f>
        <v>3.0701745895625678E-3</v>
      </c>
      <c r="AA243">
        <f>'Population 2016'!AA243/'Population 2016'!AA$5</f>
        <v>6.0379083378013058E-3</v>
      </c>
      <c r="AB243">
        <f>'Population 2016'!AB243/'Population 2016'!AB$5</f>
        <v>1.1778553370930268E-2</v>
      </c>
      <c r="AC243">
        <f>'Population 2016'!AC243/'Population 2016'!AC$5</f>
        <v>6.8284166389130799E-3</v>
      </c>
      <c r="AD243">
        <f>'Population 2016'!AD243/'Population 2016'!AD$5</f>
        <v>3.4984554691279914E-3</v>
      </c>
      <c r="AE243">
        <f>'Population 2016'!AE243/'Population 2016'!AE$5</f>
        <v>3.6602018501216645E-3</v>
      </c>
      <c r="AF243">
        <f>'Population 2016'!AF243/'Population 2016'!AF$5</f>
        <v>4.7806481774721379E-3</v>
      </c>
      <c r="AG243">
        <f>'Population 2016'!AG243/'Population 2016'!AG$5</f>
        <v>3.6602018501216645E-3</v>
      </c>
      <c r="AH243">
        <f>'Population 2016'!AH243/'Population 2016'!AH$5</f>
        <v>4.6181139295765486E-3</v>
      </c>
      <c r="AI243">
        <f>'Population 2016'!AI243/'Population 2016'!AI$5</f>
        <v>9.833810919590515E-3</v>
      </c>
      <c r="AJ243">
        <f>'Population 2016'!AJ243/'Population 2016'!AJ$5</f>
        <v>5.4931266207511919E-3</v>
      </c>
      <c r="AK243">
        <f>'Population 2016'!AK243/'Population 2016'!AK$5</f>
        <v>5.8836101228266473E-3</v>
      </c>
      <c r="AL243">
        <f>'Population 2016'!AL243/'Population 2016'!AL$5</f>
        <v>4.2035437470069707E-3</v>
      </c>
      <c r="AM243">
        <f>'Population 2016'!AM243/'Population 2016'!AM$5</f>
        <v>3.5024683890456407E-3</v>
      </c>
      <c r="AN243">
        <f>'Population 2016'!AN243/'Population 2016'!AN$5</f>
        <v>2.945347441911203E-3</v>
      </c>
      <c r="AO243">
        <f>'Population 2016'!AO243/'Population 2016'!AO$5</f>
        <v>2.945347441911203E-3</v>
      </c>
      <c r="AP243">
        <f>'Population 2016'!AP243/'Population 2016'!AP$5</f>
        <v>7.1096808965965472E-3</v>
      </c>
      <c r="AQ243">
        <f>'Population 2016'!AQ243/'Population 2016'!AQ$5</f>
        <v>7.2614676385159204E-3</v>
      </c>
      <c r="AR243">
        <f>'Population 2016'!AR243/'Population 2016'!AR$5</f>
        <v>7.1291038127706333E-3</v>
      </c>
      <c r="AS243">
        <f>'Population 2016'!AS243/'Population 2016'!AS$5</f>
        <v>3.8522736789213634E-3</v>
      </c>
      <c r="AT243">
        <f>'Population 2016'!AT243/'Population 2016'!AT$5</f>
        <v>0</v>
      </c>
      <c r="AU243">
        <f>'Population 2016'!AU243/'Population 2016'!AU$5</f>
        <v>0</v>
      </c>
      <c r="AV243">
        <f>'Population 2016'!AV243/'Population 2016'!AV$5</f>
        <v>9.2704043923556127E-3</v>
      </c>
      <c r="AW243">
        <f>'Population 2016'!AW243/'Population 2016'!AW$5</f>
        <v>5.7927573372383917E-3</v>
      </c>
      <c r="AX243">
        <f>'Population 2016'!AX243/'Population 2016'!AX$5</f>
        <v>9.4943583321619798E-3</v>
      </c>
      <c r="AY243">
        <f>'Population 2016'!AY243/'Population 2016'!AY$5</f>
        <v>6.7883479697683673E-3</v>
      </c>
      <c r="AZ243">
        <f>'Population 2016'!AZ243/'Population 2016'!AZ$5</f>
        <v>6.4516685746500912E-3</v>
      </c>
      <c r="BA243">
        <f>'Population 2016'!BA243/'Population 2016'!BA$5</f>
        <v>1.8759447203627725E-3</v>
      </c>
      <c r="BB243">
        <f>'Population 2016'!BB243/'Population 2016'!BB$5</f>
        <v>6.2075775256692656E-3</v>
      </c>
      <c r="BC243">
        <f>'Population 2016'!BC243/'Population 2016'!BC$5</f>
        <v>0</v>
      </c>
      <c r="BD243" s="9">
        <v>241</v>
      </c>
    </row>
    <row r="244" spans="1:56" x14ac:dyDescent="0.35">
      <c r="A244" s="3"/>
      <c r="B244" s="5" t="s">
        <v>57</v>
      </c>
      <c r="C244">
        <f>'Population 2016'!C244/'Population 2016'!C$5</f>
        <v>1.147439599699468E-2</v>
      </c>
      <c r="D244">
        <f>'Population 2016'!D244/'Population 2016'!D$5</f>
        <v>1.1746525434504074E-2</v>
      </c>
      <c r="E244">
        <f>'Population 2016'!E244/'Population 2016'!E$5</f>
        <v>1.1996118489210995E-2</v>
      </c>
      <c r="F244">
        <f>'Population 2016'!F244/'Population 2016'!F$5</f>
        <v>8.395570435230492E-3</v>
      </c>
      <c r="G244">
        <f>'Population 2016'!G244/'Population 2016'!G$5</f>
        <v>3.2750500730796299E-3</v>
      </c>
      <c r="H244">
        <f>'Population 2016'!H244/'Population 2016'!H$5</f>
        <v>6.5626286829673199E-3</v>
      </c>
      <c r="I244">
        <f>'Population 2016'!I244/'Population 2016'!I$5</f>
        <v>4.2186584038187754E-3</v>
      </c>
      <c r="J244">
        <f>'Population 2016'!J244/'Population 2016'!J$5</f>
        <v>9.2882081222062807E-3</v>
      </c>
      <c r="K244">
        <f>'Population 2016'!K244/'Population 2016'!K$5</f>
        <v>7.2059726881822045E-3</v>
      </c>
      <c r="L244">
        <f>'Population 2016'!L244/'Population 2016'!L$5</f>
        <v>4.0665258208504758E-3</v>
      </c>
      <c r="M244">
        <f>'Population 2016'!M244/'Population 2016'!M$5</f>
        <v>4.0665258208504758E-3</v>
      </c>
      <c r="N244">
        <f>'Population 2016'!N244/'Population 2016'!N$5</f>
        <v>5.2804590864886152E-3</v>
      </c>
      <c r="O244">
        <f>'Population 2016'!O244/'Population 2016'!O$5</f>
        <v>4.8741343953398516E-3</v>
      </c>
      <c r="P244">
        <f>'Population 2016'!P244/'Population 2016'!P$5</f>
        <v>2.0759607798940607E-2</v>
      </c>
      <c r="Q244">
        <f>'Population 2016'!Q244/'Population 2016'!Q$5</f>
        <v>5.969377563130868E-3</v>
      </c>
      <c r="R244">
        <f>'Population 2016'!R244/'Population 2016'!R$5</f>
        <v>1.9840847394474902E-2</v>
      </c>
      <c r="S244">
        <f>'Population 2016'!S244/'Population 2016'!S$5</f>
        <v>8.7930361836704787E-3</v>
      </c>
      <c r="T244">
        <f>'Population 2016'!T244/'Population 2016'!T$5</f>
        <v>1.2519601866888783E-2</v>
      </c>
      <c r="U244">
        <f>'Population 2016'!U244/'Population 2016'!U$5</f>
        <v>0</v>
      </c>
      <c r="V244">
        <f>'Population 2016'!V244/'Population 2016'!V$5</f>
        <v>6.3959212645301137E-3</v>
      </c>
      <c r="W244">
        <f>'Population 2016'!W244/'Population 2016'!W$5</f>
        <v>7.9128507834408651E-3</v>
      </c>
      <c r="X244">
        <f>'Population 2016'!X244/'Population 2016'!X$5</f>
        <v>7.9128507834408651E-3</v>
      </c>
      <c r="Y244">
        <f>'Population 2016'!Y244/'Population 2016'!Y$5</f>
        <v>7.7820702373571169E-3</v>
      </c>
      <c r="Z244">
        <f>'Population 2016'!Z244/'Population 2016'!Z$5</f>
        <v>2.7256026621085092E-3</v>
      </c>
      <c r="AA244">
        <f>'Population 2016'!AA244/'Population 2016'!AA$5</f>
        <v>5.5688542789888362E-3</v>
      </c>
      <c r="AB244">
        <f>'Population 2016'!AB244/'Population 2016'!AB$5</f>
        <v>1.0793936726610238E-2</v>
      </c>
      <c r="AC244">
        <f>'Population 2016'!AC244/'Population 2016'!AC$5</f>
        <v>6.4395216591749222E-3</v>
      </c>
      <c r="AD244">
        <f>'Population 2016'!AD244/'Population 2016'!AD$5</f>
        <v>3.6808217648591312E-3</v>
      </c>
      <c r="AE244">
        <f>'Population 2016'!AE244/'Population 2016'!AE$5</f>
        <v>3.8347416297908601E-3</v>
      </c>
      <c r="AF244">
        <f>'Population 2016'!AF244/'Population 2016'!AF$5</f>
        <v>5.2933990860969098E-3</v>
      </c>
      <c r="AG244">
        <f>'Population 2016'!AG244/'Population 2016'!AG$5</f>
        <v>3.8347416297908601E-3</v>
      </c>
      <c r="AH244">
        <f>'Population 2016'!AH244/'Population 2016'!AH$5</f>
        <v>4.0050899566239102E-3</v>
      </c>
      <c r="AI244">
        <f>'Population 2016'!AI244/'Population 2016'!AI$5</f>
        <v>9.7586184268089946E-3</v>
      </c>
      <c r="AJ244">
        <f>'Population 2016'!AJ244/'Population 2016'!AJ$5</f>
        <v>5.939268884365502E-3</v>
      </c>
      <c r="AK244">
        <f>'Population 2016'!AK244/'Population 2016'!AK$5</f>
        <v>5.8961819393284131E-3</v>
      </c>
      <c r="AL244">
        <f>'Population 2016'!AL244/'Population 2016'!AL$5</f>
        <v>4.4784590553555272E-3</v>
      </c>
      <c r="AM244">
        <f>'Population 2016'!AM244/'Population 2016'!AM$5</f>
        <v>3.0497191143499789E-3</v>
      </c>
      <c r="AN244">
        <f>'Population 2016'!AN244/'Population 2016'!AN$5</f>
        <v>3.436238682229737E-3</v>
      </c>
      <c r="AO244">
        <f>'Population 2016'!AO244/'Population 2016'!AO$5</f>
        <v>3.436238682229737E-3</v>
      </c>
      <c r="AP244">
        <f>'Population 2016'!AP244/'Population 2016'!AP$5</f>
        <v>8.3461471394829043E-3</v>
      </c>
      <c r="AQ244">
        <f>'Population 2016'!AQ244/'Population 2016'!AQ$5</f>
        <v>7.1039074916424616E-3</v>
      </c>
      <c r="AR244">
        <f>'Population 2016'!AR244/'Population 2016'!AR$5</f>
        <v>7.0593744451447086E-3</v>
      </c>
      <c r="AS244">
        <f>'Population 2016'!AS244/'Population 2016'!AS$5</f>
        <v>4.2186584038187754E-3</v>
      </c>
      <c r="AT244">
        <f>'Population 2016'!AT244/'Population 2016'!AT$5</f>
        <v>0</v>
      </c>
      <c r="AU244">
        <f>'Population 2016'!AU244/'Population 2016'!AU$5</f>
        <v>0</v>
      </c>
      <c r="AV244">
        <f>'Population 2016'!AV244/'Population 2016'!AV$5</f>
        <v>1.0843627916798649E-2</v>
      </c>
      <c r="AW244">
        <f>'Population 2016'!AW244/'Population 2016'!AW$5</f>
        <v>5.0109829763866007E-3</v>
      </c>
      <c r="AX244">
        <f>'Population 2016'!AX244/'Population 2016'!AX$5</f>
        <v>1.0414403823300153E-2</v>
      </c>
      <c r="AY244">
        <f>'Population 2016'!AY244/'Population 2016'!AY$5</f>
        <v>7.5670879104066582E-3</v>
      </c>
      <c r="AZ244">
        <f>'Population 2016'!AZ244/'Population 2016'!AZ$5</f>
        <v>7.2628012264785912E-3</v>
      </c>
      <c r="BA244">
        <f>'Population 2016'!BA244/'Population 2016'!BA$5</f>
        <v>1.3091125026992011E-3</v>
      </c>
      <c r="BB244">
        <f>'Population 2016'!BB244/'Population 2016'!BB$5</f>
        <v>5.6827990029208065E-3</v>
      </c>
      <c r="BC244">
        <f>'Population 2016'!BC244/'Population 2016'!BC$5</f>
        <v>0</v>
      </c>
      <c r="BD244" s="9">
        <v>242</v>
      </c>
    </row>
    <row r="245" spans="1:56" x14ac:dyDescent="0.35">
      <c r="A245" s="3"/>
      <c r="B245" s="5" t="s">
        <v>58</v>
      </c>
      <c r="C245">
        <f>'Population 2016'!C245/'Population 2016'!C$5</f>
        <v>7.4979683419114452E-3</v>
      </c>
      <c r="D245">
        <f>'Population 2016'!D245/'Population 2016'!D$5</f>
        <v>7.75847735297282E-3</v>
      </c>
      <c r="E245">
        <f>'Population 2016'!E245/'Population 2016'!E$5</f>
        <v>7.997412326140662E-3</v>
      </c>
      <c r="F245">
        <f>'Population 2016'!F245/'Population 2016'!F$5</f>
        <v>6.2219933041462788E-3</v>
      </c>
      <c r="G245">
        <f>'Population 2016'!G245/'Population 2016'!G$5</f>
        <v>2.7337194824879553E-3</v>
      </c>
      <c r="H245">
        <f>'Population 2016'!H245/'Population 2016'!H$5</f>
        <v>4.9641227834105565E-3</v>
      </c>
      <c r="I245">
        <f>'Population 2016'!I245/'Population 2016'!I$5</f>
        <v>2.7217150992379199E-3</v>
      </c>
      <c r="J245">
        <f>'Population 2016'!J245/'Population 2016'!J$5</f>
        <v>6.3192987402867738E-3</v>
      </c>
      <c r="K245">
        <f>'Population 2016'!K245/'Population 2016'!K$5</f>
        <v>4.6543495723668669E-3</v>
      </c>
      <c r="L245">
        <f>'Population 2016'!L245/'Population 2016'!L$5</f>
        <v>2.8989881340047339E-3</v>
      </c>
      <c r="M245">
        <f>'Population 2016'!M245/'Population 2016'!M$5</f>
        <v>2.8989881340047339E-3</v>
      </c>
      <c r="N245">
        <f>'Population 2016'!N245/'Population 2016'!N$5</f>
        <v>4.1230981908198776E-3</v>
      </c>
      <c r="O245">
        <f>'Population 2016'!O245/'Population 2016'!O$5</f>
        <v>3.1701687124161639E-3</v>
      </c>
      <c r="P245">
        <f>'Population 2016'!P245/'Population 2016'!P$5</f>
        <v>1.6488222698072805E-2</v>
      </c>
      <c r="Q245">
        <f>'Population 2016'!Q245/'Population 2016'!Q$5</f>
        <v>4.9940658746665725E-3</v>
      </c>
      <c r="R245">
        <f>'Population 2016'!R245/'Population 2016'!R$5</f>
        <v>1.5196678554319476E-2</v>
      </c>
      <c r="S245">
        <f>'Population 2016'!S245/'Population 2016'!S$5</f>
        <v>6.3083547083610638E-3</v>
      </c>
      <c r="T245">
        <f>'Population 2016'!T245/'Population 2016'!T$5</f>
        <v>8.7318464609614562E-3</v>
      </c>
      <c r="U245">
        <f>'Population 2016'!U245/'Population 2016'!U$5</f>
        <v>0</v>
      </c>
      <c r="V245">
        <f>'Population 2016'!V245/'Population 2016'!V$5</f>
        <v>4.1978003526152293E-3</v>
      </c>
      <c r="W245">
        <f>'Population 2016'!W245/'Population 2016'!W$5</f>
        <v>6.2067342576432056E-3</v>
      </c>
      <c r="X245">
        <f>'Population 2016'!X245/'Population 2016'!X$5</f>
        <v>6.2067342576432056E-3</v>
      </c>
      <c r="Y245">
        <f>'Population 2016'!Y245/'Population 2016'!Y$5</f>
        <v>5.2145434889747377E-3</v>
      </c>
      <c r="Z245">
        <f>'Population 2016'!Z245/'Population 2016'!Z$5</f>
        <v>1.6299413646984125E-3</v>
      </c>
      <c r="AA245">
        <f>'Population 2016'!AA245/'Population 2016'!AA$5</f>
        <v>4.0301443636776759E-3</v>
      </c>
      <c r="AB245">
        <f>'Population 2016'!AB245/'Population 2016'!AB$5</f>
        <v>7.2607801193412692E-3</v>
      </c>
      <c r="AC245">
        <f>'Population 2016'!AC245/'Population 2016'!AC$5</f>
        <v>4.7081115632130171E-3</v>
      </c>
      <c r="AD245">
        <f>'Population 2016'!AD245/'Population 2016'!AD$5</f>
        <v>2.7206073914176187E-3</v>
      </c>
      <c r="AE245">
        <f>'Population 2016'!AE245/'Population 2016'!AE$5</f>
        <v>2.7156336307354286E-3</v>
      </c>
      <c r="AF245">
        <f>'Population 2016'!AF245/'Population 2016'!AF$5</f>
        <v>4.4790299959281549E-3</v>
      </c>
      <c r="AG245">
        <f>'Population 2016'!AG245/'Population 2016'!AG$5</f>
        <v>2.7156336307354286E-3</v>
      </c>
      <c r="AH245">
        <f>'Population 2016'!AH245/'Population 2016'!AH$5</f>
        <v>2.8124796819705934E-3</v>
      </c>
      <c r="AI245">
        <f>'Population 2016'!AI245/'Population 2016'!AI$5</f>
        <v>6.819275527167731E-3</v>
      </c>
      <c r="AJ245">
        <f>'Population 2016'!AJ245/'Population 2016'!AJ$5</f>
        <v>3.959512589577001E-3</v>
      </c>
      <c r="AK245">
        <f>'Population 2016'!AK245/'Population 2016'!AK$5</f>
        <v>4.7018593716606112E-3</v>
      </c>
      <c r="AL245">
        <f>'Population 2016'!AL245/'Population 2016'!AL$5</f>
        <v>3.4231390007271952E-3</v>
      </c>
      <c r="AM245">
        <f>'Population 2016'!AM245/'Population 2016'!AM$5</f>
        <v>1.8291070697704743E-3</v>
      </c>
      <c r="AN245">
        <f>'Population 2016'!AN245/'Population 2016'!AN$5</f>
        <v>2.2362823170066545E-3</v>
      </c>
      <c r="AO245">
        <f>'Population 2016'!AO245/'Population 2016'!AO$5</f>
        <v>2.2362823170066545E-3</v>
      </c>
      <c r="AP245">
        <f>'Population 2016'!AP245/'Population 2016'!AP$5</f>
        <v>6.3884089215795062E-3</v>
      </c>
      <c r="AQ245">
        <f>'Population 2016'!AQ245/'Population 2016'!AQ$5</f>
        <v>5.1994848468241359E-3</v>
      </c>
      <c r="AR245">
        <f>'Population 2016'!AR245/'Population 2016'!AR$5</f>
        <v>5.0488072156751615E-3</v>
      </c>
      <c r="AS245">
        <f>'Population 2016'!AS245/'Population 2016'!AS$5</f>
        <v>2.7217150992379199E-3</v>
      </c>
      <c r="AT245">
        <f>'Population 2016'!AT245/'Population 2016'!AT$5</f>
        <v>0</v>
      </c>
      <c r="AU245">
        <f>'Population 2016'!AU245/'Population 2016'!AU$5</f>
        <v>0</v>
      </c>
      <c r="AV245">
        <f>'Population 2016'!AV245/'Population 2016'!AV$5</f>
        <v>8.7108013937282226E-3</v>
      </c>
      <c r="AW245">
        <f>'Population 2016'!AW245/'Population 2016'!AW$5</f>
        <v>3.8478552687778388E-3</v>
      </c>
      <c r="AX245">
        <f>'Population 2016'!AX245/'Population 2016'!AX$5</f>
        <v>7.2198014235148296E-3</v>
      </c>
      <c r="AY245">
        <f>'Population 2016'!AY245/'Population 2016'!AY$5</f>
        <v>5.8474342890364435E-3</v>
      </c>
      <c r="AZ245">
        <f>'Population 2016'!AZ245/'Population 2016'!AZ$5</f>
        <v>5.53123435980924E-3</v>
      </c>
      <c r="BA245">
        <f>'Population 2016'!BA245/'Population 2016'!BA$5</f>
        <v>6.6130425394083357E-4</v>
      </c>
      <c r="BB245">
        <f>'Population 2016'!BB245/'Population 2016'!BB$5</f>
        <v>3.6320197758643309E-3</v>
      </c>
      <c r="BC245">
        <f>'Population 2016'!BC245/'Population 2016'!BC$5</f>
        <v>0</v>
      </c>
      <c r="BD245" s="9">
        <v>243</v>
      </c>
    </row>
    <row r="246" spans="1:56" x14ac:dyDescent="0.35">
      <c r="A246" s="3"/>
      <c r="B246" s="5" t="s">
        <v>59</v>
      </c>
      <c r="C246">
        <f>'Population 2016'!C246/'Population 2016'!C$5</f>
        <v>5.6835315584223087E-3</v>
      </c>
      <c r="D246">
        <f>'Population 2016'!D246/'Population 2016'!D$5</f>
        <v>5.6923212347055547E-3</v>
      </c>
      <c r="E246">
        <f>'Population 2016'!E246/'Population 2016'!E$5</f>
        <v>5.7003829944824421E-3</v>
      </c>
      <c r="F246">
        <f>'Population 2016'!F246/'Population 2016'!F$5</f>
        <v>4.0896214267319084E-3</v>
      </c>
      <c r="G246">
        <f>'Population 2016'!G246/'Population 2016'!G$5</f>
        <v>1.7051913603637742E-3</v>
      </c>
      <c r="H246">
        <f>'Population 2016'!H246/'Population 2016'!H$5</f>
        <v>3.4531618316997015E-3</v>
      </c>
      <c r="I246">
        <f>'Population 2016'!I246/'Population 2016'!I$5</f>
        <v>1.8528598944811993E-3</v>
      </c>
      <c r="J246">
        <f>'Population 2016'!J246/'Population 2016'!J$5</f>
        <v>5.0753422953484324E-3</v>
      </c>
      <c r="K246">
        <f>'Population 2016'!K246/'Population 2016'!K$5</f>
        <v>2.8587629353116289E-3</v>
      </c>
      <c r="L246">
        <f>'Population 2016'!L246/'Population 2016'!L$5</f>
        <v>2.4700967388369102E-3</v>
      </c>
      <c r="M246">
        <f>'Population 2016'!M246/'Population 2016'!M$5</f>
        <v>2.4700967388369102E-3</v>
      </c>
      <c r="N246">
        <f>'Population 2016'!N246/'Population 2016'!N$5</f>
        <v>3.3917104025847728E-3</v>
      </c>
      <c r="O246">
        <f>'Population 2016'!O246/'Population 2016'!O$5</f>
        <v>2.1398638808809108E-3</v>
      </c>
      <c r="P246">
        <f>'Population 2016'!P246/'Population 2016'!P$5</f>
        <v>1.3783387805702693E-2</v>
      </c>
      <c r="Q246">
        <f>'Population 2016'!Q246/'Population 2016'!Q$5</f>
        <v>3.8307422944501238E-3</v>
      </c>
      <c r="R246">
        <f>'Population 2016'!R246/'Population 2016'!R$5</f>
        <v>1.2521956672166924E-2</v>
      </c>
      <c r="S246">
        <f>'Population 2016'!S246/'Population 2016'!S$5</f>
        <v>4.4653653938153941E-3</v>
      </c>
      <c r="T246">
        <f>'Population 2016'!T246/'Population 2016'!T$5</f>
        <v>6.519220299390888E-3</v>
      </c>
      <c r="U246">
        <f>'Population 2016'!U246/'Population 2016'!U$5</f>
        <v>0</v>
      </c>
      <c r="V246">
        <f>'Population 2016'!V246/'Population 2016'!V$5</f>
        <v>2.8239747826684274E-3</v>
      </c>
      <c r="W246">
        <f>'Population 2016'!W246/'Population 2016'!W$5</f>
        <v>3.9351806457095422E-3</v>
      </c>
      <c r="X246">
        <f>'Population 2016'!X246/'Population 2016'!X$5</f>
        <v>3.9351806457095422E-3</v>
      </c>
      <c r="Y246">
        <f>'Population 2016'!Y246/'Population 2016'!Y$5</f>
        <v>3.9029586175100555E-3</v>
      </c>
      <c r="Z246">
        <f>'Population 2016'!Z246/'Population 2016'!Z$5</f>
        <v>1.130505649624552E-3</v>
      </c>
      <c r="AA246">
        <f>'Population 2016'!AA246/'Population 2016'!AA$5</f>
        <v>2.9877281904811259E-3</v>
      </c>
      <c r="AB246">
        <f>'Population 2016'!AB246/'Population 2016'!AB$5</f>
        <v>5.3570514723191714E-3</v>
      </c>
      <c r="AC246">
        <f>'Population 2016'!AC246/'Population 2016'!AC$5</f>
        <v>3.5827984303536671E-3</v>
      </c>
      <c r="AD246">
        <f>'Population 2016'!AD246/'Population 2016'!AD$5</f>
        <v>1.8124976738992892E-3</v>
      </c>
      <c r="AE246">
        <f>'Population 2016'!AE246/'Population 2016'!AE$5</f>
        <v>1.8532017782523435E-3</v>
      </c>
      <c r="AF246">
        <f>'Population 2016'!AF246/'Population 2016'!AF$5</f>
        <v>3.0161818154398347E-3</v>
      </c>
      <c r="AG246">
        <f>'Population 2016'!AG246/'Population 2016'!AG$5</f>
        <v>1.8532017782523435E-3</v>
      </c>
      <c r="AH246">
        <f>'Population 2016'!AH246/'Population 2016'!AH$5</f>
        <v>1.9189508001820495E-3</v>
      </c>
      <c r="AI246">
        <f>'Population 2016'!AI246/'Population 2016'!AI$5</f>
        <v>5.0283270627351478E-3</v>
      </c>
      <c r="AJ246">
        <f>'Population 2016'!AJ246/'Population 2016'!AJ$5</f>
        <v>2.5374341243063884E-3</v>
      </c>
      <c r="AK246">
        <f>'Population 2016'!AK246/'Population 2016'!AK$5</f>
        <v>3.6332549690104724E-3</v>
      </c>
      <c r="AL246">
        <f>'Population 2016'!AL246/'Population 2016'!AL$5</f>
        <v>2.2259271740479947E-3</v>
      </c>
      <c r="AM246">
        <f>'Population 2016'!AM246/'Population 2016'!AM$5</f>
        <v>1.3039179111235064E-3</v>
      </c>
      <c r="AN246">
        <f>'Population 2016'!AN246/'Population 2016'!AN$5</f>
        <v>1.1999563652230827E-3</v>
      </c>
      <c r="AO246">
        <f>'Population 2016'!AO246/'Population 2016'!AO$5</f>
        <v>1.1999563652230827E-3</v>
      </c>
      <c r="AP246">
        <f>'Population 2016'!AP246/'Population 2016'!AP$5</f>
        <v>4.8824564462692007E-3</v>
      </c>
      <c r="AQ246">
        <f>'Population 2016'!AQ246/'Population 2016'!AQ$5</f>
        <v>3.3156135255110429E-3</v>
      </c>
      <c r="AR246">
        <f>'Population 2016'!AR246/'Population 2016'!AR$5</f>
        <v>3.670259845485959E-3</v>
      </c>
      <c r="AS246">
        <f>'Population 2016'!AS246/'Population 2016'!AS$5</f>
        <v>1.8528598944811993E-3</v>
      </c>
      <c r="AT246">
        <f>'Population 2016'!AT246/'Population 2016'!AT$5</f>
        <v>0</v>
      </c>
      <c r="AU246">
        <f>'Population 2016'!AU246/'Population 2016'!AU$5</f>
        <v>0</v>
      </c>
      <c r="AV246">
        <f>'Population 2016'!AV246/'Population 2016'!AV$5</f>
        <v>6.3140111920599725E-3</v>
      </c>
      <c r="AW246">
        <f>'Population 2016'!AW246/'Population 2016'!AW$5</f>
        <v>2.5665080236744156E-3</v>
      </c>
      <c r="AX246">
        <f>'Population 2016'!AX246/'Population 2016'!AX$5</f>
        <v>6.2741991131783741E-3</v>
      </c>
      <c r="AY246">
        <f>'Population 2016'!AY246/'Population 2016'!AY$5</f>
        <v>4.0375141519537342E-3</v>
      </c>
      <c r="AZ246">
        <f>'Population 2016'!AZ246/'Population 2016'!AZ$5</f>
        <v>4.1275721821769423E-3</v>
      </c>
      <c r="BA246">
        <f>'Population 2016'!BA246/'Population 2016'!BA$5</f>
        <v>4.318721658389117E-4</v>
      </c>
      <c r="BB246">
        <f>'Population 2016'!BB246/'Population 2016'!BB$5</f>
        <v>2.5410328469925359E-3</v>
      </c>
      <c r="BC246">
        <f>'Population 2016'!BC246/'Population 2016'!BC$5</f>
        <v>0</v>
      </c>
      <c r="BD246" s="9">
        <v>244</v>
      </c>
    </row>
    <row r="247" spans="1:56" x14ac:dyDescent="0.35">
      <c r="A247" s="3"/>
      <c r="B247" s="5" t="s">
        <v>60</v>
      </c>
      <c r="C247">
        <f>'Population 2016'!C247/'Population 2016'!C$5</f>
        <v>4.206426683976223E-3</v>
      </c>
      <c r="D247">
        <f>'Population 2016'!D247/'Population 2016'!D$5</f>
        <v>3.9415901333098597E-3</v>
      </c>
      <c r="E247">
        <f>'Population 2016'!E247/'Population 2016'!E$5</f>
        <v>3.6986860054659923E-3</v>
      </c>
      <c r="F247">
        <f>'Population 2016'!F247/'Population 2016'!F$5</f>
        <v>3.3994334277620396E-3</v>
      </c>
      <c r="G247">
        <f>'Population 2016'!G247/'Population 2016'!G$5</f>
        <v>1.0285281221241813E-3</v>
      </c>
      <c r="H247">
        <f>'Population 2016'!H247/'Population 2016'!H$5</f>
        <v>2.4771977834916166E-3</v>
      </c>
      <c r="I247">
        <f>'Population 2016'!I247/'Population 2016'!I$5</f>
        <v>1.36085754961896E-3</v>
      </c>
      <c r="J247">
        <f>'Population 2016'!J247/'Population 2016'!J$5</f>
        <v>3.5328363036248893E-3</v>
      </c>
      <c r="K247">
        <f>'Population 2016'!K247/'Population 2016'!K$5</f>
        <v>1.9137173368615036E-3</v>
      </c>
      <c r="L247">
        <f>'Population 2016'!L247/'Population 2016'!L$5</f>
        <v>1.6123139485012628E-3</v>
      </c>
      <c r="M247">
        <f>'Population 2016'!M247/'Population 2016'!M$5</f>
        <v>1.6123139485012628E-3</v>
      </c>
      <c r="N247">
        <f>'Population 2016'!N247/'Population 2016'!N$5</f>
        <v>2.6281737005810915E-3</v>
      </c>
      <c r="O247">
        <f>'Population 2016'!O247/'Population 2016'!O$5</f>
        <v>1.3374149255505692E-3</v>
      </c>
      <c r="P247">
        <f>'Population 2016'!P247/'Population 2016'!P$5</f>
        <v>1.0267102445621549E-2</v>
      </c>
      <c r="Q247">
        <f>'Population 2016'!Q247/'Population 2016'!Q$5</f>
        <v>2.6321664845301465E-3</v>
      </c>
      <c r="R247">
        <f>'Population 2016'!R247/'Population 2016'!R$5</f>
        <v>9.1286527918241333E-3</v>
      </c>
      <c r="S247">
        <f>'Population 2016'!S247/'Population 2016'!S$5</f>
        <v>3.2958439178704647E-3</v>
      </c>
      <c r="T247">
        <f>'Population 2016'!T247/'Population 2016'!T$5</f>
        <v>5.1348748039813314E-3</v>
      </c>
      <c r="U247">
        <f>'Population 2016'!U247/'Population 2016'!U$5</f>
        <v>0</v>
      </c>
      <c r="V247">
        <f>'Population 2016'!V247/'Population 2016'!V$5</f>
        <v>2.0683707191976857E-3</v>
      </c>
      <c r="W247">
        <f>'Population 2016'!W247/'Population 2016'!W$5</f>
        <v>2.8500643879225255E-3</v>
      </c>
      <c r="X247">
        <f>'Population 2016'!X247/'Population 2016'!X$5</f>
        <v>2.8500643879225255E-3</v>
      </c>
      <c r="Y247">
        <f>'Population 2016'!Y247/'Population 2016'!Y$5</f>
        <v>2.7702262285178294E-3</v>
      </c>
      <c r="Z247">
        <f>'Population 2016'!Z247/'Population 2016'!Z$5</f>
        <v>7.5108936995603806E-4</v>
      </c>
      <c r="AA247">
        <f>'Population 2016'!AA247/'Population 2016'!AA$5</f>
        <v>2.0742022260800698E-3</v>
      </c>
      <c r="AB247">
        <f>'Population 2016'!AB247/'Population 2016'!AB$5</f>
        <v>3.69691821131388E-3</v>
      </c>
      <c r="AC247">
        <f>'Population 2016'!AC247/'Population 2016'!AC$5</f>
        <v>2.5216115973447574E-3</v>
      </c>
      <c r="AD247">
        <f>'Population 2016'!AD247/'Population 2016'!AD$5</f>
        <v>1.2840075923927202E-3</v>
      </c>
      <c r="AE247">
        <f>'Population 2016'!AE247/'Population 2016'!AE$5</f>
        <v>1.3809176685592255E-3</v>
      </c>
      <c r="AF247">
        <f>'Population 2016'!AF247/'Population 2016'!AF$5</f>
        <v>2.1264081798850836E-3</v>
      </c>
      <c r="AG247">
        <f>'Population 2016'!AG247/'Population 2016'!AG$5</f>
        <v>1.3809176685592255E-3</v>
      </c>
      <c r="AH247">
        <f>'Population 2016'!AH247/'Population 2016'!AH$5</f>
        <v>1.2706315075745613E-3</v>
      </c>
      <c r="AI247">
        <f>'Population 2016'!AI247/'Population 2016'!AI$5</f>
        <v>3.7350161868929914E-3</v>
      </c>
      <c r="AJ247">
        <f>'Population 2016'!AJ247/'Population 2016'!AJ$5</f>
        <v>1.5754398683880321E-3</v>
      </c>
      <c r="AK247">
        <f>'Population 2016'!AK247/'Population 2016'!AK$5</f>
        <v>2.43893240134267E-3</v>
      </c>
      <c r="AL247">
        <f>'Population 2016'!AL247/'Population 2016'!AL$5</f>
        <v>1.6849647931040598E-3</v>
      </c>
      <c r="AM247">
        <f>'Population 2016'!AM247/'Population 2016'!AM$5</f>
        <v>7.0991086272279794E-4</v>
      </c>
      <c r="AN247">
        <f>'Population 2016'!AN247/'Population 2016'!AN$5</f>
        <v>8.7269553834406024E-4</v>
      </c>
      <c r="AO247">
        <f>'Population 2016'!AO247/'Population 2016'!AO$5</f>
        <v>8.7269553834406024E-4</v>
      </c>
      <c r="AP247">
        <f>'Population 2016'!AP247/'Population 2016'!AP$5</f>
        <v>3.7965854509138756E-3</v>
      </c>
      <c r="AQ247">
        <f>'Population 2016'!AQ247/'Population 2016'!AQ$5</f>
        <v>1.9934783800076724E-3</v>
      </c>
      <c r="AR247">
        <f>'Population 2016'!AR247/'Population 2016'!AR$5</f>
        <v>2.6338987649881939E-3</v>
      </c>
      <c r="AS247">
        <f>'Population 2016'!AS247/'Population 2016'!AS$5</f>
        <v>1.36085754961896E-3</v>
      </c>
      <c r="AT247">
        <f>'Population 2016'!AT247/'Population 2016'!AT$5</f>
        <v>0</v>
      </c>
      <c r="AU247">
        <f>'Population 2016'!AU247/'Population 2016'!AU$5</f>
        <v>0</v>
      </c>
      <c r="AV247">
        <f>'Population 2016'!AV247/'Population 2016'!AV$5</f>
        <v>4.6352021961778064E-3</v>
      </c>
      <c r="AW247">
        <f>'Population 2016'!AW247/'Population 2016'!AW$5</f>
        <v>1.8610043321740191E-3</v>
      </c>
      <c r="AX247">
        <f>'Population 2016'!AX247/'Population 2016'!AX$5</f>
        <v>4.4085513117037454E-3</v>
      </c>
      <c r="AY247">
        <f>'Population 2016'!AY247/'Population 2016'!AY$5</f>
        <v>3.0721214161133379E-3</v>
      </c>
      <c r="AZ247">
        <f>'Population 2016'!AZ247/'Population 2016'!AZ$5</f>
        <v>3.2675414626850215E-3</v>
      </c>
      <c r="BA247">
        <f>'Population 2016'!BA247/'Population 2016'!BA$5</f>
        <v>2.834161088317858E-4</v>
      </c>
      <c r="BB247">
        <f>'Population 2016'!BB247/'Population 2016'!BB$5</f>
        <v>1.2981363457461868E-3</v>
      </c>
      <c r="BC247">
        <f>'Population 2016'!BC247/'Population 2016'!BC$5</f>
        <v>0</v>
      </c>
      <c r="BD247" s="9">
        <v>245</v>
      </c>
    </row>
    <row r="248" spans="1:56" x14ac:dyDescent="0.35">
      <c r="A248" s="3"/>
      <c r="B248" s="5" t="s">
        <v>80</v>
      </c>
      <c r="C248">
        <f>'Population 2016'!C248/'Population 2016'!C$5</f>
        <v>2.3204346470537124E-3</v>
      </c>
      <c r="D248">
        <f>'Population 2016'!D248/'Population 2016'!D$5</f>
        <v>2.1419559285232241E-3</v>
      </c>
      <c r="E248">
        <f>'Population 2016'!E248/'Population 2016'!E$5</f>
        <v>1.9782579142036106E-3</v>
      </c>
      <c r="F248">
        <f>'Population 2016'!F248/'Population 2016'!F$5</f>
        <v>1.4833891321143445E-3</v>
      </c>
      <c r="G248">
        <f>'Population 2016'!G248/'Population 2016'!G$5</f>
        <v>7.0372976776917663E-4</v>
      </c>
      <c r="H248">
        <f>'Population 2016'!H248/'Population 2016'!H$5</f>
        <v>1.2742653519793264E-3</v>
      </c>
      <c r="I248">
        <f>'Population 2016'!I248/'Population 2016'!I$5</f>
        <v>8.374507997655138E-4</v>
      </c>
      <c r="J248">
        <f>'Population 2016'!J248/'Population 2016'!J$5</f>
        <v>1.4678686050272427E-3</v>
      </c>
      <c r="K248">
        <f>'Population 2016'!K248/'Population 2016'!K$5</f>
        <v>8.0328875868260641E-4</v>
      </c>
      <c r="L248">
        <f>'Population 2016'!L248/'Population 2016'!L$5</f>
        <v>8.3395549060410145E-4</v>
      </c>
      <c r="M248">
        <f>'Population 2016'!M248/'Population 2016'!M$5</f>
        <v>8.3395549060410145E-4</v>
      </c>
      <c r="N248">
        <f>'Population 2016'!N248/'Population 2016'!N$5</f>
        <v>1.50296171868093E-3</v>
      </c>
      <c r="O248">
        <f>'Population 2016'!O248/'Population 2016'!O$5</f>
        <v>7.4300829197253846E-4</v>
      </c>
      <c r="P248">
        <f>'Population 2016'!P248/'Population 2016'!P$5</f>
        <v>5.0377549870393324E-3</v>
      </c>
      <c r="Q248">
        <f>'Population 2016'!Q248/'Population 2016'!Q$5</f>
        <v>1.1868250666854678E-3</v>
      </c>
      <c r="R248">
        <f>'Population 2016'!R248/'Population 2016'!R$5</f>
        <v>4.7639325065204664E-3</v>
      </c>
      <c r="S248">
        <f>'Population 2016'!S248/'Population 2016'!S$5</f>
        <v>1.7441316501639096E-3</v>
      </c>
      <c r="T248">
        <f>'Population 2016'!T248/'Population 2016'!T$5</f>
        <v>2.8571029720385476E-3</v>
      </c>
      <c r="U248">
        <f>'Population 2016'!U248/'Population 2016'!U$5</f>
        <v>0</v>
      </c>
      <c r="V248">
        <f>'Population 2016'!V248/'Population 2016'!V$5</f>
        <v>8.3956007052304589E-4</v>
      </c>
      <c r="W248">
        <f>'Population 2016'!W248/'Population 2016'!W$5</f>
        <v>1.3923479693291236E-3</v>
      </c>
      <c r="X248">
        <f>'Population 2016'!X248/'Population 2016'!X$5</f>
        <v>1.3923479693291236E-3</v>
      </c>
      <c r="Y248">
        <f>'Population 2016'!Y248/'Population 2016'!Y$5</f>
        <v>1.1406813882132239E-3</v>
      </c>
      <c r="Z248">
        <f>'Population 2016'!Z248/'Population 2016'!Z$5</f>
        <v>3.6780149559702892E-4</v>
      </c>
      <c r="AA248">
        <f>'Population 2016'!AA248/'Population 2016'!AA$5</f>
        <v>1.0045463695813792E-3</v>
      </c>
      <c r="AB248">
        <f>'Population 2016'!AB248/'Population 2016'!AB$5</f>
        <v>2.0367849503085881E-3</v>
      </c>
      <c r="AC248">
        <f>'Population 2016'!AC248/'Population 2016'!AC$5</f>
        <v>1.2514971422424761E-3</v>
      </c>
      <c r="AD248">
        <f>'Population 2016'!AD248/'Population 2016'!AD$5</f>
        <v>7.1829989951244927E-4</v>
      </c>
      <c r="AE248">
        <f>'Population 2016'!AE248/'Population 2016'!AE$5</f>
        <v>7.2382673333401776E-4</v>
      </c>
      <c r="AF248">
        <f>'Population 2016'!AF248/'Population 2016'!AF$5</f>
        <v>1.0104209081723446E-3</v>
      </c>
      <c r="AG248">
        <f>'Population 2016'!AG248/'Population 2016'!AG$5</f>
        <v>7.2382673333401776E-4</v>
      </c>
      <c r="AH248">
        <f>'Population 2016'!AH248/'Population 2016'!AH$5</f>
        <v>5.6100981767180928E-4</v>
      </c>
      <c r="AI248">
        <f>'Population 2016'!AI248/'Population 2016'!AI$5</f>
        <v>2.0096902616151893E-3</v>
      </c>
      <c r="AJ248">
        <f>'Population 2016'!AJ248/'Population 2016'!AJ$5</f>
        <v>7.8074896132504252E-4</v>
      </c>
      <c r="AK248">
        <f>'Population 2016'!AK248/'Population 2016'!AK$5</f>
        <v>1.4960461637101945E-3</v>
      </c>
      <c r="AL248">
        <f>'Population 2016'!AL248/'Population 2016'!AL$5</f>
        <v>8.070094535393129E-4</v>
      </c>
      <c r="AM248">
        <f>'Population 2016'!AM248/'Population 2016'!AM$5</f>
        <v>3.1511349518818072E-4</v>
      </c>
      <c r="AN248">
        <f>'Population 2016'!AN248/'Population 2016'!AN$5</f>
        <v>5.4543471146503762E-4</v>
      </c>
      <c r="AO248">
        <f>'Population 2016'!AO248/'Population 2016'!AO$5</f>
        <v>5.4543471146503762E-4</v>
      </c>
      <c r="AP248">
        <f>'Population 2016'!AP248/'Population 2016'!AP$5</f>
        <v>2.1004073997748997E-3</v>
      </c>
      <c r="AQ248">
        <f>'Population 2016'!AQ248/'Population 2016'!AQ$5</f>
        <v>9.727626459143969E-4</v>
      </c>
      <c r="AR248">
        <f>'Population 2016'!AR248/'Population 2016'!AR$5</f>
        <v>1.351591288774708E-3</v>
      </c>
      <c r="AS248">
        <f>'Population 2016'!AS248/'Population 2016'!AS$5</f>
        <v>8.374507997655138E-4</v>
      </c>
      <c r="AT248">
        <f>'Population 2016'!AT248/'Population 2016'!AT$5</f>
        <v>0</v>
      </c>
      <c r="AU248">
        <f>'Population 2016'!AU248/'Population 2016'!AU$5</f>
        <v>0</v>
      </c>
      <c r="AV248">
        <f>'Population 2016'!AV248/'Population 2016'!AV$5</f>
        <v>2.3967902016682504E-3</v>
      </c>
      <c r="AW248">
        <f>'Population 2016'!AW248/'Population 2016'!AW$5</f>
        <v>8.1990969552748799E-4</v>
      </c>
      <c r="AX248">
        <f>'Population 2016'!AX248/'Population 2016'!AX$5</f>
        <v>1.8273125726772047E-3</v>
      </c>
      <c r="AY248">
        <f>'Population 2016'!AY248/'Population 2016'!AY$5</f>
        <v>1.5635996450537009E-3</v>
      </c>
      <c r="AZ248">
        <f>'Population 2016'!AZ248/'Population 2016'!AZ$5</f>
        <v>1.7143087251410853E-3</v>
      </c>
      <c r="BA248">
        <f>'Population 2016'!BA248/'Population 2016'!BA$5</f>
        <v>8.0976031094795946E-5</v>
      </c>
      <c r="BB248">
        <f>'Population 2016'!BB248/'Population 2016'!BB$5</f>
        <v>5.8692334781077589E-4</v>
      </c>
      <c r="BC248">
        <f>'Population 2016'!BC248/'Population 2016'!BC$5</f>
        <v>0</v>
      </c>
      <c r="BD248" s="9">
        <v>246</v>
      </c>
    </row>
    <row r="249" spans="1:56" x14ac:dyDescent="0.35">
      <c r="A249" s="4"/>
      <c r="B249" s="8" t="s">
        <v>79</v>
      </c>
      <c r="C249">
        <f>'Population 2016'!C249/'Population 2016'!C$5</f>
        <v>1.1346618758720796E-3</v>
      </c>
      <c r="D249">
        <f>'Population 2016'!D249/'Population 2016'!D$5</f>
        <v>1.0098490850229355E-3</v>
      </c>
      <c r="E249">
        <f>'Population 2016'!E249/'Population 2016'!E$5</f>
        <v>8.9537265785044932E-4</v>
      </c>
      <c r="F249">
        <f>'Population 2016'!F249/'Population 2016'!F$5</f>
        <v>5.3566829770795778E-4</v>
      </c>
      <c r="G249">
        <f>'Population 2016'!G249/'Population 2016'!G$5</f>
        <v>1.8946570670708602E-4</v>
      </c>
      <c r="H249">
        <f>'Population 2016'!H249/'Population 2016'!H$5</f>
        <v>6.1929944587290416E-4</v>
      </c>
      <c r="I249">
        <f>'Population 2016'!I249/'Population 2016'!I$5</f>
        <v>2.4076710493258521E-4</v>
      </c>
      <c r="J249">
        <f>'Population 2016'!J249/'Population 2016'!J$5</f>
        <v>5.9709909357040384E-4</v>
      </c>
      <c r="K249">
        <f>'Population 2016'!K249/'Population 2016'!K$5</f>
        <v>2.1263525965127818E-4</v>
      </c>
      <c r="L249">
        <f>'Population 2016'!L249/'Population 2016'!L$5</f>
        <v>3.4946706272933774E-4</v>
      </c>
      <c r="M249">
        <f>'Population 2016'!M249/'Population 2016'!M$5</f>
        <v>3.4946706272933774E-4</v>
      </c>
      <c r="N249">
        <f>'Population 2016'!N249/'Population 2016'!N$5</f>
        <v>4.9027093497078472E-4</v>
      </c>
      <c r="O249">
        <f>'Population 2016'!O249/'Population 2016'!O$5</f>
        <v>2.9720331678901538E-4</v>
      </c>
      <c r="P249">
        <f>'Population 2016'!P249/'Population 2016'!P$5</f>
        <v>2.1413276231263384E-3</v>
      </c>
      <c r="Q249">
        <f>'Population 2016'!Q249/'Population 2016'!Q$5</f>
        <v>7.4029682377410371E-4</v>
      </c>
      <c r="R249">
        <f>'Population 2016'!R249/'Population 2016'!R$5</f>
        <v>1.9827540320434341E-3</v>
      </c>
      <c r="S249">
        <f>'Population 2016'!S249/'Population 2016'!S$5</f>
        <v>8.2263699289107477E-4</v>
      </c>
      <c r="T249">
        <f>'Population 2016'!T249/'Population 2016'!T$5</f>
        <v>1.3820188643248348E-3</v>
      </c>
      <c r="U249">
        <f>'Population 2016'!U249/'Population 2016'!U$5</f>
        <v>0</v>
      </c>
      <c r="V249">
        <f>'Population 2016'!V249/'Population 2016'!V$5</f>
        <v>3.816182138741118E-4</v>
      </c>
      <c r="W249">
        <f>'Population 2016'!W249/'Population 2016'!W$5</f>
        <v>5.948528883049308E-4</v>
      </c>
      <c r="X249">
        <f>'Population 2016'!X249/'Population 2016'!X$5</f>
        <v>5.948528883049308E-4</v>
      </c>
      <c r="Y249">
        <f>'Population 2016'!Y249/'Population 2016'!Y$5</f>
        <v>4.8488895248088268E-4</v>
      </c>
      <c r="Z249">
        <f>'Population 2016'!Z249/'Population 2016'!Z$5</f>
        <v>1.9357973452475207E-4</v>
      </c>
      <c r="AA249">
        <f>'Population 2016'!AA249/'Population 2016'!AA$5</f>
        <v>4.2121851740383229E-4</v>
      </c>
      <c r="AB249">
        <f>'Population 2016'!AB249/'Population 2016'!AB$5</f>
        <v>9.4162922325824179E-4</v>
      </c>
      <c r="AC249">
        <f>'Population 2016'!AC249/'Population 2016'!AC$5</f>
        <v>5.3886777777547939E-4</v>
      </c>
      <c r="AD249">
        <f>'Population 2016'!AD249/'Population 2016'!AD$5</f>
        <v>2.6052327961591427E-4</v>
      </c>
      <c r="AE249">
        <f>'Population 2016'!AE249/'Population 2016'!AE$5</f>
        <v>2.8747728416102832E-4</v>
      </c>
      <c r="AF249">
        <f>'Population 2016'!AF249/'Population 2016'!AF$5</f>
        <v>6.3339818124236527E-4</v>
      </c>
      <c r="AG249">
        <f>'Population 2016'!AG249/'Population 2016'!AG$5</f>
        <v>2.8747728416102832E-4</v>
      </c>
      <c r="AH249">
        <f>'Population 2016'!AH249/'Population 2016'!AH$5</f>
        <v>2.0991426952620678E-4</v>
      </c>
      <c r="AI249">
        <f>'Population 2016'!AI249/'Population 2016'!AI$5</f>
        <v>9.939080409484644E-4</v>
      </c>
      <c r="AJ249">
        <f>'Population 2016'!AJ249/'Population 2016'!AJ$5</f>
        <v>3.3460669771073249E-4</v>
      </c>
      <c r="AK249">
        <f>'Population 2016'!AK249/'Population 2016'!AK$5</f>
        <v>5.9087537558301796E-4</v>
      </c>
      <c r="AL249">
        <f>'Population 2016'!AL249/'Population 2016'!AL$5</f>
        <v>3.7246590163352901E-4</v>
      </c>
      <c r="AM249">
        <f>'Population 2016'!AM249/'Population 2016'!AM$5</f>
        <v>1.4487976790261183E-4</v>
      </c>
      <c r="AN249">
        <f>'Population 2016'!AN249/'Population 2016'!AN$5</f>
        <v>2.1817388458601506E-4</v>
      </c>
      <c r="AO249">
        <f>'Population 2016'!AO249/'Population 2016'!AO$5</f>
        <v>2.1817388458601506E-4</v>
      </c>
      <c r="AP249">
        <f>'Population 2016'!AP249/'Population 2016'!AP$5</f>
        <v>8.5601509122901578E-4</v>
      </c>
      <c r="AQ249">
        <f>'Population 2016'!AQ249/'Population 2016'!AQ$5</f>
        <v>2.6031676439962733E-4</v>
      </c>
      <c r="AR249">
        <f>'Population 2016'!AR249/'Population 2016'!AR$5</f>
        <v>5.9659823163650376E-4</v>
      </c>
      <c r="AS249">
        <f>'Population 2016'!AS249/'Population 2016'!AS$5</f>
        <v>2.4076710493258521E-4</v>
      </c>
      <c r="AT249">
        <f>'Population 2016'!AT249/'Population 2016'!AT$5</f>
        <v>0</v>
      </c>
      <c r="AU249">
        <f>'Population 2016'!AU249/'Population 2016'!AU$5</f>
        <v>0</v>
      </c>
      <c r="AV249">
        <f>'Population 2016'!AV249/'Population 2016'!AV$5</f>
        <v>1.2564671101256467E-3</v>
      </c>
      <c r="AW249">
        <f>'Population 2016'!AW249/'Population 2016'!AW$5</f>
        <v>2.7838794313258896E-4</v>
      </c>
      <c r="AX249">
        <f>'Population 2016'!AX249/'Population 2016'!AX$5</f>
        <v>8.0503980474590133E-4</v>
      </c>
      <c r="AY249">
        <f>'Population 2016'!AY249/'Population 2016'!AY$5</f>
        <v>6.1656620054465893E-4</v>
      </c>
      <c r="AZ249">
        <f>'Population 2016'!AZ249/'Population 2016'!AZ$5</f>
        <v>6.3567487962446281E-4</v>
      </c>
      <c r="BA249">
        <f>'Population 2016'!BA249/'Population 2016'!BA$5</f>
        <v>2.6992010364931981E-5</v>
      </c>
      <c r="BB249">
        <f>'Population 2016'!BB249/'Population 2016'!BB$5</f>
        <v>3.1762910587406699E-4</v>
      </c>
      <c r="BC249">
        <f>'Population 2016'!BC249/'Population 2016'!BC$5</f>
        <v>0</v>
      </c>
      <c r="BD249" s="9">
        <v>247</v>
      </c>
    </row>
    <row r="250" spans="1:56" x14ac:dyDescent="0.35">
      <c r="BD250" s="9"/>
    </row>
    <row r="251" spans="1:56" x14ac:dyDescent="0.35">
      <c r="BD251" s="9"/>
    </row>
  </sheetData>
  <sortState columnSort="1" ref="C1:BC251">
    <sortCondition ref="C3:BC3"/>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C251"/>
  <sheetViews>
    <sheetView zoomScale="80" zoomScaleNormal="80" workbookViewId="0">
      <selection activeCell="D68" sqref="D68"/>
    </sheetView>
  </sheetViews>
  <sheetFormatPr defaultColWidth="13.921875" defaultRowHeight="15.5" x14ac:dyDescent="0.35"/>
  <cols>
    <col min="1" max="1" width="22.15234375" customWidth="1"/>
    <col min="2" max="2" width="19.84375" style="5" customWidth="1"/>
    <col min="56" max="56" width="13.61328125" bestFit="1" customWidth="1"/>
  </cols>
  <sheetData>
    <row r="1" spans="1:107" ht="20" x14ac:dyDescent="0.4">
      <c r="A1" s="45" t="s">
        <v>320</v>
      </c>
      <c r="B1" s="46"/>
      <c r="H1" s="47"/>
      <c r="I1" s="47"/>
      <c r="AR1" s="47"/>
    </row>
    <row r="2" spans="1:107" ht="20" x14ac:dyDescent="0.4">
      <c r="A2" s="48"/>
      <c r="BD2" s="9"/>
    </row>
    <row r="3" spans="1:107" s="9" customFormat="1" ht="71.400000000000006" customHeight="1" x14ac:dyDescent="0.35">
      <c r="A3" s="9" t="s">
        <v>131</v>
      </c>
      <c r="B3" s="11" t="s">
        <v>132</v>
      </c>
      <c r="C3" s="13" t="s">
        <v>99</v>
      </c>
      <c r="D3" s="9" t="s">
        <v>495</v>
      </c>
      <c r="E3" s="13" t="s">
        <v>100</v>
      </c>
      <c r="F3" s="13" t="s">
        <v>101</v>
      </c>
      <c r="G3" s="13" t="s">
        <v>102</v>
      </c>
      <c r="H3" s="13" t="s">
        <v>85</v>
      </c>
      <c r="I3" s="13" t="s">
        <v>86</v>
      </c>
      <c r="J3" s="9" t="s">
        <v>499</v>
      </c>
      <c r="K3" s="13" t="s">
        <v>103</v>
      </c>
      <c r="L3" s="13" t="s">
        <v>87</v>
      </c>
      <c r="M3" s="13" t="s">
        <v>104</v>
      </c>
      <c r="N3" s="13" t="s">
        <v>105</v>
      </c>
      <c r="O3" s="13" t="s">
        <v>106</v>
      </c>
      <c r="P3" s="13" t="s">
        <v>107</v>
      </c>
      <c r="Q3" s="13" t="s">
        <v>108</v>
      </c>
      <c r="R3" s="13" t="s">
        <v>109</v>
      </c>
      <c r="S3" s="9" t="s">
        <v>506</v>
      </c>
      <c r="T3" s="13" t="s">
        <v>110</v>
      </c>
      <c r="U3" s="13" t="s">
        <v>111</v>
      </c>
      <c r="V3" s="13" t="s">
        <v>112</v>
      </c>
      <c r="W3" s="13" t="s">
        <v>88</v>
      </c>
      <c r="X3" s="13" t="s">
        <v>113</v>
      </c>
      <c r="Y3" s="13" t="s">
        <v>89</v>
      </c>
      <c r="Z3" s="13" t="s">
        <v>114</v>
      </c>
      <c r="AA3" s="9" t="s">
        <v>512</v>
      </c>
      <c r="AB3" s="13" t="s">
        <v>90</v>
      </c>
      <c r="AC3" s="13" t="s">
        <v>91</v>
      </c>
      <c r="AD3" s="13" t="s">
        <v>92</v>
      </c>
      <c r="AE3" s="13" t="s">
        <v>115</v>
      </c>
      <c r="AF3" s="13" t="s">
        <v>116</v>
      </c>
      <c r="AG3" s="9" t="s">
        <v>515</v>
      </c>
      <c r="AH3" s="13" t="s">
        <v>93</v>
      </c>
      <c r="AI3" s="13" t="s">
        <v>94</v>
      </c>
      <c r="AJ3" s="13" t="s">
        <v>117</v>
      </c>
      <c r="AK3" s="13" t="s">
        <v>118</v>
      </c>
      <c r="AL3" s="13" t="s">
        <v>119</v>
      </c>
      <c r="AM3" s="13" t="s">
        <v>120</v>
      </c>
      <c r="AN3" s="13" t="s">
        <v>95</v>
      </c>
      <c r="AO3" s="13" t="s">
        <v>121</v>
      </c>
      <c r="AP3" s="13" t="s">
        <v>122</v>
      </c>
      <c r="AQ3" s="13" t="s">
        <v>123</v>
      </c>
      <c r="AR3" s="13" t="s">
        <v>84</v>
      </c>
      <c r="AS3" s="13" t="s">
        <v>124</v>
      </c>
      <c r="AT3" s="13" t="s">
        <v>96</v>
      </c>
      <c r="AU3" s="13" t="s">
        <v>125</v>
      </c>
      <c r="AV3" s="13" t="s">
        <v>126</v>
      </c>
      <c r="AW3" s="13" t="s">
        <v>127</v>
      </c>
      <c r="AX3" s="13" t="s">
        <v>128</v>
      </c>
      <c r="AY3" s="9" t="s">
        <v>518</v>
      </c>
      <c r="AZ3" s="13" t="s">
        <v>97</v>
      </c>
      <c r="BA3" s="13" t="s">
        <v>129</v>
      </c>
      <c r="BB3" s="13" t="s">
        <v>130</v>
      </c>
      <c r="BC3" s="13" t="s">
        <v>98</v>
      </c>
      <c r="BD3" s="9">
        <v>1</v>
      </c>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row>
    <row r="4" spans="1:107" x14ac:dyDescent="0.35">
      <c r="C4" t="s">
        <v>34</v>
      </c>
      <c r="D4" t="s">
        <v>210</v>
      </c>
      <c r="E4" t="s">
        <v>35</v>
      </c>
      <c r="F4" t="s">
        <v>41</v>
      </c>
      <c r="G4" t="s">
        <v>36</v>
      </c>
      <c r="H4" t="s">
        <v>0</v>
      </c>
      <c r="I4" t="s">
        <v>1</v>
      </c>
      <c r="J4" t="s">
        <v>212</v>
      </c>
      <c r="K4" t="s">
        <v>14</v>
      </c>
      <c r="L4" t="s">
        <v>2</v>
      </c>
      <c r="M4" t="s">
        <v>15</v>
      </c>
      <c r="N4" t="s">
        <v>42</v>
      </c>
      <c r="O4" t="s">
        <v>16</v>
      </c>
      <c r="P4" t="s">
        <v>44</v>
      </c>
      <c r="Q4" t="s">
        <v>17</v>
      </c>
      <c r="R4" t="s">
        <v>18</v>
      </c>
      <c r="S4" t="s">
        <v>208</v>
      </c>
      <c r="T4" t="s">
        <v>37</v>
      </c>
      <c r="U4" t="s">
        <v>19</v>
      </c>
      <c r="V4" t="s">
        <v>20</v>
      </c>
      <c r="W4" t="s">
        <v>3</v>
      </c>
      <c r="X4" t="s">
        <v>21</v>
      </c>
      <c r="Y4" t="s">
        <v>4</v>
      </c>
      <c r="Z4" t="s">
        <v>45</v>
      </c>
      <c r="AA4" t="s">
        <v>209</v>
      </c>
      <c r="AB4" t="s">
        <v>5</v>
      </c>
      <c r="AC4" t="s">
        <v>6</v>
      </c>
      <c r="AD4" t="s">
        <v>7</v>
      </c>
      <c r="AE4" t="s">
        <v>22</v>
      </c>
      <c r="AF4" t="s">
        <v>23</v>
      </c>
      <c r="AG4" t="s">
        <v>211</v>
      </c>
      <c r="AH4" t="s">
        <v>8</v>
      </c>
      <c r="AI4" t="s">
        <v>9</v>
      </c>
      <c r="AJ4" t="s">
        <v>24</v>
      </c>
      <c r="AK4" t="s">
        <v>25</v>
      </c>
      <c r="AL4" t="s">
        <v>26</v>
      </c>
      <c r="AM4" t="s">
        <v>43</v>
      </c>
      <c r="AN4" t="s">
        <v>10</v>
      </c>
      <c r="AO4" t="s">
        <v>27</v>
      </c>
      <c r="AP4" t="s">
        <v>28</v>
      </c>
      <c r="AQ4" t="s">
        <v>38</v>
      </c>
      <c r="AR4" t="s">
        <v>138</v>
      </c>
      <c r="AS4" t="s">
        <v>29</v>
      </c>
      <c r="AT4" t="s">
        <v>11</v>
      </c>
      <c r="AU4" t="s">
        <v>30</v>
      </c>
      <c r="AV4" t="s">
        <v>31</v>
      </c>
      <c r="AW4" t="s">
        <v>32</v>
      </c>
      <c r="AX4" t="s">
        <v>33</v>
      </c>
      <c r="AY4" t="s">
        <v>213</v>
      </c>
      <c r="AZ4" t="s">
        <v>12</v>
      </c>
      <c r="BA4" t="s">
        <v>39</v>
      </c>
      <c r="BB4" t="s">
        <v>40</v>
      </c>
      <c r="BC4" t="s">
        <v>13</v>
      </c>
      <c r="BD4" s="9">
        <v>2</v>
      </c>
    </row>
    <row r="5" spans="1:107" hidden="1" x14ac:dyDescent="0.35">
      <c r="A5" s="1" t="s">
        <v>142</v>
      </c>
      <c r="B5" s="6" t="s">
        <v>340</v>
      </c>
      <c r="BD5" s="9">
        <v>3</v>
      </c>
    </row>
    <row r="6" spans="1:107" hidden="1" x14ac:dyDescent="0.35">
      <c r="A6" s="21" t="s">
        <v>163</v>
      </c>
      <c r="B6" s="6" t="s">
        <v>340</v>
      </c>
      <c r="BD6" s="9">
        <v>4</v>
      </c>
    </row>
    <row r="7" spans="1:107" hidden="1" x14ac:dyDescent="0.35">
      <c r="A7" t="s">
        <v>133</v>
      </c>
      <c r="B7" s="5" t="s">
        <v>340</v>
      </c>
      <c r="C7">
        <f>'Population 2016'!R7/'Population 2016'!R$7</f>
        <v>1</v>
      </c>
      <c r="D7">
        <f>'Population 2016'!AX7/'Population 2016'!AX$7</f>
        <v>1</v>
      </c>
      <c r="E7">
        <f>'Population 2016'!S7/'Population 2016'!S$7</f>
        <v>1</v>
      </c>
      <c r="F7">
        <f>'Population 2016'!T7/'Population 2016'!T$7</f>
        <v>1</v>
      </c>
      <c r="G7" t="e">
        <f>'Population 2016'!U7/'Population 2016'!U$7</f>
        <v>#DIV/0!</v>
      </c>
      <c r="H7">
        <f>'Population 2016'!D7/'Population 2016'!D$7</f>
        <v>1</v>
      </c>
      <c r="I7">
        <f>'Population 2016'!E7/'Population 2016'!E$7</f>
        <v>1</v>
      </c>
      <c r="J7" t="e">
        <f>'Population 2016'!BC7/'Population 2016'!BC$7</f>
        <v>#DIV/0!</v>
      </c>
      <c r="K7">
        <f>'Population 2016'!V7/'Population 2016'!V$7</f>
        <v>1</v>
      </c>
      <c r="L7">
        <f>'Population 2016'!F7/'Population 2016'!F$7</f>
        <v>1</v>
      </c>
      <c r="M7">
        <f>'Population 2016'!W7/'Population 2016'!W$7</f>
        <v>1</v>
      </c>
      <c r="N7">
        <f>'Population 2016'!X7/'Population 2016'!X$7</f>
        <v>1</v>
      </c>
      <c r="O7">
        <f>'Population 2016'!Y7/'Population 2016'!Y$7</f>
        <v>1</v>
      </c>
      <c r="P7">
        <f>'Population 2016'!Z7/'Population 2016'!Z$7</f>
        <v>1</v>
      </c>
      <c r="Q7">
        <f>'Population 2016'!AA7/'Population 2016'!AA$7</f>
        <v>1</v>
      </c>
      <c r="R7">
        <f>'Population 2016'!AB7/'Population 2016'!AB$7</f>
        <v>1</v>
      </c>
      <c r="S7">
        <f>'Population 2016'!AY7/'Population 2016'!AY$7</f>
        <v>1</v>
      </c>
      <c r="T7">
        <f>'Population 2016'!AC7/'Population 2016'!AC$7</f>
        <v>1</v>
      </c>
      <c r="U7">
        <f>'Population 2016'!AD7/'Population 2016'!AD$7</f>
        <v>1</v>
      </c>
      <c r="V7">
        <f>'Population 2016'!AE7/'Population 2016'!AE$7</f>
        <v>1</v>
      </c>
      <c r="W7">
        <f>'Population 2016'!G7/'Population 2016'!G$7</f>
        <v>1</v>
      </c>
      <c r="X7">
        <f>'Population 2016'!AF7/'Population 2016'!AF$7</f>
        <v>1</v>
      </c>
      <c r="Y7">
        <f>'Population 2016'!H7/'Population 2016'!H$7</f>
        <v>1</v>
      </c>
      <c r="Z7">
        <f>'Population 2016'!AG7/'Population 2016'!AG$7</f>
        <v>1</v>
      </c>
      <c r="AA7">
        <f>'Population 2016'!AZ7/'Population 2016'!AZ$7</f>
        <v>1</v>
      </c>
      <c r="AB7">
        <f>'Population 2016'!I7/'Population 2016'!I$7</f>
        <v>1</v>
      </c>
      <c r="AC7">
        <f>'Population 2016'!J7/'Population 2016'!J$7</f>
        <v>1</v>
      </c>
      <c r="AD7">
        <f>'Population 2016'!K7/'Population 2016'!K$7</f>
        <v>1</v>
      </c>
      <c r="AE7">
        <f>'Population 2016'!AH7/'Population 2016'!AH$7</f>
        <v>1</v>
      </c>
      <c r="AF7">
        <f>'Population 2016'!AI7/'Population 2016'!AI$7</f>
        <v>1</v>
      </c>
      <c r="AG7">
        <f>'Population 2016'!BA7/'Population 2016'!BA$7</f>
        <v>1</v>
      </c>
      <c r="AH7">
        <f>'Population 2016'!L7/'Population 2016'!L$7</f>
        <v>1</v>
      </c>
      <c r="AI7">
        <f>'Population 2016'!M7/'Population 2016'!M$7</f>
        <v>1</v>
      </c>
      <c r="AJ7">
        <f>'Population 2016'!AJ7/'Population 2016'!AJ$7</f>
        <v>1</v>
      </c>
      <c r="AK7">
        <f>'Population 2016'!AK7/'Population 2016'!AK$7</f>
        <v>1</v>
      </c>
      <c r="AL7">
        <f>'Population 2016'!AL7/'Population 2016'!AL$7</f>
        <v>1</v>
      </c>
      <c r="AM7">
        <f>'Population 2016'!AM7/'Population 2016'!AM$7</f>
        <v>1</v>
      </c>
      <c r="AN7">
        <f>'Population 2016'!N7/'Population 2016'!N$7</f>
        <v>1</v>
      </c>
      <c r="AO7" t="e">
        <f>'Population 2016'!AN7/'Population 2016'!AN$7</f>
        <v>#DIV/0!</v>
      </c>
      <c r="AP7" t="e">
        <f>'Population 2016'!AO7/'Population 2016'!AO$7</f>
        <v>#DIV/0!</v>
      </c>
      <c r="AQ7">
        <f>'Population 2016'!AP7/'Population 2016'!AP$7</f>
        <v>1</v>
      </c>
      <c r="AR7">
        <f>'Population 2016'!C7/'Population 2016'!C$7</f>
        <v>1</v>
      </c>
      <c r="AS7">
        <f>'Population 2016'!AQ7/'Population 2016'!AQ$7</f>
        <v>1</v>
      </c>
      <c r="AT7">
        <f>'Population 2016'!O7/'Population 2016'!O$7</f>
        <v>1</v>
      </c>
      <c r="AU7">
        <f>'Population 2016'!AR7/'Population 2016'!AR$7</f>
        <v>1</v>
      </c>
      <c r="AV7">
        <f>'Population 2016'!AS7/'Population 2016'!AS$7</f>
        <v>1</v>
      </c>
      <c r="AW7" t="e">
        <f>'Population 2016'!AT7/'Population 2016'!AT$7</f>
        <v>#DIV/0!</v>
      </c>
      <c r="AX7" t="e">
        <f>'Population 2016'!AU7/'Population 2016'!AU$7</f>
        <v>#DIV/0!</v>
      </c>
      <c r="AY7">
        <f>'Population 2016'!BB7/'Population 2016'!BB$7</f>
        <v>1</v>
      </c>
      <c r="AZ7">
        <f>'Population 2016'!P7/'Population 2016'!P$7</f>
        <v>1</v>
      </c>
      <c r="BA7">
        <f>'Population 2016'!AV7/'Population 2016'!AV$7</f>
        <v>1</v>
      </c>
      <c r="BB7">
        <f>'Population 2016'!AW7/'Population 2016'!AW$7</f>
        <v>1</v>
      </c>
      <c r="BC7">
        <f>'Population 2016'!Q7/'Population 2016'!Q$7</f>
        <v>1</v>
      </c>
      <c r="BD7" s="9">
        <v>5</v>
      </c>
    </row>
    <row r="8" spans="1:107" hidden="1" x14ac:dyDescent="0.35">
      <c r="A8" t="s">
        <v>134</v>
      </c>
      <c r="BD8" s="9">
        <v>6</v>
      </c>
    </row>
    <row r="9" spans="1:107" hidden="1" x14ac:dyDescent="0.35">
      <c r="A9" t="s">
        <v>135</v>
      </c>
      <c r="BD9" s="9">
        <v>7</v>
      </c>
    </row>
    <row r="10" spans="1:107" hidden="1" x14ac:dyDescent="0.35">
      <c r="A10" t="s">
        <v>136</v>
      </c>
      <c r="BD10" s="9">
        <v>8</v>
      </c>
    </row>
    <row r="11" spans="1:107" hidden="1" x14ac:dyDescent="0.35">
      <c r="A11" t="s">
        <v>137</v>
      </c>
      <c r="B11" s="8"/>
      <c r="BD11" s="9">
        <v>9</v>
      </c>
    </row>
    <row r="12" spans="1:107" hidden="1" x14ac:dyDescent="0.35">
      <c r="A12" s="2" t="s">
        <v>133</v>
      </c>
      <c r="B12" s="5" t="s">
        <v>341</v>
      </c>
      <c r="BD12" s="9">
        <v>10</v>
      </c>
    </row>
    <row r="13" spans="1:107" hidden="1" x14ac:dyDescent="0.35">
      <c r="A13" s="3" t="s">
        <v>134</v>
      </c>
      <c r="BD13" s="9">
        <v>11</v>
      </c>
    </row>
    <row r="14" spans="1:107" hidden="1" x14ac:dyDescent="0.35">
      <c r="A14" s="3" t="s">
        <v>135</v>
      </c>
      <c r="BD14" s="9">
        <v>12</v>
      </c>
    </row>
    <row r="15" spans="1:107" hidden="1" x14ac:dyDescent="0.35">
      <c r="A15" s="3" t="s">
        <v>136</v>
      </c>
      <c r="BD15" s="9">
        <v>13</v>
      </c>
    </row>
    <row r="16" spans="1:107" hidden="1" x14ac:dyDescent="0.35">
      <c r="A16" s="4" t="s">
        <v>137</v>
      </c>
      <c r="B16" s="8"/>
      <c r="BD16" s="9">
        <v>14</v>
      </c>
    </row>
    <row r="17" spans="1:56" hidden="1" x14ac:dyDescent="0.35">
      <c r="A17" t="s">
        <v>133</v>
      </c>
      <c r="B17" s="5" t="s">
        <v>342</v>
      </c>
      <c r="BD17" s="9">
        <v>15</v>
      </c>
    </row>
    <row r="18" spans="1:56" hidden="1" x14ac:dyDescent="0.35">
      <c r="A18" t="s">
        <v>134</v>
      </c>
      <c r="BD18" s="9">
        <v>16</v>
      </c>
    </row>
    <row r="19" spans="1:56" hidden="1" x14ac:dyDescent="0.35">
      <c r="A19" t="s">
        <v>135</v>
      </c>
      <c r="BD19" s="9">
        <v>17</v>
      </c>
    </row>
    <row r="20" spans="1:56" hidden="1" x14ac:dyDescent="0.35">
      <c r="A20" t="s">
        <v>136</v>
      </c>
      <c r="BD20" s="9">
        <v>18</v>
      </c>
    </row>
    <row r="21" spans="1:56" hidden="1" x14ac:dyDescent="0.35">
      <c r="A21" t="s">
        <v>137</v>
      </c>
      <c r="BD21" s="9">
        <v>19</v>
      </c>
    </row>
    <row r="22" spans="1:56" hidden="1" x14ac:dyDescent="0.35">
      <c r="A22" s="2" t="s">
        <v>142</v>
      </c>
      <c r="B22" s="7" t="s">
        <v>83</v>
      </c>
      <c r="BD22" s="9">
        <v>20</v>
      </c>
    </row>
    <row r="23" spans="1:56" hidden="1" x14ac:dyDescent="0.35">
      <c r="A23" s="3"/>
      <c r="B23" s="5" t="s">
        <v>61</v>
      </c>
      <c r="BD23" s="9">
        <v>21</v>
      </c>
    </row>
    <row r="24" spans="1:56" hidden="1" x14ac:dyDescent="0.35">
      <c r="A24" s="3"/>
      <c r="B24" s="5" t="s">
        <v>78</v>
      </c>
      <c r="BD24" s="9">
        <v>22</v>
      </c>
    </row>
    <row r="25" spans="1:56" hidden="1" x14ac:dyDescent="0.35">
      <c r="A25" s="3"/>
      <c r="B25" s="5" t="s">
        <v>62</v>
      </c>
      <c r="BD25" s="9">
        <v>23</v>
      </c>
    </row>
    <row r="26" spans="1:56" hidden="1" x14ac:dyDescent="0.35">
      <c r="A26" s="3"/>
      <c r="B26" s="5" t="s">
        <v>63</v>
      </c>
      <c r="BD26" s="9">
        <v>24</v>
      </c>
    </row>
    <row r="27" spans="1:56" hidden="1" x14ac:dyDescent="0.35">
      <c r="A27" s="3"/>
      <c r="B27" s="5" t="s">
        <v>64</v>
      </c>
      <c r="BD27" s="9">
        <v>25</v>
      </c>
    </row>
    <row r="28" spans="1:56" hidden="1" x14ac:dyDescent="0.35">
      <c r="A28" s="3"/>
      <c r="B28" s="5" t="s">
        <v>65</v>
      </c>
      <c r="BD28" s="9">
        <v>26</v>
      </c>
    </row>
    <row r="29" spans="1:56" hidden="1" x14ac:dyDescent="0.35">
      <c r="A29" s="3"/>
      <c r="B29" s="5" t="s">
        <v>66</v>
      </c>
      <c r="BD29" s="9">
        <v>27</v>
      </c>
    </row>
    <row r="30" spans="1:56" hidden="1" x14ac:dyDescent="0.35">
      <c r="A30" s="3"/>
      <c r="B30" s="5" t="s">
        <v>67</v>
      </c>
      <c r="BD30" s="9">
        <v>28</v>
      </c>
    </row>
    <row r="31" spans="1:56" hidden="1" x14ac:dyDescent="0.35">
      <c r="A31" s="3"/>
      <c r="B31" s="5" t="s">
        <v>68</v>
      </c>
      <c r="BD31" s="9">
        <v>29</v>
      </c>
    </row>
    <row r="32" spans="1:56" hidden="1" x14ac:dyDescent="0.35">
      <c r="A32" s="3"/>
      <c r="B32" s="5" t="s">
        <v>69</v>
      </c>
      <c r="BD32" s="9">
        <v>30</v>
      </c>
    </row>
    <row r="33" spans="1:56" hidden="1" x14ac:dyDescent="0.35">
      <c r="A33" s="3"/>
      <c r="B33" s="5" t="s">
        <v>70</v>
      </c>
      <c r="BD33" s="9">
        <v>31</v>
      </c>
    </row>
    <row r="34" spans="1:56" hidden="1" x14ac:dyDescent="0.35">
      <c r="A34" s="3"/>
      <c r="B34" s="5" t="s">
        <v>71</v>
      </c>
      <c r="BD34" s="9">
        <v>32</v>
      </c>
    </row>
    <row r="35" spans="1:56" hidden="1" x14ac:dyDescent="0.35">
      <c r="A35" s="3"/>
      <c r="B35" s="5" t="s">
        <v>72</v>
      </c>
      <c r="BD35" s="9">
        <v>33</v>
      </c>
    </row>
    <row r="36" spans="1:56" hidden="1" x14ac:dyDescent="0.35">
      <c r="A36" s="3"/>
      <c r="B36" s="5" t="s">
        <v>73</v>
      </c>
      <c r="BD36" s="9">
        <v>34</v>
      </c>
    </row>
    <row r="37" spans="1:56" hidden="1" x14ac:dyDescent="0.35">
      <c r="A37" s="3"/>
      <c r="B37" s="5" t="s">
        <v>74</v>
      </c>
      <c r="BD37" s="9">
        <v>35</v>
      </c>
    </row>
    <row r="38" spans="1:56" hidden="1" x14ac:dyDescent="0.35">
      <c r="A38" s="3"/>
      <c r="B38" s="5" t="s">
        <v>75</v>
      </c>
      <c r="BD38" s="9">
        <v>36</v>
      </c>
    </row>
    <row r="39" spans="1:56" hidden="1" x14ac:dyDescent="0.35">
      <c r="A39" s="3"/>
      <c r="B39" s="5" t="s">
        <v>81</v>
      </c>
      <c r="BD39" s="9">
        <v>37</v>
      </c>
    </row>
    <row r="40" spans="1:56" hidden="1" x14ac:dyDescent="0.35">
      <c r="A40" s="3"/>
      <c r="B40" s="5" t="s">
        <v>82</v>
      </c>
      <c r="BD40" s="9">
        <v>38</v>
      </c>
    </row>
    <row r="41" spans="1:56" hidden="1" x14ac:dyDescent="0.35">
      <c r="A41" s="3"/>
      <c r="B41" s="5" t="s">
        <v>76</v>
      </c>
      <c r="BD41" s="9">
        <v>39</v>
      </c>
    </row>
    <row r="42" spans="1:56" hidden="1" x14ac:dyDescent="0.35">
      <c r="A42" s="3"/>
      <c r="B42" s="5" t="s">
        <v>46</v>
      </c>
      <c r="BD42" s="9">
        <v>40</v>
      </c>
    </row>
    <row r="43" spans="1:56" hidden="1" x14ac:dyDescent="0.35">
      <c r="A43" s="3"/>
      <c r="B43" s="5" t="s">
        <v>77</v>
      </c>
      <c r="BD43" s="9">
        <v>41</v>
      </c>
    </row>
    <row r="44" spans="1:56" hidden="1" x14ac:dyDescent="0.35">
      <c r="A44" s="3"/>
      <c r="B44" s="5" t="s">
        <v>47</v>
      </c>
      <c r="BD44" s="9">
        <v>42</v>
      </c>
    </row>
    <row r="45" spans="1:56" hidden="1" x14ac:dyDescent="0.35">
      <c r="A45" s="3"/>
      <c r="B45" s="5" t="s">
        <v>48</v>
      </c>
      <c r="BD45" s="9">
        <v>43</v>
      </c>
    </row>
    <row r="46" spans="1:56" hidden="1" x14ac:dyDescent="0.35">
      <c r="A46" s="3"/>
      <c r="B46" s="5" t="s">
        <v>49</v>
      </c>
      <c r="BD46" s="9">
        <v>44</v>
      </c>
    </row>
    <row r="47" spans="1:56" hidden="1" x14ac:dyDescent="0.35">
      <c r="A47" s="3"/>
      <c r="B47" s="5" t="s">
        <v>50</v>
      </c>
      <c r="BD47" s="9">
        <v>45</v>
      </c>
    </row>
    <row r="48" spans="1:56" hidden="1" x14ac:dyDescent="0.35">
      <c r="A48" s="3"/>
      <c r="B48" s="5" t="s">
        <v>51</v>
      </c>
      <c r="BD48" s="9">
        <v>46</v>
      </c>
    </row>
    <row r="49" spans="1:56" hidden="1" x14ac:dyDescent="0.35">
      <c r="A49" s="3"/>
      <c r="B49" s="5" t="s">
        <v>52</v>
      </c>
      <c r="BD49" s="9">
        <v>47</v>
      </c>
    </row>
    <row r="50" spans="1:56" hidden="1" x14ac:dyDescent="0.35">
      <c r="A50" s="3"/>
      <c r="B50" s="5" t="s">
        <v>53</v>
      </c>
      <c r="BD50" s="9">
        <v>48</v>
      </c>
    </row>
    <row r="51" spans="1:56" hidden="1" x14ac:dyDescent="0.35">
      <c r="A51" s="3"/>
      <c r="B51" s="5" t="s">
        <v>54</v>
      </c>
      <c r="BD51" s="9">
        <v>49</v>
      </c>
    </row>
    <row r="52" spans="1:56" hidden="1" x14ac:dyDescent="0.35">
      <c r="A52" s="3"/>
      <c r="B52" s="5" t="s">
        <v>55</v>
      </c>
      <c r="BD52" s="9">
        <v>50</v>
      </c>
    </row>
    <row r="53" spans="1:56" hidden="1" x14ac:dyDescent="0.35">
      <c r="A53" s="3"/>
      <c r="B53" s="5" t="s">
        <v>56</v>
      </c>
      <c r="BD53" s="9">
        <v>51</v>
      </c>
    </row>
    <row r="54" spans="1:56" hidden="1" x14ac:dyDescent="0.35">
      <c r="A54" s="3"/>
      <c r="B54" s="5" t="s">
        <v>57</v>
      </c>
      <c r="BD54" s="9">
        <v>52</v>
      </c>
    </row>
    <row r="55" spans="1:56" hidden="1" x14ac:dyDescent="0.35">
      <c r="A55" s="3"/>
      <c r="B55" s="5" t="s">
        <v>58</v>
      </c>
      <c r="BD55" s="9">
        <v>53</v>
      </c>
    </row>
    <row r="56" spans="1:56" hidden="1" x14ac:dyDescent="0.35">
      <c r="A56" s="3"/>
      <c r="B56" s="5" t="s">
        <v>59</v>
      </c>
      <c r="BD56" s="9">
        <v>54</v>
      </c>
    </row>
    <row r="57" spans="1:56" hidden="1" x14ac:dyDescent="0.35">
      <c r="A57" s="3"/>
      <c r="B57" s="5" t="s">
        <v>60</v>
      </c>
      <c r="BD57" s="9">
        <v>55</v>
      </c>
    </row>
    <row r="58" spans="1:56" hidden="1" x14ac:dyDescent="0.35">
      <c r="A58" s="3"/>
      <c r="B58" s="5" t="s">
        <v>80</v>
      </c>
      <c r="BD58" s="9">
        <v>56</v>
      </c>
    </row>
    <row r="59" spans="1:56" hidden="1" x14ac:dyDescent="0.35">
      <c r="A59" s="3"/>
      <c r="B59" s="5" t="s">
        <v>79</v>
      </c>
      <c r="BD59" s="9">
        <v>57</v>
      </c>
    </row>
    <row r="60" spans="1:56" s="2" customFormat="1" x14ac:dyDescent="0.35">
      <c r="A60" s="2" t="s">
        <v>133</v>
      </c>
      <c r="B60" s="2" t="s">
        <v>83</v>
      </c>
      <c r="C60" s="64">
        <f>'Population 2016'!C60/'Population 2016'!C$7</f>
        <v>0</v>
      </c>
      <c r="D60" s="2">
        <f>'Population 2016'!D60/'Population 2016'!D$7</f>
        <v>0</v>
      </c>
      <c r="E60" s="2">
        <f>'Population 2016'!E60/'Population 2016'!E$7</f>
        <v>0</v>
      </c>
      <c r="F60" s="2">
        <f>'Population 2016'!F60/'Population 2016'!F$7</f>
        <v>0</v>
      </c>
      <c r="G60" s="2">
        <f>'Population 2016'!G60/'Population 2016'!G$7</f>
        <v>0</v>
      </c>
      <c r="H60" s="2">
        <f>'Population 2016'!H60/'Population 2016'!H$7</f>
        <v>0</v>
      </c>
      <c r="I60" s="2">
        <f>'Population 2016'!I60/'Population 2016'!I$7</f>
        <v>0</v>
      </c>
      <c r="J60" s="2">
        <f>'Population 2016'!J60/'Population 2016'!J$7</f>
        <v>0</v>
      </c>
      <c r="K60" s="2">
        <f>'Population 2016'!K60/'Population 2016'!K$7</f>
        <v>0</v>
      </c>
      <c r="L60" s="2">
        <f>'Population 2016'!L60/'Population 2016'!L$7</f>
        <v>0</v>
      </c>
      <c r="M60" s="2">
        <f>'Population 2016'!M60/'Population 2016'!M$7</f>
        <v>0</v>
      </c>
      <c r="N60" s="2">
        <f>'Population 2016'!N60/'Population 2016'!N$7</f>
        <v>0</v>
      </c>
      <c r="O60" s="2">
        <f>'Population 2016'!O60/'Population 2016'!O$7</f>
        <v>0</v>
      </c>
      <c r="P60" s="2">
        <f>'Population 2016'!P60/'Population 2016'!P$7</f>
        <v>0</v>
      </c>
      <c r="Q60" s="2">
        <f>'Population 2016'!Q60/'Population 2016'!Q$7</f>
        <v>0</v>
      </c>
      <c r="R60" s="2">
        <f>'Population 2016'!R60/'Population 2016'!R$7</f>
        <v>0</v>
      </c>
      <c r="S60" s="2">
        <f>'Population 2016'!S60/'Population 2016'!S$7</f>
        <v>0</v>
      </c>
      <c r="T60" s="2">
        <f>'Population 2016'!T60/'Population 2016'!T$7</f>
        <v>0</v>
      </c>
      <c r="U60" s="2" t="e">
        <f>'Population 2016'!U60/'Population 2016'!U$7</f>
        <v>#DIV/0!</v>
      </c>
      <c r="V60" s="2">
        <f>'Population 2016'!V60/'Population 2016'!V$7</f>
        <v>0</v>
      </c>
      <c r="W60" s="2">
        <f>'Population 2016'!W60/'Population 2016'!W$7</f>
        <v>0</v>
      </c>
      <c r="X60" s="2">
        <f>'Population 2016'!X60/'Population 2016'!X$7</f>
        <v>0</v>
      </c>
      <c r="Y60" s="2">
        <f>'Population 2016'!Y60/'Population 2016'!Y$7</f>
        <v>0</v>
      </c>
      <c r="Z60" s="2">
        <f>'Population 2016'!Z60/'Population 2016'!Z$7</f>
        <v>0</v>
      </c>
      <c r="AA60" s="2">
        <f>'Population 2016'!AA60/'Population 2016'!AA$7</f>
        <v>0</v>
      </c>
      <c r="AB60" s="2">
        <f>'Population 2016'!AB60/'Population 2016'!AB$7</f>
        <v>0</v>
      </c>
      <c r="AC60" s="2">
        <f>'Population 2016'!AC60/'Population 2016'!AC$7</f>
        <v>0</v>
      </c>
      <c r="AD60" s="2">
        <f>'Population 2016'!AD60/'Population 2016'!AD$7</f>
        <v>0</v>
      </c>
      <c r="AE60" s="2">
        <f>'Population 2016'!AE60/'Population 2016'!AE$7</f>
        <v>0</v>
      </c>
      <c r="AF60" s="2">
        <f>'Population 2016'!AF60/'Population 2016'!AF$7</f>
        <v>0</v>
      </c>
      <c r="AG60" s="2">
        <f>'Population 2016'!AG60/'Population 2016'!AG$7</f>
        <v>0</v>
      </c>
      <c r="AH60" s="2">
        <f>'Population 2016'!AH60/'Population 2016'!AH$7</f>
        <v>0</v>
      </c>
      <c r="AI60" s="2">
        <f>'Population 2016'!AI60/'Population 2016'!AI$7</f>
        <v>0</v>
      </c>
      <c r="AJ60" s="2">
        <f>'Population 2016'!AJ60/'Population 2016'!AJ$7</f>
        <v>0</v>
      </c>
      <c r="AK60" s="2">
        <f>'Population 2016'!AK60/'Population 2016'!AK$7</f>
        <v>0</v>
      </c>
      <c r="AL60" s="2">
        <f>'Population 2016'!AL60/'Population 2016'!AL$7</f>
        <v>0</v>
      </c>
      <c r="AM60" s="2">
        <f>'Population 2016'!AM60/'Population 2016'!AM$7</f>
        <v>0</v>
      </c>
      <c r="AN60" s="2" t="e">
        <f>'Population 2016'!AN60/'Population 2016'!AN$7</f>
        <v>#DIV/0!</v>
      </c>
      <c r="AO60" s="2" t="e">
        <f>'Population 2016'!AO60/'Population 2016'!AO$7</f>
        <v>#DIV/0!</v>
      </c>
      <c r="AP60" s="2">
        <f>'Population 2016'!AP60/'Population 2016'!AP$7</f>
        <v>0</v>
      </c>
      <c r="AQ60" s="2">
        <f>'Population 2016'!AQ60/'Population 2016'!AQ$7</f>
        <v>0</v>
      </c>
      <c r="AR60" s="2">
        <f>'Population 2016'!AR60/'Population 2016'!AR$7</f>
        <v>0</v>
      </c>
      <c r="AS60" s="2">
        <f>'Population 2016'!AS60/'Population 2016'!AS$7</f>
        <v>0</v>
      </c>
      <c r="AT60" s="2" t="e">
        <f>'Population 2016'!AT60/'Population 2016'!AT$7</f>
        <v>#DIV/0!</v>
      </c>
      <c r="AU60" s="2" t="e">
        <f>'Population 2016'!AU60/'Population 2016'!AU$7</f>
        <v>#DIV/0!</v>
      </c>
      <c r="AV60" s="2">
        <f>'Population 2016'!AV60/'Population 2016'!AV$7</f>
        <v>0</v>
      </c>
      <c r="AW60" s="2">
        <f>'Population 2016'!AW60/'Population 2016'!AW$7</f>
        <v>0</v>
      </c>
      <c r="AX60" s="2">
        <f>'Population 2016'!AX60/'Population 2016'!AX$7</f>
        <v>0</v>
      </c>
      <c r="AY60" s="2">
        <f>'Population 2016'!AY60/'Population 2016'!AY$7</f>
        <v>0</v>
      </c>
      <c r="AZ60" s="2">
        <f>'Population 2016'!AZ60/'Population 2016'!AZ$7</f>
        <v>0</v>
      </c>
      <c r="BA60" s="2">
        <f>'Population 2016'!BA60/'Population 2016'!BA$7</f>
        <v>0</v>
      </c>
      <c r="BB60" s="2">
        <f>'Population 2016'!BB60/'Population 2016'!BB$7</f>
        <v>0</v>
      </c>
      <c r="BC60" s="7" t="e">
        <f>'Population 2016'!BC60/'Population 2016'!BC$7</f>
        <v>#DIV/0!</v>
      </c>
      <c r="BD60" s="111">
        <v>58</v>
      </c>
    </row>
    <row r="61" spans="1:56" x14ac:dyDescent="0.35">
      <c r="B61" s="3" t="s">
        <v>61</v>
      </c>
      <c r="C61" s="60">
        <f>'Population 2016'!C61/'Population 2016'!C$7</f>
        <v>0</v>
      </c>
      <c r="D61" s="3">
        <f>'Population 2016'!D61/'Population 2016'!D$7</f>
        <v>0</v>
      </c>
      <c r="E61" s="3">
        <f>'Population 2016'!E61/'Population 2016'!E$7</f>
        <v>0</v>
      </c>
      <c r="F61" s="3">
        <f>'Population 2016'!F61/'Population 2016'!F$7</f>
        <v>0</v>
      </c>
      <c r="G61" s="3">
        <f>'Population 2016'!G61/'Population 2016'!G$7</f>
        <v>0</v>
      </c>
      <c r="H61" s="3">
        <f>'Population 2016'!H61/'Population 2016'!H$7</f>
        <v>0</v>
      </c>
      <c r="I61" s="3">
        <f>'Population 2016'!I61/'Population 2016'!I$7</f>
        <v>0</v>
      </c>
      <c r="J61" s="3">
        <f>'Population 2016'!J61/'Population 2016'!J$7</f>
        <v>0</v>
      </c>
      <c r="K61" s="3">
        <f>'Population 2016'!K61/'Population 2016'!K$7</f>
        <v>0</v>
      </c>
      <c r="L61" s="3">
        <f>'Population 2016'!L61/'Population 2016'!L$7</f>
        <v>0</v>
      </c>
      <c r="M61" s="3">
        <f>'Population 2016'!M61/'Population 2016'!M$7</f>
        <v>0</v>
      </c>
      <c r="N61" s="3">
        <f>'Population 2016'!N61/'Population 2016'!N$7</f>
        <v>0</v>
      </c>
      <c r="O61" s="3">
        <f>'Population 2016'!O61/'Population 2016'!O$7</f>
        <v>0</v>
      </c>
      <c r="P61" s="3">
        <f>'Population 2016'!P61/'Population 2016'!P$7</f>
        <v>0</v>
      </c>
      <c r="Q61" s="3">
        <f>'Population 2016'!Q61/'Population 2016'!Q$7</f>
        <v>0</v>
      </c>
      <c r="R61" s="3">
        <f>'Population 2016'!R61/'Population 2016'!R$7</f>
        <v>0</v>
      </c>
      <c r="S61" s="3">
        <f>'Population 2016'!S61/'Population 2016'!S$7</f>
        <v>0</v>
      </c>
      <c r="T61" s="3">
        <f>'Population 2016'!T61/'Population 2016'!T$7</f>
        <v>0</v>
      </c>
      <c r="U61" s="3" t="e">
        <f>'Population 2016'!U61/'Population 2016'!U$7</f>
        <v>#DIV/0!</v>
      </c>
      <c r="V61" s="3">
        <f>'Population 2016'!V61/'Population 2016'!V$7</f>
        <v>0</v>
      </c>
      <c r="W61" s="3">
        <f>'Population 2016'!W61/'Population 2016'!W$7</f>
        <v>0</v>
      </c>
      <c r="X61" s="3">
        <f>'Population 2016'!X61/'Population 2016'!X$7</f>
        <v>0</v>
      </c>
      <c r="Y61" s="3">
        <f>'Population 2016'!Y61/'Population 2016'!Y$7</f>
        <v>0</v>
      </c>
      <c r="Z61" s="3">
        <f>'Population 2016'!Z61/'Population 2016'!Z$7</f>
        <v>0</v>
      </c>
      <c r="AA61" s="3">
        <f>'Population 2016'!AA61/'Population 2016'!AA$7</f>
        <v>0</v>
      </c>
      <c r="AB61" s="3">
        <f>'Population 2016'!AB61/'Population 2016'!AB$7</f>
        <v>0</v>
      </c>
      <c r="AC61" s="3">
        <f>'Population 2016'!AC61/'Population 2016'!AC$7</f>
        <v>0</v>
      </c>
      <c r="AD61" s="3">
        <f>'Population 2016'!AD61/'Population 2016'!AD$7</f>
        <v>0</v>
      </c>
      <c r="AE61" s="3">
        <f>'Population 2016'!AE61/'Population 2016'!AE$7</f>
        <v>0</v>
      </c>
      <c r="AF61" s="3">
        <f>'Population 2016'!AF61/'Population 2016'!AF$7</f>
        <v>0</v>
      </c>
      <c r="AG61" s="3">
        <f>'Population 2016'!AG61/'Population 2016'!AG$7</f>
        <v>0</v>
      </c>
      <c r="AH61" s="3">
        <f>'Population 2016'!AH61/'Population 2016'!AH$7</f>
        <v>0</v>
      </c>
      <c r="AI61" s="3">
        <f>'Population 2016'!AI61/'Population 2016'!AI$7</f>
        <v>0</v>
      </c>
      <c r="AJ61" s="3">
        <f>'Population 2016'!AJ61/'Population 2016'!AJ$7</f>
        <v>0</v>
      </c>
      <c r="AK61" s="3">
        <f>'Population 2016'!AK61/'Population 2016'!AK$7</f>
        <v>0</v>
      </c>
      <c r="AL61" s="3">
        <f>'Population 2016'!AL61/'Population 2016'!AL$7</f>
        <v>0</v>
      </c>
      <c r="AM61" s="3">
        <f>'Population 2016'!AM61/'Population 2016'!AM$7</f>
        <v>0</v>
      </c>
      <c r="AN61" s="3" t="e">
        <f>'Population 2016'!AN61/'Population 2016'!AN$7</f>
        <v>#DIV/0!</v>
      </c>
      <c r="AO61" s="3" t="e">
        <f>'Population 2016'!AO61/'Population 2016'!AO$7</f>
        <v>#DIV/0!</v>
      </c>
      <c r="AP61" s="3">
        <f>'Population 2016'!AP61/'Population 2016'!AP$7</f>
        <v>0</v>
      </c>
      <c r="AQ61" s="3">
        <f>'Population 2016'!AQ61/'Population 2016'!AQ$7</f>
        <v>0</v>
      </c>
      <c r="AR61" s="3">
        <f>'Population 2016'!AR61/'Population 2016'!AR$7</f>
        <v>0</v>
      </c>
      <c r="AS61" s="3">
        <f>'Population 2016'!AS61/'Population 2016'!AS$7</f>
        <v>0</v>
      </c>
      <c r="AT61" s="3" t="e">
        <f>'Population 2016'!AT61/'Population 2016'!AT$7</f>
        <v>#DIV/0!</v>
      </c>
      <c r="AU61" s="3" t="e">
        <f>'Population 2016'!AU61/'Population 2016'!AU$7</f>
        <v>#DIV/0!</v>
      </c>
      <c r="AV61" s="3">
        <f>'Population 2016'!AV61/'Population 2016'!AV$7</f>
        <v>0</v>
      </c>
      <c r="AW61" s="3">
        <f>'Population 2016'!AW61/'Population 2016'!AW$7</f>
        <v>0</v>
      </c>
      <c r="AX61" s="3">
        <f>'Population 2016'!AX61/'Population 2016'!AX$7</f>
        <v>0</v>
      </c>
      <c r="AY61" s="3">
        <f>'Population 2016'!AY61/'Population 2016'!AY$7</f>
        <v>0</v>
      </c>
      <c r="AZ61" s="3">
        <f>'Population 2016'!AZ61/'Population 2016'!AZ$7</f>
        <v>0</v>
      </c>
      <c r="BA61" s="3">
        <f>'Population 2016'!BA61/'Population 2016'!BA$7</f>
        <v>0</v>
      </c>
      <c r="BB61" s="3">
        <f>'Population 2016'!BB61/'Population 2016'!BB$7</f>
        <v>0</v>
      </c>
      <c r="BC61" s="5" t="e">
        <f>'Population 2016'!BC61/'Population 2016'!BC$7</f>
        <v>#DIV/0!</v>
      </c>
      <c r="BD61" s="9">
        <v>59</v>
      </c>
    </row>
    <row r="62" spans="1:56" x14ac:dyDescent="0.35">
      <c r="B62" s="3" t="s">
        <v>78</v>
      </c>
      <c r="C62" s="60">
        <f>'Population 2016'!C62/'Population 2016'!C$7</f>
        <v>0</v>
      </c>
      <c r="D62" s="3">
        <f>'Population 2016'!D62/'Population 2016'!D$7</f>
        <v>0</v>
      </c>
      <c r="E62" s="3">
        <f>'Population 2016'!E62/'Population 2016'!E$7</f>
        <v>0</v>
      </c>
      <c r="F62" s="3">
        <f>'Population 2016'!F62/'Population 2016'!F$7</f>
        <v>0</v>
      </c>
      <c r="G62" s="3">
        <f>'Population 2016'!G62/'Population 2016'!G$7</f>
        <v>0</v>
      </c>
      <c r="H62" s="3">
        <f>'Population 2016'!H62/'Population 2016'!H$7</f>
        <v>0</v>
      </c>
      <c r="I62" s="3">
        <f>'Population 2016'!I62/'Population 2016'!I$7</f>
        <v>0</v>
      </c>
      <c r="J62" s="3">
        <f>'Population 2016'!J62/'Population 2016'!J$7</f>
        <v>0</v>
      </c>
      <c r="K62" s="3">
        <f>'Population 2016'!K62/'Population 2016'!K$7</f>
        <v>0</v>
      </c>
      <c r="L62" s="3">
        <f>'Population 2016'!L62/'Population 2016'!L$7</f>
        <v>0</v>
      </c>
      <c r="M62" s="3">
        <f>'Population 2016'!M62/'Population 2016'!M$7</f>
        <v>0</v>
      </c>
      <c r="N62" s="3">
        <f>'Population 2016'!N62/'Population 2016'!N$7</f>
        <v>0</v>
      </c>
      <c r="O62" s="3">
        <f>'Population 2016'!O62/'Population 2016'!O$7</f>
        <v>0</v>
      </c>
      <c r="P62" s="3">
        <f>'Population 2016'!P62/'Population 2016'!P$7</f>
        <v>0</v>
      </c>
      <c r="Q62" s="3">
        <f>'Population 2016'!Q62/'Population 2016'!Q$7</f>
        <v>0</v>
      </c>
      <c r="R62" s="3">
        <f>'Population 2016'!R62/'Population 2016'!R$7</f>
        <v>0</v>
      </c>
      <c r="S62" s="3">
        <f>'Population 2016'!S62/'Population 2016'!S$7</f>
        <v>0</v>
      </c>
      <c r="T62" s="3">
        <f>'Population 2016'!T62/'Population 2016'!T$7</f>
        <v>0</v>
      </c>
      <c r="U62" s="3" t="e">
        <f>'Population 2016'!U62/'Population 2016'!U$7</f>
        <v>#DIV/0!</v>
      </c>
      <c r="V62" s="3">
        <f>'Population 2016'!V62/'Population 2016'!V$7</f>
        <v>0</v>
      </c>
      <c r="W62" s="3">
        <f>'Population 2016'!W62/'Population 2016'!W$7</f>
        <v>0</v>
      </c>
      <c r="X62" s="3">
        <f>'Population 2016'!X62/'Population 2016'!X$7</f>
        <v>0</v>
      </c>
      <c r="Y62" s="3">
        <f>'Population 2016'!Y62/'Population 2016'!Y$7</f>
        <v>0</v>
      </c>
      <c r="Z62" s="3">
        <f>'Population 2016'!Z62/'Population 2016'!Z$7</f>
        <v>0</v>
      </c>
      <c r="AA62" s="3">
        <f>'Population 2016'!AA62/'Population 2016'!AA$7</f>
        <v>0</v>
      </c>
      <c r="AB62" s="3">
        <f>'Population 2016'!AB62/'Population 2016'!AB$7</f>
        <v>0</v>
      </c>
      <c r="AC62" s="3">
        <f>'Population 2016'!AC62/'Population 2016'!AC$7</f>
        <v>0</v>
      </c>
      <c r="AD62" s="3">
        <f>'Population 2016'!AD62/'Population 2016'!AD$7</f>
        <v>0</v>
      </c>
      <c r="AE62" s="3">
        <f>'Population 2016'!AE62/'Population 2016'!AE$7</f>
        <v>0</v>
      </c>
      <c r="AF62" s="3">
        <f>'Population 2016'!AF62/'Population 2016'!AF$7</f>
        <v>0</v>
      </c>
      <c r="AG62" s="3">
        <f>'Population 2016'!AG62/'Population 2016'!AG$7</f>
        <v>0</v>
      </c>
      <c r="AH62" s="3">
        <f>'Population 2016'!AH62/'Population 2016'!AH$7</f>
        <v>0</v>
      </c>
      <c r="AI62" s="3">
        <f>'Population 2016'!AI62/'Population 2016'!AI$7</f>
        <v>0</v>
      </c>
      <c r="AJ62" s="3">
        <f>'Population 2016'!AJ62/'Population 2016'!AJ$7</f>
        <v>0</v>
      </c>
      <c r="AK62" s="3">
        <f>'Population 2016'!AK62/'Population 2016'!AK$7</f>
        <v>0</v>
      </c>
      <c r="AL62" s="3">
        <f>'Population 2016'!AL62/'Population 2016'!AL$7</f>
        <v>0</v>
      </c>
      <c r="AM62" s="3">
        <f>'Population 2016'!AM62/'Population 2016'!AM$7</f>
        <v>0</v>
      </c>
      <c r="AN62" s="3" t="e">
        <f>'Population 2016'!AN62/'Population 2016'!AN$7</f>
        <v>#DIV/0!</v>
      </c>
      <c r="AO62" s="3" t="e">
        <f>'Population 2016'!AO62/'Population 2016'!AO$7</f>
        <v>#DIV/0!</v>
      </c>
      <c r="AP62" s="3">
        <f>'Population 2016'!AP62/'Population 2016'!AP$7</f>
        <v>0</v>
      </c>
      <c r="AQ62" s="3">
        <f>'Population 2016'!AQ62/'Population 2016'!AQ$7</f>
        <v>0</v>
      </c>
      <c r="AR62" s="3">
        <f>'Population 2016'!AR62/'Population 2016'!AR$7</f>
        <v>0</v>
      </c>
      <c r="AS62" s="3">
        <f>'Population 2016'!AS62/'Population 2016'!AS$7</f>
        <v>0</v>
      </c>
      <c r="AT62" s="3" t="e">
        <f>'Population 2016'!AT62/'Population 2016'!AT$7</f>
        <v>#DIV/0!</v>
      </c>
      <c r="AU62" s="3" t="e">
        <f>'Population 2016'!AU62/'Population 2016'!AU$7</f>
        <v>#DIV/0!</v>
      </c>
      <c r="AV62" s="3">
        <f>'Population 2016'!AV62/'Population 2016'!AV$7</f>
        <v>0</v>
      </c>
      <c r="AW62" s="3">
        <f>'Population 2016'!AW62/'Population 2016'!AW$7</f>
        <v>0</v>
      </c>
      <c r="AX62" s="3">
        <f>'Population 2016'!AX62/'Population 2016'!AX$7</f>
        <v>0</v>
      </c>
      <c r="AY62" s="3">
        <f>'Population 2016'!AY62/'Population 2016'!AY$7</f>
        <v>0</v>
      </c>
      <c r="AZ62" s="3">
        <f>'Population 2016'!AZ62/'Population 2016'!AZ$7</f>
        <v>0</v>
      </c>
      <c r="BA62" s="3">
        <f>'Population 2016'!BA62/'Population 2016'!BA$7</f>
        <v>0</v>
      </c>
      <c r="BB62" s="3">
        <f>'Population 2016'!BB62/'Population 2016'!BB$7</f>
        <v>0</v>
      </c>
      <c r="BC62" s="5" t="e">
        <f>'Population 2016'!BC62/'Population 2016'!BC$7</f>
        <v>#DIV/0!</v>
      </c>
      <c r="BD62" s="9">
        <v>60</v>
      </c>
    </row>
    <row r="63" spans="1:56" x14ac:dyDescent="0.35">
      <c r="B63" s="3" t="s">
        <v>62</v>
      </c>
      <c r="C63" s="60">
        <f>'Population 2016'!C63/'Population 2016'!C$7</f>
        <v>2.3366866165796512E-2</v>
      </c>
      <c r="D63" s="3">
        <f>'Population 2016'!D63/'Population 2016'!D$7</f>
        <v>2.3858146137371122E-2</v>
      </c>
      <c r="E63" s="3">
        <f>'Population 2016'!E63/'Population 2016'!E$7</f>
        <v>2.562342713337909E-2</v>
      </c>
      <c r="F63" s="3">
        <f>'Population 2016'!F63/'Population 2016'!F$7</f>
        <v>3.3025885153228206E-2</v>
      </c>
      <c r="G63" s="3">
        <f>'Population 2016'!G63/'Population 2016'!G$7</f>
        <v>2.7047054464616523E-2</v>
      </c>
      <c r="H63" s="3">
        <f>'Population 2016'!H63/'Population 2016'!H$7</f>
        <v>2.9276091911804424E-2</v>
      </c>
      <c r="I63" s="3">
        <f>'Population 2016'!I63/'Population 2016'!I$7</f>
        <v>3.2872981910134214E-2</v>
      </c>
      <c r="J63" s="3">
        <f>'Population 2016'!J63/'Population 2016'!J$7</f>
        <v>2.9870260484763149E-2</v>
      </c>
      <c r="K63" s="3">
        <f>'Population 2016'!K63/'Population 2016'!K$7</f>
        <v>2.7463165280144333E-2</v>
      </c>
      <c r="L63" s="3">
        <f>'Population 2016'!L63/'Population 2016'!L$7</f>
        <v>3.1550480769230768E-2</v>
      </c>
      <c r="M63" s="3">
        <f>'Population 2016'!M63/'Population 2016'!M$7</f>
        <v>3.1550480769230768E-2</v>
      </c>
      <c r="N63" s="3">
        <f>'Population 2016'!N63/'Population 2016'!N$7</f>
        <v>2.9211814659272837E-2</v>
      </c>
      <c r="O63" s="3">
        <f>'Population 2016'!O63/'Population 2016'!O$7</f>
        <v>2.7685845213849286E-2</v>
      </c>
      <c r="P63" s="3">
        <f>'Population 2016'!P63/'Population 2016'!P$7</f>
        <v>2.7301280502536846E-2</v>
      </c>
      <c r="Q63" s="3">
        <f>'Population 2016'!Q63/'Population 2016'!Q$7</f>
        <v>2.843439534087016E-2</v>
      </c>
      <c r="R63" s="3">
        <f>'Population 2016'!R63/'Population 2016'!R$7</f>
        <v>3.3887987012987016E-2</v>
      </c>
      <c r="S63" s="3">
        <f>'Population 2016'!S63/'Population 2016'!S$7</f>
        <v>2.9441723800195885E-2</v>
      </c>
      <c r="T63" s="3">
        <f>'Population 2016'!T63/'Population 2016'!T$7</f>
        <v>2.6873458885752065E-2</v>
      </c>
      <c r="U63" s="3" t="e">
        <f>'Population 2016'!U63/'Population 2016'!U$7</f>
        <v>#DIV/0!</v>
      </c>
      <c r="V63" s="3">
        <f>'Population 2016'!V63/'Population 2016'!V$7</f>
        <v>2.4892343241256172E-2</v>
      </c>
      <c r="W63" s="3">
        <f>'Population 2016'!W63/'Population 2016'!W$7</f>
        <v>3.0953307722249489E-2</v>
      </c>
      <c r="X63" s="3">
        <f>'Population 2016'!X63/'Population 2016'!X$7</f>
        <v>3.0953307722249489E-2</v>
      </c>
      <c r="Y63" s="3">
        <f>'Population 2016'!Y63/'Population 2016'!Y$7</f>
        <v>2.7435265104808877E-2</v>
      </c>
      <c r="Z63" s="3">
        <f>'Population 2016'!Z63/'Population 2016'!Z$7</f>
        <v>2.53492417127479E-2</v>
      </c>
      <c r="AA63" s="3">
        <f>'Population 2016'!AA63/'Population 2016'!AA$7</f>
        <v>2.6628649455162724E-2</v>
      </c>
      <c r="AB63" s="3">
        <f>'Population 2016'!AB63/'Population 2016'!AB$7</f>
        <v>2.3899188876013906E-2</v>
      </c>
      <c r="AC63" s="3">
        <f>'Population 2016'!AC63/'Population 2016'!AC$7</f>
        <v>2.574934738019765E-2</v>
      </c>
      <c r="AD63" s="3">
        <f>'Population 2016'!AD63/'Population 2016'!AD$7</f>
        <v>2.9571774845138701E-2</v>
      </c>
      <c r="AE63" s="3">
        <f>'Population 2016'!AE63/'Population 2016'!AE$7</f>
        <v>3.0606820080504291E-2</v>
      </c>
      <c r="AF63" s="3">
        <f>'Population 2016'!AF63/'Population 2016'!AF$7</f>
        <v>2.4868069110099037E-2</v>
      </c>
      <c r="AG63" s="3">
        <f>'Population 2016'!AG63/'Population 2016'!AG$7</f>
        <v>3.0606820080504291E-2</v>
      </c>
      <c r="AH63" s="3">
        <f>'Population 2016'!AH63/'Population 2016'!AH$7</f>
        <v>2.8805308138905916E-2</v>
      </c>
      <c r="AI63" s="3">
        <f>'Population 2016'!AI63/'Population 2016'!AI$7</f>
        <v>2.8238866396761132E-2</v>
      </c>
      <c r="AJ63" s="3">
        <f>'Population 2016'!AJ63/'Population 2016'!AJ$7</f>
        <v>2.899165605996323E-2</v>
      </c>
      <c r="AK63" s="3">
        <f>'Population 2016'!AK63/'Population 2016'!AK$7</f>
        <v>2.5196850393700787E-2</v>
      </c>
      <c r="AL63" s="3">
        <f>'Population 2016'!AL63/'Population 2016'!AL$7</f>
        <v>3.0031565375894721E-2</v>
      </c>
      <c r="AM63" s="3">
        <f>'Population 2016'!AM63/'Population 2016'!AM$7</f>
        <v>2.9491021441680025E-2</v>
      </c>
      <c r="AN63" s="3" t="e">
        <f>'Population 2016'!AN63/'Population 2016'!AN$7</f>
        <v>#DIV/0!</v>
      </c>
      <c r="AO63" s="3" t="e">
        <f>'Population 2016'!AO63/'Population 2016'!AO$7</f>
        <v>#DIV/0!</v>
      </c>
      <c r="AP63" s="3">
        <f>'Population 2016'!AP63/'Population 2016'!AP$7</f>
        <v>2.7643504531722055E-2</v>
      </c>
      <c r="AQ63" s="3">
        <f>'Population 2016'!AQ63/'Population 2016'!AQ$7</f>
        <v>2.5568320703984355E-2</v>
      </c>
      <c r="AR63" s="3">
        <f>'Population 2016'!AR63/'Population 2016'!AR$7</f>
        <v>2.7678352368745083E-2</v>
      </c>
      <c r="AS63" s="3">
        <f>'Population 2016'!AS63/'Population 2016'!AS$7</f>
        <v>3.2872981910134214E-2</v>
      </c>
      <c r="AT63" s="3" t="e">
        <f>'Population 2016'!AT63/'Population 2016'!AT$7</f>
        <v>#DIV/0!</v>
      </c>
      <c r="AU63" s="3" t="e">
        <f>'Population 2016'!AU63/'Population 2016'!AU$7</f>
        <v>#DIV/0!</v>
      </c>
      <c r="AV63" s="3">
        <f>'Population 2016'!AV63/'Population 2016'!AV$7</f>
        <v>3.0265519589032619E-2</v>
      </c>
      <c r="AW63" s="3">
        <f>'Population 2016'!AW63/'Population 2016'!AW$7</f>
        <v>2.7682121725233537E-2</v>
      </c>
      <c r="AX63" s="3">
        <f>'Population 2016'!AX63/'Population 2016'!AX$7</f>
        <v>3.229387425572712E-2</v>
      </c>
      <c r="AY63" s="3">
        <f>'Population 2016'!AY63/'Population 2016'!AY$7</f>
        <v>3.0234571107071756E-2</v>
      </c>
      <c r="AZ63" s="3">
        <f>'Population 2016'!AZ63/'Population 2016'!AZ$7</f>
        <v>2.9482114066015839E-2</v>
      </c>
      <c r="BA63" s="3">
        <f>'Population 2016'!BA63/'Population 2016'!BA$7</f>
        <v>2.8600866908264053E-2</v>
      </c>
      <c r="BB63" s="3">
        <f>'Population 2016'!BB63/'Population 2016'!BB$7</f>
        <v>3.1309876328165828E-2</v>
      </c>
      <c r="BC63" s="5" t="e">
        <f>'Population 2016'!BC63/'Population 2016'!BC$7</f>
        <v>#DIV/0!</v>
      </c>
      <c r="BD63" s="9">
        <v>61</v>
      </c>
    </row>
    <row r="64" spans="1:56" x14ac:dyDescent="0.35">
      <c r="B64" s="3" t="s">
        <v>63</v>
      </c>
      <c r="C64" s="60">
        <f>'Population 2016'!C64/'Population 2016'!C$7</f>
        <v>4.9789889214313002E-2</v>
      </c>
      <c r="D64" s="3">
        <f>'Population 2016'!D64/'Population 2016'!D$7</f>
        <v>4.891168999352493E-2</v>
      </c>
      <c r="E64" s="3">
        <f>'Population 2016'!E64/'Population 2016'!E$7</f>
        <v>4.5756119881034091E-2</v>
      </c>
      <c r="F64" s="3">
        <f>'Population 2016'!F64/'Population 2016'!F$7</f>
        <v>4.7604879500148765E-2</v>
      </c>
      <c r="G64" s="3">
        <f>'Population 2016'!G64/'Population 2016'!G$7</f>
        <v>3.8532789922193403E-2</v>
      </c>
      <c r="H64" s="3">
        <f>'Population 2016'!H64/'Population 2016'!H$7</f>
        <v>4.3827713980144109E-2</v>
      </c>
      <c r="I64" s="3">
        <f>'Population 2016'!I64/'Population 2016'!I$7</f>
        <v>4.2209686831355765E-2</v>
      </c>
      <c r="J64" s="3">
        <f>'Population 2016'!J64/'Population 2016'!J$7</f>
        <v>4.8124308558785078E-2</v>
      </c>
      <c r="K64" s="3">
        <f>'Population 2016'!K64/'Population 2016'!K$7</f>
        <v>4.430189435702115E-2</v>
      </c>
      <c r="L64" s="3">
        <f>'Population 2016'!L64/'Population 2016'!L$7</f>
        <v>5.028044871794872E-2</v>
      </c>
      <c r="M64" s="3">
        <f>'Population 2016'!M64/'Population 2016'!M$7</f>
        <v>5.028044871794872E-2</v>
      </c>
      <c r="N64" s="3">
        <f>'Population 2016'!N64/'Population 2016'!N$7</f>
        <v>4.9745933780366132E-2</v>
      </c>
      <c r="O64" s="3">
        <f>'Population 2016'!O64/'Population 2016'!O$7</f>
        <v>4.3374490835030553E-2</v>
      </c>
      <c r="P64" s="3">
        <f>'Population 2016'!P64/'Population 2016'!P$7</f>
        <v>4.2763952645566559E-2</v>
      </c>
      <c r="Q64" s="3">
        <f>'Population 2016'!Q64/'Population 2016'!Q$7</f>
        <v>4.1109969167523124E-2</v>
      </c>
      <c r="R64" s="3">
        <f>'Population 2016'!R64/'Population 2016'!R$7</f>
        <v>4.6469155844155847E-2</v>
      </c>
      <c r="S64" s="3">
        <f>'Population 2016'!S64/'Population 2016'!S$7</f>
        <v>4.0888018282729352E-2</v>
      </c>
      <c r="T64" s="3">
        <f>'Population 2016'!T64/'Population 2016'!T$7</f>
        <v>4.2454347282278523E-2</v>
      </c>
      <c r="U64" s="3" t="e">
        <f>'Population 2016'!U64/'Population 2016'!U$7</f>
        <v>#DIV/0!</v>
      </c>
      <c r="V64" s="3">
        <f>'Population 2016'!V64/'Population 2016'!V$7</f>
        <v>4.0752021846444698E-2</v>
      </c>
      <c r="W64" s="3">
        <f>'Population 2016'!W64/'Population 2016'!W$7</f>
        <v>3.8044306046810743E-2</v>
      </c>
      <c r="X64" s="3">
        <f>'Population 2016'!X64/'Population 2016'!X$7</f>
        <v>3.8044306046810743E-2</v>
      </c>
      <c r="Y64" s="3">
        <f>'Population 2016'!Y64/'Population 2016'!Y$7</f>
        <v>4.4518084669132756E-2</v>
      </c>
      <c r="Z64" s="3">
        <f>'Population 2016'!Z64/'Population 2016'!Z$7</f>
        <v>4.3159832043901065E-2</v>
      </c>
      <c r="AA64" s="3">
        <f>'Population 2016'!AA64/'Population 2016'!AA$7</f>
        <v>4.2441485244466025E-2</v>
      </c>
      <c r="AB64" s="3">
        <f>'Population 2016'!AB64/'Population 2016'!AB$7</f>
        <v>4.9101969872537662E-2</v>
      </c>
      <c r="AC64" s="3">
        <f>'Population 2016'!AC64/'Population 2016'!AC$7</f>
        <v>4.3611900988252843E-2</v>
      </c>
      <c r="AD64" s="3">
        <f>'Population 2016'!AD64/'Population 2016'!AD$7</f>
        <v>4.368435227578777E-2</v>
      </c>
      <c r="AE64" s="3">
        <f>'Population 2016'!AE64/'Population 2016'!AE$7</f>
        <v>4.5796308954203689E-2</v>
      </c>
      <c r="AF64" s="3">
        <f>'Population 2016'!AF64/'Population 2016'!AF$7</f>
        <v>4.0952794043229955E-2</v>
      </c>
      <c r="AG64" s="3">
        <f>'Population 2016'!AG64/'Population 2016'!AG$7</f>
        <v>4.5796308954203689E-2</v>
      </c>
      <c r="AH64" s="3">
        <f>'Population 2016'!AH64/'Population 2016'!AH$7</f>
        <v>3.9544192420035339E-2</v>
      </c>
      <c r="AI64" s="3">
        <f>'Population 2016'!AI64/'Population 2016'!AI$7</f>
        <v>4.2701304543409806E-2</v>
      </c>
      <c r="AJ64" s="3">
        <f>'Population 2016'!AJ64/'Population 2016'!AJ$7</f>
        <v>4.6103804270965915E-2</v>
      </c>
      <c r="AK64" s="3">
        <f>'Population 2016'!AK64/'Population 2016'!AK$7</f>
        <v>5.5118110236220472E-2</v>
      </c>
      <c r="AL64" s="3">
        <f>'Population 2016'!AL64/'Population 2016'!AL$7</f>
        <v>4.3257902458542656E-2</v>
      </c>
      <c r="AM64" s="3">
        <f>'Population 2016'!AM64/'Population 2016'!AM$7</f>
        <v>3.9770483425093504E-2</v>
      </c>
      <c r="AN64" s="3" t="e">
        <f>'Population 2016'!AN64/'Population 2016'!AN$7</f>
        <v>#DIV/0!</v>
      </c>
      <c r="AO64" s="3" t="e">
        <f>'Population 2016'!AO64/'Population 2016'!AO$7</f>
        <v>#DIV/0!</v>
      </c>
      <c r="AP64" s="3">
        <f>'Population 2016'!AP64/'Population 2016'!AP$7</f>
        <v>4.9244712990936558E-2</v>
      </c>
      <c r="AQ64" s="3">
        <f>'Population 2016'!AQ64/'Population 2016'!AQ$7</f>
        <v>4.7054509899780002E-2</v>
      </c>
      <c r="AR64" s="3">
        <f>'Population 2016'!AR64/'Population 2016'!AR$7</f>
        <v>4.3135213715585499E-2</v>
      </c>
      <c r="AS64" s="3">
        <f>'Population 2016'!AS64/'Population 2016'!AS$7</f>
        <v>4.2209686831355765E-2</v>
      </c>
      <c r="AT64" s="3" t="e">
        <f>'Population 2016'!AT64/'Population 2016'!AT$7</f>
        <v>#DIV/0!</v>
      </c>
      <c r="AU64" s="3" t="e">
        <f>'Population 2016'!AU64/'Population 2016'!AU$7</f>
        <v>#DIV/0!</v>
      </c>
      <c r="AV64" s="3">
        <f>'Population 2016'!AV64/'Population 2016'!AV$7</f>
        <v>4.6295723215943552E-2</v>
      </c>
      <c r="AW64" s="3">
        <f>'Population 2016'!AW64/'Population 2016'!AW$7</f>
        <v>3.917353170601777E-2</v>
      </c>
      <c r="AX64" s="3">
        <f>'Population 2016'!AX64/'Population 2016'!AX$7</f>
        <v>5.1972953880310827E-2</v>
      </c>
      <c r="AY64" s="3">
        <f>'Population 2016'!AY64/'Population 2016'!AY$7</f>
        <v>4.3607720938284425E-2</v>
      </c>
      <c r="AZ64" s="3">
        <f>'Population 2016'!AZ64/'Population 2016'!AZ$7</f>
        <v>4.9432150387129926E-2</v>
      </c>
      <c r="BA64" s="3">
        <f>'Population 2016'!BA64/'Population 2016'!BA$7</f>
        <v>4.4659987209550202E-2</v>
      </c>
      <c r="BB64" s="3">
        <f>'Population 2016'!BB64/'Population 2016'!BB$7</f>
        <v>4.2457759972130291E-2</v>
      </c>
      <c r="BC64" s="5" t="e">
        <f>'Population 2016'!BC64/'Population 2016'!BC$7</f>
        <v>#DIV/0!</v>
      </c>
      <c r="BD64" s="9">
        <v>62</v>
      </c>
    </row>
    <row r="65" spans="2:56" x14ac:dyDescent="0.35">
      <c r="B65" s="3" t="s">
        <v>64</v>
      </c>
      <c r="C65" s="60">
        <f>'Population 2016'!C65/'Population 2016'!C$7</f>
        <v>6.5643703043422902E-2</v>
      </c>
      <c r="D65" s="3">
        <f>'Population 2016'!D65/'Population 2016'!D$7</f>
        <v>6.3206654380634553E-2</v>
      </c>
      <c r="E65" s="3">
        <f>'Population 2016'!E65/'Population 2016'!E$7</f>
        <v>5.4449782658430562E-2</v>
      </c>
      <c r="F65" s="3">
        <f>'Population 2016'!F65/'Population 2016'!F$7</f>
        <v>4.4480809282951506E-2</v>
      </c>
      <c r="G65" s="3">
        <f>'Population 2016'!G65/'Population 2016'!G$7</f>
        <v>3.18636532048907E-2</v>
      </c>
      <c r="H65" s="3">
        <f>'Population 2016'!H65/'Population 2016'!H$7</f>
        <v>4.3892531895816003E-2</v>
      </c>
      <c r="I65" s="3">
        <f>'Population 2016'!I65/'Population 2016'!I$7</f>
        <v>3.96809959151916E-2</v>
      </c>
      <c r="J65" s="3">
        <f>'Population 2016'!J65/'Population 2016'!J$7</f>
        <v>5.0990646686110828E-2</v>
      </c>
      <c r="K65" s="3">
        <f>'Population 2016'!K65/'Population 2016'!K$7</f>
        <v>4.2898666933948081E-2</v>
      </c>
      <c r="L65" s="3">
        <f>'Population 2016'!L65/'Population 2016'!L$7</f>
        <v>5.0480769230769232E-2</v>
      </c>
      <c r="M65" s="3">
        <f>'Population 2016'!M65/'Population 2016'!M$7</f>
        <v>5.0480769230769232E-2</v>
      </c>
      <c r="N65" s="3">
        <f>'Population 2016'!N65/'Population 2016'!N$7</f>
        <v>6.480428780250122E-2</v>
      </c>
      <c r="O65" s="3">
        <f>'Population 2016'!O65/'Population 2016'!O$7</f>
        <v>4.461558044806517E-2</v>
      </c>
      <c r="P65" s="3">
        <f>'Population 2016'!P65/'Population 2016'!P$7</f>
        <v>4.638801642908915E-2</v>
      </c>
      <c r="Q65" s="3">
        <f>'Population 2016'!Q65/'Population 2016'!Q$7</f>
        <v>4.6933881466255566E-2</v>
      </c>
      <c r="R65" s="3">
        <f>'Population 2016'!R65/'Population 2016'!R$7</f>
        <v>4.4642857142857144E-2</v>
      </c>
      <c r="S65" s="3">
        <f>'Population 2016'!S65/'Population 2016'!S$7</f>
        <v>5.2530199151158995E-2</v>
      </c>
      <c r="T65" s="3">
        <f>'Population 2016'!T65/'Population 2016'!T$7</f>
        <v>6.3931672801343667E-2</v>
      </c>
      <c r="U65" s="3" t="e">
        <f>'Population 2016'!U65/'Population 2016'!U$7</f>
        <v>#DIV/0!</v>
      </c>
      <c r="V65" s="3">
        <f>'Population 2016'!V65/'Population 2016'!V$7</f>
        <v>4.684381892658334E-2</v>
      </c>
      <c r="W65" s="3">
        <f>'Population 2016'!W65/'Population 2016'!W$7</f>
        <v>4.6675354126825636E-2</v>
      </c>
      <c r="X65" s="3">
        <f>'Population 2016'!X65/'Population 2016'!X$7</f>
        <v>4.6675354126825636E-2</v>
      </c>
      <c r="Y65" s="3">
        <f>'Population 2016'!Y65/'Population 2016'!Y$7</f>
        <v>4.8962186600904234E-2</v>
      </c>
      <c r="Z65" s="3">
        <f>'Population 2016'!Z65/'Population 2016'!Z$7</f>
        <v>5.963115358212287E-2</v>
      </c>
      <c r="AA65" s="3">
        <f>'Population 2016'!AA65/'Population 2016'!AA$7</f>
        <v>5.2001817853563177E-2</v>
      </c>
      <c r="AB65" s="3">
        <f>'Population 2016'!AB65/'Population 2016'!AB$7</f>
        <v>6.2379297025878716E-2</v>
      </c>
      <c r="AC65" s="3">
        <f>'Population 2016'!AC65/'Population 2016'!AC$7</f>
        <v>5.5953407607682269E-2</v>
      </c>
      <c r="AD65" s="3">
        <f>'Population 2016'!AD65/'Population 2016'!AD$7</f>
        <v>4.1314301104228388E-2</v>
      </c>
      <c r="AE65" s="3">
        <f>'Population 2016'!AE65/'Population 2016'!AE$7</f>
        <v>4.5188729399255716E-2</v>
      </c>
      <c r="AF65" s="3">
        <f>'Population 2016'!AF65/'Population 2016'!AF$7</f>
        <v>4.1314248536109301E-2</v>
      </c>
      <c r="AG65" s="3">
        <f>'Population 2016'!AG65/'Population 2016'!AG$7</f>
        <v>4.5188729399255716E-2</v>
      </c>
      <c r="AH65" s="3">
        <f>'Population 2016'!AH65/'Population 2016'!AH$7</f>
        <v>4.2219898308751939E-2</v>
      </c>
      <c r="AI65" s="3">
        <f>'Population 2016'!AI65/'Population 2016'!AI$7</f>
        <v>5.7163742690058479E-2</v>
      </c>
      <c r="AJ65" s="3">
        <f>'Population 2016'!AJ65/'Population 2016'!AJ$7</f>
        <v>4.76594541083298E-2</v>
      </c>
      <c r="AK65" s="3">
        <f>'Population 2016'!AK65/'Population 2016'!AK$7</f>
        <v>3.6220472440944881E-2</v>
      </c>
      <c r="AL65" s="3">
        <f>'Population 2016'!AL65/'Population 2016'!AL$7</f>
        <v>4.3346819010358778E-2</v>
      </c>
      <c r="AM65" s="3">
        <f>'Population 2016'!AM65/'Population 2016'!AM$7</f>
        <v>4.3196970752897995E-2</v>
      </c>
      <c r="AN65" s="3" t="e">
        <f>'Population 2016'!AN65/'Population 2016'!AN$7</f>
        <v>#DIV/0!</v>
      </c>
      <c r="AO65" s="3" t="e">
        <f>'Population 2016'!AO65/'Population 2016'!AO$7</f>
        <v>#DIV/0!</v>
      </c>
      <c r="AP65" s="3">
        <f>'Population 2016'!AP65/'Population 2016'!AP$7</f>
        <v>6.0574018126888216E-2</v>
      </c>
      <c r="AQ65" s="3">
        <f>'Population 2016'!AQ65/'Population 2016'!AQ$7</f>
        <v>5.3409924223906134E-2</v>
      </c>
      <c r="AR65" s="3">
        <f>'Population 2016'!AR65/'Population 2016'!AR$7</f>
        <v>5.1739556128286672E-2</v>
      </c>
      <c r="AS65" s="3">
        <f>'Population 2016'!AS65/'Population 2016'!AS$7</f>
        <v>3.96809959151916E-2</v>
      </c>
      <c r="AT65" s="3" t="e">
        <f>'Population 2016'!AT65/'Population 2016'!AT$7</f>
        <v>#DIV/0!</v>
      </c>
      <c r="AU65" s="3" t="e">
        <f>'Population 2016'!AU65/'Population 2016'!AU$7</f>
        <v>#DIV/0!</v>
      </c>
      <c r="AV65" s="3">
        <f>'Population 2016'!AV65/'Population 2016'!AV$7</f>
        <v>4.4005694126384852E-2</v>
      </c>
      <c r="AW65" s="3">
        <f>'Population 2016'!AW65/'Population 2016'!AW$7</f>
        <v>4.0619470710222406E-2</v>
      </c>
      <c r="AX65" s="3">
        <f>'Population 2016'!AX65/'Population 2016'!AX$7</f>
        <v>5.9138157230800285E-2</v>
      </c>
      <c r="AY65" s="3">
        <f>'Population 2016'!AY65/'Population 2016'!AY$7</f>
        <v>5.4107158313857873E-2</v>
      </c>
      <c r="AZ65" s="3">
        <f>'Population 2016'!AZ65/'Population 2016'!AZ$7</f>
        <v>6.1887634875356569E-2</v>
      </c>
      <c r="BA65" s="3">
        <f>'Population 2016'!BA65/'Population 2016'!BA$7</f>
        <v>4.6400909543096711E-2</v>
      </c>
      <c r="BB65" s="3">
        <f>'Population 2016'!BB65/'Population 2016'!BB$7</f>
        <v>4.4896359519247517E-2</v>
      </c>
      <c r="BC65" s="5" t="e">
        <f>'Population 2016'!BC65/'Population 2016'!BC$7</f>
        <v>#DIV/0!</v>
      </c>
      <c r="BD65" s="9">
        <v>63</v>
      </c>
    </row>
    <row r="66" spans="2:56" x14ac:dyDescent="0.35">
      <c r="B66" s="3" t="s">
        <v>65</v>
      </c>
      <c r="C66" s="60">
        <f>'Population 2016'!C66/'Population 2016'!C$7</f>
        <v>5.7684961161339615E-2</v>
      </c>
      <c r="D66" s="3">
        <f>'Population 2016'!D66/'Population 2016'!D$7</f>
        <v>5.6831199880460231E-2</v>
      </c>
      <c r="E66" s="3">
        <f>'Population 2016'!E66/'Population 2016'!E$7</f>
        <v>5.3763440860215055E-2</v>
      </c>
      <c r="F66" s="3">
        <f>'Population 2016'!F66/'Population 2016'!F$7</f>
        <v>4.9390062481404345E-2</v>
      </c>
      <c r="G66" s="3">
        <f>'Population 2016'!G66/'Population 2016'!G$7</f>
        <v>3.7236013338273435E-2</v>
      </c>
      <c r="H66" s="3">
        <f>'Population 2016'!H66/'Population 2016'!H$7</f>
        <v>3.8955567318806915E-2</v>
      </c>
      <c r="I66" s="3">
        <f>'Population 2016'!I66/'Population 2016'!I$7</f>
        <v>4.0264539972767945E-2</v>
      </c>
      <c r="J66" s="3">
        <f>'Population 2016'!J66/'Population 2016'!J$7</f>
        <v>4.4604244191893794E-2</v>
      </c>
      <c r="K66" s="3">
        <f>'Population 2016'!K66/'Population 2016'!K$7</f>
        <v>4.099428685977749E-2</v>
      </c>
      <c r="L66" s="3">
        <f>'Population 2016'!L66/'Population 2016'!L$7</f>
        <v>4.3068910256410256E-2</v>
      </c>
      <c r="M66" s="3">
        <f>'Population 2016'!M66/'Population 2016'!M$7</f>
        <v>4.3068910256410256E-2</v>
      </c>
      <c r="N66" s="3">
        <f>'Population 2016'!N66/'Population 2016'!N$7</f>
        <v>5.1950161256641689E-2</v>
      </c>
      <c r="O66" s="3">
        <f>'Population 2016'!O66/'Population 2016'!O$7</f>
        <v>3.9651221995926682E-2</v>
      </c>
      <c r="P66" s="3">
        <f>'Population 2016'!P66/'Population 2016'!P$7</f>
        <v>3.9864701618748492E-2</v>
      </c>
      <c r="Q66" s="3">
        <f>'Population 2016'!Q66/'Population 2016'!Q$7</f>
        <v>4.2480301473107225E-2</v>
      </c>
      <c r="R66" s="3">
        <f>'Population 2016'!R66/'Population 2016'!R$7</f>
        <v>4.3425324675324672E-2</v>
      </c>
      <c r="S66" s="3">
        <f>'Population 2016'!S66/'Population 2016'!S$7</f>
        <v>5.0199151158994447E-2</v>
      </c>
      <c r="T66" s="3">
        <f>'Population 2016'!T66/'Population 2016'!T$7</f>
        <v>6.2948933280920563E-2</v>
      </c>
      <c r="U66" s="3" t="e">
        <f>'Population 2016'!U66/'Population 2016'!U$7</f>
        <v>#DIV/0!</v>
      </c>
      <c r="V66" s="3">
        <f>'Population 2016'!V66/'Population 2016'!V$7</f>
        <v>4.5898540069320447E-2</v>
      </c>
      <c r="W66" s="3">
        <f>'Population 2016'!W66/'Population 2016'!W$7</f>
        <v>4.1175176428776931E-2</v>
      </c>
      <c r="X66" s="3">
        <f>'Population 2016'!X66/'Population 2016'!X$7</f>
        <v>4.1175176428776931E-2</v>
      </c>
      <c r="Y66" s="3">
        <f>'Population 2016'!Y66/'Population 2016'!Y$7</f>
        <v>4.5237361282367446E-2</v>
      </c>
      <c r="Z66" s="3">
        <f>'Population 2016'!Z66/'Population 2016'!Z$7</f>
        <v>5.0492118108346001E-2</v>
      </c>
      <c r="AA66" s="3">
        <f>'Population 2016'!AA66/'Population 2016'!AA$7</f>
        <v>4.7301545798081296E-2</v>
      </c>
      <c r="AB66" s="3">
        <f>'Population 2016'!AB66/'Population 2016'!AB$7</f>
        <v>5.6682116647354189E-2</v>
      </c>
      <c r="AC66" s="3">
        <f>'Population 2016'!AC66/'Population 2016'!AC$7</f>
        <v>4.862308875629312E-2</v>
      </c>
      <c r="AD66" s="3">
        <f>'Population 2016'!AD66/'Population 2016'!AD$7</f>
        <v>4.6108268246700779E-2</v>
      </c>
      <c r="AE66" s="3">
        <f>'Population 2016'!AE66/'Population 2016'!AE$7</f>
        <v>4.9745576061365537E-2</v>
      </c>
      <c r="AF66" s="3">
        <f>'Population 2016'!AF66/'Population 2016'!AF$7</f>
        <v>4.0410612303910937E-2</v>
      </c>
      <c r="AG66" s="3">
        <f>'Population 2016'!AG66/'Population 2016'!AG$7</f>
        <v>4.9745576061365537E-2</v>
      </c>
      <c r="AH66" s="3">
        <f>'Population 2016'!AH66/'Population 2016'!AH$7</f>
        <v>4.4030146767155894E-2</v>
      </c>
      <c r="AI66" s="3">
        <f>'Population 2016'!AI66/'Population 2016'!AI$7</f>
        <v>5.6770130454340983E-2</v>
      </c>
      <c r="AJ66" s="3">
        <f>'Population 2016'!AJ66/'Population 2016'!AJ$7</f>
        <v>4.1861122896337151E-2</v>
      </c>
      <c r="AK66" s="3">
        <f>'Population 2016'!AK66/'Population 2016'!AK$7</f>
        <v>5.1968503937007873E-2</v>
      </c>
      <c r="AL66" s="3">
        <f>'Population 2016'!AL66/'Population 2016'!AL$7</f>
        <v>3.7633930556173034E-2</v>
      </c>
      <c r="AM66" s="3">
        <f>'Population 2016'!AM66/'Population 2016'!AM$7</f>
        <v>4.3673194415406416E-2</v>
      </c>
      <c r="AN66" s="3" t="e">
        <f>'Population 2016'!AN66/'Population 2016'!AN$7</f>
        <v>#DIV/0!</v>
      </c>
      <c r="AO66" s="3" t="e">
        <f>'Population 2016'!AO66/'Population 2016'!AO$7</f>
        <v>#DIV/0!</v>
      </c>
      <c r="AP66" s="3">
        <f>'Population 2016'!AP66/'Population 2016'!AP$7</f>
        <v>5.4380664652567974E-2</v>
      </c>
      <c r="AQ66" s="3">
        <f>'Population 2016'!AQ66/'Population 2016'!AQ$7</f>
        <v>4.5563431923735027E-2</v>
      </c>
      <c r="AR66" s="3">
        <f>'Population 2016'!AR66/'Population 2016'!AR$7</f>
        <v>4.728089021982633E-2</v>
      </c>
      <c r="AS66" s="3">
        <f>'Population 2016'!AS66/'Population 2016'!AS$7</f>
        <v>4.0264539972767945E-2</v>
      </c>
      <c r="AT66" s="3" t="e">
        <f>'Population 2016'!AT66/'Population 2016'!AT$7</f>
        <v>#DIV/0!</v>
      </c>
      <c r="AU66" s="3" t="e">
        <f>'Population 2016'!AU66/'Population 2016'!AU$7</f>
        <v>#DIV/0!</v>
      </c>
      <c r="AV66" s="3">
        <f>'Population 2016'!AV66/'Population 2016'!AV$7</f>
        <v>4.1282416290152876E-2</v>
      </c>
      <c r="AW66" s="3">
        <f>'Population 2016'!AW66/'Population 2016'!AW$7</f>
        <v>4.4614828484998384E-2</v>
      </c>
      <c r="AX66" s="3">
        <f>'Population 2016'!AX66/'Population 2016'!AX$7</f>
        <v>4.8238974669492382E-2</v>
      </c>
      <c r="AY66" s="3">
        <f>'Population 2016'!AY66/'Population 2016'!AY$7</f>
        <v>4.6429498831472342E-2</v>
      </c>
      <c r="AZ66" s="3">
        <f>'Population 2016'!AZ66/'Population 2016'!AZ$7</f>
        <v>5.1930334331425736E-2</v>
      </c>
      <c r="BA66" s="3">
        <f>'Population 2016'!BA66/'Population 2016'!BA$7</f>
        <v>4.7573367441199457E-2</v>
      </c>
      <c r="BB66" s="3">
        <f>'Population 2016'!BB66/'Population 2016'!BB$7</f>
        <v>4.8118794635080994E-2</v>
      </c>
      <c r="BC66" s="5" t="e">
        <f>'Population 2016'!BC66/'Population 2016'!BC$7</f>
        <v>#DIV/0!</v>
      </c>
      <c r="BD66" s="9">
        <v>64</v>
      </c>
    </row>
    <row r="67" spans="2:56" x14ac:dyDescent="0.35">
      <c r="B67" s="3" t="s">
        <v>66</v>
      </c>
      <c r="C67" s="60">
        <f>'Population 2016'!C67/'Population 2016'!C$7</f>
        <v>4.1258117916719725E-2</v>
      </c>
      <c r="D67" s="3">
        <f>'Population 2016'!D67/'Population 2016'!D$7</f>
        <v>4.0842755391741793E-2</v>
      </c>
      <c r="E67" s="3">
        <f>'Population 2016'!E67/'Population 2016'!E$7</f>
        <v>3.9350263097689318E-2</v>
      </c>
      <c r="F67" s="3">
        <f>'Population 2016'!F67/'Population 2016'!F$7</f>
        <v>4.4332044034513539E-2</v>
      </c>
      <c r="G67" s="3">
        <f>'Population 2016'!G67/'Population 2016'!G$7</f>
        <v>3.2789922193404965E-2</v>
      </c>
      <c r="H67" s="3">
        <f>'Population 2016'!H67/'Population 2016'!H$7</f>
        <v>3.4990871476876212E-2</v>
      </c>
      <c r="I67" s="3">
        <f>'Population 2016'!I67/'Population 2016'!I$7</f>
        <v>3.7346819684886207E-2</v>
      </c>
      <c r="J67" s="3">
        <f>'Population 2016'!J67/'Population 2016'!J$7</f>
        <v>3.8921854571055015E-2</v>
      </c>
      <c r="K67" s="3">
        <f>'Population 2016'!K67/'Population 2016'!K$7</f>
        <v>4.2297283752631053E-2</v>
      </c>
      <c r="L67" s="3">
        <f>'Population 2016'!L67/'Population 2016'!L$7</f>
        <v>3.6157852564102567E-2</v>
      </c>
      <c r="M67" s="3">
        <f>'Population 2016'!M67/'Population 2016'!M$7</f>
        <v>3.6157852564102567E-2</v>
      </c>
      <c r="N67" s="3">
        <f>'Population 2016'!N67/'Population 2016'!N$7</f>
        <v>4.0673797535905706E-2</v>
      </c>
      <c r="O67" s="3">
        <f>'Population 2016'!O67/'Population 2016'!O$7</f>
        <v>3.4845977596741344E-2</v>
      </c>
      <c r="P67" s="3">
        <f>'Population 2016'!P67/'Population 2016'!P$7</f>
        <v>3.6482242087460738E-2</v>
      </c>
      <c r="Q67" s="3">
        <f>'Population 2016'!Q67/'Population 2016'!Q$7</f>
        <v>4.9674546077423776E-2</v>
      </c>
      <c r="R67" s="3">
        <f>'Population 2016'!R67/'Population 2016'!R$7</f>
        <v>4.3628246753246752E-2</v>
      </c>
      <c r="S67" s="3">
        <f>'Population 2016'!S67/'Population 2016'!S$7</f>
        <v>4.3075416258570032E-2</v>
      </c>
      <c r="T67" s="3">
        <f>'Population 2016'!T67/'Population 2016'!T$7</f>
        <v>5.0423471393345957E-2</v>
      </c>
      <c r="U67" s="3" t="e">
        <f>'Population 2016'!U67/'Population 2016'!U$7</f>
        <v>#DIV/0!</v>
      </c>
      <c r="V67" s="3">
        <f>'Population 2016'!V67/'Population 2016'!V$7</f>
        <v>3.6235689528410879E-2</v>
      </c>
      <c r="W67" s="3">
        <f>'Population 2016'!W67/'Population 2016'!W$7</f>
        <v>3.7418131970417504E-2</v>
      </c>
      <c r="X67" s="3">
        <f>'Population 2016'!X67/'Population 2016'!X$7</f>
        <v>3.7418131970417504E-2</v>
      </c>
      <c r="Y67" s="3">
        <f>'Population 2016'!Y67/'Population 2016'!Y$7</f>
        <v>3.76078914919852E-2</v>
      </c>
      <c r="Z67" s="3">
        <f>'Population 2016'!Z67/'Population 2016'!Z$7</f>
        <v>4.1854255547647226E-2</v>
      </c>
      <c r="AA67" s="3">
        <f>'Population 2016'!AA67/'Population 2016'!AA$7</f>
        <v>4.0438941079547694E-2</v>
      </c>
      <c r="AB67" s="3">
        <f>'Population 2016'!AB67/'Population 2016'!AB$7</f>
        <v>4.0749324063344923E-2</v>
      </c>
      <c r="AC67" s="3">
        <f>'Population 2016'!AC67/'Population 2016'!AC$7</f>
        <v>4.093732519112437E-2</v>
      </c>
      <c r="AD67" s="3">
        <f>'Population 2016'!AD67/'Population 2016'!AD$7</f>
        <v>3.7651494748182066E-2</v>
      </c>
      <c r="AE67" s="3">
        <f>'Population 2016'!AE67/'Population 2016'!AE$7</f>
        <v>3.9644565960355434E-2</v>
      </c>
      <c r="AF67" s="3">
        <f>'Population 2016'!AF67/'Population 2016'!AF$7</f>
        <v>3.589243114291911E-2</v>
      </c>
      <c r="AG67" s="3">
        <f>'Population 2016'!AG67/'Population 2016'!AG$7</f>
        <v>3.9644565960355434E-2</v>
      </c>
      <c r="AH67" s="3">
        <f>'Population 2016'!AH67/'Population 2016'!AH$7</f>
        <v>3.9205221593162885E-2</v>
      </c>
      <c r="AI67" s="3">
        <f>'Population 2016'!AI67/'Population 2016'!AI$7</f>
        <v>4.7165991902834006E-2</v>
      </c>
      <c r="AJ67" s="3">
        <f>'Population 2016'!AJ67/'Population 2016'!AJ$7</f>
        <v>3.9598359496535146E-2</v>
      </c>
      <c r="AK67" s="3">
        <f>'Population 2016'!AK67/'Population 2016'!AK$7</f>
        <v>3.7795275590551181E-2</v>
      </c>
      <c r="AL67" s="3">
        <f>'Population 2016'!AL67/'Population 2016'!AL$7</f>
        <v>3.5166496243275683E-2</v>
      </c>
      <c r="AM67" s="3">
        <f>'Population 2016'!AM67/'Population 2016'!AM$7</f>
        <v>3.9085185959532601E-2</v>
      </c>
      <c r="AN67" s="3" t="e">
        <f>'Population 2016'!AN67/'Population 2016'!AN$7</f>
        <v>#DIV/0!</v>
      </c>
      <c r="AO67" s="3" t="e">
        <f>'Population 2016'!AO67/'Population 2016'!AO$7</f>
        <v>#DIV/0!</v>
      </c>
      <c r="AP67" s="3">
        <f>'Population 2016'!AP67/'Population 2016'!AP$7</f>
        <v>4.4712990936555889E-2</v>
      </c>
      <c r="AQ67" s="3">
        <f>'Population 2016'!AQ67/'Population 2016'!AQ$7</f>
        <v>4.0210217550721093E-2</v>
      </c>
      <c r="AR67" s="3">
        <f>'Population 2016'!AR67/'Population 2016'!AR$7</f>
        <v>4.0170412985506186E-2</v>
      </c>
      <c r="AS67" s="3">
        <f>'Population 2016'!AS67/'Population 2016'!AS$7</f>
        <v>3.7346819684886207E-2</v>
      </c>
      <c r="AT67" s="3" t="e">
        <f>'Population 2016'!AT67/'Population 2016'!AT$7</f>
        <v>#DIV/0!</v>
      </c>
      <c r="AU67" s="3" t="e">
        <f>'Population 2016'!AU67/'Population 2016'!AU$7</f>
        <v>#DIV/0!</v>
      </c>
      <c r="AV67" s="3">
        <f>'Population 2016'!AV67/'Population 2016'!AV$7</f>
        <v>3.4783685090053848E-2</v>
      </c>
      <c r="AW67" s="3">
        <f>'Population 2016'!AW67/'Population 2016'!AW$7</f>
        <v>3.9401837864576399E-2</v>
      </c>
      <c r="AX67" s="3">
        <f>'Population 2016'!AX67/'Population 2016'!AX$7</f>
        <v>3.5523261681299829E-2</v>
      </c>
      <c r="AY67" s="3">
        <f>'Population 2016'!AY67/'Population 2016'!AY$7</f>
        <v>3.945295594217952E-2</v>
      </c>
      <c r="AZ67" s="3">
        <f>'Population 2016'!AZ67/'Population 2016'!AZ$7</f>
        <v>4.1583246221718252E-2</v>
      </c>
      <c r="BA67" s="3">
        <f>'Population 2016'!BA67/'Population 2016'!BA$7</f>
        <v>3.9401691181695446E-2</v>
      </c>
      <c r="BB67" s="3">
        <f>'Population 2016'!BB67/'Population 2016'!BB$7</f>
        <v>4.1238460198571678E-2</v>
      </c>
      <c r="BC67" s="5" t="e">
        <f>'Population 2016'!BC67/'Population 2016'!BC$7</f>
        <v>#DIV/0!</v>
      </c>
      <c r="BD67" s="9">
        <v>65</v>
      </c>
    </row>
    <row r="68" spans="2:56" x14ac:dyDescent="0.35">
      <c r="B68" s="3" t="s">
        <v>67</v>
      </c>
      <c r="C68" s="60">
        <f>'Population 2016'!C68/'Population 2016'!C$7</f>
        <v>4.2085827072456387E-2</v>
      </c>
      <c r="D68" s="3">
        <f>'Population 2016'!D68/'Population 2016'!D$7</f>
        <v>4.1291029536285301E-2</v>
      </c>
      <c r="E68" s="3">
        <f>'Population 2016'!E68/'Population 2016'!E$7</f>
        <v>3.8435140700068635E-2</v>
      </c>
      <c r="F68" s="3">
        <f>'Population 2016'!F68/'Population 2016'!F$7</f>
        <v>3.7935138351681046E-2</v>
      </c>
      <c r="G68" s="3">
        <f>'Population 2016'!G68/'Population 2016'!G$7</f>
        <v>3.8532789922193403E-2</v>
      </c>
      <c r="H68" s="3">
        <f>'Population 2016'!H68/'Population 2016'!H$7</f>
        <v>3.9722579320924302E-2</v>
      </c>
      <c r="I68" s="3">
        <f>'Population 2016'!I68/'Population 2016'!I$7</f>
        <v>4.5321921805096282E-2</v>
      </c>
      <c r="J68" s="3">
        <f>'Population 2016'!J68/'Population 2016'!J$7</f>
        <v>3.8921854571055015E-2</v>
      </c>
      <c r="K68" s="3">
        <f>'Population 2016'!K68/'Population 2016'!K$7</f>
        <v>4.0793825799338476E-2</v>
      </c>
      <c r="L68" s="3">
        <f>'Population 2016'!L68/'Population 2016'!L$7</f>
        <v>3.6558493589743592E-2</v>
      </c>
      <c r="M68" s="3">
        <f>'Population 2016'!M68/'Population 2016'!M$7</f>
        <v>3.6558493589743592E-2</v>
      </c>
      <c r="N68" s="3">
        <f>'Population 2016'!N68/'Population 2016'!N$7</f>
        <v>3.362026961182394E-2</v>
      </c>
      <c r="O68" s="3">
        <f>'Population 2016'!O68/'Population 2016'!O$7</f>
        <v>3.9205702647657839E-2</v>
      </c>
      <c r="P68" s="3">
        <f>'Population 2016'!P68/'Population 2016'!P$7</f>
        <v>4.2522348393331723E-2</v>
      </c>
      <c r="Q68" s="3">
        <f>'Population 2016'!Q68/'Population 2016'!Q$7</f>
        <v>3.6313806097978761E-2</v>
      </c>
      <c r="R68" s="3">
        <f>'Population 2016'!R68/'Population 2016'!R$7</f>
        <v>4.0787337662337664E-2</v>
      </c>
      <c r="S68" s="3">
        <f>'Population 2016'!S68/'Population 2016'!S$7</f>
        <v>3.9758406790728042E-2</v>
      </c>
      <c r="T68" s="3">
        <f>'Population 2016'!T68/'Population 2016'!T$7</f>
        <v>3.9041560947718261E-2</v>
      </c>
      <c r="U68" s="3" t="e">
        <f>'Population 2016'!U68/'Population 2016'!U$7</f>
        <v>#DIV/0!</v>
      </c>
      <c r="V68" s="3">
        <f>'Population 2016'!V68/'Population 2016'!V$7</f>
        <v>4.1592269719567275E-2</v>
      </c>
      <c r="W68" s="3">
        <f>'Population 2016'!W68/'Population 2016'!W$7</f>
        <v>3.8501243886340943E-2</v>
      </c>
      <c r="X68" s="3">
        <f>'Population 2016'!X68/'Population 2016'!X$7</f>
        <v>3.8501243886340943E-2</v>
      </c>
      <c r="Y68" s="3">
        <f>'Population 2016'!Y68/'Population 2016'!Y$7</f>
        <v>4.0228113440197284E-2</v>
      </c>
      <c r="Z68" s="3">
        <f>'Population 2016'!Z68/'Population 2016'!Z$7</f>
        <v>3.7474256979569832E-2</v>
      </c>
      <c r="AA68" s="3">
        <f>'Population 2016'!AA68/'Population 2016'!AA$7</f>
        <v>3.8241330436388617E-2</v>
      </c>
      <c r="AB68" s="3">
        <f>'Population 2016'!AB68/'Population 2016'!AB$7</f>
        <v>4.1376979528775587E-2</v>
      </c>
      <c r="AC68" s="3">
        <f>'Population 2016'!AC68/'Population 2016'!AC$7</f>
        <v>3.7481936416184969E-2</v>
      </c>
      <c r="AD68" s="3">
        <f>'Population 2016'!AD68/'Population 2016'!AD$7</f>
        <v>3.9536762725558845E-2</v>
      </c>
      <c r="AE68" s="3">
        <f>'Population 2016'!AE68/'Population 2016'!AE$7</f>
        <v>3.994835573782942E-2</v>
      </c>
      <c r="AF68" s="3">
        <f>'Population 2016'!AF68/'Population 2016'!AF$7</f>
        <v>3.6109303838646717E-2</v>
      </c>
      <c r="AG68" s="3">
        <f>'Population 2016'!AG68/'Population 2016'!AG$7</f>
        <v>3.994835573782942E-2</v>
      </c>
      <c r="AH68" s="3">
        <f>'Population 2016'!AH68/'Population 2016'!AH$7</f>
        <v>4.0121164040243767E-2</v>
      </c>
      <c r="AI68" s="3">
        <f>'Population 2016'!AI68/'Population 2016'!AI$7</f>
        <v>4.0272154745838958E-2</v>
      </c>
      <c r="AJ68" s="3">
        <f>'Population 2016'!AJ68/'Population 2016'!AJ$7</f>
        <v>4.0164050346485645E-2</v>
      </c>
      <c r="AK68" s="3">
        <f>'Population 2016'!AK68/'Population 2016'!AK$7</f>
        <v>4.4094488188976377E-2</v>
      </c>
      <c r="AL68" s="3">
        <f>'Population 2016'!AL68/'Population 2016'!AL$7</f>
        <v>4.0834926421553369E-2</v>
      </c>
      <c r="AM68" s="3">
        <f>'Population 2016'!AM68/'Population 2016'!AM$7</f>
        <v>4.0246707087601925E-2</v>
      </c>
      <c r="AN68" s="3" t="e">
        <f>'Population 2016'!AN68/'Population 2016'!AN$7</f>
        <v>#DIV/0!</v>
      </c>
      <c r="AO68" s="3" t="e">
        <f>'Population 2016'!AO68/'Population 2016'!AO$7</f>
        <v>#DIV/0!</v>
      </c>
      <c r="AP68" s="3">
        <f>'Population 2016'!AP68/'Population 2016'!AP$7</f>
        <v>3.6706948640483385E-2</v>
      </c>
      <c r="AQ68" s="3">
        <f>'Population 2016'!AQ68/'Population 2016'!AQ$7</f>
        <v>3.6323637252505502E-2</v>
      </c>
      <c r="AR68" s="3">
        <f>'Population 2016'!AR68/'Population 2016'!AR$7</f>
        <v>3.8594001151067259E-2</v>
      </c>
      <c r="AS68" s="3">
        <f>'Population 2016'!AS68/'Population 2016'!AS$7</f>
        <v>4.5321921805096282E-2</v>
      </c>
      <c r="AT68" s="3" t="e">
        <f>'Population 2016'!AT68/'Population 2016'!AT$7</f>
        <v>#DIV/0!</v>
      </c>
      <c r="AU68" s="3" t="e">
        <f>'Population 2016'!AU68/'Population 2016'!AU$7</f>
        <v>#DIV/0!</v>
      </c>
      <c r="AV68" s="3">
        <f>'Population 2016'!AV68/'Population 2016'!AV$7</f>
        <v>3.7630748282478185E-2</v>
      </c>
      <c r="AW68" s="3">
        <f>'Population 2016'!AW68/'Population 2016'!AW$7</f>
        <v>3.9915526721333305E-2</v>
      </c>
      <c r="AX68" s="3">
        <f>'Population 2016'!AX68/'Population 2016'!AX$7</f>
        <v>3.7037037037037035E-2</v>
      </c>
      <c r="AY68" s="3">
        <f>'Population 2016'!AY68/'Population 2016'!AY$7</f>
        <v>3.6544620444906084E-2</v>
      </c>
      <c r="AZ68" s="3">
        <f>'Population 2016'!AZ68/'Population 2016'!AZ$7</f>
        <v>3.4496199571233677E-2</v>
      </c>
      <c r="BA68" s="3">
        <f>'Population 2016'!BA68/'Population 2016'!BA$7</f>
        <v>3.9259575072834507E-2</v>
      </c>
      <c r="BB68" s="3">
        <f>'Population 2016'!BB68/'Population 2016'!BB$7</f>
        <v>4.3807699007141612E-2</v>
      </c>
      <c r="BC68" s="5" t="e">
        <f>'Population 2016'!BC68/'Population 2016'!BC$7</f>
        <v>#DIV/0!</v>
      </c>
      <c r="BD68" s="9">
        <v>66</v>
      </c>
    </row>
    <row r="69" spans="2:56" x14ac:dyDescent="0.35">
      <c r="B69" s="3" t="s">
        <v>68</v>
      </c>
      <c r="C69" s="60">
        <f>'Population 2016'!C69/'Population 2016'!C$7</f>
        <v>3.7819941423659749E-2</v>
      </c>
      <c r="D69" s="3">
        <f>'Population 2016'!D69/'Population 2016'!D$7</f>
        <v>3.9348508243263434E-2</v>
      </c>
      <c r="E69" s="3">
        <f>'Population 2016'!E69/'Population 2016'!E$7</f>
        <v>4.4840997483413407E-2</v>
      </c>
      <c r="F69" s="3">
        <f>'Population 2016'!F69/'Population 2016'!F$7</f>
        <v>4.5224635525141325E-2</v>
      </c>
      <c r="G69" s="3">
        <f>'Population 2016'!G69/'Population 2016'!G$7</f>
        <v>4.4275657650981848E-2</v>
      </c>
      <c r="H69" s="3">
        <f>'Population 2016'!H69/'Population 2016'!H$7</f>
        <v>4.7349487398316896E-2</v>
      </c>
      <c r="I69" s="3">
        <f>'Population 2016'!I69/'Population 2016'!I$7</f>
        <v>4.4154833689943593E-2</v>
      </c>
      <c r="J69" s="3">
        <f>'Population 2016'!J69/'Population 2016'!J$7</f>
        <v>4.9381474404103391E-2</v>
      </c>
      <c r="K69" s="3">
        <f>'Population 2016'!K69/'Population 2016'!K$7</f>
        <v>4.7308810263606296E-2</v>
      </c>
      <c r="L69" s="3">
        <f>'Population 2016'!L69/'Population 2016'!L$7</f>
        <v>4.5873397435897433E-2</v>
      </c>
      <c r="M69" s="3">
        <f>'Population 2016'!M69/'Population 2016'!M$7</f>
        <v>4.5873397435897433E-2</v>
      </c>
      <c r="N69" s="3">
        <f>'Population 2016'!N69/'Population 2016'!N$7</f>
        <v>3.821434372027193E-2</v>
      </c>
      <c r="O69" s="3">
        <f>'Population 2016'!O69/'Population 2016'!O$7</f>
        <v>4.8593431771894097E-2</v>
      </c>
      <c r="P69" s="3">
        <f>'Population 2016'!P69/'Population 2016'!P$7</f>
        <v>5.0978497221551101E-2</v>
      </c>
      <c r="Q69" s="3">
        <f>'Population 2016'!Q69/'Population 2016'!Q$7</f>
        <v>5.2415210688591986E-2</v>
      </c>
      <c r="R69" s="3">
        <f>'Population 2016'!R69/'Population 2016'!R$7</f>
        <v>4.9918831168831168E-2</v>
      </c>
      <c r="S69" s="3">
        <f>'Population 2016'!S69/'Population 2016'!S$7</f>
        <v>4.4531505060398303E-2</v>
      </c>
      <c r="T69" s="3">
        <f>'Population 2016'!T69/'Population 2016'!T$7</f>
        <v>4.1614551692098774E-2</v>
      </c>
      <c r="U69" s="3" t="e">
        <f>'Population 2016'!U69/'Population 2016'!U$7</f>
        <v>#DIV/0!</v>
      </c>
      <c r="V69" s="3">
        <f>'Population 2016'!V69/'Population 2016'!V$7</f>
        <v>4.1434723243356793E-2</v>
      </c>
      <c r="W69" s="3">
        <f>'Population 2016'!W69/'Population 2016'!W$7</f>
        <v>4.6709201374198241E-2</v>
      </c>
      <c r="X69" s="3">
        <f>'Population 2016'!X69/'Population 2016'!X$7</f>
        <v>4.6709201374198241E-2</v>
      </c>
      <c r="Y69" s="3">
        <f>'Population 2016'!Y69/'Population 2016'!Y$7</f>
        <v>4.5494245787094122E-2</v>
      </c>
      <c r="Z69" s="3">
        <f>'Population 2016'!Z69/'Population 2016'!Z$7</f>
        <v>4.3985293312500263E-2</v>
      </c>
      <c r="AA69" s="3">
        <f>'Population 2016'!AA69/'Population 2016'!AA$7</f>
        <v>4.546294048189721E-2</v>
      </c>
      <c r="AB69" s="3">
        <f>'Population 2016'!AB69/'Population 2016'!AB$7</f>
        <v>3.9494013132483581E-2</v>
      </c>
      <c r="AC69" s="3">
        <f>'Population 2016'!AC69/'Population 2016'!AC$7</f>
        <v>4.5147305612530303E-2</v>
      </c>
      <c r="AD69" s="3">
        <f>'Population 2016'!AD69/'Population 2016'!AD$7</f>
        <v>4.5731214651225427E-2</v>
      </c>
      <c r="AE69" s="3">
        <f>'Population 2016'!AE69/'Population 2016'!AE$7</f>
        <v>4.6327941064783169E-2</v>
      </c>
      <c r="AF69" s="3">
        <f>'Population 2016'!AF69/'Population 2016'!AF$7</f>
        <v>4.8543338393696234E-2</v>
      </c>
      <c r="AG69" s="3">
        <f>'Population 2016'!AG69/'Population 2016'!AG$7</f>
        <v>4.6327941064783169E-2</v>
      </c>
      <c r="AH69" s="3">
        <f>'Population 2016'!AH69/'Population 2016'!AH$7</f>
        <v>4.6244275359705746E-2</v>
      </c>
      <c r="AI69" s="3">
        <f>'Population 2016'!AI69/'Population 2016'!AI$7</f>
        <v>4.3106162843004947E-2</v>
      </c>
      <c r="AJ69" s="3">
        <f>'Population 2016'!AJ69/'Population 2016'!AJ$7</f>
        <v>4.4123886296139163E-2</v>
      </c>
      <c r="AK69" s="3">
        <f>'Population 2016'!AK69/'Population 2016'!AK$7</f>
        <v>4.4094488188976377E-2</v>
      </c>
      <c r="AL69" s="3">
        <f>'Population 2016'!AL69/'Population 2016'!AL$7</f>
        <v>4.717023073845196E-2</v>
      </c>
      <c r="AM69" s="3">
        <f>'Population 2016'!AM69/'Population 2016'!AM$7</f>
        <v>4.6275001742281691E-2</v>
      </c>
      <c r="AN69" s="3" t="e">
        <f>'Population 2016'!AN69/'Population 2016'!AN$7</f>
        <v>#DIV/0!</v>
      </c>
      <c r="AO69" s="3" t="e">
        <f>'Population 2016'!AO69/'Population 2016'!AO$7</f>
        <v>#DIV/0!</v>
      </c>
      <c r="AP69" s="3">
        <f>'Population 2016'!AP69/'Population 2016'!AP$7</f>
        <v>3.610271903323263E-2</v>
      </c>
      <c r="AQ69" s="3">
        <f>'Population 2016'!AQ69/'Population 2016'!AQ$7</f>
        <v>4.5881202639941332E-2</v>
      </c>
      <c r="AR69" s="3">
        <f>'Population 2016'!AR69/'Population 2016'!AR$7</f>
        <v>4.4938628854183628E-2</v>
      </c>
      <c r="AS69" s="3">
        <f>'Population 2016'!AS69/'Population 2016'!AS$7</f>
        <v>4.4154833689943593E-2</v>
      </c>
      <c r="AT69" s="3" t="e">
        <f>'Population 2016'!AT69/'Population 2016'!AT$7</f>
        <v>#DIV/0!</v>
      </c>
      <c r="AU69" s="3" t="e">
        <f>'Population 2016'!AU69/'Population 2016'!AU$7</f>
        <v>#DIV/0!</v>
      </c>
      <c r="AV69" s="3">
        <f>'Population 2016'!AV69/'Population 2016'!AV$7</f>
        <v>4.5429225722597014E-2</v>
      </c>
      <c r="AW69" s="3">
        <f>'Population 2016'!AW69/'Population 2016'!AW$7</f>
        <v>4.6193946081695553E-2</v>
      </c>
      <c r="AX69" s="3">
        <f>'Population 2016'!AX69/'Population 2016'!AX$7</f>
        <v>5.1468362095065091E-2</v>
      </c>
      <c r="AY69" s="3">
        <f>'Population 2016'!AY69/'Population 2016'!AY$7</f>
        <v>4.284601402233186E-2</v>
      </c>
      <c r="AZ69" s="3">
        <f>'Population 2016'!AZ69/'Population 2016'!AZ$7</f>
        <v>3.880158041140306E-2</v>
      </c>
      <c r="BA69" s="3">
        <f>'Population 2016'!BA69/'Population 2016'!BA$7</f>
        <v>4.8852412420947913E-2</v>
      </c>
      <c r="BB69" s="3">
        <f>'Population 2016'!BB69/'Population 2016'!BB$7</f>
        <v>4.5244730883121406E-2</v>
      </c>
      <c r="BC69" s="5" t="e">
        <f>'Population 2016'!BC69/'Population 2016'!BC$7</f>
        <v>#DIV/0!</v>
      </c>
      <c r="BD69" s="9">
        <v>67</v>
      </c>
    </row>
    <row r="70" spans="2:56" x14ac:dyDescent="0.35">
      <c r="B70" s="3" t="s">
        <v>69</v>
      </c>
      <c r="C70" s="60">
        <f>'Population 2016'!C70/'Population 2016'!C$7</f>
        <v>3.9921049280529732E-2</v>
      </c>
      <c r="D70" s="3">
        <f>'Population 2016'!D70/'Population 2016'!D$7</f>
        <v>4.04442894854809E-2</v>
      </c>
      <c r="E70" s="3">
        <f>'Population 2016'!E70/'Population 2016'!E$7</f>
        <v>4.2324410889956532E-2</v>
      </c>
      <c r="F70" s="3">
        <f>'Population 2016'!F70/'Population 2016'!F$7</f>
        <v>4.1505504314192206E-2</v>
      </c>
      <c r="G70" s="3">
        <f>'Population 2016'!G70/'Population 2016'!G$7</f>
        <v>4.3164134864764725E-2</v>
      </c>
      <c r="H70" s="3">
        <f>'Population 2016'!H70/'Population 2016'!H$7</f>
        <v>4.8224529259887433E-2</v>
      </c>
      <c r="I70" s="3">
        <f>'Population 2016'!I70/'Population 2016'!I$7</f>
        <v>4.2793230888932117E-2</v>
      </c>
      <c r="J70" s="3">
        <f>'Population 2016'!J70/'Population 2016'!J$7</f>
        <v>4.5509403600522982E-2</v>
      </c>
      <c r="K70" s="3">
        <f>'Population 2016'!K70/'Population 2016'!K$7</f>
        <v>4.580535231031372E-2</v>
      </c>
      <c r="L70" s="3">
        <f>'Population 2016'!L70/'Population 2016'!L$7</f>
        <v>4.737580128205128E-2</v>
      </c>
      <c r="M70" s="3">
        <f>'Population 2016'!M70/'Population 2016'!M$7</f>
        <v>4.737580128205128E-2</v>
      </c>
      <c r="N70" s="3">
        <f>'Population 2016'!N70/'Population 2016'!N$7</f>
        <v>4.3295668112949257E-2</v>
      </c>
      <c r="O70" s="3">
        <f>'Population 2016'!O70/'Population 2016'!O$7</f>
        <v>4.9834521384928714E-2</v>
      </c>
      <c r="P70" s="3">
        <f>'Population 2016'!P70/'Population 2016'!P$7</f>
        <v>5.1220101473785938E-2</v>
      </c>
      <c r="Q70" s="3">
        <f>'Population 2016'!Q70/'Population 2016'!Q$7</f>
        <v>4.2822884549503254E-2</v>
      </c>
      <c r="R70" s="3">
        <f>'Population 2016'!R70/'Population 2016'!R$7</f>
        <v>5.2353896103896104E-2</v>
      </c>
      <c r="S70" s="3">
        <f>'Population 2016'!S70/'Population 2016'!S$7</f>
        <v>4.2827293503101535E-2</v>
      </c>
      <c r="T70" s="3">
        <f>'Population 2016'!T70/'Population 2016'!T$7</f>
        <v>3.7397705749919595E-2</v>
      </c>
      <c r="U70" s="3" t="e">
        <f>'Population 2016'!U70/'Population 2016'!U$7</f>
        <v>#DIV/0!</v>
      </c>
      <c r="V70" s="3">
        <f>'Population 2016'!V70/'Population 2016'!V$7</f>
        <v>4.4113013338934984E-2</v>
      </c>
      <c r="W70" s="3">
        <f>'Population 2016'!W70/'Population 2016'!W$7</f>
        <v>4.6810743116316063E-2</v>
      </c>
      <c r="X70" s="3">
        <f>'Population 2016'!X70/'Population 2016'!X$7</f>
        <v>4.6810743116316063E-2</v>
      </c>
      <c r="Y70" s="3">
        <f>'Population 2016'!Y70/'Population 2016'!Y$7</f>
        <v>4.482634607480477E-2</v>
      </c>
      <c r="Z70" s="3">
        <f>'Population 2016'!Z70/'Population 2016'!Z$7</f>
        <v>4.6141600299861439E-2</v>
      </c>
      <c r="AA70" s="3">
        <f>'Population 2016'!AA70/'Population 2016'!AA$7</f>
        <v>4.6535806112221328E-2</v>
      </c>
      <c r="AB70" s="3">
        <f>'Population 2016'!AB70/'Population 2016'!AB$7</f>
        <v>4.0507918115102355E-2</v>
      </c>
      <c r="AC70" s="3">
        <f>'Population 2016'!AC70/'Population 2016'!AC$7</f>
        <v>4.6513728323699419E-2</v>
      </c>
      <c r="AD70" s="3">
        <f>'Population 2016'!AD70/'Population 2016'!AD$7</f>
        <v>4.2822515486129815E-2</v>
      </c>
      <c r="AE70" s="3">
        <f>'Population 2016'!AE70/'Population 2016'!AE$7</f>
        <v>4.2682463735095315E-2</v>
      </c>
      <c r="AF70" s="3">
        <f>'Population 2016'!AF70/'Population 2016'!AF$7</f>
        <v>4.7820429407937542E-2</v>
      </c>
      <c r="AG70" s="3">
        <f>'Population 2016'!AG70/'Population 2016'!AG$7</f>
        <v>4.2682463735095315E-2</v>
      </c>
      <c r="AH70" s="3">
        <f>'Population 2016'!AH70/'Population 2016'!AH$7</f>
        <v>4.65904583318308E-2</v>
      </c>
      <c r="AI70" s="3">
        <f>'Population 2016'!AI70/'Population 2016'!AI$7</f>
        <v>4.0182186234817813E-2</v>
      </c>
      <c r="AJ70" s="3">
        <f>'Population 2016'!AJ70/'Population 2016'!AJ$7</f>
        <v>4.4830999858577289E-2</v>
      </c>
      <c r="AK70" s="3">
        <f>'Population 2016'!AK70/'Population 2016'!AK$7</f>
        <v>4.2519685039370078E-2</v>
      </c>
      <c r="AL70" s="3">
        <f>'Population 2016'!AL70/'Population 2016'!AL$7</f>
        <v>4.8948561774774371E-2</v>
      </c>
      <c r="AM70" s="3">
        <f>'Population 2016'!AM70/'Population 2016'!AM$7</f>
        <v>4.69486839965619E-2</v>
      </c>
      <c r="AN70" s="3" t="e">
        <f>'Population 2016'!AN70/'Population 2016'!AN$7</f>
        <v>#DIV/0!</v>
      </c>
      <c r="AO70" s="3" t="e">
        <f>'Population 2016'!AO70/'Population 2016'!AO$7</f>
        <v>#DIV/0!</v>
      </c>
      <c r="AP70" s="3">
        <f>'Population 2016'!AP70/'Population 2016'!AP$7</f>
        <v>3.9123867069486402E-2</v>
      </c>
      <c r="AQ70" s="3">
        <f>'Population 2016'!AQ70/'Population 2016'!AQ$7</f>
        <v>4.3950134441456859E-2</v>
      </c>
      <c r="AR70" s="3">
        <f>'Population 2016'!AR70/'Population 2016'!AR$7</f>
        <v>4.5519894890591286E-2</v>
      </c>
      <c r="AS70" s="3">
        <f>'Population 2016'!AS70/'Population 2016'!AS$7</f>
        <v>4.2793230888932117E-2</v>
      </c>
      <c r="AT70" s="3" t="e">
        <f>'Population 2016'!AT70/'Population 2016'!AT$7</f>
        <v>#DIV/0!</v>
      </c>
      <c r="AU70" s="3" t="e">
        <f>'Population 2016'!AU70/'Population 2016'!AU$7</f>
        <v>#DIV/0!</v>
      </c>
      <c r="AV70" s="3">
        <f>'Population 2016'!AV70/'Population 2016'!AV$7</f>
        <v>4.307730395494213E-2</v>
      </c>
      <c r="AW70" s="3">
        <f>'Population 2016'!AW70/'Population 2016'!AW$7</f>
        <v>4.6003690949563365E-2</v>
      </c>
      <c r="AX70" s="3">
        <f>'Population 2016'!AX70/'Population 2016'!AX$7</f>
        <v>4.5211423958017964E-2</v>
      </c>
      <c r="AY70" s="3">
        <f>'Population 2016'!AY70/'Population 2016'!AY$7</f>
        <v>4.4750281312213279E-2</v>
      </c>
      <c r="AZ70" s="3">
        <f>'Population 2016'!AZ70/'Population 2016'!AZ$7</f>
        <v>4.259315036941231E-2</v>
      </c>
      <c r="BA70" s="3">
        <f>'Population 2016'!BA70/'Population 2016'!BA$7</f>
        <v>5.038016059120301E-2</v>
      </c>
      <c r="BB70" s="3">
        <f>'Population 2016'!BB70/'Population 2016'!BB$7</f>
        <v>4.520118446263717E-2</v>
      </c>
      <c r="BC70" s="5" t="e">
        <f>'Population 2016'!BC70/'Population 2016'!BC$7</f>
        <v>#DIV/0!</v>
      </c>
      <c r="BD70" s="9">
        <v>68</v>
      </c>
    </row>
    <row r="71" spans="2:56" x14ac:dyDescent="0.35">
      <c r="B71" s="3" t="s">
        <v>70</v>
      </c>
      <c r="C71" s="60">
        <f>'Population 2016'!C71/'Population 2016'!C$7</f>
        <v>3.4445434865656439E-2</v>
      </c>
      <c r="D71" s="3">
        <f>'Population 2016'!D71/'Population 2016'!D$7</f>
        <v>3.4865766797828358E-2</v>
      </c>
      <c r="E71" s="3">
        <f>'Population 2016'!E71/'Population 2016'!E$7</f>
        <v>3.6376115305422098E-2</v>
      </c>
      <c r="F71" s="3">
        <f>'Population 2016'!F71/'Population 2016'!F$7</f>
        <v>3.8678964593870872E-2</v>
      </c>
      <c r="G71" s="3">
        <f>'Population 2016'!G71/'Population 2016'!G$7</f>
        <v>4.1311596887736196E-2</v>
      </c>
      <c r="H71" s="3">
        <f>'Population 2016'!H71/'Population 2016'!H$7</f>
        <v>4.227208400401871E-2</v>
      </c>
      <c r="I71" s="3">
        <f>'Population 2016'!I71/'Population 2016'!I$7</f>
        <v>3.7930363742462558E-2</v>
      </c>
      <c r="J71" s="3">
        <f>'Population 2016'!J71/'Population 2016'!J$7</f>
        <v>4.1989339233631698E-2</v>
      </c>
      <c r="K71" s="3">
        <f>'Population 2016'!K71/'Population 2016'!K$7</f>
        <v>4.1996592161972539E-2</v>
      </c>
      <c r="L71" s="3">
        <f>'Population 2016'!L71/'Population 2016'!L$7</f>
        <v>3.8461538461538464E-2</v>
      </c>
      <c r="M71" s="3">
        <f>'Population 2016'!M71/'Population 2016'!M$7</f>
        <v>3.8461538461538464E-2</v>
      </c>
      <c r="N71" s="3">
        <f>'Population 2016'!N71/'Population 2016'!N$7</f>
        <v>3.8724796398988376E-2</v>
      </c>
      <c r="O71" s="3">
        <f>'Population 2016'!O71/'Population 2016'!O$7</f>
        <v>4.0351323828920573E-2</v>
      </c>
      <c r="P71" s="3">
        <f>'Population 2016'!P71/'Population 2016'!P$7</f>
        <v>5.1220101473785938E-2</v>
      </c>
      <c r="Q71" s="3">
        <f>'Population 2016'!Q71/'Population 2016'!Q$7</f>
        <v>4.6933881466255566E-2</v>
      </c>
      <c r="R71" s="3">
        <f>'Population 2016'!R71/'Population 2016'!R$7</f>
        <v>3.9569805194805192E-2</v>
      </c>
      <c r="S71" s="3">
        <f>'Population 2016'!S71/'Population 2016'!S$7</f>
        <v>3.9712699967352272E-2</v>
      </c>
      <c r="T71" s="3">
        <f>'Population 2016'!T71/'Population 2016'!T$7</f>
        <v>3.6861666011506984E-2</v>
      </c>
      <c r="U71" s="3" t="e">
        <f>'Population 2016'!U71/'Population 2016'!U$7</f>
        <v>#DIV/0!</v>
      </c>
      <c r="V71" s="3">
        <f>'Population 2016'!V71/'Population 2016'!V$7</f>
        <v>4.0226866925743093E-2</v>
      </c>
      <c r="W71" s="3">
        <f>'Population 2016'!W71/'Population 2016'!W$7</f>
        <v>4.1395183536698875E-2</v>
      </c>
      <c r="X71" s="3">
        <f>'Population 2016'!X71/'Population 2016'!X$7</f>
        <v>4.1395183536698875E-2</v>
      </c>
      <c r="Y71" s="3">
        <f>'Population 2016'!Y71/'Population 2016'!Y$7</f>
        <v>4.112720920674065E-2</v>
      </c>
      <c r="Z71" s="3">
        <f>'Population 2016'!Z71/'Population 2016'!Z$7</f>
        <v>3.9954852322452127E-2</v>
      </c>
      <c r="AA71" s="3">
        <f>'Population 2016'!AA71/'Population 2016'!AA$7</f>
        <v>4.1345792685837136E-2</v>
      </c>
      <c r="AB71" s="3">
        <f>'Population 2016'!AB71/'Population 2016'!AB$7</f>
        <v>3.4907300115874854E-2</v>
      </c>
      <c r="AC71" s="3">
        <f>'Population 2016'!AC71/'Population 2016'!AC$7</f>
        <v>4.0914017341040464E-2</v>
      </c>
      <c r="AD71" s="3">
        <f>'Population 2016'!AD71/'Population 2016'!AD$7</f>
        <v>3.980608672232696E-2</v>
      </c>
      <c r="AE71" s="3">
        <f>'Population 2016'!AE71/'Population 2016'!AE$7</f>
        <v>3.9188881294144454E-2</v>
      </c>
      <c r="AF71" s="3">
        <f>'Population 2016'!AF71/'Population 2016'!AF$7</f>
        <v>4.5651702450661462E-2</v>
      </c>
      <c r="AG71" s="3">
        <f>'Population 2016'!AG71/'Population 2016'!AG$7</f>
        <v>3.9188881294144454E-2</v>
      </c>
      <c r="AH71" s="3">
        <f>'Population 2016'!AH71/'Population 2016'!AH$7</f>
        <v>4.241462623057228E-2</v>
      </c>
      <c r="AI71" s="3">
        <f>'Population 2016'!AI71/'Population 2016'!AI$7</f>
        <v>3.8697705802968961E-2</v>
      </c>
      <c r="AJ71" s="3">
        <f>'Population 2016'!AJ71/'Population 2016'!AJ$7</f>
        <v>4.384104087116391E-2</v>
      </c>
      <c r="AK71" s="3">
        <f>'Population 2016'!AK71/'Population 2016'!AK$7</f>
        <v>3.6220472440944881E-2</v>
      </c>
      <c r="AL71" s="3">
        <f>'Population 2016'!AL71/'Population 2016'!AL$7</f>
        <v>4.3591339527853108E-2</v>
      </c>
      <c r="AM71" s="3">
        <f>'Population 2016'!AM71/'Population 2016'!AM$7</f>
        <v>4.1477919483355399E-2</v>
      </c>
      <c r="AN71" s="3" t="e">
        <f>'Population 2016'!AN71/'Population 2016'!AN$7</f>
        <v>#DIV/0!</v>
      </c>
      <c r="AO71" s="3" t="e">
        <f>'Population 2016'!AO71/'Population 2016'!AO$7</f>
        <v>#DIV/0!</v>
      </c>
      <c r="AP71" s="3">
        <f>'Population 2016'!AP71/'Population 2016'!AP$7</f>
        <v>3.5196374622356495E-2</v>
      </c>
      <c r="AQ71" s="3">
        <f>'Population 2016'!AQ71/'Population 2016'!AQ$7</f>
        <v>4.0405768760694204E-2</v>
      </c>
      <c r="AR71" s="3">
        <f>'Population 2016'!AR71/'Population 2016'!AR$7</f>
        <v>4.0732188839233512E-2</v>
      </c>
      <c r="AS71" s="3">
        <f>'Population 2016'!AS71/'Population 2016'!AS$7</f>
        <v>3.7930363742462558E-2</v>
      </c>
      <c r="AT71" s="3" t="e">
        <f>'Population 2016'!AT71/'Population 2016'!AT$7</f>
        <v>#DIV/0!</v>
      </c>
      <c r="AU71" s="3" t="e">
        <f>'Population 2016'!AU71/'Population 2016'!AU$7</f>
        <v>#DIV/0!</v>
      </c>
      <c r="AV71" s="3">
        <f>'Population 2016'!AV71/'Population 2016'!AV$7</f>
        <v>4.2334591817787953E-2</v>
      </c>
      <c r="AW71" s="3">
        <f>'Population 2016'!AW71/'Population 2016'!AW$7</f>
        <v>4.3948935522535718E-2</v>
      </c>
      <c r="AX71" s="3">
        <f>'Population 2016'!AX71/'Population 2016'!AX$7</f>
        <v>4.1982036532445255E-2</v>
      </c>
      <c r="AY71" s="3">
        <f>'Population 2016'!AY71/'Population 2016'!AY$7</f>
        <v>3.9885743962607113E-2</v>
      </c>
      <c r="AZ71" s="3">
        <f>'Population 2016'!AZ71/'Population 2016'!AZ$7</f>
        <v>3.8305487145869135E-2</v>
      </c>
      <c r="BA71" s="3">
        <f>'Population 2016'!BA71/'Population 2016'!BA$7</f>
        <v>4.3807290556384569E-2</v>
      </c>
      <c r="BB71" s="3">
        <f>'Population 2016'!BB71/'Population 2016'!BB$7</f>
        <v>4.0541717470823899E-2</v>
      </c>
      <c r="BC71" s="5" t="e">
        <f>'Population 2016'!BC71/'Population 2016'!BC$7</f>
        <v>#DIV/0!</v>
      </c>
      <c r="BD71" s="9">
        <v>69</v>
      </c>
    </row>
    <row r="72" spans="2:56" x14ac:dyDescent="0.35">
      <c r="B72" s="3" t="s">
        <v>71</v>
      </c>
      <c r="C72" s="60">
        <f>'Population 2016'!C72/'Population 2016'!C$7</f>
        <v>2.8014771424933145E-2</v>
      </c>
      <c r="D72" s="3">
        <f>'Population 2016'!D72/'Population 2016'!D$7</f>
        <v>2.8141654629675748E-2</v>
      </c>
      <c r="E72" s="3">
        <f>'Population 2016'!E72/'Population 2016'!E$7</f>
        <v>2.8597574925646307E-2</v>
      </c>
      <c r="F72" s="3">
        <f>'Population 2016'!F72/'Population 2016'!F$7</f>
        <v>3.1091936923534663E-2</v>
      </c>
      <c r="G72" s="3">
        <f>'Population 2016'!G72/'Population 2016'!G$7</f>
        <v>3.7050759540570584E-2</v>
      </c>
      <c r="H72" s="3">
        <f>'Population 2016'!H72/'Population 2016'!H$7</f>
        <v>3.8274979204252053E-2</v>
      </c>
      <c r="I72" s="3">
        <f>'Population 2016'!I72/'Population 2016'!I$7</f>
        <v>3.6179731569733517E-2</v>
      </c>
      <c r="J72" s="3">
        <f>'Population 2016'!J72/'Population 2016'!J$7</f>
        <v>3.2133159006336114E-2</v>
      </c>
      <c r="K72" s="3">
        <f>'Population 2016'!K72/'Population 2016'!K$7</f>
        <v>3.3877919214192642E-2</v>
      </c>
      <c r="L72" s="3">
        <f>'Population 2016'!L72/'Population 2016'!L$7</f>
        <v>3.4555288461538464E-2</v>
      </c>
      <c r="M72" s="3">
        <f>'Population 2016'!M72/'Population 2016'!M$7</f>
        <v>3.4555288461538464E-2</v>
      </c>
      <c r="N72" s="3">
        <f>'Population 2016'!N72/'Population 2016'!N$7</f>
        <v>3.0859184667857722E-2</v>
      </c>
      <c r="O72" s="3">
        <f>'Population 2016'!O72/'Population 2016'!O$7</f>
        <v>3.6628054989816701E-2</v>
      </c>
      <c r="P72" s="3">
        <f>'Population 2016'!P72/'Population 2016'!P$7</f>
        <v>3.9381493114278812E-2</v>
      </c>
      <c r="Q72" s="3">
        <f>'Population 2016'!Q72/'Population 2016'!Q$7</f>
        <v>3.3230558410414522E-2</v>
      </c>
      <c r="R72" s="3">
        <f>'Population 2016'!R72/'Population 2016'!R$7</f>
        <v>3.49025974025974E-2</v>
      </c>
      <c r="S72" s="3">
        <f>'Population 2016'!S72/'Population 2016'!S$7</f>
        <v>3.2158015017956253E-2</v>
      </c>
      <c r="T72" s="3">
        <f>'Population 2016'!T72/'Population 2016'!T$7</f>
        <v>2.7570310545688453E-2</v>
      </c>
      <c r="U72" s="3" t="e">
        <f>'Population 2016'!U72/'Population 2016'!U$7</f>
        <v>#DIV/0!</v>
      </c>
      <c r="V72" s="3">
        <f>'Population 2016'!V72/'Population 2016'!V$7</f>
        <v>3.4082554353534293E-2</v>
      </c>
      <c r="W72" s="3">
        <f>'Population 2016'!W72/'Population 2016'!W$7</f>
        <v>3.5302679009629544E-2</v>
      </c>
      <c r="X72" s="3">
        <f>'Population 2016'!X72/'Population 2016'!X$7</f>
        <v>3.5302679009629544E-2</v>
      </c>
      <c r="Y72" s="3">
        <f>'Population 2016'!Y72/'Population 2016'!Y$7</f>
        <v>3.3086724208795729E-2</v>
      </c>
      <c r="Z72" s="3">
        <f>'Population 2016'!Z72/'Population 2016'!Z$7</f>
        <v>3.0752643792404916E-2</v>
      </c>
      <c r="AA72" s="3">
        <f>'Population 2016'!AA72/'Population 2016'!AA$7</f>
        <v>3.3362593305069445E-2</v>
      </c>
      <c r="AB72" s="3">
        <f>'Population 2016'!AB72/'Population 2016'!AB$7</f>
        <v>2.9065276168404791E-2</v>
      </c>
      <c r="AC72" s="3">
        <f>'Population 2016'!AC72/'Population 2016'!AC$7</f>
        <v>3.2022072534029458E-2</v>
      </c>
      <c r="AD72" s="3">
        <f>'Population 2016'!AD72/'Population 2016'!AD$7</f>
        <v>3.6681928359816859E-2</v>
      </c>
      <c r="AE72" s="3">
        <f>'Population 2016'!AE72/'Population 2016'!AE$7</f>
        <v>3.6530720741247059E-2</v>
      </c>
      <c r="AF72" s="3">
        <f>'Population 2016'!AF72/'Population 2016'!AF$7</f>
        <v>3.7663558158027903E-2</v>
      </c>
      <c r="AG72" s="3">
        <f>'Population 2016'!AG72/'Population 2016'!AG$7</f>
        <v>3.6530720741247059E-2</v>
      </c>
      <c r="AH72" s="3">
        <f>'Population 2016'!AH72/'Population 2016'!AH$7</f>
        <v>3.6680970754750998E-2</v>
      </c>
      <c r="AI72" s="3">
        <f>'Population 2016'!AI72/'Population 2016'!AI$7</f>
        <v>2.9835807467386413E-2</v>
      </c>
      <c r="AJ72" s="3">
        <f>'Population 2016'!AJ72/'Population 2016'!AJ$7</f>
        <v>3.2810069297129117E-2</v>
      </c>
      <c r="AK72" s="3">
        <f>'Population 2016'!AK72/'Population 2016'!AK$7</f>
        <v>5.826771653543307E-2</v>
      </c>
      <c r="AL72" s="3">
        <f>'Population 2016'!AL72/'Population 2016'!AL$7</f>
        <v>3.9167741075001108E-2</v>
      </c>
      <c r="AM72" s="3">
        <f>'Population 2016'!AM72/'Population 2016'!AM$7</f>
        <v>3.5554161730201872E-2</v>
      </c>
      <c r="AN72" s="3" t="e">
        <f>'Population 2016'!AN72/'Population 2016'!AN$7</f>
        <v>#DIV/0!</v>
      </c>
      <c r="AO72" s="3" t="e">
        <f>'Population 2016'!AO72/'Population 2016'!AO$7</f>
        <v>#DIV/0!</v>
      </c>
      <c r="AP72" s="3">
        <f>'Population 2016'!AP72/'Population 2016'!AP$7</f>
        <v>3.2024169184290033E-2</v>
      </c>
      <c r="AQ72" s="3">
        <f>'Population 2016'!AQ72/'Population 2016'!AQ$7</f>
        <v>3.0774871669518457E-2</v>
      </c>
      <c r="AR72" s="3">
        <f>'Population 2016'!AR72/'Population 2016'!AR$7</f>
        <v>3.34910127328217E-2</v>
      </c>
      <c r="AS72" s="3">
        <f>'Population 2016'!AS72/'Population 2016'!AS$7</f>
        <v>3.6179731569733517E-2</v>
      </c>
      <c r="AT72" s="3" t="e">
        <f>'Population 2016'!AT72/'Population 2016'!AT$7</f>
        <v>#DIV/0!</v>
      </c>
      <c r="AU72" s="3" t="e">
        <f>'Population 2016'!AU72/'Population 2016'!AU$7</f>
        <v>#DIV/0!</v>
      </c>
      <c r="AV72" s="3">
        <f>'Population 2016'!AV72/'Population 2016'!AV$7</f>
        <v>3.899238720059417E-2</v>
      </c>
      <c r="AW72" s="3">
        <f>'Population 2016'!AW72/'Population 2016'!AW$7</f>
        <v>3.8526664256768324E-2</v>
      </c>
      <c r="AX72" s="3">
        <f>'Population 2016'!AX72/'Population 2016'!AX$7</f>
        <v>3.0376425471793318E-2</v>
      </c>
      <c r="AY72" s="3">
        <f>'Population 2016'!AY72/'Population 2016'!AY$7</f>
        <v>3.3212152687613607E-2</v>
      </c>
      <c r="AZ72" s="3">
        <f>'Population 2016'!AZ72/'Population 2016'!AZ$7</f>
        <v>3.1023546712496235E-2</v>
      </c>
      <c r="BA72" s="3">
        <f>'Population 2016'!BA72/'Population 2016'!BA$7</f>
        <v>3.7412065657642296E-2</v>
      </c>
      <c r="BB72" s="3">
        <f>'Population 2016'!BB72/'Population 2016'!BB$7</f>
        <v>3.4009754398188471E-2</v>
      </c>
      <c r="BC72" s="5" t="e">
        <f>'Population 2016'!BC72/'Population 2016'!BC$7</f>
        <v>#DIV/0!</v>
      </c>
      <c r="BD72" s="9">
        <v>70</v>
      </c>
    </row>
    <row r="73" spans="2:56" x14ac:dyDescent="0.35">
      <c r="B73" s="3" t="s">
        <v>72</v>
      </c>
      <c r="C73" s="60">
        <f>'Population 2016'!C73/'Population 2016'!C$7</f>
        <v>2.5977333503119825E-2</v>
      </c>
      <c r="D73" s="3">
        <f>'Population 2016'!D73/'Population 2016'!D$7</f>
        <v>2.6149325098371271E-2</v>
      </c>
      <c r="E73" s="3">
        <f>'Population 2016'!E73/'Population 2016'!E$7</f>
        <v>2.6767330130404943E-2</v>
      </c>
      <c r="F73" s="3">
        <f>'Population 2016'!F73/'Population 2016'!F$7</f>
        <v>2.7819101457899436E-2</v>
      </c>
      <c r="G73" s="3">
        <f>'Population 2016'!G73/'Population 2016'!G$7</f>
        <v>4.1682104483141906E-2</v>
      </c>
      <c r="H73" s="3">
        <f>'Population 2016'!H73/'Population 2016'!H$7</f>
        <v>3.6600516382728189E-2</v>
      </c>
      <c r="I73" s="3">
        <f>'Population 2016'!I73/'Population 2016'!I$7</f>
        <v>3.7541334370744993E-2</v>
      </c>
      <c r="J73" s="3">
        <f>'Population 2016'!J73/'Population 2016'!J$7</f>
        <v>3.4396057527909085E-2</v>
      </c>
      <c r="K73" s="3">
        <f>'Population 2016'!K73/'Population 2016'!K$7</f>
        <v>3.7285757241655809E-2</v>
      </c>
      <c r="L73" s="3">
        <f>'Population 2016'!L73/'Population 2016'!L$7</f>
        <v>2.9847756410256412E-2</v>
      </c>
      <c r="M73" s="3">
        <f>'Population 2016'!M73/'Population 2016'!M$7</f>
        <v>2.9847756410256412E-2</v>
      </c>
      <c r="N73" s="3">
        <f>'Population 2016'!N73/'Population 2016'!N$7</f>
        <v>3.078957748439639E-2</v>
      </c>
      <c r="O73" s="3">
        <f>'Population 2016'!O73/'Population 2016'!O$7</f>
        <v>3.5705193482688392E-2</v>
      </c>
      <c r="P73" s="3">
        <f>'Population 2016'!P73/'Population 2016'!P$7</f>
        <v>3.5515825078521385E-2</v>
      </c>
      <c r="Q73" s="3">
        <f>'Population 2016'!Q73/'Population 2016'!Q$7</f>
        <v>3.4943473792394653E-2</v>
      </c>
      <c r="R73" s="3">
        <f>'Population 2016'!R73/'Population 2016'!R$7</f>
        <v>3.510551948051948E-2</v>
      </c>
      <c r="S73" s="3">
        <f>'Population 2016'!S73/'Population 2016'!S$7</f>
        <v>3.2066601371204699E-2</v>
      </c>
      <c r="T73" s="3">
        <f>'Population 2016'!T73/'Population 2016'!T$7</f>
        <v>2.667691098166744E-2</v>
      </c>
      <c r="U73" s="3" t="e">
        <f>'Population 2016'!U73/'Population 2016'!U$7</f>
        <v>#DIV/0!</v>
      </c>
      <c r="V73" s="3">
        <f>'Population 2016'!V73/'Population 2016'!V$7</f>
        <v>3.4345131813885099E-2</v>
      </c>
      <c r="W73" s="3">
        <f>'Population 2016'!W73/'Population 2016'!W$7</f>
        <v>3.5505762493865188E-2</v>
      </c>
      <c r="X73" s="3">
        <f>'Population 2016'!X73/'Population 2016'!X$7</f>
        <v>3.5505762493865188E-2</v>
      </c>
      <c r="Y73" s="3">
        <f>'Population 2016'!Y73/'Population 2016'!Y$7</f>
        <v>3.4371146732429102E-2</v>
      </c>
      <c r="Z73" s="3">
        <f>'Population 2016'!Z73/'Population 2016'!Z$7</f>
        <v>2.7593990978887564E-2</v>
      </c>
      <c r="AA73" s="3">
        <f>'Population 2016'!AA73/'Population 2016'!AA$7</f>
        <v>3.1011419689678285E-2</v>
      </c>
      <c r="AB73" s="3">
        <f>'Population 2016'!AB73/'Population 2016'!AB$7</f>
        <v>2.6892622634221708E-2</v>
      </c>
      <c r="AC73" s="3">
        <f>'Population 2016'!AC73/'Population 2016'!AC$7</f>
        <v>2.9394112437068805E-2</v>
      </c>
      <c r="AD73" s="3">
        <f>'Population 2016'!AD73/'Population 2016'!AD$7</f>
        <v>3.3934823592782118E-2</v>
      </c>
      <c r="AE73" s="3">
        <f>'Population 2016'!AE73/'Population 2016'!AE$7</f>
        <v>3.0758714969241284E-2</v>
      </c>
      <c r="AF73" s="3">
        <f>'Population 2016'!AF73/'Population 2016'!AF$7</f>
        <v>3.7771994505891707E-2</v>
      </c>
      <c r="AG73" s="3">
        <f>'Population 2016'!AG73/'Population 2016'!AG$7</f>
        <v>3.0758714969241284E-2</v>
      </c>
      <c r="AH73" s="3">
        <f>'Population 2016'!AH73/'Population 2016'!AH$7</f>
        <v>3.5014965201399156E-2</v>
      </c>
      <c r="AI73" s="3">
        <f>'Population 2016'!AI73/'Population 2016'!AI$7</f>
        <v>2.9464687359424202E-2</v>
      </c>
      <c r="AJ73" s="3">
        <f>'Population 2016'!AJ73/'Population 2016'!AJ$7</f>
        <v>3.6911327959270261E-2</v>
      </c>
      <c r="AK73" s="3">
        <f>'Population 2016'!AK73/'Population 2016'!AK$7</f>
        <v>5.0393700787401574E-2</v>
      </c>
      <c r="AL73" s="3">
        <f>'Population 2016'!AL73/'Population 2016'!AL$7</f>
        <v>3.8367492108656025E-2</v>
      </c>
      <c r="AM73" s="3">
        <f>'Population 2016'!AM73/'Population 2016'!AM$7</f>
        <v>3.3707343136571657E-2</v>
      </c>
      <c r="AN73" s="3" t="e">
        <f>'Population 2016'!AN73/'Population 2016'!AN$7</f>
        <v>#DIV/0!</v>
      </c>
      <c r="AO73" s="3" t="e">
        <f>'Population 2016'!AO73/'Population 2016'!AO$7</f>
        <v>#DIV/0!</v>
      </c>
      <c r="AP73" s="3">
        <f>'Population 2016'!AP73/'Population 2016'!AP$7</f>
        <v>2.7492447129909364E-2</v>
      </c>
      <c r="AQ73" s="3">
        <f>'Population 2016'!AQ73/'Population 2016'!AQ$7</f>
        <v>2.9650452212173061E-2</v>
      </c>
      <c r="AR73" s="3">
        <f>'Population 2016'!AR73/'Population 2016'!AR$7</f>
        <v>3.1828614798322469E-2</v>
      </c>
      <c r="AS73" s="3">
        <f>'Population 2016'!AS73/'Population 2016'!AS$7</f>
        <v>3.7541334370744993E-2</v>
      </c>
      <c r="AT73" s="3" t="e">
        <f>'Population 2016'!AT73/'Population 2016'!AT$7</f>
        <v>#DIV/0!</v>
      </c>
      <c r="AU73" s="3" t="e">
        <f>'Population 2016'!AU73/'Population 2016'!AU$7</f>
        <v>#DIV/0!</v>
      </c>
      <c r="AV73" s="3">
        <f>'Population 2016'!AV73/'Population 2016'!AV$7</f>
        <v>3.3422046171937857E-2</v>
      </c>
      <c r="AW73" s="3">
        <f>'Population 2016'!AW73/'Population 2016'!AW$7</f>
        <v>3.7156827305416563E-2</v>
      </c>
      <c r="AX73" s="3">
        <f>'Population 2016'!AX73/'Population 2016'!AX$7</f>
        <v>3.1486527399333941E-2</v>
      </c>
      <c r="AY73" s="3">
        <f>'Population 2016'!AY73/'Population 2016'!AY$7</f>
        <v>3.2839954990045876E-2</v>
      </c>
      <c r="AZ73" s="3">
        <f>'Population 2016'!AZ73/'Population 2016'!AZ$7</f>
        <v>3.0049077798054605E-2</v>
      </c>
      <c r="BA73" s="3">
        <f>'Population 2016'!BA73/'Population 2016'!BA$7</f>
        <v>3.4072337099410217E-2</v>
      </c>
      <c r="BB73" s="3">
        <f>'Population 2016'!BB73/'Population 2016'!BB$7</f>
        <v>3.3269465249956456E-2</v>
      </c>
      <c r="BC73" s="5" t="e">
        <f>'Population 2016'!BC73/'Population 2016'!BC$7</f>
        <v>#DIV/0!</v>
      </c>
      <c r="BD73" s="9">
        <v>71</v>
      </c>
    </row>
    <row r="74" spans="2:56" x14ac:dyDescent="0.35">
      <c r="B74" s="3" t="s">
        <v>73</v>
      </c>
      <c r="C74" s="60">
        <f>'Population 2016'!C74/'Population 2016'!C$7</f>
        <v>1.8273271361263211E-2</v>
      </c>
      <c r="D74" s="3">
        <f>'Population 2016'!D74/'Population 2016'!D$7</f>
        <v>1.8279623449718584E-2</v>
      </c>
      <c r="E74" s="3">
        <f>'Population 2016'!E74/'Population 2016'!E$7</f>
        <v>1.8302447952413637E-2</v>
      </c>
      <c r="F74" s="3">
        <f>'Population 2016'!F74/'Population 2016'!F$7</f>
        <v>2.3951204998512346E-2</v>
      </c>
      <c r="G74" s="3">
        <f>'Population 2016'!G74/'Population 2016'!G$7</f>
        <v>3.0752130418673584E-2</v>
      </c>
      <c r="H74" s="3">
        <f>'Population 2016'!H74/'Population 2016'!H$7</f>
        <v>2.8649518726976138E-2</v>
      </c>
      <c r="I74" s="3">
        <f>'Population 2016'!I74/'Population 2016'!I$7</f>
        <v>2.8982688192958569E-2</v>
      </c>
      <c r="J74" s="3">
        <f>'Population 2016'!J74/'Population 2016'!J$7</f>
        <v>2.6551342653122801E-2</v>
      </c>
      <c r="K74" s="3">
        <f>'Population 2016'!K74/'Population 2016'!K$7</f>
        <v>2.7964317931241857E-2</v>
      </c>
      <c r="L74" s="3">
        <f>'Population 2016'!L74/'Population 2016'!L$7</f>
        <v>3.1149839743589744E-2</v>
      </c>
      <c r="M74" s="3">
        <f>'Population 2016'!M74/'Population 2016'!M$7</f>
        <v>3.1149839743589744E-2</v>
      </c>
      <c r="N74" s="3">
        <f>'Population 2016'!N74/'Population 2016'!N$7</f>
        <v>2.2227893918652406E-2</v>
      </c>
      <c r="O74" s="3">
        <f>'Population 2016'!O74/'Population 2016'!O$7</f>
        <v>2.7590376782077392E-2</v>
      </c>
      <c r="P74" s="3">
        <f>'Population 2016'!P74/'Population 2016'!P$7</f>
        <v>2.4643633727953612E-2</v>
      </c>
      <c r="Q74" s="3">
        <f>'Population 2016'!Q74/'Population 2016'!Q$7</f>
        <v>2.9804727646454265E-2</v>
      </c>
      <c r="R74" s="3">
        <f>'Population 2016'!R74/'Population 2016'!R$7</f>
        <v>2.5162337662337664E-2</v>
      </c>
      <c r="S74" s="3">
        <f>'Population 2016'!S74/'Population 2016'!S$7</f>
        <v>2.4720861900097944E-2</v>
      </c>
      <c r="T74" s="3">
        <f>'Population 2016'!T74/'Population 2016'!T$7</f>
        <v>1.9404638530536398E-2</v>
      </c>
      <c r="U74" s="3" t="e">
        <f>'Population 2016'!U74/'Population 2016'!U$7</f>
        <v>#DIV/0!</v>
      </c>
      <c r="V74" s="3">
        <f>'Population 2016'!V74/'Population 2016'!V$7</f>
        <v>2.483982774918601E-2</v>
      </c>
      <c r="W74" s="3">
        <f>'Population 2016'!W74/'Population 2016'!W$7</f>
        <v>2.8143986190323073E-2</v>
      </c>
      <c r="X74" s="3">
        <f>'Population 2016'!X74/'Population 2016'!X$7</f>
        <v>2.8143986190323073E-2</v>
      </c>
      <c r="Y74" s="3">
        <f>'Population 2016'!Y74/'Population 2016'!Y$7</f>
        <v>2.5714138923140156E-2</v>
      </c>
      <c r="Z74" s="3">
        <f>'Population 2016'!Z74/'Population 2016'!Z$7</f>
        <v>2.2725454108986156E-2</v>
      </c>
      <c r="AA74" s="3">
        <f>'Population 2016'!AA74/'Population 2016'!AA$7</f>
        <v>2.4698736425759565E-2</v>
      </c>
      <c r="AB74" s="3">
        <f>'Population 2016'!AB74/'Population 2016'!AB$7</f>
        <v>1.839513325608343E-2</v>
      </c>
      <c r="AC74" s="3">
        <f>'Population 2016'!AC74/'Population 2016'!AC$7</f>
        <v>2.3462264590714151E-2</v>
      </c>
      <c r="AD74" s="3">
        <f>'Population 2016'!AD74/'Population 2016'!AD$7</f>
        <v>2.6016698087799623E-2</v>
      </c>
      <c r="AE74" s="3">
        <f>'Population 2016'!AE74/'Population 2016'!AE$7</f>
        <v>2.4075339864813548E-2</v>
      </c>
      <c r="AF74" s="3">
        <f>'Population 2016'!AF74/'Population 2016'!AF$7</f>
        <v>2.8482614038892504E-2</v>
      </c>
      <c r="AG74" s="3">
        <f>'Population 2016'!AG74/'Population 2016'!AG$7</f>
        <v>2.4075339864813548E-2</v>
      </c>
      <c r="AH74" s="3">
        <f>'Population 2016'!AH74/'Population 2016'!AH$7</f>
        <v>2.7759547077278138E-2</v>
      </c>
      <c r="AI74" s="3">
        <f>'Population 2016'!AI74/'Population 2016'!AI$7</f>
        <v>2.2199730094466935E-2</v>
      </c>
      <c r="AJ74" s="3">
        <f>'Population 2016'!AJ74/'Population 2016'!AJ$7</f>
        <v>2.8001697072549851E-2</v>
      </c>
      <c r="AK74" s="3">
        <f>'Population 2016'!AK74/'Population 2016'!AK$7</f>
        <v>2.2047244094488189E-2</v>
      </c>
      <c r="AL74" s="3">
        <f>'Population 2016'!AL74/'Population 2016'!AL$7</f>
        <v>2.9898190548170542E-2</v>
      </c>
      <c r="AM74" s="3">
        <f>'Population 2016'!AM74/'Population 2016'!AM$7</f>
        <v>2.7632587636769113E-2</v>
      </c>
      <c r="AN74" s="3" t="e">
        <f>'Population 2016'!AN74/'Population 2016'!AN$7</f>
        <v>#DIV/0!</v>
      </c>
      <c r="AO74" s="3" t="e">
        <f>'Population 2016'!AO74/'Population 2016'!AO$7</f>
        <v>#DIV/0!</v>
      </c>
      <c r="AP74" s="3">
        <f>'Population 2016'!AP74/'Population 2016'!AP$7</f>
        <v>2.2809667673716012E-2</v>
      </c>
      <c r="AQ74" s="3">
        <f>'Population 2016'!AQ74/'Population 2016'!AQ$7</f>
        <v>2.3466145196773404E-2</v>
      </c>
      <c r="AR74" s="3">
        <f>'Population 2016'!AR74/'Population 2016'!AR$7</f>
        <v>2.4977242345517372E-2</v>
      </c>
      <c r="AS74" s="3">
        <f>'Population 2016'!AS74/'Population 2016'!AS$7</f>
        <v>2.8982688192958569E-2</v>
      </c>
      <c r="AT74" s="3" t="e">
        <f>'Population 2016'!AT74/'Population 2016'!AT$7</f>
        <v>#DIV/0!</v>
      </c>
      <c r="AU74" s="3" t="e">
        <f>'Population 2016'!AU74/'Population 2016'!AU$7</f>
        <v>#DIV/0!</v>
      </c>
      <c r="AV74" s="3">
        <f>'Population 2016'!AV74/'Population 2016'!AV$7</f>
        <v>2.7232778362319736E-2</v>
      </c>
      <c r="AW74" s="3">
        <f>'Population 2016'!AW74/'Population 2016'!AW$7</f>
        <v>2.7967504423431822E-2</v>
      </c>
      <c r="AX74" s="3">
        <f>'Population 2016'!AX74/'Population 2016'!AX$7</f>
        <v>2.5128670905237661E-2</v>
      </c>
      <c r="AY74" s="3">
        <f>'Population 2016'!AY74/'Population 2016'!AY$7</f>
        <v>2.5387345278282698E-2</v>
      </c>
      <c r="AZ74" s="3">
        <f>'Population 2016'!AZ74/'Population 2016'!AZ$7</f>
        <v>2.250137311528853E-2</v>
      </c>
      <c r="BA74" s="3">
        <f>'Population 2016'!BA74/'Population 2016'!BA$7</f>
        <v>2.42663255880054E-2</v>
      </c>
      <c r="BB74" s="3">
        <f>'Population 2016'!BB74/'Population 2016'!BB$7</f>
        <v>2.6258491551994428E-2</v>
      </c>
      <c r="BC74" s="5" t="e">
        <f>'Population 2016'!BC74/'Population 2016'!BC$7</f>
        <v>#DIV/0!</v>
      </c>
      <c r="BD74" s="9">
        <v>72</v>
      </c>
    </row>
    <row r="75" spans="2:56" x14ac:dyDescent="0.35">
      <c r="B75" s="3" t="s">
        <v>74</v>
      </c>
      <c r="C75" s="60">
        <f>'Population 2016'!C75/'Population 2016'!C$7</f>
        <v>1.5471794218769897E-2</v>
      </c>
      <c r="D75" s="3">
        <f>'Population 2016'!D75/'Population 2016'!D$7</f>
        <v>1.4793046769935748E-2</v>
      </c>
      <c r="E75" s="3">
        <f>'Population 2016'!E75/'Population 2016'!E$7</f>
        <v>1.2354152367879203E-2</v>
      </c>
      <c r="F75" s="3">
        <f>'Population 2016'!F75/'Population 2016'!F$7</f>
        <v>2.4695031240702173E-2</v>
      </c>
      <c r="G75" s="3">
        <f>'Population 2016'!G75/'Population 2016'!G$7</f>
        <v>2.667654686921082E-2</v>
      </c>
      <c r="H75" s="3">
        <f>'Population 2016'!H75/'Population 2016'!H$7</f>
        <v>2.4717231842881372E-2</v>
      </c>
      <c r="I75" s="3">
        <f>'Population 2016'!I75/'Population 2016'!I$7</f>
        <v>2.0229527329313362E-2</v>
      </c>
      <c r="J75" s="3">
        <f>'Population 2016'!J75/'Population 2016'!J$7</f>
        <v>2.071809313084582E-2</v>
      </c>
      <c r="K75" s="3">
        <f>'Population 2016'!K75/'Population 2016'!K$7</f>
        <v>2.1349102936754537E-2</v>
      </c>
      <c r="L75" s="3">
        <f>'Population 2016'!L75/'Population 2016'!L$7</f>
        <v>1.893028846153846E-2</v>
      </c>
      <c r="M75" s="3">
        <f>'Population 2016'!M75/'Population 2016'!M$7</f>
        <v>1.893028846153846E-2</v>
      </c>
      <c r="N75" s="3">
        <f>'Population 2016'!N75/'Population 2016'!N$7</f>
        <v>1.9466808974686188E-2</v>
      </c>
      <c r="O75" s="3">
        <f>'Population 2016'!O75/'Population 2016'!O$7</f>
        <v>2.3517057026476579E-2</v>
      </c>
      <c r="P75" s="3">
        <f>'Population 2016'!P75/'Population 2016'!P$7</f>
        <v>2.0777965692196181E-2</v>
      </c>
      <c r="Q75" s="3">
        <f>'Population 2016'!Q75/'Population 2016'!Q$7</f>
        <v>2.5693730729701953E-2</v>
      </c>
      <c r="R75" s="3">
        <f>'Population 2016'!R75/'Population 2016'!R$7</f>
        <v>2.2118506493506492E-2</v>
      </c>
      <c r="S75" s="3">
        <f>'Population 2016'!S75/'Population 2016'!S$7</f>
        <v>2.0339536402220047E-2</v>
      </c>
      <c r="T75" s="3">
        <f>'Population 2016'!T75/'Population 2016'!T$7</f>
        <v>1.7189007611764284E-2</v>
      </c>
      <c r="U75" s="3" t="e">
        <f>'Population 2016'!U75/'Population 2016'!U$7</f>
        <v>#DIV/0!</v>
      </c>
      <c r="V75" s="3">
        <f>'Population 2016'!V75/'Population 2016'!V$7</f>
        <v>2.6677869971641635E-2</v>
      </c>
      <c r="W75" s="3">
        <f>'Population 2016'!W75/'Population 2016'!W$7</f>
        <v>2.3100746331804565E-2</v>
      </c>
      <c r="X75" s="3">
        <f>'Population 2016'!X75/'Population 2016'!X$7</f>
        <v>2.3100746331804565E-2</v>
      </c>
      <c r="Y75" s="3">
        <f>'Population 2016'!Y75/'Population 2016'!Y$7</f>
        <v>2.3633374434854089E-2</v>
      </c>
      <c r="Z75" s="3">
        <f>'Population 2016'!Z75/'Population 2016'!Z$7</f>
        <v>2.1542012188188322E-2</v>
      </c>
      <c r="AA75" s="3">
        <f>'Population 2016'!AA75/'Population 2016'!AA$7</f>
        <v>2.2432644997686178E-2</v>
      </c>
      <c r="AB75" s="3">
        <f>'Population 2016'!AB75/'Population 2016'!AB$7</f>
        <v>1.4822325222093473E-2</v>
      </c>
      <c r="AC75" s="3">
        <f>'Population 2016'!AC75/'Population 2016'!AC$7</f>
        <v>2.2168678911057244E-2</v>
      </c>
      <c r="AD75" s="3">
        <f>'Population 2016'!AD75/'Population 2016'!AD$7</f>
        <v>2.2030702935631565E-2</v>
      </c>
      <c r="AE75" s="3">
        <f>'Population 2016'!AE75/'Population 2016'!AE$7</f>
        <v>2.0126072757651704E-2</v>
      </c>
      <c r="AF75" s="3">
        <f>'Population 2016'!AF75/'Population 2016'!AF$7</f>
        <v>2.7145232415238921E-2</v>
      </c>
      <c r="AG75" s="3">
        <f>'Population 2016'!AG75/'Population 2016'!AG$7</f>
        <v>2.0126072757651704E-2</v>
      </c>
      <c r="AH75" s="3">
        <f>'Population 2016'!AH75/'Population 2016'!AH$7</f>
        <v>2.3086076953589846E-2</v>
      </c>
      <c r="AI75" s="3">
        <f>'Population 2016'!AI75/'Population 2016'!AI$7</f>
        <v>1.851102114260009E-2</v>
      </c>
      <c r="AJ75" s="3">
        <f>'Population 2016'!AJ75/'Population 2016'!AJ$7</f>
        <v>1.8384952623391317E-2</v>
      </c>
      <c r="AK75" s="3">
        <f>'Population 2016'!AK75/'Population 2016'!AK$7</f>
        <v>1.5748031496062992E-2</v>
      </c>
      <c r="AL75" s="3">
        <f>'Population 2016'!AL75/'Population 2016'!AL$7</f>
        <v>2.5941403992353177E-2</v>
      </c>
      <c r="AM75" s="3">
        <f>'Population 2016'!AM75/'Population 2016'!AM$7</f>
        <v>2.2847120589123516E-2</v>
      </c>
      <c r="AN75" s="3" t="e">
        <f>'Population 2016'!AN75/'Population 2016'!AN$7</f>
        <v>#DIV/0!</v>
      </c>
      <c r="AO75" s="3" t="e">
        <f>'Population 2016'!AO75/'Population 2016'!AO$7</f>
        <v>#DIV/0!</v>
      </c>
      <c r="AP75" s="3">
        <f>'Population 2016'!AP75/'Population 2016'!AP$7</f>
        <v>1.4350453172205438E-2</v>
      </c>
      <c r="AQ75" s="3">
        <f>'Population 2016'!AQ75/'Population 2016'!AQ$7</f>
        <v>2.3417257394280126E-2</v>
      </c>
      <c r="AR75" s="3">
        <f>'Population 2016'!AR75/'Population 2016'!AR$7</f>
        <v>2.194135977272154E-2</v>
      </c>
      <c r="AS75" s="3">
        <f>'Population 2016'!AS75/'Population 2016'!AS$7</f>
        <v>2.0229527329313362E-2</v>
      </c>
      <c r="AT75" s="3" t="e">
        <f>'Population 2016'!AT75/'Population 2016'!AT$7</f>
        <v>#DIV/0!</v>
      </c>
      <c r="AU75" s="3" t="e">
        <f>'Population 2016'!AU75/'Population 2016'!AU$7</f>
        <v>#DIV/0!</v>
      </c>
      <c r="AV75" s="3">
        <f>'Population 2016'!AV75/'Population 2016'!AV$7</f>
        <v>2.3643003032741226E-2</v>
      </c>
      <c r="AW75" s="3">
        <f>'Population 2016'!AW75/'Population 2016'!AW$7</f>
        <v>2.3477483305112155E-2</v>
      </c>
      <c r="AX75" s="3">
        <f>'Population 2016'!AX75/'Population 2016'!AX$7</f>
        <v>2.0082753052780299E-2</v>
      </c>
      <c r="AY75" s="3">
        <f>'Population 2016'!AY75/'Population 2016'!AY$7</f>
        <v>2.1336449407080411E-2</v>
      </c>
      <c r="AZ75" s="3">
        <f>'Population 2016'!AZ75/'Population 2016'!AZ$7</f>
        <v>1.9489378288832588E-2</v>
      </c>
      <c r="BA75" s="3">
        <f>'Population 2016'!BA75/'Population 2016'!BA$7</f>
        <v>2.0962126056988561E-2</v>
      </c>
      <c r="BB75" s="3">
        <f>'Population 2016'!BB75/'Population 2016'!BB$7</f>
        <v>2.0858735411949138E-2</v>
      </c>
      <c r="BC75" s="5" t="e">
        <f>'Population 2016'!BC75/'Population 2016'!BC$7</f>
        <v>#DIV/0!</v>
      </c>
      <c r="BD75" s="9">
        <v>73</v>
      </c>
    </row>
    <row r="76" spans="2:56" x14ac:dyDescent="0.35">
      <c r="B76" s="3" t="s">
        <v>75</v>
      </c>
      <c r="C76" s="60">
        <f>'Population 2016'!C76/'Population 2016'!C$7</f>
        <v>1.2033617725709919E-2</v>
      </c>
      <c r="D76" s="3">
        <f>'Population 2016'!D76/'Population 2016'!D$7</f>
        <v>1.1904168949544255E-2</v>
      </c>
      <c r="E76" s="3">
        <f>'Population 2016'!E76/'Population 2016'!E$7</f>
        <v>1.1439029970258523E-2</v>
      </c>
      <c r="F76" s="3">
        <f>'Population 2016'!F76/'Population 2016'!F$7</f>
        <v>1.4430229098482595E-2</v>
      </c>
      <c r="G76" s="3">
        <f>'Population 2016'!G76/'Population 2016'!G$7</f>
        <v>2.1674694331233792E-2</v>
      </c>
      <c r="H76" s="3">
        <f>'Population 2016'!H76/'Population 2016'!H$7</f>
        <v>1.8062592500567156E-2</v>
      </c>
      <c r="I76" s="3">
        <f>'Population 2016'!I76/'Population 2016'!I$7</f>
        <v>1.5950204240420152E-2</v>
      </c>
      <c r="J76" s="3">
        <f>'Population 2016'!J76/'Population 2016'!J$7</f>
        <v>1.563914311575983E-2</v>
      </c>
      <c r="K76" s="3">
        <f>'Population 2016'!K76/'Population 2016'!K$7</f>
        <v>1.403227423073068E-2</v>
      </c>
      <c r="L76" s="3">
        <f>'Population 2016'!L76/'Population 2016'!L$7</f>
        <v>1.5124198717948718E-2</v>
      </c>
      <c r="M76" s="3">
        <f>'Population 2016'!M76/'Population 2016'!M$7</f>
        <v>1.5124198717948718E-2</v>
      </c>
      <c r="N76" s="3">
        <f>'Population 2016'!N76/'Population 2016'!N$7</f>
        <v>1.5568806700851527E-2</v>
      </c>
      <c r="O76" s="3">
        <f>'Population 2016'!O76/'Population 2016'!O$7</f>
        <v>1.7820773930753563E-2</v>
      </c>
      <c r="P76" s="3">
        <f>'Population 2016'!P76/'Population 2016'!P$7</f>
        <v>1.3529838125151003E-2</v>
      </c>
      <c r="Q76" s="3">
        <f>'Population 2016'!Q76/'Population 2016'!Q$7</f>
        <v>1.4388489208633094E-2</v>
      </c>
      <c r="R76" s="3">
        <f>'Population 2016'!R76/'Population 2016'!R$7</f>
        <v>1.9074675324675324E-2</v>
      </c>
      <c r="S76" s="3">
        <f>'Population 2016'!S76/'Population 2016'!S$7</f>
        <v>1.5435847208619001E-2</v>
      </c>
      <c r="T76" s="3">
        <f>'Population 2016'!T76/'Population 2016'!T$7</f>
        <v>1.3615409355680234E-2</v>
      </c>
      <c r="U76" s="3" t="e">
        <f>'Population 2016'!U76/'Population 2016'!U$7</f>
        <v>#DIV/0!</v>
      </c>
      <c r="V76" s="3">
        <f>'Population 2016'!V76/'Population 2016'!V$7</f>
        <v>1.9063123621468333E-2</v>
      </c>
      <c r="W76" s="3">
        <f>'Population 2016'!W76/'Population 2016'!W$7</f>
        <v>1.6686692954695461E-2</v>
      </c>
      <c r="X76" s="3">
        <f>'Population 2016'!X76/'Population 2016'!X$7</f>
        <v>1.6686692954695461E-2</v>
      </c>
      <c r="Y76" s="3">
        <f>'Population 2016'!Y76/'Population 2016'!Y$7</f>
        <v>1.7314015618577889E-2</v>
      </c>
      <c r="Z76" s="3">
        <f>'Population 2016'!Z76/'Population 2016'!Z$7</f>
        <v>1.7052513655908996E-2</v>
      </c>
      <c r="AA76" s="3">
        <f>'Population 2016'!AA76/'Population 2016'!AA$7</f>
        <v>1.758296032057308E-2</v>
      </c>
      <c r="AB76" s="3">
        <f>'Population 2016'!AB76/'Population 2016'!AB$7</f>
        <v>1.2022016222479722E-2</v>
      </c>
      <c r="AC76" s="3">
        <f>'Population 2016'!AC76/'Population 2016'!AC$7</f>
        <v>1.7574118963266827E-2</v>
      </c>
      <c r="AD76" s="3">
        <f>'Population 2016'!AD76/'Population 2016'!AD$7</f>
        <v>1.7021276595744681E-2</v>
      </c>
      <c r="AE76" s="3">
        <f>'Population 2016'!AE76/'Population 2016'!AE$7</f>
        <v>1.5113541429330904E-2</v>
      </c>
      <c r="AF76" s="3">
        <f>'Population 2016'!AF76/'Population 2016'!AF$7</f>
        <v>2.161497867418492E-2</v>
      </c>
      <c r="AG76" s="3">
        <f>'Population 2016'!AG76/'Population 2016'!AG$7</f>
        <v>1.5113541429330904E-2</v>
      </c>
      <c r="AH76" s="3">
        <f>'Population 2016'!AH76/'Population 2016'!AH$7</f>
        <v>1.7604846561609752E-2</v>
      </c>
      <c r="AI76" s="3">
        <f>'Population 2016'!AI76/'Population 2016'!AI$7</f>
        <v>1.4574898785425101E-2</v>
      </c>
      <c r="AJ76" s="3">
        <f>'Population 2016'!AJ76/'Population 2016'!AJ$7</f>
        <v>1.923348889831707E-2</v>
      </c>
      <c r="AK76" s="3">
        <f>'Population 2016'!AK76/'Population 2016'!AK$7</f>
        <v>1.5748031496062992E-2</v>
      </c>
      <c r="AL76" s="3">
        <f>'Population 2016'!AL76/'Population 2016'!AL$7</f>
        <v>1.8250122260258746E-2</v>
      </c>
      <c r="AM76" s="3">
        <f>'Population 2016'!AM76/'Population 2016'!AM$7</f>
        <v>1.7202127906706624E-2</v>
      </c>
      <c r="AN76" s="3" t="e">
        <f>'Population 2016'!AN76/'Population 2016'!AN$7</f>
        <v>#DIV/0!</v>
      </c>
      <c r="AO76" s="3" t="e">
        <f>'Population 2016'!AO76/'Population 2016'!AO$7</f>
        <v>#DIV/0!</v>
      </c>
      <c r="AP76" s="3">
        <f>'Population 2016'!AP76/'Population 2016'!AP$7</f>
        <v>1.646525679758308E-2</v>
      </c>
      <c r="AQ76" s="3">
        <f>'Population 2016'!AQ76/'Population 2016'!AQ$7</f>
        <v>1.9237350281104865E-2</v>
      </c>
      <c r="AR76" s="3">
        <f>'Population 2016'!AR76/'Population 2016'!AR$7</f>
        <v>1.6940408193214206E-2</v>
      </c>
      <c r="AS76" s="3">
        <f>'Population 2016'!AS76/'Population 2016'!AS$7</f>
        <v>1.5950204240420152E-2</v>
      </c>
      <c r="AT76" s="3" t="e">
        <f>'Population 2016'!AT76/'Population 2016'!AT$7</f>
        <v>#DIV/0!</v>
      </c>
      <c r="AU76" s="3" t="e">
        <f>'Population 2016'!AU76/'Population 2016'!AU$7</f>
        <v>#DIV/0!</v>
      </c>
      <c r="AV76" s="3">
        <f>'Population 2016'!AV76/'Population 2016'!AV$7</f>
        <v>1.8010769325988735E-2</v>
      </c>
      <c r="AW76" s="3">
        <f>'Population 2016'!AW76/'Population 2016'!AW$7</f>
        <v>1.8264492684690169E-2</v>
      </c>
      <c r="AX76" s="3">
        <f>'Population 2016'!AX76/'Population 2016'!AX$7</f>
        <v>1.725703905540418E-2</v>
      </c>
      <c r="AY76" s="3">
        <f>'Population 2016'!AY76/'Population 2016'!AY$7</f>
        <v>1.6125681641132174E-2</v>
      </c>
      <c r="AZ76" s="3">
        <f>'Population 2016'!AZ76/'Population 2016'!AZ$7</f>
        <v>1.5538349781187434E-2</v>
      </c>
      <c r="BA76" s="3">
        <f>'Population 2016'!BA76/'Population 2016'!BA$7</f>
        <v>1.591700419242521E-2</v>
      </c>
      <c r="BB76" s="3">
        <f>'Population 2016'!BB76/'Population 2016'!BB$7</f>
        <v>1.5502525692388086E-2</v>
      </c>
      <c r="BC76" s="5" t="e">
        <f>'Population 2016'!BC76/'Population 2016'!BC$7</f>
        <v>#DIV/0!</v>
      </c>
      <c r="BD76" s="9">
        <v>74</v>
      </c>
    </row>
    <row r="77" spans="2:56" x14ac:dyDescent="0.35">
      <c r="B77" s="3" t="s">
        <v>81</v>
      </c>
      <c r="C77" s="60">
        <f>'Population 2016'!C77/'Population 2016'!C$7</f>
        <v>9.232140583216605E-3</v>
      </c>
      <c r="D77" s="3">
        <f>'Population 2016'!D77/'Population 2016'!D$7</f>
        <v>8.9654828908701505E-3</v>
      </c>
      <c r="E77" s="3">
        <f>'Population 2016'!E77/'Population 2016'!E$7</f>
        <v>8.0073209791809655E-3</v>
      </c>
      <c r="F77" s="3">
        <f>'Population 2016'!F77/'Population 2016'!F$7</f>
        <v>8.9259149062778931E-3</v>
      </c>
      <c r="G77" s="3">
        <f>'Population 2016'!G77/'Population 2016'!G$7</f>
        <v>1.593182660244535E-2</v>
      </c>
      <c r="H77" s="3">
        <f>'Population 2016'!H77/'Population 2016'!H$7</f>
        <v>1.1094666565838797E-2</v>
      </c>
      <c r="I77" s="3">
        <f>'Population 2016'!I77/'Population 2016'!I$7</f>
        <v>1.1476366465668159E-2</v>
      </c>
      <c r="J77" s="3">
        <f>'Population 2016'!J77/'Population 2016'!J$7</f>
        <v>8.2972945791008751E-3</v>
      </c>
      <c r="K77" s="3">
        <f>'Population 2016'!K77/'Population 2016'!K$7</f>
        <v>8.8202866593164279E-3</v>
      </c>
      <c r="L77" s="3">
        <f>'Population 2016'!L77/'Population 2016'!L$7</f>
        <v>1.0116185897435898E-2</v>
      </c>
      <c r="M77" s="3">
        <f>'Population 2016'!M77/'Population 2016'!M$7</f>
        <v>1.0116185897435898E-2</v>
      </c>
      <c r="N77" s="3">
        <f>'Population 2016'!N77/'Population 2016'!N$7</f>
        <v>1.0255458363303093E-2</v>
      </c>
      <c r="O77" s="3">
        <f>'Population 2016'!O77/'Population 2016'!O$7</f>
        <v>1.212449083503055E-2</v>
      </c>
      <c r="P77" s="3">
        <f>'Population 2016'!P77/'Population 2016'!P$7</f>
        <v>7.9729403237496985E-3</v>
      </c>
      <c r="Q77" s="3">
        <f>'Population 2016'!Q77/'Population 2016'!Q$7</f>
        <v>7.1942446043165471E-3</v>
      </c>
      <c r="R77" s="3">
        <f>'Population 2016'!R77/'Population 2016'!R$7</f>
        <v>8.9285714285714281E-3</v>
      </c>
      <c r="S77" s="3">
        <f>'Population 2016'!S77/'Population 2016'!S$7</f>
        <v>9.2980737838720216E-3</v>
      </c>
      <c r="T77" s="3">
        <f>'Population 2016'!T77/'Population 2016'!T$7</f>
        <v>9.0948075617339093E-3</v>
      </c>
      <c r="U77" s="3" t="e">
        <f>'Population 2016'!U77/'Population 2016'!U$7</f>
        <v>#DIV/0!</v>
      </c>
      <c r="V77" s="3">
        <f>'Population 2016'!V77/'Population 2016'!V$7</f>
        <v>1.1395861779224871E-2</v>
      </c>
      <c r="W77" s="3">
        <f>'Population 2016'!W77/'Population 2016'!W$7</f>
        <v>1.0238792330213745E-2</v>
      </c>
      <c r="X77" s="3">
        <f>'Population 2016'!X77/'Population 2016'!X$7</f>
        <v>1.0238792330213745E-2</v>
      </c>
      <c r="Y77" s="3">
        <f>'Population 2016'!Y77/'Population 2016'!Y$7</f>
        <v>9.8129880805589813E-3</v>
      </c>
      <c r="Z77" s="3">
        <f>'Population 2016'!Z77/'Population 2016'!Z$7</f>
        <v>9.9392275198679266E-3</v>
      </c>
      <c r="AA77" s="3">
        <f>'Population 2016'!AA77/'Population 2016'!AA$7</f>
        <v>1.0344748872661017E-2</v>
      </c>
      <c r="AB77" s="3">
        <f>'Population 2016'!AB77/'Population 2016'!AB$7</f>
        <v>9.0768636539204327E-3</v>
      </c>
      <c r="AC77" s="3">
        <f>'Population 2016'!AC77/'Population 2016'!AC$7</f>
        <v>1.042152246876748E-2</v>
      </c>
      <c r="AD77" s="3">
        <f>'Population 2016'!AD77/'Population 2016'!AD$7</f>
        <v>1.1203878265553462E-2</v>
      </c>
      <c r="AE77" s="3">
        <f>'Population 2016'!AE77/'Population 2016'!AE$7</f>
        <v>9.2655882129566332E-3</v>
      </c>
      <c r="AF77" s="3">
        <f>'Population 2016'!AF77/'Population 2016'!AF$7</f>
        <v>1.3048507192944408E-2</v>
      </c>
      <c r="AG77" s="3">
        <f>'Population 2016'!AG77/'Population 2016'!AG$7</f>
        <v>9.2655882129566332E-3</v>
      </c>
      <c r="AH77" s="3">
        <f>'Population 2016'!AH77/'Population 2016'!AH$7</f>
        <v>1.0154700515668386E-2</v>
      </c>
      <c r="AI77" s="3">
        <f>'Population 2016'!AI77/'Population 2016'!AI$7</f>
        <v>8.5470085470085479E-3</v>
      </c>
      <c r="AJ77" s="3">
        <f>'Population 2016'!AJ77/'Population 2016'!AJ$7</f>
        <v>1.0182435299109036E-2</v>
      </c>
      <c r="AK77" s="3">
        <f>'Population 2016'!AK77/'Population 2016'!AK$7</f>
        <v>1.2598425196850394E-2</v>
      </c>
      <c r="AL77" s="3">
        <f>'Population 2016'!AL77/'Population 2016'!AL$7</f>
        <v>1.0069799493175654E-2</v>
      </c>
      <c r="AM77" s="3">
        <f>'Population 2016'!AM77/'Population 2016'!AM$7</f>
        <v>1.0383998884939717E-2</v>
      </c>
      <c r="AN77" s="3" t="e">
        <f>'Population 2016'!AN77/'Population 2016'!AN$7</f>
        <v>#DIV/0!</v>
      </c>
      <c r="AO77" s="3" t="e">
        <f>'Population 2016'!AO77/'Population 2016'!AO$7</f>
        <v>#DIV/0!</v>
      </c>
      <c r="AP77" s="3">
        <f>'Population 2016'!AP77/'Population 2016'!AP$7</f>
        <v>7.8549848942598196E-3</v>
      </c>
      <c r="AQ77" s="3">
        <f>'Population 2016'!AQ77/'Population 2016'!AQ$7</f>
        <v>1.1073087264727451E-2</v>
      </c>
      <c r="AR77" s="3">
        <f>'Population 2016'!AR77/'Population 2016'!AR$7</f>
        <v>1.0168142952464591E-2</v>
      </c>
      <c r="AS77" s="3">
        <f>'Population 2016'!AS77/'Population 2016'!AS$7</f>
        <v>1.1476366465668159E-2</v>
      </c>
      <c r="AT77" s="3" t="e">
        <f>'Population 2016'!AT77/'Population 2016'!AT$7</f>
        <v>#DIV/0!</v>
      </c>
      <c r="AU77" s="3" t="e">
        <f>'Population 2016'!AU77/'Population 2016'!AU$7</f>
        <v>#DIV/0!</v>
      </c>
      <c r="AV77" s="3">
        <f>'Population 2016'!AV77/'Population 2016'!AV$7</f>
        <v>1.1945286872562976E-2</v>
      </c>
      <c r="AW77" s="3">
        <f>'Population 2016'!AW77/'Population 2016'!AW$7</f>
        <v>9.7791137915945285E-3</v>
      </c>
      <c r="AX77" s="3">
        <f>'Population 2016'!AX77/'Population 2016'!AX$7</f>
        <v>7.770713492784337E-3</v>
      </c>
      <c r="AY77" s="3">
        <f>'Population 2016'!AY77/'Population 2016'!AY$7</f>
        <v>1.0032026313511641E-2</v>
      </c>
      <c r="AZ77" s="3">
        <f>'Population 2016'!AZ77/'Population 2016'!AZ$7</f>
        <v>9.8155596109211381E-3</v>
      </c>
      <c r="BA77" s="3">
        <f>'Population 2016'!BA77/'Population 2016'!BA$7</f>
        <v>1.1582462872166559E-2</v>
      </c>
      <c r="BB77" s="3">
        <f>'Population 2016'!BB77/'Population 2016'!BB$7</f>
        <v>6.8803344365093192E-3</v>
      </c>
      <c r="BC77" s="5" t="e">
        <f>'Population 2016'!BC77/'Population 2016'!BC$7</f>
        <v>#DIV/0!</v>
      </c>
      <c r="BD77" s="9">
        <v>75</v>
      </c>
    </row>
    <row r="78" spans="2:56" x14ac:dyDescent="0.35">
      <c r="B78" s="3" t="s">
        <v>82</v>
      </c>
      <c r="C78" s="60">
        <f>'Population 2016'!C78/'Population 2016'!C$7</f>
        <v>4.520565389023303E-3</v>
      </c>
      <c r="D78" s="3">
        <f>'Population 2016'!D78/'Population 2016'!D$7</f>
        <v>4.4329332071524627E-3</v>
      </c>
      <c r="E78" s="3">
        <f>'Population 2016'!E78/'Population 2016'!E$7</f>
        <v>4.1180507892930682E-3</v>
      </c>
      <c r="F78" s="3">
        <f>'Population 2016'!F78/'Population 2016'!F$7</f>
        <v>5.5043141922047007E-3</v>
      </c>
      <c r="G78" s="3">
        <f>'Population 2016'!G78/'Population 2016'!G$7</f>
        <v>1.018895887365691E-2</v>
      </c>
      <c r="H78" s="3">
        <f>'Population 2016'!H78/'Population 2016'!H$7</f>
        <v>6.1360960169390818E-3</v>
      </c>
      <c r="I78" s="3">
        <f>'Population 2016'!I78/'Population 2016'!I$7</f>
        <v>4.6683524606107758E-3</v>
      </c>
      <c r="J78" s="3">
        <f>'Population 2016'!J78/'Population 2016'!J$7</f>
        <v>5.0286633812732578E-3</v>
      </c>
      <c r="K78" s="3">
        <f>'Population 2016'!K78/'Population 2016'!K$7</f>
        <v>5.6129096922922722E-3</v>
      </c>
      <c r="L78" s="3">
        <f>'Population 2016'!L78/'Population 2016'!L$7</f>
        <v>4.0064102564102561E-3</v>
      </c>
      <c r="M78" s="3">
        <f>'Population 2016'!M78/'Population 2016'!M$7</f>
        <v>4.0064102564102561E-3</v>
      </c>
      <c r="N78" s="3">
        <f>'Population 2016'!N78/'Population 2016'!N$7</f>
        <v>5.5453722824195459E-3</v>
      </c>
      <c r="O78" s="3">
        <f>'Population 2016'!O78/'Population 2016'!O$7</f>
        <v>6.4600305498981672E-3</v>
      </c>
      <c r="P78" s="3">
        <f>'Population 2016'!P78/'Population 2016'!P$7</f>
        <v>1.2080212611741967E-3</v>
      </c>
      <c r="Q78" s="3">
        <f>'Population 2016'!Q78/'Population 2016'!Q$7</f>
        <v>2.0554984583761563E-3</v>
      </c>
      <c r="R78" s="3">
        <f>'Population 2016'!R78/'Population 2016'!R$7</f>
        <v>5.275974025974026E-3</v>
      </c>
      <c r="S78" s="3">
        <f>'Population 2016'!S78/'Population 2016'!S$7</f>
        <v>5.3150506039830233E-3</v>
      </c>
      <c r="T78" s="3">
        <f>'Population 2016'!T78/'Population 2016'!T$7</f>
        <v>4.8422256369938894E-3</v>
      </c>
      <c r="U78" s="3" t="e">
        <f>'Population 2016'!U78/'Population 2016'!U$7</f>
        <v>#DIV/0!</v>
      </c>
      <c r="V78" s="3">
        <f>'Population 2016'!V78/'Population 2016'!V$7</f>
        <v>5.4616111752967128E-3</v>
      </c>
      <c r="W78" s="3">
        <f>'Population 2016'!W78/'Population 2016'!W$7</f>
        <v>5.9571155375789065E-3</v>
      </c>
      <c r="X78" s="3">
        <f>'Population 2016'!X78/'Population 2016'!X$7</f>
        <v>5.9571155375789065E-3</v>
      </c>
      <c r="Y78" s="3">
        <f>'Population 2016'!Y78/'Population 2016'!Y$7</f>
        <v>5.2404438964241675E-3</v>
      </c>
      <c r="Z78" s="3">
        <f>'Population 2016'!Z78/'Population 2016'!Z$7</f>
        <v>5.3570751717254249E-3</v>
      </c>
      <c r="AA78" s="3">
        <f>'Population 2016'!AA78/'Population 2016'!AA$7</f>
        <v>5.5697705063635248E-3</v>
      </c>
      <c r="AB78" s="3">
        <f>'Population 2016'!AB78/'Population 2016'!AB$7</f>
        <v>4.3935882580146777E-3</v>
      </c>
      <c r="AC78" s="3">
        <f>'Population 2016'!AC78/'Population 2016'!AC$7</f>
        <v>5.55892224501212E-3</v>
      </c>
      <c r="AD78" s="3">
        <f>'Population 2016'!AD78/'Population 2016'!AD$7</f>
        <v>6.5176407217883113E-3</v>
      </c>
      <c r="AE78" s="3">
        <f>'Population 2016'!AE78/'Population 2016'!AE$7</f>
        <v>5.0125313283208017E-3</v>
      </c>
      <c r="AF78" s="3">
        <f>'Population 2016'!AF78/'Population 2016'!AF$7</f>
        <v>6.5423263211161712E-3</v>
      </c>
      <c r="AG78" s="3">
        <f>'Population 2016'!AG78/'Population 2016'!AG$7</f>
        <v>5.0125313283208017E-3</v>
      </c>
      <c r="AH78" s="3">
        <f>'Population 2016'!AH78/'Population 2016'!AH$7</f>
        <v>5.5966247160217806E-3</v>
      </c>
      <c r="AI78" s="3">
        <f>'Population 2016'!AI78/'Population 2016'!AI$7</f>
        <v>4.9257759784075575E-3</v>
      </c>
      <c r="AJ78" s="3">
        <f>'Population 2016'!AJ78/'Population 2016'!AJ$7</f>
        <v>5.3740630745297696E-3</v>
      </c>
      <c r="AK78" s="3">
        <f>'Population 2016'!AK78/'Population 2016'!AK$7</f>
        <v>3.1496062992125984E-3</v>
      </c>
      <c r="AL78" s="3">
        <f>'Population 2016'!AL78/'Population 2016'!AL$7</f>
        <v>5.7128884541857465E-3</v>
      </c>
      <c r="AM78" s="3">
        <f>'Population 2016'!AM78/'Population 2016'!AM$7</f>
        <v>5.3894580342416431E-3</v>
      </c>
      <c r="AN78" s="3" t="e">
        <f>'Population 2016'!AN78/'Population 2016'!AN$7</f>
        <v>#DIV/0!</v>
      </c>
      <c r="AO78" s="3" t="e">
        <f>'Population 2016'!AO78/'Population 2016'!AO$7</f>
        <v>#DIV/0!</v>
      </c>
      <c r="AP78" s="3">
        <f>'Population 2016'!AP78/'Population 2016'!AP$7</f>
        <v>4.0785498489425984E-3</v>
      </c>
      <c r="AQ78" s="3">
        <f>'Population 2016'!AQ78/'Population 2016'!AQ$7</f>
        <v>5.1576631630408211E-3</v>
      </c>
      <c r="AR78" s="3">
        <f>'Population 2016'!AR78/'Population 2016'!AR$7</f>
        <v>5.5317724372129498E-3</v>
      </c>
      <c r="AS78" s="3">
        <f>'Population 2016'!AS78/'Population 2016'!AS$7</f>
        <v>4.6683524606107758E-3</v>
      </c>
      <c r="AT78" s="3" t="e">
        <f>'Population 2016'!AT78/'Population 2016'!AT$7</f>
        <v>#DIV/0!</v>
      </c>
      <c r="AU78" s="3" t="e">
        <f>'Population 2016'!AU78/'Population 2016'!AU$7</f>
        <v>#DIV/0!</v>
      </c>
      <c r="AV78" s="3">
        <f>'Population 2016'!AV78/'Population 2016'!AV$7</f>
        <v>6.6844092343875724E-3</v>
      </c>
      <c r="AW78" s="3">
        <f>'Population 2016'!AW78/'Population 2016'!AW$7</f>
        <v>5.9359601225243055E-3</v>
      </c>
      <c r="AX78" s="3">
        <f>'Population 2016'!AX78/'Population 2016'!AX$7</f>
        <v>4.4404077101624787E-3</v>
      </c>
      <c r="AY78" s="3">
        <f>'Population 2016'!AY78/'Population 2016'!AY$7</f>
        <v>5.6695230676014887E-3</v>
      </c>
      <c r="AZ78" s="3">
        <f>'Population 2016'!AZ78/'Population 2016'!AZ$7</f>
        <v>5.3684378377420669E-3</v>
      </c>
      <c r="BA78" s="3">
        <f>'Population 2016'!BA78/'Population 2016'!BA$7</f>
        <v>7.5676827968450223E-3</v>
      </c>
      <c r="BB78" s="3">
        <f>'Population 2016'!BB78/'Population 2016'!BB$7</f>
        <v>5.356209719561052E-3</v>
      </c>
      <c r="BC78" s="5" t="e">
        <f>'Population 2016'!BC78/'Population 2016'!BC$7</f>
        <v>#DIV/0!</v>
      </c>
      <c r="BD78" s="9">
        <v>76</v>
      </c>
    </row>
    <row r="79" spans="2:56" x14ac:dyDescent="0.35">
      <c r="B79" s="3" t="s">
        <v>76</v>
      </c>
      <c r="C79" s="60">
        <f>'Population 2016'!C79/'Population 2016'!C$7</f>
        <v>0</v>
      </c>
      <c r="D79" s="3">
        <f>'Population 2016'!D79/'Population 2016'!D$7</f>
        <v>0</v>
      </c>
      <c r="E79" s="3">
        <f>'Population 2016'!E79/'Population 2016'!E$7</f>
        <v>0</v>
      </c>
      <c r="F79" s="3">
        <f>'Population 2016'!F79/'Population 2016'!F$7</f>
        <v>0</v>
      </c>
      <c r="G79" s="3">
        <f>'Population 2016'!G79/'Population 2016'!G$7</f>
        <v>0</v>
      </c>
      <c r="H79" s="3">
        <f>'Population 2016'!H79/'Population 2016'!H$7</f>
        <v>0</v>
      </c>
      <c r="I79" s="3">
        <f>'Population 2016'!I79/'Population 2016'!I$7</f>
        <v>0</v>
      </c>
      <c r="J79" s="3">
        <f>'Population 2016'!J79/'Population 2016'!J$7</f>
        <v>0</v>
      </c>
      <c r="K79" s="3">
        <f>'Population 2016'!K79/'Population 2016'!K$7</f>
        <v>0</v>
      </c>
      <c r="L79" s="3">
        <f>'Population 2016'!L79/'Population 2016'!L$7</f>
        <v>0</v>
      </c>
      <c r="M79" s="3">
        <f>'Population 2016'!M79/'Population 2016'!M$7</f>
        <v>0</v>
      </c>
      <c r="N79" s="3">
        <f>'Population 2016'!N79/'Population 2016'!N$7</f>
        <v>0</v>
      </c>
      <c r="O79" s="3">
        <f>'Population 2016'!O79/'Population 2016'!O$7</f>
        <v>0</v>
      </c>
      <c r="P79" s="3">
        <f>'Population 2016'!P79/'Population 2016'!P$7</f>
        <v>0</v>
      </c>
      <c r="Q79" s="3">
        <f>'Population 2016'!Q79/'Population 2016'!Q$7</f>
        <v>0</v>
      </c>
      <c r="R79" s="3">
        <f>'Population 2016'!R79/'Population 2016'!R$7</f>
        <v>0</v>
      </c>
      <c r="S79" s="3">
        <f>'Population 2016'!S79/'Population 2016'!S$7</f>
        <v>0</v>
      </c>
      <c r="T79" s="3">
        <f>'Population 2016'!T79/'Population 2016'!T$7</f>
        <v>0</v>
      </c>
      <c r="U79" s="3" t="e">
        <f>'Population 2016'!U79/'Population 2016'!U$7</f>
        <v>#DIV/0!</v>
      </c>
      <c r="V79" s="3">
        <f>'Population 2016'!V79/'Population 2016'!V$7</f>
        <v>0</v>
      </c>
      <c r="W79" s="3">
        <f>'Population 2016'!W79/'Population 2016'!W$7</f>
        <v>0</v>
      </c>
      <c r="X79" s="3">
        <f>'Population 2016'!X79/'Population 2016'!X$7</f>
        <v>0</v>
      </c>
      <c r="Y79" s="3">
        <f>'Population 2016'!Y79/'Population 2016'!Y$7</f>
        <v>0</v>
      </c>
      <c r="Z79" s="3">
        <f>'Population 2016'!Z79/'Population 2016'!Z$7</f>
        <v>0</v>
      </c>
      <c r="AA79" s="3">
        <f>'Population 2016'!AA79/'Population 2016'!AA$7</f>
        <v>0</v>
      </c>
      <c r="AB79" s="3">
        <f>'Population 2016'!AB79/'Population 2016'!AB$7</f>
        <v>0</v>
      </c>
      <c r="AC79" s="3">
        <f>'Population 2016'!AC79/'Population 2016'!AC$7</f>
        <v>0</v>
      </c>
      <c r="AD79" s="3">
        <f>'Population 2016'!AD79/'Population 2016'!AD$7</f>
        <v>0</v>
      </c>
      <c r="AE79" s="3">
        <f>'Population 2016'!AE79/'Population 2016'!AE$7</f>
        <v>0</v>
      </c>
      <c r="AF79" s="3">
        <f>'Population 2016'!AF79/'Population 2016'!AF$7</f>
        <v>0</v>
      </c>
      <c r="AG79" s="3">
        <f>'Population 2016'!AG79/'Population 2016'!AG$7</f>
        <v>0</v>
      </c>
      <c r="AH79" s="3">
        <f>'Population 2016'!AH79/'Population 2016'!AH$7</f>
        <v>0</v>
      </c>
      <c r="AI79" s="3">
        <f>'Population 2016'!AI79/'Population 2016'!AI$7</f>
        <v>0</v>
      </c>
      <c r="AJ79" s="3">
        <f>'Population 2016'!AJ79/'Population 2016'!AJ$7</f>
        <v>0</v>
      </c>
      <c r="AK79" s="3">
        <f>'Population 2016'!AK79/'Population 2016'!AK$7</f>
        <v>0</v>
      </c>
      <c r="AL79" s="3">
        <f>'Population 2016'!AL79/'Population 2016'!AL$7</f>
        <v>0</v>
      </c>
      <c r="AM79" s="3">
        <f>'Population 2016'!AM79/'Population 2016'!AM$7</f>
        <v>0</v>
      </c>
      <c r="AN79" s="3" t="e">
        <f>'Population 2016'!AN79/'Population 2016'!AN$7</f>
        <v>#DIV/0!</v>
      </c>
      <c r="AO79" s="3" t="e">
        <f>'Population 2016'!AO79/'Population 2016'!AO$7</f>
        <v>#DIV/0!</v>
      </c>
      <c r="AP79" s="3">
        <f>'Population 2016'!AP79/'Population 2016'!AP$7</f>
        <v>0</v>
      </c>
      <c r="AQ79" s="3">
        <f>'Population 2016'!AQ79/'Population 2016'!AQ$7</f>
        <v>0</v>
      </c>
      <c r="AR79" s="3">
        <f>'Population 2016'!AR79/'Population 2016'!AR$7</f>
        <v>0</v>
      </c>
      <c r="AS79" s="3">
        <f>'Population 2016'!AS79/'Population 2016'!AS$7</f>
        <v>0</v>
      </c>
      <c r="AT79" s="3" t="e">
        <f>'Population 2016'!AT79/'Population 2016'!AT$7</f>
        <v>#DIV/0!</v>
      </c>
      <c r="AU79" s="3" t="e">
        <f>'Population 2016'!AU79/'Population 2016'!AU$7</f>
        <v>#DIV/0!</v>
      </c>
      <c r="AV79" s="3">
        <f>'Population 2016'!AV79/'Population 2016'!AV$7</f>
        <v>0</v>
      </c>
      <c r="AW79" s="3">
        <f>'Population 2016'!AW79/'Population 2016'!AW$7</f>
        <v>0</v>
      </c>
      <c r="AX79" s="3">
        <f>'Population 2016'!AX79/'Population 2016'!AX$7</f>
        <v>0</v>
      </c>
      <c r="AY79" s="3">
        <f>'Population 2016'!AY79/'Population 2016'!AY$7</f>
        <v>0</v>
      </c>
      <c r="AZ79" s="3">
        <f>'Population 2016'!AZ79/'Population 2016'!AZ$7</f>
        <v>0</v>
      </c>
      <c r="BA79" s="3">
        <f>'Population 2016'!BA79/'Population 2016'!BA$7</f>
        <v>0</v>
      </c>
      <c r="BB79" s="3">
        <f>'Population 2016'!BB79/'Population 2016'!BB$7</f>
        <v>0</v>
      </c>
      <c r="BC79" s="5" t="e">
        <f>'Population 2016'!BC79/'Population 2016'!BC$7</f>
        <v>#DIV/0!</v>
      </c>
      <c r="BD79" s="9">
        <v>77</v>
      </c>
    </row>
    <row r="80" spans="2:56" x14ac:dyDescent="0.35">
      <c r="B80" s="3" t="s">
        <v>46</v>
      </c>
      <c r="C80" s="60">
        <f>'Population 2016'!C80/'Population 2016'!C$7</f>
        <v>0</v>
      </c>
      <c r="D80" s="3">
        <f>'Population 2016'!D80/'Population 2016'!D$7</f>
        <v>0</v>
      </c>
      <c r="E80" s="3">
        <f>'Population 2016'!E80/'Population 2016'!E$7</f>
        <v>0</v>
      </c>
      <c r="F80" s="3">
        <f>'Population 2016'!F80/'Population 2016'!F$7</f>
        <v>0</v>
      </c>
      <c r="G80" s="3">
        <f>'Population 2016'!G80/'Population 2016'!G$7</f>
        <v>0</v>
      </c>
      <c r="H80" s="3">
        <f>'Population 2016'!H80/'Population 2016'!H$7</f>
        <v>0</v>
      </c>
      <c r="I80" s="3">
        <f>'Population 2016'!I80/'Population 2016'!I$7</f>
        <v>0</v>
      </c>
      <c r="J80" s="3">
        <f>'Population 2016'!J80/'Population 2016'!J$7</f>
        <v>0</v>
      </c>
      <c r="K80" s="3">
        <f>'Population 2016'!K80/'Population 2016'!K$7</f>
        <v>0</v>
      </c>
      <c r="L80" s="3">
        <f>'Population 2016'!L80/'Population 2016'!L$7</f>
        <v>0</v>
      </c>
      <c r="M80" s="3">
        <f>'Population 2016'!M80/'Population 2016'!M$7</f>
        <v>0</v>
      </c>
      <c r="N80" s="3">
        <f>'Population 2016'!N80/'Population 2016'!N$7</f>
        <v>0</v>
      </c>
      <c r="O80" s="3">
        <f>'Population 2016'!O80/'Population 2016'!O$7</f>
        <v>0</v>
      </c>
      <c r="P80" s="3">
        <f>'Population 2016'!P80/'Population 2016'!P$7</f>
        <v>0</v>
      </c>
      <c r="Q80" s="3">
        <f>'Population 2016'!Q80/'Population 2016'!Q$7</f>
        <v>0</v>
      </c>
      <c r="R80" s="3">
        <f>'Population 2016'!R80/'Population 2016'!R$7</f>
        <v>0</v>
      </c>
      <c r="S80" s="3">
        <f>'Population 2016'!S80/'Population 2016'!S$7</f>
        <v>0</v>
      </c>
      <c r="T80" s="3">
        <f>'Population 2016'!T80/'Population 2016'!T$7</f>
        <v>0</v>
      </c>
      <c r="U80" s="3" t="e">
        <f>'Population 2016'!U80/'Population 2016'!U$7</f>
        <v>#DIV/0!</v>
      </c>
      <c r="V80" s="3">
        <f>'Population 2016'!V80/'Population 2016'!V$7</f>
        <v>0</v>
      </c>
      <c r="W80" s="3">
        <f>'Population 2016'!W80/'Population 2016'!W$7</f>
        <v>0</v>
      </c>
      <c r="X80" s="3">
        <f>'Population 2016'!X80/'Population 2016'!X$7</f>
        <v>0</v>
      </c>
      <c r="Y80" s="3">
        <f>'Population 2016'!Y80/'Population 2016'!Y$7</f>
        <v>0</v>
      </c>
      <c r="Z80" s="3">
        <f>'Population 2016'!Z80/'Population 2016'!Z$7</f>
        <v>0</v>
      </c>
      <c r="AA80" s="3">
        <f>'Population 2016'!AA80/'Population 2016'!AA$7</f>
        <v>0</v>
      </c>
      <c r="AB80" s="3">
        <f>'Population 2016'!AB80/'Population 2016'!AB$7</f>
        <v>0</v>
      </c>
      <c r="AC80" s="3">
        <f>'Population 2016'!AC80/'Population 2016'!AC$7</f>
        <v>0</v>
      </c>
      <c r="AD80" s="3">
        <f>'Population 2016'!AD80/'Population 2016'!AD$7</f>
        <v>0</v>
      </c>
      <c r="AE80" s="3">
        <f>'Population 2016'!AE80/'Population 2016'!AE$7</f>
        <v>0</v>
      </c>
      <c r="AF80" s="3">
        <f>'Population 2016'!AF80/'Population 2016'!AF$7</f>
        <v>0</v>
      </c>
      <c r="AG80" s="3">
        <f>'Population 2016'!AG80/'Population 2016'!AG$7</f>
        <v>0</v>
      </c>
      <c r="AH80" s="3">
        <f>'Population 2016'!AH80/'Population 2016'!AH$7</f>
        <v>0</v>
      </c>
      <c r="AI80" s="3">
        <f>'Population 2016'!AI80/'Population 2016'!AI$7</f>
        <v>0</v>
      </c>
      <c r="AJ80" s="3">
        <f>'Population 2016'!AJ80/'Population 2016'!AJ$7</f>
        <v>0</v>
      </c>
      <c r="AK80" s="3">
        <f>'Population 2016'!AK80/'Population 2016'!AK$7</f>
        <v>0</v>
      </c>
      <c r="AL80" s="3">
        <f>'Population 2016'!AL80/'Population 2016'!AL$7</f>
        <v>0</v>
      </c>
      <c r="AM80" s="3">
        <f>'Population 2016'!AM80/'Population 2016'!AM$7</f>
        <v>0</v>
      </c>
      <c r="AN80" s="3" t="e">
        <f>'Population 2016'!AN80/'Population 2016'!AN$7</f>
        <v>#DIV/0!</v>
      </c>
      <c r="AO80" s="3" t="e">
        <f>'Population 2016'!AO80/'Population 2016'!AO$7</f>
        <v>#DIV/0!</v>
      </c>
      <c r="AP80" s="3">
        <f>'Population 2016'!AP80/'Population 2016'!AP$7</f>
        <v>0</v>
      </c>
      <c r="AQ80" s="3">
        <f>'Population 2016'!AQ80/'Population 2016'!AQ$7</f>
        <v>0</v>
      </c>
      <c r="AR80" s="3">
        <f>'Population 2016'!AR80/'Population 2016'!AR$7</f>
        <v>0</v>
      </c>
      <c r="AS80" s="3">
        <f>'Population 2016'!AS80/'Population 2016'!AS$7</f>
        <v>0</v>
      </c>
      <c r="AT80" s="3" t="e">
        <f>'Population 2016'!AT80/'Population 2016'!AT$7</f>
        <v>#DIV/0!</v>
      </c>
      <c r="AU80" s="3" t="e">
        <f>'Population 2016'!AU80/'Population 2016'!AU$7</f>
        <v>#DIV/0!</v>
      </c>
      <c r="AV80" s="3">
        <f>'Population 2016'!AV80/'Population 2016'!AV$7</f>
        <v>0</v>
      </c>
      <c r="AW80" s="3">
        <f>'Population 2016'!AW80/'Population 2016'!AW$7</f>
        <v>0</v>
      </c>
      <c r="AX80" s="3">
        <f>'Population 2016'!AX80/'Population 2016'!AX$7</f>
        <v>0</v>
      </c>
      <c r="AY80" s="3">
        <f>'Population 2016'!AY80/'Population 2016'!AY$7</f>
        <v>0</v>
      </c>
      <c r="AZ80" s="3">
        <f>'Population 2016'!AZ80/'Population 2016'!AZ$7</f>
        <v>0</v>
      </c>
      <c r="BA80" s="3">
        <f>'Population 2016'!BA80/'Population 2016'!BA$7</f>
        <v>0</v>
      </c>
      <c r="BB80" s="3">
        <f>'Population 2016'!BB80/'Population 2016'!BB$7</f>
        <v>0</v>
      </c>
      <c r="BC80" s="5" t="e">
        <f>'Population 2016'!BC80/'Population 2016'!BC$7</f>
        <v>#DIV/0!</v>
      </c>
      <c r="BD80" s="9">
        <v>78</v>
      </c>
    </row>
    <row r="81" spans="2:56" x14ac:dyDescent="0.35">
      <c r="B81" s="3" t="s">
        <v>77</v>
      </c>
      <c r="C81" s="60">
        <f>'Population 2016'!C81/'Population 2016'!C$7</f>
        <v>0</v>
      </c>
      <c r="D81" s="3">
        <f>'Population 2016'!D81/'Population 2016'!D$7</f>
        <v>0</v>
      </c>
      <c r="E81" s="3">
        <f>'Population 2016'!E81/'Population 2016'!E$7</f>
        <v>0</v>
      </c>
      <c r="F81" s="3">
        <f>'Population 2016'!F81/'Population 2016'!F$7</f>
        <v>0</v>
      </c>
      <c r="G81" s="3">
        <f>'Population 2016'!G81/'Population 2016'!G$7</f>
        <v>0</v>
      </c>
      <c r="H81" s="3">
        <f>'Population 2016'!H81/'Population 2016'!H$7</f>
        <v>0</v>
      </c>
      <c r="I81" s="3">
        <f>'Population 2016'!I81/'Population 2016'!I$7</f>
        <v>0</v>
      </c>
      <c r="J81" s="3">
        <f>'Population 2016'!J81/'Population 2016'!J$7</f>
        <v>0</v>
      </c>
      <c r="K81" s="3">
        <f>'Population 2016'!K81/'Population 2016'!K$7</f>
        <v>0</v>
      </c>
      <c r="L81" s="3">
        <f>'Population 2016'!L81/'Population 2016'!L$7</f>
        <v>0</v>
      </c>
      <c r="M81" s="3">
        <f>'Population 2016'!M81/'Population 2016'!M$7</f>
        <v>0</v>
      </c>
      <c r="N81" s="3">
        <f>'Population 2016'!N81/'Population 2016'!N$7</f>
        <v>0</v>
      </c>
      <c r="O81" s="3">
        <f>'Population 2016'!O81/'Population 2016'!O$7</f>
        <v>0</v>
      </c>
      <c r="P81" s="3">
        <f>'Population 2016'!P81/'Population 2016'!P$7</f>
        <v>0</v>
      </c>
      <c r="Q81" s="3">
        <f>'Population 2016'!Q81/'Population 2016'!Q$7</f>
        <v>0</v>
      </c>
      <c r="R81" s="3">
        <f>'Population 2016'!R81/'Population 2016'!R$7</f>
        <v>0</v>
      </c>
      <c r="S81" s="3">
        <f>'Population 2016'!S81/'Population 2016'!S$7</f>
        <v>0</v>
      </c>
      <c r="T81" s="3">
        <f>'Population 2016'!T81/'Population 2016'!T$7</f>
        <v>0</v>
      </c>
      <c r="U81" s="3" t="e">
        <f>'Population 2016'!U81/'Population 2016'!U$7</f>
        <v>#DIV/0!</v>
      </c>
      <c r="V81" s="3">
        <f>'Population 2016'!V81/'Population 2016'!V$7</f>
        <v>0</v>
      </c>
      <c r="W81" s="3">
        <f>'Population 2016'!W81/'Population 2016'!W$7</f>
        <v>0</v>
      </c>
      <c r="X81" s="3">
        <f>'Population 2016'!X81/'Population 2016'!X$7</f>
        <v>0</v>
      </c>
      <c r="Y81" s="3">
        <f>'Population 2016'!Y81/'Population 2016'!Y$7</f>
        <v>0</v>
      </c>
      <c r="Z81" s="3">
        <f>'Population 2016'!Z81/'Population 2016'!Z$7</f>
        <v>0</v>
      </c>
      <c r="AA81" s="3">
        <f>'Population 2016'!AA81/'Population 2016'!AA$7</f>
        <v>0</v>
      </c>
      <c r="AB81" s="3">
        <f>'Population 2016'!AB81/'Population 2016'!AB$7</f>
        <v>0</v>
      </c>
      <c r="AC81" s="3">
        <f>'Population 2016'!AC81/'Population 2016'!AC$7</f>
        <v>0</v>
      </c>
      <c r="AD81" s="3">
        <f>'Population 2016'!AD81/'Population 2016'!AD$7</f>
        <v>0</v>
      </c>
      <c r="AE81" s="3">
        <f>'Population 2016'!AE81/'Population 2016'!AE$7</f>
        <v>0</v>
      </c>
      <c r="AF81" s="3">
        <f>'Population 2016'!AF81/'Population 2016'!AF$7</f>
        <v>0</v>
      </c>
      <c r="AG81" s="3">
        <f>'Population 2016'!AG81/'Population 2016'!AG$7</f>
        <v>0</v>
      </c>
      <c r="AH81" s="3">
        <f>'Population 2016'!AH81/'Population 2016'!AH$7</f>
        <v>0</v>
      </c>
      <c r="AI81" s="3">
        <f>'Population 2016'!AI81/'Population 2016'!AI$7</f>
        <v>0</v>
      </c>
      <c r="AJ81" s="3">
        <f>'Population 2016'!AJ81/'Population 2016'!AJ$7</f>
        <v>0</v>
      </c>
      <c r="AK81" s="3">
        <f>'Population 2016'!AK81/'Population 2016'!AK$7</f>
        <v>0</v>
      </c>
      <c r="AL81" s="3">
        <f>'Population 2016'!AL81/'Population 2016'!AL$7</f>
        <v>0</v>
      </c>
      <c r="AM81" s="3">
        <f>'Population 2016'!AM81/'Population 2016'!AM$7</f>
        <v>0</v>
      </c>
      <c r="AN81" s="3" t="e">
        <f>'Population 2016'!AN81/'Population 2016'!AN$7</f>
        <v>#DIV/0!</v>
      </c>
      <c r="AO81" s="3" t="e">
        <f>'Population 2016'!AO81/'Population 2016'!AO$7</f>
        <v>#DIV/0!</v>
      </c>
      <c r="AP81" s="3">
        <f>'Population 2016'!AP81/'Population 2016'!AP$7</f>
        <v>0</v>
      </c>
      <c r="AQ81" s="3">
        <f>'Population 2016'!AQ81/'Population 2016'!AQ$7</f>
        <v>0</v>
      </c>
      <c r="AR81" s="3">
        <f>'Population 2016'!AR81/'Population 2016'!AR$7</f>
        <v>0</v>
      </c>
      <c r="AS81" s="3">
        <f>'Population 2016'!AS81/'Population 2016'!AS$7</f>
        <v>0</v>
      </c>
      <c r="AT81" s="3" t="e">
        <f>'Population 2016'!AT81/'Population 2016'!AT$7</f>
        <v>#DIV/0!</v>
      </c>
      <c r="AU81" s="3" t="e">
        <f>'Population 2016'!AU81/'Population 2016'!AU$7</f>
        <v>#DIV/0!</v>
      </c>
      <c r="AV81" s="3">
        <f>'Population 2016'!AV81/'Population 2016'!AV$7</f>
        <v>0</v>
      </c>
      <c r="AW81" s="3">
        <f>'Population 2016'!AW81/'Population 2016'!AW$7</f>
        <v>0</v>
      </c>
      <c r="AX81" s="3">
        <f>'Population 2016'!AX81/'Population 2016'!AX$7</f>
        <v>0</v>
      </c>
      <c r="AY81" s="3">
        <f>'Population 2016'!AY81/'Population 2016'!AY$7</f>
        <v>0</v>
      </c>
      <c r="AZ81" s="3">
        <f>'Population 2016'!AZ81/'Population 2016'!AZ$7</f>
        <v>0</v>
      </c>
      <c r="BA81" s="3">
        <f>'Population 2016'!BA81/'Population 2016'!BA$7</f>
        <v>0</v>
      </c>
      <c r="BB81" s="3">
        <f>'Population 2016'!BB81/'Population 2016'!BB$7</f>
        <v>0</v>
      </c>
      <c r="BC81" s="5" t="e">
        <f>'Population 2016'!BC81/'Population 2016'!BC$7</f>
        <v>#DIV/0!</v>
      </c>
      <c r="BD81" s="9">
        <v>79</v>
      </c>
    </row>
    <row r="82" spans="2:56" x14ac:dyDescent="0.35">
      <c r="B82" s="3" t="s">
        <v>47</v>
      </c>
      <c r="C82" s="60">
        <f>'Population 2016'!C82/'Population 2016'!C$7</f>
        <v>2.4003565516363172E-2</v>
      </c>
      <c r="D82" s="3">
        <f>'Population 2016'!D82/'Population 2016'!D$7</f>
        <v>2.3210639039697167E-2</v>
      </c>
      <c r="E82" s="3">
        <f>'Population 2016'!E82/'Population 2016'!E$7</f>
        <v>2.036147334706017E-2</v>
      </c>
      <c r="F82" s="3">
        <f>'Population 2016'!F82/'Population 2016'!F$7</f>
        <v>3.5852424873549539E-2</v>
      </c>
      <c r="G82" s="3">
        <f>'Population 2016'!G82/'Population 2016'!G$7</f>
        <v>3.2975175991107816E-2</v>
      </c>
      <c r="H82" s="3">
        <f>'Population 2016'!H82/'Population 2016'!H$7</f>
        <v>2.9610984476109197E-2</v>
      </c>
      <c r="I82" s="3">
        <f>'Population 2016'!I82/'Population 2016'!I$7</f>
        <v>3.4429099397004476E-2</v>
      </c>
      <c r="J82" s="3">
        <f>'Population 2016'!J82/'Population 2016'!J$7</f>
        <v>3.4898923866036408E-2</v>
      </c>
      <c r="K82" s="3">
        <f>'Population 2016'!K82/'Population 2016'!K$7</f>
        <v>3.4278841335070663E-2</v>
      </c>
      <c r="L82" s="3">
        <f>'Population 2016'!L82/'Population 2016'!L$7</f>
        <v>2.9447115384615384E-2</v>
      </c>
      <c r="M82" s="3">
        <f>'Population 2016'!M82/'Population 2016'!M$7</f>
        <v>2.9447115384615384E-2</v>
      </c>
      <c r="N82" s="3">
        <f>'Population 2016'!N82/'Population 2016'!N$7</f>
        <v>2.7170003944407061E-2</v>
      </c>
      <c r="O82" s="3">
        <f>'Population 2016'!O82/'Population 2016'!O$7</f>
        <v>2.9913441955193482E-2</v>
      </c>
      <c r="P82" s="3">
        <f>'Population 2016'!P82/'Population 2016'!P$7</f>
        <v>3.2858178303938147E-2</v>
      </c>
      <c r="Q82" s="3">
        <f>'Population 2016'!Q82/'Population 2016'!Q$7</f>
        <v>3.014731072285029E-2</v>
      </c>
      <c r="R82" s="3">
        <f>'Population 2016'!R82/'Population 2016'!R$7</f>
        <v>3.3076298701298704E-2</v>
      </c>
      <c r="S82" s="3">
        <f>'Population 2016'!S82/'Population 2016'!S$7</f>
        <v>2.9337251061051256E-2</v>
      </c>
      <c r="T82" s="3">
        <f>'Population 2016'!T82/'Population 2016'!T$7</f>
        <v>2.6819854911910804E-2</v>
      </c>
      <c r="U82" s="3" t="e">
        <f>'Population 2016'!U82/'Population 2016'!U$7</f>
        <v>#DIV/0!</v>
      </c>
      <c r="V82" s="3">
        <f>'Population 2016'!V82/'Population 2016'!V$7</f>
        <v>2.6362777019220671E-2</v>
      </c>
      <c r="W82" s="3">
        <f>'Population 2016'!W82/'Population 2016'!W$7</f>
        <v>3.0191744656365822E-2</v>
      </c>
      <c r="X82" s="3">
        <f>'Population 2016'!X82/'Population 2016'!X$7</f>
        <v>3.0191744656365822E-2</v>
      </c>
      <c r="Y82" s="3">
        <f>'Population 2016'!Y82/'Population 2016'!Y$7</f>
        <v>3.0723386765310317E-2</v>
      </c>
      <c r="Z82" s="3">
        <f>'Population 2016'!Z82/'Population 2016'!Z$7</f>
        <v>2.8625817564636565E-2</v>
      </c>
      <c r="AA82" s="3">
        <f>'Population 2016'!AA82/'Population 2016'!AA$7</f>
        <v>2.9000574823558219E-2</v>
      </c>
      <c r="AB82" s="3">
        <f>'Population 2016'!AB82/'Population 2016'!AB$7</f>
        <v>2.3609501738122828E-2</v>
      </c>
      <c r="AC82" s="3">
        <f>'Population 2016'!AC82/'Population 2016'!AC$7</f>
        <v>2.8485106283796382E-2</v>
      </c>
      <c r="AD82" s="3">
        <f>'Population 2016'!AD82/'Population 2016'!AD$7</f>
        <v>3.1672502019929973E-2</v>
      </c>
      <c r="AE82" s="3">
        <f>'Population 2016'!AE82/'Population 2016'!AE$7</f>
        <v>3.1138452191083771E-2</v>
      </c>
      <c r="AF82" s="3">
        <f>'Population 2016'!AF82/'Population 2016'!AF$7</f>
        <v>2.797657774886142E-2</v>
      </c>
      <c r="AG82" s="3">
        <f>'Population 2016'!AG82/'Population 2016'!AG$7</f>
        <v>3.1138452191083771E-2</v>
      </c>
      <c r="AH82" s="3">
        <f>'Population 2016'!AH82/'Population 2016'!AH$7</f>
        <v>3.0276585770437417E-2</v>
      </c>
      <c r="AI82" s="3">
        <f>'Population 2016'!AI82/'Population 2016'!AI$7</f>
        <v>2.8475033738191633E-2</v>
      </c>
      <c r="AJ82" s="3">
        <f>'Population 2016'!AJ82/'Population 2016'!AJ$7</f>
        <v>2.927450148493848E-2</v>
      </c>
      <c r="AK82" s="3">
        <f>'Population 2016'!AK82/'Population 2016'!AK$7</f>
        <v>3.6220472440944881E-2</v>
      </c>
      <c r="AL82" s="3">
        <f>'Population 2016'!AL82/'Population 2016'!AL$7</f>
        <v>3.0453918997021295E-2</v>
      </c>
      <c r="AM82" s="3">
        <f>'Population 2016'!AM82/'Population 2016'!AM$7</f>
        <v>3.1709526796292423E-2</v>
      </c>
      <c r="AN82" s="3" t="e">
        <f>'Population 2016'!AN82/'Population 2016'!AN$7</f>
        <v>#DIV/0!</v>
      </c>
      <c r="AO82" s="3" t="e">
        <f>'Population 2016'!AO82/'Population 2016'!AO$7</f>
        <v>#DIV/0!</v>
      </c>
      <c r="AP82" s="3">
        <f>'Population 2016'!AP82/'Population 2016'!AP$7</f>
        <v>2.5830815709969788E-2</v>
      </c>
      <c r="AQ82" s="3">
        <f>'Population 2016'!AQ82/'Population 2016'!AQ$7</f>
        <v>2.6106086531410413E-2</v>
      </c>
      <c r="AR82" s="3">
        <f>'Population 2016'!AR82/'Population 2016'!AR$7</f>
        <v>2.90736201523903E-2</v>
      </c>
      <c r="AS82" s="3">
        <f>'Population 2016'!AS82/'Population 2016'!AS$7</f>
        <v>3.4429099397004476E-2</v>
      </c>
      <c r="AT82" s="3" t="e">
        <f>'Population 2016'!AT82/'Population 2016'!AT$7</f>
        <v>#DIV/0!</v>
      </c>
      <c r="AU82" s="3" t="e">
        <f>'Population 2016'!AU82/'Population 2016'!AU$7</f>
        <v>#DIV/0!</v>
      </c>
      <c r="AV82" s="3">
        <f>'Population 2016'!AV82/'Population 2016'!AV$7</f>
        <v>2.6675744259454105E-2</v>
      </c>
      <c r="AW82" s="3">
        <f>'Population 2016'!AW82/'Population 2016'!AW$7</f>
        <v>2.7929453397005383E-2</v>
      </c>
      <c r="AX82" s="3">
        <f>'Population 2016'!AX82/'Population 2016'!AX$7</f>
        <v>3.5523261681299829E-2</v>
      </c>
      <c r="AY82" s="3">
        <f>'Population 2016'!AY82/'Population 2016'!AY$7</f>
        <v>2.9143945295594217E-2</v>
      </c>
      <c r="AZ82" s="3">
        <f>'Population 2016'!AZ82/'Population 2016'!AZ$7</f>
        <v>2.8046987119292714E-2</v>
      </c>
      <c r="BA82" s="3">
        <f>'Population 2016'!BA82/'Population 2016'!BA$7</f>
        <v>2.9808853833582036E-2</v>
      </c>
      <c r="BB82" s="3">
        <f>'Population 2016'!BB82/'Population 2016'!BB$7</f>
        <v>3.2050165476397843E-2</v>
      </c>
      <c r="BC82" s="5" t="e">
        <f>'Population 2016'!BC82/'Population 2016'!BC$7</f>
        <v>#DIV/0!</v>
      </c>
      <c r="BD82" s="9">
        <v>80</v>
      </c>
    </row>
    <row r="83" spans="2:56" x14ac:dyDescent="0.35">
      <c r="B83" s="3" t="s">
        <v>48</v>
      </c>
      <c r="C83" s="60">
        <f>'Population 2016'!C83/'Population 2016'!C$7</f>
        <v>3.9220679994906409E-2</v>
      </c>
      <c r="D83" s="3">
        <f>'Population 2016'!D83/'Population 2016'!D$7</f>
        <v>4.223738606365493E-2</v>
      </c>
      <c r="E83" s="3">
        <f>'Population 2016'!E83/'Population 2016'!E$7</f>
        <v>5.307709906199954E-2</v>
      </c>
      <c r="F83" s="3">
        <f>'Population 2016'!F83/'Population 2016'!F$7</f>
        <v>5.0580184468908065E-2</v>
      </c>
      <c r="G83" s="3">
        <f>'Population 2016'!G83/'Population 2016'!G$7</f>
        <v>5.1685809559095963E-2</v>
      </c>
      <c r="H83" s="3">
        <f>'Population 2016'!H83/'Population 2016'!H$7</f>
        <v>4.1505072001901323E-2</v>
      </c>
      <c r="I83" s="3">
        <f>'Population 2016'!I83/'Population 2016'!I$7</f>
        <v>4.1042598716203076E-2</v>
      </c>
      <c r="J83" s="3">
        <f>'Population 2016'!J83/'Population 2016'!J$7</f>
        <v>4.4604244191893794E-2</v>
      </c>
      <c r="K83" s="3">
        <f>'Population 2016'!K83/'Population 2016'!K$7</f>
        <v>4.2798436403728574E-2</v>
      </c>
      <c r="L83" s="3">
        <f>'Population 2016'!L83/'Population 2016'!L$7</f>
        <v>4.3970352564102567E-2</v>
      </c>
      <c r="M83" s="3">
        <f>'Population 2016'!M83/'Population 2016'!M$7</f>
        <v>4.3970352564102567E-2</v>
      </c>
      <c r="N83" s="3">
        <f>'Population 2016'!N83/'Population 2016'!N$7</f>
        <v>4.4850228543585696E-2</v>
      </c>
      <c r="O83" s="3">
        <f>'Population 2016'!O83/'Population 2016'!O$7</f>
        <v>4.1337830957230141E-2</v>
      </c>
      <c r="P83" s="3">
        <f>'Population 2016'!P83/'Population 2016'!P$7</f>
        <v>4.0831118627687846E-2</v>
      </c>
      <c r="Q83" s="3">
        <f>'Population 2016'!Q83/'Population 2016'!Q$7</f>
        <v>4.0767386091127102E-2</v>
      </c>
      <c r="R83" s="3">
        <f>'Population 2016'!R83/'Population 2016'!R$7</f>
        <v>3.936688311688312E-2</v>
      </c>
      <c r="S83" s="3">
        <f>'Population 2016'!S83/'Population 2016'!S$7</f>
        <v>4.0137120470127324E-2</v>
      </c>
      <c r="T83" s="3">
        <f>'Population 2016'!T83/'Population 2016'!T$7</f>
        <v>3.9273844834363719E-2</v>
      </c>
      <c r="U83" s="3" t="e">
        <f>'Population 2016'!U83/'Population 2016'!U$7</f>
        <v>#DIV/0!</v>
      </c>
      <c r="V83" s="3">
        <f>'Population 2016'!V83/'Population 2016'!V$7</f>
        <v>3.8703917655708436E-2</v>
      </c>
      <c r="W83" s="3">
        <f>'Population 2016'!W83/'Population 2016'!W$7</f>
        <v>3.8907410854812231E-2</v>
      </c>
      <c r="X83" s="3">
        <f>'Population 2016'!X83/'Population 2016'!X$7</f>
        <v>3.8907410854812231E-2</v>
      </c>
      <c r="Y83" s="3">
        <f>'Population 2016'!Y83/'Population 2016'!Y$7</f>
        <v>4.1718043567612002E-2</v>
      </c>
      <c r="Z83" s="3">
        <f>'Population 2016'!Z83/'Population 2016'!Z$7</f>
        <v>4.4675985394389391E-2</v>
      </c>
      <c r="AA83" s="3">
        <f>'Population 2016'!AA83/'Population 2016'!AA$7</f>
        <v>4.3223826332729455E-2</v>
      </c>
      <c r="AB83" s="3">
        <f>'Population 2016'!AB83/'Population 2016'!AB$7</f>
        <v>4.2101197373503284E-2</v>
      </c>
      <c r="AC83" s="3">
        <f>'Population 2016'!AC83/'Population 2016'!AC$7</f>
        <v>4.3713872832369945E-2</v>
      </c>
      <c r="AD83" s="3">
        <f>'Population 2016'!AD83/'Population 2016'!AD$7</f>
        <v>4.5515755453810931E-2</v>
      </c>
      <c r="AE83" s="3">
        <f>'Population 2016'!AE83/'Population 2016'!AE$7</f>
        <v>4.2986253512569302E-2</v>
      </c>
      <c r="AF83" s="3">
        <f>'Population 2016'!AF83/'Population 2016'!AF$7</f>
        <v>3.9832285115303984E-2</v>
      </c>
      <c r="AG83" s="3">
        <f>'Population 2016'!AG83/'Population 2016'!AG$7</f>
        <v>4.2986253512569302E-2</v>
      </c>
      <c r="AH83" s="3">
        <f>'Population 2016'!AH83/'Population 2016'!AH$7</f>
        <v>4.2010746096426382E-2</v>
      </c>
      <c r="AI83" s="3">
        <f>'Population 2016'!AI83/'Population 2016'!AI$7</f>
        <v>4.0901934322986958E-2</v>
      </c>
      <c r="AJ83" s="3">
        <f>'Population 2016'!AJ83/'Population 2016'!AJ$7</f>
        <v>4.6810917833404048E-2</v>
      </c>
      <c r="AK83" s="3">
        <f>'Population 2016'!AK83/'Population 2016'!AK$7</f>
        <v>3.7795275590551181E-2</v>
      </c>
      <c r="AL83" s="3">
        <f>'Population 2016'!AL83/'Population 2016'!AL$7</f>
        <v>4.1612946249944424E-2</v>
      </c>
      <c r="AM83" s="3">
        <f>'Population 2016'!AM83/'Population 2016'!AM$7</f>
        <v>4.3522196668757403E-2</v>
      </c>
      <c r="AN83" s="3" t="e">
        <f>'Population 2016'!AN83/'Population 2016'!AN$7</f>
        <v>#DIV/0!</v>
      </c>
      <c r="AO83" s="3" t="e">
        <f>'Population 2016'!AO83/'Population 2016'!AO$7</f>
        <v>#DIV/0!</v>
      </c>
      <c r="AP83" s="3">
        <f>'Population 2016'!AP83/'Population 2016'!AP$7</f>
        <v>4.6676737160120843E-2</v>
      </c>
      <c r="AQ83" s="3">
        <f>'Population 2016'!AQ83/'Population 2016'!AQ$7</f>
        <v>4.2679051576631627E-2</v>
      </c>
      <c r="AR83" s="3">
        <f>'Population 2016'!AR83/'Population 2016'!AR$7</f>
        <v>4.2626176003228489E-2</v>
      </c>
      <c r="AS83" s="3">
        <f>'Population 2016'!AS83/'Population 2016'!AS$7</f>
        <v>4.1042598716203076E-2</v>
      </c>
      <c r="AT83" s="3" t="e">
        <f>'Population 2016'!AT83/'Population 2016'!AT$7</f>
        <v>#DIV/0!</v>
      </c>
      <c r="AU83" s="3" t="e">
        <f>'Population 2016'!AU83/'Population 2016'!AU$7</f>
        <v>#DIV/0!</v>
      </c>
      <c r="AV83" s="3">
        <f>'Population 2016'!AV83/'Population 2016'!AV$7</f>
        <v>4.1529987002537599E-2</v>
      </c>
      <c r="AW83" s="3">
        <f>'Population 2016'!AW83/'Population 2016'!AW$7</f>
        <v>3.9535016457068931E-2</v>
      </c>
      <c r="AX83" s="3">
        <f>'Population 2016'!AX83/'Population 2016'!AX$7</f>
        <v>4.6422444242607733E-2</v>
      </c>
      <c r="AY83" s="3">
        <f>'Population 2016'!AY83/'Population 2016'!AY$7</f>
        <v>4.2248766554141781E-2</v>
      </c>
      <c r="AZ83" s="3">
        <f>'Population 2016'!AZ83/'Population 2016'!AZ$7</f>
        <v>4.5746886128877944E-2</v>
      </c>
      <c r="BA83" s="3">
        <f>'Population 2016'!BA83/'Population 2016'!BA$7</f>
        <v>4.2101897250053297E-2</v>
      </c>
      <c r="BB83" s="3">
        <f>'Population 2016'!BB83/'Population 2016'!BB$7</f>
        <v>4.3067409858909597E-2</v>
      </c>
      <c r="BC83" s="5" t="e">
        <f>'Population 2016'!BC83/'Population 2016'!BC$7</f>
        <v>#DIV/0!</v>
      </c>
      <c r="BD83" s="9">
        <v>81</v>
      </c>
    </row>
    <row r="84" spans="2:56" x14ac:dyDescent="0.35">
      <c r="B84" s="3" t="s">
        <v>49</v>
      </c>
      <c r="C84" s="60">
        <f>'Population 2016'!C84/'Population 2016'!C$7</f>
        <v>6.5834712848592894E-2</v>
      </c>
      <c r="D84" s="3">
        <f>'Population 2016'!D84/'Population 2016'!D$7</f>
        <v>6.4601285052547697E-2</v>
      </c>
      <c r="E84" s="3">
        <f>'Population 2016'!E84/'Population 2016'!E$7</f>
        <v>6.0169297643559827E-2</v>
      </c>
      <c r="F84" s="3">
        <f>'Population 2016'!F84/'Population 2016'!F$7</f>
        <v>4.6712288009520979E-2</v>
      </c>
      <c r="G84" s="3">
        <f>'Population 2016'!G84/'Population 2016'!G$7</f>
        <v>4.1682104483141906E-2</v>
      </c>
      <c r="H84" s="3">
        <f>'Population 2016'!H84/'Population 2016'!H$7</f>
        <v>3.996024501172124E-2</v>
      </c>
      <c r="I84" s="3">
        <f>'Population 2016'!I84/'Population 2016'!I$7</f>
        <v>3.073332036568761E-2</v>
      </c>
      <c r="J84" s="3">
        <f>'Population 2016'!J84/'Population 2016'!J$7</f>
        <v>4.3497938248013679E-2</v>
      </c>
      <c r="K84" s="3">
        <f>'Population 2016'!K84/'Population 2016'!K$7</f>
        <v>3.4679763455948684E-2</v>
      </c>
      <c r="L84" s="3">
        <f>'Population 2016'!L84/'Population 2016'!L$7</f>
        <v>4.9679487179487176E-2</v>
      </c>
      <c r="M84" s="3">
        <f>'Population 2016'!M84/'Population 2016'!M$7</f>
        <v>4.9679487179487176E-2</v>
      </c>
      <c r="N84" s="3">
        <f>'Population 2016'!N84/'Population 2016'!N$7</f>
        <v>6.2994501032506561E-2</v>
      </c>
      <c r="O84" s="3">
        <f>'Population 2016'!O84/'Population 2016'!O$7</f>
        <v>4.0796843177189408E-2</v>
      </c>
      <c r="P84" s="3">
        <f>'Population 2016'!P84/'Population 2016'!P$7</f>
        <v>3.9381493114278812E-2</v>
      </c>
      <c r="Q84" s="3">
        <f>'Population 2016'!Q84/'Population 2016'!Q$7</f>
        <v>3.5971223021582732E-2</v>
      </c>
      <c r="R84" s="3">
        <f>'Population 2016'!R84/'Population 2016'!R$7</f>
        <v>3.9772727272727272E-2</v>
      </c>
      <c r="S84" s="3">
        <f>'Population 2016'!S84/'Population 2016'!S$7</f>
        <v>4.7724453150506038E-2</v>
      </c>
      <c r="T84" s="3">
        <f>'Population 2016'!T84/'Population 2016'!T$7</f>
        <v>5.9589750920201551E-2</v>
      </c>
      <c r="U84" s="3" t="e">
        <f>'Population 2016'!U84/'Population 2016'!U$7</f>
        <v>#DIV/0!</v>
      </c>
      <c r="V84" s="3">
        <f>'Population 2016'!V84/'Population 2016'!V$7</f>
        <v>4.3692889402373702E-2</v>
      </c>
      <c r="W84" s="3">
        <f>'Population 2016'!W84/'Population 2016'!W$7</f>
        <v>4.1310565418267359E-2</v>
      </c>
      <c r="X84" s="3">
        <f>'Population 2016'!X84/'Population 2016'!X$7</f>
        <v>4.1310565418267359E-2</v>
      </c>
      <c r="Y84" s="3">
        <f>'Population 2016'!Y84/'Population 2016'!Y$7</f>
        <v>4.3593300452116727E-2</v>
      </c>
      <c r="Z84" s="3">
        <f>'Population 2016'!Z84/'Population 2016'!Z$7</f>
        <v>5.6961039070429535E-2</v>
      </c>
      <c r="AA84" s="3">
        <f>'Population 2016'!AA84/'Population 2016'!AA$7</f>
        <v>4.9380871449115661E-2</v>
      </c>
      <c r="AB84" s="3">
        <f>'Population 2016'!AB84/'Population 2016'!AB$7</f>
        <v>6.3200077249903439E-2</v>
      </c>
      <c r="AC84" s="3">
        <f>'Population 2016'!AC84/'Population 2016'!AC$7</f>
        <v>5.3109849897445459E-2</v>
      </c>
      <c r="AD84" s="3">
        <f>'Population 2016'!AD84/'Population 2016'!AD$7</f>
        <v>4.4276865068677618E-2</v>
      </c>
      <c r="AE84" s="3">
        <f>'Population 2016'!AE84/'Population 2016'!AE$7</f>
        <v>4.5340624287992709E-2</v>
      </c>
      <c r="AF84" s="3">
        <f>'Population 2016'!AF84/'Population 2016'!AF$7</f>
        <v>4.0157594158895395E-2</v>
      </c>
      <c r="AG84" s="3">
        <f>'Population 2016'!AG84/'Population 2016'!AG$7</f>
        <v>4.5340624287992709E-2</v>
      </c>
      <c r="AH84" s="3">
        <f>'Population 2016'!AH84/'Population 2016'!AH$7</f>
        <v>4.0150012621254193E-2</v>
      </c>
      <c r="AI84" s="3">
        <f>'Population 2016'!AI84/'Population 2016'!AI$7</f>
        <v>5.2968960863697706E-2</v>
      </c>
      <c r="AJ84" s="3">
        <f>'Population 2016'!AJ84/'Population 2016'!AJ$7</f>
        <v>3.6062791684344508E-2</v>
      </c>
      <c r="AK84" s="3">
        <f>'Population 2016'!AK84/'Population 2016'!AK$7</f>
        <v>1.889763779527559E-2</v>
      </c>
      <c r="AL84" s="3">
        <f>'Population 2016'!AL84/'Population 2016'!AL$7</f>
        <v>3.7945138487529451E-2</v>
      </c>
      <c r="AM84" s="3">
        <f>'Population 2016'!AM84/'Population 2016'!AM$7</f>
        <v>4.1512765117197481E-2</v>
      </c>
      <c r="AN84" s="3" t="e">
        <f>'Population 2016'!AN84/'Population 2016'!AN$7</f>
        <v>#DIV/0!</v>
      </c>
      <c r="AO84" s="3" t="e">
        <f>'Population 2016'!AO84/'Population 2016'!AO$7</f>
        <v>#DIV/0!</v>
      </c>
      <c r="AP84" s="3">
        <f>'Population 2016'!AP84/'Population 2016'!AP$7</f>
        <v>6.6918429003021154E-2</v>
      </c>
      <c r="AQ84" s="3">
        <f>'Population 2016'!AQ84/'Population 2016'!AQ$7</f>
        <v>5.0452212173062824E-2</v>
      </c>
      <c r="AR84" s="3">
        <f>'Population 2016'!AR84/'Population 2016'!AR$7</f>
        <v>4.8840104834253197E-2</v>
      </c>
      <c r="AS84" s="3">
        <f>'Population 2016'!AS84/'Population 2016'!AS$7</f>
        <v>3.073332036568761E-2</v>
      </c>
      <c r="AT84" s="3" t="e">
        <f>'Population 2016'!AT84/'Population 2016'!AT$7</f>
        <v>#DIV/0!</v>
      </c>
      <c r="AU84" s="3" t="e">
        <f>'Population 2016'!AU84/'Population 2016'!AU$7</f>
        <v>#DIV/0!</v>
      </c>
      <c r="AV84" s="3">
        <f>'Population 2016'!AV84/'Population 2016'!AV$7</f>
        <v>4.3943801448288668E-2</v>
      </c>
      <c r="AW84" s="3">
        <f>'Population 2016'!AW84/'Population 2016'!AW$7</f>
        <v>3.791784783394532E-2</v>
      </c>
      <c r="AX84" s="3">
        <f>'Population 2016'!AX84/'Population 2016'!AX$7</f>
        <v>5.2376627308507416E-2</v>
      </c>
      <c r="AY84" s="3">
        <f>'Population 2016'!AY84/'Population 2016'!AY$7</f>
        <v>5.1181511295767333E-2</v>
      </c>
      <c r="AZ84" s="3">
        <f>'Population 2016'!AZ84/'Population 2016'!AZ$7</f>
        <v>6.1515564926206127E-2</v>
      </c>
      <c r="BA84" s="3">
        <f>'Population 2016'!BA84/'Population 2016'!BA$7</f>
        <v>4.1568961841824771E-2</v>
      </c>
      <c r="BB84" s="3">
        <f>'Population 2016'!BB84/'Population 2016'!BB$7</f>
        <v>4.4199616791499738E-2</v>
      </c>
      <c r="BC84" s="5" t="e">
        <f>'Population 2016'!BC84/'Population 2016'!BC$7</f>
        <v>#DIV/0!</v>
      </c>
      <c r="BD84" s="9">
        <v>82</v>
      </c>
    </row>
    <row r="85" spans="2:56" x14ac:dyDescent="0.35">
      <c r="B85" s="3" t="s">
        <v>50</v>
      </c>
      <c r="C85" s="60">
        <f>'Population 2016'!C85/'Population 2016'!C$7</f>
        <v>5.5201833694129634E-2</v>
      </c>
      <c r="D85" s="3">
        <f>'Population 2016'!D85/'Population 2016'!D$7</f>
        <v>5.6781391642177617E-2</v>
      </c>
      <c r="E85" s="3">
        <f>'Population 2016'!E85/'Population 2016'!E$7</f>
        <v>6.2457103637611533E-2</v>
      </c>
      <c r="F85" s="3">
        <f>'Population 2016'!F85/'Population 2016'!F$7</f>
        <v>3.8381434096994939E-2</v>
      </c>
      <c r="G85" s="3">
        <f>'Population 2016'!G85/'Population 2016'!G$7</f>
        <v>3.2604668395702113E-2</v>
      </c>
      <c r="H85" s="3">
        <f>'Population 2016'!H85/'Population 2016'!H$7</f>
        <v>3.5228537167673143E-2</v>
      </c>
      <c r="I85" s="3">
        <f>'Population 2016'!I85/'Population 2016'!I$7</f>
        <v>3.3845555339428124E-2</v>
      </c>
      <c r="J85" s="3">
        <f>'Population 2016'!J85/'Population 2016'!J$7</f>
        <v>3.8167555063864024E-2</v>
      </c>
      <c r="K85" s="3">
        <f>'Population 2016'!K85/'Population 2016'!K$7</f>
        <v>3.6383682469680267E-2</v>
      </c>
      <c r="L85" s="3">
        <f>'Population 2016'!L85/'Population 2016'!L$7</f>
        <v>3.465544871794872E-2</v>
      </c>
      <c r="M85" s="3">
        <f>'Population 2016'!M85/'Population 2016'!M$7</f>
        <v>3.465544871794872E-2</v>
      </c>
      <c r="N85" s="3">
        <f>'Population 2016'!N85/'Population 2016'!N$7</f>
        <v>4.9421100257546577E-2</v>
      </c>
      <c r="O85" s="3">
        <f>'Population 2016'!O85/'Population 2016'!O$7</f>
        <v>3.5514256619144605E-2</v>
      </c>
      <c r="P85" s="3">
        <f>'Population 2016'!P85/'Population 2016'!P$7</f>
        <v>3.2374969799468474E-2</v>
      </c>
      <c r="Q85" s="3">
        <f>'Population 2016'!Q85/'Population 2016'!Q$7</f>
        <v>3.7684138403562863E-2</v>
      </c>
      <c r="R85" s="3">
        <f>'Population 2016'!R85/'Population 2016'!R$7</f>
        <v>3.7337662337662336E-2</v>
      </c>
      <c r="S85" s="3">
        <f>'Population 2016'!S85/'Population 2016'!S$7</f>
        <v>4.3219066274893893E-2</v>
      </c>
      <c r="T85" s="3">
        <f>'Population 2016'!T85/'Population 2016'!T$7</f>
        <v>5.1477682878890756E-2</v>
      </c>
      <c r="U85" s="3" t="e">
        <f>'Population 2016'!U85/'Population 2016'!U$7</f>
        <v>#DIV/0!</v>
      </c>
      <c r="V85" s="3">
        <f>'Population 2016'!V85/'Population 2016'!V$7</f>
        <v>4.012183594160277E-2</v>
      </c>
      <c r="W85" s="3">
        <f>'Population 2016'!W85/'Population 2016'!W$7</f>
        <v>3.8704327370576587E-2</v>
      </c>
      <c r="X85" s="3">
        <f>'Population 2016'!X85/'Population 2016'!X$7</f>
        <v>3.8704327370576587E-2</v>
      </c>
      <c r="Y85" s="3">
        <f>'Population 2016'!Y85/'Population 2016'!Y$7</f>
        <v>3.9123510069872587E-2</v>
      </c>
      <c r="Z85" s="3">
        <f>'Population 2016'!Z85/'Population 2016'!Z$7</f>
        <v>4.9877233693981289E-2</v>
      </c>
      <c r="AA85" s="3">
        <f>'Population 2016'!AA85/'Population 2016'!AA$7</f>
        <v>4.4852838943569756E-2</v>
      </c>
      <c r="AB85" s="3">
        <f>'Population 2016'!AB85/'Population 2016'!AB$7</f>
        <v>5.547508690614137E-2</v>
      </c>
      <c r="AC85" s="3">
        <f>'Population 2016'!AC85/'Population 2016'!AC$7</f>
        <v>4.7466436695879174E-2</v>
      </c>
      <c r="AD85" s="3">
        <f>'Population 2016'!AD85/'Population 2016'!AD$7</f>
        <v>4.2876380285483434E-2</v>
      </c>
      <c r="AE85" s="3">
        <f>'Population 2016'!AE85/'Population 2016'!AE$7</f>
        <v>4.7087415508468143E-2</v>
      </c>
      <c r="AF85" s="3">
        <f>'Population 2016'!AF85/'Population 2016'!AF$7</f>
        <v>3.7808139955179641E-2</v>
      </c>
      <c r="AG85" s="3">
        <f>'Population 2016'!AG85/'Population 2016'!AG$7</f>
        <v>4.7087415508468143E-2</v>
      </c>
      <c r="AH85" s="3">
        <f>'Population 2016'!AH85/'Population 2016'!AH$7</f>
        <v>3.8383037034365873E-2</v>
      </c>
      <c r="AI85" s="3">
        <f>'Population 2016'!AI85/'Population 2016'!AI$7</f>
        <v>4.6761133603238865E-2</v>
      </c>
      <c r="AJ85" s="3">
        <f>'Population 2016'!AJ85/'Population 2016'!AJ$7</f>
        <v>3.9739782209022766E-2</v>
      </c>
      <c r="AK85" s="3">
        <f>'Population 2016'!AK85/'Population 2016'!AK$7</f>
        <v>1.4173228346456693E-2</v>
      </c>
      <c r="AL85" s="3">
        <f>'Population 2016'!AL85/'Population 2016'!AL$7</f>
        <v>3.4455163828746721E-2</v>
      </c>
      <c r="AM85" s="3">
        <f>'Population 2016'!AM85/'Population 2016'!AM$7</f>
        <v>3.914326201593607E-2</v>
      </c>
      <c r="AN85" s="3" t="e">
        <f>'Population 2016'!AN85/'Population 2016'!AN$7</f>
        <v>#DIV/0!</v>
      </c>
      <c r="AO85" s="3" t="e">
        <f>'Population 2016'!AO85/'Population 2016'!AO$7</f>
        <v>#DIV/0!</v>
      </c>
      <c r="AP85" s="3">
        <f>'Population 2016'!AP85/'Population 2016'!AP$7</f>
        <v>4.6827794561933533E-2</v>
      </c>
      <c r="AQ85" s="3">
        <f>'Population 2016'!AQ85/'Population 2016'!AQ$7</f>
        <v>4.744561231972623E-2</v>
      </c>
      <c r="AR85" s="3">
        <f>'Population 2016'!AR85/'Population 2016'!AR$7</f>
        <v>4.3573169585225981E-2</v>
      </c>
      <c r="AS85" s="3">
        <f>'Population 2016'!AS85/'Population 2016'!AS$7</f>
        <v>3.3845555339428124E-2</v>
      </c>
      <c r="AT85" s="3" t="e">
        <f>'Population 2016'!AT85/'Population 2016'!AT$7</f>
        <v>#DIV/0!</v>
      </c>
      <c r="AU85" s="3" t="e">
        <f>'Population 2016'!AU85/'Population 2016'!AU$7</f>
        <v>#DIV/0!</v>
      </c>
      <c r="AV85" s="3">
        <f>'Population 2016'!AV85/'Population 2016'!AV$7</f>
        <v>3.6826143467227825E-2</v>
      </c>
      <c r="AW85" s="3">
        <f>'Population 2016'!AW85/'Population 2016'!AW$7</f>
        <v>3.7137801792203343E-2</v>
      </c>
      <c r="AX85" s="3">
        <f>'Population 2016'!AX85/'Population 2016'!AX$7</f>
        <v>3.9963669391462307E-2</v>
      </c>
      <c r="AY85" s="3">
        <f>'Population 2016'!AY85/'Population 2016'!AY$7</f>
        <v>4.3148965636631176E-2</v>
      </c>
      <c r="AZ85" s="3">
        <f>'Population 2016'!AZ85/'Population 2016'!AZ$7</f>
        <v>4.7802129657518469E-2</v>
      </c>
      <c r="BA85" s="3">
        <f>'Population 2016'!BA85/'Population 2016'!BA$7</f>
        <v>4.0645207134228666E-2</v>
      </c>
      <c r="BB85" s="3">
        <f>'Population 2016'!BB85/'Population 2016'!BB$7</f>
        <v>3.858212854903327E-2</v>
      </c>
      <c r="BC85" s="5" t="e">
        <f>'Population 2016'!BC85/'Population 2016'!BC$7</f>
        <v>#DIV/0!</v>
      </c>
      <c r="BD85" s="9">
        <v>83</v>
      </c>
    </row>
    <row r="86" spans="2:56" x14ac:dyDescent="0.35">
      <c r="B86" s="3" t="s">
        <v>51</v>
      </c>
      <c r="C86" s="60">
        <f>'Population 2016'!C86/'Population 2016'!C$7</f>
        <v>5.2591366356806314E-2</v>
      </c>
      <c r="D86" s="3">
        <f>'Population 2016'!D86/'Population 2016'!D$7</f>
        <v>5.145191014593814E-2</v>
      </c>
      <c r="E86" s="3">
        <f>'Population 2016'!E86/'Population 2016'!E$7</f>
        <v>4.7357584076870282E-2</v>
      </c>
      <c r="F86" s="3">
        <f>'Population 2016'!F86/'Population 2016'!F$7</f>
        <v>3.8083903600119012E-2</v>
      </c>
      <c r="G86" s="3">
        <f>'Population 2016'!G86/'Population 2016'!G$7</f>
        <v>2.7788069655427936E-2</v>
      </c>
      <c r="H86" s="3">
        <f>'Population 2016'!H86/'Population 2016'!H$7</f>
        <v>3.1479901044648741E-2</v>
      </c>
      <c r="I86" s="3">
        <f>'Population 2016'!I86/'Population 2016'!I$7</f>
        <v>3.6374246255592296E-2</v>
      </c>
      <c r="J86" s="3">
        <f>'Population 2016'!J86/'Population 2016'!J$7</f>
        <v>3.3038318414965302E-2</v>
      </c>
      <c r="K86" s="3">
        <f>'Population 2016'!K86/'Population 2016'!K$7</f>
        <v>3.628345193946076E-2</v>
      </c>
      <c r="L86" s="3">
        <f>'Population 2016'!L86/'Population 2016'!L$7</f>
        <v>2.9847756410256412E-2</v>
      </c>
      <c r="M86" s="3">
        <f>'Population 2016'!M86/'Population 2016'!M$7</f>
        <v>2.9847756410256412E-2</v>
      </c>
      <c r="N86" s="3">
        <f>'Population 2016'!N86/'Population 2016'!N$7</f>
        <v>3.556927074874127E-2</v>
      </c>
      <c r="O86" s="3">
        <f>'Population 2016'!O86/'Population 2016'!O$7</f>
        <v>3.0168024439918534E-2</v>
      </c>
      <c r="P86" s="3">
        <f>'Population 2016'!P86/'Population 2016'!P$7</f>
        <v>3.2858178303938147E-2</v>
      </c>
      <c r="Q86" s="3">
        <f>'Population 2016'!Q86/'Population 2016'!Q$7</f>
        <v>2.9462144570058239E-2</v>
      </c>
      <c r="R86" s="3">
        <f>'Population 2016'!R86/'Population 2016'!R$7</f>
        <v>3.3482142857142856E-2</v>
      </c>
      <c r="S86" s="3">
        <f>'Population 2016'!S86/'Population 2016'!S$7</f>
        <v>3.9947763630427686E-2</v>
      </c>
      <c r="T86" s="3">
        <f>'Population 2016'!T86/'Population 2016'!T$7</f>
        <v>4.681413715470107E-2</v>
      </c>
      <c r="U86" s="3" t="e">
        <f>'Population 2016'!U86/'Population 2016'!U$7</f>
        <v>#DIV/0!</v>
      </c>
      <c r="V86" s="3">
        <f>'Population 2016'!V86/'Population 2016'!V$7</f>
        <v>3.786366978258586E-2</v>
      </c>
      <c r="W86" s="3">
        <f>'Population 2016'!W86/'Population 2016'!W$7</f>
        <v>3.5928853086022776E-2</v>
      </c>
      <c r="X86" s="3">
        <f>'Population 2016'!X86/'Population 2016'!X$7</f>
        <v>3.5928853086022776E-2</v>
      </c>
      <c r="Y86" s="3">
        <f>'Population 2016'!Y86/'Population 2016'!Y$7</f>
        <v>3.5398684751335799E-2</v>
      </c>
      <c r="Z86" s="3">
        <f>'Population 2016'!Z86/'Population 2016'!Z$7</f>
        <v>4.0683448238103458E-2</v>
      </c>
      <c r="AA86" s="3">
        <f>'Population 2016'!AA86/'Population 2016'!AA$7</f>
        <v>3.8413569986324593E-2</v>
      </c>
      <c r="AB86" s="3">
        <f>'Population 2016'!AB86/'Population 2016'!AB$7</f>
        <v>5.1129779837775204E-2</v>
      </c>
      <c r="AC86" s="3">
        <f>'Population 2016'!AC86/'Population 2016'!AC$7</f>
        <v>3.8918282677605817E-2</v>
      </c>
      <c r="AD86" s="3">
        <f>'Population 2016'!AD86/'Population 2016'!AD$7</f>
        <v>3.2965257204416912E-2</v>
      </c>
      <c r="AE86" s="3">
        <f>'Population 2016'!AE86/'Population 2016'!AE$7</f>
        <v>3.5087719298245612E-2</v>
      </c>
      <c r="AF86" s="3">
        <f>'Population 2016'!AF86/'Population 2016'!AF$7</f>
        <v>3.0036868358273693E-2</v>
      </c>
      <c r="AG86" s="3">
        <f>'Population 2016'!AG86/'Population 2016'!AG$7</f>
        <v>3.5087719298245612E-2</v>
      </c>
      <c r="AH86" s="3">
        <f>'Population 2016'!AH86/'Population 2016'!AH$7</f>
        <v>3.7164184486675564E-2</v>
      </c>
      <c r="AI86" s="3">
        <f>'Population 2016'!AI86/'Population 2016'!AI$7</f>
        <v>4.2825011246063881E-2</v>
      </c>
      <c r="AJ86" s="3">
        <f>'Population 2016'!AJ86/'Population 2016'!AJ$7</f>
        <v>3.365860557205487E-2</v>
      </c>
      <c r="AK86" s="3">
        <f>'Population 2016'!AK86/'Population 2016'!AK$7</f>
        <v>4.0944881889763779E-2</v>
      </c>
      <c r="AL86" s="3">
        <f>'Population 2016'!AL86/'Population 2016'!AL$7</f>
        <v>3.0765126928377719E-2</v>
      </c>
      <c r="AM86" s="3">
        <f>'Population 2016'!AM86/'Population 2016'!AM$7</f>
        <v>3.6866680604920203E-2</v>
      </c>
      <c r="AN86" s="3" t="e">
        <f>'Population 2016'!AN86/'Population 2016'!AN$7</f>
        <v>#DIV/0!</v>
      </c>
      <c r="AO86" s="3" t="e">
        <f>'Population 2016'!AO86/'Population 2016'!AO$7</f>
        <v>#DIV/0!</v>
      </c>
      <c r="AP86" s="3">
        <f>'Population 2016'!AP86/'Population 2016'!AP$7</f>
        <v>4.6072507552870089E-2</v>
      </c>
      <c r="AQ86" s="3">
        <f>'Population 2016'!AQ86/'Population 2016'!AQ$7</f>
        <v>3.9354681007088728E-2</v>
      </c>
      <c r="AR86" s="3">
        <f>'Population 2016'!AR86/'Population 2016'!AR$7</f>
        <v>3.7815540325187968E-2</v>
      </c>
      <c r="AS86" s="3">
        <f>'Population 2016'!AS86/'Population 2016'!AS$7</f>
        <v>3.6374246255592296E-2</v>
      </c>
      <c r="AT86" s="3" t="e">
        <f>'Population 2016'!AT86/'Population 2016'!AT$7</f>
        <v>#DIV/0!</v>
      </c>
      <c r="AU86" s="3" t="e">
        <f>'Population 2016'!AU86/'Population 2016'!AU$7</f>
        <v>#DIV/0!</v>
      </c>
      <c r="AV86" s="3">
        <f>'Population 2016'!AV86/'Population 2016'!AV$7</f>
        <v>3.6021538651977471E-2</v>
      </c>
      <c r="AW86" s="3">
        <f>'Population 2016'!AW86/'Population 2016'!AW$7</f>
        <v>3.7651490648960256E-2</v>
      </c>
      <c r="AX86" s="3">
        <f>'Population 2016'!AX86/'Population 2016'!AX$7</f>
        <v>2.9770915329498437E-2</v>
      </c>
      <c r="AY86" s="3">
        <f>'Population 2016'!AY86/'Population 2016'!AY$7</f>
        <v>3.6501341642863325E-2</v>
      </c>
      <c r="AZ86" s="3">
        <f>'Population 2016'!AZ86/'Population 2016'!AZ$7</f>
        <v>3.710068921528676E-2</v>
      </c>
      <c r="BA86" s="3">
        <f>'Population 2016'!BA86/'Population 2016'!BA$7</f>
        <v>3.3965750017764515E-2</v>
      </c>
      <c r="BB86" s="3">
        <f>'Population 2016'!BB86/'Population 2016'!BB$7</f>
        <v>3.7624107298380075E-2</v>
      </c>
      <c r="BC86" s="5" t="e">
        <f>'Population 2016'!BC86/'Population 2016'!BC$7</f>
        <v>#DIV/0!</v>
      </c>
      <c r="BD86" s="9">
        <v>84</v>
      </c>
    </row>
    <row r="87" spans="2:56" x14ac:dyDescent="0.35">
      <c r="B87" s="3" t="s">
        <v>52</v>
      </c>
      <c r="C87" s="60">
        <f>'Population 2016'!C87/'Population 2016'!C$7</f>
        <v>4.2977206163249716E-2</v>
      </c>
      <c r="D87" s="3">
        <f>'Population 2016'!D87/'Population 2016'!D$7</f>
        <v>4.4179907356676797E-2</v>
      </c>
      <c r="E87" s="3">
        <f>'Population 2016'!E87/'Population 2016'!E$7</f>
        <v>4.8501487073896135E-2</v>
      </c>
      <c r="F87" s="3">
        <f>'Population 2016'!F87/'Population 2016'!F$7</f>
        <v>3.7340077357929186E-2</v>
      </c>
      <c r="G87" s="3">
        <f>'Population 2016'!G87/'Population 2016'!G$7</f>
        <v>3.0937384216376436E-2</v>
      </c>
      <c r="H87" s="3">
        <f>'Population 2016'!H87/'Population 2016'!H$7</f>
        <v>3.4375101277993238E-2</v>
      </c>
      <c r="I87" s="3">
        <f>'Population 2016'!I87/'Population 2016'!I$7</f>
        <v>3.6957790313168641E-2</v>
      </c>
      <c r="J87" s="3">
        <f>'Population 2016'!J87/'Population 2016'!J$7</f>
        <v>3.1831439203459717E-2</v>
      </c>
      <c r="K87" s="3">
        <f>'Population 2016'!K87/'Population 2016'!K$7</f>
        <v>3.5281146637265712E-2</v>
      </c>
      <c r="L87" s="3">
        <f>'Population 2016'!L87/'Population 2016'!L$7</f>
        <v>3.4154647435897433E-2</v>
      </c>
      <c r="M87" s="3">
        <f>'Population 2016'!M87/'Population 2016'!M$7</f>
        <v>3.4154647435897433E-2</v>
      </c>
      <c r="N87" s="3">
        <f>'Population 2016'!N87/'Population 2016'!N$7</f>
        <v>3.0070303255295947E-2</v>
      </c>
      <c r="O87" s="3">
        <f>'Population 2016'!O87/'Population 2016'!O$7</f>
        <v>3.5737016293279023E-2</v>
      </c>
      <c r="P87" s="3">
        <f>'Population 2016'!P87/'Population 2016'!P$7</f>
        <v>3.2858178303938147E-2</v>
      </c>
      <c r="Q87" s="3">
        <f>'Population 2016'!Q87/'Population 2016'!Q$7</f>
        <v>4.5563549160671464E-2</v>
      </c>
      <c r="R87" s="3">
        <f>'Population 2016'!R87/'Population 2016'!R$7</f>
        <v>3.4293831168831168E-2</v>
      </c>
      <c r="S87" s="3">
        <f>'Population 2016'!S87/'Population 2016'!S$7</f>
        <v>3.8844270323212533E-2</v>
      </c>
      <c r="T87" s="3">
        <f>'Population 2016'!T87/'Population 2016'!T$7</f>
        <v>4.2347139334596003E-2</v>
      </c>
      <c r="U87" s="3" t="e">
        <f>'Population 2016'!U87/'Population 2016'!U$7</f>
        <v>#DIV/0!</v>
      </c>
      <c r="V87" s="3">
        <f>'Population 2016'!V87/'Population 2016'!V$7</f>
        <v>3.9596681020901164E-2</v>
      </c>
      <c r="W87" s="3">
        <f>'Population 2016'!W87/'Population 2016'!W$7</f>
        <v>3.5573456988610398E-2</v>
      </c>
      <c r="X87" s="3">
        <f>'Population 2016'!X87/'Population 2016'!X$7</f>
        <v>3.5573456988610398E-2</v>
      </c>
      <c r="Y87" s="3">
        <f>'Population 2016'!Y87/'Population 2016'!Y$7</f>
        <v>3.5629880805589806E-2</v>
      </c>
      <c r="Z87" s="3">
        <f>'Population 2016'!Z87/'Population 2016'!Z$7</f>
        <v>3.6556141895107461E-2</v>
      </c>
      <c r="AA87" s="3">
        <f>'Population 2016'!AA87/'Population 2016'!AA$7</f>
        <v>3.6000141111920431E-2</v>
      </c>
      <c r="AB87" s="3">
        <f>'Population 2016'!AB87/'Population 2016'!AB$7</f>
        <v>4.4273850907686367E-2</v>
      </c>
      <c r="AC87" s="3">
        <f>'Population 2016'!AC87/'Population 2016'!AC$7</f>
        <v>3.5325960283423455E-2</v>
      </c>
      <c r="AD87" s="3">
        <f>'Population 2016'!AD87/'Population 2016'!AD$7</f>
        <v>3.7705359547535684E-2</v>
      </c>
      <c r="AE87" s="3">
        <f>'Population 2016'!AE87/'Population 2016'!AE$7</f>
        <v>4.0479987848408901E-2</v>
      </c>
      <c r="AF87" s="3">
        <f>'Population 2016'!AF87/'Population 2016'!AF$7</f>
        <v>3.0868213691896192E-2</v>
      </c>
      <c r="AG87" s="3">
        <f>'Population 2016'!AG87/'Population 2016'!AG$7</f>
        <v>4.0479987848408901E-2</v>
      </c>
      <c r="AH87" s="3">
        <f>'Population 2016'!AH87/'Population 2016'!AH$7</f>
        <v>3.766903465435794E-2</v>
      </c>
      <c r="AI87" s="3">
        <f>'Population 2016'!AI87/'Population 2016'!AI$7</f>
        <v>4.1126855600539809E-2</v>
      </c>
      <c r="AJ87" s="3">
        <f>'Population 2016'!AJ87/'Population 2016'!AJ$7</f>
        <v>3.7759864234196014E-2</v>
      </c>
      <c r="AK87" s="3">
        <f>'Population 2016'!AK87/'Population 2016'!AK$7</f>
        <v>4.7244094488188976E-2</v>
      </c>
      <c r="AL87" s="3">
        <f>'Population 2016'!AL87/'Population 2016'!AL$7</f>
        <v>3.3143644689458941E-2</v>
      </c>
      <c r="AM87" s="3">
        <f>'Population 2016'!AM87/'Population 2016'!AM$7</f>
        <v>3.716867609821823E-2</v>
      </c>
      <c r="AN87" s="3" t="e">
        <f>'Population 2016'!AN87/'Population 2016'!AN$7</f>
        <v>#DIV/0!</v>
      </c>
      <c r="AO87" s="3" t="e">
        <f>'Population 2016'!AO87/'Population 2016'!AO$7</f>
        <v>#DIV/0!</v>
      </c>
      <c r="AP87" s="3">
        <f>'Population 2016'!AP87/'Population 2016'!AP$7</f>
        <v>3.8066465256797584E-2</v>
      </c>
      <c r="AQ87" s="3">
        <f>'Population 2016'!AQ87/'Population 2016'!AQ$7</f>
        <v>3.441701295526766E-2</v>
      </c>
      <c r="AR87" s="3">
        <f>'Population 2016'!AR87/'Population 2016'!AR$7</f>
        <v>3.6255179229426969E-2</v>
      </c>
      <c r="AS87" s="3">
        <f>'Population 2016'!AS87/'Population 2016'!AS$7</f>
        <v>3.6957790313168641E-2</v>
      </c>
      <c r="AT87" s="3" t="e">
        <f>'Population 2016'!AT87/'Population 2016'!AT$7</f>
        <v>#DIV/0!</v>
      </c>
      <c r="AU87" s="3" t="e">
        <f>'Population 2016'!AU87/'Population 2016'!AU$7</f>
        <v>#DIV/0!</v>
      </c>
      <c r="AV87" s="3">
        <f>'Population 2016'!AV87/'Population 2016'!AV$7</f>
        <v>3.5155041158630933E-2</v>
      </c>
      <c r="AW87" s="3">
        <f>'Population 2016'!AW87/'Population 2016'!AW$7</f>
        <v>3.8488613230341889E-2</v>
      </c>
      <c r="AX87" s="3">
        <f>'Population 2016'!AX87/'Population 2016'!AX$7</f>
        <v>2.8358058330810374E-2</v>
      </c>
      <c r="AY87" s="3">
        <f>'Population 2016'!AY87/'Population 2016'!AY$7</f>
        <v>3.3766121353760926E-2</v>
      </c>
      <c r="AZ87" s="3">
        <f>'Population 2016'!AZ87/'Population 2016'!AZ$7</f>
        <v>3.1873992310554385E-2</v>
      </c>
      <c r="BA87" s="3">
        <f>'Population 2016'!BA87/'Population 2016'!BA$7</f>
        <v>3.1194485894976195E-2</v>
      </c>
      <c r="BB87" s="3">
        <f>'Population 2016'!BB87/'Population 2016'!BB$7</f>
        <v>3.8625674969517507E-2</v>
      </c>
      <c r="BC87" s="5" t="e">
        <f>'Population 2016'!BC87/'Population 2016'!BC$7</f>
        <v>#DIV/0!</v>
      </c>
      <c r="BD87" s="9">
        <v>85</v>
      </c>
    </row>
    <row r="88" spans="2:56" x14ac:dyDescent="0.35">
      <c r="B88" s="3" t="s">
        <v>53</v>
      </c>
      <c r="C88" s="60">
        <f>'Population 2016'!C88/'Population 2016'!C$7</f>
        <v>3.9857379345473065E-2</v>
      </c>
      <c r="D88" s="3">
        <f>'Population 2016'!D88/'Population 2016'!D$7</f>
        <v>4.0593714200328736E-2</v>
      </c>
      <c r="E88" s="3">
        <f>'Population 2016'!E88/'Population 2016'!E$7</f>
        <v>4.3239533287577216E-2</v>
      </c>
      <c r="F88" s="3">
        <f>'Population 2016'!F88/'Population 2016'!F$7</f>
        <v>4.1207973817316272E-2</v>
      </c>
      <c r="G88" s="3">
        <f>'Population 2016'!G88/'Population 2016'!G$7</f>
        <v>3.7606520933679138E-2</v>
      </c>
      <c r="H88" s="3">
        <f>'Population 2016'!H88/'Population 2016'!H$7</f>
        <v>3.893396134691629E-2</v>
      </c>
      <c r="I88" s="3">
        <f>'Population 2016'!I88/'Population 2016'!I$7</f>
        <v>4.9017700836413151E-2</v>
      </c>
      <c r="J88" s="3">
        <f>'Population 2016'!J88/'Population 2016'!J$7</f>
        <v>3.9223574373931411E-2</v>
      </c>
      <c r="K88" s="3">
        <f>'Population 2016'!K88/'Population 2016'!K$7</f>
        <v>4.2597975343289567E-2</v>
      </c>
      <c r="L88" s="3">
        <f>'Population 2016'!L88/'Population 2016'!L$7</f>
        <v>4.0665064102564104E-2</v>
      </c>
      <c r="M88" s="3">
        <f>'Population 2016'!M88/'Population 2016'!M$7</f>
        <v>4.0665064102564104E-2</v>
      </c>
      <c r="N88" s="3">
        <f>'Population 2016'!N88/'Population 2016'!N$7</f>
        <v>3.7727093436042601E-2</v>
      </c>
      <c r="O88" s="3">
        <f>'Population 2016'!O88/'Population 2016'!O$7</f>
        <v>4.0733197556008148E-2</v>
      </c>
      <c r="P88" s="3">
        <f>'Population 2016'!P88/'Population 2016'!P$7</f>
        <v>4.4696786663445273E-2</v>
      </c>
      <c r="Q88" s="3">
        <f>'Population 2016'!Q88/'Population 2016'!Q$7</f>
        <v>3.2202809181226449E-2</v>
      </c>
      <c r="R88" s="3">
        <f>'Population 2016'!R88/'Population 2016'!R$7</f>
        <v>3.7134740259740256E-2</v>
      </c>
      <c r="S88" s="3">
        <f>'Population 2016'!S88/'Population 2016'!S$7</f>
        <v>4.3232125367286975E-2</v>
      </c>
      <c r="T88" s="3">
        <f>'Population 2016'!T88/'Population 2016'!T$7</f>
        <v>4.1185719901368691E-2</v>
      </c>
      <c r="U88" s="3" t="e">
        <f>'Population 2016'!U88/'Population 2016'!U$7</f>
        <v>#DIV/0!</v>
      </c>
      <c r="V88" s="3">
        <f>'Population 2016'!V88/'Population 2016'!V$7</f>
        <v>4.4690683751706754E-2</v>
      </c>
      <c r="W88" s="3">
        <f>'Population 2016'!W88/'Population 2016'!W$7</f>
        <v>4.4593748413410281E-2</v>
      </c>
      <c r="X88" s="3">
        <f>'Population 2016'!X88/'Population 2016'!X$7</f>
        <v>4.4593748413410281E-2</v>
      </c>
      <c r="Y88" s="3">
        <f>'Population 2016'!Y88/'Population 2016'!Y$7</f>
        <v>4.1897862720920671E-2</v>
      </c>
      <c r="Z88" s="3">
        <f>'Population 2016'!Z88/'Population 2016'!Z$7</f>
        <v>3.9900102340351157E-2</v>
      </c>
      <c r="AA88" s="3">
        <f>'Population 2016'!AA88/'Population 2016'!AA$7</f>
        <v>4.1221282167811124E-2</v>
      </c>
      <c r="AB88" s="3">
        <f>'Population 2016'!AB88/'Population 2016'!AB$7</f>
        <v>4.1232135959830052E-2</v>
      </c>
      <c r="AC88" s="3">
        <f>'Population 2016'!AC88/'Population 2016'!AC$7</f>
        <v>4.028179190751445E-2</v>
      </c>
      <c r="AD88" s="3">
        <f>'Population 2016'!AD88/'Population 2016'!AD$7</f>
        <v>3.9752221922973334E-2</v>
      </c>
      <c r="AE88" s="3">
        <f>'Population 2016'!AE88/'Population 2016'!AE$7</f>
        <v>4.0631882737145894E-2</v>
      </c>
      <c r="AF88" s="3">
        <f>'Population 2016'!AF88/'Population 2016'!AF$7</f>
        <v>4.0410612303910937E-2</v>
      </c>
      <c r="AG88" s="3">
        <f>'Population 2016'!AG88/'Population 2016'!AG$7</f>
        <v>4.0631882737145894E-2</v>
      </c>
      <c r="AH88" s="3">
        <f>'Population 2016'!AH88/'Population 2016'!AH$7</f>
        <v>4.3546933035231328E-2</v>
      </c>
      <c r="AI88" s="3">
        <f>'Population 2016'!AI88/'Population 2016'!AI$7</f>
        <v>4.1992802519118307E-2</v>
      </c>
      <c r="AJ88" s="3">
        <f>'Population 2016'!AJ88/'Population 2016'!AJ$7</f>
        <v>4.3699618158676283E-2</v>
      </c>
      <c r="AK88" s="3">
        <f>'Population 2016'!AK88/'Population 2016'!AK$7</f>
        <v>6.1417322834645668E-2</v>
      </c>
      <c r="AL88" s="3">
        <f>'Population 2016'!AL88/'Population 2016'!AL$7</f>
        <v>3.8323033832747967E-2</v>
      </c>
      <c r="AM88" s="3">
        <f>'Population 2016'!AM88/'Population 2016'!AM$7</f>
        <v>4.398680511998513E-2</v>
      </c>
      <c r="AN88" s="3" t="e">
        <f>'Population 2016'!AN88/'Population 2016'!AN$7</f>
        <v>#DIV/0!</v>
      </c>
      <c r="AO88" s="3" t="e">
        <f>'Population 2016'!AO88/'Population 2016'!AO$7</f>
        <v>#DIV/0!</v>
      </c>
      <c r="AP88" s="3">
        <f>'Population 2016'!AP88/'Population 2016'!AP$7</f>
        <v>3.8821752265861029E-2</v>
      </c>
      <c r="AQ88" s="3">
        <f>'Population 2016'!AQ88/'Population 2016'!AQ$7</f>
        <v>4.4316792960156441E-2</v>
      </c>
      <c r="AR88" s="3">
        <f>'Population 2016'!AR88/'Population 2016'!AR$7</f>
        <v>4.1133457306181599E-2</v>
      </c>
      <c r="AS88" s="3">
        <f>'Population 2016'!AS88/'Population 2016'!AS$7</f>
        <v>4.9017700836413151E-2</v>
      </c>
      <c r="AT88" s="3" t="e">
        <f>'Population 2016'!AT88/'Population 2016'!AT$7</f>
        <v>#DIV/0!</v>
      </c>
      <c r="AU88" s="3" t="e">
        <f>'Population 2016'!AU88/'Population 2016'!AU$7</f>
        <v>#DIV/0!</v>
      </c>
      <c r="AV88" s="3">
        <f>'Population 2016'!AV88/'Population 2016'!AV$7</f>
        <v>3.7135606857708732E-2</v>
      </c>
      <c r="AW88" s="3">
        <f>'Population 2016'!AW88/'Population 2016'!AW$7</f>
        <v>4.2826430242955807E-2</v>
      </c>
      <c r="AX88" s="3">
        <f>'Population 2016'!AX88/'Population 2016'!AX$7</f>
        <v>3.5826016752447273E-2</v>
      </c>
      <c r="AY88" s="3">
        <f>'Population 2016'!AY88/'Population 2016'!AY$7</f>
        <v>4.150437115900632E-2</v>
      </c>
      <c r="AZ88" s="3">
        <f>'Population 2016'!AZ88/'Population 2016'!AZ$7</f>
        <v>3.8270051912616718E-2</v>
      </c>
      <c r="BA88" s="3">
        <f>'Population 2016'!BA88/'Population 2016'!BA$7</f>
        <v>3.7412065657642296E-2</v>
      </c>
      <c r="BB88" s="3">
        <f>'Population 2016'!BB88/'Population 2016'!BB$7</f>
        <v>4.4678627416826336E-2</v>
      </c>
      <c r="BC88" s="5" t="e">
        <f>'Population 2016'!BC88/'Population 2016'!BC$7</f>
        <v>#DIV/0!</v>
      </c>
      <c r="BD88" s="9">
        <v>86</v>
      </c>
    </row>
    <row r="89" spans="2:56" x14ac:dyDescent="0.35">
      <c r="B89" s="3" t="s">
        <v>54</v>
      </c>
      <c r="C89" s="60">
        <f>'Population 2016'!C89/'Population 2016'!C$7</f>
        <v>3.9157010059849742E-2</v>
      </c>
      <c r="D89" s="3">
        <f>'Population 2016'!D89/'Population 2016'!D$7</f>
        <v>3.8451959954176419E-2</v>
      </c>
      <c r="E89" s="3">
        <f>'Population 2016'!E89/'Population 2016'!E$7</f>
        <v>3.5918554106611759E-2</v>
      </c>
      <c r="F89" s="3">
        <f>'Population 2016'!F89/'Population 2016'!F$7</f>
        <v>4.3439452543885745E-2</v>
      </c>
      <c r="G89" s="3">
        <f>'Population 2016'!G89/'Population 2016'!G$7</f>
        <v>4.8721748795850311E-2</v>
      </c>
      <c r="H89" s="3">
        <f>'Population 2016'!H89/'Population 2016'!H$7</f>
        <v>4.1915585467823306E-2</v>
      </c>
      <c r="I89" s="3">
        <f>'Population 2016'!I89/'Population 2016'!I$7</f>
        <v>5.0573818323283407E-2</v>
      </c>
      <c r="J89" s="3">
        <f>'Population 2016'!J89/'Population 2016'!J$7</f>
        <v>4.3296791712762746E-2</v>
      </c>
      <c r="K89" s="3">
        <f>'Population 2016'!K89/'Population 2016'!K$7</f>
        <v>4.5504660719655206E-2</v>
      </c>
      <c r="L89" s="3">
        <f>'Population 2016'!L89/'Population 2016'!L$7</f>
        <v>4.3770032051282048E-2</v>
      </c>
      <c r="M89" s="3">
        <f>'Population 2016'!M89/'Population 2016'!M$7</f>
        <v>4.3770032051282048E-2</v>
      </c>
      <c r="N89" s="3">
        <f>'Population 2016'!N89/'Population 2016'!N$7</f>
        <v>3.8631986821039931E-2</v>
      </c>
      <c r="O89" s="3">
        <f>'Population 2016'!O89/'Population 2016'!O$7</f>
        <v>4.3056262729124238E-2</v>
      </c>
      <c r="P89" s="3">
        <f>'Population 2016'!P89/'Population 2016'!P$7</f>
        <v>4.5663203672384634E-2</v>
      </c>
      <c r="Q89" s="3">
        <f>'Population 2016'!Q89/'Population 2016'!Q$7</f>
        <v>4.8989379924631725E-2</v>
      </c>
      <c r="R89" s="3">
        <f>'Population 2016'!R89/'Population 2016'!R$7</f>
        <v>4.8904220779220776E-2</v>
      </c>
      <c r="S89" s="3">
        <f>'Population 2016'!S89/'Population 2016'!S$7</f>
        <v>4.263793666340189E-2</v>
      </c>
      <c r="T89" s="3">
        <f>'Population 2016'!T89/'Population 2016'!T$7</f>
        <v>4.2704499160204412E-2</v>
      </c>
      <c r="U89" s="3" t="e">
        <f>'Population 2016'!U89/'Population 2016'!U$7</f>
        <v>#DIV/0!</v>
      </c>
      <c r="V89" s="3">
        <f>'Population 2016'!V89/'Population 2016'!V$7</f>
        <v>4.5058292196197877E-2</v>
      </c>
      <c r="W89" s="3">
        <f>'Population 2016'!W89/'Population 2016'!W$7</f>
        <v>4.1276718170894754E-2</v>
      </c>
      <c r="X89" s="3">
        <f>'Population 2016'!X89/'Population 2016'!X$7</f>
        <v>4.1276718170894754E-2</v>
      </c>
      <c r="Y89" s="3">
        <f>'Population 2016'!Y89/'Population 2016'!Y$7</f>
        <v>4.4158446362515411E-2</v>
      </c>
      <c r="Z89" s="3">
        <f>'Population 2016'!Z89/'Population 2016'!Z$7</f>
        <v>4.0864544332745119E-2</v>
      </c>
      <c r="AA89" s="3">
        <f>'Population 2016'!AA89/'Population 2016'!AA$7</f>
        <v>4.2520341905882497E-2</v>
      </c>
      <c r="AB89" s="3">
        <f>'Population 2016'!AB89/'Population 2016'!AB$7</f>
        <v>3.8480108149864814E-2</v>
      </c>
      <c r="AC89" s="3">
        <f>'Population 2016'!AC89/'Population 2016'!AC$7</f>
        <v>4.2423200633973521E-2</v>
      </c>
      <c r="AD89" s="3">
        <f>'Population 2016'!AD89/'Population 2016'!AD$7</f>
        <v>4.3899811473202259E-2</v>
      </c>
      <c r="AE89" s="3">
        <f>'Population 2016'!AE89/'Population 2016'!AE$7</f>
        <v>4.1922989291410341E-2</v>
      </c>
      <c r="AF89" s="3">
        <f>'Population 2016'!AF89/'Population 2016'!AF$7</f>
        <v>4.6446902334996022E-2</v>
      </c>
      <c r="AG89" s="3">
        <f>'Population 2016'!AG89/'Population 2016'!AG$7</f>
        <v>4.1922989291410341E-2</v>
      </c>
      <c r="AH89" s="3">
        <f>'Population 2016'!AH89/'Population 2016'!AH$7</f>
        <v>4.2760809202697342E-2</v>
      </c>
      <c r="AI89" s="3">
        <f>'Population 2016'!AI89/'Population 2016'!AI$7</f>
        <v>4.3083670715249663E-2</v>
      </c>
      <c r="AJ89" s="3">
        <f>'Population 2016'!AJ89/'Population 2016'!AJ$7</f>
        <v>4.3133927308725784E-2</v>
      </c>
      <c r="AK89" s="3">
        <f>'Population 2016'!AK89/'Population 2016'!AK$7</f>
        <v>3.937007874015748E-2</v>
      </c>
      <c r="AL89" s="3">
        <f>'Population 2016'!AL89/'Population 2016'!AL$7</f>
        <v>4.212421642288712E-2</v>
      </c>
      <c r="AM89" s="3">
        <f>'Population 2016'!AM89/'Population 2016'!AM$7</f>
        <v>4.3963574697423749E-2</v>
      </c>
      <c r="AN89" s="3" t="e">
        <f>'Population 2016'!AN89/'Population 2016'!AN$7</f>
        <v>#DIV/0!</v>
      </c>
      <c r="AO89" s="3" t="e">
        <f>'Population 2016'!AO89/'Population 2016'!AO$7</f>
        <v>#DIV/0!</v>
      </c>
      <c r="AP89" s="3">
        <f>'Population 2016'!AP89/'Population 2016'!AP$7</f>
        <v>4.486404833836858E-2</v>
      </c>
      <c r="AQ89" s="3">
        <f>'Population 2016'!AQ89/'Population 2016'!AQ$7</f>
        <v>4.3999022243950137E-2</v>
      </c>
      <c r="AR89" s="3">
        <f>'Population 2016'!AR89/'Population 2016'!AR$7</f>
        <v>4.2330383819021045E-2</v>
      </c>
      <c r="AS89" s="3">
        <f>'Population 2016'!AS89/'Population 2016'!AS$7</f>
        <v>5.0573818323283407E-2</v>
      </c>
      <c r="AT89" s="3" t="e">
        <f>'Population 2016'!AT89/'Population 2016'!AT$7</f>
        <v>#DIV/0!</v>
      </c>
      <c r="AU89" s="3" t="e">
        <f>'Population 2016'!AU89/'Population 2016'!AU$7</f>
        <v>#DIV/0!</v>
      </c>
      <c r="AV89" s="3">
        <f>'Population 2016'!AV89/'Population 2016'!AV$7</f>
        <v>3.9116172556786531E-2</v>
      </c>
      <c r="AW89" s="3">
        <f>'Population 2016'!AW89/'Population 2016'!AW$7</f>
        <v>4.079070032914138E-2</v>
      </c>
      <c r="AX89" s="3">
        <f>'Population 2016'!AX89/'Population 2016'!AX$7</f>
        <v>4.1073771319002923E-2</v>
      </c>
      <c r="AY89" s="3">
        <f>'Population 2016'!AY89/'Population 2016'!AY$7</f>
        <v>4.0621483597334022E-2</v>
      </c>
      <c r="AZ89" s="3">
        <f>'Population 2016'!AZ89/'Population 2016'!AZ$7</f>
        <v>3.9935507875480593E-2</v>
      </c>
      <c r="BA89" s="3">
        <f>'Population 2016'!BA89/'Population 2016'!BA$7</f>
        <v>4.7715483550060396E-2</v>
      </c>
      <c r="BB89" s="3">
        <f>'Population 2016'!BB89/'Population 2016'!BB$7</f>
        <v>4.3241595540846542E-2</v>
      </c>
      <c r="BC89" s="5" t="e">
        <f>'Population 2016'!BC89/'Population 2016'!BC$7</f>
        <v>#DIV/0!</v>
      </c>
      <c r="BD89" s="9">
        <v>87</v>
      </c>
    </row>
    <row r="90" spans="2:56" x14ac:dyDescent="0.35">
      <c r="B90" s="3" t="s">
        <v>55</v>
      </c>
      <c r="C90" s="60">
        <f>'Population 2016'!C90/'Population 2016'!C$7</f>
        <v>3.5782503501846426E-2</v>
      </c>
      <c r="D90" s="3">
        <f>'Population 2016'!D90/'Population 2016'!D$7</f>
        <v>3.7057329282263289E-2</v>
      </c>
      <c r="E90" s="3">
        <f>'Population 2016'!E90/'Population 2016'!E$7</f>
        <v>4.1638069091741017E-2</v>
      </c>
      <c r="F90" s="3">
        <f>'Population 2016'!F90/'Population 2016'!F$7</f>
        <v>3.4513537637607852E-2</v>
      </c>
      <c r="G90" s="3">
        <f>'Population 2016'!G90/'Population 2016'!G$7</f>
        <v>3.9459058910707667E-2</v>
      </c>
      <c r="H90" s="3">
        <f>'Population 2016'!H90/'Population 2016'!H$7</f>
        <v>4.0824483887346462E-2</v>
      </c>
      <c r="I90" s="3">
        <f>'Population 2016'!I90/'Population 2016'!I$7</f>
        <v>3.8319393114180124E-2</v>
      </c>
      <c r="J90" s="3">
        <f>'Population 2016'!J90/'Population 2016'!J$7</f>
        <v>4.0933319923564318E-2</v>
      </c>
      <c r="K90" s="3">
        <f>'Population 2016'!K90/'Population 2016'!K$7</f>
        <v>4.2898666933948081E-2</v>
      </c>
      <c r="L90" s="3">
        <f>'Population 2016'!L90/'Population 2016'!L$7</f>
        <v>3.8962339743589744E-2</v>
      </c>
      <c r="M90" s="3">
        <f>'Population 2016'!M90/'Population 2016'!M$7</f>
        <v>3.8962339743589744E-2</v>
      </c>
      <c r="N90" s="3">
        <f>'Population 2016'!N90/'Population 2016'!N$7</f>
        <v>3.7239843151813265E-2</v>
      </c>
      <c r="O90" s="3">
        <f>'Population 2016'!O90/'Population 2016'!O$7</f>
        <v>4.0224032586558045E-2</v>
      </c>
      <c r="P90" s="3">
        <f>'Population 2016'!P90/'Population 2016'!P$7</f>
        <v>4.1797535636627206E-2</v>
      </c>
      <c r="Q90" s="3">
        <f>'Population 2016'!Q90/'Population 2016'!Q$7</f>
        <v>3.8369304556354913E-2</v>
      </c>
      <c r="R90" s="3">
        <f>'Population 2016'!R90/'Population 2016'!R$7</f>
        <v>3.916396103896104E-2</v>
      </c>
      <c r="S90" s="3">
        <f>'Population 2016'!S90/'Population 2016'!S$7</f>
        <v>3.7153117858308847E-2</v>
      </c>
      <c r="T90" s="3">
        <f>'Population 2016'!T90/'Population 2016'!T$7</f>
        <v>3.3663295572311763E-2</v>
      </c>
      <c r="U90" s="3" t="e">
        <f>'Population 2016'!U90/'Population 2016'!U$7</f>
        <v>#DIV/0!</v>
      </c>
      <c r="V90" s="3">
        <f>'Population 2016'!V90/'Population 2016'!V$7</f>
        <v>3.8178762735006824E-2</v>
      </c>
      <c r="W90" s="3">
        <f>'Population 2016'!W90/'Population 2016'!W$7</f>
        <v>4.0836703955050853E-2</v>
      </c>
      <c r="X90" s="3">
        <f>'Population 2016'!X90/'Population 2016'!X$7</f>
        <v>4.0836703955050853E-2</v>
      </c>
      <c r="Y90" s="3">
        <f>'Population 2016'!Y90/'Population 2016'!Y$7</f>
        <v>3.9585902178380601E-2</v>
      </c>
      <c r="Z90" s="3">
        <f>'Population 2016'!Z90/'Population 2016'!Z$7</f>
        <v>3.5755949849016394E-2</v>
      </c>
      <c r="AA90" s="3">
        <f>'Population 2016'!AA90/'Population 2016'!AA$7</f>
        <v>3.7901001687117519E-2</v>
      </c>
      <c r="AB90" s="3">
        <f>'Population 2016'!AB90/'Population 2016'!AB$7</f>
        <v>3.7224797219003479E-2</v>
      </c>
      <c r="AC90" s="3">
        <f>'Population 2016'!AC90/'Population 2016'!AC$7</f>
        <v>3.7173107402573187E-2</v>
      </c>
      <c r="AD90" s="3">
        <f>'Population 2016'!AD90/'Population 2016'!AD$7</f>
        <v>4.0237005117155937E-2</v>
      </c>
      <c r="AE90" s="3">
        <f>'Population 2016'!AE90/'Population 2016'!AE$7</f>
        <v>4.0555935292777401E-2</v>
      </c>
      <c r="AF90" s="3">
        <f>'Population 2016'!AF90/'Population 2016'!AF$7</f>
        <v>4.0663630448926479E-2</v>
      </c>
      <c r="AG90" s="3">
        <f>'Population 2016'!AG90/'Population 2016'!AG$7</f>
        <v>4.0555935292777401E-2</v>
      </c>
      <c r="AH90" s="3">
        <f>'Population 2016'!AH90/'Population 2016'!AH$7</f>
        <v>3.970285961559266E-2</v>
      </c>
      <c r="AI90" s="3">
        <f>'Population 2016'!AI90/'Population 2016'!AI$7</f>
        <v>3.4637876743139902E-2</v>
      </c>
      <c r="AJ90" s="3">
        <f>'Population 2016'!AJ90/'Population 2016'!AJ$7</f>
        <v>3.804270965917126E-2</v>
      </c>
      <c r="AK90" s="3">
        <f>'Population 2016'!AK90/'Population 2016'!AK$7</f>
        <v>4.2519685039370078E-2</v>
      </c>
      <c r="AL90" s="3">
        <f>'Population 2016'!AL90/'Population 2016'!AL$7</f>
        <v>4.1346196594496065E-2</v>
      </c>
      <c r="AM90" s="3">
        <f>'Population 2016'!AM90/'Population 2016'!AM$7</f>
        <v>3.9340720607707852E-2</v>
      </c>
      <c r="AN90" s="3" t="e">
        <f>'Population 2016'!AN90/'Population 2016'!AN$7</f>
        <v>#DIV/0!</v>
      </c>
      <c r="AO90" s="3" t="e">
        <f>'Population 2016'!AO90/'Population 2016'!AO$7</f>
        <v>#DIV/0!</v>
      </c>
      <c r="AP90" s="3">
        <f>'Population 2016'!AP90/'Population 2016'!AP$7</f>
        <v>3.5196374622356495E-2</v>
      </c>
      <c r="AQ90" s="3">
        <f>'Population 2016'!AQ90/'Population 2016'!AQ$7</f>
        <v>4.0943534588120264E-2</v>
      </c>
      <c r="AR90" s="3">
        <f>'Population 2016'!AR90/'Population 2016'!AR$7</f>
        <v>3.8121650841402649E-2</v>
      </c>
      <c r="AS90" s="3">
        <f>'Population 2016'!AS90/'Population 2016'!AS$7</f>
        <v>3.8319393114180124E-2</v>
      </c>
      <c r="AT90" s="3" t="e">
        <f>'Population 2016'!AT90/'Population 2016'!AT$7</f>
        <v>#DIV/0!</v>
      </c>
      <c r="AU90" s="3" t="e">
        <f>'Population 2016'!AU90/'Population 2016'!AU$7</f>
        <v>#DIV/0!</v>
      </c>
      <c r="AV90" s="3">
        <f>'Population 2016'!AV90/'Population 2016'!AV$7</f>
        <v>4.05397041529987E-2</v>
      </c>
      <c r="AW90" s="3">
        <f>'Population 2016'!AW90/'Population 2016'!AW$7</f>
        <v>4.0296036985597687E-2</v>
      </c>
      <c r="AX90" s="3">
        <f>'Population 2016'!AX90/'Population 2016'!AX$7</f>
        <v>3.8954485820970837E-2</v>
      </c>
      <c r="AY90" s="3">
        <f>'Population 2016'!AY90/'Population 2016'!AY$7</f>
        <v>3.8803773911538129E-2</v>
      </c>
      <c r="AZ90" s="3">
        <f>'Population 2016'!AZ90/'Population 2016'!AZ$7</f>
        <v>3.6675466416257685E-2</v>
      </c>
      <c r="BA90" s="3">
        <f>'Population 2016'!BA90/'Population 2016'!BA$7</f>
        <v>3.9188517018404034E-2</v>
      </c>
      <c r="BB90" s="3">
        <f>'Population 2016'!BB90/'Population 2016'!BB$7</f>
        <v>3.5490332694652502E-2</v>
      </c>
      <c r="BC90" s="5" t="e">
        <f>'Population 2016'!BC90/'Population 2016'!BC$7</f>
        <v>#DIV/0!</v>
      </c>
      <c r="BD90" s="9">
        <v>88</v>
      </c>
    </row>
    <row r="91" spans="2:56" x14ac:dyDescent="0.35">
      <c r="B91" s="3" t="s">
        <v>56</v>
      </c>
      <c r="C91" s="60">
        <f>'Population 2016'!C91/'Population 2016'!C$7</f>
        <v>3.2216987138673117E-2</v>
      </c>
      <c r="D91" s="3">
        <f>'Population 2016'!D91/'Population 2016'!D$7</f>
        <v>3.023360063754545E-2</v>
      </c>
      <c r="E91" s="3">
        <f>'Population 2016'!E91/'Population 2016'!E$7</f>
        <v>2.3106840539922215E-2</v>
      </c>
      <c r="F91" s="3">
        <f>'Population 2016'!F91/'Population 2016'!F$7</f>
        <v>2.9157988693841119E-2</v>
      </c>
      <c r="G91" s="3">
        <f>'Population 2016'!G91/'Population 2016'!G$7</f>
        <v>3.8347536124490551E-2</v>
      </c>
      <c r="H91" s="3">
        <f>'Population 2016'!H91/'Population 2016'!H$7</f>
        <v>3.4893644603368371E-2</v>
      </c>
      <c r="I91" s="3">
        <f>'Population 2016'!I91/'Population 2016'!I$7</f>
        <v>2.9955261622252479E-2</v>
      </c>
      <c r="J91" s="3">
        <f>'Population 2016'!J91/'Population 2016'!J$7</f>
        <v>3.1932012471085187E-2</v>
      </c>
      <c r="K91" s="3">
        <f>'Population 2016'!K91/'Population 2016'!K$7</f>
        <v>3.3376766563095121E-2</v>
      </c>
      <c r="L91" s="3">
        <f>'Population 2016'!L91/'Population 2016'!L$7</f>
        <v>3.2251602564102567E-2</v>
      </c>
      <c r="M91" s="3">
        <f>'Population 2016'!M91/'Population 2016'!M$7</f>
        <v>3.2251602564102567E-2</v>
      </c>
      <c r="N91" s="3">
        <f>'Population 2016'!N91/'Population 2016'!N$7</f>
        <v>3.0023898466321725E-2</v>
      </c>
      <c r="O91" s="3">
        <f>'Population 2016'!O91/'Population 2016'!O$7</f>
        <v>3.3254837067209775E-2</v>
      </c>
      <c r="P91" s="3">
        <f>'Population 2016'!P91/'Population 2016'!P$7</f>
        <v>3.8656680357574295E-2</v>
      </c>
      <c r="Q91" s="3">
        <f>'Population 2016'!Q91/'Population 2016'!Q$7</f>
        <v>2.9804727646454265E-2</v>
      </c>
      <c r="R91" s="3">
        <f>'Population 2016'!R91/'Population 2016'!R$7</f>
        <v>2.9626623376623376E-2</v>
      </c>
      <c r="S91" s="3">
        <f>'Population 2016'!S91/'Population 2016'!S$7</f>
        <v>3.1093698987920339E-2</v>
      </c>
      <c r="T91" s="3">
        <f>'Population 2016'!T91/'Population 2016'!T$7</f>
        <v>2.8767465961476609E-2</v>
      </c>
      <c r="U91" s="3" t="e">
        <f>'Population 2016'!U91/'Population 2016'!U$7</f>
        <v>#DIV/0!</v>
      </c>
      <c r="V91" s="3">
        <f>'Population 2016'!V91/'Population 2016'!V$7</f>
        <v>3.2717151559710111E-2</v>
      </c>
      <c r="W91" s="3">
        <f>'Population 2016'!W91/'Population 2016'!W$7</f>
        <v>3.4151872598960888E-2</v>
      </c>
      <c r="X91" s="3">
        <f>'Population 2016'!X91/'Population 2016'!X$7</f>
        <v>3.4151872598960888E-2</v>
      </c>
      <c r="Y91" s="3">
        <f>'Population 2016'!Y91/'Population 2016'!Y$7</f>
        <v>3.2316070694615701E-2</v>
      </c>
      <c r="Z91" s="3">
        <f>'Population 2016'!Z91/'Population 2016'!Z$7</f>
        <v>2.8815336733447605E-2</v>
      </c>
      <c r="AA91" s="3">
        <f>'Population 2016'!AA91/'Population 2016'!AA$7</f>
        <v>3.0774849705428865E-2</v>
      </c>
      <c r="AB91" s="3">
        <f>'Population 2016'!AB91/'Population 2016'!AB$7</f>
        <v>3.0272305909617613E-2</v>
      </c>
      <c r="AC91" s="3">
        <f>'Population 2016'!AC91/'Population 2016'!AC$7</f>
        <v>2.9982635651687489E-2</v>
      </c>
      <c r="AD91" s="3">
        <f>'Population 2016'!AD91/'Population 2016'!AD$7</f>
        <v>3.4742795583086454E-2</v>
      </c>
      <c r="AE91" s="3">
        <f>'Population 2016'!AE91/'Population 2016'!AE$7</f>
        <v>3.3264980633401685E-2</v>
      </c>
      <c r="AF91" s="3">
        <f>'Population 2016'!AF91/'Population 2016'!AF$7</f>
        <v>3.4844213113569E-2</v>
      </c>
      <c r="AG91" s="3">
        <f>'Population 2016'!AG91/'Population 2016'!AG$7</f>
        <v>3.3264980633401685E-2</v>
      </c>
      <c r="AH91" s="3">
        <f>'Population 2016'!AH91/'Population 2016'!AH$7</f>
        <v>3.2735927301575853E-2</v>
      </c>
      <c r="AI91" s="3">
        <f>'Population 2016'!AI91/'Population 2016'!AI$7</f>
        <v>2.9127305443094918E-2</v>
      </c>
      <c r="AJ91" s="3">
        <f>'Population 2016'!AJ91/'Population 2016'!AJ$7</f>
        <v>3.4507141846980623E-2</v>
      </c>
      <c r="AK91" s="3">
        <f>'Population 2016'!AK91/'Population 2016'!AK$7</f>
        <v>3.1496062992125984E-2</v>
      </c>
      <c r="AL91" s="3">
        <f>'Population 2016'!AL91/'Population 2016'!AL$7</f>
        <v>3.5010892277597475E-2</v>
      </c>
      <c r="AM91" s="3">
        <f>'Population 2016'!AM91/'Population 2016'!AM$7</f>
        <v>3.1616605106046879E-2</v>
      </c>
      <c r="AN91" s="3" t="e">
        <f>'Population 2016'!AN91/'Population 2016'!AN$7</f>
        <v>#DIV/0!</v>
      </c>
      <c r="AO91" s="3" t="e">
        <f>'Population 2016'!AO91/'Population 2016'!AO$7</f>
        <v>#DIV/0!</v>
      </c>
      <c r="AP91" s="3">
        <f>'Population 2016'!AP91/'Population 2016'!AP$7</f>
        <v>2.9305135951661631E-2</v>
      </c>
      <c r="AQ91" s="3">
        <f>'Population 2016'!AQ91/'Population 2016'!AQ$7</f>
        <v>2.9234905890980201E-2</v>
      </c>
      <c r="AR91" s="3">
        <f>'Population 2016'!AR91/'Population 2016'!AR$7</f>
        <v>3.1365436339330963E-2</v>
      </c>
      <c r="AS91" s="3">
        <f>'Population 2016'!AS91/'Population 2016'!AS$7</f>
        <v>2.9955261622252479E-2</v>
      </c>
      <c r="AT91" s="3" t="e">
        <f>'Population 2016'!AT91/'Population 2016'!AT$7</f>
        <v>#DIV/0!</v>
      </c>
      <c r="AU91" s="3" t="e">
        <f>'Population 2016'!AU91/'Population 2016'!AU$7</f>
        <v>#DIV/0!</v>
      </c>
      <c r="AV91" s="3">
        <f>'Population 2016'!AV91/'Population 2016'!AV$7</f>
        <v>3.7754533638670547E-2</v>
      </c>
      <c r="AW91" s="3">
        <f>'Population 2016'!AW91/'Population 2016'!AW$7</f>
        <v>3.4569357508418788E-2</v>
      </c>
      <c r="AX91" s="3">
        <f>'Population 2016'!AX91/'Population 2016'!AX$7</f>
        <v>3.0477343828842467E-2</v>
      </c>
      <c r="AY91" s="3">
        <f>'Population 2016'!AY91/'Population 2016'!AY$7</f>
        <v>3.2043625032459104E-2</v>
      </c>
      <c r="AZ91" s="3">
        <f>'Population 2016'!AZ91/'Population 2016'!AZ$7</f>
        <v>2.9836466398540068E-2</v>
      </c>
      <c r="BA91" s="3">
        <f>'Population 2016'!BA91/'Population 2016'!BA$7</f>
        <v>3.4925033752575857E-2</v>
      </c>
      <c r="BB91" s="3">
        <f>'Population 2016'!BB91/'Population 2016'!BB$7</f>
        <v>2.8261626894269292E-2</v>
      </c>
      <c r="BC91" s="5" t="e">
        <f>'Population 2016'!BC91/'Population 2016'!BC$7</f>
        <v>#DIV/0!</v>
      </c>
      <c r="BD91" s="9">
        <v>89</v>
      </c>
    </row>
    <row r="92" spans="2:56" x14ac:dyDescent="0.35">
      <c r="B92" s="3" t="s">
        <v>57</v>
      </c>
      <c r="C92" s="60">
        <f>'Population 2016'!C92/'Population 2016'!C$7</f>
        <v>2.7696421749649817E-2</v>
      </c>
      <c r="D92" s="3">
        <f>'Population 2016'!D92/'Population 2016'!D$7</f>
        <v>2.7593764008567018E-2</v>
      </c>
      <c r="E92" s="3">
        <f>'Population 2016'!E92/'Population 2016'!E$7</f>
        <v>2.7224891329215281E-2</v>
      </c>
      <c r="F92" s="3">
        <f>'Population 2016'!F92/'Population 2016'!F$7</f>
        <v>3.0496875929782803E-2</v>
      </c>
      <c r="G92" s="3">
        <f>'Population 2016'!G92/'Population 2016'!G$7</f>
        <v>3.1678399407187849E-2</v>
      </c>
      <c r="H92" s="3">
        <f>'Population 2016'!H92/'Population 2016'!H$7</f>
        <v>3.3532468374258648E-2</v>
      </c>
      <c r="I92" s="3">
        <f>'Population 2016'!I92/'Population 2016'!I$7</f>
        <v>3.8902937171756469E-2</v>
      </c>
      <c r="J92" s="3">
        <f>'Population 2016'!J92/'Population 2016'!J$7</f>
        <v>3.1177712963894197E-2</v>
      </c>
      <c r="K92" s="3">
        <f>'Population 2016'!K92/'Population 2016'!K$7</f>
        <v>3.3777688683973135E-2</v>
      </c>
      <c r="L92" s="3">
        <f>'Population 2016'!L92/'Population 2016'!L$7</f>
        <v>3.7159455128205128E-2</v>
      </c>
      <c r="M92" s="3">
        <f>'Population 2016'!M92/'Population 2016'!M$7</f>
        <v>3.7159455128205128E-2</v>
      </c>
      <c r="N92" s="3">
        <f>'Population 2016'!N92/'Population 2016'!N$7</f>
        <v>2.8538945219146617E-2</v>
      </c>
      <c r="O92" s="3">
        <f>'Population 2016'!O92/'Population 2016'!O$7</f>
        <v>3.4655040733197556E-2</v>
      </c>
      <c r="P92" s="3">
        <f>'Population 2016'!P92/'Population 2016'!P$7</f>
        <v>3.0683740033824597E-2</v>
      </c>
      <c r="Q92" s="3">
        <f>'Population 2016'!Q92/'Population 2016'!Q$7</f>
        <v>3.4600890715998631E-2</v>
      </c>
      <c r="R92" s="3">
        <f>'Population 2016'!R92/'Population 2016'!R$7</f>
        <v>2.7597402597402596E-2</v>
      </c>
      <c r="S92" s="3">
        <f>'Population 2016'!S92/'Population 2016'!S$7</f>
        <v>2.90956578517793E-2</v>
      </c>
      <c r="T92" s="3">
        <f>'Population 2016'!T92/'Population 2016'!T$7</f>
        <v>2.3478540542472216E-2</v>
      </c>
      <c r="U92" s="3" t="e">
        <f>'Population 2016'!U92/'Population 2016'!U$7</f>
        <v>#DIV/0!</v>
      </c>
      <c r="V92" s="3">
        <f>'Population 2016'!V92/'Population 2016'!V$7</f>
        <v>3.3819976893183487E-2</v>
      </c>
      <c r="W92" s="3">
        <f>'Population 2016'!W92/'Population 2016'!W$7</f>
        <v>3.2984142564605932E-2</v>
      </c>
      <c r="X92" s="3">
        <f>'Population 2016'!X92/'Population 2016'!X$7</f>
        <v>3.2984142564605932E-2</v>
      </c>
      <c r="Y92" s="3">
        <f>'Population 2016'!Y92/'Population 2016'!Y$7</f>
        <v>3.2470201397451708E-2</v>
      </c>
      <c r="Z92" s="3">
        <f>'Population 2016'!Z92/'Population 2016'!Z$7</f>
        <v>2.5673530068269015E-2</v>
      </c>
      <c r="AA92" s="3">
        <f>'Population 2016'!AA92/'Population 2016'!AA$7</f>
        <v>2.8276338643706926E-2</v>
      </c>
      <c r="AB92" s="3">
        <f>'Population 2016'!AB92/'Population 2016'!AB$7</f>
        <v>2.7665121668597914E-2</v>
      </c>
      <c r="AC92" s="3">
        <f>'Population 2016'!AC92/'Population 2016'!AC$7</f>
        <v>2.6888518553048666E-2</v>
      </c>
      <c r="AD92" s="3">
        <f>'Population 2016'!AD92/'Population 2016'!AD$7</f>
        <v>3.1079989227040129E-2</v>
      </c>
      <c r="AE92" s="3">
        <f>'Population 2016'!AE92/'Population 2016'!AE$7</f>
        <v>3.0834662413609781E-2</v>
      </c>
      <c r="AF92" s="3">
        <f>'Population 2016'!AF92/'Population 2016'!AF$7</f>
        <v>3.5350249403600084E-2</v>
      </c>
      <c r="AG92" s="3">
        <f>'Population 2016'!AG92/'Population 2016'!AG$7</f>
        <v>3.0834662413609781E-2</v>
      </c>
      <c r="AH92" s="3">
        <f>'Population 2016'!AH92/'Population 2016'!AH$7</f>
        <v>3.1711802675705891E-2</v>
      </c>
      <c r="AI92" s="3">
        <f>'Population 2016'!AI92/'Population 2016'!AI$7</f>
        <v>2.5944669365721998E-2</v>
      </c>
      <c r="AJ92" s="3">
        <f>'Population 2016'!AJ92/'Population 2016'!AJ$7</f>
        <v>2.870881063498798E-2</v>
      </c>
      <c r="AK92" s="3">
        <f>'Population 2016'!AK92/'Population 2016'!AK$7</f>
        <v>2.9921259842519685E-2</v>
      </c>
      <c r="AL92" s="3">
        <f>'Population 2016'!AL92/'Population 2016'!AL$7</f>
        <v>3.3121415551504912E-2</v>
      </c>
      <c r="AM92" s="3">
        <f>'Population 2016'!AM92/'Population 2016'!AM$7</f>
        <v>3.0977768485608754E-2</v>
      </c>
      <c r="AN92" s="3" t="e">
        <f>'Population 2016'!AN92/'Population 2016'!AN$7</f>
        <v>#DIV/0!</v>
      </c>
      <c r="AO92" s="3" t="e">
        <f>'Population 2016'!AO92/'Population 2016'!AO$7</f>
        <v>#DIV/0!</v>
      </c>
      <c r="AP92" s="3">
        <f>'Population 2016'!AP92/'Population 2016'!AP$7</f>
        <v>2.4320241691842902E-2</v>
      </c>
      <c r="AQ92" s="3">
        <f>'Population 2016'!AQ92/'Population 2016'!AQ$7</f>
        <v>2.6277193840136884E-2</v>
      </c>
      <c r="AR92" s="3">
        <f>'Population 2016'!AR92/'Population 2016'!AR$7</f>
        <v>2.9312088269890877E-2</v>
      </c>
      <c r="AS92" s="3">
        <f>'Population 2016'!AS92/'Population 2016'!AS$7</f>
        <v>3.8902937171756469E-2</v>
      </c>
      <c r="AT92" s="3" t="e">
        <f>'Population 2016'!AT92/'Population 2016'!AT$7</f>
        <v>#DIV/0!</v>
      </c>
      <c r="AU92" s="3" t="e">
        <f>'Population 2016'!AU92/'Population 2016'!AU$7</f>
        <v>#DIV/0!</v>
      </c>
      <c r="AV92" s="3">
        <f>'Population 2016'!AV92/'Population 2016'!AV$7</f>
        <v>3.2493656000495141E-2</v>
      </c>
      <c r="AW92" s="3">
        <f>'Population 2016'!AW92/'Population 2016'!AW$7</f>
        <v>3.2914137858868743E-2</v>
      </c>
      <c r="AX92" s="3">
        <f>'Population 2016'!AX92/'Population 2016'!AX$7</f>
        <v>2.8559895044908669E-2</v>
      </c>
      <c r="AY92" s="3">
        <f>'Population 2016'!AY92/'Population 2016'!AY$7</f>
        <v>3.0684670648316453E-2</v>
      </c>
      <c r="AZ92" s="3">
        <f>'Population 2016'!AZ92/'Population 2016'!AZ$7</f>
        <v>2.827731613543346E-2</v>
      </c>
      <c r="BA92" s="3">
        <f>'Population 2016'!BA92/'Population 2016'!BA$7</f>
        <v>2.902721523484687E-2</v>
      </c>
      <c r="BB92" s="3">
        <f>'Population 2016'!BB92/'Population 2016'!BB$7</f>
        <v>3.0003483713638739E-2</v>
      </c>
      <c r="BC92" s="5" t="e">
        <f>'Population 2016'!BC92/'Population 2016'!BC$7</f>
        <v>#DIV/0!</v>
      </c>
      <c r="BD92" s="9">
        <v>90</v>
      </c>
    </row>
    <row r="93" spans="2:56" x14ac:dyDescent="0.35">
      <c r="B93" s="3" t="s">
        <v>58</v>
      </c>
      <c r="C93" s="60">
        <f>'Population 2016'!C93/'Population 2016'!C$7</f>
        <v>1.6108493569336559E-2</v>
      </c>
      <c r="D93" s="3">
        <f>'Population 2016'!D93/'Population 2016'!D$7</f>
        <v>1.593863625043582E-2</v>
      </c>
      <c r="E93" s="3">
        <f>'Population 2016'!E93/'Population 2016'!E$7</f>
        <v>1.532830016014642E-2</v>
      </c>
      <c r="F93" s="3">
        <f>'Population 2016'!F93/'Population 2016'!F$7</f>
        <v>2.0083308539125259E-2</v>
      </c>
      <c r="G93" s="3">
        <f>'Population 2016'!G93/'Population 2016'!G$7</f>
        <v>2.8899592441645052E-2</v>
      </c>
      <c r="H93" s="3">
        <f>'Population 2016'!H93/'Population 2016'!H$7</f>
        <v>2.4868473646115788E-2</v>
      </c>
      <c r="I93" s="3">
        <f>'Population 2016'!I93/'Population 2016'!I$7</f>
        <v>2.7037541334370745E-2</v>
      </c>
      <c r="J93" s="3">
        <f>'Population 2016'!J93/'Population 2016'!J$7</f>
        <v>2.2377552046665996E-2</v>
      </c>
      <c r="K93" s="3">
        <f>'Population 2016'!K93/'Population 2016'!K$7</f>
        <v>2.455647990377869E-2</v>
      </c>
      <c r="L93" s="3">
        <f>'Population 2016'!L93/'Population 2016'!L$7</f>
        <v>2.2636217948717948E-2</v>
      </c>
      <c r="M93" s="3">
        <f>'Population 2016'!M93/'Population 2016'!M$7</f>
        <v>2.2636217948717948E-2</v>
      </c>
      <c r="N93" s="3">
        <f>'Population 2016'!N93/'Population 2016'!N$7</f>
        <v>2.0302095176222185E-2</v>
      </c>
      <c r="O93" s="3">
        <f>'Population 2016'!O93/'Population 2016'!O$7</f>
        <v>2.377163951120163E-2</v>
      </c>
      <c r="P93" s="3">
        <f>'Population 2016'!P93/'Population 2016'!P$7</f>
        <v>2.1261174196665861E-2</v>
      </c>
      <c r="Q93" s="3">
        <f>'Population 2016'!Q93/'Population 2016'!Q$7</f>
        <v>2.1925316889345667E-2</v>
      </c>
      <c r="R93" s="3">
        <f>'Population 2016'!R93/'Population 2016'!R$7</f>
        <v>1.765422077922078E-2</v>
      </c>
      <c r="S93" s="3">
        <f>'Population 2016'!S93/'Population 2016'!S$7</f>
        <v>2.139732288605942E-2</v>
      </c>
      <c r="T93" s="3">
        <f>'Population 2016'!T93/'Population 2016'!T$7</f>
        <v>1.5973984204695708E-2</v>
      </c>
      <c r="U93" s="3" t="e">
        <f>'Population 2016'!U93/'Population 2016'!U$7</f>
        <v>#DIV/0!</v>
      </c>
      <c r="V93" s="3">
        <f>'Population 2016'!V93/'Population 2016'!V$7</f>
        <v>2.1321289780485243E-2</v>
      </c>
      <c r="W93" s="3">
        <f>'Population 2016'!W93/'Population 2016'!W$7</f>
        <v>2.5216199292592528E-2</v>
      </c>
      <c r="X93" s="3">
        <f>'Population 2016'!X93/'Population 2016'!X$7</f>
        <v>2.5216199292592528E-2</v>
      </c>
      <c r="Y93" s="3">
        <f>'Population 2016'!Y93/'Population 2016'!Y$7</f>
        <v>2.1860871352240033E-2</v>
      </c>
      <c r="Z93" s="3">
        <f>'Population 2016'!Z93/'Population 2016'!Z$7</f>
        <v>1.8602359303074842E-2</v>
      </c>
      <c r="AA93" s="3">
        <f>'Population 2016'!AA93/'Population 2016'!AA$7</f>
        <v>2.0376146274956576E-2</v>
      </c>
      <c r="AB93" s="3">
        <f>'Population 2016'!AB93/'Population 2016'!AB$7</f>
        <v>1.6174198532251834E-2</v>
      </c>
      <c r="AC93" s="3">
        <f>'Population 2016'!AC93/'Population 2016'!AC$7</f>
        <v>1.9328034682080924E-2</v>
      </c>
      <c r="AD93" s="3">
        <f>'Population 2016'!AD93/'Population 2016'!AD$7</f>
        <v>2.256935092916779E-2</v>
      </c>
      <c r="AE93" s="3">
        <f>'Population 2016'!AE93/'Population 2016'!AE$7</f>
        <v>1.997417786891471E-2</v>
      </c>
      <c r="AF93" s="3">
        <f>'Population 2016'!AF93/'Population 2016'!AF$7</f>
        <v>2.4362032820067953E-2</v>
      </c>
      <c r="AG93" s="3">
        <f>'Population 2016'!AG93/'Population 2016'!AG$7</f>
        <v>1.997417786891471E-2</v>
      </c>
      <c r="AH93" s="3">
        <f>'Population 2016'!AH93/'Population 2016'!AH$7</f>
        <v>2.2970682629548159E-2</v>
      </c>
      <c r="AI93" s="3">
        <f>'Population 2016'!AI93/'Population 2016'!AI$7</f>
        <v>1.8533513270355375E-2</v>
      </c>
      <c r="AJ93" s="3">
        <f>'Population 2016'!AJ93/'Population 2016'!AJ$7</f>
        <v>2.1496252298119078E-2</v>
      </c>
      <c r="AK93" s="3">
        <f>'Population 2016'!AK93/'Population 2016'!AK$7</f>
        <v>2.3622047244094488E-2</v>
      </c>
      <c r="AL93" s="3">
        <f>'Population 2016'!AL93/'Population 2016'!AL$7</f>
        <v>2.5407904681456452E-2</v>
      </c>
      <c r="AM93" s="3">
        <f>'Population 2016'!AM93/'Population 2016'!AM$7</f>
        <v>2.1824981996422514E-2</v>
      </c>
      <c r="AN93" s="3" t="e">
        <f>'Population 2016'!AN93/'Population 2016'!AN$7</f>
        <v>#DIV/0!</v>
      </c>
      <c r="AO93" s="3" t="e">
        <f>'Population 2016'!AO93/'Population 2016'!AO$7</f>
        <v>#DIV/0!</v>
      </c>
      <c r="AP93" s="3">
        <f>'Population 2016'!AP93/'Population 2016'!AP$7</f>
        <v>1.797583081570997E-2</v>
      </c>
      <c r="AQ93" s="3">
        <f>'Population 2016'!AQ93/'Population 2016'!AQ$7</f>
        <v>1.8821803959912002E-2</v>
      </c>
      <c r="AR93" s="3">
        <f>'Population 2016'!AR93/'Population 2016'!AR$7</f>
        <v>2.104710433209437E-2</v>
      </c>
      <c r="AS93" s="3">
        <f>'Population 2016'!AS93/'Population 2016'!AS$7</f>
        <v>2.7037541334370745E-2</v>
      </c>
      <c r="AT93" s="3" t="e">
        <f>'Population 2016'!AT93/'Population 2016'!AT$7</f>
        <v>#DIV/0!</v>
      </c>
      <c r="AU93" s="3" t="e">
        <f>'Population 2016'!AU93/'Population 2016'!AU$7</f>
        <v>#DIV/0!</v>
      </c>
      <c r="AV93" s="3">
        <f>'Population 2016'!AV93/'Population 2016'!AV$7</f>
        <v>2.5499783375626663E-2</v>
      </c>
      <c r="AW93" s="3">
        <f>'Population 2016'!AW93/'Population 2016'!AW$7</f>
        <v>2.4847320256463919E-2</v>
      </c>
      <c r="AX93" s="3">
        <f>'Population 2016'!AX93/'Population 2016'!AX$7</f>
        <v>2.0183671409829448E-2</v>
      </c>
      <c r="AY93" s="3">
        <f>'Population 2016'!AY93/'Population 2016'!AY$7</f>
        <v>2.2669436509997403E-2</v>
      </c>
      <c r="AZ93" s="3">
        <f>'Population 2016'!AZ93/'Population 2016'!AZ$7</f>
        <v>2.0003189170992718E-2</v>
      </c>
      <c r="BA93" s="3">
        <f>'Population 2016'!BA93/'Population 2016'!BA$7</f>
        <v>2.1246358274710438E-2</v>
      </c>
      <c r="BB93" s="3">
        <f>'Population 2016'!BB93/'Population 2016'!BB$7</f>
        <v>2.3427974220519072E-2</v>
      </c>
      <c r="BC93" s="5" t="e">
        <f>'Population 2016'!BC93/'Population 2016'!BC$7</f>
        <v>#DIV/0!</v>
      </c>
      <c r="BD93" s="9">
        <v>91</v>
      </c>
    </row>
    <row r="94" spans="2:56" x14ac:dyDescent="0.35">
      <c r="B94" s="3" t="s">
        <v>59</v>
      </c>
      <c r="C94" s="60">
        <f>'Population 2016'!C94/'Population 2016'!C$7</f>
        <v>1.0632879154463263E-2</v>
      </c>
      <c r="D94" s="3">
        <f>'Population 2016'!D94/'Population 2016'!D$7</f>
        <v>1.1206853613587687E-2</v>
      </c>
      <c r="E94" s="3">
        <f>'Population 2016'!E94/'Population 2016'!E$7</f>
        <v>1.3269274765499885E-2</v>
      </c>
      <c r="F94" s="3">
        <f>'Population 2016'!F94/'Population 2016'!F$7</f>
        <v>1.8149360309431716E-2</v>
      </c>
      <c r="G94" s="3">
        <f>'Population 2016'!G94/'Population 2016'!G$7</f>
        <v>1.6672841793256763E-2</v>
      </c>
      <c r="H94" s="3">
        <f>'Population 2016'!H94/'Population 2016'!H$7</f>
        <v>1.9391359771840935E-2</v>
      </c>
      <c r="I94" s="3">
        <f>'Population 2016'!I94/'Population 2016'!I$7</f>
        <v>1.419957206769111E-2</v>
      </c>
      <c r="J94" s="3">
        <f>'Population 2016'!J94/'Population 2016'!J$7</f>
        <v>1.7902041637332798E-2</v>
      </c>
      <c r="K94" s="3">
        <f>'Population 2016'!K94/'Population 2016'!K$7</f>
        <v>1.8241956499949884E-2</v>
      </c>
      <c r="L94" s="3">
        <f>'Population 2016'!L94/'Population 2016'!L$7</f>
        <v>1.8329326923076924E-2</v>
      </c>
      <c r="M94" s="3">
        <f>'Population 2016'!M94/'Population 2016'!M$7</f>
        <v>1.8329326923076924E-2</v>
      </c>
      <c r="N94" s="3">
        <f>'Population 2016'!N94/'Population 2016'!N$7</f>
        <v>1.540638993944175E-2</v>
      </c>
      <c r="O94" s="3">
        <f>'Population 2016'!O94/'Population 2016'!O$7</f>
        <v>2.0207484725050916E-2</v>
      </c>
      <c r="P94" s="3">
        <f>'Population 2016'!P94/'Population 2016'!P$7</f>
        <v>1.6187484899734237E-2</v>
      </c>
      <c r="Q94" s="3">
        <f>'Population 2016'!Q94/'Population 2016'!Q$7</f>
        <v>2.0897567660157587E-2</v>
      </c>
      <c r="R94" s="3">
        <f>'Population 2016'!R94/'Population 2016'!R$7</f>
        <v>2.0495129870129872E-2</v>
      </c>
      <c r="S94" s="3">
        <f>'Population 2016'!S94/'Population 2016'!S$7</f>
        <v>1.5559908586353248E-2</v>
      </c>
      <c r="T94" s="3">
        <f>'Population 2016'!T94/'Population 2016'!T$7</f>
        <v>1.2954293678304685E-2</v>
      </c>
      <c r="U94" s="3" t="e">
        <f>'Population 2016'!U94/'Population 2016'!U$7</f>
        <v>#DIV/0!</v>
      </c>
      <c r="V94" s="3">
        <f>'Population 2016'!V94/'Population 2016'!V$7</f>
        <v>1.8380422224556246E-2</v>
      </c>
      <c r="W94" s="3">
        <f>'Population 2016'!W94/'Population 2016'!W$7</f>
        <v>1.6923623686303711E-2</v>
      </c>
      <c r="X94" s="3">
        <f>'Population 2016'!X94/'Population 2016'!X$7</f>
        <v>1.6923623686303711E-2</v>
      </c>
      <c r="Y94" s="3">
        <f>'Population 2016'!Y94/'Population 2016'!Y$7</f>
        <v>1.8136046033703248E-2</v>
      </c>
      <c r="Z94" s="3">
        <f>'Population 2016'!Z94/'Population 2016'!Z$7</f>
        <v>1.3952822361577305E-2</v>
      </c>
      <c r="AA94" s="3">
        <f>'Population 2016'!AA94/'Population 2016'!AA$7</f>
        <v>1.5464206338830474E-2</v>
      </c>
      <c r="AB94" s="3">
        <f>'Population 2016'!AB94/'Population 2016'!AB$7</f>
        <v>1.1201235998455001E-2</v>
      </c>
      <c r="AC94" s="3">
        <f>'Population 2016'!AC94/'Population 2016'!AC$7</f>
        <v>1.4759696065634906E-2</v>
      </c>
      <c r="AD94" s="3">
        <f>'Population 2016'!AD94/'Population 2016'!AD$7</f>
        <v>1.5136008618367896E-2</v>
      </c>
      <c r="AE94" s="3">
        <f>'Population 2016'!AE94/'Population 2016'!AE$7</f>
        <v>1.4505961874382927E-2</v>
      </c>
      <c r="AF94" s="3">
        <f>'Population 2016'!AF94/'Population 2016'!AF$7</f>
        <v>1.8289597339694933E-2</v>
      </c>
      <c r="AG94" s="3">
        <f>'Population 2016'!AG94/'Population 2016'!AG$7</f>
        <v>1.4505961874382927E-2</v>
      </c>
      <c r="AH94" s="3">
        <f>'Population 2016'!AH94/'Population 2016'!AH$7</f>
        <v>1.7208178572716455E-2</v>
      </c>
      <c r="AI94" s="3">
        <f>'Population 2016'!AI94/'Population 2016'!AI$7</f>
        <v>1.4732343679712101E-2</v>
      </c>
      <c r="AJ94" s="3">
        <f>'Population 2016'!AJ94/'Population 2016'!AJ$7</f>
        <v>1.6405034648564559E-2</v>
      </c>
      <c r="AK94" s="3">
        <f>'Population 2016'!AK94/'Population 2016'!AK$7</f>
        <v>1.1023622047244094E-2</v>
      </c>
      <c r="AL94" s="3">
        <f>'Population 2016'!AL94/'Population 2016'!AL$7</f>
        <v>1.8939225536833682E-2</v>
      </c>
      <c r="AM94" s="3">
        <f>'Population 2016'!AM94/'Population 2016'!AM$7</f>
        <v>1.7167282272864542E-2</v>
      </c>
      <c r="AN94" s="3" t="e">
        <f>'Population 2016'!AN94/'Population 2016'!AN$7</f>
        <v>#DIV/0!</v>
      </c>
      <c r="AO94" s="3" t="e">
        <f>'Population 2016'!AO94/'Population 2016'!AO$7</f>
        <v>#DIV/0!</v>
      </c>
      <c r="AP94" s="3">
        <f>'Population 2016'!AP94/'Population 2016'!AP$7</f>
        <v>1.4501510574018127E-2</v>
      </c>
      <c r="AQ94" s="3">
        <f>'Population 2016'!AQ94/'Population 2016'!AQ$7</f>
        <v>1.6597408946467856E-2</v>
      </c>
      <c r="AR94" s="3">
        <f>'Population 2016'!AR94/'Population 2016'!AR$7</f>
        <v>1.5952141283187768E-2</v>
      </c>
      <c r="AS94" s="3">
        <f>'Population 2016'!AS94/'Population 2016'!AS$7</f>
        <v>1.419957206769111E-2</v>
      </c>
      <c r="AT94" s="3" t="e">
        <f>'Population 2016'!AT94/'Population 2016'!AT$7</f>
        <v>#DIV/0!</v>
      </c>
      <c r="AU94" s="3" t="e">
        <f>'Population 2016'!AU94/'Population 2016'!AU$7</f>
        <v>#DIV/0!</v>
      </c>
      <c r="AV94" s="3">
        <f>'Population 2016'!AV94/'Population 2016'!AV$7</f>
        <v>1.9062944853623816E-2</v>
      </c>
      <c r="AW94" s="3">
        <f>'Population 2016'!AW94/'Population 2016'!AW$7</f>
        <v>1.7275165997602784E-2</v>
      </c>
      <c r="AX94" s="3">
        <f>'Population 2016'!AX94/'Population 2016'!AX$7</f>
        <v>1.755979412655162E-2</v>
      </c>
      <c r="AY94" s="3">
        <f>'Population 2016'!AY94/'Population 2016'!AY$7</f>
        <v>1.629014108889466E-2</v>
      </c>
      <c r="AZ94" s="3">
        <f>'Population 2016'!AZ94/'Population 2016'!AZ$7</f>
        <v>1.5626937864318492E-2</v>
      </c>
      <c r="BA94" s="3">
        <f>'Population 2016'!BA94/'Population 2016'!BA$7</f>
        <v>1.4211610886093939E-2</v>
      </c>
      <c r="BB94" s="3">
        <f>'Population 2016'!BB94/'Population 2016'!BB$7</f>
        <v>1.7766939557568369E-2</v>
      </c>
      <c r="BC94" s="5" t="e">
        <f>'Population 2016'!BC94/'Population 2016'!BC$7</f>
        <v>#DIV/0!</v>
      </c>
      <c r="BD94" s="9">
        <v>92</v>
      </c>
    </row>
    <row r="95" spans="2:56" x14ac:dyDescent="0.35">
      <c r="B95" s="3" t="s">
        <v>60</v>
      </c>
      <c r="C95" s="60">
        <f>'Population 2016'!C95/'Population 2016'!C$7</f>
        <v>7.6403922067999489E-3</v>
      </c>
      <c r="D95" s="3">
        <f>'Population 2016'!D95/'Population 2016'!D$7</f>
        <v>8.0689346017831353E-3</v>
      </c>
      <c r="E95" s="3">
        <f>'Population 2016'!E95/'Population 2016'!E$7</f>
        <v>9.6087851750171586E-3</v>
      </c>
      <c r="F95" s="3">
        <f>'Population 2016'!F95/'Population 2016'!F$7</f>
        <v>1.0264802142219578E-2</v>
      </c>
      <c r="G95" s="3">
        <f>'Population 2016'!G95/'Population 2016'!G$7</f>
        <v>1.278251204149685E-2</v>
      </c>
      <c r="H95" s="3">
        <f>'Population 2016'!H95/'Population 2016'!H$7</f>
        <v>1.3006795078159604E-2</v>
      </c>
      <c r="I95" s="3">
        <f>'Population 2016'!I95/'Population 2016'!I$7</f>
        <v>1.089282240809181E-2</v>
      </c>
      <c r="J95" s="3">
        <f>'Population 2016'!J95/'Population 2016'!J$7</f>
        <v>8.548727748164538E-3</v>
      </c>
      <c r="K95" s="3">
        <f>'Population 2016'!K95/'Population 2016'!K$7</f>
        <v>8.1186729477798932E-3</v>
      </c>
      <c r="L95" s="3">
        <f>'Population 2016'!L95/'Population 2016'!L$7</f>
        <v>1.1618589743589744E-2</v>
      </c>
      <c r="M95" s="3">
        <f>'Population 2016'!M95/'Population 2016'!M$7</f>
        <v>1.1618589743589744E-2</v>
      </c>
      <c r="N95" s="3">
        <f>'Population 2016'!N95/'Population 2016'!N$7</f>
        <v>9.7914104735608715E-3</v>
      </c>
      <c r="O95" s="3">
        <f>'Population 2016'!O95/'Population 2016'!O$7</f>
        <v>1.3429226069246436E-2</v>
      </c>
      <c r="P95" s="3">
        <f>'Population 2016'!P95/'Population 2016'!P$7</f>
        <v>1.0388982846098091E-2</v>
      </c>
      <c r="Q95" s="3">
        <f>'Population 2016'!Q95/'Population 2016'!Q$7</f>
        <v>1.3360739979445015E-2</v>
      </c>
      <c r="R95" s="3">
        <f>'Population 2016'!R95/'Population 2016'!R$7</f>
        <v>9.74025974025974E-3</v>
      </c>
      <c r="S95" s="3">
        <f>'Population 2016'!S95/'Population 2016'!S$7</f>
        <v>1.0747633039503754E-2</v>
      </c>
      <c r="T95" s="3">
        <f>'Population 2016'!T95/'Population 2016'!T$7</f>
        <v>8.8625236750884458E-3</v>
      </c>
      <c r="U95" s="3" t="e">
        <f>'Population 2016'!U95/'Population 2016'!U$7</f>
        <v>#DIV/0!</v>
      </c>
      <c r="V95" s="3">
        <f>'Population 2016'!V95/'Population 2016'!V$7</f>
        <v>1.3443965969961138E-2</v>
      </c>
      <c r="W95" s="3">
        <f>'Population 2016'!W95/'Population 2016'!W$7</f>
        <v>1.2269627172570191E-2</v>
      </c>
      <c r="X95" s="3">
        <f>'Population 2016'!X95/'Population 2016'!X$7</f>
        <v>1.2269627172570191E-2</v>
      </c>
      <c r="Y95" s="3">
        <f>'Population 2016'!Y95/'Population 2016'!Y$7</f>
        <v>1.0943279901356351E-2</v>
      </c>
      <c r="Z95" s="3">
        <f>'Population 2016'!Z95/'Population 2016'!Z$7</f>
        <v>9.5349199597377053E-3</v>
      </c>
      <c r="AA95" s="3">
        <f>'Population 2016'!AA95/'Population 2016'!AA$7</f>
        <v>1.0226463880536309E-2</v>
      </c>
      <c r="AB95" s="3">
        <f>'Population 2016'!AB95/'Population 2016'!AB$7</f>
        <v>7.9663962920046346E-3</v>
      </c>
      <c r="AC95" s="3">
        <f>'Population 2016'!AC95/'Population 2016'!AC$7</f>
        <v>9.8213453291068429E-3</v>
      </c>
      <c r="AD95" s="3">
        <f>'Population 2016'!AD95/'Population 2016'!AD$7</f>
        <v>1.0557500673309992E-2</v>
      </c>
      <c r="AE95" s="3">
        <f>'Population 2016'!AE95/'Population 2016'!AE$7</f>
        <v>9.6453254347991183E-3</v>
      </c>
      <c r="AF95" s="3">
        <f>'Population 2016'!AF95/'Population 2016'!AF$7</f>
        <v>1.174727101857876E-2</v>
      </c>
      <c r="AG95" s="3">
        <f>'Population 2016'!AG95/'Population 2016'!AG$7</f>
        <v>9.6453254347991183E-3</v>
      </c>
      <c r="AH95" s="3">
        <f>'Population 2016'!AH95/'Population 2016'!AH$7</f>
        <v>1.1229310158306588E-2</v>
      </c>
      <c r="AI95" s="3">
        <f>'Population 2016'!AI95/'Population 2016'!AI$7</f>
        <v>9.7278452541610435E-3</v>
      </c>
      <c r="AJ95" s="3">
        <f>'Population 2016'!AJ95/'Population 2016'!AJ$7</f>
        <v>1.0465280724084288E-2</v>
      </c>
      <c r="AK95" s="3">
        <f>'Population 2016'!AK95/'Population 2016'!AK$7</f>
        <v>4.7244094488188976E-3</v>
      </c>
      <c r="AL95" s="3">
        <f>'Population 2016'!AL95/'Population 2016'!AL$7</f>
        <v>1.2337171564486729E-2</v>
      </c>
      <c r="AM95" s="3">
        <f>'Population 2016'!AM95/'Population 2016'!AM$7</f>
        <v>1.1266754942272399E-2</v>
      </c>
      <c r="AN95" s="3" t="e">
        <f>'Population 2016'!AN95/'Population 2016'!AN$7</f>
        <v>#DIV/0!</v>
      </c>
      <c r="AO95" s="3" t="e">
        <f>'Population 2016'!AO95/'Population 2016'!AO$7</f>
        <v>#DIV/0!</v>
      </c>
      <c r="AP95" s="3">
        <f>'Population 2016'!AP95/'Population 2016'!AP$7</f>
        <v>9.6676737160120846E-3</v>
      </c>
      <c r="AQ95" s="3">
        <f>'Population 2016'!AQ95/'Population 2016'!AQ$7</f>
        <v>1.0388658029821559E-2</v>
      </c>
      <c r="AR95" s="3">
        <f>'Population 2016'!AR95/'Population 2016'!AR$7</f>
        <v>1.0588901602093016E-2</v>
      </c>
      <c r="AS95" s="3">
        <f>'Population 2016'!AS95/'Population 2016'!AS$7</f>
        <v>1.089282240809181E-2</v>
      </c>
      <c r="AT95" s="3" t="e">
        <f>'Population 2016'!AT95/'Population 2016'!AT$7</f>
        <v>#DIV/0!</v>
      </c>
      <c r="AU95" s="3" t="e">
        <f>'Population 2016'!AU95/'Population 2016'!AU$7</f>
        <v>#DIV/0!</v>
      </c>
      <c r="AV95" s="3">
        <f>'Population 2016'!AV95/'Population 2016'!AV$7</f>
        <v>1.4049637927833137E-2</v>
      </c>
      <c r="AW95" s="3">
        <f>'Population 2016'!AW95/'Population 2016'!AW$7</f>
        <v>1.116797625615951E-2</v>
      </c>
      <c r="AX95" s="3">
        <f>'Population 2016'!AX95/'Population 2016'!AX$7</f>
        <v>8.9817337773741047E-3</v>
      </c>
      <c r="AY95" s="3">
        <f>'Population 2016'!AY95/'Population 2016'!AY$7</f>
        <v>1.1079373322946421E-2</v>
      </c>
      <c r="AZ95" s="3">
        <f>'Population 2016'!AZ95/'Population 2016'!AZ$7</f>
        <v>9.8332772275473504E-3</v>
      </c>
      <c r="BA95" s="3">
        <f>'Population 2016'!BA95/'Population 2016'!BA$7</f>
        <v>9.450721239252469E-3</v>
      </c>
      <c r="BB95" s="3">
        <f>'Population 2016'!BB95/'Population 2016'!BB$7</f>
        <v>1.1147883643964466E-2</v>
      </c>
      <c r="BC95" s="5" t="e">
        <f>'Population 2016'!BC95/'Population 2016'!BC$7</f>
        <v>#DIV/0!</v>
      </c>
      <c r="BD95" s="9">
        <v>93</v>
      </c>
    </row>
    <row r="96" spans="2:56" x14ac:dyDescent="0.35">
      <c r="B96" s="3" t="s">
        <v>80</v>
      </c>
      <c r="C96" s="60">
        <f>'Population 2016'!C96/'Population 2016'!C$7</f>
        <v>3.9475359735133067E-3</v>
      </c>
      <c r="D96" s="3">
        <f>'Population 2016'!D96/'Population 2016'!D$7</f>
        <v>4.134083777456791E-3</v>
      </c>
      <c r="E96" s="3">
        <f>'Population 2016'!E96/'Population 2016'!E$7</f>
        <v>4.8043925875085793E-3</v>
      </c>
      <c r="F96" s="3">
        <f>'Population 2016'!F96/'Population 2016'!F$7</f>
        <v>5.5043141922047007E-3</v>
      </c>
      <c r="G96" s="3">
        <f>'Population 2016'!G96/'Population 2016'!G$7</f>
        <v>7.224898110411263E-3</v>
      </c>
      <c r="H96" s="3">
        <f>'Population 2016'!H96/'Population 2016'!H$7</f>
        <v>6.1036870591031364E-3</v>
      </c>
      <c r="I96" s="3">
        <f>'Population 2016'!I96/'Population 2016'!I$7</f>
        <v>7.3915580626337293E-3</v>
      </c>
      <c r="J96" s="3">
        <f>'Population 2016'!J96/'Population 2016'!J$7</f>
        <v>5.2298099165241875E-3</v>
      </c>
      <c r="K96" s="3">
        <f>'Population 2016'!K96/'Population 2016'!K$7</f>
        <v>5.512679162072767E-3</v>
      </c>
      <c r="L96" s="3">
        <f>'Population 2016'!L96/'Population 2016'!L$7</f>
        <v>6.7107371794871791E-3</v>
      </c>
      <c r="M96" s="3">
        <f>'Population 2016'!M96/'Population 2016'!M$7</f>
        <v>6.7107371794871791E-3</v>
      </c>
      <c r="N96" s="3">
        <f>'Population 2016'!N96/'Population 2016'!N$7</f>
        <v>5.1973363651128795E-3</v>
      </c>
      <c r="O96" s="3">
        <f>'Population 2016'!O96/'Population 2016'!O$7</f>
        <v>6.619144602851324E-3</v>
      </c>
      <c r="P96" s="3">
        <f>'Population 2016'!P96/'Population 2016'!P$7</f>
        <v>5.5568978014013046E-3</v>
      </c>
      <c r="Q96" s="3">
        <f>'Population 2016'!Q96/'Population 2016'!Q$7</f>
        <v>3.4258307639602604E-3</v>
      </c>
      <c r="R96" s="3">
        <f>'Population 2016'!R96/'Population 2016'!R$7</f>
        <v>4.87012987012987E-3</v>
      </c>
      <c r="S96" s="3">
        <f>'Population 2016'!S96/'Population 2016'!S$7</f>
        <v>5.15181194906954E-3</v>
      </c>
      <c r="T96" s="3">
        <f>'Population 2016'!T96/'Population 2016'!T$7</f>
        <v>4.1811099596183393E-3</v>
      </c>
      <c r="U96" s="3" t="e">
        <f>'Population 2016'!U96/'Population 2016'!U$7</f>
        <v>#DIV/0!</v>
      </c>
      <c r="V96" s="3">
        <f>'Population 2016'!V96/'Population 2016'!V$7</f>
        <v>5.4616111752967128E-3</v>
      </c>
      <c r="W96" s="3">
        <f>'Population 2016'!W96/'Population 2016'!W$7</f>
        <v>5.8724974191473878E-3</v>
      </c>
      <c r="X96" s="3">
        <f>'Population 2016'!X96/'Population 2016'!X$7</f>
        <v>5.8724974191473878E-3</v>
      </c>
      <c r="Y96" s="3">
        <f>'Population 2016'!Y96/'Population 2016'!Y$7</f>
        <v>5.3431976983148374E-3</v>
      </c>
      <c r="Z96" s="3">
        <f>'Population 2016'!Z96/'Population 2016'!Z$7</f>
        <v>4.5610946627190523E-3</v>
      </c>
      <c r="AA96" s="3">
        <f>'Population 2016'!AA96/'Population 2016'!AA$7</f>
        <v>4.8476095018126653E-3</v>
      </c>
      <c r="AB96" s="3">
        <f>'Population 2016'!AB96/'Population 2016'!AB$7</f>
        <v>4.2004634994206261E-3</v>
      </c>
      <c r="AC96" s="3">
        <f>'Population 2016'!AC96/'Population 2016'!AC$7</f>
        <v>4.711099198209957E-3</v>
      </c>
      <c r="AD96" s="3">
        <f>'Population 2016'!AD96/'Population 2016'!AD$7</f>
        <v>5.6019391327767308E-3</v>
      </c>
      <c r="AE96" s="3">
        <f>'Population 2016'!AE96/'Population 2016'!AE$7</f>
        <v>4.936583883952305E-3</v>
      </c>
      <c r="AF96" s="3">
        <f>'Population 2016'!AF96/'Population 2016'!AF$7</f>
        <v>5.0965083495987853E-3</v>
      </c>
      <c r="AG96" s="3">
        <f>'Population 2016'!AG96/'Population 2016'!AG$7</f>
        <v>4.936583883952305E-3</v>
      </c>
      <c r="AH96" s="3">
        <f>'Population 2016'!AH96/'Population 2016'!AH$7</f>
        <v>5.1855324366232736E-3</v>
      </c>
      <c r="AI96" s="3">
        <f>'Population 2016'!AI96/'Population 2016'!AI$7</f>
        <v>4.5434098065677015E-3</v>
      </c>
      <c r="AJ96" s="3">
        <f>'Population 2016'!AJ96/'Population 2016'!AJ$7</f>
        <v>7.9196718993070295E-3</v>
      </c>
      <c r="AK96" s="3">
        <f>'Population 2016'!AK96/'Population 2016'!AK$7</f>
        <v>6.2992125984251968E-3</v>
      </c>
      <c r="AL96" s="3">
        <f>'Population 2016'!AL96/'Population 2016'!AL$7</f>
        <v>5.5795136264615661E-3</v>
      </c>
      <c r="AM96" s="3">
        <f>'Population 2016'!AM96/'Population 2016'!AM$7</f>
        <v>4.8667735266104493E-3</v>
      </c>
      <c r="AN96" s="3" t="e">
        <f>'Population 2016'!AN96/'Population 2016'!AN$7</f>
        <v>#DIV/0!</v>
      </c>
      <c r="AO96" s="3" t="e">
        <f>'Population 2016'!AO96/'Population 2016'!AO$7</f>
        <v>#DIV/0!</v>
      </c>
      <c r="AP96" s="3">
        <f>'Population 2016'!AP96/'Population 2016'!AP$7</f>
        <v>4.8338368580060423E-3</v>
      </c>
      <c r="AQ96" s="3">
        <f>'Population 2016'!AQ96/'Population 2016'!AQ$7</f>
        <v>5.5243216817404059E-3</v>
      </c>
      <c r="AR96" s="3">
        <f>'Population 2016'!AR96/'Population 2016'!AR$7</f>
        <v>5.1006954555772874E-3</v>
      </c>
      <c r="AS96" s="3">
        <f>'Population 2016'!AS96/'Population 2016'!AS$7</f>
        <v>7.3915580626337293E-3</v>
      </c>
      <c r="AT96" s="3" t="e">
        <f>'Population 2016'!AT96/'Population 2016'!AT$7</f>
        <v>#DIV/0!</v>
      </c>
      <c r="AU96" s="3" t="e">
        <f>'Population 2016'!AU96/'Population 2016'!AU$7</f>
        <v>#DIV/0!</v>
      </c>
      <c r="AV96" s="3">
        <f>'Population 2016'!AV96/'Population 2016'!AV$7</f>
        <v>6.5606238781952099E-3</v>
      </c>
      <c r="AW96" s="3">
        <f>'Population 2016'!AW96/'Population 2016'!AW$7</f>
        <v>5.7076539639656781E-3</v>
      </c>
      <c r="AX96" s="3">
        <f>'Population 2016'!AX96/'Population 2016'!AX$7</f>
        <v>4.9449994954082147E-3</v>
      </c>
      <c r="AY96" s="3">
        <f>'Population 2016'!AY96/'Population 2016'!AY$7</f>
        <v>5.5396866614732107E-3</v>
      </c>
      <c r="AZ96" s="3">
        <f>'Population 2016'!AZ96/'Population 2016'!AZ$7</f>
        <v>5.1912616714799523E-3</v>
      </c>
      <c r="BA96" s="3">
        <f>'Population 2016'!BA96/'Population 2016'!BA$7</f>
        <v>4.2634832658281817E-3</v>
      </c>
      <c r="BB96" s="3">
        <f>'Population 2016'!BB96/'Population 2016'!BB$7</f>
        <v>4.5288277303605646E-3</v>
      </c>
      <c r="BC96" s="5" t="e">
        <f>'Population 2016'!BC96/'Population 2016'!BC$7</f>
        <v>#DIV/0!</v>
      </c>
      <c r="BD96" s="9">
        <v>94</v>
      </c>
    </row>
    <row r="97" spans="1:56" x14ac:dyDescent="0.35">
      <c r="B97" s="3" t="s">
        <v>79</v>
      </c>
      <c r="C97" s="62">
        <f>'Population 2016'!C97/'Population 2016'!C$7</f>
        <v>1.5917483764166561E-3</v>
      </c>
      <c r="D97" s="4">
        <f>'Population 2016'!D97/'Population 2016'!D$7</f>
        <v>1.9923295313044776E-3</v>
      </c>
      <c r="E97" s="4">
        <f>'Population 2016'!E97/'Population 2016'!E$7</f>
        <v>3.4317089910775567E-3</v>
      </c>
      <c r="F97" s="4">
        <f>'Population 2016'!F97/'Population 2016'!F$7</f>
        <v>1.6364177328176137E-3</v>
      </c>
      <c r="G97" s="4">
        <f>'Population 2016'!G97/'Population 2016'!G$7</f>
        <v>2.2230455724342349E-3</v>
      </c>
      <c r="H97" s="4">
        <f>'Population 2016'!H97/'Population 2016'!H$7</f>
        <v>2.3226419782427861E-3</v>
      </c>
      <c r="I97" s="4">
        <f>'Population 2016'!I97/'Population 2016'!I$7</f>
        <v>2.7232056020229526E-3</v>
      </c>
      <c r="J97" s="4">
        <f>'Population 2016'!J97/'Population 2016'!J$7</f>
        <v>2.262898521572966E-3</v>
      </c>
      <c r="K97" s="4">
        <f>'Population 2016'!K97/'Population 2016'!K$7</f>
        <v>2.9066853763656409E-3</v>
      </c>
      <c r="L97" s="4">
        <f>'Population 2016'!L97/'Population 2016'!L$7</f>
        <v>2.6041666666666665E-3</v>
      </c>
      <c r="M97" s="4">
        <f>'Population 2016'!M97/'Population 2016'!M$7</f>
        <v>2.6041666666666665E-3</v>
      </c>
      <c r="N97" s="4">
        <f>'Population 2016'!N97/'Population 2016'!N$7</f>
        <v>2.1114178983271076E-3</v>
      </c>
      <c r="O97" s="4">
        <f>'Population 2016'!O97/'Population 2016'!O$7</f>
        <v>2.5776476578411407E-3</v>
      </c>
      <c r="P97" s="4">
        <f>'Population 2016'!P97/'Population 2016'!P$7</f>
        <v>2.1744382701135538E-3</v>
      </c>
      <c r="Q97" s="4">
        <f>'Population 2016'!Q97/'Population 2016'!Q$7</f>
        <v>2.3980815347721821E-3</v>
      </c>
      <c r="R97" s="4">
        <f>'Population 2016'!R97/'Population 2016'!R$7</f>
        <v>2.232142857142857E-3</v>
      </c>
      <c r="S97" s="4">
        <f>'Population 2016'!S97/'Population 2016'!S$7</f>
        <v>2.4224616389160953E-3</v>
      </c>
      <c r="T97" s="4">
        <f>'Population 2016'!T97/'Population 2016'!T$7</f>
        <v>1.9654790408462279E-3</v>
      </c>
      <c r="U97" s="4" t="e">
        <f>'Population 2016'!U97/'Population 2016'!U$7</f>
        <v>#DIV/0!</v>
      </c>
      <c r="V97" s="4">
        <f>'Population 2016'!V97/'Population 2016'!V$7</f>
        <v>2.7308055876483564E-3</v>
      </c>
      <c r="W97" s="4">
        <f>'Population 2016'!W97/'Population 2016'!W$7</f>
        <v>2.640085295063379E-3</v>
      </c>
      <c r="X97" s="4">
        <f>'Population 2016'!X97/'Population 2016'!X$7</f>
        <v>2.640085295063379E-3</v>
      </c>
      <c r="Y97" s="4">
        <f>'Population 2016'!Y97/'Population 2016'!Y$7</f>
        <v>2.4917796958487462E-3</v>
      </c>
      <c r="Z97" s="4">
        <f>'Population 2016'!Z97/'Population 2016'!Z$7</f>
        <v>1.9541532072960667E-3</v>
      </c>
      <c r="AA97" s="4">
        <f>'Population 2016'!AA97/'Population 2016'!AA$7</f>
        <v>2.1187539817426079E-3</v>
      </c>
      <c r="AB97" s="4">
        <f>'Population 2016'!AB97/'Population 2016'!AB$7</f>
        <v>2.0278099652375433E-3</v>
      </c>
      <c r="AC97" s="4">
        <f>'Population 2016'!AC97/'Population 2016'!AC$7</f>
        <v>2.0773121387283235E-3</v>
      </c>
      <c r="AD97" s="4">
        <f>'Population 2016'!AD97/'Population 2016'!AD$7</f>
        <v>1.7775383786695395E-3</v>
      </c>
      <c r="AE97" s="4">
        <f>'Population 2016'!AE97/'Population 2016'!AE$7</f>
        <v>1.594896331738437E-3</v>
      </c>
      <c r="AF97" s="4">
        <f>'Population 2016'!AF97/'Population 2016'!AF$7</f>
        <v>2.277163305139883E-3</v>
      </c>
      <c r="AG97" s="4">
        <f>'Population 2016'!AG97/'Population 2016'!AG$7</f>
        <v>1.594896331738437E-3</v>
      </c>
      <c r="AH97" s="4">
        <f>'Population 2016'!AH97/'Population 2016'!AH$7</f>
        <v>2.2213407378024594E-3</v>
      </c>
      <c r="AI97" s="4">
        <f>'Population 2016'!AI97/'Population 2016'!AI$7</f>
        <v>2.2604588394062076E-3</v>
      </c>
      <c r="AJ97" s="4">
        <f>'Population 2016'!AJ97/'Population 2016'!AJ$7</f>
        <v>4.2426813746287654E-3</v>
      </c>
      <c r="AK97" s="4">
        <f>'Population 2016'!AK97/'Population 2016'!AK$7</f>
        <v>3.1496062992125984E-3</v>
      </c>
      <c r="AL97" s="4">
        <f>'Population 2016'!AL97/'Population 2016'!AL$7</f>
        <v>2.0450806917707729E-3</v>
      </c>
      <c r="AM97" s="4">
        <f>'Population 2016'!AM97/'Population 2016'!AM$7</f>
        <v>2.1836597207703207E-3</v>
      </c>
      <c r="AN97" s="4" t="e">
        <f>'Population 2016'!AN97/'Population 2016'!AN$7</f>
        <v>#DIV/0!</v>
      </c>
      <c r="AO97" s="4" t="e">
        <f>'Population 2016'!AO97/'Population 2016'!AO$7</f>
        <v>#DIV/0!</v>
      </c>
      <c r="AP97" s="4">
        <f>'Population 2016'!AP97/'Population 2016'!AP$7</f>
        <v>1.3595166163141994E-3</v>
      </c>
      <c r="AQ97" s="4">
        <f>'Population 2016'!AQ97/'Population 2016'!AQ$7</f>
        <v>2.2977267171840625E-3</v>
      </c>
      <c r="AR97" s="4">
        <f>'Population 2016'!AR97/'Population 2016'!AR$7</f>
        <v>2.1966582362072562E-3</v>
      </c>
      <c r="AS97" s="4">
        <f>'Population 2016'!AS97/'Population 2016'!AS$7</f>
        <v>2.7232056020229526E-3</v>
      </c>
      <c r="AT97" s="4" t="e">
        <f>'Population 2016'!AT97/'Population 2016'!AT$7</f>
        <v>#DIV/0!</v>
      </c>
      <c r="AU97" s="4" t="e">
        <f>'Population 2016'!AU97/'Population 2016'!AU$7</f>
        <v>#DIV/0!</v>
      </c>
      <c r="AV97" s="4">
        <f>'Population 2016'!AV97/'Population 2016'!AV$7</f>
        <v>2.5994924800396115E-3</v>
      </c>
      <c r="AW97" s="4">
        <f>'Population 2016'!AW97/'Population 2016'!AW$7</f>
        <v>2.2830615855862712E-3</v>
      </c>
      <c r="AX97" s="4">
        <f>'Population 2016'!AX97/'Population 2016'!AX$7</f>
        <v>1.6146937127863559E-3</v>
      </c>
      <c r="AY97" s="4">
        <f>'Population 2016'!AY97/'Population 2016'!AY$7</f>
        <v>2.3110880290833549E-3</v>
      </c>
      <c r="AZ97" s="4">
        <f>'Population 2016'!AZ97/'Population 2016'!AZ$7</f>
        <v>1.9666554455094699E-3</v>
      </c>
      <c r="BA97" s="4">
        <f>'Population 2016'!BA97/'Population 2016'!BA$7</f>
        <v>2.5580899594969089E-3</v>
      </c>
      <c r="BB97" s="4">
        <f>'Population 2016'!BB97/'Population 2016'!BB$7</f>
        <v>2.3515067061487547E-3</v>
      </c>
      <c r="BC97" s="8" t="e">
        <f>'Population 2016'!BC97/'Population 2016'!BC$7</f>
        <v>#DIV/0!</v>
      </c>
      <c r="BD97" s="9">
        <v>95</v>
      </c>
    </row>
    <row r="98" spans="1:56" x14ac:dyDescent="0.35">
      <c r="A98" s="2" t="s">
        <v>134</v>
      </c>
      <c r="B98" s="7" t="s">
        <v>83</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s="9">
        <v>96</v>
      </c>
    </row>
    <row r="99" spans="1:56" x14ac:dyDescent="0.35">
      <c r="A99" s="3"/>
      <c r="B99" s="5" t="s">
        <v>61</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s="9">
        <v>97</v>
      </c>
    </row>
    <row r="100" spans="1:56" x14ac:dyDescent="0.35">
      <c r="A100" s="3"/>
      <c r="B100" s="5" t="s">
        <v>78</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s="9">
        <v>98</v>
      </c>
    </row>
    <row r="101" spans="1:56" x14ac:dyDescent="0.35">
      <c r="A101" s="3"/>
      <c r="B101" s="5" t="s">
        <v>62</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s="9">
        <v>99</v>
      </c>
    </row>
    <row r="102" spans="1:56" x14ac:dyDescent="0.35">
      <c r="A102" s="3"/>
      <c r="B102" s="5" t="s">
        <v>63</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s="9">
        <v>100</v>
      </c>
    </row>
    <row r="103" spans="1:56" x14ac:dyDescent="0.35">
      <c r="A103" s="3"/>
      <c r="B103" s="5" t="s">
        <v>64</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s="9">
        <v>101</v>
      </c>
    </row>
    <row r="104" spans="1:56" x14ac:dyDescent="0.35">
      <c r="A104" s="3"/>
      <c r="B104" s="5" t="s">
        <v>65</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s="9">
        <v>102</v>
      </c>
    </row>
    <row r="105" spans="1:56" x14ac:dyDescent="0.35">
      <c r="A105" s="3"/>
      <c r="B105" s="5" t="s">
        <v>66</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s="9">
        <v>103</v>
      </c>
    </row>
    <row r="106" spans="1:56" x14ac:dyDescent="0.35">
      <c r="A106" s="3"/>
      <c r="B106" s="5" t="s">
        <v>67</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s="9">
        <v>104</v>
      </c>
    </row>
    <row r="107" spans="1:56" x14ac:dyDescent="0.35">
      <c r="A107" s="3"/>
      <c r="B107" s="5" t="s">
        <v>68</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s="9">
        <v>105</v>
      </c>
    </row>
    <row r="108" spans="1:56" x14ac:dyDescent="0.35">
      <c r="A108" s="3"/>
      <c r="B108" s="5" t="s">
        <v>69</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s="9">
        <v>106</v>
      </c>
    </row>
    <row r="109" spans="1:56" x14ac:dyDescent="0.35">
      <c r="A109" s="3"/>
      <c r="B109" s="5" t="s">
        <v>70</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s="9">
        <v>107</v>
      </c>
    </row>
    <row r="110" spans="1:56" x14ac:dyDescent="0.35">
      <c r="A110" s="3"/>
      <c r="B110" s="5" t="s">
        <v>71</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s="9">
        <v>108</v>
      </c>
    </row>
    <row r="111" spans="1:56" x14ac:dyDescent="0.35">
      <c r="A111" s="3"/>
      <c r="B111" s="5" t="s">
        <v>72</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s="9">
        <v>109</v>
      </c>
    </row>
    <row r="112" spans="1:56" x14ac:dyDescent="0.35">
      <c r="A112" s="3"/>
      <c r="B112" s="5" t="s">
        <v>73</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s="9">
        <v>110</v>
      </c>
    </row>
    <row r="113" spans="1:56" x14ac:dyDescent="0.35">
      <c r="A113" s="3"/>
      <c r="B113" s="5" t="s">
        <v>74</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s="9">
        <v>111</v>
      </c>
    </row>
    <row r="114" spans="1:56" x14ac:dyDescent="0.35">
      <c r="A114" s="3"/>
      <c r="B114" s="5" t="s">
        <v>75</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s="9">
        <v>112</v>
      </c>
    </row>
    <row r="115" spans="1:56" x14ac:dyDescent="0.35">
      <c r="A115" s="3"/>
      <c r="B115" s="5" t="s">
        <v>81</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s="9">
        <v>113</v>
      </c>
    </row>
    <row r="116" spans="1:56" x14ac:dyDescent="0.35">
      <c r="A116" s="3"/>
      <c r="B116" s="5" t="s">
        <v>82</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s="9">
        <v>114</v>
      </c>
    </row>
    <row r="117" spans="1:56" x14ac:dyDescent="0.35">
      <c r="A117" s="3"/>
      <c r="B117" s="5" t="s">
        <v>76</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s="9">
        <v>115</v>
      </c>
    </row>
    <row r="118" spans="1:56" x14ac:dyDescent="0.35">
      <c r="A118" s="3"/>
      <c r="B118" s="5" t="s">
        <v>46</v>
      </c>
      <c r="C118">
        <v>0</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s="9">
        <v>116</v>
      </c>
    </row>
    <row r="119" spans="1:56" x14ac:dyDescent="0.35">
      <c r="A119" s="3"/>
      <c r="B119" s="5" t="s">
        <v>77</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s="9">
        <v>117</v>
      </c>
    </row>
    <row r="120" spans="1:56" x14ac:dyDescent="0.35">
      <c r="A120" s="3"/>
      <c r="B120" s="5" t="s">
        <v>47</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s="9">
        <v>118</v>
      </c>
    </row>
    <row r="121" spans="1:56" x14ac:dyDescent="0.35">
      <c r="A121" s="3"/>
      <c r="B121" s="5" t="s">
        <v>48</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s="9">
        <v>119</v>
      </c>
    </row>
    <row r="122" spans="1:56" x14ac:dyDescent="0.35">
      <c r="A122" s="3"/>
      <c r="B122" s="5" t="s">
        <v>49</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s="9">
        <v>120</v>
      </c>
    </row>
    <row r="123" spans="1:56" x14ac:dyDescent="0.35">
      <c r="A123" s="3"/>
      <c r="B123" s="5" t="s">
        <v>50</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s="9">
        <v>121</v>
      </c>
    </row>
    <row r="124" spans="1:56" x14ac:dyDescent="0.35">
      <c r="A124" s="3"/>
      <c r="B124" s="5" t="s">
        <v>51</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s="9">
        <v>122</v>
      </c>
    </row>
    <row r="125" spans="1:56" x14ac:dyDescent="0.35">
      <c r="A125" s="3"/>
      <c r="B125" s="5" t="s">
        <v>52</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s="9">
        <v>123</v>
      </c>
    </row>
    <row r="126" spans="1:56" x14ac:dyDescent="0.35">
      <c r="A126" s="3"/>
      <c r="B126" s="5" t="s">
        <v>53</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s="9">
        <v>124</v>
      </c>
    </row>
    <row r="127" spans="1:56" x14ac:dyDescent="0.35">
      <c r="A127" s="3"/>
      <c r="B127" s="5" t="s">
        <v>54</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s="9">
        <v>125</v>
      </c>
    </row>
    <row r="128" spans="1:56" x14ac:dyDescent="0.35">
      <c r="A128" s="3"/>
      <c r="B128" s="5" t="s">
        <v>55</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s="9">
        <v>126</v>
      </c>
    </row>
    <row r="129" spans="1:56" x14ac:dyDescent="0.35">
      <c r="A129" s="3"/>
      <c r="B129" s="5" t="s">
        <v>56</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s="9">
        <v>127</v>
      </c>
    </row>
    <row r="130" spans="1:56" x14ac:dyDescent="0.35">
      <c r="A130" s="3"/>
      <c r="B130" s="5" t="s">
        <v>57</v>
      </c>
      <c r="C130">
        <v>0</v>
      </c>
      <c r="D130">
        <v>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s="9">
        <v>128</v>
      </c>
    </row>
    <row r="131" spans="1:56" x14ac:dyDescent="0.35">
      <c r="A131" s="3"/>
      <c r="B131" s="5" t="s">
        <v>58</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s="9">
        <v>129</v>
      </c>
    </row>
    <row r="132" spans="1:56" x14ac:dyDescent="0.35">
      <c r="A132" s="3"/>
      <c r="B132" s="5" t="s">
        <v>59</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s="9">
        <v>130</v>
      </c>
    </row>
    <row r="133" spans="1:56" x14ac:dyDescent="0.35">
      <c r="A133" s="3"/>
      <c r="B133" s="5" t="s">
        <v>60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s="9">
        <v>131</v>
      </c>
    </row>
    <row r="134" spans="1:56" x14ac:dyDescent="0.35">
      <c r="A134" s="3"/>
      <c r="B134" s="5" t="s">
        <v>80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s="9">
        <v>132</v>
      </c>
    </row>
    <row r="135" spans="1:56" x14ac:dyDescent="0.35">
      <c r="A135" s="4"/>
      <c r="B135" s="8" t="s">
        <v>79</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s="9">
        <v>133</v>
      </c>
    </row>
    <row r="136" spans="1:56" x14ac:dyDescent="0.35">
      <c r="A136" t="s">
        <v>135</v>
      </c>
      <c r="B136" s="5" t="s">
        <v>83</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s="9">
        <v>134</v>
      </c>
    </row>
    <row r="137" spans="1:56" x14ac:dyDescent="0.35">
      <c r="B137" s="5" t="s">
        <v>61</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s="9">
        <v>135</v>
      </c>
    </row>
    <row r="138" spans="1:56" x14ac:dyDescent="0.35">
      <c r="B138" s="5" t="s">
        <v>78</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s="9">
        <v>136</v>
      </c>
    </row>
    <row r="139" spans="1:56" x14ac:dyDescent="0.35">
      <c r="B139" s="5" t="s">
        <v>62</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s="9">
        <v>137</v>
      </c>
    </row>
    <row r="140" spans="1:56" x14ac:dyDescent="0.35">
      <c r="B140" s="5" t="s">
        <v>63</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s="9">
        <v>138</v>
      </c>
    </row>
    <row r="141" spans="1:56" x14ac:dyDescent="0.35">
      <c r="B141" s="5" t="s">
        <v>64</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s="9">
        <v>139</v>
      </c>
    </row>
    <row r="142" spans="1:56" x14ac:dyDescent="0.35">
      <c r="B142" s="5" t="s">
        <v>65</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s="9">
        <v>140</v>
      </c>
    </row>
    <row r="143" spans="1:56" x14ac:dyDescent="0.35">
      <c r="B143" s="5" t="s">
        <v>66</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s="9">
        <v>141</v>
      </c>
    </row>
    <row r="144" spans="1:56" x14ac:dyDescent="0.35">
      <c r="B144" s="5" t="s">
        <v>67</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s="9">
        <v>142</v>
      </c>
    </row>
    <row r="145" spans="2:56" x14ac:dyDescent="0.35">
      <c r="B145" s="5" t="s">
        <v>68</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s="9">
        <v>143</v>
      </c>
    </row>
    <row r="146" spans="2:56" x14ac:dyDescent="0.35">
      <c r="B146" s="5" t="s">
        <v>69</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s="9">
        <v>144</v>
      </c>
    </row>
    <row r="147" spans="2:56" x14ac:dyDescent="0.35">
      <c r="B147" s="5" t="s">
        <v>70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s="9">
        <v>145</v>
      </c>
    </row>
    <row r="148" spans="2:56" x14ac:dyDescent="0.35">
      <c r="B148" s="5" t="s">
        <v>71</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s="9">
        <v>146</v>
      </c>
    </row>
    <row r="149" spans="2:56" x14ac:dyDescent="0.35">
      <c r="B149" s="5" t="s">
        <v>72</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s="9">
        <v>147</v>
      </c>
    </row>
    <row r="150" spans="2:56" x14ac:dyDescent="0.35">
      <c r="B150" s="5" t="s">
        <v>73</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s="9">
        <v>148</v>
      </c>
    </row>
    <row r="151" spans="2:56" x14ac:dyDescent="0.35">
      <c r="B151" s="5" t="s">
        <v>74</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s="9">
        <v>149</v>
      </c>
    </row>
    <row r="152" spans="2:56" x14ac:dyDescent="0.35">
      <c r="B152" s="5" t="s">
        <v>75</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s="9">
        <v>150</v>
      </c>
    </row>
    <row r="153" spans="2:56" x14ac:dyDescent="0.35">
      <c r="B153" s="5" t="s">
        <v>81</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s="9">
        <v>151</v>
      </c>
    </row>
    <row r="154" spans="2:56" x14ac:dyDescent="0.35">
      <c r="B154" s="5" t="s">
        <v>82</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s="9">
        <v>152</v>
      </c>
    </row>
    <row r="155" spans="2:56" x14ac:dyDescent="0.35">
      <c r="B155" s="5" t="s">
        <v>76</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s="9">
        <v>153</v>
      </c>
    </row>
    <row r="156" spans="2:56" x14ac:dyDescent="0.35">
      <c r="B156" s="5" t="s">
        <v>46</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s="9">
        <v>154</v>
      </c>
    </row>
    <row r="157" spans="2:56" x14ac:dyDescent="0.35">
      <c r="B157" s="5" t="s">
        <v>77</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s="9">
        <v>155</v>
      </c>
    </row>
    <row r="158" spans="2:56" x14ac:dyDescent="0.35">
      <c r="B158" s="5" t="s">
        <v>47</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s="9">
        <v>156</v>
      </c>
    </row>
    <row r="159" spans="2:56" x14ac:dyDescent="0.35">
      <c r="B159" s="5" t="s">
        <v>48</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s="9">
        <v>157</v>
      </c>
    </row>
    <row r="160" spans="2:56" x14ac:dyDescent="0.35">
      <c r="B160" s="5" t="s">
        <v>49</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s="9">
        <v>158</v>
      </c>
    </row>
    <row r="161" spans="1:56" x14ac:dyDescent="0.35">
      <c r="B161" s="5" t="s">
        <v>50</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s="9">
        <v>159</v>
      </c>
    </row>
    <row r="162" spans="1:56" x14ac:dyDescent="0.35">
      <c r="B162" s="5" t="s">
        <v>51</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s="9">
        <v>160</v>
      </c>
    </row>
    <row r="163" spans="1:56" x14ac:dyDescent="0.35">
      <c r="B163" s="5" t="s">
        <v>52</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s="9">
        <v>161</v>
      </c>
    </row>
    <row r="164" spans="1:56" x14ac:dyDescent="0.35">
      <c r="B164" s="5" t="s">
        <v>53</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s="9">
        <v>162</v>
      </c>
    </row>
    <row r="165" spans="1:56" x14ac:dyDescent="0.35">
      <c r="B165" s="5" t="s">
        <v>54</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s="9">
        <v>163</v>
      </c>
    </row>
    <row r="166" spans="1:56" x14ac:dyDescent="0.35">
      <c r="B166" s="5" t="s">
        <v>55</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s="9">
        <v>164</v>
      </c>
    </row>
    <row r="167" spans="1:56" x14ac:dyDescent="0.35">
      <c r="B167" s="5" t="s">
        <v>56</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s="9">
        <v>165</v>
      </c>
    </row>
    <row r="168" spans="1:56" x14ac:dyDescent="0.35">
      <c r="B168" s="5" t="s">
        <v>57</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s="9">
        <v>166</v>
      </c>
    </row>
    <row r="169" spans="1:56" x14ac:dyDescent="0.35">
      <c r="B169" s="5" t="s">
        <v>58</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s="9">
        <v>167</v>
      </c>
    </row>
    <row r="170" spans="1:56" x14ac:dyDescent="0.35">
      <c r="B170" s="5" t="s">
        <v>59</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s="9">
        <v>168</v>
      </c>
    </row>
    <row r="171" spans="1:56" x14ac:dyDescent="0.35">
      <c r="B171" s="5" t="s">
        <v>60</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s="9">
        <v>169</v>
      </c>
    </row>
    <row r="172" spans="1:56" x14ac:dyDescent="0.35">
      <c r="B172" s="5" t="s">
        <v>80</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s="9">
        <v>170</v>
      </c>
    </row>
    <row r="173" spans="1:56" x14ac:dyDescent="0.35">
      <c r="B173" s="5" t="s">
        <v>79</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s="9">
        <v>171</v>
      </c>
    </row>
    <row r="174" spans="1:56" x14ac:dyDescent="0.35">
      <c r="A174" s="2" t="s">
        <v>136</v>
      </c>
      <c r="B174" s="7" t="s">
        <v>83</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s="9">
        <v>172</v>
      </c>
    </row>
    <row r="175" spans="1:56" x14ac:dyDescent="0.35">
      <c r="A175" s="3"/>
      <c r="B175" s="5" t="s">
        <v>61</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s="9">
        <v>173</v>
      </c>
    </row>
    <row r="176" spans="1:56" x14ac:dyDescent="0.35">
      <c r="A176" s="3"/>
      <c r="B176" s="5" t="s">
        <v>78</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s="9">
        <v>174</v>
      </c>
    </row>
    <row r="177" spans="1:56" x14ac:dyDescent="0.35">
      <c r="A177" s="3"/>
      <c r="B177" s="5" t="s">
        <v>62</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s="9">
        <v>175</v>
      </c>
    </row>
    <row r="178" spans="1:56" x14ac:dyDescent="0.35">
      <c r="A178" s="3"/>
      <c r="B178" s="5" t="s">
        <v>63</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s="9">
        <v>176</v>
      </c>
    </row>
    <row r="179" spans="1:56" x14ac:dyDescent="0.35">
      <c r="A179" s="3"/>
      <c r="B179" s="5" t="s">
        <v>64</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s="9">
        <v>177</v>
      </c>
    </row>
    <row r="180" spans="1:56" x14ac:dyDescent="0.35">
      <c r="A180" s="3"/>
      <c r="B180" s="5" t="s">
        <v>65</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s="9">
        <v>178</v>
      </c>
    </row>
    <row r="181" spans="1:56" x14ac:dyDescent="0.35">
      <c r="A181" s="3"/>
      <c r="B181" s="5" t="s">
        <v>66</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s="9">
        <v>179</v>
      </c>
    </row>
    <row r="182" spans="1:56" x14ac:dyDescent="0.35">
      <c r="A182" s="3"/>
      <c r="B182" s="5" t="s">
        <v>67</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s="9">
        <v>180</v>
      </c>
    </row>
    <row r="183" spans="1:56" x14ac:dyDescent="0.35">
      <c r="A183" s="3"/>
      <c r="B183" s="5" t="s">
        <v>68</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s="9">
        <v>181</v>
      </c>
    </row>
    <row r="184" spans="1:56" x14ac:dyDescent="0.35">
      <c r="A184" s="3"/>
      <c r="B184" s="5" t="s">
        <v>69</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s="9">
        <v>182</v>
      </c>
    </row>
    <row r="185" spans="1:56" x14ac:dyDescent="0.35">
      <c r="A185" s="3"/>
      <c r="B185" s="5" t="s">
        <v>70</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s="9">
        <v>183</v>
      </c>
    </row>
    <row r="186" spans="1:56" x14ac:dyDescent="0.35">
      <c r="A186" s="3"/>
      <c r="B186" s="5" t="s">
        <v>71</v>
      </c>
      <c r="C186">
        <v>0</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s="9">
        <v>184</v>
      </c>
    </row>
    <row r="187" spans="1:56" x14ac:dyDescent="0.35">
      <c r="A187" s="3"/>
      <c r="B187" s="5" t="s">
        <v>72</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s="9">
        <v>185</v>
      </c>
    </row>
    <row r="188" spans="1:56" x14ac:dyDescent="0.35">
      <c r="A188" s="3"/>
      <c r="B188" s="5" t="s">
        <v>73</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s="9">
        <v>186</v>
      </c>
    </row>
    <row r="189" spans="1:56" x14ac:dyDescent="0.35">
      <c r="A189" s="3"/>
      <c r="B189" s="5" t="s">
        <v>74</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s="9">
        <v>187</v>
      </c>
    </row>
    <row r="190" spans="1:56" x14ac:dyDescent="0.35">
      <c r="A190" s="3"/>
      <c r="B190" s="5" t="s">
        <v>75</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s="9">
        <v>188</v>
      </c>
    </row>
    <row r="191" spans="1:56" x14ac:dyDescent="0.35">
      <c r="A191" s="3"/>
      <c r="B191" s="5" t="s">
        <v>81</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s="9">
        <v>189</v>
      </c>
    </row>
    <row r="192" spans="1:56" x14ac:dyDescent="0.35">
      <c r="A192" s="3"/>
      <c r="B192" s="5" t="s">
        <v>82</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s="9">
        <v>190</v>
      </c>
    </row>
    <row r="193" spans="1:56" x14ac:dyDescent="0.35">
      <c r="A193" s="3"/>
      <c r="B193" s="5" t="s">
        <v>76</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s="9">
        <v>191</v>
      </c>
    </row>
    <row r="194" spans="1:56" x14ac:dyDescent="0.35">
      <c r="A194" s="3"/>
      <c r="B194" s="5" t="s">
        <v>46</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s="9">
        <v>192</v>
      </c>
    </row>
    <row r="195" spans="1:56" x14ac:dyDescent="0.35">
      <c r="A195" s="3"/>
      <c r="B195" s="5" t="s">
        <v>77</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s="9">
        <v>193</v>
      </c>
    </row>
    <row r="196" spans="1:56" x14ac:dyDescent="0.35">
      <c r="A196" s="3"/>
      <c r="B196" s="5" t="s">
        <v>47</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s="9">
        <v>194</v>
      </c>
    </row>
    <row r="197" spans="1:56" x14ac:dyDescent="0.35">
      <c r="A197" s="3"/>
      <c r="B197" s="5" t="s">
        <v>48</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s="9">
        <v>195</v>
      </c>
    </row>
    <row r="198" spans="1:56" x14ac:dyDescent="0.35">
      <c r="A198" s="3"/>
      <c r="B198" s="5" t="s">
        <v>49</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s="9">
        <v>196</v>
      </c>
    </row>
    <row r="199" spans="1:56" x14ac:dyDescent="0.35">
      <c r="A199" s="3"/>
      <c r="B199" s="5" t="s">
        <v>50</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s="9">
        <v>197</v>
      </c>
    </row>
    <row r="200" spans="1:56" x14ac:dyDescent="0.35">
      <c r="A200" s="3"/>
      <c r="B200" s="5" t="s">
        <v>51</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s="9">
        <v>198</v>
      </c>
    </row>
    <row r="201" spans="1:56" x14ac:dyDescent="0.35">
      <c r="A201" s="3"/>
      <c r="B201" s="5" t="s">
        <v>52</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s="9">
        <v>199</v>
      </c>
    </row>
    <row r="202" spans="1:56" x14ac:dyDescent="0.35">
      <c r="A202" s="3"/>
      <c r="B202" s="5" t="s">
        <v>53</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s="9">
        <v>200</v>
      </c>
    </row>
    <row r="203" spans="1:56" x14ac:dyDescent="0.35">
      <c r="A203" s="3"/>
      <c r="B203" s="5" t="s">
        <v>54</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s="9">
        <v>201</v>
      </c>
    </row>
    <row r="204" spans="1:56" x14ac:dyDescent="0.35">
      <c r="A204" s="3"/>
      <c r="B204" s="5" t="s">
        <v>55</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s="9">
        <v>202</v>
      </c>
    </row>
    <row r="205" spans="1:56" x14ac:dyDescent="0.35">
      <c r="A205" s="3"/>
      <c r="B205" s="5" t="s">
        <v>56</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s="9">
        <v>203</v>
      </c>
    </row>
    <row r="206" spans="1:56" x14ac:dyDescent="0.35">
      <c r="A206" s="3"/>
      <c r="B206" s="5" t="s">
        <v>57</v>
      </c>
      <c r="C206">
        <v>0</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s="9">
        <v>204</v>
      </c>
    </row>
    <row r="207" spans="1:56" x14ac:dyDescent="0.35">
      <c r="A207" s="3"/>
      <c r="B207" s="5" t="s">
        <v>58</v>
      </c>
      <c r="C207">
        <v>0</v>
      </c>
      <c r="D207">
        <v>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s="9">
        <v>205</v>
      </c>
    </row>
    <row r="208" spans="1:56" x14ac:dyDescent="0.35">
      <c r="A208" s="3"/>
      <c r="B208" s="5" t="s">
        <v>59</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s="9">
        <v>206</v>
      </c>
    </row>
    <row r="209" spans="1:56" x14ac:dyDescent="0.35">
      <c r="A209" s="3"/>
      <c r="B209" s="5" t="s">
        <v>60</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s="9">
        <v>207</v>
      </c>
    </row>
    <row r="210" spans="1:56" x14ac:dyDescent="0.35">
      <c r="A210" s="3"/>
      <c r="B210" s="5" t="s">
        <v>80</v>
      </c>
      <c r="C210">
        <v>0</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s="9">
        <v>208</v>
      </c>
    </row>
    <row r="211" spans="1:56" x14ac:dyDescent="0.35">
      <c r="A211" s="4"/>
      <c r="B211" s="8" t="s">
        <v>79</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s="9">
        <v>209</v>
      </c>
    </row>
    <row r="212" spans="1:56" x14ac:dyDescent="0.35">
      <c r="A212" s="2" t="s">
        <v>137</v>
      </c>
      <c r="B212" s="7" t="s">
        <v>83</v>
      </c>
      <c r="C212">
        <v>0</v>
      </c>
      <c r="D212">
        <v>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s="9">
        <v>210</v>
      </c>
    </row>
    <row r="213" spans="1:56" x14ac:dyDescent="0.35">
      <c r="A213" s="3"/>
      <c r="B213" s="5" t="s">
        <v>61</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s="9">
        <v>211</v>
      </c>
    </row>
    <row r="214" spans="1:56" x14ac:dyDescent="0.35">
      <c r="A214" s="3"/>
      <c r="B214" s="5" t="s">
        <v>78</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s="9">
        <v>212</v>
      </c>
    </row>
    <row r="215" spans="1:56" x14ac:dyDescent="0.35">
      <c r="A215" s="3"/>
      <c r="B215" s="5" t="s">
        <v>62</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s="9">
        <v>213</v>
      </c>
    </row>
    <row r="216" spans="1:56" x14ac:dyDescent="0.35">
      <c r="A216" s="3"/>
      <c r="B216" s="5" t="s">
        <v>63</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s="9">
        <v>214</v>
      </c>
    </row>
    <row r="217" spans="1:56" x14ac:dyDescent="0.35">
      <c r="A217" s="3"/>
      <c r="B217" s="5" t="s">
        <v>64</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s="9">
        <v>215</v>
      </c>
    </row>
    <row r="218" spans="1:56" x14ac:dyDescent="0.35">
      <c r="A218" s="3"/>
      <c r="B218" s="5" t="s">
        <v>65</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s="9">
        <v>216</v>
      </c>
    </row>
    <row r="219" spans="1:56" x14ac:dyDescent="0.35">
      <c r="A219" s="3"/>
      <c r="B219" s="5" t="s">
        <v>66</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s="9">
        <v>217</v>
      </c>
    </row>
    <row r="220" spans="1:56" x14ac:dyDescent="0.35">
      <c r="A220" s="3"/>
      <c r="B220" s="5" t="s">
        <v>67</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s="9">
        <v>218</v>
      </c>
    </row>
    <row r="221" spans="1:56" x14ac:dyDescent="0.35">
      <c r="A221" s="3"/>
      <c r="B221" s="5" t="s">
        <v>68</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s="9">
        <v>219</v>
      </c>
    </row>
    <row r="222" spans="1:56" x14ac:dyDescent="0.35">
      <c r="A222" s="3"/>
      <c r="B222" s="5" t="s">
        <v>69</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s="9">
        <v>220</v>
      </c>
    </row>
    <row r="223" spans="1:56" x14ac:dyDescent="0.35">
      <c r="A223" s="3"/>
      <c r="B223" s="5" t="s">
        <v>70</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s="9">
        <v>221</v>
      </c>
    </row>
    <row r="224" spans="1:56" x14ac:dyDescent="0.35">
      <c r="A224" s="3"/>
      <c r="B224" s="5" t="s">
        <v>71</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s="9">
        <v>222</v>
      </c>
    </row>
    <row r="225" spans="1:56" x14ac:dyDescent="0.35">
      <c r="A225" s="3"/>
      <c r="B225" s="5" t="s">
        <v>72</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s="9">
        <v>223</v>
      </c>
    </row>
    <row r="226" spans="1:56" x14ac:dyDescent="0.35">
      <c r="A226" s="3"/>
      <c r="B226" s="5" t="s">
        <v>73</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s="9">
        <v>224</v>
      </c>
    </row>
    <row r="227" spans="1:56" x14ac:dyDescent="0.35">
      <c r="A227" s="3"/>
      <c r="B227" s="5" t="s">
        <v>74</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s="9">
        <v>225</v>
      </c>
    </row>
    <row r="228" spans="1:56" x14ac:dyDescent="0.35">
      <c r="A228" s="3"/>
      <c r="B228" s="5" t="s">
        <v>75</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s="9">
        <v>226</v>
      </c>
    </row>
    <row r="229" spans="1:56" x14ac:dyDescent="0.35">
      <c r="A229" s="3"/>
      <c r="B229" s="5" t="s">
        <v>81</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s="9">
        <v>227</v>
      </c>
    </row>
    <row r="230" spans="1:56" x14ac:dyDescent="0.35">
      <c r="A230" s="3"/>
      <c r="B230" s="5" t="s">
        <v>82</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s="9">
        <v>228</v>
      </c>
    </row>
    <row r="231" spans="1:56" x14ac:dyDescent="0.35">
      <c r="A231" s="3"/>
      <c r="B231" s="5" t="s">
        <v>76</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s="9">
        <v>229</v>
      </c>
    </row>
    <row r="232" spans="1:56" x14ac:dyDescent="0.35">
      <c r="A232" s="3"/>
      <c r="B232" s="5" t="s">
        <v>46</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s="9">
        <v>230</v>
      </c>
    </row>
    <row r="233" spans="1:56" x14ac:dyDescent="0.35">
      <c r="A233" s="3"/>
      <c r="B233" s="5" t="s">
        <v>77</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s="9">
        <v>231</v>
      </c>
    </row>
    <row r="234" spans="1:56" x14ac:dyDescent="0.35">
      <c r="A234" s="3"/>
      <c r="B234" s="5" t="s">
        <v>47</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s="9">
        <v>232</v>
      </c>
    </row>
    <row r="235" spans="1:56" x14ac:dyDescent="0.35">
      <c r="A235" s="3"/>
      <c r="B235" s="5" t="s">
        <v>48</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s="9">
        <v>233</v>
      </c>
    </row>
    <row r="236" spans="1:56" x14ac:dyDescent="0.35">
      <c r="A236" s="3"/>
      <c r="B236" s="5" t="s">
        <v>49</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s="9">
        <v>234</v>
      </c>
    </row>
    <row r="237" spans="1:56" x14ac:dyDescent="0.35">
      <c r="A237" s="3"/>
      <c r="B237" s="5" t="s">
        <v>50</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s="9">
        <v>235</v>
      </c>
    </row>
    <row r="238" spans="1:56" x14ac:dyDescent="0.35">
      <c r="A238" s="3"/>
      <c r="B238" s="5" t="s">
        <v>51</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s="9">
        <v>236</v>
      </c>
    </row>
    <row r="239" spans="1:56" x14ac:dyDescent="0.35">
      <c r="A239" s="3"/>
      <c r="B239" s="5" t="s">
        <v>52</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s="9">
        <v>237</v>
      </c>
    </row>
    <row r="240" spans="1:56" x14ac:dyDescent="0.35">
      <c r="A240" s="3"/>
      <c r="B240" s="5" t="s">
        <v>53</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s="9">
        <v>238</v>
      </c>
    </row>
    <row r="241" spans="1:56" x14ac:dyDescent="0.35">
      <c r="A241" s="3"/>
      <c r="B241" s="5" t="s">
        <v>54</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s="9">
        <v>239</v>
      </c>
    </row>
    <row r="242" spans="1:56" x14ac:dyDescent="0.35">
      <c r="A242" s="3"/>
      <c r="B242" s="5" t="s">
        <v>55</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s="9">
        <v>240</v>
      </c>
    </row>
    <row r="243" spans="1:56" x14ac:dyDescent="0.35">
      <c r="A243" s="3"/>
      <c r="B243" s="5" t="s">
        <v>56</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s="9">
        <v>241</v>
      </c>
    </row>
    <row r="244" spans="1:56" x14ac:dyDescent="0.35">
      <c r="A244" s="3"/>
      <c r="B244" s="5" t="s">
        <v>57</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s="9">
        <v>242</v>
      </c>
    </row>
    <row r="245" spans="1:56" x14ac:dyDescent="0.35">
      <c r="A245" s="3"/>
      <c r="B245" s="5" t="s">
        <v>58</v>
      </c>
      <c r="C245">
        <v>0</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s="9">
        <v>243</v>
      </c>
    </row>
    <row r="246" spans="1:56" x14ac:dyDescent="0.35">
      <c r="A246" s="3"/>
      <c r="B246" s="5" t="s">
        <v>59</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s="9">
        <v>244</v>
      </c>
    </row>
    <row r="247" spans="1:56" x14ac:dyDescent="0.35">
      <c r="A247" s="3"/>
      <c r="B247" s="5" t="s">
        <v>60</v>
      </c>
      <c r="C247">
        <v>0</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s="9">
        <v>245</v>
      </c>
    </row>
    <row r="248" spans="1:56" x14ac:dyDescent="0.35">
      <c r="A248" s="3"/>
      <c r="B248" s="5" t="s">
        <v>80</v>
      </c>
      <c r="C248">
        <v>0</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c r="BB248">
        <v>0</v>
      </c>
      <c r="BC248">
        <v>0</v>
      </c>
      <c r="BD248" s="9">
        <v>246</v>
      </c>
    </row>
    <row r="249" spans="1:56" x14ac:dyDescent="0.35">
      <c r="A249" s="4"/>
      <c r="B249" s="8" t="s">
        <v>79</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s="9">
        <v>247</v>
      </c>
    </row>
    <row r="250" spans="1:56" x14ac:dyDescent="0.35">
      <c r="BD250" s="9"/>
    </row>
    <row r="251" spans="1:56" x14ac:dyDescent="0.35">
      <c r="BD251" s="9"/>
    </row>
  </sheetData>
  <sortState columnSort="1" ref="C1:BC251">
    <sortCondition ref="C3:BC3"/>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DC251"/>
  <sheetViews>
    <sheetView zoomScale="80" zoomScaleNormal="80" workbookViewId="0">
      <selection activeCell="C60" sqref="C60:BC135"/>
    </sheetView>
  </sheetViews>
  <sheetFormatPr defaultColWidth="13.921875" defaultRowHeight="15.5" x14ac:dyDescent="0.35"/>
  <cols>
    <col min="1" max="1" width="22.15234375" customWidth="1"/>
    <col min="2" max="2" width="19.84375" style="5" customWidth="1"/>
    <col min="56" max="56" width="13.61328125" bestFit="1" customWidth="1"/>
  </cols>
  <sheetData>
    <row r="1" spans="1:107" ht="20" x14ac:dyDescent="0.4">
      <c r="A1" s="45" t="s">
        <v>321</v>
      </c>
      <c r="B1" s="46"/>
      <c r="H1" s="47"/>
      <c r="I1" s="47"/>
      <c r="AR1" s="47"/>
    </row>
    <row r="2" spans="1:107" ht="20" x14ac:dyDescent="0.4">
      <c r="A2" s="48"/>
      <c r="BD2" s="9"/>
    </row>
    <row r="3" spans="1:107" s="9" customFormat="1" ht="71.400000000000006" customHeight="1" x14ac:dyDescent="0.35">
      <c r="A3" s="9" t="s">
        <v>131</v>
      </c>
      <c r="B3" s="11" t="s">
        <v>132</v>
      </c>
      <c r="C3" s="13" t="s">
        <v>99</v>
      </c>
      <c r="D3" s="9" t="s">
        <v>495</v>
      </c>
      <c r="E3" s="13" t="s">
        <v>100</v>
      </c>
      <c r="F3" s="13" t="s">
        <v>101</v>
      </c>
      <c r="G3" s="13" t="s">
        <v>102</v>
      </c>
      <c r="H3" s="13" t="s">
        <v>85</v>
      </c>
      <c r="I3" s="13" t="s">
        <v>86</v>
      </c>
      <c r="J3" s="9" t="s">
        <v>499</v>
      </c>
      <c r="K3" s="13" t="s">
        <v>103</v>
      </c>
      <c r="L3" s="13" t="s">
        <v>87</v>
      </c>
      <c r="M3" s="13" t="s">
        <v>104</v>
      </c>
      <c r="N3" s="13" t="s">
        <v>105</v>
      </c>
      <c r="O3" s="13" t="s">
        <v>106</v>
      </c>
      <c r="P3" s="13" t="s">
        <v>107</v>
      </c>
      <c r="Q3" s="13" t="s">
        <v>108</v>
      </c>
      <c r="R3" s="13" t="s">
        <v>109</v>
      </c>
      <c r="S3" s="9" t="s">
        <v>506</v>
      </c>
      <c r="T3" s="13" t="s">
        <v>110</v>
      </c>
      <c r="U3" s="13" t="s">
        <v>111</v>
      </c>
      <c r="V3" s="13" t="s">
        <v>112</v>
      </c>
      <c r="W3" s="13" t="s">
        <v>88</v>
      </c>
      <c r="X3" s="13" t="s">
        <v>113</v>
      </c>
      <c r="Y3" s="13" t="s">
        <v>89</v>
      </c>
      <c r="Z3" s="13" t="s">
        <v>114</v>
      </c>
      <c r="AA3" s="9" t="s">
        <v>512</v>
      </c>
      <c r="AB3" s="13" t="s">
        <v>90</v>
      </c>
      <c r="AC3" s="13" t="s">
        <v>91</v>
      </c>
      <c r="AD3" s="13" t="s">
        <v>92</v>
      </c>
      <c r="AE3" s="13" t="s">
        <v>115</v>
      </c>
      <c r="AF3" s="13" t="s">
        <v>116</v>
      </c>
      <c r="AG3" s="9" t="s">
        <v>515</v>
      </c>
      <c r="AH3" s="13" t="s">
        <v>93</v>
      </c>
      <c r="AI3" s="13" t="s">
        <v>94</v>
      </c>
      <c r="AJ3" s="13" t="s">
        <v>117</v>
      </c>
      <c r="AK3" s="13" t="s">
        <v>118</v>
      </c>
      <c r="AL3" s="13" t="s">
        <v>119</v>
      </c>
      <c r="AM3" s="13" t="s">
        <v>120</v>
      </c>
      <c r="AN3" s="13" t="s">
        <v>95</v>
      </c>
      <c r="AO3" s="13" t="s">
        <v>121</v>
      </c>
      <c r="AP3" s="13" t="s">
        <v>122</v>
      </c>
      <c r="AQ3" s="13" t="s">
        <v>123</v>
      </c>
      <c r="AR3" s="13" t="s">
        <v>84</v>
      </c>
      <c r="AS3" s="13" t="s">
        <v>124</v>
      </c>
      <c r="AT3" s="13" t="s">
        <v>96</v>
      </c>
      <c r="AU3" s="13" t="s">
        <v>125</v>
      </c>
      <c r="AV3" s="13" t="s">
        <v>126</v>
      </c>
      <c r="AW3" s="13" t="s">
        <v>127</v>
      </c>
      <c r="AX3" s="13" t="s">
        <v>128</v>
      </c>
      <c r="AY3" s="9" t="s">
        <v>518</v>
      </c>
      <c r="AZ3" s="13" t="s">
        <v>97</v>
      </c>
      <c r="BA3" s="13" t="s">
        <v>129</v>
      </c>
      <c r="BB3" s="13" t="s">
        <v>130</v>
      </c>
      <c r="BC3" s="13" t="s">
        <v>98</v>
      </c>
      <c r="BD3" s="9">
        <v>1</v>
      </c>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row>
    <row r="4" spans="1:107" x14ac:dyDescent="0.35">
      <c r="C4" t="s">
        <v>34</v>
      </c>
      <c r="D4" t="s">
        <v>210</v>
      </c>
      <c r="E4" t="s">
        <v>35</v>
      </c>
      <c r="F4" t="s">
        <v>41</v>
      </c>
      <c r="G4" t="s">
        <v>36</v>
      </c>
      <c r="H4" t="s">
        <v>0</v>
      </c>
      <c r="I4" t="s">
        <v>1</v>
      </c>
      <c r="J4" t="s">
        <v>212</v>
      </c>
      <c r="K4" t="s">
        <v>14</v>
      </c>
      <c r="L4" t="s">
        <v>2</v>
      </c>
      <c r="M4" t="s">
        <v>15</v>
      </c>
      <c r="N4" t="s">
        <v>42</v>
      </c>
      <c r="O4" t="s">
        <v>16</v>
      </c>
      <c r="P4" t="s">
        <v>44</v>
      </c>
      <c r="Q4" t="s">
        <v>17</v>
      </c>
      <c r="R4" t="s">
        <v>18</v>
      </c>
      <c r="S4" t="s">
        <v>208</v>
      </c>
      <c r="T4" t="s">
        <v>37</v>
      </c>
      <c r="U4" t="s">
        <v>19</v>
      </c>
      <c r="V4" t="s">
        <v>20</v>
      </c>
      <c r="W4" t="s">
        <v>3</v>
      </c>
      <c r="X4" t="s">
        <v>21</v>
      </c>
      <c r="Y4" t="s">
        <v>4</v>
      </c>
      <c r="Z4" t="s">
        <v>45</v>
      </c>
      <c r="AA4" t="s">
        <v>209</v>
      </c>
      <c r="AB4" t="s">
        <v>5</v>
      </c>
      <c r="AC4" t="s">
        <v>6</v>
      </c>
      <c r="AD4" t="s">
        <v>7</v>
      </c>
      <c r="AE4" t="s">
        <v>22</v>
      </c>
      <c r="AF4" t="s">
        <v>23</v>
      </c>
      <c r="AG4" t="s">
        <v>211</v>
      </c>
      <c r="AH4" t="s">
        <v>8</v>
      </c>
      <c r="AI4" t="s">
        <v>9</v>
      </c>
      <c r="AJ4" t="s">
        <v>24</v>
      </c>
      <c r="AK4" t="s">
        <v>25</v>
      </c>
      <c r="AL4" t="s">
        <v>26</v>
      </c>
      <c r="AM4" t="s">
        <v>43</v>
      </c>
      <c r="AN4" t="s">
        <v>10</v>
      </c>
      <c r="AO4" t="s">
        <v>27</v>
      </c>
      <c r="AP4" t="s">
        <v>28</v>
      </c>
      <c r="AQ4" t="s">
        <v>38</v>
      </c>
      <c r="AR4" t="s">
        <v>138</v>
      </c>
      <c r="AS4" t="s">
        <v>29</v>
      </c>
      <c r="AT4" t="s">
        <v>11</v>
      </c>
      <c r="AU4" t="s">
        <v>30</v>
      </c>
      <c r="AV4" t="s">
        <v>31</v>
      </c>
      <c r="AW4" t="s">
        <v>32</v>
      </c>
      <c r="AX4" t="s">
        <v>33</v>
      </c>
      <c r="AY4" t="s">
        <v>213</v>
      </c>
      <c r="AZ4" t="s">
        <v>12</v>
      </c>
      <c r="BA4" t="s">
        <v>39</v>
      </c>
      <c r="BB4" t="s">
        <v>40</v>
      </c>
      <c r="BC4" t="s">
        <v>13</v>
      </c>
      <c r="BD4" s="9">
        <v>2</v>
      </c>
    </row>
    <row r="5" spans="1:107" hidden="1" x14ac:dyDescent="0.35">
      <c r="A5" s="1" t="s">
        <v>142</v>
      </c>
      <c r="B5" s="6" t="s">
        <v>340</v>
      </c>
      <c r="BD5" s="9">
        <v>3</v>
      </c>
    </row>
    <row r="6" spans="1:107" hidden="1" x14ac:dyDescent="0.35">
      <c r="A6" s="21" t="s">
        <v>163</v>
      </c>
      <c r="B6" s="6" t="s">
        <v>340</v>
      </c>
      <c r="C6">
        <f>'Population 2016'!R6/'Population 2016'!R$6</f>
        <v>1</v>
      </c>
      <c r="D6">
        <f>'Population 2016'!AX6/'Population 2016'!AX$6</f>
        <v>1</v>
      </c>
      <c r="E6">
        <f>'Population 2016'!S6/'Population 2016'!S$6</f>
        <v>1</v>
      </c>
      <c r="F6">
        <f>'Population 2016'!T6/'Population 2016'!T$6</f>
        <v>1</v>
      </c>
      <c r="G6">
        <f>'Population 2016'!U6/'Population 2016'!U$6</f>
        <v>1</v>
      </c>
      <c r="H6">
        <f>'Population 2016'!D6/'Population 2016'!D$6</f>
        <v>1</v>
      </c>
      <c r="I6">
        <f>'Population 2016'!E6/'Population 2016'!E$6</f>
        <v>1</v>
      </c>
      <c r="J6">
        <f>'Population 2016'!BC6/'Population 2016'!BC$6</f>
        <v>1</v>
      </c>
      <c r="K6">
        <f>'Population 2016'!V6/'Population 2016'!V$6</f>
        <v>1</v>
      </c>
      <c r="L6">
        <f>'Population 2016'!F6/'Population 2016'!F$6</f>
        <v>1</v>
      </c>
      <c r="M6">
        <f>'Population 2016'!W6/'Population 2016'!W$6</f>
        <v>1</v>
      </c>
      <c r="N6">
        <f>'Population 2016'!X6/'Population 2016'!X$6</f>
        <v>1</v>
      </c>
      <c r="O6">
        <f>'Population 2016'!Y6/'Population 2016'!Y$6</f>
        <v>1</v>
      </c>
      <c r="P6">
        <f>'Population 2016'!Z6/'Population 2016'!Z$6</f>
        <v>1</v>
      </c>
      <c r="Q6">
        <f>'Population 2016'!AA6/'Population 2016'!AA$6</f>
        <v>1</v>
      </c>
      <c r="R6">
        <f>'Population 2016'!AB6/'Population 2016'!AB$6</f>
        <v>1</v>
      </c>
      <c r="S6">
        <f>'Population 2016'!AY6/'Population 2016'!AY$6</f>
        <v>1</v>
      </c>
      <c r="T6">
        <f>'Population 2016'!AC6/'Population 2016'!AC$6</f>
        <v>1</v>
      </c>
      <c r="U6">
        <f>'Population 2016'!AD6/'Population 2016'!AD$6</f>
        <v>1</v>
      </c>
      <c r="V6">
        <f>'Population 2016'!AE6/'Population 2016'!AE$6</f>
        <v>1</v>
      </c>
      <c r="W6">
        <f>'Population 2016'!G6/'Population 2016'!G$6</f>
        <v>1</v>
      </c>
      <c r="X6">
        <f>'Population 2016'!AF6/'Population 2016'!AF$6</f>
        <v>1</v>
      </c>
      <c r="Y6">
        <f>'Population 2016'!H6/'Population 2016'!H$6</f>
        <v>1</v>
      </c>
      <c r="Z6">
        <f>'Population 2016'!AG6/'Population 2016'!AG$6</f>
        <v>1</v>
      </c>
      <c r="AA6">
        <f>'Population 2016'!AZ6/'Population 2016'!AZ$6</f>
        <v>1</v>
      </c>
      <c r="AB6">
        <f>'Population 2016'!I6/'Population 2016'!I$6</f>
        <v>1</v>
      </c>
      <c r="AC6">
        <f>'Population 2016'!J6/'Population 2016'!J$6</f>
        <v>1</v>
      </c>
      <c r="AD6">
        <f>'Population 2016'!K6/'Population 2016'!K$6</f>
        <v>1</v>
      </c>
      <c r="AE6">
        <f>'Population 2016'!AH6/'Population 2016'!AH$6</f>
        <v>1</v>
      </c>
      <c r="AF6">
        <f>'Population 2016'!AI6/'Population 2016'!AI$6</f>
        <v>1</v>
      </c>
      <c r="AG6">
        <f>'Population 2016'!BA6/'Population 2016'!BA$6</f>
        <v>1</v>
      </c>
      <c r="AH6">
        <f>'Population 2016'!L6/'Population 2016'!L$6</f>
        <v>1</v>
      </c>
      <c r="AI6">
        <f>'Population 2016'!M6/'Population 2016'!M$6</f>
        <v>1</v>
      </c>
      <c r="AJ6">
        <f>'Population 2016'!AJ6/'Population 2016'!AJ$6</f>
        <v>1</v>
      </c>
      <c r="AK6">
        <f>'Population 2016'!AK6/'Population 2016'!AK$6</f>
        <v>1</v>
      </c>
      <c r="AL6">
        <f>'Population 2016'!AL6/'Population 2016'!AL$6</f>
        <v>1</v>
      </c>
      <c r="AM6">
        <f>'Population 2016'!AM6/'Population 2016'!AM$6</f>
        <v>1</v>
      </c>
      <c r="AN6">
        <f>'Population 2016'!N6/'Population 2016'!N$6</f>
        <v>1</v>
      </c>
      <c r="AO6">
        <f>'Population 2016'!AN6/'Population 2016'!AN$6</f>
        <v>1</v>
      </c>
      <c r="AP6">
        <f>'Population 2016'!AO6/'Population 2016'!AO$6</f>
        <v>1</v>
      </c>
      <c r="AQ6">
        <f>'Population 2016'!AP6/'Population 2016'!AP$6</f>
        <v>1</v>
      </c>
      <c r="AR6">
        <f>'Population 2016'!C6/'Population 2016'!C$6</f>
        <v>1</v>
      </c>
      <c r="AS6">
        <f>'Population 2016'!AQ6/'Population 2016'!AQ$6</f>
        <v>1</v>
      </c>
      <c r="AT6">
        <f>'Population 2016'!O6/'Population 2016'!O$6</f>
        <v>1</v>
      </c>
      <c r="AU6">
        <f>'Population 2016'!AR6/'Population 2016'!AR$6</f>
        <v>1</v>
      </c>
      <c r="AV6">
        <f>'Population 2016'!AS6/'Population 2016'!AS$6</f>
        <v>1</v>
      </c>
      <c r="AW6">
        <f>'Population 2016'!AT6/'Population 2016'!AT$6</f>
        <v>1</v>
      </c>
      <c r="AX6">
        <f>'Population 2016'!AU6/'Population 2016'!AU$6</f>
        <v>1</v>
      </c>
      <c r="AY6">
        <f>'Population 2016'!BB6/'Population 2016'!BB$6</f>
        <v>1</v>
      </c>
      <c r="AZ6">
        <f>'Population 2016'!P6/'Population 2016'!P$6</f>
        <v>1</v>
      </c>
      <c r="BA6">
        <f>'Population 2016'!AV6/'Population 2016'!AV$6</f>
        <v>1</v>
      </c>
      <c r="BB6">
        <f>'Population 2016'!AW6/'Population 2016'!AW$6</f>
        <v>1</v>
      </c>
      <c r="BC6">
        <f>'Population 2016'!Q6/'Population 2016'!Q$6</f>
        <v>1</v>
      </c>
      <c r="BD6" s="9">
        <v>4</v>
      </c>
    </row>
    <row r="7" spans="1:107" hidden="1" x14ac:dyDescent="0.35">
      <c r="A7" t="s">
        <v>133</v>
      </c>
      <c r="B7" s="5" t="s">
        <v>340</v>
      </c>
      <c r="BD7" s="9">
        <v>5</v>
      </c>
    </row>
    <row r="8" spans="1:107" hidden="1" x14ac:dyDescent="0.35">
      <c r="A8" t="s">
        <v>134</v>
      </c>
      <c r="BD8" s="9">
        <v>6</v>
      </c>
    </row>
    <row r="9" spans="1:107" hidden="1" x14ac:dyDescent="0.35">
      <c r="A9" t="s">
        <v>135</v>
      </c>
      <c r="BD9" s="9">
        <v>7</v>
      </c>
    </row>
    <row r="10" spans="1:107" hidden="1" x14ac:dyDescent="0.35">
      <c r="A10" t="s">
        <v>136</v>
      </c>
      <c r="BD10" s="9">
        <v>8</v>
      </c>
    </row>
    <row r="11" spans="1:107" hidden="1" x14ac:dyDescent="0.35">
      <c r="A11" t="s">
        <v>137</v>
      </c>
      <c r="B11" s="8"/>
      <c r="BD11" s="9">
        <v>9</v>
      </c>
    </row>
    <row r="12" spans="1:107" hidden="1" x14ac:dyDescent="0.35">
      <c r="A12" s="2" t="s">
        <v>133</v>
      </c>
      <c r="B12" s="5" t="s">
        <v>341</v>
      </c>
      <c r="BD12" s="9">
        <v>10</v>
      </c>
    </row>
    <row r="13" spans="1:107" hidden="1" x14ac:dyDescent="0.35">
      <c r="A13" s="3" t="s">
        <v>134</v>
      </c>
      <c r="BD13" s="9">
        <v>11</v>
      </c>
    </row>
    <row r="14" spans="1:107" hidden="1" x14ac:dyDescent="0.35">
      <c r="A14" s="3" t="s">
        <v>135</v>
      </c>
      <c r="BD14" s="9">
        <v>12</v>
      </c>
    </row>
    <row r="15" spans="1:107" hidden="1" x14ac:dyDescent="0.35">
      <c r="A15" s="3" t="s">
        <v>136</v>
      </c>
      <c r="BD15" s="9">
        <v>13</v>
      </c>
    </row>
    <row r="16" spans="1:107" hidden="1" x14ac:dyDescent="0.35">
      <c r="A16" s="4" t="s">
        <v>137</v>
      </c>
      <c r="B16" s="8"/>
      <c r="BD16" s="9">
        <v>14</v>
      </c>
    </row>
    <row r="17" spans="1:56" hidden="1" x14ac:dyDescent="0.35">
      <c r="A17" t="s">
        <v>133</v>
      </c>
      <c r="B17" s="5" t="s">
        <v>342</v>
      </c>
      <c r="BD17" s="9">
        <v>15</v>
      </c>
    </row>
    <row r="18" spans="1:56" hidden="1" x14ac:dyDescent="0.35">
      <c r="A18" t="s">
        <v>134</v>
      </c>
      <c r="BD18" s="9">
        <v>16</v>
      </c>
    </row>
    <row r="19" spans="1:56" hidden="1" x14ac:dyDescent="0.35">
      <c r="A19" t="s">
        <v>135</v>
      </c>
      <c r="BD19" s="9">
        <v>17</v>
      </c>
    </row>
    <row r="20" spans="1:56" hidden="1" x14ac:dyDescent="0.35">
      <c r="A20" t="s">
        <v>136</v>
      </c>
      <c r="BD20" s="9">
        <v>18</v>
      </c>
    </row>
    <row r="21" spans="1:56" hidden="1" x14ac:dyDescent="0.35">
      <c r="A21" t="s">
        <v>137</v>
      </c>
      <c r="BD21" s="9">
        <v>19</v>
      </c>
    </row>
    <row r="22" spans="1:56" hidden="1" x14ac:dyDescent="0.35">
      <c r="A22" s="2" t="s">
        <v>142</v>
      </c>
      <c r="B22" s="7" t="s">
        <v>83</v>
      </c>
      <c r="BD22" s="9">
        <v>20</v>
      </c>
    </row>
    <row r="23" spans="1:56" hidden="1" x14ac:dyDescent="0.35">
      <c r="A23" s="3"/>
      <c r="B23" s="5" t="s">
        <v>61</v>
      </c>
      <c r="BD23" s="9">
        <v>21</v>
      </c>
    </row>
    <row r="24" spans="1:56" hidden="1" x14ac:dyDescent="0.35">
      <c r="A24" s="3"/>
      <c r="B24" s="5" t="s">
        <v>78</v>
      </c>
      <c r="BD24" s="9">
        <v>22</v>
      </c>
    </row>
    <row r="25" spans="1:56" hidden="1" x14ac:dyDescent="0.35">
      <c r="A25" s="3"/>
      <c r="B25" s="5" t="s">
        <v>62</v>
      </c>
      <c r="BD25" s="9">
        <v>23</v>
      </c>
    </row>
    <row r="26" spans="1:56" hidden="1" x14ac:dyDescent="0.35">
      <c r="A26" s="3"/>
      <c r="B26" s="5" t="s">
        <v>63</v>
      </c>
      <c r="BD26" s="9">
        <v>24</v>
      </c>
    </row>
    <row r="27" spans="1:56" hidden="1" x14ac:dyDescent="0.35">
      <c r="A27" s="3"/>
      <c r="B27" s="5" t="s">
        <v>64</v>
      </c>
      <c r="BD27" s="9">
        <v>25</v>
      </c>
    </row>
    <row r="28" spans="1:56" hidden="1" x14ac:dyDescent="0.35">
      <c r="A28" s="3"/>
      <c r="B28" s="5" t="s">
        <v>65</v>
      </c>
      <c r="BD28" s="9">
        <v>26</v>
      </c>
    </row>
    <row r="29" spans="1:56" hidden="1" x14ac:dyDescent="0.35">
      <c r="A29" s="3"/>
      <c r="B29" s="5" t="s">
        <v>66</v>
      </c>
      <c r="BD29" s="9">
        <v>27</v>
      </c>
    </row>
    <row r="30" spans="1:56" hidden="1" x14ac:dyDescent="0.35">
      <c r="A30" s="3"/>
      <c r="B30" s="5" t="s">
        <v>67</v>
      </c>
      <c r="BD30" s="9">
        <v>28</v>
      </c>
    </row>
    <row r="31" spans="1:56" hidden="1" x14ac:dyDescent="0.35">
      <c r="A31" s="3"/>
      <c r="B31" s="5" t="s">
        <v>68</v>
      </c>
      <c r="BD31" s="9">
        <v>29</v>
      </c>
    </row>
    <row r="32" spans="1:56" hidden="1" x14ac:dyDescent="0.35">
      <c r="A32" s="3"/>
      <c r="B32" s="5" t="s">
        <v>69</v>
      </c>
      <c r="BD32" s="9">
        <v>30</v>
      </c>
    </row>
    <row r="33" spans="1:56" hidden="1" x14ac:dyDescent="0.35">
      <c r="A33" s="3"/>
      <c r="B33" s="5" t="s">
        <v>70</v>
      </c>
      <c r="BD33" s="9">
        <v>31</v>
      </c>
    </row>
    <row r="34" spans="1:56" hidden="1" x14ac:dyDescent="0.35">
      <c r="A34" s="3"/>
      <c r="B34" s="5" t="s">
        <v>71</v>
      </c>
      <c r="BD34" s="9">
        <v>32</v>
      </c>
    </row>
    <row r="35" spans="1:56" hidden="1" x14ac:dyDescent="0.35">
      <c r="A35" s="3"/>
      <c r="B35" s="5" t="s">
        <v>72</v>
      </c>
      <c r="BD35" s="9">
        <v>33</v>
      </c>
    </row>
    <row r="36" spans="1:56" hidden="1" x14ac:dyDescent="0.35">
      <c r="A36" s="3"/>
      <c r="B36" s="5" t="s">
        <v>73</v>
      </c>
      <c r="BD36" s="9">
        <v>34</v>
      </c>
    </row>
    <row r="37" spans="1:56" hidden="1" x14ac:dyDescent="0.35">
      <c r="A37" s="3"/>
      <c r="B37" s="5" t="s">
        <v>74</v>
      </c>
      <c r="BD37" s="9">
        <v>35</v>
      </c>
    </row>
    <row r="38" spans="1:56" hidden="1" x14ac:dyDescent="0.35">
      <c r="A38" s="3"/>
      <c r="B38" s="5" t="s">
        <v>75</v>
      </c>
      <c r="BD38" s="9">
        <v>36</v>
      </c>
    </row>
    <row r="39" spans="1:56" hidden="1" x14ac:dyDescent="0.35">
      <c r="A39" s="3"/>
      <c r="B39" s="5" t="s">
        <v>81</v>
      </c>
      <c r="BD39" s="9">
        <v>37</v>
      </c>
    </row>
    <row r="40" spans="1:56" hidden="1" x14ac:dyDescent="0.35">
      <c r="A40" s="3"/>
      <c r="B40" s="5" t="s">
        <v>82</v>
      </c>
      <c r="BD40" s="9">
        <v>38</v>
      </c>
    </row>
    <row r="41" spans="1:56" hidden="1" x14ac:dyDescent="0.35">
      <c r="A41" s="3"/>
      <c r="B41" s="5" t="s">
        <v>76</v>
      </c>
      <c r="BD41" s="9">
        <v>39</v>
      </c>
    </row>
    <row r="42" spans="1:56" hidden="1" x14ac:dyDescent="0.35">
      <c r="A42" s="3"/>
      <c r="B42" s="5" t="s">
        <v>46</v>
      </c>
      <c r="BD42" s="9">
        <v>40</v>
      </c>
    </row>
    <row r="43" spans="1:56" hidden="1" x14ac:dyDescent="0.35">
      <c r="A43" s="3"/>
      <c r="B43" s="5" t="s">
        <v>77</v>
      </c>
      <c r="BD43" s="9">
        <v>41</v>
      </c>
    </row>
    <row r="44" spans="1:56" hidden="1" x14ac:dyDescent="0.35">
      <c r="A44" s="3"/>
      <c r="B44" s="5" t="s">
        <v>47</v>
      </c>
      <c r="BD44" s="9">
        <v>42</v>
      </c>
    </row>
    <row r="45" spans="1:56" hidden="1" x14ac:dyDescent="0.35">
      <c r="A45" s="3"/>
      <c r="B45" s="5" t="s">
        <v>48</v>
      </c>
      <c r="BD45" s="9">
        <v>43</v>
      </c>
    </row>
    <row r="46" spans="1:56" hidden="1" x14ac:dyDescent="0.35">
      <c r="A46" s="3"/>
      <c r="B46" s="5" t="s">
        <v>49</v>
      </c>
      <c r="BD46" s="9">
        <v>44</v>
      </c>
    </row>
    <row r="47" spans="1:56" hidden="1" x14ac:dyDescent="0.35">
      <c r="A47" s="3"/>
      <c r="B47" s="5" t="s">
        <v>50</v>
      </c>
      <c r="BD47" s="9">
        <v>45</v>
      </c>
    </row>
    <row r="48" spans="1:56" hidden="1" x14ac:dyDescent="0.35">
      <c r="A48" s="3"/>
      <c r="B48" s="5" t="s">
        <v>51</v>
      </c>
      <c r="BD48" s="9">
        <v>46</v>
      </c>
    </row>
    <row r="49" spans="1:56" hidden="1" x14ac:dyDescent="0.35">
      <c r="A49" s="3"/>
      <c r="B49" s="5" t="s">
        <v>52</v>
      </c>
      <c r="BD49" s="9">
        <v>47</v>
      </c>
    </row>
    <row r="50" spans="1:56" hidden="1" x14ac:dyDescent="0.35">
      <c r="A50" s="3"/>
      <c r="B50" s="5" t="s">
        <v>53</v>
      </c>
      <c r="BD50" s="9">
        <v>48</v>
      </c>
    </row>
    <row r="51" spans="1:56" hidden="1" x14ac:dyDescent="0.35">
      <c r="A51" s="3"/>
      <c r="B51" s="5" t="s">
        <v>54</v>
      </c>
      <c r="BD51" s="9">
        <v>49</v>
      </c>
    </row>
    <row r="52" spans="1:56" hidden="1" x14ac:dyDescent="0.35">
      <c r="A52" s="3"/>
      <c r="B52" s="5" t="s">
        <v>55</v>
      </c>
      <c r="BD52" s="9">
        <v>50</v>
      </c>
    </row>
    <row r="53" spans="1:56" hidden="1" x14ac:dyDescent="0.35">
      <c r="A53" s="3"/>
      <c r="B53" s="5" t="s">
        <v>56</v>
      </c>
      <c r="BD53" s="9">
        <v>51</v>
      </c>
    </row>
    <row r="54" spans="1:56" hidden="1" x14ac:dyDescent="0.35">
      <c r="A54" s="3"/>
      <c r="B54" s="5" t="s">
        <v>57</v>
      </c>
      <c r="BD54" s="9">
        <v>52</v>
      </c>
    </row>
    <row r="55" spans="1:56" hidden="1" x14ac:dyDescent="0.35">
      <c r="A55" s="3"/>
      <c r="B55" s="5" t="s">
        <v>58</v>
      </c>
      <c r="BD55" s="9">
        <v>53</v>
      </c>
    </row>
    <row r="56" spans="1:56" hidden="1" x14ac:dyDescent="0.35">
      <c r="A56" s="3"/>
      <c r="B56" s="5" t="s">
        <v>59</v>
      </c>
      <c r="BD56" s="9">
        <v>54</v>
      </c>
    </row>
    <row r="57" spans="1:56" hidden="1" x14ac:dyDescent="0.35">
      <c r="A57" s="3"/>
      <c r="B57" s="5" t="s">
        <v>60</v>
      </c>
      <c r="BD57" s="9">
        <v>55</v>
      </c>
    </row>
    <row r="58" spans="1:56" hidden="1" x14ac:dyDescent="0.35">
      <c r="A58" s="3"/>
      <c r="B58" s="5" t="s">
        <v>80</v>
      </c>
      <c r="BD58" s="9">
        <v>56</v>
      </c>
    </row>
    <row r="59" spans="1:56" hidden="1" x14ac:dyDescent="0.35">
      <c r="A59" s="3"/>
      <c r="B59" s="5" t="s">
        <v>79</v>
      </c>
      <c r="BD59" s="9">
        <v>57</v>
      </c>
    </row>
    <row r="60" spans="1:56" s="2" customFormat="1" x14ac:dyDescent="0.35">
      <c r="A60" s="2" t="s">
        <v>133</v>
      </c>
      <c r="B60" s="2" t="s">
        <v>83</v>
      </c>
      <c r="C60" s="64">
        <f>'Population 2016'!C60/'Population 2016'!C$6</f>
        <v>0</v>
      </c>
      <c r="D60" s="2">
        <f>'Population 2016'!D60/'Population 2016'!D$6</f>
        <v>0</v>
      </c>
      <c r="E60" s="2">
        <f>'Population 2016'!E60/'Population 2016'!E$6</f>
        <v>0</v>
      </c>
      <c r="F60" s="2">
        <f>'Population 2016'!F60/'Population 2016'!F$6</f>
        <v>0</v>
      </c>
      <c r="G60" s="2">
        <f>'Population 2016'!G60/'Population 2016'!G$6</f>
        <v>0</v>
      </c>
      <c r="H60" s="2">
        <f>'Population 2016'!H60/'Population 2016'!H$6</f>
        <v>0</v>
      </c>
      <c r="I60" s="2">
        <f>'Population 2016'!I60/'Population 2016'!I$6</f>
        <v>0</v>
      </c>
      <c r="J60" s="2">
        <f>'Population 2016'!J60/'Population 2016'!J$6</f>
        <v>0</v>
      </c>
      <c r="K60" s="2">
        <f>'Population 2016'!K60/'Population 2016'!K$6</f>
        <v>0</v>
      </c>
      <c r="L60" s="2">
        <f>'Population 2016'!L60/'Population 2016'!L$6</f>
        <v>0</v>
      </c>
      <c r="M60" s="2">
        <f>'Population 2016'!M60/'Population 2016'!M$6</f>
        <v>0</v>
      </c>
      <c r="N60" s="2">
        <f>'Population 2016'!N60/'Population 2016'!N$6</f>
        <v>0</v>
      </c>
      <c r="O60" s="2">
        <f>'Population 2016'!O60/'Population 2016'!O$6</f>
        <v>0</v>
      </c>
      <c r="P60" s="2">
        <f>'Population 2016'!P60/'Population 2016'!P$6</f>
        <v>0</v>
      </c>
      <c r="Q60" s="2">
        <f>'Population 2016'!Q60/'Population 2016'!Q$6</f>
        <v>0</v>
      </c>
      <c r="R60" s="2">
        <f>'Population 2016'!R60/'Population 2016'!R$6</f>
        <v>0</v>
      </c>
      <c r="S60" s="2">
        <f>'Population 2016'!S60/'Population 2016'!S$6</f>
        <v>0</v>
      </c>
      <c r="T60" s="2">
        <f>'Population 2016'!T60/'Population 2016'!T$6</f>
        <v>0</v>
      </c>
      <c r="U60" s="2">
        <f>'Population 2016'!U60/'Population 2016'!U$6</f>
        <v>0</v>
      </c>
      <c r="V60" s="2">
        <f>'Population 2016'!V60/'Population 2016'!V$6</f>
        <v>0</v>
      </c>
      <c r="W60" s="2">
        <f>'Population 2016'!W60/'Population 2016'!W$6</f>
        <v>0</v>
      </c>
      <c r="X60" s="2">
        <f>'Population 2016'!X60/'Population 2016'!X$6</f>
        <v>0</v>
      </c>
      <c r="Y60" s="2">
        <f>'Population 2016'!Y60/'Population 2016'!Y$6</f>
        <v>0</v>
      </c>
      <c r="Z60" s="2">
        <f>'Population 2016'!Z60/'Population 2016'!Z$6</f>
        <v>0</v>
      </c>
      <c r="AA60" s="2">
        <f>'Population 2016'!AA60/'Population 2016'!AA$6</f>
        <v>0</v>
      </c>
      <c r="AB60" s="2">
        <f>'Population 2016'!AB60/'Population 2016'!AB$6</f>
        <v>0</v>
      </c>
      <c r="AC60" s="2">
        <f>'Population 2016'!AC60/'Population 2016'!AC$6</f>
        <v>0</v>
      </c>
      <c r="AD60" s="2">
        <f>'Population 2016'!AD60/'Population 2016'!AD$6</f>
        <v>0</v>
      </c>
      <c r="AE60" s="2">
        <f>'Population 2016'!AE60/'Population 2016'!AE$6</f>
        <v>0</v>
      </c>
      <c r="AF60" s="2">
        <f>'Population 2016'!AF60/'Population 2016'!AF$6</f>
        <v>0</v>
      </c>
      <c r="AG60" s="2">
        <f>'Population 2016'!AG60/'Population 2016'!AG$6</f>
        <v>0</v>
      </c>
      <c r="AH60" s="2">
        <f>'Population 2016'!AH60/'Population 2016'!AH$6</f>
        <v>0</v>
      </c>
      <c r="AI60" s="2">
        <f>'Population 2016'!AI60/'Population 2016'!AI$6</f>
        <v>0</v>
      </c>
      <c r="AJ60" s="2">
        <f>'Population 2016'!AJ60/'Population 2016'!AJ$6</f>
        <v>0</v>
      </c>
      <c r="AK60" s="2">
        <f>'Population 2016'!AK60/'Population 2016'!AK$6</f>
        <v>0</v>
      </c>
      <c r="AL60" s="2">
        <f>'Population 2016'!AL60/'Population 2016'!AL$6</f>
        <v>0</v>
      </c>
      <c r="AM60" s="2">
        <f>'Population 2016'!AM60/'Population 2016'!AM$6</f>
        <v>0</v>
      </c>
      <c r="AN60" s="2">
        <f>'Population 2016'!AN60/'Population 2016'!AN$6</f>
        <v>0</v>
      </c>
      <c r="AO60" s="2">
        <f>'Population 2016'!AO60/'Population 2016'!AO$6</f>
        <v>0</v>
      </c>
      <c r="AP60" s="2">
        <f>'Population 2016'!AP60/'Population 2016'!AP$6</f>
        <v>0</v>
      </c>
      <c r="AQ60" s="2">
        <f>'Population 2016'!AQ60/'Population 2016'!AQ$6</f>
        <v>0</v>
      </c>
      <c r="AR60" s="2">
        <f>'Population 2016'!AR60/'Population 2016'!AR$6</f>
        <v>0</v>
      </c>
      <c r="AS60" s="2">
        <f>'Population 2016'!AS60/'Population 2016'!AS$6</f>
        <v>0</v>
      </c>
      <c r="AT60" s="2">
        <f>'Population 2016'!AT60/'Population 2016'!AT$6</f>
        <v>0</v>
      </c>
      <c r="AU60" s="2">
        <f>'Population 2016'!AU60/'Population 2016'!AU$6</f>
        <v>0</v>
      </c>
      <c r="AV60" s="2">
        <f>'Population 2016'!AV60/'Population 2016'!AV$6</f>
        <v>0</v>
      </c>
      <c r="AW60" s="2">
        <f>'Population 2016'!AW60/'Population 2016'!AW$6</f>
        <v>0</v>
      </c>
      <c r="AX60" s="2">
        <f>'Population 2016'!AX60/'Population 2016'!AX$6</f>
        <v>0</v>
      </c>
      <c r="AY60" s="2">
        <f>'Population 2016'!AY60/'Population 2016'!AY$6</f>
        <v>0</v>
      </c>
      <c r="AZ60" s="2">
        <f>'Population 2016'!AZ60/'Population 2016'!AZ$6</f>
        <v>0</v>
      </c>
      <c r="BA60" s="2">
        <f>'Population 2016'!BA60/'Population 2016'!BA$6</f>
        <v>0</v>
      </c>
      <c r="BB60" s="2">
        <f>'Population 2016'!BB60/'Population 2016'!BB$6</f>
        <v>0</v>
      </c>
      <c r="BC60" s="7">
        <f>'Population 2016'!BC60/'Population 2016'!BC$6</f>
        <v>0</v>
      </c>
      <c r="BD60" s="111">
        <v>58</v>
      </c>
    </row>
    <row r="61" spans="1:56" x14ac:dyDescent="0.35">
      <c r="B61" s="3" t="s">
        <v>61</v>
      </c>
      <c r="C61" s="60">
        <f>'Population 2016'!C61/'Population 2016'!C$6</f>
        <v>0</v>
      </c>
      <c r="D61" s="3">
        <f>'Population 2016'!D61/'Population 2016'!D$6</f>
        <v>0</v>
      </c>
      <c r="E61" s="3">
        <f>'Population 2016'!E61/'Population 2016'!E$6</f>
        <v>0</v>
      </c>
      <c r="F61" s="3">
        <f>'Population 2016'!F61/'Population 2016'!F$6</f>
        <v>0</v>
      </c>
      <c r="G61" s="3">
        <f>'Population 2016'!G61/'Population 2016'!G$6</f>
        <v>0</v>
      </c>
      <c r="H61" s="3">
        <f>'Population 2016'!H61/'Population 2016'!H$6</f>
        <v>0</v>
      </c>
      <c r="I61" s="3">
        <f>'Population 2016'!I61/'Population 2016'!I$6</f>
        <v>0</v>
      </c>
      <c r="J61" s="3">
        <f>'Population 2016'!J61/'Population 2016'!J$6</f>
        <v>0</v>
      </c>
      <c r="K61" s="3">
        <f>'Population 2016'!K61/'Population 2016'!K$6</f>
        <v>0</v>
      </c>
      <c r="L61" s="3">
        <f>'Population 2016'!L61/'Population 2016'!L$6</f>
        <v>0</v>
      </c>
      <c r="M61" s="3">
        <f>'Population 2016'!M61/'Population 2016'!M$6</f>
        <v>0</v>
      </c>
      <c r="N61" s="3">
        <f>'Population 2016'!N61/'Population 2016'!N$6</f>
        <v>0</v>
      </c>
      <c r="O61" s="3">
        <f>'Population 2016'!O61/'Population 2016'!O$6</f>
        <v>0</v>
      </c>
      <c r="P61" s="3">
        <f>'Population 2016'!P61/'Population 2016'!P$6</f>
        <v>0</v>
      </c>
      <c r="Q61" s="3">
        <f>'Population 2016'!Q61/'Population 2016'!Q$6</f>
        <v>0</v>
      </c>
      <c r="R61" s="3">
        <f>'Population 2016'!R61/'Population 2016'!R$6</f>
        <v>0</v>
      </c>
      <c r="S61" s="3">
        <f>'Population 2016'!S61/'Population 2016'!S$6</f>
        <v>0</v>
      </c>
      <c r="T61" s="3">
        <f>'Population 2016'!T61/'Population 2016'!T$6</f>
        <v>0</v>
      </c>
      <c r="U61" s="3">
        <f>'Population 2016'!U61/'Population 2016'!U$6</f>
        <v>0</v>
      </c>
      <c r="V61" s="3">
        <f>'Population 2016'!V61/'Population 2016'!V$6</f>
        <v>0</v>
      </c>
      <c r="W61" s="3">
        <f>'Population 2016'!W61/'Population 2016'!W$6</f>
        <v>0</v>
      </c>
      <c r="X61" s="3">
        <f>'Population 2016'!X61/'Population 2016'!X$6</f>
        <v>0</v>
      </c>
      <c r="Y61" s="3">
        <f>'Population 2016'!Y61/'Population 2016'!Y$6</f>
        <v>0</v>
      </c>
      <c r="Z61" s="3">
        <f>'Population 2016'!Z61/'Population 2016'!Z$6</f>
        <v>0</v>
      </c>
      <c r="AA61" s="3">
        <f>'Population 2016'!AA61/'Population 2016'!AA$6</f>
        <v>0</v>
      </c>
      <c r="AB61" s="3">
        <f>'Population 2016'!AB61/'Population 2016'!AB$6</f>
        <v>0</v>
      </c>
      <c r="AC61" s="3">
        <f>'Population 2016'!AC61/'Population 2016'!AC$6</f>
        <v>0</v>
      </c>
      <c r="AD61" s="3">
        <f>'Population 2016'!AD61/'Population 2016'!AD$6</f>
        <v>0</v>
      </c>
      <c r="AE61" s="3">
        <f>'Population 2016'!AE61/'Population 2016'!AE$6</f>
        <v>0</v>
      </c>
      <c r="AF61" s="3">
        <f>'Population 2016'!AF61/'Population 2016'!AF$6</f>
        <v>0</v>
      </c>
      <c r="AG61" s="3">
        <f>'Population 2016'!AG61/'Population 2016'!AG$6</f>
        <v>0</v>
      </c>
      <c r="AH61" s="3">
        <f>'Population 2016'!AH61/'Population 2016'!AH$6</f>
        <v>0</v>
      </c>
      <c r="AI61" s="3">
        <f>'Population 2016'!AI61/'Population 2016'!AI$6</f>
        <v>0</v>
      </c>
      <c r="AJ61" s="3">
        <f>'Population 2016'!AJ61/'Population 2016'!AJ$6</f>
        <v>0</v>
      </c>
      <c r="AK61" s="3">
        <f>'Population 2016'!AK61/'Population 2016'!AK$6</f>
        <v>0</v>
      </c>
      <c r="AL61" s="3">
        <f>'Population 2016'!AL61/'Population 2016'!AL$6</f>
        <v>0</v>
      </c>
      <c r="AM61" s="3">
        <f>'Population 2016'!AM61/'Population 2016'!AM$6</f>
        <v>0</v>
      </c>
      <c r="AN61" s="3">
        <f>'Population 2016'!AN61/'Population 2016'!AN$6</f>
        <v>0</v>
      </c>
      <c r="AO61" s="3">
        <f>'Population 2016'!AO61/'Population 2016'!AO$6</f>
        <v>0</v>
      </c>
      <c r="AP61" s="3">
        <f>'Population 2016'!AP61/'Population 2016'!AP$6</f>
        <v>0</v>
      </c>
      <c r="AQ61" s="3">
        <f>'Population 2016'!AQ61/'Population 2016'!AQ$6</f>
        <v>0</v>
      </c>
      <c r="AR61" s="3">
        <f>'Population 2016'!AR61/'Population 2016'!AR$6</f>
        <v>0</v>
      </c>
      <c r="AS61" s="3">
        <f>'Population 2016'!AS61/'Population 2016'!AS$6</f>
        <v>0</v>
      </c>
      <c r="AT61" s="3">
        <f>'Population 2016'!AT61/'Population 2016'!AT$6</f>
        <v>0</v>
      </c>
      <c r="AU61" s="3">
        <f>'Population 2016'!AU61/'Population 2016'!AU$6</f>
        <v>0</v>
      </c>
      <c r="AV61" s="3">
        <f>'Population 2016'!AV61/'Population 2016'!AV$6</f>
        <v>0</v>
      </c>
      <c r="AW61" s="3">
        <f>'Population 2016'!AW61/'Population 2016'!AW$6</f>
        <v>0</v>
      </c>
      <c r="AX61" s="3">
        <f>'Population 2016'!AX61/'Population 2016'!AX$6</f>
        <v>0</v>
      </c>
      <c r="AY61" s="3">
        <f>'Population 2016'!AY61/'Population 2016'!AY$6</f>
        <v>0</v>
      </c>
      <c r="AZ61" s="3">
        <f>'Population 2016'!AZ61/'Population 2016'!AZ$6</f>
        <v>0</v>
      </c>
      <c r="BA61" s="3">
        <f>'Population 2016'!BA61/'Population 2016'!BA$6</f>
        <v>0</v>
      </c>
      <c r="BB61" s="3">
        <f>'Population 2016'!BB61/'Population 2016'!BB$6</f>
        <v>0</v>
      </c>
      <c r="BC61" s="5">
        <f>'Population 2016'!BC61/'Population 2016'!BC$6</f>
        <v>0</v>
      </c>
      <c r="BD61" s="9">
        <v>59</v>
      </c>
    </row>
    <row r="62" spans="1:56" x14ac:dyDescent="0.35">
      <c r="B62" s="3" t="s">
        <v>78</v>
      </c>
      <c r="C62" s="60">
        <f>'Population 2016'!C62/'Population 2016'!C$6</f>
        <v>0</v>
      </c>
      <c r="D62" s="3">
        <f>'Population 2016'!D62/'Population 2016'!D$6</f>
        <v>0</v>
      </c>
      <c r="E62" s="3">
        <f>'Population 2016'!E62/'Population 2016'!E$6</f>
        <v>0</v>
      </c>
      <c r="F62" s="3">
        <f>'Population 2016'!F62/'Population 2016'!F$6</f>
        <v>0</v>
      </c>
      <c r="G62" s="3">
        <f>'Population 2016'!G62/'Population 2016'!G$6</f>
        <v>0</v>
      </c>
      <c r="H62" s="3">
        <f>'Population 2016'!H62/'Population 2016'!H$6</f>
        <v>0</v>
      </c>
      <c r="I62" s="3">
        <f>'Population 2016'!I62/'Population 2016'!I$6</f>
        <v>0</v>
      </c>
      <c r="J62" s="3">
        <f>'Population 2016'!J62/'Population 2016'!J$6</f>
        <v>0</v>
      </c>
      <c r="K62" s="3">
        <f>'Population 2016'!K62/'Population 2016'!K$6</f>
        <v>0</v>
      </c>
      <c r="L62" s="3">
        <f>'Population 2016'!L62/'Population 2016'!L$6</f>
        <v>0</v>
      </c>
      <c r="M62" s="3">
        <f>'Population 2016'!M62/'Population 2016'!M$6</f>
        <v>0</v>
      </c>
      <c r="N62" s="3">
        <f>'Population 2016'!N62/'Population 2016'!N$6</f>
        <v>0</v>
      </c>
      <c r="O62" s="3">
        <f>'Population 2016'!O62/'Population 2016'!O$6</f>
        <v>0</v>
      </c>
      <c r="P62" s="3">
        <f>'Population 2016'!P62/'Population 2016'!P$6</f>
        <v>0</v>
      </c>
      <c r="Q62" s="3">
        <f>'Population 2016'!Q62/'Population 2016'!Q$6</f>
        <v>0</v>
      </c>
      <c r="R62" s="3">
        <f>'Population 2016'!R62/'Population 2016'!R$6</f>
        <v>0</v>
      </c>
      <c r="S62" s="3">
        <f>'Population 2016'!S62/'Population 2016'!S$6</f>
        <v>0</v>
      </c>
      <c r="T62" s="3">
        <f>'Population 2016'!T62/'Population 2016'!T$6</f>
        <v>0</v>
      </c>
      <c r="U62" s="3">
        <f>'Population 2016'!U62/'Population 2016'!U$6</f>
        <v>0</v>
      </c>
      <c r="V62" s="3">
        <f>'Population 2016'!V62/'Population 2016'!V$6</f>
        <v>0</v>
      </c>
      <c r="W62" s="3">
        <f>'Population 2016'!W62/'Population 2016'!W$6</f>
        <v>0</v>
      </c>
      <c r="X62" s="3">
        <f>'Population 2016'!X62/'Population 2016'!X$6</f>
        <v>0</v>
      </c>
      <c r="Y62" s="3">
        <f>'Population 2016'!Y62/'Population 2016'!Y$6</f>
        <v>0</v>
      </c>
      <c r="Z62" s="3">
        <f>'Population 2016'!Z62/'Population 2016'!Z$6</f>
        <v>0</v>
      </c>
      <c r="AA62" s="3">
        <f>'Population 2016'!AA62/'Population 2016'!AA$6</f>
        <v>0</v>
      </c>
      <c r="AB62" s="3">
        <f>'Population 2016'!AB62/'Population 2016'!AB$6</f>
        <v>0</v>
      </c>
      <c r="AC62" s="3">
        <f>'Population 2016'!AC62/'Population 2016'!AC$6</f>
        <v>0</v>
      </c>
      <c r="AD62" s="3">
        <f>'Population 2016'!AD62/'Population 2016'!AD$6</f>
        <v>0</v>
      </c>
      <c r="AE62" s="3">
        <f>'Population 2016'!AE62/'Population 2016'!AE$6</f>
        <v>0</v>
      </c>
      <c r="AF62" s="3">
        <f>'Population 2016'!AF62/'Population 2016'!AF$6</f>
        <v>0</v>
      </c>
      <c r="AG62" s="3">
        <f>'Population 2016'!AG62/'Population 2016'!AG$6</f>
        <v>0</v>
      </c>
      <c r="AH62" s="3">
        <f>'Population 2016'!AH62/'Population 2016'!AH$6</f>
        <v>0</v>
      </c>
      <c r="AI62" s="3">
        <f>'Population 2016'!AI62/'Population 2016'!AI$6</f>
        <v>0</v>
      </c>
      <c r="AJ62" s="3">
        <f>'Population 2016'!AJ62/'Population 2016'!AJ$6</f>
        <v>0</v>
      </c>
      <c r="AK62" s="3">
        <f>'Population 2016'!AK62/'Population 2016'!AK$6</f>
        <v>0</v>
      </c>
      <c r="AL62" s="3">
        <f>'Population 2016'!AL62/'Population 2016'!AL$6</f>
        <v>0</v>
      </c>
      <c r="AM62" s="3">
        <f>'Population 2016'!AM62/'Population 2016'!AM$6</f>
        <v>0</v>
      </c>
      <c r="AN62" s="3">
        <f>'Population 2016'!AN62/'Population 2016'!AN$6</f>
        <v>0</v>
      </c>
      <c r="AO62" s="3">
        <f>'Population 2016'!AO62/'Population 2016'!AO$6</f>
        <v>0</v>
      </c>
      <c r="AP62" s="3">
        <f>'Population 2016'!AP62/'Population 2016'!AP$6</f>
        <v>0</v>
      </c>
      <c r="AQ62" s="3">
        <f>'Population 2016'!AQ62/'Population 2016'!AQ$6</f>
        <v>0</v>
      </c>
      <c r="AR62" s="3">
        <f>'Population 2016'!AR62/'Population 2016'!AR$6</f>
        <v>0</v>
      </c>
      <c r="AS62" s="3">
        <f>'Population 2016'!AS62/'Population 2016'!AS$6</f>
        <v>0</v>
      </c>
      <c r="AT62" s="3">
        <f>'Population 2016'!AT62/'Population 2016'!AT$6</f>
        <v>0</v>
      </c>
      <c r="AU62" s="3">
        <f>'Population 2016'!AU62/'Population 2016'!AU$6</f>
        <v>0</v>
      </c>
      <c r="AV62" s="3">
        <f>'Population 2016'!AV62/'Population 2016'!AV$6</f>
        <v>0</v>
      </c>
      <c r="AW62" s="3">
        <f>'Population 2016'!AW62/'Population 2016'!AW$6</f>
        <v>0</v>
      </c>
      <c r="AX62" s="3">
        <f>'Population 2016'!AX62/'Population 2016'!AX$6</f>
        <v>0</v>
      </c>
      <c r="AY62" s="3">
        <f>'Population 2016'!AY62/'Population 2016'!AY$6</f>
        <v>0</v>
      </c>
      <c r="AZ62" s="3">
        <f>'Population 2016'!AZ62/'Population 2016'!AZ$6</f>
        <v>0</v>
      </c>
      <c r="BA62" s="3">
        <f>'Population 2016'!BA62/'Population 2016'!BA$6</f>
        <v>0</v>
      </c>
      <c r="BB62" s="3">
        <f>'Population 2016'!BB62/'Population 2016'!BB$6</f>
        <v>0</v>
      </c>
      <c r="BC62" s="5">
        <f>'Population 2016'!BC62/'Population 2016'!BC$6</f>
        <v>0</v>
      </c>
      <c r="BD62" s="9">
        <v>60</v>
      </c>
    </row>
    <row r="63" spans="1:56" x14ac:dyDescent="0.35">
      <c r="B63" s="3" t="s">
        <v>62</v>
      </c>
      <c r="C63" s="60">
        <f>'Population 2016'!C63/'Population 2016'!C$6</f>
        <v>6.5803629061177652E-3</v>
      </c>
      <c r="D63" s="3">
        <f>'Population 2016'!D63/'Population 2016'!D$6</f>
        <v>6.264222007166584E-3</v>
      </c>
      <c r="E63" s="3">
        <f>'Population 2016'!E63/'Population 2016'!E$6</f>
        <v>5.4121967720112112E-3</v>
      </c>
      <c r="F63" s="3">
        <f>'Population 2016'!F63/'Population 2016'!F$6</f>
        <v>9.6078940534925997E-3</v>
      </c>
      <c r="G63" s="3">
        <f>'Population 2016'!G63/'Population 2016'!G$6</f>
        <v>8.1719467144296433E-3</v>
      </c>
      <c r="H63" s="3">
        <f>'Population 2016'!H63/'Population 2016'!H$6</f>
        <v>1.6158171205065675E-2</v>
      </c>
      <c r="I63" s="3">
        <f>'Population 2016'!I63/'Population 2016'!I$6</f>
        <v>8.206273671943284E-3</v>
      </c>
      <c r="J63" s="3">
        <f>'Population 2016'!J63/'Population 2016'!J$6</f>
        <v>1.3940716749982398E-2</v>
      </c>
      <c r="K63" s="3">
        <f>'Population 2016'!K63/'Population 2016'!K$6</f>
        <v>1.302776721186763E-2</v>
      </c>
      <c r="L63" s="3">
        <f>'Population 2016'!L63/'Population 2016'!L$6</f>
        <v>7.0394207562349152E-3</v>
      </c>
      <c r="M63" s="3">
        <f>'Population 2016'!M63/'Population 2016'!M$6</f>
        <v>7.0394207562349152E-3</v>
      </c>
      <c r="N63" s="3">
        <f>'Population 2016'!N63/'Population 2016'!N$6</f>
        <v>1.8512255730859149E-2</v>
      </c>
      <c r="O63" s="3">
        <f>'Population 2016'!O63/'Population 2016'!O$6</f>
        <v>1.4947426293725518E-2</v>
      </c>
      <c r="P63" s="3">
        <f>'Population 2016'!P63/'Population 2016'!P$6</f>
        <v>5.9734630226780149E-3</v>
      </c>
      <c r="Q63" s="3">
        <f>'Population 2016'!Q63/'Population 2016'!Q$6</f>
        <v>3.1942733990147783E-3</v>
      </c>
      <c r="R63" s="3">
        <f>'Population 2016'!R63/'Population 2016'!R$6</f>
        <v>1.425644527915315E-2</v>
      </c>
      <c r="S63" s="3">
        <f>'Population 2016'!S63/'Population 2016'!S$6</f>
        <v>1.186092025379055E-2</v>
      </c>
      <c r="T63" s="3">
        <f>'Population 2016'!T63/'Population 2016'!T$6</f>
        <v>1.2676685518741097E-2</v>
      </c>
      <c r="U63" s="3">
        <f>'Population 2016'!U63/'Population 2016'!U$6</f>
        <v>0</v>
      </c>
      <c r="V63" s="3">
        <f>'Population 2016'!V63/'Population 2016'!V$6</f>
        <v>8.3781108597285065E-3</v>
      </c>
      <c r="W63" s="3">
        <f>'Population 2016'!W63/'Population 2016'!W$6</f>
        <v>1.5162694300518136E-2</v>
      </c>
      <c r="X63" s="3">
        <f>'Population 2016'!X63/'Population 2016'!X$6</f>
        <v>1.5162694300518136E-2</v>
      </c>
      <c r="Y63" s="3">
        <f>'Population 2016'!Y63/'Population 2016'!Y$6</f>
        <v>1.0767757221354035E-2</v>
      </c>
      <c r="Z63" s="3">
        <f>'Population 2016'!Z63/'Population 2016'!Z$6</f>
        <v>1.8286439962205796E-2</v>
      </c>
      <c r="AA63" s="3">
        <f>'Population 2016'!AA63/'Population 2016'!AA$6</f>
        <v>1.6038295931057326E-2</v>
      </c>
      <c r="AB63" s="3">
        <f>'Population 2016'!AB63/'Population 2016'!AB$6</f>
        <v>5.5513188587834198E-3</v>
      </c>
      <c r="AC63" s="3">
        <f>'Population 2016'!AC63/'Population 2016'!AC$6</f>
        <v>1.7192344951815524E-2</v>
      </c>
      <c r="AD63" s="3">
        <f>'Population 2016'!AD63/'Population 2016'!AD$6</f>
        <v>8.1221428254405047E-3</v>
      </c>
      <c r="AE63" s="3">
        <f>'Population 2016'!AE63/'Population 2016'!AE$6</f>
        <v>8.1042492006354692E-3</v>
      </c>
      <c r="AF63" s="3">
        <f>'Population 2016'!AF63/'Population 2016'!AF$6</f>
        <v>1.9028653612125235E-2</v>
      </c>
      <c r="AG63" s="3">
        <f>'Population 2016'!AG63/'Population 2016'!AG$6</f>
        <v>8.1042492006354692E-3</v>
      </c>
      <c r="AH63" s="3">
        <f>'Population 2016'!AH63/'Population 2016'!AH$6</f>
        <v>1.3964107279586321E-2</v>
      </c>
      <c r="AI63" s="3">
        <f>'Population 2016'!AI63/'Population 2016'!AI$6</f>
        <v>1.0509046317648586E-2</v>
      </c>
      <c r="AJ63" s="3">
        <f>'Population 2016'!AJ63/'Population 2016'!AJ$6</f>
        <v>6.2895011351782534E-3</v>
      </c>
      <c r="AK63" s="3">
        <f>'Population 2016'!AK63/'Population 2016'!AK$6</f>
        <v>1.259644150527476E-3</v>
      </c>
      <c r="AL63" s="3">
        <f>'Population 2016'!AL63/'Population 2016'!AL$6</f>
        <v>2.0000592171492863E-2</v>
      </c>
      <c r="AM63" s="3">
        <f>'Population 2016'!AM63/'Population 2016'!AM$6</f>
        <v>1.5489263055148854E-2</v>
      </c>
      <c r="AN63" s="3">
        <f>'Population 2016'!AN63/'Population 2016'!AN$6</f>
        <v>0</v>
      </c>
      <c r="AO63" s="3">
        <f>'Population 2016'!AO63/'Population 2016'!AO$6</f>
        <v>0</v>
      </c>
      <c r="AP63" s="3">
        <f>'Population 2016'!AP63/'Population 2016'!AP$6</f>
        <v>8.7824542880453032E-3</v>
      </c>
      <c r="AQ63" s="3">
        <f>'Population 2016'!AQ63/'Population 2016'!AQ$6</f>
        <v>1.5397070729373666E-2</v>
      </c>
      <c r="AR63" s="3">
        <f>'Population 2016'!AR63/'Population 2016'!AR$6</f>
        <v>1.36452065432784E-2</v>
      </c>
      <c r="AS63" s="3">
        <f>'Population 2016'!AS63/'Population 2016'!AS$6</f>
        <v>8.206273671943284E-3</v>
      </c>
      <c r="AT63" s="3">
        <f>'Population 2016'!AT63/'Population 2016'!AT$6</f>
        <v>0</v>
      </c>
      <c r="AU63" s="3">
        <f>'Population 2016'!AU63/'Population 2016'!AU$6</f>
        <v>0</v>
      </c>
      <c r="AV63" s="3">
        <f>'Population 2016'!AV63/'Population 2016'!AV$6</f>
        <v>1.1652567615870368E-2</v>
      </c>
      <c r="AW63" s="3">
        <f>'Population 2016'!AW63/'Population 2016'!AW$6</f>
        <v>1.1916559513181926E-2</v>
      </c>
      <c r="AX63" s="3">
        <f>'Population 2016'!AX63/'Population 2016'!AX$6</f>
        <v>1.483060666450387E-2</v>
      </c>
      <c r="AY63" s="3">
        <f>'Population 2016'!AY63/'Population 2016'!AY$6</f>
        <v>1.5018681984891025E-2</v>
      </c>
      <c r="AZ63" s="3">
        <f>'Population 2016'!AZ63/'Population 2016'!AZ$6</f>
        <v>1.4863512934114621E-2</v>
      </c>
      <c r="BA63" s="3">
        <f>'Population 2016'!BA63/'Population 2016'!BA$6</f>
        <v>1.6038092961169884E-2</v>
      </c>
      <c r="BB63" s="3">
        <f>'Population 2016'!BB63/'Population 2016'!BB$6</f>
        <v>1.1650139347981075E-2</v>
      </c>
      <c r="BC63" s="5">
        <f>'Population 2016'!BC63/'Population 2016'!BC$6</f>
        <v>0</v>
      </c>
      <c r="BD63" s="9">
        <v>61</v>
      </c>
    </row>
    <row r="64" spans="1:56" x14ac:dyDescent="0.35">
      <c r="B64" s="3" t="s">
        <v>63</v>
      </c>
      <c r="C64" s="60">
        <f>'Population 2016'!C64/'Population 2016'!C$6</f>
        <v>1.4021372731836764E-2</v>
      </c>
      <c r="D64" s="3">
        <f>'Population 2016'!D64/'Population 2016'!D$6</f>
        <v>1.2842309000078466E-2</v>
      </c>
      <c r="E64" s="3">
        <f>'Population 2016'!E64/'Population 2016'!E$6</f>
        <v>9.6646370928771628E-3</v>
      </c>
      <c r="F64" s="3">
        <f>'Population 2016'!F64/'Population 2016'!F$6</f>
        <v>1.3849216653683025E-2</v>
      </c>
      <c r="G64" s="3">
        <f>'Population 2016'!G64/'Population 2016'!G$6</f>
        <v>1.1642225456173739E-2</v>
      </c>
      <c r="H64" s="3">
        <f>'Population 2016'!H64/'Population 2016'!H$6</f>
        <v>2.4189557409207176E-2</v>
      </c>
      <c r="I64" s="3">
        <f>'Population 2016'!I64/'Population 2016'!I$6</f>
        <v>1.053704962610469E-2</v>
      </c>
      <c r="J64" s="3">
        <f>'Population 2016'!J64/'Population 2016'!J$6</f>
        <v>2.2460043652749419E-2</v>
      </c>
      <c r="K64" s="3">
        <f>'Population 2016'!K64/'Population 2016'!K$6</f>
        <v>2.1015595283377712E-2</v>
      </c>
      <c r="L64" s="3">
        <f>'Population 2016'!L64/'Population 2016'!L$6</f>
        <v>1.1218378475015642E-2</v>
      </c>
      <c r="M64" s="3">
        <f>'Population 2016'!M64/'Population 2016'!M$6</f>
        <v>1.1218378475015642E-2</v>
      </c>
      <c r="N64" s="3">
        <f>'Population 2016'!N64/'Population 2016'!N$6</f>
        <v>3.1525239306562369E-2</v>
      </c>
      <c r="O64" s="3">
        <f>'Population 2016'!O64/'Population 2016'!O$6</f>
        <v>2.3417634526836643E-2</v>
      </c>
      <c r="P64" s="3">
        <f>'Population 2016'!P64/'Population 2016'!P$6</f>
        <v>9.3566633187080403E-3</v>
      </c>
      <c r="Q64" s="3">
        <f>'Population 2016'!Q64/'Population 2016'!Q$6</f>
        <v>4.6182266009852221E-3</v>
      </c>
      <c r="R64" s="3">
        <f>'Population 2016'!R64/'Population 2016'!R$6</f>
        <v>1.9549257298958511E-2</v>
      </c>
      <c r="S64" s="3">
        <f>'Population 2016'!S64/'Population 2016'!S$6</f>
        <v>1.6472185102957733E-2</v>
      </c>
      <c r="T64" s="3">
        <f>'Population 2016'!T64/'Population 2016'!T$6</f>
        <v>2.0026465952479287E-2</v>
      </c>
      <c r="U64" s="3">
        <f>'Population 2016'!U64/'Population 2016'!U$6</f>
        <v>0</v>
      </c>
      <c r="V64" s="3">
        <f>'Population 2016'!V64/'Population 2016'!V$6</f>
        <v>1.3716063348416289E-2</v>
      </c>
      <c r="W64" s="3">
        <f>'Population 2016'!W64/'Population 2016'!W$6</f>
        <v>1.8636269430051814E-2</v>
      </c>
      <c r="X64" s="3">
        <f>'Population 2016'!X64/'Population 2016'!X$6</f>
        <v>1.8636269430051814E-2</v>
      </c>
      <c r="Y64" s="3">
        <f>'Population 2016'!Y64/'Population 2016'!Y$6</f>
        <v>1.7472400060493019E-2</v>
      </c>
      <c r="Z64" s="3">
        <f>'Population 2016'!Z64/'Population 2016'!Z$6</f>
        <v>3.1134646408487291E-2</v>
      </c>
      <c r="AA64" s="3">
        <f>'Population 2016'!AA64/'Population 2016'!AA$6</f>
        <v>2.5562284007324222E-2</v>
      </c>
      <c r="AB64" s="3">
        <f>'Population 2016'!AB64/'Population 2016'!AB$6</f>
        <v>1.1405436928045935E-2</v>
      </c>
      <c r="AC64" s="3">
        <f>'Population 2016'!AC64/'Population 2016'!AC$6</f>
        <v>2.91188290997654E-2</v>
      </c>
      <c r="AD64" s="3">
        <f>'Population 2016'!AD64/'Population 2016'!AD$6</f>
        <v>1.199828384596038E-2</v>
      </c>
      <c r="AE64" s="3">
        <f>'Population 2016'!AE64/'Population 2016'!AE$6</f>
        <v>1.2126209101695255E-2</v>
      </c>
      <c r="AF64" s="3">
        <f>'Population 2016'!AF64/'Population 2016'!AF$6</f>
        <v>3.1336431021130658E-2</v>
      </c>
      <c r="AG64" s="3">
        <f>'Population 2016'!AG64/'Population 2016'!AG$6</f>
        <v>1.2126209101695255E-2</v>
      </c>
      <c r="AH64" s="3">
        <f>'Population 2016'!AH64/'Population 2016'!AH$6</f>
        <v>1.9170055136197246E-2</v>
      </c>
      <c r="AI64" s="3">
        <f>'Population 2016'!AI64/'Population 2016'!AI$6</f>
        <v>1.5891218187220901E-2</v>
      </c>
      <c r="AJ64" s="3">
        <f>'Population 2016'!AJ64/'Population 2016'!AJ$6</f>
        <v>1.0001840829600541E-2</v>
      </c>
      <c r="AK64" s="3">
        <f>'Population 2016'!AK64/'Population 2016'!AK$6</f>
        <v>2.7554715792788538E-3</v>
      </c>
      <c r="AL64" s="3">
        <f>'Population 2016'!AL64/'Population 2016'!AL$6</f>
        <v>2.8809143127849827E-2</v>
      </c>
      <c r="AM64" s="3">
        <f>'Population 2016'!AM64/'Population 2016'!AM$6</f>
        <v>2.0888238164958516E-2</v>
      </c>
      <c r="AN64" s="3">
        <f>'Population 2016'!AN64/'Population 2016'!AN$6</f>
        <v>0</v>
      </c>
      <c r="AO64" s="3">
        <f>'Population 2016'!AO64/'Population 2016'!AO$6</f>
        <v>0</v>
      </c>
      <c r="AP64" s="3">
        <f>'Population 2016'!AP64/'Population 2016'!AP$6</f>
        <v>1.5645246436627153E-2</v>
      </c>
      <c r="AQ64" s="3">
        <f>'Population 2016'!AQ64/'Population 2016'!AQ$6</f>
        <v>2.8335909325090159E-2</v>
      </c>
      <c r="AR64" s="3">
        <f>'Population 2016'!AR64/'Population 2016'!AR$6</f>
        <v>2.1265315673279203E-2</v>
      </c>
      <c r="AS64" s="3">
        <f>'Population 2016'!AS64/'Population 2016'!AS$6</f>
        <v>1.053704962610469E-2</v>
      </c>
      <c r="AT64" s="3">
        <f>'Population 2016'!AT64/'Population 2016'!AT$6</f>
        <v>0</v>
      </c>
      <c r="AU64" s="3">
        <f>'Population 2016'!AU64/'Population 2016'!AU$6</f>
        <v>0</v>
      </c>
      <c r="AV64" s="3">
        <f>'Population 2016'!AV64/'Population 2016'!AV$6</f>
        <v>1.7824377457404981E-2</v>
      </c>
      <c r="AW64" s="3">
        <f>'Population 2016'!AW64/'Population 2016'!AW$6</f>
        <v>1.6863364974324113E-2</v>
      </c>
      <c r="AX64" s="3">
        <f>'Population 2016'!AX64/'Population 2016'!AX$6</f>
        <v>2.3868007600685914E-2</v>
      </c>
      <c r="AY64" s="3">
        <f>'Population 2016'!AY64/'Population 2016'!AY$6</f>
        <v>2.1661643240733178E-2</v>
      </c>
      <c r="AZ64" s="3">
        <f>'Population 2016'!AZ64/'Population 2016'!AZ$6</f>
        <v>2.4921394883521509E-2</v>
      </c>
      <c r="BA64" s="3">
        <f>'Population 2016'!BA64/'Population 2016'!BA$6</f>
        <v>2.5043332735640429E-2</v>
      </c>
      <c r="BB64" s="3">
        <f>'Population 2016'!BB64/'Population 2016'!BB$6</f>
        <v>1.5798172272992416E-2</v>
      </c>
      <c r="BC64" s="5">
        <f>'Population 2016'!BC64/'Population 2016'!BC$6</f>
        <v>0</v>
      </c>
      <c r="BD64" s="9">
        <v>62</v>
      </c>
    </row>
    <row r="65" spans="2:56" x14ac:dyDescent="0.35">
      <c r="B65" s="3" t="s">
        <v>64</v>
      </c>
      <c r="C65" s="60">
        <f>'Population 2016'!C65/'Population 2016'!C$6</f>
        <v>1.8485978627268165E-2</v>
      </c>
      <c r="D65" s="3">
        <f>'Population 2016'!D65/'Population 2016'!D$6</f>
        <v>1.6595611121282661E-2</v>
      </c>
      <c r="E65" s="3">
        <f>'Population 2016'!E65/'Population 2016'!E$6</f>
        <v>1.1500918140523824E-2</v>
      </c>
      <c r="F65" s="3">
        <f>'Population 2016'!F65/'Population 2016'!F$6</f>
        <v>1.2940361810785077E-2</v>
      </c>
      <c r="G65" s="3">
        <f>'Population 2016'!G65/'Population 2016'!G$6</f>
        <v>9.6272248964513595E-3</v>
      </c>
      <c r="H65" s="3">
        <f>'Population 2016'!H65/'Population 2016'!H$6</f>
        <v>2.4225331958000678E-2</v>
      </c>
      <c r="I65" s="3">
        <f>'Population 2016'!I65/'Population 2016'!I$6</f>
        <v>9.9057978051859761E-3</v>
      </c>
      <c r="J65" s="3">
        <f>'Population 2016'!J65/'Population 2016'!J$6</f>
        <v>2.3797789199464903E-2</v>
      </c>
      <c r="K65" s="3">
        <f>'Population 2016'!K65/'Population 2016'!K$6</f>
        <v>2.0349942944085205E-2</v>
      </c>
      <c r="L65" s="3">
        <f>'Population 2016'!L65/'Population 2016'!L$6</f>
        <v>1.1263073209975865E-2</v>
      </c>
      <c r="M65" s="3">
        <f>'Population 2016'!M65/'Population 2016'!M$6</f>
        <v>1.1263073209975865E-2</v>
      </c>
      <c r="N65" s="3">
        <f>'Population 2016'!N65/'Population 2016'!N$6</f>
        <v>4.1068093928744727E-2</v>
      </c>
      <c r="O65" s="3">
        <f>'Population 2016'!O65/'Population 2016'!O$6</f>
        <v>2.4087691567589855E-2</v>
      </c>
      <c r="P65" s="3">
        <f>'Population 2016'!P65/'Population 2016'!P$6</f>
        <v>1.0149600888090077E-2</v>
      </c>
      <c r="Q65" s="3">
        <f>'Population 2016'!Q65/'Population 2016'!Q$6</f>
        <v>5.2724753694581277E-3</v>
      </c>
      <c r="R65" s="3">
        <f>'Population 2016'!R65/'Population 2016'!R$6</f>
        <v>1.87809458767287E-2</v>
      </c>
      <c r="S65" s="3">
        <f>'Population 2016'!S65/'Population 2016'!S$6</f>
        <v>2.1162364923873356E-2</v>
      </c>
      <c r="T65" s="3">
        <f>'Population 2016'!T65/'Population 2016'!T$6</f>
        <v>3.0157699990728488E-2</v>
      </c>
      <c r="U65" s="3">
        <f>'Population 2016'!U65/'Population 2016'!U$6</f>
        <v>0</v>
      </c>
      <c r="V65" s="3">
        <f>'Population 2016'!V65/'Population 2016'!V$6</f>
        <v>1.5766402714932126E-2</v>
      </c>
      <c r="W65" s="3">
        <f>'Population 2016'!W65/'Population 2016'!W$6</f>
        <v>2.2864248704663213E-2</v>
      </c>
      <c r="X65" s="3">
        <f>'Population 2016'!X65/'Population 2016'!X$6</f>
        <v>2.2864248704663213E-2</v>
      </c>
      <c r="Y65" s="3">
        <f>'Population 2016'!Y65/'Population 2016'!Y$6</f>
        <v>1.9216615415637444E-2</v>
      </c>
      <c r="Z65" s="3">
        <f>'Population 2016'!Z65/'Population 2016'!Z$6</f>
        <v>4.3016730922889497E-2</v>
      </c>
      <c r="AA65" s="3">
        <f>'Population 2016'!AA65/'Population 2016'!AA$6</f>
        <v>3.1320422205140704E-2</v>
      </c>
      <c r="AB65" s="3">
        <f>'Population 2016'!AB65/'Population 2016'!AB$6</f>
        <v>1.4489502960703391E-2</v>
      </c>
      <c r="AC65" s="3">
        <f>'Population 2016'!AC65/'Population 2016'!AC$6</f>
        <v>3.7359016157458382E-2</v>
      </c>
      <c r="AD65" s="3">
        <f>'Population 2016'!AD65/'Population 2016'!AD$6</f>
        <v>1.1347328865415058E-2</v>
      </c>
      <c r="AE65" s="3">
        <f>'Population 2016'!AE65/'Population 2016'!AE$6</f>
        <v>1.1965330705652864E-2</v>
      </c>
      <c r="AF65" s="3">
        <f>'Population 2016'!AF65/'Population 2016'!AF$6</f>
        <v>3.1613010288748758E-2</v>
      </c>
      <c r="AG65" s="3">
        <f>'Population 2016'!AG65/'Population 2016'!AG$6</f>
        <v>1.1965330705652864E-2</v>
      </c>
      <c r="AH65" s="3">
        <f>'Population 2016'!AH65/'Population 2016'!AH$6</f>
        <v>2.0467171761316554E-2</v>
      </c>
      <c r="AI65" s="3">
        <f>'Population 2016'!AI65/'Population 2016'!AI$6</f>
        <v>2.1273390056793212E-2</v>
      </c>
      <c r="AJ65" s="3">
        <f>'Population 2016'!AJ65/'Population 2016'!AJ$6</f>
        <v>1.0339326256366202E-2</v>
      </c>
      <c r="AK65" s="3">
        <f>'Population 2016'!AK65/'Population 2016'!AK$6</f>
        <v>1.8107384663832468E-3</v>
      </c>
      <c r="AL65" s="3">
        <f>'Population 2016'!AL65/'Population 2016'!AL$6</f>
        <v>2.8868360277136258E-2</v>
      </c>
      <c r="AM65" s="3">
        <f>'Population 2016'!AM65/'Population 2016'!AM$6</f>
        <v>2.2687896534895072E-2</v>
      </c>
      <c r="AN65" s="3">
        <f>'Population 2016'!AN65/'Population 2016'!AN$6</f>
        <v>0</v>
      </c>
      <c r="AO65" s="3">
        <f>'Population 2016'!AO65/'Population 2016'!AO$6</f>
        <v>0</v>
      </c>
      <c r="AP65" s="3">
        <f>'Population 2016'!AP65/'Population 2016'!AP$6</f>
        <v>1.9244612948121131E-2</v>
      </c>
      <c r="AQ65" s="3">
        <f>'Population 2016'!AQ65/'Population 2016'!AQ$6</f>
        <v>3.2163097078089349E-2</v>
      </c>
      <c r="AR65" s="3">
        <f>'Population 2016'!AR65/'Population 2016'!AR$6</f>
        <v>2.5507187726435707E-2</v>
      </c>
      <c r="AS65" s="3">
        <f>'Population 2016'!AS65/'Population 2016'!AS$6</f>
        <v>9.9057978051859761E-3</v>
      </c>
      <c r="AT65" s="3">
        <f>'Population 2016'!AT65/'Population 2016'!AT$6</f>
        <v>0</v>
      </c>
      <c r="AU65" s="3">
        <f>'Population 2016'!AU65/'Population 2016'!AU$6</f>
        <v>0</v>
      </c>
      <c r="AV65" s="3">
        <f>'Population 2016'!AV65/'Population 2016'!AV$6</f>
        <v>1.6942690337185751E-2</v>
      </c>
      <c r="AW65" s="3">
        <f>'Population 2016'!AW65/'Population 2016'!AW$6</f>
        <v>1.7485810694600284E-2</v>
      </c>
      <c r="AX65" s="3">
        <f>'Population 2016'!AX65/'Population 2016'!AX$6</f>
        <v>2.7158548454372711E-2</v>
      </c>
      <c r="AY65" s="3">
        <f>'Population 2016'!AY65/'Population 2016'!AY$6</f>
        <v>2.6877120265546464E-2</v>
      </c>
      <c r="AZ65" s="3">
        <f>'Population 2016'!AZ65/'Population 2016'!AZ$6</f>
        <v>3.1200871802200943E-2</v>
      </c>
      <c r="BA65" s="3">
        <f>'Population 2016'!BA65/'Population 2016'!BA$6</f>
        <v>2.6019564481102944E-2</v>
      </c>
      <c r="BB65" s="3">
        <f>'Population 2016'!BB65/'Population 2016'!BB$6</f>
        <v>1.6705554475338648E-2</v>
      </c>
      <c r="BC65" s="5">
        <f>'Population 2016'!BC65/'Population 2016'!BC$6</f>
        <v>0</v>
      </c>
      <c r="BD65" s="9">
        <v>63</v>
      </c>
    </row>
    <row r="66" spans="2:56" x14ac:dyDescent="0.35">
      <c r="B66" s="3" t="s">
        <v>65</v>
      </c>
      <c r="C66" s="60">
        <f>'Population 2016'!C66/'Population 2016'!C$6</f>
        <v>1.6244710607473282E-2</v>
      </c>
      <c r="D66" s="3">
        <f>'Population 2016'!D66/'Population 2016'!D$6</f>
        <v>1.4921664530641069E-2</v>
      </c>
      <c r="E66" s="3">
        <f>'Population 2016'!E66/'Population 2016'!E$6</f>
        <v>1.1355948584130665E-2</v>
      </c>
      <c r="F66" s="3">
        <f>'Population 2016'!F66/'Population 2016'!F$6</f>
        <v>1.4368562278196139E-2</v>
      </c>
      <c r="G66" s="3">
        <f>'Population 2016'!G66/'Population 2016'!G$6</f>
        <v>1.1250419791783275E-2</v>
      </c>
      <c r="H66" s="3">
        <f>'Population 2016'!H66/'Population 2016'!H$6</f>
        <v>2.150050382489551E-2</v>
      </c>
      <c r="I66" s="3">
        <f>'Population 2016'!I66/'Population 2016'!I$6</f>
        <v>1.0051471302321065E-2</v>
      </c>
      <c r="J66" s="3">
        <f>'Population 2016'!J66/'Population 2016'!J$6</f>
        <v>2.0817198244502334E-2</v>
      </c>
      <c r="K66" s="3">
        <f>'Population 2016'!K66/'Population 2016'!K$6</f>
        <v>1.9446557626473945E-2</v>
      </c>
      <c r="L66" s="3">
        <f>'Population 2016'!L66/'Population 2016'!L$6</f>
        <v>9.6093680164476628E-3</v>
      </c>
      <c r="M66" s="3">
        <f>'Population 2016'!M66/'Population 2016'!M$6</f>
        <v>9.6093680164476628E-3</v>
      </c>
      <c r="N66" s="3">
        <f>'Population 2016'!N66/'Population 2016'!N$6</f>
        <v>3.2922113249716951E-2</v>
      </c>
      <c r="O66" s="3">
        <f>'Population 2016'!O66/'Population 2016'!O$6</f>
        <v>2.1407463404577005E-2</v>
      </c>
      <c r="P66" s="3">
        <f>'Population 2016'!P66/'Population 2016'!P$6</f>
        <v>8.7223132632024102E-3</v>
      </c>
      <c r="Q66" s="3">
        <f>'Population 2016'!Q66/'Population 2016'!Q$6</f>
        <v>4.7721674876847293E-3</v>
      </c>
      <c r="R66" s="3">
        <f>'Population 2016'!R66/'Population 2016'!R$6</f>
        <v>1.8268738261908828E-2</v>
      </c>
      <c r="S66" s="3">
        <f>'Population 2016'!S66/'Population 2016'!S$6</f>
        <v>2.0223276760066921E-2</v>
      </c>
      <c r="T66" s="3">
        <f>'Population 2016'!T66/'Population 2016'!T$6</f>
        <v>2.9694124389976654E-2</v>
      </c>
      <c r="U66" s="3">
        <f>'Population 2016'!U66/'Population 2016'!U$6</f>
        <v>0</v>
      </c>
      <c r="V66" s="3">
        <f>'Population 2016'!V66/'Population 2016'!V$6</f>
        <v>1.5448246606334842E-2</v>
      </c>
      <c r="W66" s="3">
        <f>'Population 2016'!W66/'Population 2016'!W$6</f>
        <v>2.0169948186528498E-2</v>
      </c>
      <c r="X66" s="3">
        <f>'Population 2016'!X66/'Population 2016'!X$6</f>
        <v>2.0169948186528498E-2</v>
      </c>
      <c r="Y66" s="3">
        <f>'Population 2016'!Y66/'Population 2016'!Y$6</f>
        <v>1.7754700811614659E-2</v>
      </c>
      <c r="Z66" s="3">
        <f>'Population 2016'!Z66/'Population 2016'!Z$6</f>
        <v>3.6424012079562265E-2</v>
      </c>
      <c r="AA66" s="3">
        <f>'Population 2016'!AA66/'Population 2016'!AA$6</f>
        <v>2.8489472993494441E-2</v>
      </c>
      <c r="AB66" s="3">
        <f>'Population 2016'!AB66/'Population 2016'!AB$6</f>
        <v>1.316615826305401E-2</v>
      </c>
      <c r="AC66" s="3">
        <f>'Population 2016'!AC66/'Population 2016'!AC$6</f>
        <v>3.2464702975882477E-2</v>
      </c>
      <c r="AD66" s="3">
        <f>'Population 2016'!AD66/'Population 2016'!AD$6</f>
        <v>1.2664033257881733E-2</v>
      </c>
      <c r="AE66" s="3">
        <f>'Population 2016'!AE66/'Population 2016'!AE$6</f>
        <v>1.3171918675970801E-2</v>
      </c>
      <c r="AF66" s="3">
        <f>'Population 2016'!AF66/'Population 2016'!AF$6</f>
        <v>3.0921562119703507E-2</v>
      </c>
      <c r="AG66" s="3">
        <f>'Population 2016'!AG66/'Population 2016'!AG$6</f>
        <v>1.3171918675970801E-2</v>
      </c>
      <c r="AH66" s="3">
        <f>'Population 2016'!AH66/'Population 2016'!AH$6</f>
        <v>2.1344735839227465E-2</v>
      </c>
      <c r="AI66" s="3">
        <f>'Population 2016'!AI66/'Population 2016'!AI$6</f>
        <v>2.112690792970532E-2</v>
      </c>
      <c r="AJ66" s="3">
        <f>'Population 2016'!AJ66/'Population 2016'!AJ$6</f>
        <v>9.081426029330552E-3</v>
      </c>
      <c r="AK66" s="3">
        <f>'Population 2016'!AK66/'Population 2016'!AK$6</f>
        <v>2.5980160604629193E-3</v>
      </c>
      <c r="AL66" s="3">
        <f>'Population 2016'!AL66/'Population 2016'!AL$6</f>
        <v>2.5063658435482916E-2</v>
      </c>
      <c r="AM66" s="3">
        <f>'Population 2016'!AM66/'Population 2016'!AM$6</f>
        <v>2.2938018545632016E-2</v>
      </c>
      <c r="AN66" s="3">
        <f>'Population 2016'!AN66/'Population 2016'!AN$6</f>
        <v>0</v>
      </c>
      <c r="AO66" s="3">
        <f>'Population 2016'!AO66/'Population 2016'!AO$6</f>
        <v>0</v>
      </c>
      <c r="AP66" s="3">
        <f>'Population 2016'!AP66/'Population 2016'!AP$6</f>
        <v>1.7276959255171091E-2</v>
      </c>
      <c r="AQ66" s="3">
        <f>'Population 2016'!AQ66/'Population 2016'!AQ$6</f>
        <v>2.7437992198424965E-2</v>
      </c>
      <c r="AR66" s="3">
        <f>'Population 2016'!AR66/'Population 2016'!AR$6</f>
        <v>2.3309101062248413E-2</v>
      </c>
      <c r="AS66" s="3">
        <f>'Population 2016'!AS66/'Population 2016'!AS$6</f>
        <v>1.0051471302321065E-2</v>
      </c>
      <c r="AT66" s="3">
        <f>'Population 2016'!AT66/'Population 2016'!AT$6</f>
        <v>0</v>
      </c>
      <c r="AU66" s="3">
        <f>'Population 2016'!AU66/'Population 2016'!AU$6</f>
        <v>0</v>
      </c>
      <c r="AV66" s="3">
        <f>'Population 2016'!AV66/'Population 2016'!AV$6</f>
        <v>1.5894197545573693E-2</v>
      </c>
      <c r="AW66" s="3">
        <f>'Population 2016'!AW66/'Population 2016'!AW$6</f>
        <v>1.920572650062654E-2</v>
      </c>
      <c r="AX66" s="3">
        <f>'Population 2016'!AX66/'Population 2016'!AX$6</f>
        <v>2.2153218705102656E-2</v>
      </c>
      <c r="AY66" s="3">
        <f>'Population 2016'!AY66/'Population 2016'!AY$6</f>
        <v>2.3063329563972362E-2</v>
      </c>
      <c r="AZ66" s="3">
        <f>'Population 2016'!AZ66/'Population 2016'!AZ$6</f>
        <v>2.6180863227097326E-2</v>
      </c>
      <c r="BA66" s="3">
        <f>'Population 2016'!BA66/'Population 2016'!BA$6</f>
        <v>2.6677026677026677E-2</v>
      </c>
      <c r="BB66" s="3">
        <f>'Population 2016'!BB66/'Population 2016'!BB$6</f>
        <v>1.7904595242724738E-2</v>
      </c>
      <c r="BC66" s="5">
        <f>'Population 2016'!BC66/'Population 2016'!BC$6</f>
        <v>0</v>
      </c>
      <c r="BD66" s="9">
        <v>64</v>
      </c>
    </row>
    <row r="67" spans="2:56" x14ac:dyDescent="0.35">
      <c r="B67" s="3" t="s">
        <v>66</v>
      </c>
      <c r="C67" s="60">
        <f>'Population 2016'!C67/'Population 2016'!C$6</f>
        <v>1.1618733414616653E-2</v>
      </c>
      <c r="D67" s="3">
        <f>'Population 2016'!D67/'Population 2016'!D$6</f>
        <v>1.0723720346297701E-2</v>
      </c>
      <c r="E67" s="3">
        <f>'Population 2016'!E67/'Population 2016'!E$6</f>
        <v>8.3115878998743595E-3</v>
      </c>
      <c r="F67" s="3">
        <f>'Population 2016'!F67/'Population 2016'!F$6</f>
        <v>1.2897083008742318E-2</v>
      </c>
      <c r="G67" s="3">
        <f>'Population 2016'!G67/'Population 2016'!G$6</f>
        <v>9.90708608530169E-3</v>
      </c>
      <c r="H67" s="3">
        <f>'Population 2016'!H67/'Population 2016'!H$6</f>
        <v>1.9312293923692887E-2</v>
      </c>
      <c r="I67" s="3">
        <f>'Population 2016'!I67/'Population 2016'!I$6</f>
        <v>9.3231038166456254E-3</v>
      </c>
      <c r="J67" s="3">
        <f>'Population 2016'!J67/'Population 2016'!J$6</f>
        <v>1.8165176371189185E-2</v>
      </c>
      <c r="K67" s="3">
        <f>'Population 2016'!K67/'Population 2016'!K$6</f>
        <v>2.0064663370102702E-2</v>
      </c>
      <c r="L67" s="3">
        <f>'Population 2016'!L67/'Population 2016'!L$6</f>
        <v>8.0673996603200151E-3</v>
      </c>
      <c r="M67" s="3">
        <f>'Population 2016'!M67/'Population 2016'!M$6</f>
        <v>8.0673996603200151E-3</v>
      </c>
      <c r="N67" s="3">
        <f>'Population 2016'!N67/'Population 2016'!N$6</f>
        <v>2.577600023526298E-2</v>
      </c>
      <c r="O67" s="3">
        <f>'Population 2016'!O67/'Population 2016'!O$6</f>
        <v>1.8813139990378668E-2</v>
      </c>
      <c r="P67" s="3">
        <f>'Population 2016'!P67/'Population 2016'!P$6</f>
        <v>7.9822381984458422E-3</v>
      </c>
      <c r="Q67" s="3">
        <f>'Population 2016'!Q67/'Population 2016'!Q$6</f>
        <v>5.580357142857143E-3</v>
      </c>
      <c r="R67" s="3">
        <f>'Population 2016'!R67/'Population 2016'!R$6</f>
        <v>1.835410619771214E-2</v>
      </c>
      <c r="S67" s="3">
        <f>'Population 2016'!S67/'Population 2016'!S$6</f>
        <v>1.735340228748198E-2</v>
      </c>
      <c r="T67" s="3">
        <f>'Population 2016'!T67/'Population 2016'!T$6</f>
        <v>2.3785642642212352E-2</v>
      </c>
      <c r="U67" s="3">
        <f>'Population 2016'!U67/'Population 2016'!U$6</f>
        <v>0</v>
      </c>
      <c r="V67" s="3">
        <f>'Population 2016'!V67/'Population 2016'!V$6</f>
        <v>1.2195984162895928E-2</v>
      </c>
      <c r="W67" s="3">
        <f>'Population 2016'!W67/'Population 2016'!W$6</f>
        <v>1.8329533678756477E-2</v>
      </c>
      <c r="X67" s="3">
        <f>'Population 2016'!X67/'Population 2016'!X$6</f>
        <v>1.8329533678756477E-2</v>
      </c>
      <c r="Y67" s="3">
        <f>'Population 2016'!Y67/'Population 2016'!Y$6</f>
        <v>1.4760296415788677E-2</v>
      </c>
      <c r="Z67" s="3">
        <f>'Population 2016'!Z67/'Population 2016'!Z$6</f>
        <v>3.0192829430869116E-2</v>
      </c>
      <c r="AA67" s="3">
        <f>'Population 2016'!AA67/'Population 2016'!AA$6</f>
        <v>2.4356162157770738E-2</v>
      </c>
      <c r="AB67" s="3">
        <f>'Population 2016'!AB67/'Population 2016'!AB$6</f>
        <v>9.4652790238650645E-3</v>
      </c>
      <c r="AC67" s="3">
        <f>'Population 2016'!AC67/'Population 2016'!AC$6</f>
        <v>2.7333066182163381E-2</v>
      </c>
      <c r="AD67" s="3">
        <f>'Population 2016'!AD67/'Population 2016'!AD$6</f>
        <v>1.0341307531845013E-2</v>
      </c>
      <c r="AE67" s="3">
        <f>'Population 2016'!AE67/'Population 2016'!AE$6</f>
        <v>1.0497315341766043E-2</v>
      </c>
      <c r="AF67" s="3">
        <f>'Population 2016'!AF67/'Population 2016'!AF$6</f>
        <v>2.7464321274477264E-2</v>
      </c>
      <c r="AG67" s="3">
        <f>'Population 2016'!AG67/'Population 2016'!AG$6</f>
        <v>1.0497315341766043E-2</v>
      </c>
      <c r="AH67" s="3">
        <f>'Population 2016'!AH67/'Population 2016'!AH$6</f>
        <v>1.9005730388540622E-2</v>
      </c>
      <c r="AI67" s="3">
        <f>'Population 2016'!AI67/'Population 2016'!AI$6</f>
        <v>1.7552744028760718E-2</v>
      </c>
      <c r="AJ67" s="3">
        <f>'Population 2016'!AJ67/'Population 2016'!AJ$6</f>
        <v>8.5905381358532245E-3</v>
      </c>
      <c r="AK67" s="3">
        <f>'Population 2016'!AK67/'Population 2016'!AK$6</f>
        <v>1.8894662257912141E-3</v>
      </c>
      <c r="AL67" s="3">
        <f>'Population 2016'!AL67/'Population 2016'!AL$6</f>
        <v>2.342038254278439E-2</v>
      </c>
      <c r="AM67" s="3">
        <f>'Population 2016'!AM67/'Population 2016'!AM$6</f>
        <v>2.0528306490971204E-2</v>
      </c>
      <c r="AN67" s="3">
        <f>'Population 2016'!AN67/'Population 2016'!AN$6</f>
        <v>0</v>
      </c>
      <c r="AO67" s="3">
        <f>'Population 2016'!AO67/'Population 2016'!AO$6</f>
        <v>0</v>
      </c>
      <c r="AP67" s="3">
        <f>'Population 2016'!AP67/'Population 2016'!AP$6</f>
        <v>1.4205499832029563E-2</v>
      </c>
      <c r="AQ67" s="3">
        <f>'Population 2016'!AQ67/'Population 2016'!AQ$6</f>
        <v>2.4214322514167955E-2</v>
      </c>
      <c r="AR67" s="3">
        <f>'Population 2016'!AR67/'Population 2016'!AR$6</f>
        <v>1.9803692604729872E-2</v>
      </c>
      <c r="AS67" s="3">
        <f>'Population 2016'!AS67/'Population 2016'!AS$6</f>
        <v>9.3231038166456254E-3</v>
      </c>
      <c r="AT67" s="3">
        <f>'Population 2016'!AT67/'Population 2016'!AT$6</f>
        <v>0</v>
      </c>
      <c r="AU67" s="3">
        <f>'Population 2016'!AU67/'Population 2016'!AU$6</f>
        <v>0</v>
      </c>
      <c r="AV67" s="3">
        <f>'Population 2016'!AV67/'Population 2016'!AV$6</f>
        <v>1.3392112474681282E-2</v>
      </c>
      <c r="AW67" s="3">
        <f>'Population 2016'!AW67/'Population 2016'!AW$6</f>
        <v>1.6961645877525616E-2</v>
      </c>
      <c r="AX67" s="3">
        <f>'Population 2016'!AX67/'Population 2016'!AX$6</f>
        <v>1.6313667330954258E-2</v>
      </c>
      <c r="AY67" s="3">
        <f>'Population 2016'!AY67/'Population 2016'!AY$6</f>
        <v>1.9597810617558917E-2</v>
      </c>
      <c r="AZ67" s="3">
        <f>'Population 2016'!AZ67/'Population 2016'!AZ$6</f>
        <v>2.0964341860797486E-2</v>
      </c>
      <c r="BA67" s="3">
        <f>'Population 2016'!BA67/'Population 2016'!BA$6</f>
        <v>2.209471440240671E-2</v>
      </c>
      <c r="BB67" s="3">
        <f>'Population 2016'!BB67/'Population 2016'!BB$6</f>
        <v>1.5344481171819302E-2</v>
      </c>
      <c r="BC67" s="5">
        <f>'Population 2016'!BC67/'Population 2016'!BC$6</f>
        <v>0</v>
      </c>
      <c r="BD67" s="9">
        <v>65</v>
      </c>
    </row>
    <row r="68" spans="2:56" x14ac:dyDescent="0.35">
      <c r="B68" s="3" t="s">
        <v>67</v>
      </c>
      <c r="C68" s="60">
        <f>'Population 2016'!C68/'Population 2016'!C$6</f>
        <v>1.1851825288675321E-2</v>
      </c>
      <c r="D68" s="3">
        <f>'Population 2016'!D68/'Population 2016'!D$6</f>
        <v>1.0841419715952188E-2</v>
      </c>
      <c r="E68" s="3">
        <f>'Population 2016'!E68/'Population 2016'!E$6</f>
        <v>8.118295158016816E-3</v>
      </c>
      <c r="F68" s="3">
        <f>'Population 2016'!F68/'Population 2016'!F$6</f>
        <v>1.1036094520903662E-2</v>
      </c>
      <c r="G68" s="3">
        <f>'Population 2016'!G68/'Population 2016'!G$6</f>
        <v>1.1642225456173739E-2</v>
      </c>
      <c r="H68" s="3">
        <f>'Population 2016'!H68/'Population 2016'!H$6</f>
        <v>2.1923835985618631E-2</v>
      </c>
      <c r="I68" s="3">
        <f>'Population 2016'!I68/'Population 2016'!I$6</f>
        <v>1.1313974944158492E-2</v>
      </c>
      <c r="J68" s="3">
        <f>'Population 2016'!J68/'Population 2016'!J$6</f>
        <v>1.8165176371189185E-2</v>
      </c>
      <c r="K68" s="3">
        <f>'Population 2016'!K68/'Population 2016'!K$6</f>
        <v>1.9351464435146442E-2</v>
      </c>
      <c r="L68" s="3">
        <f>'Population 2016'!L68/'Population 2016'!L$6</f>
        <v>8.1567891302404584E-3</v>
      </c>
      <c r="M68" s="3">
        <f>'Population 2016'!M68/'Population 2016'!M$6</f>
        <v>8.1567891302404584E-3</v>
      </c>
      <c r="N68" s="3">
        <f>'Population 2016'!N68/'Population 2016'!N$6</f>
        <v>2.1306003617168317E-2</v>
      </c>
      <c r="O68" s="3">
        <f>'Population 2016'!O68/'Population 2016'!O$6</f>
        <v>2.1166930107896366E-2</v>
      </c>
      <c r="P68" s="3">
        <f>'Population 2016'!P68/'Population 2016'!P$6</f>
        <v>9.3038008140825714E-3</v>
      </c>
      <c r="Q68" s="3">
        <f>'Population 2016'!Q68/'Population 2016'!Q$6</f>
        <v>4.079433497536946E-3</v>
      </c>
      <c r="R68" s="3">
        <f>'Population 2016'!R68/'Population 2016'!R$6</f>
        <v>1.7158955096465766E-2</v>
      </c>
      <c r="S68" s="3">
        <f>'Population 2016'!S68/'Population 2016'!S$6</f>
        <v>1.6017108765875063E-2</v>
      </c>
      <c r="T68" s="3">
        <f>'Population 2016'!T68/'Population 2016'!T$6</f>
        <v>1.8416594320777458E-2</v>
      </c>
      <c r="U68" s="3">
        <f>'Population 2016'!U68/'Population 2016'!U$6</f>
        <v>0</v>
      </c>
      <c r="V68" s="3">
        <f>'Population 2016'!V68/'Population 2016'!V$6</f>
        <v>1.3998868778280544E-2</v>
      </c>
      <c r="W68" s="3">
        <f>'Population 2016'!W68/'Population 2016'!W$6</f>
        <v>1.8860103626943004E-2</v>
      </c>
      <c r="X68" s="3">
        <f>'Population 2016'!X68/'Population 2016'!X$6</f>
        <v>1.8860103626943004E-2</v>
      </c>
      <c r="Y68" s="3">
        <f>'Population 2016'!Y68/'Population 2016'!Y$6</f>
        <v>1.5788677723446085E-2</v>
      </c>
      <c r="Z68" s="3">
        <f>'Population 2016'!Z68/'Population 2016'!Z$6</f>
        <v>2.7033185376924267E-2</v>
      </c>
      <c r="AA68" s="3">
        <f>'Population 2016'!AA68/'Population 2016'!AA$6</f>
        <v>2.3032552791265929E-2</v>
      </c>
      <c r="AB68" s="3">
        <f>'Population 2016'!AB68/'Population 2016'!AB$6</f>
        <v>9.6110712363179623E-3</v>
      </c>
      <c r="AC68" s="3">
        <f>'Population 2016'!AC68/'Population 2016'!AC$6</f>
        <v>2.5025969428050094E-2</v>
      </c>
      <c r="AD68" s="3">
        <f>'Population 2016'!AD68/'Population 2016'!AD$6</f>
        <v>1.0859112630006065E-2</v>
      </c>
      <c r="AE68" s="3">
        <f>'Population 2016'!AE68/'Population 2016'!AE$6</f>
        <v>1.0577754539787239E-2</v>
      </c>
      <c r="AF68" s="3">
        <f>'Population 2016'!AF68/'Population 2016'!AF$6</f>
        <v>2.7630268835048124E-2</v>
      </c>
      <c r="AG68" s="3">
        <f>'Population 2016'!AG68/'Population 2016'!AG$6</f>
        <v>1.0577754539787239E-2</v>
      </c>
      <c r="AH68" s="3">
        <f>'Population 2016'!AH68/'Population 2016'!AH$6</f>
        <v>1.9449756834336182E-2</v>
      </c>
      <c r="AI68" s="3">
        <f>'Population 2016'!AI68/'Population 2016'!AI$6</f>
        <v>1.4987214202907042E-2</v>
      </c>
      <c r="AJ68" s="3">
        <f>'Population 2016'!AJ68/'Population 2016'!AJ$6</f>
        <v>8.7132601092225568E-3</v>
      </c>
      <c r="AK68" s="3">
        <f>'Population 2016'!AK68/'Population 2016'!AK$6</f>
        <v>2.2043772634230828E-3</v>
      </c>
      <c r="AL68" s="3">
        <f>'Population 2016'!AL68/'Population 2016'!AL$6</f>
        <v>2.7195475809794516E-2</v>
      </c>
      <c r="AM68" s="3">
        <f>'Population 2016'!AM68/'Population 2016'!AM$6</f>
        <v>2.113836017569546E-2</v>
      </c>
      <c r="AN68" s="3">
        <f>'Population 2016'!AN68/'Population 2016'!AN$6</f>
        <v>0</v>
      </c>
      <c r="AO68" s="3">
        <f>'Population 2016'!AO68/'Population 2016'!AO$6</f>
        <v>0</v>
      </c>
      <c r="AP68" s="3">
        <f>'Population 2016'!AP68/'Population 2016'!AP$6</f>
        <v>1.1661947497240486E-2</v>
      </c>
      <c r="AQ68" s="3">
        <f>'Population 2016'!AQ68/'Population 2016'!AQ$6</f>
        <v>2.1873850003679987E-2</v>
      </c>
      <c r="AR68" s="3">
        <f>'Population 2016'!AR68/'Population 2016'!AR$6</f>
        <v>1.9026534167276149E-2</v>
      </c>
      <c r="AS68" s="3">
        <f>'Population 2016'!AS68/'Population 2016'!AS$6</f>
        <v>1.1313974944158492E-2</v>
      </c>
      <c r="AT68" s="3">
        <f>'Population 2016'!AT68/'Population 2016'!AT$6</f>
        <v>0</v>
      </c>
      <c r="AU68" s="3">
        <f>'Population 2016'!AU68/'Population 2016'!AU$6</f>
        <v>0</v>
      </c>
      <c r="AV68" s="3">
        <f>'Population 2016'!AV68/'Population 2016'!AV$6</f>
        <v>1.4488264029548434E-2</v>
      </c>
      <c r="AW68" s="3">
        <f>'Population 2016'!AW68/'Population 2016'!AW$6</f>
        <v>1.718277790972899E-2</v>
      </c>
      <c r="AX68" s="3">
        <f>'Population 2016'!AX68/'Population 2016'!AX$6</f>
        <v>1.7008852018352876E-2</v>
      </c>
      <c r="AY68" s="3">
        <f>'Population 2016'!AY68/'Population 2016'!AY$6</f>
        <v>1.8153127781336934E-2</v>
      </c>
      <c r="AZ68" s="3">
        <f>'Population 2016'!AZ68/'Population 2016'!AZ$6</f>
        <v>1.7391382020866087E-2</v>
      </c>
      <c r="BA68" s="3">
        <f>'Population 2016'!BA68/'Population 2016'!BA$6</f>
        <v>2.2015022015022014E-2</v>
      </c>
      <c r="BB68" s="3">
        <f>'Population 2016'!BB68/'Population 2016'!BB$6</f>
        <v>1.630047313500551E-2</v>
      </c>
      <c r="BC68" s="5">
        <f>'Population 2016'!BC68/'Population 2016'!BC$6</f>
        <v>0</v>
      </c>
      <c r="BD68" s="9">
        <v>66</v>
      </c>
    </row>
    <row r="69" spans="2:56" x14ac:dyDescent="0.35">
      <c r="B69" s="3" t="s">
        <v>68</v>
      </c>
      <c r="C69" s="60">
        <f>'Population 2016'!C69/'Population 2016'!C$6</f>
        <v>1.0650505630065265E-2</v>
      </c>
      <c r="D69" s="3">
        <f>'Population 2016'!D69/'Population 2016'!D$6</f>
        <v>1.0331389114116078E-2</v>
      </c>
      <c r="E69" s="3">
        <f>'Population 2016'!E69/'Population 2016'!E$6</f>
        <v>9.4713443510196192E-3</v>
      </c>
      <c r="F69" s="3">
        <f>'Population 2016'!F69/'Population 2016'!F$6</f>
        <v>1.3156755820998874E-2</v>
      </c>
      <c r="G69" s="3">
        <f>'Population 2016'!G69/'Population 2016'!G$6</f>
        <v>1.3377364827045785E-2</v>
      </c>
      <c r="H69" s="3">
        <f>'Population 2016'!H69/'Population 2016'!H$6</f>
        <v>2.613330789365419E-2</v>
      </c>
      <c r="I69" s="3">
        <f>'Population 2016'!I69/'Population 2016'!I$6</f>
        <v>1.1022627949888317E-2</v>
      </c>
      <c r="J69" s="3">
        <f>'Population 2016'!J69/'Population 2016'!J$6</f>
        <v>2.3046774155694807E-2</v>
      </c>
      <c r="K69" s="3">
        <f>'Population 2016'!K69/'Population 2016'!K$6</f>
        <v>2.2441993153290225E-2</v>
      </c>
      <c r="L69" s="3">
        <f>'Population 2016'!L69/'Population 2016'!L$6</f>
        <v>1.0235094305890766E-2</v>
      </c>
      <c r="M69" s="3">
        <f>'Population 2016'!M69/'Population 2016'!M$6</f>
        <v>1.0235094305890766E-2</v>
      </c>
      <c r="N69" s="3">
        <f>'Population 2016'!N69/'Population 2016'!N$6</f>
        <v>2.4217382993427339E-2</v>
      </c>
      <c r="O69" s="3">
        <f>'Population 2016'!O69/'Population 2016'!O$6</f>
        <v>2.6235310287952718E-2</v>
      </c>
      <c r="P69" s="3">
        <f>'Population 2016'!P69/'Population 2016'!P$6</f>
        <v>1.1153988475973991E-2</v>
      </c>
      <c r="Q69" s="3">
        <f>'Population 2016'!Q69/'Population 2016'!Q$6</f>
        <v>5.8882389162561574E-3</v>
      </c>
      <c r="R69" s="3">
        <f>'Population 2016'!R69/'Population 2016'!R$6</f>
        <v>2.100051220761482E-2</v>
      </c>
      <c r="S69" s="3">
        <f>'Population 2016'!S69/'Population 2016'!S$6</f>
        <v>1.7940003577478721E-2</v>
      </c>
      <c r="T69" s="3">
        <f>'Population 2016'!T69/'Population 2016'!T$6</f>
        <v>1.9630319530018626E-2</v>
      </c>
      <c r="U69" s="3">
        <f>'Population 2016'!U69/'Population 2016'!U$6</f>
        <v>0</v>
      </c>
      <c r="V69" s="3">
        <f>'Population 2016'!V69/'Population 2016'!V$6</f>
        <v>1.3945842760180996E-2</v>
      </c>
      <c r="W69" s="3">
        <f>'Population 2016'!W69/'Population 2016'!W$6</f>
        <v>2.288082901554404E-2</v>
      </c>
      <c r="X69" s="3">
        <f>'Population 2016'!X69/'Population 2016'!X$6</f>
        <v>2.288082901554404E-2</v>
      </c>
      <c r="Y69" s="3">
        <f>'Population 2016'!Y69/'Population 2016'!Y$6</f>
        <v>1.7855522508443817E-2</v>
      </c>
      <c r="Z69" s="3">
        <f>'Population 2016'!Z69/'Population 2016'!Z$6</f>
        <v>3.1730117787884586E-2</v>
      </c>
      <c r="AA69" s="3">
        <f>'Population 2016'!AA69/'Population 2016'!AA$6</f>
        <v>2.7382090652868132E-2</v>
      </c>
      <c r="AB69" s="3">
        <f>'Population 2016'!AB69/'Population 2016'!AB$6</f>
        <v>9.1736945989592672E-3</v>
      </c>
      <c r="AC69" s="3">
        <f>'Population 2016'!AC69/'Population 2016'!AC$6</f>
        <v>3.0143989293203596E-2</v>
      </c>
      <c r="AD69" s="3">
        <f>'Population 2016'!AD69/'Population 2016'!AD$6</f>
        <v>1.2560472238249522E-2</v>
      </c>
      <c r="AE69" s="3">
        <f>'Population 2016'!AE69/'Population 2016'!AE$6</f>
        <v>1.2266977698232349E-2</v>
      </c>
      <c r="AF69" s="3">
        <f>'Population 2016'!AF69/'Population 2016'!AF$6</f>
        <v>3.7144595641110743E-2</v>
      </c>
      <c r="AG69" s="3">
        <f>'Population 2016'!AG69/'Population 2016'!AG$6</f>
        <v>1.2266977698232349E-2</v>
      </c>
      <c r="AH69" s="3">
        <f>'Population 2016'!AH69/'Population 2016'!AH$6</f>
        <v>2.2418091105835626E-2</v>
      </c>
      <c r="AI69" s="3">
        <f>'Population 2016'!AI69/'Population 2016'!AI$6</f>
        <v>1.6041885517939874E-2</v>
      </c>
      <c r="AJ69" s="3">
        <f>'Population 2016'!AJ69/'Population 2016'!AJ$6</f>
        <v>9.5723139228078794E-3</v>
      </c>
      <c r="AK69" s="3">
        <f>'Population 2016'!AK69/'Population 2016'!AK$6</f>
        <v>2.2043772634230828E-3</v>
      </c>
      <c r="AL69" s="3">
        <f>'Population 2016'!AL69/'Population 2016'!AL$6</f>
        <v>3.1414697696452894E-2</v>
      </c>
      <c r="AM69" s="3">
        <f>'Population 2016'!AM69/'Population 2016'!AM$6</f>
        <v>2.4304538799414348E-2</v>
      </c>
      <c r="AN69" s="3">
        <f>'Population 2016'!AN69/'Population 2016'!AN$6</f>
        <v>0</v>
      </c>
      <c r="AO69" s="3">
        <f>'Population 2016'!AO69/'Population 2016'!AO$6</f>
        <v>0</v>
      </c>
      <c r="AP69" s="3">
        <f>'Population 2016'!AP69/'Population 2016'!AP$6</f>
        <v>1.1469981283294141E-2</v>
      </c>
      <c r="AQ69" s="3">
        <f>'Population 2016'!AQ69/'Population 2016'!AQ$6</f>
        <v>2.7629351586074925E-2</v>
      </c>
      <c r="AR69" s="3">
        <f>'Population 2016'!AR69/'Population 2016'!AR$6</f>
        <v>2.2154384925726262E-2</v>
      </c>
      <c r="AS69" s="3">
        <f>'Population 2016'!AS69/'Population 2016'!AS$6</f>
        <v>1.1022627949888317E-2</v>
      </c>
      <c r="AT69" s="3">
        <f>'Population 2016'!AT69/'Population 2016'!AT$6</f>
        <v>0</v>
      </c>
      <c r="AU69" s="3">
        <f>'Population 2016'!AU69/'Population 2016'!AU$6</f>
        <v>0</v>
      </c>
      <c r="AV69" s="3">
        <f>'Population 2016'!AV69/'Population 2016'!AV$6</f>
        <v>1.7490766114619326E-2</v>
      </c>
      <c r="AW69" s="3">
        <f>'Population 2016'!AW69/'Population 2016'!AW$6</f>
        <v>1.9885502747770251E-2</v>
      </c>
      <c r="AX69" s="3">
        <f>'Population 2016'!AX69/'Population 2016'!AX$6</f>
        <v>2.3636279371553041E-2</v>
      </c>
      <c r="AY69" s="3">
        <f>'Population 2016'!AY69/'Population 2016'!AY$6</f>
        <v>2.1283273926484561E-2</v>
      </c>
      <c r="AZ69" s="3">
        <f>'Population 2016'!AZ69/'Population 2016'!AZ$6</f>
        <v>1.9561955123624412E-2</v>
      </c>
      <c r="BA69" s="3">
        <f>'Population 2016'!BA69/'Population 2016'!BA$6</f>
        <v>2.7394258163488932E-2</v>
      </c>
      <c r="BB69" s="3">
        <f>'Population 2016'!BB69/'Population 2016'!BB$6</f>
        <v>1.6835180504245251E-2</v>
      </c>
      <c r="BC69" s="5">
        <f>'Population 2016'!BC69/'Population 2016'!BC$6</f>
        <v>0</v>
      </c>
      <c r="BD69" s="9">
        <v>67</v>
      </c>
    </row>
    <row r="70" spans="2:56" x14ac:dyDescent="0.35">
      <c r="B70" s="3" t="s">
        <v>69</v>
      </c>
      <c r="C70" s="60">
        <f>'Population 2016'!C70/'Population 2016'!C$6</f>
        <v>1.1242200387291113E-2</v>
      </c>
      <c r="D70" s="3">
        <f>'Population 2016'!D70/'Population 2016'!D$6</f>
        <v>1.0619098684382601E-2</v>
      </c>
      <c r="E70" s="3">
        <f>'Population 2016'!E70/'Population 2016'!E$6</f>
        <v>8.9397893109113748E-3</v>
      </c>
      <c r="F70" s="3">
        <f>'Population 2016'!F70/'Population 2016'!F$6</f>
        <v>1.2074785769929888E-2</v>
      </c>
      <c r="G70" s="3">
        <f>'Population 2016'!G70/'Population 2016'!G$6</f>
        <v>1.3041531400425389E-2</v>
      </c>
      <c r="H70" s="3">
        <f>'Population 2016'!H70/'Population 2016'!H$6</f>
        <v>2.6616264302366487E-2</v>
      </c>
      <c r="I70" s="3">
        <f>'Population 2016'!I70/'Population 2016'!I$6</f>
        <v>1.0682723123239779E-2</v>
      </c>
      <c r="J70" s="3">
        <f>'Population 2016'!J70/'Population 2016'!J$6</f>
        <v>2.1239644206623012E-2</v>
      </c>
      <c r="K70" s="3">
        <f>'Population 2016'!K70/'Population 2016'!K$6</f>
        <v>2.1728794218333968E-2</v>
      </c>
      <c r="L70" s="3">
        <f>'Population 2016'!L70/'Population 2016'!L$6</f>
        <v>1.0570304818092428E-2</v>
      </c>
      <c r="M70" s="3">
        <f>'Population 2016'!M70/'Population 2016'!M$6</f>
        <v>1.0570304818092428E-2</v>
      </c>
      <c r="N70" s="3">
        <f>'Population 2016'!N70/'Population 2016'!N$6</f>
        <v>2.7437545030804745E-2</v>
      </c>
      <c r="O70" s="3">
        <f>'Population 2016'!O70/'Population 2016'!O$6</f>
        <v>2.690536732870593E-2</v>
      </c>
      <c r="P70" s="3">
        <f>'Population 2016'!P70/'Population 2016'!P$6</f>
        <v>1.120685098059946E-2</v>
      </c>
      <c r="Q70" s="3">
        <f>'Population 2016'!Q70/'Population 2016'!Q$6</f>
        <v>4.8106527093596061E-3</v>
      </c>
      <c r="R70" s="3">
        <f>'Population 2016'!R70/'Population 2016'!R$6</f>
        <v>2.2024927437254566E-2</v>
      </c>
      <c r="S70" s="3">
        <f>'Population 2016'!S70/'Population 2016'!S$6</f>
        <v>1.7253443323267292E-2</v>
      </c>
      <c r="T70" s="3">
        <f>'Population 2016'!T70/'Population 2016'!T$6</f>
        <v>1.7641158770428933E-2</v>
      </c>
      <c r="U70" s="3">
        <f>'Population 2016'!U70/'Population 2016'!U$6</f>
        <v>0</v>
      </c>
      <c r="V70" s="3">
        <f>'Population 2016'!V70/'Population 2016'!V$6</f>
        <v>1.4847285067873302E-2</v>
      </c>
      <c r="W70" s="3">
        <f>'Population 2016'!W70/'Population 2016'!W$6</f>
        <v>2.2930569948186527E-2</v>
      </c>
      <c r="X70" s="3">
        <f>'Population 2016'!X70/'Population 2016'!X$6</f>
        <v>2.2930569948186527E-2</v>
      </c>
      <c r="Y70" s="3">
        <f>'Population 2016'!Y70/'Population 2016'!Y$6</f>
        <v>1.7593386096688007E-2</v>
      </c>
      <c r="Z70" s="3">
        <f>'Population 2016'!Z70/'Population 2016'!Z$6</f>
        <v>3.3285634860595895E-2</v>
      </c>
      <c r="AA70" s="3">
        <f>'Population 2016'!AA70/'Population 2016'!AA$6</f>
        <v>2.8028271996100414E-2</v>
      </c>
      <c r="AB70" s="3">
        <f>'Population 2016'!AB70/'Population 2016'!AB$6</f>
        <v>9.4092050959985653E-3</v>
      </c>
      <c r="AC70" s="3">
        <f>'Population 2016'!AC70/'Population 2016'!AC$6</f>
        <v>3.1056323507098312E-2</v>
      </c>
      <c r="AD70" s="3">
        <f>'Population 2016'!AD70/'Population 2016'!AD$6</f>
        <v>1.17615729439439E-2</v>
      </c>
      <c r="AE70" s="3">
        <f>'Population 2016'!AE70/'Population 2016'!AE$6</f>
        <v>1.1301707321977999E-2</v>
      </c>
      <c r="AF70" s="3">
        <f>'Population 2016'!AF70/'Population 2016'!AF$6</f>
        <v>3.6591437105874543E-2</v>
      </c>
      <c r="AG70" s="3">
        <f>'Population 2016'!AG70/'Population 2016'!AG$6</f>
        <v>1.1301707321977999E-2</v>
      </c>
      <c r="AH70" s="3">
        <f>'Population 2016'!AH70/'Population 2016'!AH$6</f>
        <v>2.2585912124718988E-2</v>
      </c>
      <c r="AI70" s="3">
        <f>'Population 2016'!AI70/'Population 2016'!AI$6</f>
        <v>1.4953732573858382E-2</v>
      </c>
      <c r="AJ70" s="3">
        <f>'Population 2016'!AJ70/'Population 2016'!AJ$6</f>
        <v>9.7257163895195439E-3</v>
      </c>
      <c r="AK70" s="3">
        <f>'Population 2016'!AK70/'Population 2016'!AK$6</f>
        <v>2.1256495040151155E-3</v>
      </c>
      <c r="AL70" s="3">
        <f>'Population 2016'!AL70/'Population 2016'!AL$6</f>
        <v>3.2599040682181557E-2</v>
      </c>
      <c r="AM70" s="3">
        <f>'Population 2016'!AM70/'Population 2016'!AM$6</f>
        <v>2.4658369936554417E-2</v>
      </c>
      <c r="AN70" s="3">
        <f>'Population 2016'!AN70/'Population 2016'!AN$6</f>
        <v>0</v>
      </c>
      <c r="AO70" s="3">
        <f>'Population 2016'!AO70/'Population 2016'!AO$6</f>
        <v>0</v>
      </c>
      <c r="AP70" s="3">
        <f>'Population 2016'!AP70/'Population 2016'!AP$6</f>
        <v>1.2429812353025867E-2</v>
      </c>
      <c r="AQ70" s="3">
        <f>'Population 2016'!AQ70/'Population 2016'!AQ$6</f>
        <v>2.6466475307279018E-2</v>
      </c>
      <c r="AR70" s="3">
        <f>'Population 2016'!AR70/'Population 2016'!AR$6</f>
        <v>2.2440944436845561E-2</v>
      </c>
      <c r="AS70" s="3">
        <f>'Population 2016'!AS70/'Population 2016'!AS$6</f>
        <v>1.0682723123239779E-2</v>
      </c>
      <c r="AT70" s="3">
        <f>'Population 2016'!AT70/'Population 2016'!AT$6</f>
        <v>0</v>
      </c>
      <c r="AU70" s="3">
        <f>'Population 2016'!AU70/'Population 2016'!AU$6</f>
        <v>0</v>
      </c>
      <c r="AV70" s="3">
        <f>'Population 2016'!AV70/'Population 2016'!AV$6</f>
        <v>1.6585249612772548E-2</v>
      </c>
      <c r="AW70" s="3">
        <f>'Population 2016'!AW70/'Population 2016'!AW$6</f>
        <v>1.9803601995102334E-2</v>
      </c>
      <c r="AX70" s="3">
        <f>'Population 2016'!AX70/'Population 2016'!AX$6</f>
        <v>2.0762849330305418E-2</v>
      </c>
      <c r="AY70" s="3">
        <f>'Population 2016'!AY70/'Population 2016'!AY$6</f>
        <v>2.2229197212106099E-2</v>
      </c>
      <c r="AZ70" s="3">
        <f>'Population 2016'!AZ70/'Population 2016'!AZ$6</f>
        <v>2.147348863798771E-2</v>
      </c>
      <c r="BA70" s="3">
        <f>'Population 2016'!BA70/'Population 2016'!BA$6</f>
        <v>2.8250951327874405E-2</v>
      </c>
      <c r="BB70" s="3">
        <f>'Population 2016'!BB70/'Population 2016'!BB$6</f>
        <v>1.6818977250631927E-2</v>
      </c>
      <c r="BC70" s="5">
        <f>'Population 2016'!BC70/'Population 2016'!BC$6</f>
        <v>0</v>
      </c>
      <c r="BD70" s="9">
        <v>68</v>
      </c>
    </row>
    <row r="71" spans="2:56" x14ac:dyDescent="0.35">
      <c r="B71" s="3" t="s">
        <v>70</v>
      </c>
      <c r="C71" s="60">
        <f>'Population 2016'!C71/'Population 2016'!C$6</f>
        <v>9.7002079896722371E-3</v>
      </c>
      <c r="D71" s="3">
        <f>'Population 2016'!D71/'Population 2016'!D$6</f>
        <v>9.1543954175712077E-3</v>
      </c>
      <c r="E71" s="3">
        <f>'Population 2016'!E71/'Population 2016'!E$6</f>
        <v>7.6833864888373442E-3</v>
      </c>
      <c r="F71" s="3">
        <f>'Population 2016'!F71/'Population 2016'!F$6</f>
        <v>1.1252488531117459E-2</v>
      </c>
      <c r="G71" s="3">
        <f>'Population 2016'!G71/'Population 2016'!G$6</f>
        <v>1.2481809022724728E-2</v>
      </c>
      <c r="H71" s="3">
        <f>'Population 2016'!H71/'Population 2016'!H$6</f>
        <v>2.3330968238163097E-2</v>
      </c>
      <c r="I71" s="3">
        <f>'Population 2016'!I71/'Population 2016'!I$6</f>
        <v>9.4687773137807126E-3</v>
      </c>
      <c r="J71" s="3">
        <f>'Population 2016'!J71/'Population 2016'!J$6</f>
        <v>1.959679879837593E-2</v>
      </c>
      <c r="K71" s="3">
        <f>'Population 2016'!K71/'Population 2016'!K$6</f>
        <v>1.9922023583111449E-2</v>
      </c>
      <c r="L71" s="3">
        <f>'Population 2016'!L71/'Population 2016'!L$6</f>
        <v>8.5813891123625637E-3</v>
      </c>
      <c r="M71" s="3">
        <f>'Population 2016'!M71/'Population 2016'!M$6</f>
        <v>8.5813891123625637E-3</v>
      </c>
      <c r="N71" s="3">
        <f>'Population 2016'!N71/'Population 2016'!N$6</f>
        <v>2.4540869590789455E-2</v>
      </c>
      <c r="O71" s="3">
        <f>'Population 2016'!O71/'Population 2016'!O$6</f>
        <v>2.1785444299360867E-2</v>
      </c>
      <c r="P71" s="3">
        <f>'Population 2016'!P71/'Population 2016'!P$6</f>
        <v>1.120685098059946E-2</v>
      </c>
      <c r="Q71" s="3">
        <f>'Population 2016'!Q71/'Population 2016'!Q$6</f>
        <v>5.2724753694581277E-3</v>
      </c>
      <c r="R71" s="3">
        <f>'Population 2016'!R71/'Population 2016'!R$6</f>
        <v>1.6646747481645893E-2</v>
      </c>
      <c r="S71" s="3">
        <f>'Population 2016'!S71/'Population 2016'!S$6</f>
        <v>1.5998695272467091E-2</v>
      </c>
      <c r="T71" s="3">
        <f>'Population 2016'!T71/'Population 2016'!T$6</f>
        <v>1.7388299351837024E-2</v>
      </c>
      <c r="U71" s="3">
        <f>'Population 2016'!U71/'Population 2016'!U$6</f>
        <v>0</v>
      </c>
      <c r="V71" s="3">
        <f>'Population 2016'!V71/'Population 2016'!V$6</f>
        <v>1.3539309954751132E-2</v>
      </c>
      <c r="W71" s="3">
        <f>'Population 2016'!W71/'Population 2016'!W$6</f>
        <v>2.0277720207253887E-2</v>
      </c>
      <c r="X71" s="3">
        <f>'Population 2016'!X71/'Population 2016'!X$6</f>
        <v>2.0277720207253887E-2</v>
      </c>
      <c r="Y71" s="3">
        <f>'Population 2016'!Y71/'Population 2016'!Y$6</f>
        <v>1.6141553662348138E-2</v>
      </c>
      <c r="Z71" s="3">
        <f>'Population 2016'!Z71/'Population 2016'!Z$6</f>
        <v>2.8822637634398802E-2</v>
      </c>
      <c r="AA71" s="3">
        <f>'Population 2016'!AA71/'Population 2016'!AA$6</f>
        <v>2.4902354124874231E-2</v>
      </c>
      <c r="AB71" s="3">
        <f>'Population 2016'!AB71/'Population 2016'!AB$6</f>
        <v>8.1082899694957834E-3</v>
      </c>
      <c r="AC71" s="3">
        <f>'Population 2016'!AC71/'Population 2016'!AC$6</f>
        <v>2.7317503978088416E-2</v>
      </c>
      <c r="AD71" s="3">
        <f>'Population 2016'!AD71/'Population 2016'!AD$6</f>
        <v>1.0933084786886217E-2</v>
      </c>
      <c r="AE71" s="3">
        <f>'Population 2016'!AE71/'Population 2016'!AE$6</f>
        <v>1.0376656544734249E-2</v>
      </c>
      <c r="AF71" s="3">
        <f>'Population 2016'!AF71/'Population 2016'!AF$6</f>
        <v>3.4931961500165948E-2</v>
      </c>
      <c r="AG71" s="3">
        <f>'Population 2016'!AG71/'Population 2016'!AG$6</f>
        <v>1.0376656544734249E-2</v>
      </c>
      <c r="AH71" s="3">
        <f>'Population 2016'!AH71/'Population 2016'!AH$6</f>
        <v>2.0561571084438447E-2</v>
      </c>
      <c r="AI71" s="3">
        <f>'Population 2016'!AI71/'Population 2016'!AI$6</f>
        <v>1.4401285694555468E-2</v>
      </c>
      <c r="AJ71" s="3">
        <f>'Population 2016'!AJ71/'Population 2016'!AJ$6</f>
        <v>9.5109529361232133E-3</v>
      </c>
      <c r="AK71" s="3">
        <f>'Population 2016'!AK71/'Population 2016'!AK$6</f>
        <v>1.8107384663832468E-3</v>
      </c>
      <c r="AL71" s="3">
        <f>'Population 2016'!AL71/'Population 2016'!AL$6</f>
        <v>2.9031207437673949E-2</v>
      </c>
      <c r="AM71" s="3">
        <f>'Population 2016'!AM71/'Population 2016'!AM$6</f>
        <v>2.1785017081503173E-2</v>
      </c>
      <c r="AN71" s="3">
        <f>'Population 2016'!AN71/'Population 2016'!AN$6</f>
        <v>0</v>
      </c>
      <c r="AO71" s="3">
        <f>'Population 2016'!AO71/'Population 2016'!AO$6</f>
        <v>0</v>
      </c>
      <c r="AP71" s="3">
        <f>'Population 2016'!AP71/'Population 2016'!AP$6</f>
        <v>1.1182031962374621E-2</v>
      </c>
      <c r="AQ71" s="3">
        <f>'Population 2016'!AQ71/'Population 2016'!AQ$6</f>
        <v>2.433208213733716E-2</v>
      </c>
      <c r="AR71" s="3">
        <f>'Population 2016'!AR71/'Population 2016'!AR$6</f>
        <v>2.008064361153156E-2</v>
      </c>
      <c r="AS71" s="3">
        <f>'Population 2016'!AS71/'Population 2016'!AS$6</f>
        <v>9.4687773137807126E-3</v>
      </c>
      <c r="AT71" s="3">
        <f>'Population 2016'!AT71/'Population 2016'!AT$6</f>
        <v>0</v>
      </c>
      <c r="AU71" s="3">
        <f>'Population 2016'!AU71/'Population 2016'!AU$6</f>
        <v>0</v>
      </c>
      <c r="AV71" s="3">
        <f>'Population 2016'!AV71/'Population 2016'!AV$6</f>
        <v>1.6299297033241986E-2</v>
      </c>
      <c r="AW71" s="3">
        <f>'Population 2016'!AW71/'Population 2016'!AW$6</f>
        <v>1.891907386628883E-2</v>
      </c>
      <c r="AX71" s="3">
        <f>'Population 2016'!AX71/'Population 2016'!AX$6</f>
        <v>1.9279788663855033E-2</v>
      </c>
      <c r="AY71" s="3">
        <f>'Population 2016'!AY71/'Population 2016'!AY$6</f>
        <v>1.98127931824729E-2</v>
      </c>
      <c r="AZ71" s="3">
        <f>'Population 2016'!AZ71/'Population 2016'!AZ$6</f>
        <v>1.9311847934829214E-2</v>
      </c>
      <c r="BA71" s="3">
        <f>'Population 2016'!BA71/'Population 2016'!BA$6</f>
        <v>2.4565178411332256E-2</v>
      </c>
      <c r="BB71" s="3">
        <f>'Population 2016'!BB71/'Population 2016'!BB$6</f>
        <v>1.5085229114006093E-2</v>
      </c>
      <c r="BC71" s="5">
        <f>'Population 2016'!BC71/'Population 2016'!BC$6</f>
        <v>0</v>
      </c>
      <c r="BD71" s="9">
        <v>69</v>
      </c>
    </row>
    <row r="72" spans="2:56" x14ac:dyDescent="0.35">
      <c r="B72" s="3" t="s">
        <v>71</v>
      </c>
      <c r="C72" s="60">
        <f>'Population 2016'!C72/'Population 2016'!C$6</f>
        <v>7.8892634296779743E-3</v>
      </c>
      <c r="D72" s="3">
        <f>'Population 2016'!D72/'Population 2016'!D$6</f>
        <v>7.3889048727539038E-3</v>
      </c>
      <c r="E72" s="3">
        <f>'Population 2016'!E72/'Population 2016'!E$6</f>
        <v>6.0403981830482265E-3</v>
      </c>
      <c r="F72" s="3">
        <f>'Population 2016'!F72/'Population 2016'!F$6</f>
        <v>9.0452696269367264E-3</v>
      </c>
      <c r="G72" s="3">
        <f>'Population 2016'!G72/'Population 2016'!G$6</f>
        <v>1.119444755401321E-2</v>
      </c>
      <c r="H72" s="3">
        <f>'Population 2016'!H72/'Population 2016'!H$6</f>
        <v>2.1124871062563725E-2</v>
      </c>
      <c r="I72" s="3">
        <f>'Population 2016'!I72/'Population 2016'!I$6</f>
        <v>9.0317568223754491E-3</v>
      </c>
      <c r="J72" s="3">
        <f>'Population 2016'!J72/'Population 2016'!J$6</f>
        <v>1.4996831655284095E-2</v>
      </c>
      <c r="K72" s="3">
        <f>'Population 2016'!K72/'Population 2016'!K$6</f>
        <v>1.6070749334347659E-2</v>
      </c>
      <c r="L72" s="3">
        <f>'Population 2016'!L72/'Population 2016'!L$6</f>
        <v>7.7098417806382409E-3</v>
      </c>
      <c r="M72" s="3">
        <f>'Population 2016'!M72/'Population 2016'!M$6</f>
        <v>7.7098417806382409E-3</v>
      </c>
      <c r="N72" s="3">
        <f>'Population 2016'!N72/'Population 2016'!N$6</f>
        <v>1.9556235204164156E-2</v>
      </c>
      <c r="O72" s="3">
        <f>'Population 2016'!O72/'Population 2016'!O$6</f>
        <v>1.9775273177101229E-2</v>
      </c>
      <c r="P72" s="3">
        <f>'Population 2016'!P72/'Population 2016'!P$6</f>
        <v>8.6165882539514724E-3</v>
      </c>
      <c r="Q72" s="3">
        <f>'Population 2016'!Q72/'Population 2016'!Q$6</f>
        <v>3.7330665024630544E-3</v>
      </c>
      <c r="R72" s="3">
        <f>'Population 2016'!R72/'Population 2016'!R$6</f>
        <v>1.4683284958169712E-2</v>
      </c>
      <c r="S72" s="3">
        <f>'Population 2016'!S72/'Population 2016'!S$6</f>
        <v>1.2955207862035585E-2</v>
      </c>
      <c r="T72" s="3">
        <f>'Population 2016'!T72/'Population 2016'!T$6</f>
        <v>1.3005402762910581E-2</v>
      </c>
      <c r="U72" s="3">
        <f>'Population 2016'!U72/'Population 2016'!U$6</f>
        <v>0</v>
      </c>
      <c r="V72" s="3">
        <f>'Population 2016'!V72/'Population 2016'!V$6</f>
        <v>1.1471295248868777E-2</v>
      </c>
      <c r="W72" s="3">
        <f>'Population 2016'!W72/'Population 2016'!W$6</f>
        <v>1.7293264248704664E-2</v>
      </c>
      <c r="X72" s="3">
        <f>'Population 2016'!X72/'Population 2016'!X$6</f>
        <v>1.7293264248704664E-2</v>
      </c>
      <c r="Y72" s="3">
        <f>'Population 2016'!Y72/'Population 2016'!Y$6</f>
        <v>1.2985834551595504E-2</v>
      </c>
      <c r="Z72" s="3">
        <f>'Population 2016'!Z72/'Population 2016'!Z$6</f>
        <v>2.2184347001831986E-2</v>
      </c>
      <c r="AA72" s="3">
        <f>'Population 2016'!AA72/'Population 2016'!AA$6</f>
        <v>2.0094115000281219E-2</v>
      </c>
      <c r="AB72" s="3">
        <f>'Population 2016'!AB72/'Population 2016'!AB$6</f>
        <v>6.7513009151265024E-3</v>
      </c>
      <c r="AC72" s="3">
        <f>'Population 2016'!AC72/'Population 2016'!AC$6</f>
        <v>2.1380523123489981E-2</v>
      </c>
      <c r="AD72" s="3">
        <f>'Population 2016'!AD72/'Population 2016'!AD$6</f>
        <v>1.0075007767076472E-2</v>
      </c>
      <c r="AE72" s="3">
        <f>'Population 2016'!AE72/'Population 2016'!AE$6</f>
        <v>9.6728135620487866E-3</v>
      </c>
      <c r="AF72" s="3">
        <f>'Population 2016'!AF72/'Population 2016'!AF$6</f>
        <v>2.8819559685805952E-2</v>
      </c>
      <c r="AG72" s="3">
        <f>'Population 2016'!AG72/'Population 2016'!AG$6</f>
        <v>9.6728135620487866E-3</v>
      </c>
      <c r="AH72" s="3">
        <f>'Population 2016'!AH72/'Population 2016'!AH$6</f>
        <v>1.778203545918278E-2</v>
      </c>
      <c r="AI72" s="3">
        <f>'Population 2016'!AI72/'Population 2016'!AI$6</f>
        <v>1.1103345233262325E-2</v>
      </c>
      <c r="AJ72" s="3">
        <f>'Population 2016'!AJ72/'Population 2016'!AJ$6</f>
        <v>7.117874455421243E-3</v>
      </c>
      <c r="AK72" s="3">
        <f>'Population 2016'!AK72/'Population 2016'!AK$6</f>
        <v>2.9129270980947884E-3</v>
      </c>
      <c r="AL72" s="3">
        <f>'Population 2016'!AL72/'Population 2016'!AL$6</f>
        <v>2.6085154260673891E-2</v>
      </c>
      <c r="AM72" s="3">
        <f>'Population 2016'!AM72/'Population 2016'!AM$6</f>
        <v>1.8673743289409468E-2</v>
      </c>
      <c r="AN72" s="3">
        <f>'Population 2016'!AN72/'Population 2016'!AN$6</f>
        <v>0</v>
      </c>
      <c r="AO72" s="3">
        <f>'Population 2016'!AO72/'Population 2016'!AO$6</f>
        <v>0</v>
      </c>
      <c r="AP72" s="3">
        <f>'Population 2016'!AP72/'Population 2016'!AP$6</f>
        <v>1.0174209339156309E-2</v>
      </c>
      <c r="AQ72" s="3">
        <f>'Population 2016'!AQ72/'Population 2016'!AQ$6</f>
        <v>1.8532420696253771E-2</v>
      </c>
      <c r="AR72" s="3">
        <f>'Population 2016'!AR72/'Population 2016'!AR$6</f>
        <v>1.6510801654471403E-2</v>
      </c>
      <c r="AS72" s="3">
        <f>'Population 2016'!AS72/'Population 2016'!AS$6</f>
        <v>9.0317568223754491E-3</v>
      </c>
      <c r="AT72" s="3">
        <f>'Population 2016'!AT72/'Population 2016'!AT$6</f>
        <v>0</v>
      </c>
      <c r="AU72" s="3">
        <f>'Population 2016'!AU72/'Population 2016'!AU$6</f>
        <v>0</v>
      </c>
      <c r="AV72" s="3">
        <f>'Population 2016'!AV72/'Population 2016'!AV$6</f>
        <v>1.5012510425354461E-2</v>
      </c>
      <c r="AW72" s="3">
        <f>'Population 2016'!AW72/'Population 2016'!AW$6</f>
        <v>1.6584902415253195E-2</v>
      </c>
      <c r="AX72" s="3">
        <f>'Population 2016'!AX72/'Population 2016'!AX$6</f>
        <v>1.3950039393798953E-2</v>
      </c>
      <c r="AY72" s="3">
        <f>'Population 2016'!AY72/'Population 2016'!AY$6</f>
        <v>1.6497762031499247E-2</v>
      </c>
      <c r="AZ72" s="3">
        <f>'Population 2016'!AZ72/'Population 2016'!AZ$6</f>
        <v>1.56406316992997E-2</v>
      </c>
      <c r="BA72" s="3">
        <f>'Population 2016'!BA72/'Population 2016'!BA$6</f>
        <v>2.097902097902098E-2</v>
      </c>
      <c r="BB72" s="3">
        <f>'Population 2016'!BB72/'Population 2016'!BB$6</f>
        <v>1.2654741072007258E-2</v>
      </c>
      <c r="BC72" s="5">
        <f>'Population 2016'!BC72/'Population 2016'!BC$6</f>
        <v>0</v>
      </c>
      <c r="BD72" s="9">
        <v>70</v>
      </c>
    </row>
    <row r="73" spans="2:56" x14ac:dyDescent="0.35">
      <c r="B73" s="3" t="s">
        <v>72</v>
      </c>
      <c r="C73" s="60">
        <f>'Population 2016'!C73/'Population 2016'!C$6</f>
        <v>7.315498816610486E-3</v>
      </c>
      <c r="D73" s="3">
        <f>'Population 2016'!D73/'Population 2016'!D$6</f>
        <v>6.8657965631784062E-3</v>
      </c>
      <c r="E73" s="3">
        <f>'Population 2016'!E73/'Population 2016'!E$6</f>
        <v>5.6538126993331403E-3</v>
      </c>
      <c r="F73" s="3">
        <f>'Population 2016'!F73/'Population 2016'!F$6</f>
        <v>8.0931359819960188E-3</v>
      </c>
      <c r="G73" s="3">
        <f>'Population 2016'!G73/'Population 2016'!G$6</f>
        <v>1.2593753498264861E-2</v>
      </c>
      <c r="H73" s="3">
        <f>'Population 2016'!H73/'Population 2016'!H$6</f>
        <v>2.0200695218731555E-2</v>
      </c>
      <c r="I73" s="3">
        <f>'Population 2016'!I73/'Population 2016'!I$6</f>
        <v>9.3716616490239872E-3</v>
      </c>
      <c r="J73" s="3">
        <f>'Population 2016'!J73/'Population 2016'!J$6</f>
        <v>1.6052946560585792E-2</v>
      </c>
      <c r="K73" s="3">
        <f>'Population 2016'!K73/'Population 2016'!K$6</f>
        <v>1.7687333586915176E-2</v>
      </c>
      <c r="L73" s="3">
        <f>'Population 2016'!L73/'Population 2016'!L$6</f>
        <v>6.6595155090730315E-3</v>
      </c>
      <c r="M73" s="3">
        <f>'Population 2016'!M73/'Population 2016'!M$6</f>
        <v>6.6595155090730315E-3</v>
      </c>
      <c r="N73" s="3">
        <f>'Population 2016'!N73/'Population 2016'!N$6</f>
        <v>1.9512123395432956E-2</v>
      </c>
      <c r="O73" s="3">
        <f>'Population 2016'!O73/'Population 2016'!O$6</f>
        <v>1.9277025633977048E-2</v>
      </c>
      <c r="P73" s="3">
        <f>'Population 2016'!P73/'Population 2016'!P$6</f>
        <v>7.7707881799439658E-3</v>
      </c>
      <c r="Q73" s="3">
        <f>'Population 2016'!Q73/'Population 2016'!Q$6</f>
        <v>3.9254926108374388E-3</v>
      </c>
      <c r="R73" s="3">
        <f>'Population 2016'!R73/'Population 2016'!R$6</f>
        <v>1.4768652893973024E-2</v>
      </c>
      <c r="S73" s="3">
        <f>'Population 2016'!S73/'Population 2016'!S$6</f>
        <v>1.2918380875219647E-2</v>
      </c>
      <c r="T73" s="3">
        <f>'Population 2016'!T73/'Population 2016'!T$6</f>
        <v>1.258397039859073E-2</v>
      </c>
      <c r="U73" s="3">
        <f>'Population 2016'!U73/'Population 2016'!U$6</f>
        <v>0</v>
      </c>
      <c r="V73" s="3">
        <f>'Population 2016'!V73/'Population 2016'!V$6</f>
        <v>1.1559671945701358E-2</v>
      </c>
      <c r="W73" s="3">
        <f>'Population 2016'!W73/'Population 2016'!W$6</f>
        <v>1.7392746113989638E-2</v>
      </c>
      <c r="X73" s="3">
        <f>'Population 2016'!X73/'Population 2016'!X$6</f>
        <v>1.7392746113989638E-2</v>
      </c>
      <c r="Y73" s="3">
        <f>'Population 2016'!Y73/'Population 2016'!Y$6</f>
        <v>1.3489943035741291E-2</v>
      </c>
      <c r="Z73" s="3">
        <f>'Population 2016'!Z73/'Population 2016'!Z$6</f>
        <v>1.990575753985253E-2</v>
      </c>
      <c r="AA73" s="3">
        <f>'Population 2016'!AA73/'Population 2016'!AA$6</f>
        <v>1.8678015460857286E-2</v>
      </c>
      <c r="AB73" s="3">
        <f>'Population 2016'!AB73/'Population 2016'!AB$6</f>
        <v>6.2466355643280101E-3</v>
      </c>
      <c r="AC73" s="3">
        <f>'Population 2016'!AC73/'Population 2016'!AC$6</f>
        <v>1.9625884614037886E-2</v>
      </c>
      <c r="AD73" s="3">
        <f>'Population 2016'!AD73/'Population 2016'!AD$6</f>
        <v>9.3204917668989386E-3</v>
      </c>
      <c r="AE73" s="3">
        <f>'Population 2016'!AE73/'Population 2016'!AE$6</f>
        <v>8.1444687996460683E-3</v>
      </c>
      <c r="AF73" s="3">
        <f>'Population 2016'!AF73/'Population 2016'!AF$6</f>
        <v>2.8902533466091382E-2</v>
      </c>
      <c r="AG73" s="3">
        <f>'Population 2016'!AG73/'Population 2016'!AG$6</f>
        <v>8.1444687996460683E-3</v>
      </c>
      <c r="AH73" s="3">
        <f>'Population 2016'!AH73/'Population 2016'!AH$6</f>
        <v>1.6974396805806608E-2</v>
      </c>
      <c r="AI73" s="3">
        <f>'Population 2016'!AI73/'Population 2016'!AI$6</f>
        <v>1.0965233513436597E-2</v>
      </c>
      <c r="AJ73" s="3">
        <f>'Population 2016'!AJ73/'Population 2016'!AJ$6</f>
        <v>8.0076087623488987E-3</v>
      </c>
      <c r="AK73" s="3">
        <f>'Population 2016'!AK73/'Population 2016'!AK$6</f>
        <v>2.519288301054952E-3</v>
      </c>
      <c r="AL73" s="3">
        <f>'Population 2016'!AL73/'Population 2016'!AL$6</f>
        <v>2.5552199917095991E-2</v>
      </c>
      <c r="AM73" s="3">
        <f>'Population 2016'!AM73/'Population 2016'!AM$6</f>
        <v>1.7703757930697901E-2</v>
      </c>
      <c r="AN73" s="3">
        <f>'Population 2016'!AN73/'Population 2016'!AN$6</f>
        <v>0</v>
      </c>
      <c r="AO73" s="3">
        <f>'Population 2016'!AO73/'Population 2016'!AO$6</f>
        <v>0</v>
      </c>
      <c r="AP73" s="3">
        <f>'Population 2016'!AP73/'Population 2016'!AP$6</f>
        <v>8.7344627345587178E-3</v>
      </c>
      <c r="AQ73" s="3">
        <f>'Population 2016'!AQ73/'Population 2016'!AQ$6</f>
        <v>1.7855302863030838E-2</v>
      </c>
      <c r="AR73" s="3">
        <f>'Population 2016'!AR73/'Population 2016'!AR$6</f>
        <v>1.569125275679293E-2</v>
      </c>
      <c r="AS73" s="3">
        <f>'Population 2016'!AS73/'Population 2016'!AS$6</f>
        <v>9.3716616490239872E-3</v>
      </c>
      <c r="AT73" s="3">
        <f>'Population 2016'!AT73/'Population 2016'!AT$6</f>
        <v>0</v>
      </c>
      <c r="AU73" s="3">
        <f>'Population 2016'!AU73/'Population 2016'!AU$6</f>
        <v>0</v>
      </c>
      <c r="AV73" s="3">
        <f>'Population 2016'!AV73/'Population 2016'!AV$6</f>
        <v>1.2867866078875254E-2</v>
      </c>
      <c r="AW73" s="3">
        <f>'Population 2016'!AW73/'Population 2016'!AW$6</f>
        <v>1.5995216996044195E-2</v>
      </c>
      <c r="AX73" s="3">
        <f>'Population 2016'!AX73/'Population 2016'!AX$6</f>
        <v>1.4459841497891273E-2</v>
      </c>
      <c r="AY73" s="3">
        <f>'Population 2016'!AY73/'Population 2016'!AY$6</f>
        <v>1.6312877025673217E-2</v>
      </c>
      <c r="AZ73" s="3">
        <f>'Population 2016'!AZ73/'Population 2016'!AZ$6</f>
        <v>1.5149349721309132E-2</v>
      </c>
      <c r="BA73" s="3">
        <f>'Population 2016'!BA73/'Population 2016'!BA$6</f>
        <v>1.9106249875480645E-2</v>
      </c>
      <c r="BB73" s="3">
        <f>'Population 2016'!BB73/'Population 2016'!BB$6</f>
        <v>1.2379285760580725E-2</v>
      </c>
      <c r="BC73" s="5">
        <f>'Population 2016'!BC73/'Population 2016'!BC$6</f>
        <v>0</v>
      </c>
      <c r="BD73" s="9">
        <v>71</v>
      </c>
    </row>
    <row r="74" spans="2:56" x14ac:dyDescent="0.35">
      <c r="B74" s="3" t="s">
        <v>73</v>
      </c>
      <c r="C74" s="60">
        <f>'Population 2016'!C74/'Population 2016'!C$6</f>
        <v>5.1459513734490427E-3</v>
      </c>
      <c r="D74" s="3">
        <f>'Population 2016'!D74/'Population 2016'!D$6</f>
        <v>4.7995187403551904E-3</v>
      </c>
      <c r="E74" s="3">
        <f>'Population 2016'!E74/'Population 2016'!E$6</f>
        <v>3.8658548371508649E-3</v>
      </c>
      <c r="F74" s="3">
        <f>'Population 2016'!F74/'Population 2016'!F$6</f>
        <v>6.9678871288842729E-3</v>
      </c>
      <c r="G74" s="3">
        <f>'Population 2016'!G74/'Population 2016'!G$6</f>
        <v>9.2913914698309636E-3</v>
      </c>
      <c r="H74" s="3">
        <f>'Population 2016'!H74/'Population 2016'!H$6</f>
        <v>1.5812350566728476E-2</v>
      </c>
      <c r="I74" s="3">
        <f>'Population 2016'!I74/'Population 2016'!I$6</f>
        <v>7.2351170243760317E-3</v>
      </c>
      <c r="J74" s="3">
        <f>'Population 2016'!J74/'Population 2016'!J$6</f>
        <v>1.2391748222206575E-2</v>
      </c>
      <c r="K74" s="3">
        <f>'Population 2016'!K74/'Population 2016'!K$6</f>
        <v>1.3265500190186384E-2</v>
      </c>
      <c r="L74" s="3">
        <f>'Population 2016'!L74/'Population 2016'!L$6</f>
        <v>6.9500312863144719E-3</v>
      </c>
      <c r="M74" s="3">
        <f>'Population 2016'!M74/'Population 2016'!M$6</f>
        <v>6.9500312863144719E-3</v>
      </c>
      <c r="N74" s="3">
        <f>'Population 2016'!N74/'Population 2016'!N$6</f>
        <v>1.4086370921495684E-2</v>
      </c>
      <c r="O74" s="3">
        <f>'Population 2016'!O74/'Population 2016'!O$6</f>
        <v>1.4895883444436809E-2</v>
      </c>
      <c r="P74" s="3">
        <f>'Population 2016'!P74/'Population 2016'!P$6</f>
        <v>5.3919754717978536E-3</v>
      </c>
      <c r="Q74" s="3">
        <f>'Population 2016'!Q74/'Population 2016'!Q$6</f>
        <v>3.3482142857142855E-3</v>
      </c>
      <c r="R74" s="3">
        <f>'Population 2016'!R74/'Population 2016'!R$6</f>
        <v>1.0585624039610723E-2</v>
      </c>
      <c r="S74" s="3">
        <f>'Population 2016'!S74/'Population 2016'!S$6</f>
        <v>9.9590694346531426E-3</v>
      </c>
      <c r="T74" s="3">
        <f>'Population 2016'!T74/'Population 2016'!T$6</f>
        <v>9.1535109530271486E-3</v>
      </c>
      <c r="U74" s="3">
        <f>'Population 2016'!U74/'Population 2016'!U$6</f>
        <v>0</v>
      </c>
      <c r="V74" s="3">
        <f>'Population 2016'!V74/'Population 2016'!V$6</f>
        <v>8.3604355203619907E-3</v>
      </c>
      <c r="W74" s="3">
        <f>'Population 2016'!W74/'Population 2016'!W$6</f>
        <v>1.3786528497409327E-2</v>
      </c>
      <c r="X74" s="3">
        <f>'Population 2016'!X74/'Population 2016'!X$6</f>
        <v>1.3786528497409327E-2</v>
      </c>
      <c r="Y74" s="3">
        <f>'Population 2016'!Y74/'Population 2016'!Y$6</f>
        <v>1.0092251852598679E-2</v>
      </c>
      <c r="Z74" s="3">
        <f>'Population 2016'!Z74/'Population 2016'!Z$6</f>
        <v>1.6393691649121529E-2</v>
      </c>
      <c r="AA74" s="3">
        <f>'Population 2016'!AA74/'Population 2016'!AA$6</f>
        <v>1.4875919433560184E-2</v>
      </c>
      <c r="AB74" s="3">
        <f>'Population 2016'!AB74/'Population 2016'!AB$6</f>
        <v>4.2728333034272384E-3</v>
      </c>
      <c r="AC74" s="3">
        <f>'Population 2016'!AC74/'Population 2016'!AC$6</f>
        <v>1.5665303676959768E-2</v>
      </c>
      <c r="AD74" s="3">
        <f>'Population 2016'!AD74/'Population 2016'!AD$6</f>
        <v>7.1457103546225201E-3</v>
      </c>
      <c r="AE74" s="3">
        <f>'Population 2016'!AE74/'Population 2016'!AE$6</f>
        <v>6.3748064431797613E-3</v>
      </c>
      <c r="AF74" s="3">
        <f>'Population 2016'!AF74/'Population 2016'!AF$6</f>
        <v>2.1794446288306228E-2</v>
      </c>
      <c r="AG74" s="3">
        <f>'Population 2016'!AG74/'Population 2016'!AG$6</f>
        <v>6.3748064431797613E-3</v>
      </c>
      <c r="AH74" s="3">
        <f>'Population 2016'!AH74/'Population 2016'!AH$6</f>
        <v>1.3457147951709502E-2</v>
      </c>
      <c r="AI74" s="3">
        <f>'Population 2016'!AI74/'Population 2016'!AI$6</f>
        <v>8.2615919677571908E-3</v>
      </c>
      <c r="AJ74" s="3">
        <f>'Population 2016'!AJ74/'Population 2016'!AJ$6</f>
        <v>6.0747376817819228E-3</v>
      </c>
      <c r="AK74" s="3">
        <f>'Population 2016'!AK74/'Population 2016'!AK$6</f>
        <v>1.1021886317115414E-3</v>
      </c>
      <c r="AL74" s="3">
        <f>'Population 2016'!AL74/'Population 2016'!AL$6</f>
        <v>1.9911766447563213E-2</v>
      </c>
      <c r="AM74" s="3">
        <f>'Population 2016'!AM74/'Population 2016'!AM$6</f>
        <v>1.4513177159590045E-2</v>
      </c>
      <c r="AN74" s="3">
        <f>'Population 2016'!AN74/'Population 2016'!AN$6</f>
        <v>0</v>
      </c>
      <c r="AO74" s="3">
        <f>'Population 2016'!AO74/'Population 2016'!AO$6</f>
        <v>0</v>
      </c>
      <c r="AP74" s="3">
        <f>'Population 2016'!AP74/'Population 2016'!AP$6</f>
        <v>7.2467245764745404E-3</v>
      </c>
      <c r="AQ74" s="3">
        <f>'Population 2016'!AQ74/'Population 2016'!AQ$6</f>
        <v>1.4131154780304703E-2</v>
      </c>
      <c r="AR74" s="3">
        <f>'Population 2016'!AR74/'Population 2016'!AR$6</f>
        <v>1.2313580886084963E-2</v>
      </c>
      <c r="AS74" s="3">
        <f>'Population 2016'!AS74/'Population 2016'!AS$6</f>
        <v>7.2351170243760317E-3</v>
      </c>
      <c r="AT74" s="3">
        <f>'Population 2016'!AT74/'Population 2016'!AT$6</f>
        <v>0</v>
      </c>
      <c r="AU74" s="3">
        <f>'Population 2016'!AU74/'Population 2016'!AU$6</f>
        <v>0</v>
      </c>
      <c r="AV74" s="3">
        <f>'Population 2016'!AV74/'Population 2016'!AV$6</f>
        <v>1.0484927916120577E-2</v>
      </c>
      <c r="AW74" s="3">
        <f>'Population 2016'!AW74/'Population 2016'!AW$6</f>
        <v>1.2039410642183801E-2</v>
      </c>
      <c r="AX74" s="3">
        <f>'Population 2016'!AX74/'Population 2016'!AX$6</f>
        <v>1.1540065810817074E-2</v>
      </c>
      <c r="AY74" s="3">
        <f>'Population 2016'!AY74/'Population 2016'!AY$6</f>
        <v>1.2610877257854388E-2</v>
      </c>
      <c r="AZ74" s="3">
        <f>'Population 2016'!AZ74/'Population 2016'!AZ$6</f>
        <v>1.1344147491782192E-2</v>
      </c>
      <c r="BA74" s="3">
        <f>'Population 2016'!BA74/'Population 2016'!BA$6</f>
        <v>1.3607475145936684E-2</v>
      </c>
      <c r="BB74" s="3">
        <f>'Population 2016'!BB74/'Population 2016'!BB$6</f>
        <v>9.7705619288353095E-3</v>
      </c>
      <c r="BC74" s="5">
        <f>'Population 2016'!BC74/'Population 2016'!BC$6</f>
        <v>0</v>
      </c>
      <c r="BD74" s="9">
        <v>72</v>
      </c>
    </row>
    <row r="75" spans="2:56" x14ac:dyDescent="0.35">
      <c r="B75" s="3" t="s">
        <v>74</v>
      </c>
      <c r="C75" s="60">
        <f>'Population 2016'!C75/'Population 2016'!C$6</f>
        <v>4.3570250304812447E-3</v>
      </c>
      <c r="D75" s="3">
        <f>'Population 2016'!D75/'Population 2016'!D$6</f>
        <v>3.8840791985980698E-3</v>
      </c>
      <c r="E75" s="3">
        <f>'Population 2016'!E75/'Population 2016'!E$6</f>
        <v>2.6094520150768338E-3</v>
      </c>
      <c r="F75" s="3">
        <f>'Population 2016'!F75/'Population 2016'!F$6</f>
        <v>7.1842811390980697E-3</v>
      </c>
      <c r="G75" s="3">
        <f>'Population 2016'!G75/'Population 2016'!G$6</f>
        <v>8.0600022388895107E-3</v>
      </c>
      <c r="H75" s="3">
        <f>'Population 2016'!H75/'Population 2016'!H$6</f>
        <v>1.3642027939922608E-2</v>
      </c>
      <c r="I75" s="3">
        <f>'Population 2016'!I75/'Population 2016'!I$6</f>
        <v>5.0500145673497135E-3</v>
      </c>
      <c r="J75" s="3">
        <f>'Population 2016'!J75/'Population 2016'!J$6</f>
        <v>9.6693186885399799E-3</v>
      </c>
      <c r="K75" s="3">
        <f>'Population 2016'!K75/'Population 2016'!K$6</f>
        <v>1.0127424876378851E-2</v>
      </c>
      <c r="L75" s="3">
        <f>'Population 2016'!L75/'Population 2016'!L$6</f>
        <v>4.2236524537409489E-3</v>
      </c>
      <c r="M75" s="3">
        <f>'Population 2016'!M75/'Population 2016'!M$6</f>
        <v>4.2236524537409489E-3</v>
      </c>
      <c r="N75" s="3">
        <f>'Population 2016'!N75/'Population 2016'!N$6</f>
        <v>1.2336602508491524E-2</v>
      </c>
      <c r="O75" s="3">
        <f>'Population 2016'!O75/'Population 2016'!O$6</f>
        <v>1.2696721874785238E-2</v>
      </c>
      <c r="P75" s="3">
        <f>'Population 2016'!P75/'Population 2016'!P$6</f>
        <v>4.5461753977903471E-3</v>
      </c>
      <c r="Q75" s="3">
        <f>'Population 2016'!Q75/'Population 2016'!Q$6</f>
        <v>2.8863916256157635E-3</v>
      </c>
      <c r="R75" s="3">
        <f>'Population 2016'!R75/'Population 2016'!R$6</f>
        <v>9.3051050025610375E-3</v>
      </c>
      <c r="S75" s="3">
        <f>'Population 2016'!S75/'Population 2016'!S$6</f>
        <v>8.1940045665463649E-3</v>
      </c>
      <c r="T75" s="3">
        <f>'Population 2016'!T75/'Population 2016'!T$6</f>
        <v>8.1083586895139195E-3</v>
      </c>
      <c r="U75" s="3">
        <f>'Population 2016'!U75/'Population 2016'!U$6</f>
        <v>0</v>
      </c>
      <c r="V75" s="3">
        <f>'Population 2016'!V75/'Population 2016'!V$6</f>
        <v>8.9790723981900446E-3</v>
      </c>
      <c r="W75" s="3">
        <f>'Population 2016'!W75/'Population 2016'!W$6</f>
        <v>1.1316062176165802E-2</v>
      </c>
      <c r="X75" s="3">
        <f>'Population 2016'!X75/'Population 2016'!X$6</f>
        <v>1.1316062176165802E-2</v>
      </c>
      <c r="Y75" s="3">
        <f>'Population 2016'!Y75/'Population 2016'!Y$6</f>
        <v>9.2755961082825016E-3</v>
      </c>
      <c r="Z75" s="3">
        <f>'Population 2016'!Z75/'Population 2016'!Z$6</f>
        <v>1.5539980130699892E-2</v>
      </c>
      <c r="AA75" s="3">
        <f>'Population 2016'!AA75/'Population 2016'!AA$6</f>
        <v>1.3511064449402251E-2</v>
      </c>
      <c r="AB75" s="3">
        <f>'Population 2016'!AB75/'Population 2016'!AB$6</f>
        <v>3.4429391710030506E-3</v>
      </c>
      <c r="AC75" s="3">
        <f>'Population 2016'!AC75/'Population 2016'!AC$6</f>
        <v>1.4801601350799314E-2</v>
      </c>
      <c r="AD75" s="3">
        <f>'Population 2016'!AD75/'Population 2016'!AD$6</f>
        <v>6.0509224327962956E-3</v>
      </c>
      <c r="AE75" s="3">
        <f>'Population 2016'!AE75/'Population 2016'!AE$6</f>
        <v>5.329096868904217E-3</v>
      </c>
      <c r="AF75" s="3">
        <f>'Population 2016'!AF75/'Population 2016'!AF$6</f>
        <v>2.077110299811926E-2</v>
      </c>
      <c r="AG75" s="3">
        <f>'Population 2016'!AG75/'Population 2016'!AG$6</f>
        <v>5.329096868904217E-3</v>
      </c>
      <c r="AH75" s="3">
        <f>'Population 2016'!AH75/'Population 2016'!AH$6</f>
        <v>1.119156419678413E-2</v>
      </c>
      <c r="AI75" s="3">
        <f>'Population 2016'!AI75/'Population 2016'!AI$6</f>
        <v>6.8888451767620757E-3</v>
      </c>
      <c r="AJ75" s="3">
        <f>'Population 2016'!AJ75/'Population 2016'!AJ$6</f>
        <v>3.9884641345032832E-3</v>
      </c>
      <c r="AK75" s="3">
        <f>'Population 2016'!AK75/'Population 2016'!AK$6</f>
        <v>7.8727759407967246E-4</v>
      </c>
      <c r="AL75" s="3">
        <f>'Population 2016'!AL75/'Population 2016'!AL$6</f>
        <v>1.7276603304316931E-2</v>
      </c>
      <c r="AM75" s="3">
        <f>'Population 2016'!AM75/'Population 2016'!AM$6</f>
        <v>1.199975597852611E-2</v>
      </c>
      <c r="AN75" s="3">
        <f>'Population 2016'!AN75/'Population 2016'!AN$6</f>
        <v>0</v>
      </c>
      <c r="AO75" s="3">
        <f>'Population 2016'!AO75/'Population 2016'!AO$6</f>
        <v>0</v>
      </c>
      <c r="AP75" s="3">
        <f>'Population 2016'!AP75/'Population 2016'!AP$6</f>
        <v>4.5591975812257039E-3</v>
      </c>
      <c r="AQ75" s="3">
        <f>'Population 2016'!AQ75/'Population 2016'!AQ$6</f>
        <v>1.4101714874512401E-2</v>
      </c>
      <c r="AR75" s="3">
        <f>'Population 2016'!AR75/'Population 2016'!AR$6</f>
        <v>1.0816915037083175E-2</v>
      </c>
      <c r="AS75" s="3">
        <f>'Population 2016'!AS75/'Population 2016'!AS$6</f>
        <v>5.0500145673497135E-3</v>
      </c>
      <c r="AT75" s="3">
        <f>'Population 2016'!AT75/'Population 2016'!AT$6</f>
        <v>0</v>
      </c>
      <c r="AU75" s="3">
        <f>'Population 2016'!AU75/'Population 2016'!AU$6</f>
        <v>0</v>
      </c>
      <c r="AV75" s="3">
        <f>'Population 2016'!AV75/'Population 2016'!AV$6</f>
        <v>9.1028237817228647E-3</v>
      </c>
      <c r="AW75" s="3">
        <f>'Population 2016'!AW75/'Population 2016'!AW$6</f>
        <v>1.0106552879220959E-2</v>
      </c>
      <c r="AX75" s="3">
        <f>'Population 2016'!AX75/'Population 2016'!AX$6</f>
        <v>9.2227835194883447E-3</v>
      </c>
      <c r="AY75" s="3">
        <f>'Population 2016'!AY75/'Population 2016'!AY$6</f>
        <v>1.0598640450259484E-2</v>
      </c>
      <c r="AZ75" s="3">
        <f>'Population 2016'!AZ75/'Population 2016'!AZ$6</f>
        <v>9.8256395598113472E-3</v>
      </c>
      <c r="BA75" s="3">
        <f>'Population 2016'!BA75/'Population 2016'!BA$6</f>
        <v>1.1754627139242524E-2</v>
      </c>
      <c r="BB75" s="3">
        <f>'Population 2016'!BB75/'Population 2016'!BB$6</f>
        <v>7.7613584807829416E-3</v>
      </c>
      <c r="BC75" s="5">
        <f>'Population 2016'!BC75/'Population 2016'!BC$6</f>
        <v>0</v>
      </c>
      <c r="BD75" s="9">
        <v>73</v>
      </c>
    </row>
    <row r="76" spans="2:56" x14ac:dyDescent="0.35">
      <c r="B76" s="3" t="s">
        <v>75</v>
      </c>
      <c r="C76" s="60">
        <f>'Population 2016'!C76/'Population 2016'!C$6</f>
        <v>3.3887972459298575E-3</v>
      </c>
      <c r="D76" s="3">
        <f>'Population 2016'!D76/'Population 2016'!D$6</f>
        <v>3.1255721497135984E-3</v>
      </c>
      <c r="E76" s="3">
        <f>'Population 2016'!E76/'Population 2016'!E$6</f>
        <v>2.4161592732192907E-3</v>
      </c>
      <c r="F76" s="3">
        <f>'Population 2016'!F76/'Population 2016'!F$6</f>
        <v>4.1980437981476671E-3</v>
      </c>
      <c r="G76" s="3">
        <f>'Population 2016'!G76/'Population 2016'!G$6</f>
        <v>6.5487518190977274E-3</v>
      </c>
      <c r="H76" s="3">
        <f>'Population 2016'!H76/'Population 2016'!H$6</f>
        <v>9.9691742637895986E-3</v>
      </c>
      <c r="I76" s="3">
        <f>'Population 2016'!I76/'Population 2016'!I$6</f>
        <v>3.9817422550257357E-3</v>
      </c>
      <c r="J76" s="3">
        <f>'Population 2016'!J76/'Population 2016'!J$6</f>
        <v>7.2989274566406161E-3</v>
      </c>
      <c r="K76" s="3">
        <f>'Population 2016'!K76/'Population 2016'!K$6</f>
        <v>6.6565233929250667E-3</v>
      </c>
      <c r="L76" s="3">
        <f>'Population 2016'!L76/'Population 2016'!L$6</f>
        <v>3.3744524894967374E-3</v>
      </c>
      <c r="M76" s="3">
        <f>'Population 2016'!M76/'Population 2016'!M$6</f>
        <v>3.3744524894967374E-3</v>
      </c>
      <c r="N76" s="3">
        <f>'Population 2016'!N76/'Population 2016'!N$6</f>
        <v>9.8663412195444718E-3</v>
      </c>
      <c r="O76" s="3">
        <f>'Population 2016'!O76/'Population 2016'!O$6</f>
        <v>9.6213318672256198E-3</v>
      </c>
      <c r="P76" s="3">
        <f>'Population 2016'!P76/'Population 2016'!P$6</f>
        <v>2.9603002590262726E-3</v>
      </c>
      <c r="Q76" s="3">
        <f>'Population 2016'!Q76/'Population 2016'!Q$6</f>
        <v>1.6163793103448276E-3</v>
      </c>
      <c r="R76" s="3">
        <f>'Population 2016'!R76/'Population 2016'!R$6</f>
        <v>8.0245859655113539E-3</v>
      </c>
      <c r="S76" s="3">
        <f>'Population 2016'!S76/'Population 2016'!S$6</f>
        <v>6.2184997737770812E-3</v>
      </c>
      <c r="T76" s="3">
        <f>'Population 2016'!T76/'Population 2016'!T$6</f>
        <v>6.422629232234519E-3</v>
      </c>
      <c r="U76" s="3">
        <f>'Population 2016'!U76/'Population 2016'!U$6</f>
        <v>0</v>
      </c>
      <c r="V76" s="3">
        <f>'Population 2016'!V76/'Population 2016'!V$6</f>
        <v>6.4161481900452486E-3</v>
      </c>
      <c r="W76" s="3">
        <f>'Population 2016'!W76/'Population 2016'!W$6</f>
        <v>8.1740932642487048E-3</v>
      </c>
      <c r="X76" s="3">
        <f>'Population 2016'!X76/'Population 2016'!X$6</f>
        <v>8.1740932642487048E-3</v>
      </c>
      <c r="Y76" s="3">
        <f>'Population 2016'!Y76/'Population 2016'!Y$6</f>
        <v>6.7953823662852244E-3</v>
      </c>
      <c r="Z76" s="3">
        <f>'Population 2016'!Z76/'Population 2016'!Z$6</f>
        <v>1.2301344975406425E-2</v>
      </c>
      <c r="AA76" s="3">
        <f>'Population 2016'!AA76/'Population 2016'!AA$6</f>
        <v>1.0590124799240081E-2</v>
      </c>
      <c r="AB76" s="3">
        <f>'Population 2016'!AB76/'Population 2016'!AB$6</f>
        <v>2.7924816077516596E-3</v>
      </c>
      <c r="AC76" s="3">
        <f>'Population 2016'!AC76/'Population 2016'!AC$6</f>
        <v>1.1733901872522205E-2</v>
      </c>
      <c r="AD76" s="3">
        <f>'Population 2016'!AD76/'Population 2016'!AD$6</f>
        <v>4.6750403148255E-3</v>
      </c>
      <c r="AE76" s="3">
        <f>'Population 2016'!AE76/'Population 2016'!AE$6</f>
        <v>4.0018501015544874E-3</v>
      </c>
      <c r="AF76" s="3">
        <f>'Population 2016'!AF76/'Population 2016'!AF$6</f>
        <v>1.653944020356234E-2</v>
      </c>
      <c r="AG76" s="3">
        <f>'Population 2016'!AG76/'Population 2016'!AG$6</f>
        <v>4.0018501015544874E-3</v>
      </c>
      <c r="AH76" s="3">
        <f>'Population 2016'!AH76/'Population 2016'!AH$6</f>
        <v>8.5343980644642485E-3</v>
      </c>
      <c r="AI76" s="3">
        <f>'Population 2016'!AI76/'Population 2016'!AI$6</f>
        <v>5.4240239058831411E-3</v>
      </c>
      <c r="AJ76" s="3">
        <f>'Population 2016'!AJ76/'Population 2016'!AJ$6</f>
        <v>4.1725470945572808E-3</v>
      </c>
      <c r="AK76" s="3">
        <f>'Population 2016'!AK76/'Population 2016'!AK$6</f>
        <v>7.8727759407967246E-4</v>
      </c>
      <c r="AL76" s="3">
        <f>'Population 2016'!AL76/'Population 2016'!AL$6</f>
        <v>1.2154319891040445E-2</v>
      </c>
      <c r="AM76" s="3">
        <f>'Population 2016'!AM76/'Population 2016'!AM$6</f>
        <v>9.0348950707662273E-3</v>
      </c>
      <c r="AN76" s="3">
        <f>'Population 2016'!AN76/'Population 2016'!AN$6</f>
        <v>0</v>
      </c>
      <c r="AO76" s="3">
        <f>'Population 2016'!AO76/'Population 2016'!AO$6</f>
        <v>0</v>
      </c>
      <c r="AP76" s="3">
        <f>'Population 2016'!AP76/'Population 2016'!AP$6</f>
        <v>5.2310793300379133E-3</v>
      </c>
      <c r="AQ76" s="3">
        <f>'Population 2016'!AQ76/'Population 2016'!AQ$6</f>
        <v>1.1584602929270627E-2</v>
      </c>
      <c r="AR76" s="3">
        <f>'Population 2016'!AR76/'Population 2016'!AR$6</f>
        <v>8.3514858704117987E-3</v>
      </c>
      <c r="AS76" s="3">
        <f>'Population 2016'!AS76/'Population 2016'!AS$6</f>
        <v>3.9817422550257357E-3</v>
      </c>
      <c r="AT76" s="3">
        <f>'Population 2016'!AT76/'Population 2016'!AT$6</f>
        <v>0</v>
      </c>
      <c r="AU76" s="3">
        <f>'Population 2016'!AU76/'Population 2016'!AU$6</f>
        <v>0</v>
      </c>
      <c r="AV76" s="3">
        <f>'Population 2016'!AV76/'Population 2016'!AV$6</f>
        <v>6.9343500536161087E-3</v>
      </c>
      <c r="AW76" s="3">
        <f>'Population 2016'!AW76/'Population 2016'!AW$6</f>
        <v>7.8624722561200337E-3</v>
      </c>
      <c r="AX76" s="3">
        <f>'Population 2016'!AX76/'Population 2016'!AX$6</f>
        <v>7.9251054363442559E-3</v>
      </c>
      <c r="AY76" s="3">
        <f>'Population 2016'!AY76/'Population 2016'!AY$6</f>
        <v>8.0102503686950988E-3</v>
      </c>
      <c r="AZ76" s="3">
        <f>'Population 2016'!AZ76/'Population 2016'!AZ$6</f>
        <v>7.833714449049593E-3</v>
      </c>
      <c r="BA76" s="3">
        <f>'Population 2016'!BA76/'Population 2016'!BA$6</f>
        <v>8.9255473870858484E-3</v>
      </c>
      <c r="BB76" s="3">
        <f>'Population 2016'!BB76/'Population 2016'!BB$6</f>
        <v>5.7683582863438977E-3</v>
      </c>
      <c r="BC76" s="5">
        <f>'Population 2016'!BC76/'Population 2016'!BC$6</f>
        <v>0</v>
      </c>
      <c r="BD76" s="9">
        <v>74</v>
      </c>
    </row>
    <row r="77" spans="2:56" x14ac:dyDescent="0.35">
      <c r="B77" s="3" t="s">
        <v>81</v>
      </c>
      <c r="C77" s="60">
        <f>'Population 2016'!C77/'Population 2016'!C$6</f>
        <v>2.5998709029620599E-3</v>
      </c>
      <c r="D77" s="3">
        <f>'Population 2016'!D77/'Population 2016'!D$6</f>
        <v>2.3539873930897392E-3</v>
      </c>
      <c r="E77" s="3">
        <f>'Population 2016'!E77/'Population 2016'!E$6</f>
        <v>1.6913114912535034E-3</v>
      </c>
      <c r="F77" s="3">
        <f>'Population 2016'!F77/'Population 2016'!F$6</f>
        <v>2.5967281225655675E-3</v>
      </c>
      <c r="G77" s="3">
        <f>'Population 2016'!G77/'Population 2016'!G$6</f>
        <v>4.8136124482256798E-3</v>
      </c>
      <c r="H77" s="3">
        <f>'Population 2016'!H77/'Population 2016'!H$6</f>
        <v>6.1234102684879889E-3</v>
      </c>
      <c r="I77" s="3">
        <f>'Population 2016'!I77/'Population 2016'!I$6</f>
        <v>2.8649121103233952E-3</v>
      </c>
      <c r="J77" s="3">
        <f>'Population 2016'!J77/'Population 2016'!J$6</f>
        <v>3.8724213194395551E-3</v>
      </c>
      <c r="K77" s="3">
        <f>'Population 2016'!K77/'Population 2016'!K$6</f>
        <v>4.1841004184100415E-3</v>
      </c>
      <c r="L77" s="3">
        <f>'Population 2016'!L77/'Population 2016'!L$6</f>
        <v>2.2570841154911951E-3</v>
      </c>
      <c r="M77" s="3">
        <f>'Population 2016'!M77/'Population 2016'!M$6</f>
        <v>2.2570841154911951E-3</v>
      </c>
      <c r="N77" s="3">
        <f>'Population 2016'!N77/'Population 2016'!N$6</f>
        <v>6.4991398197297417E-3</v>
      </c>
      <c r="O77" s="3">
        <f>'Population 2016'!O77/'Population 2016'!O$6</f>
        <v>6.545941859666002E-3</v>
      </c>
      <c r="P77" s="3">
        <f>'Population 2016'!P77/'Population 2016'!P$6</f>
        <v>1.744462652640482E-3</v>
      </c>
      <c r="Q77" s="3">
        <f>'Population 2016'!Q77/'Population 2016'!Q$6</f>
        <v>8.0818965517241378E-4</v>
      </c>
      <c r="R77" s="3">
        <f>'Population 2016'!R77/'Population 2016'!R$6</f>
        <v>3.7561891753457402E-3</v>
      </c>
      <c r="S77" s="3">
        <f>'Population 2016'!S77/'Population 2016'!S$6</f>
        <v>3.7458306589926243E-3</v>
      </c>
      <c r="T77" s="3">
        <f>'Population 2016'!T77/'Population 2016'!T$6</f>
        <v>4.2901814687760758E-3</v>
      </c>
      <c r="U77" s="3">
        <f>'Population 2016'!U77/'Population 2016'!U$6</f>
        <v>0</v>
      </c>
      <c r="V77" s="3">
        <f>'Population 2016'!V77/'Population 2016'!V$6</f>
        <v>3.8355486425339365E-3</v>
      </c>
      <c r="W77" s="3">
        <f>'Population 2016'!W77/'Population 2016'!W$6</f>
        <v>5.0155440414507771E-3</v>
      </c>
      <c r="X77" s="3">
        <f>'Population 2016'!X77/'Population 2016'!X$6</f>
        <v>5.0155440414507771E-3</v>
      </c>
      <c r="Y77" s="3">
        <f>'Population 2016'!Y77/'Population 2016'!Y$6</f>
        <v>3.8513888188738215E-3</v>
      </c>
      <c r="Z77" s="3">
        <f>'Population 2016'!Z77/'Population 2016'!Z$6</f>
        <v>7.1699615070286889E-3</v>
      </c>
      <c r="AA77" s="3">
        <f>'Population 2016'!AA77/'Population 2016'!AA$6</f>
        <v>6.2305880000249969E-3</v>
      </c>
      <c r="AB77" s="3">
        <f>'Population 2016'!AB77/'Population 2016'!AB$6</f>
        <v>2.1083796877803696E-3</v>
      </c>
      <c r="AC77" s="3">
        <f>'Population 2016'!AC77/'Population 2016'!AC$6</f>
        <v>6.958250497017893E-3</v>
      </c>
      <c r="AD77" s="3">
        <f>'Population 2016'!AD77/'Population 2016'!AD$6</f>
        <v>3.0772417262142529E-3</v>
      </c>
      <c r="AE77" s="3">
        <f>'Population 2016'!AE77/'Population 2016'!AE$6</f>
        <v>2.4533955396464696E-3</v>
      </c>
      <c r="AF77" s="3">
        <f>'Population 2016'!AF77/'Population 2016'!AF$6</f>
        <v>9.9845115610133865E-3</v>
      </c>
      <c r="AG77" s="3">
        <f>'Population 2016'!AG77/'Population 2016'!AG$6</f>
        <v>2.4533955396464696E-3</v>
      </c>
      <c r="AH77" s="3">
        <f>'Population 2016'!AH77/'Population 2016'!AH$6</f>
        <v>4.9227498872452527E-3</v>
      </c>
      <c r="AI77" s="3">
        <f>'Population 2016'!AI77/'Population 2016'!AI$6</f>
        <v>3.1807547596228295E-3</v>
      </c>
      <c r="AJ77" s="3">
        <f>'Population 2016'!AJ77/'Population 2016'!AJ$6</f>
        <v>2.2089955206479718E-3</v>
      </c>
      <c r="AK77" s="3">
        <f>'Population 2016'!AK77/'Population 2016'!AK$6</f>
        <v>6.2982207526373799E-4</v>
      </c>
      <c r="AL77" s="3">
        <f>'Population 2016'!AL77/'Population 2016'!AL$6</f>
        <v>6.7063421566885767E-3</v>
      </c>
      <c r="AM77" s="3">
        <f>'Population 2016'!AM77/'Population 2016'!AM$6</f>
        <v>5.4538799414348459E-3</v>
      </c>
      <c r="AN77" s="3">
        <f>'Population 2016'!AN77/'Population 2016'!AN$6</f>
        <v>0</v>
      </c>
      <c r="AO77" s="3">
        <f>'Population 2016'!AO77/'Population 2016'!AO$6</f>
        <v>0</v>
      </c>
      <c r="AP77" s="3">
        <f>'Population 2016'!AP77/'Population 2016'!AP$6</f>
        <v>2.4955607813024906E-3</v>
      </c>
      <c r="AQ77" s="3">
        <f>'Population 2016'!AQ77/'Population 2016'!AQ$6</f>
        <v>6.668138661956282E-3</v>
      </c>
      <c r="AR77" s="3">
        <f>'Population 2016'!AR77/'Population 2016'!AR$6</f>
        <v>5.0128132231106008E-3</v>
      </c>
      <c r="AS77" s="3">
        <f>'Population 2016'!AS77/'Population 2016'!AS$6</f>
        <v>2.8649121103233952E-3</v>
      </c>
      <c r="AT77" s="3">
        <f>'Population 2016'!AT77/'Population 2016'!AT$6</f>
        <v>0</v>
      </c>
      <c r="AU77" s="3">
        <f>'Population 2016'!AU77/'Population 2016'!AU$6</f>
        <v>0</v>
      </c>
      <c r="AV77" s="3">
        <f>'Population 2016'!AV77/'Population 2016'!AV$6</f>
        <v>4.5990706541165259E-3</v>
      </c>
      <c r="AW77" s="3">
        <f>'Population 2016'!AW77/'Population 2016'!AW$6</f>
        <v>4.209698687130935E-3</v>
      </c>
      <c r="AX77" s="3">
        <f>'Population 2016'!AX77/'Population 2016'!AX$6</f>
        <v>3.5686147286462435E-3</v>
      </c>
      <c r="AY77" s="3">
        <f>'Population 2016'!AY77/'Population 2016'!AY$6</f>
        <v>4.983295854706183E-3</v>
      </c>
      <c r="AZ77" s="3">
        <f>'Population 2016'!AZ77/'Population 2016'!AZ$6</f>
        <v>4.948549378304988E-3</v>
      </c>
      <c r="BA77" s="3">
        <f>'Population 2016'!BA77/'Population 2016'!BA$6</f>
        <v>6.4949295718526485E-3</v>
      </c>
      <c r="BB77" s="3">
        <f>'Population 2016'!BB77/'Population 2016'!BB$6</f>
        <v>2.5601140709054378E-3</v>
      </c>
      <c r="BC77" s="5">
        <f>'Population 2016'!BC77/'Population 2016'!BC$6</f>
        <v>0</v>
      </c>
      <c r="BD77" s="9">
        <v>75</v>
      </c>
    </row>
    <row r="78" spans="2:56" x14ac:dyDescent="0.35">
      <c r="B78" s="3" t="s">
        <v>82</v>
      </c>
      <c r="C78" s="60">
        <f>'Population 2016'!C78/'Population 2016'!C$6</f>
        <v>1.2730402352434914E-3</v>
      </c>
      <c r="D78" s="3">
        <f>'Population 2016'!D78/'Population 2016'!D$6</f>
        <v>1.1639159888054821E-3</v>
      </c>
      <c r="E78" s="3">
        <f>'Population 2016'!E78/'Population 2016'!E$6</f>
        <v>8.6981733835894465E-4</v>
      </c>
      <c r="F78" s="3">
        <f>'Population 2016'!F78/'Population 2016'!F$6</f>
        <v>1.6013156755820999E-3</v>
      </c>
      <c r="G78" s="3">
        <f>'Population 2016'!G78/'Population 2016'!G$6</f>
        <v>3.0784730773536326E-3</v>
      </c>
      <c r="H78" s="3">
        <f>'Population 2016'!H78/'Population 2016'!H$6</f>
        <v>3.3866572857849829E-3</v>
      </c>
      <c r="I78" s="3">
        <f>'Population 2016'!I78/'Population 2016'!I$6</f>
        <v>1.1653879770807032E-3</v>
      </c>
      <c r="J78" s="3">
        <f>'Population 2016'!J78/'Population 2016'!J$6</f>
        <v>2.3469220117815484E-3</v>
      </c>
      <c r="K78" s="3">
        <f>'Population 2016'!K78/'Population 2016'!K$6</f>
        <v>2.6626093571700264E-3</v>
      </c>
      <c r="L78" s="3">
        <f>'Population 2016'!L78/'Population 2016'!L$6</f>
        <v>8.9389469920443372E-4</v>
      </c>
      <c r="M78" s="3">
        <f>'Population 2016'!M78/'Population 2016'!M$6</f>
        <v>8.9389469920443372E-4</v>
      </c>
      <c r="N78" s="3">
        <f>'Population 2016'!N78/'Population 2016'!N$6</f>
        <v>3.514240762252055E-3</v>
      </c>
      <c r="O78" s="3">
        <f>'Population 2016'!O78/'Population 2016'!O$6</f>
        <v>3.4877328018692874E-3</v>
      </c>
      <c r="P78" s="3">
        <f>'Population 2016'!P78/'Population 2016'!P$6</f>
        <v>2.6431252312734575E-4</v>
      </c>
      <c r="Q78" s="3">
        <f>'Population 2016'!Q78/'Population 2016'!Q$6</f>
        <v>2.3091133004926107E-4</v>
      </c>
      <c r="R78" s="3">
        <f>'Population 2016'!R78/'Population 2016'!R$6</f>
        <v>2.2195663308861194E-3</v>
      </c>
      <c r="S78" s="3">
        <f>'Population 2016'!S78/'Population 2016'!S$6</f>
        <v>2.1412262334410083E-3</v>
      </c>
      <c r="T78" s="3">
        <f>'Population 2016'!T78/'Population 2016'!T$6</f>
        <v>2.2841634146135888E-3</v>
      </c>
      <c r="U78" s="3">
        <f>'Population 2016'!U78/'Population 2016'!U$6</f>
        <v>0</v>
      </c>
      <c r="V78" s="3">
        <f>'Population 2016'!V78/'Population 2016'!V$6</f>
        <v>1.838235294117647E-3</v>
      </c>
      <c r="W78" s="3">
        <f>'Population 2016'!W78/'Population 2016'!W$6</f>
        <v>2.9181347150259067E-3</v>
      </c>
      <c r="X78" s="3">
        <f>'Population 2016'!X78/'Population 2016'!X$6</f>
        <v>2.9181347150259067E-3</v>
      </c>
      <c r="Y78" s="3">
        <f>'Population 2016'!Y78/'Population 2016'!Y$6</f>
        <v>2.0567626153148158E-3</v>
      </c>
      <c r="Z78" s="3">
        <f>'Population 2016'!Z78/'Population 2016'!Z$6</f>
        <v>3.8644877275171578E-3</v>
      </c>
      <c r="AA78" s="3">
        <f>'Population 2016'!AA78/'Population 2016'!AA$6</f>
        <v>3.3546435691207809E-3</v>
      </c>
      <c r="AB78" s="3">
        <f>'Population 2016'!AB78/'Population 2016'!AB$6</f>
        <v>1.0205454871702853E-3</v>
      </c>
      <c r="AC78" s="3">
        <f>'Population 2016'!AC78/'Population 2016'!AC$6</f>
        <v>3.7115856718787084E-3</v>
      </c>
      <c r="AD78" s="3">
        <f>'Population 2016'!AD78/'Population 2016'!AD$6</f>
        <v>1.7901261964996375E-3</v>
      </c>
      <c r="AE78" s="3">
        <f>'Population 2016'!AE78/'Population 2016'!AE$6</f>
        <v>1.3272467673497296E-3</v>
      </c>
      <c r="AF78" s="3">
        <f>'Population 2016'!AF78/'Population 2016'!AF$6</f>
        <v>5.0060847438875983E-3</v>
      </c>
      <c r="AG78" s="3">
        <f>'Population 2016'!AG78/'Population 2016'!AG$6</f>
        <v>1.3272467673497296E-3</v>
      </c>
      <c r="AH78" s="3">
        <f>'Population 2016'!AH78/'Population 2016'!AH$6</f>
        <v>2.7131064719476679E-3</v>
      </c>
      <c r="AI78" s="3">
        <f>'Population 2016'!AI78/'Population 2016'!AI$6</f>
        <v>1.8331191904142096E-3</v>
      </c>
      <c r="AJ78" s="3">
        <f>'Population 2016'!AJ78/'Population 2016'!AJ$6</f>
        <v>1.1658587470086519E-3</v>
      </c>
      <c r="AK78" s="3">
        <f>'Population 2016'!AK78/'Population 2016'!AK$6</f>
        <v>1.574555188159345E-4</v>
      </c>
      <c r="AL78" s="3">
        <f>'Population 2016'!AL78/'Population 2016'!AL$6</f>
        <v>3.8047018416533427E-3</v>
      </c>
      <c r="AM78" s="3">
        <f>'Population 2016'!AM78/'Population 2016'!AM$6</f>
        <v>2.8306490971205466E-3</v>
      </c>
      <c r="AN78" s="3">
        <f>'Population 2016'!AN78/'Population 2016'!AN$6</f>
        <v>0</v>
      </c>
      <c r="AO78" s="3">
        <f>'Population 2016'!AO78/'Population 2016'!AO$6</f>
        <v>0</v>
      </c>
      <c r="AP78" s="3">
        <f>'Population 2016'!AP78/'Population 2016'!AP$6</f>
        <v>1.2957719441378317E-3</v>
      </c>
      <c r="AQ78" s="3">
        <f>'Population 2016'!AQ78/'Population 2016'!AQ$6</f>
        <v>3.1059100610878044E-3</v>
      </c>
      <c r="AR78" s="3">
        <f>'Population 2016'!AR78/'Population 2016'!AR$6</f>
        <v>2.7271196077921578E-3</v>
      </c>
      <c r="AS78" s="3">
        <f>'Population 2016'!AS78/'Population 2016'!AS$6</f>
        <v>1.1653879770807032E-3</v>
      </c>
      <c r="AT78" s="3">
        <f>'Population 2016'!AT78/'Population 2016'!AT$6</f>
        <v>0</v>
      </c>
      <c r="AU78" s="3">
        <f>'Population 2016'!AU78/'Population 2016'!AU$6</f>
        <v>0</v>
      </c>
      <c r="AV78" s="3">
        <f>'Population 2016'!AV78/'Population 2016'!AV$6</f>
        <v>2.5735732157750506E-3</v>
      </c>
      <c r="AW78" s="3">
        <f>'Population 2016'!AW78/'Population 2016'!AW$6</f>
        <v>2.555303483239011E-3</v>
      </c>
      <c r="AX78" s="3">
        <f>'Population 2016'!AX78/'Population 2016'!AX$6</f>
        <v>2.0392084163692822E-3</v>
      </c>
      <c r="AY78" s="3">
        <f>'Population 2016'!AY78/'Population 2016'!AY$6</f>
        <v>2.8162716003732099E-3</v>
      </c>
      <c r="AZ78" s="3">
        <f>'Population 2016'!AZ78/'Population 2016'!AZ$6</f>
        <v>2.7065170787480349E-3</v>
      </c>
      <c r="BA78" s="3">
        <f>'Population 2016'!BA78/'Population 2016'!BA$6</f>
        <v>4.2436196282350132E-3</v>
      </c>
      <c r="BB78" s="3">
        <f>'Population 2016'!BB78/'Population 2016'!BB$6</f>
        <v>1.9930001944390434E-3</v>
      </c>
      <c r="BC78" s="5">
        <f>'Population 2016'!BC78/'Population 2016'!BC$6</f>
        <v>0</v>
      </c>
      <c r="BD78" s="9">
        <v>76</v>
      </c>
    </row>
    <row r="79" spans="2:56" x14ac:dyDescent="0.35">
      <c r="B79" s="3" t="s">
        <v>76</v>
      </c>
      <c r="C79" s="60">
        <f>'Population 2016'!C79/'Population 2016'!C$6</f>
        <v>0</v>
      </c>
      <c r="D79" s="3">
        <f>'Population 2016'!D79/'Population 2016'!D$6</f>
        <v>0</v>
      </c>
      <c r="E79" s="3">
        <f>'Population 2016'!E79/'Population 2016'!E$6</f>
        <v>0</v>
      </c>
      <c r="F79" s="3">
        <f>'Population 2016'!F79/'Population 2016'!F$6</f>
        <v>0</v>
      </c>
      <c r="G79" s="3">
        <f>'Population 2016'!G79/'Population 2016'!G$6</f>
        <v>0</v>
      </c>
      <c r="H79" s="3">
        <f>'Population 2016'!H79/'Population 2016'!H$6</f>
        <v>0</v>
      </c>
      <c r="I79" s="3">
        <f>'Population 2016'!I79/'Population 2016'!I$6</f>
        <v>0</v>
      </c>
      <c r="J79" s="3">
        <f>'Population 2016'!J79/'Population 2016'!J$6</f>
        <v>0</v>
      </c>
      <c r="K79" s="3">
        <f>'Population 2016'!K79/'Population 2016'!K$6</f>
        <v>0</v>
      </c>
      <c r="L79" s="3">
        <f>'Population 2016'!L79/'Population 2016'!L$6</f>
        <v>0</v>
      </c>
      <c r="M79" s="3">
        <f>'Population 2016'!M79/'Population 2016'!M$6</f>
        <v>0</v>
      </c>
      <c r="N79" s="3">
        <f>'Population 2016'!N79/'Population 2016'!N$6</f>
        <v>0</v>
      </c>
      <c r="O79" s="3">
        <f>'Population 2016'!O79/'Population 2016'!O$6</f>
        <v>0</v>
      </c>
      <c r="P79" s="3">
        <f>'Population 2016'!P79/'Population 2016'!P$6</f>
        <v>0</v>
      </c>
      <c r="Q79" s="3">
        <f>'Population 2016'!Q79/'Population 2016'!Q$6</f>
        <v>0</v>
      </c>
      <c r="R79" s="3">
        <f>'Population 2016'!R79/'Population 2016'!R$6</f>
        <v>0</v>
      </c>
      <c r="S79" s="3">
        <f>'Population 2016'!S79/'Population 2016'!S$6</f>
        <v>0</v>
      </c>
      <c r="T79" s="3">
        <f>'Population 2016'!T79/'Population 2016'!T$6</f>
        <v>0</v>
      </c>
      <c r="U79" s="3">
        <f>'Population 2016'!U79/'Population 2016'!U$6</f>
        <v>0</v>
      </c>
      <c r="V79" s="3">
        <f>'Population 2016'!V79/'Population 2016'!V$6</f>
        <v>0</v>
      </c>
      <c r="W79" s="3">
        <f>'Population 2016'!W79/'Population 2016'!W$6</f>
        <v>0</v>
      </c>
      <c r="X79" s="3">
        <f>'Population 2016'!X79/'Population 2016'!X$6</f>
        <v>0</v>
      </c>
      <c r="Y79" s="3">
        <f>'Population 2016'!Y79/'Population 2016'!Y$6</f>
        <v>0</v>
      </c>
      <c r="Z79" s="3">
        <f>'Population 2016'!Z79/'Population 2016'!Z$6</f>
        <v>0</v>
      </c>
      <c r="AA79" s="3">
        <f>'Population 2016'!AA79/'Population 2016'!AA$6</f>
        <v>0</v>
      </c>
      <c r="AB79" s="3">
        <f>'Population 2016'!AB79/'Population 2016'!AB$6</f>
        <v>0</v>
      </c>
      <c r="AC79" s="3">
        <f>'Population 2016'!AC79/'Population 2016'!AC$6</f>
        <v>0</v>
      </c>
      <c r="AD79" s="3">
        <f>'Population 2016'!AD79/'Population 2016'!AD$6</f>
        <v>0</v>
      </c>
      <c r="AE79" s="3">
        <f>'Population 2016'!AE79/'Population 2016'!AE$6</f>
        <v>0</v>
      </c>
      <c r="AF79" s="3">
        <f>'Population 2016'!AF79/'Population 2016'!AF$6</f>
        <v>0</v>
      </c>
      <c r="AG79" s="3">
        <f>'Population 2016'!AG79/'Population 2016'!AG$6</f>
        <v>0</v>
      </c>
      <c r="AH79" s="3">
        <f>'Population 2016'!AH79/'Population 2016'!AH$6</f>
        <v>0</v>
      </c>
      <c r="AI79" s="3">
        <f>'Population 2016'!AI79/'Population 2016'!AI$6</f>
        <v>0</v>
      </c>
      <c r="AJ79" s="3">
        <f>'Population 2016'!AJ79/'Population 2016'!AJ$6</f>
        <v>0</v>
      </c>
      <c r="AK79" s="3">
        <f>'Population 2016'!AK79/'Population 2016'!AK$6</f>
        <v>0</v>
      </c>
      <c r="AL79" s="3">
        <f>'Population 2016'!AL79/'Population 2016'!AL$6</f>
        <v>0</v>
      </c>
      <c r="AM79" s="3">
        <f>'Population 2016'!AM79/'Population 2016'!AM$6</f>
        <v>0</v>
      </c>
      <c r="AN79" s="3">
        <f>'Population 2016'!AN79/'Population 2016'!AN$6</f>
        <v>0</v>
      </c>
      <c r="AO79" s="3">
        <f>'Population 2016'!AO79/'Population 2016'!AO$6</f>
        <v>0</v>
      </c>
      <c r="AP79" s="3">
        <f>'Population 2016'!AP79/'Population 2016'!AP$6</f>
        <v>0</v>
      </c>
      <c r="AQ79" s="3">
        <f>'Population 2016'!AQ79/'Population 2016'!AQ$6</f>
        <v>0</v>
      </c>
      <c r="AR79" s="3">
        <f>'Population 2016'!AR79/'Population 2016'!AR$6</f>
        <v>0</v>
      </c>
      <c r="AS79" s="3">
        <f>'Population 2016'!AS79/'Population 2016'!AS$6</f>
        <v>0</v>
      </c>
      <c r="AT79" s="3">
        <f>'Population 2016'!AT79/'Population 2016'!AT$6</f>
        <v>0</v>
      </c>
      <c r="AU79" s="3">
        <f>'Population 2016'!AU79/'Population 2016'!AU$6</f>
        <v>0</v>
      </c>
      <c r="AV79" s="3">
        <f>'Population 2016'!AV79/'Population 2016'!AV$6</f>
        <v>0</v>
      </c>
      <c r="AW79" s="3">
        <f>'Population 2016'!AW79/'Population 2016'!AW$6</f>
        <v>0</v>
      </c>
      <c r="AX79" s="3">
        <f>'Population 2016'!AX79/'Population 2016'!AX$6</f>
        <v>0</v>
      </c>
      <c r="AY79" s="3">
        <f>'Population 2016'!AY79/'Population 2016'!AY$6</f>
        <v>0</v>
      </c>
      <c r="AZ79" s="3">
        <f>'Population 2016'!AZ79/'Population 2016'!AZ$6</f>
        <v>0</v>
      </c>
      <c r="BA79" s="3">
        <f>'Population 2016'!BA79/'Population 2016'!BA$6</f>
        <v>0</v>
      </c>
      <c r="BB79" s="3">
        <f>'Population 2016'!BB79/'Population 2016'!BB$6</f>
        <v>0</v>
      </c>
      <c r="BC79" s="5">
        <f>'Population 2016'!BC79/'Population 2016'!BC$6</f>
        <v>0</v>
      </c>
      <c r="BD79" s="9">
        <v>77</v>
      </c>
    </row>
    <row r="80" spans="2:56" x14ac:dyDescent="0.35">
      <c r="B80" s="3" t="s">
        <v>46</v>
      </c>
      <c r="C80" s="60">
        <f>'Population 2016'!C80/'Population 2016'!C$6</f>
        <v>0</v>
      </c>
      <c r="D80" s="3">
        <f>'Population 2016'!D80/'Population 2016'!D$6</f>
        <v>0</v>
      </c>
      <c r="E80" s="3">
        <f>'Population 2016'!E80/'Population 2016'!E$6</f>
        <v>0</v>
      </c>
      <c r="F80" s="3">
        <f>'Population 2016'!F80/'Population 2016'!F$6</f>
        <v>0</v>
      </c>
      <c r="G80" s="3">
        <f>'Population 2016'!G80/'Population 2016'!G$6</f>
        <v>0</v>
      </c>
      <c r="H80" s="3">
        <f>'Population 2016'!H80/'Population 2016'!H$6</f>
        <v>0</v>
      </c>
      <c r="I80" s="3">
        <f>'Population 2016'!I80/'Population 2016'!I$6</f>
        <v>0</v>
      </c>
      <c r="J80" s="3">
        <f>'Population 2016'!J80/'Population 2016'!J$6</f>
        <v>0</v>
      </c>
      <c r="K80" s="3">
        <f>'Population 2016'!K80/'Population 2016'!K$6</f>
        <v>0</v>
      </c>
      <c r="L80" s="3">
        <f>'Population 2016'!L80/'Population 2016'!L$6</f>
        <v>0</v>
      </c>
      <c r="M80" s="3">
        <f>'Population 2016'!M80/'Population 2016'!M$6</f>
        <v>0</v>
      </c>
      <c r="N80" s="3">
        <f>'Population 2016'!N80/'Population 2016'!N$6</f>
        <v>0</v>
      </c>
      <c r="O80" s="3">
        <f>'Population 2016'!O80/'Population 2016'!O$6</f>
        <v>0</v>
      </c>
      <c r="P80" s="3">
        <f>'Population 2016'!P80/'Population 2016'!P$6</f>
        <v>0</v>
      </c>
      <c r="Q80" s="3">
        <f>'Population 2016'!Q80/'Population 2016'!Q$6</f>
        <v>0</v>
      </c>
      <c r="R80" s="3">
        <f>'Population 2016'!R80/'Population 2016'!R$6</f>
        <v>0</v>
      </c>
      <c r="S80" s="3">
        <f>'Population 2016'!S80/'Population 2016'!S$6</f>
        <v>0</v>
      </c>
      <c r="T80" s="3">
        <f>'Population 2016'!T80/'Population 2016'!T$6</f>
        <v>0</v>
      </c>
      <c r="U80" s="3">
        <f>'Population 2016'!U80/'Population 2016'!U$6</f>
        <v>0</v>
      </c>
      <c r="V80" s="3">
        <f>'Population 2016'!V80/'Population 2016'!V$6</f>
        <v>0</v>
      </c>
      <c r="W80" s="3">
        <f>'Population 2016'!W80/'Population 2016'!W$6</f>
        <v>0</v>
      </c>
      <c r="X80" s="3">
        <f>'Population 2016'!X80/'Population 2016'!X$6</f>
        <v>0</v>
      </c>
      <c r="Y80" s="3">
        <f>'Population 2016'!Y80/'Population 2016'!Y$6</f>
        <v>0</v>
      </c>
      <c r="Z80" s="3">
        <f>'Population 2016'!Z80/'Population 2016'!Z$6</f>
        <v>0</v>
      </c>
      <c r="AA80" s="3">
        <f>'Population 2016'!AA80/'Population 2016'!AA$6</f>
        <v>0</v>
      </c>
      <c r="AB80" s="3">
        <f>'Population 2016'!AB80/'Population 2016'!AB$6</f>
        <v>0</v>
      </c>
      <c r="AC80" s="3">
        <f>'Population 2016'!AC80/'Population 2016'!AC$6</f>
        <v>0</v>
      </c>
      <c r="AD80" s="3">
        <f>'Population 2016'!AD80/'Population 2016'!AD$6</f>
        <v>0</v>
      </c>
      <c r="AE80" s="3">
        <f>'Population 2016'!AE80/'Population 2016'!AE$6</f>
        <v>0</v>
      </c>
      <c r="AF80" s="3">
        <f>'Population 2016'!AF80/'Population 2016'!AF$6</f>
        <v>0</v>
      </c>
      <c r="AG80" s="3">
        <f>'Population 2016'!AG80/'Population 2016'!AG$6</f>
        <v>0</v>
      </c>
      <c r="AH80" s="3">
        <f>'Population 2016'!AH80/'Population 2016'!AH$6</f>
        <v>0</v>
      </c>
      <c r="AI80" s="3">
        <f>'Population 2016'!AI80/'Population 2016'!AI$6</f>
        <v>0</v>
      </c>
      <c r="AJ80" s="3">
        <f>'Population 2016'!AJ80/'Population 2016'!AJ$6</f>
        <v>0</v>
      </c>
      <c r="AK80" s="3">
        <f>'Population 2016'!AK80/'Population 2016'!AK$6</f>
        <v>0</v>
      </c>
      <c r="AL80" s="3">
        <f>'Population 2016'!AL80/'Population 2016'!AL$6</f>
        <v>0</v>
      </c>
      <c r="AM80" s="3">
        <f>'Population 2016'!AM80/'Population 2016'!AM$6</f>
        <v>0</v>
      </c>
      <c r="AN80" s="3">
        <f>'Population 2016'!AN80/'Population 2016'!AN$6</f>
        <v>0</v>
      </c>
      <c r="AO80" s="3">
        <f>'Population 2016'!AO80/'Population 2016'!AO$6</f>
        <v>0</v>
      </c>
      <c r="AP80" s="3">
        <f>'Population 2016'!AP80/'Population 2016'!AP$6</f>
        <v>0</v>
      </c>
      <c r="AQ80" s="3">
        <f>'Population 2016'!AQ80/'Population 2016'!AQ$6</f>
        <v>0</v>
      </c>
      <c r="AR80" s="3">
        <f>'Population 2016'!AR80/'Population 2016'!AR$6</f>
        <v>0</v>
      </c>
      <c r="AS80" s="3">
        <f>'Population 2016'!AS80/'Population 2016'!AS$6</f>
        <v>0</v>
      </c>
      <c r="AT80" s="3">
        <f>'Population 2016'!AT80/'Population 2016'!AT$6</f>
        <v>0</v>
      </c>
      <c r="AU80" s="3">
        <f>'Population 2016'!AU80/'Population 2016'!AU$6</f>
        <v>0</v>
      </c>
      <c r="AV80" s="3">
        <f>'Population 2016'!AV80/'Population 2016'!AV$6</f>
        <v>0</v>
      </c>
      <c r="AW80" s="3">
        <f>'Population 2016'!AW80/'Population 2016'!AW$6</f>
        <v>0</v>
      </c>
      <c r="AX80" s="3">
        <f>'Population 2016'!AX80/'Population 2016'!AX$6</f>
        <v>0</v>
      </c>
      <c r="AY80" s="3">
        <f>'Population 2016'!AY80/'Population 2016'!AY$6</f>
        <v>0</v>
      </c>
      <c r="AZ80" s="3">
        <f>'Population 2016'!AZ80/'Population 2016'!AZ$6</f>
        <v>0</v>
      </c>
      <c r="BA80" s="3">
        <f>'Population 2016'!BA80/'Population 2016'!BA$6</f>
        <v>0</v>
      </c>
      <c r="BB80" s="3">
        <f>'Population 2016'!BB80/'Population 2016'!BB$6</f>
        <v>0</v>
      </c>
      <c r="BC80" s="5">
        <f>'Population 2016'!BC80/'Population 2016'!BC$6</f>
        <v>0</v>
      </c>
      <c r="BD80" s="9">
        <v>78</v>
      </c>
    </row>
    <row r="81" spans="2:56" x14ac:dyDescent="0.35">
      <c r="B81" s="3" t="s">
        <v>77</v>
      </c>
      <c r="C81" s="60">
        <f>'Population 2016'!C81/'Population 2016'!C$6</f>
        <v>0</v>
      </c>
      <c r="D81" s="3">
        <f>'Population 2016'!D81/'Population 2016'!D$6</f>
        <v>0</v>
      </c>
      <c r="E81" s="3">
        <f>'Population 2016'!E81/'Population 2016'!E$6</f>
        <v>0</v>
      </c>
      <c r="F81" s="3">
        <f>'Population 2016'!F81/'Population 2016'!F$6</f>
        <v>0</v>
      </c>
      <c r="G81" s="3">
        <f>'Population 2016'!G81/'Population 2016'!G$6</f>
        <v>0</v>
      </c>
      <c r="H81" s="3">
        <f>'Population 2016'!H81/'Population 2016'!H$6</f>
        <v>0</v>
      </c>
      <c r="I81" s="3">
        <f>'Population 2016'!I81/'Population 2016'!I$6</f>
        <v>0</v>
      </c>
      <c r="J81" s="3">
        <f>'Population 2016'!J81/'Population 2016'!J$6</f>
        <v>0</v>
      </c>
      <c r="K81" s="3">
        <f>'Population 2016'!K81/'Population 2016'!K$6</f>
        <v>0</v>
      </c>
      <c r="L81" s="3">
        <f>'Population 2016'!L81/'Population 2016'!L$6</f>
        <v>0</v>
      </c>
      <c r="M81" s="3">
        <f>'Population 2016'!M81/'Population 2016'!M$6</f>
        <v>0</v>
      </c>
      <c r="N81" s="3">
        <f>'Population 2016'!N81/'Population 2016'!N$6</f>
        <v>0</v>
      </c>
      <c r="O81" s="3">
        <f>'Population 2016'!O81/'Population 2016'!O$6</f>
        <v>0</v>
      </c>
      <c r="P81" s="3">
        <f>'Population 2016'!P81/'Population 2016'!P$6</f>
        <v>0</v>
      </c>
      <c r="Q81" s="3">
        <f>'Population 2016'!Q81/'Population 2016'!Q$6</f>
        <v>0</v>
      </c>
      <c r="R81" s="3">
        <f>'Population 2016'!R81/'Population 2016'!R$6</f>
        <v>0</v>
      </c>
      <c r="S81" s="3">
        <f>'Population 2016'!S81/'Population 2016'!S$6</f>
        <v>0</v>
      </c>
      <c r="T81" s="3">
        <f>'Population 2016'!T81/'Population 2016'!T$6</f>
        <v>0</v>
      </c>
      <c r="U81" s="3">
        <f>'Population 2016'!U81/'Population 2016'!U$6</f>
        <v>0</v>
      </c>
      <c r="V81" s="3">
        <f>'Population 2016'!V81/'Population 2016'!V$6</f>
        <v>0</v>
      </c>
      <c r="W81" s="3">
        <f>'Population 2016'!W81/'Population 2016'!W$6</f>
        <v>0</v>
      </c>
      <c r="X81" s="3">
        <f>'Population 2016'!X81/'Population 2016'!X$6</f>
        <v>0</v>
      </c>
      <c r="Y81" s="3">
        <f>'Population 2016'!Y81/'Population 2016'!Y$6</f>
        <v>0</v>
      </c>
      <c r="Z81" s="3">
        <f>'Population 2016'!Z81/'Population 2016'!Z$6</f>
        <v>0</v>
      </c>
      <c r="AA81" s="3">
        <f>'Population 2016'!AA81/'Population 2016'!AA$6</f>
        <v>0</v>
      </c>
      <c r="AB81" s="3">
        <f>'Population 2016'!AB81/'Population 2016'!AB$6</f>
        <v>0</v>
      </c>
      <c r="AC81" s="3">
        <f>'Population 2016'!AC81/'Population 2016'!AC$6</f>
        <v>0</v>
      </c>
      <c r="AD81" s="3">
        <f>'Population 2016'!AD81/'Population 2016'!AD$6</f>
        <v>0</v>
      </c>
      <c r="AE81" s="3">
        <f>'Population 2016'!AE81/'Population 2016'!AE$6</f>
        <v>0</v>
      </c>
      <c r="AF81" s="3">
        <f>'Population 2016'!AF81/'Population 2016'!AF$6</f>
        <v>0</v>
      </c>
      <c r="AG81" s="3">
        <f>'Population 2016'!AG81/'Population 2016'!AG$6</f>
        <v>0</v>
      </c>
      <c r="AH81" s="3">
        <f>'Population 2016'!AH81/'Population 2016'!AH$6</f>
        <v>0</v>
      </c>
      <c r="AI81" s="3">
        <f>'Population 2016'!AI81/'Population 2016'!AI$6</f>
        <v>0</v>
      </c>
      <c r="AJ81" s="3">
        <f>'Population 2016'!AJ81/'Population 2016'!AJ$6</f>
        <v>0</v>
      </c>
      <c r="AK81" s="3">
        <f>'Population 2016'!AK81/'Population 2016'!AK$6</f>
        <v>0</v>
      </c>
      <c r="AL81" s="3">
        <f>'Population 2016'!AL81/'Population 2016'!AL$6</f>
        <v>0</v>
      </c>
      <c r="AM81" s="3">
        <f>'Population 2016'!AM81/'Population 2016'!AM$6</f>
        <v>0</v>
      </c>
      <c r="AN81" s="3">
        <f>'Population 2016'!AN81/'Population 2016'!AN$6</f>
        <v>0</v>
      </c>
      <c r="AO81" s="3">
        <f>'Population 2016'!AO81/'Population 2016'!AO$6</f>
        <v>0</v>
      </c>
      <c r="AP81" s="3">
        <f>'Population 2016'!AP81/'Population 2016'!AP$6</f>
        <v>0</v>
      </c>
      <c r="AQ81" s="3">
        <f>'Population 2016'!AQ81/'Population 2016'!AQ$6</f>
        <v>0</v>
      </c>
      <c r="AR81" s="3">
        <f>'Population 2016'!AR81/'Population 2016'!AR$6</f>
        <v>0</v>
      </c>
      <c r="AS81" s="3">
        <f>'Population 2016'!AS81/'Population 2016'!AS$6</f>
        <v>0</v>
      </c>
      <c r="AT81" s="3">
        <f>'Population 2016'!AT81/'Population 2016'!AT$6</f>
        <v>0</v>
      </c>
      <c r="AU81" s="3">
        <f>'Population 2016'!AU81/'Population 2016'!AU$6</f>
        <v>0</v>
      </c>
      <c r="AV81" s="3">
        <f>'Population 2016'!AV81/'Population 2016'!AV$6</f>
        <v>0</v>
      </c>
      <c r="AW81" s="3">
        <f>'Population 2016'!AW81/'Population 2016'!AW$6</f>
        <v>0</v>
      </c>
      <c r="AX81" s="3">
        <f>'Population 2016'!AX81/'Population 2016'!AX$6</f>
        <v>0</v>
      </c>
      <c r="AY81" s="3">
        <f>'Population 2016'!AY81/'Population 2016'!AY$6</f>
        <v>0</v>
      </c>
      <c r="AZ81" s="3">
        <f>'Population 2016'!AZ81/'Population 2016'!AZ$6</f>
        <v>0</v>
      </c>
      <c r="BA81" s="3">
        <f>'Population 2016'!BA81/'Population 2016'!BA$6</f>
        <v>0</v>
      </c>
      <c r="BB81" s="3">
        <f>'Population 2016'!BB81/'Population 2016'!BB$6</f>
        <v>0</v>
      </c>
      <c r="BC81" s="5">
        <f>'Population 2016'!BC81/'Population 2016'!BC$6</f>
        <v>0</v>
      </c>
      <c r="BD81" s="9">
        <v>79</v>
      </c>
    </row>
    <row r="82" spans="2:56" x14ac:dyDescent="0.35">
      <c r="B82" s="3" t="s">
        <v>47</v>
      </c>
      <c r="C82" s="60">
        <f>'Population 2016'!C82/'Population 2016'!C$6</f>
        <v>6.7596643477013559E-3</v>
      </c>
      <c r="D82" s="3">
        <f>'Population 2016'!D82/'Population 2016'!D$6</f>
        <v>6.0942118065545475E-3</v>
      </c>
      <c r="E82" s="3">
        <f>'Population 2016'!E82/'Population 2016'!E$6</f>
        <v>4.300763506330337E-3</v>
      </c>
      <c r="F82" s="3">
        <f>'Population 2016'!F82/'Population 2016'!F$6</f>
        <v>1.0430191292305029E-2</v>
      </c>
      <c r="G82" s="3">
        <f>'Population 2016'!G82/'Population 2016'!G$6</f>
        <v>9.9630583230717572E-3</v>
      </c>
      <c r="H82" s="3">
        <f>'Population 2016'!H82/'Population 2016'!H$6</f>
        <v>1.6343006373832111E-2</v>
      </c>
      <c r="I82" s="3">
        <f>'Population 2016'!I82/'Population 2016'!I$6</f>
        <v>8.5947363309701857E-3</v>
      </c>
      <c r="J82" s="3">
        <f>'Population 2016'!J82/'Population 2016'!J$6</f>
        <v>1.6287638761763947E-2</v>
      </c>
      <c r="K82" s="3">
        <f>'Population 2016'!K82/'Population 2016'!K$6</f>
        <v>1.6260935717002663E-2</v>
      </c>
      <c r="L82" s="3">
        <f>'Population 2016'!L82/'Population 2016'!L$6</f>
        <v>6.5701260391525882E-3</v>
      </c>
      <c r="M82" s="3">
        <f>'Population 2016'!M82/'Population 2016'!M$6</f>
        <v>6.5701260391525882E-3</v>
      </c>
      <c r="N82" s="3">
        <f>'Population 2016'!N82/'Population 2016'!N$6</f>
        <v>1.7218309341410696E-2</v>
      </c>
      <c r="O82" s="3">
        <f>'Population 2016'!O82/'Population 2016'!O$6</f>
        <v>1.615009277712872E-2</v>
      </c>
      <c r="P82" s="3">
        <f>'Population 2016'!P82/'Population 2016'!P$6</f>
        <v>7.1893006290638054E-3</v>
      </c>
      <c r="Q82" s="3">
        <f>'Population 2016'!Q82/'Population 2016'!Q$6</f>
        <v>3.3866995073891628E-3</v>
      </c>
      <c r="R82" s="3">
        <f>'Population 2016'!R82/'Population 2016'!R$6</f>
        <v>1.3914973535939901E-2</v>
      </c>
      <c r="S82" s="3">
        <f>'Population 2016'!S82/'Population 2016'!S$6</f>
        <v>1.1818832268858048E-2</v>
      </c>
      <c r="T82" s="3">
        <f>'Population 2016'!T82/'Population 2016'!T$6</f>
        <v>1.2651399576881906E-2</v>
      </c>
      <c r="U82" s="3">
        <f>'Population 2016'!U82/'Population 2016'!U$6</f>
        <v>0</v>
      </c>
      <c r="V82" s="3">
        <f>'Population 2016'!V82/'Population 2016'!V$6</f>
        <v>8.8730203619909499E-3</v>
      </c>
      <c r="W82" s="3">
        <f>'Population 2016'!W82/'Population 2016'!W$6</f>
        <v>1.4789637305699483E-2</v>
      </c>
      <c r="X82" s="3">
        <f>'Population 2016'!X82/'Population 2016'!X$6</f>
        <v>1.4789637305699483E-2</v>
      </c>
      <c r="Y82" s="3">
        <f>'Population 2016'!Y82/'Population 2016'!Y$6</f>
        <v>1.2058274940767253E-2</v>
      </c>
      <c r="Z82" s="3">
        <f>'Population 2016'!Z82/'Population 2016'!Z$6</f>
        <v>2.0650096764099152E-2</v>
      </c>
      <c r="AA82" s="3">
        <f>'Population 2016'!AA82/'Population 2016'!AA$6</f>
        <v>1.7466894142497361E-2</v>
      </c>
      <c r="AB82" s="3">
        <f>'Population 2016'!AB82/'Population 2016'!AB$6</f>
        <v>5.4840301453436208E-3</v>
      </c>
      <c r="AC82" s="3">
        <f>'Population 2016'!AC82/'Population 2016'!AC$6</f>
        <v>1.9018958655114323E-2</v>
      </c>
      <c r="AD82" s="3">
        <f>'Population 2016'!AD82/'Population 2016'!AD$6</f>
        <v>8.6991256491056775E-3</v>
      </c>
      <c r="AE82" s="3">
        <f>'Population 2016'!AE82/'Population 2016'!AE$6</f>
        <v>8.2450177971725627E-3</v>
      </c>
      <c r="AF82" s="3">
        <f>'Population 2016'!AF82/'Population 2016'!AF$6</f>
        <v>2.1407235313640891E-2</v>
      </c>
      <c r="AG82" s="3">
        <f>'Population 2016'!AG82/'Population 2016'!AG$6</f>
        <v>8.2450177971725627E-3</v>
      </c>
      <c r="AH82" s="3">
        <f>'Population 2016'!AH82/'Population 2016'!AH$6</f>
        <v>1.4677346609840604E-2</v>
      </c>
      <c r="AI82" s="3">
        <f>'Population 2016'!AI82/'Population 2016'!AI$6</f>
        <v>1.0596935593901321E-2</v>
      </c>
      <c r="AJ82" s="3">
        <f>'Population 2016'!AJ82/'Population 2016'!AJ$6</f>
        <v>6.3508621218629196E-3</v>
      </c>
      <c r="AK82" s="3">
        <f>'Population 2016'!AK82/'Population 2016'!AK$6</f>
        <v>1.8107384663832468E-3</v>
      </c>
      <c r="AL82" s="3">
        <f>'Population 2016'!AL82/'Population 2016'!AL$6</f>
        <v>2.0281873630603423E-2</v>
      </c>
      <c r="AM82" s="3">
        <f>'Population 2016'!AM82/'Population 2016'!AM$6</f>
        <v>1.6654465592972182E-2</v>
      </c>
      <c r="AN82" s="3">
        <f>'Population 2016'!AN82/'Population 2016'!AN$6</f>
        <v>0</v>
      </c>
      <c r="AO82" s="3">
        <f>'Population 2016'!AO82/'Population 2016'!AO$6</f>
        <v>0</v>
      </c>
      <c r="AP82" s="3">
        <f>'Population 2016'!AP82/'Population 2016'!AP$6</f>
        <v>8.2065556462062681E-3</v>
      </c>
      <c r="AQ82" s="3">
        <f>'Population 2016'!AQ82/'Population 2016'!AQ$6</f>
        <v>1.5720909693088984E-2</v>
      </c>
      <c r="AR82" s="3">
        <f>'Population 2016'!AR82/'Population 2016'!AR$6</f>
        <v>1.4333062411191986E-2</v>
      </c>
      <c r="AS82" s="3">
        <f>'Population 2016'!AS82/'Population 2016'!AS$6</f>
        <v>8.5947363309701857E-3</v>
      </c>
      <c r="AT82" s="3">
        <f>'Population 2016'!AT82/'Population 2016'!AT$6</f>
        <v>0</v>
      </c>
      <c r="AU82" s="3">
        <f>'Population 2016'!AU82/'Population 2016'!AU$6</f>
        <v>0</v>
      </c>
      <c r="AV82" s="3">
        <f>'Population 2016'!AV82/'Population 2016'!AV$6</f>
        <v>1.0270463481472656E-2</v>
      </c>
      <c r="AW82" s="3">
        <f>'Population 2016'!AW82/'Population 2016'!AW$6</f>
        <v>1.2023030491650218E-2</v>
      </c>
      <c r="AX82" s="3">
        <f>'Population 2016'!AX82/'Population 2016'!AX$6</f>
        <v>1.6313667330954258E-2</v>
      </c>
      <c r="AY82" s="3">
        <f>'Population 2016'!AY82/'Population 2016'!AY$6</f>
        <v>1.4476925921307782E-2</v>
      </c>
      <c r="AZ82" s="3">
        <f>'Population 2016'!AZ82/'Population 2016'!AZ$6</f>
        <v>1.4139988566528513E-2</v>
      </c>
      <c r="BA82" s="3">
        <f>'Population 2016'!BA82/'Population 2016'!BA$6</f>
        <v>1.6715478253939792E-2</v>
      </c>
      <c r="BB82" s="3">
        <f>'Population 2016'!BB82/'Population 2016'!BB$6</f>
        <v>1.192559465940761E-2</v>
      </c>
      <c r="BC82" s="5">
        <f>'Population 2016'!BC82/'Population 2016'!BC$6</f>
        <v>0</v>
      </c>
      <c r="BD82" s="9">
        <v>80</v>
      </c>
    </row>
    <row r="83" spans="2:56" x14ac:dyDescent="0.35">
      <c r="B83" s="3" t="s">
        <v>48</v>
      </c>
      <c r="C83" s="60">
        <f>'Population 2016'!C83/'Population 2016'!C$6</f>
        <v>1.1044968801549164E-2</v>
      </c>
      <c r="D83" s="3">
        <f>'Population 2016'!D83/'Population 2016'!D$6</f>
        <v>1.1089896163000549E-2</v>
      </c>
      <c r="E83" s="3">
        <f>'Population 2016'!E83/'Population 2016'!E$6</f>
        <v>1.1210979027737508E-2</v>
      </c>
      <c r="F83" s="3">
        <f>'Population 2016'!F83/'Population 2016'!F$6</f>
        <v>1.4714792694538216E-2</v>
      </c>
      <c r="G83" s="3">
        <f>'Population 2016'!G83/'Population 2016'!G$6</f>
        <v>1.5616254337848428E-2</v>
      </c>
      <c r="H83" s="3">
        <f>'Population 2016'!H83/'Population 2016'!H$6</f>
        <v>2.2907636077439973E-2</v>
      </c>
      <c r="I83" s="3">
        <f>'Population 2016'!I83/'Population 2016'!I$6</f>
        <v>1.0245702631834514E-2</v>
      </c>
      <c r="J83" s="3">
        <f>'Population 2016'!J83/'Population 2016'!J$6</f>
        <v>2.0817198244502334E-2</v>
      </c>
      <c r="K83" s="3">
        <f>'Population 2016'!K83/'Population 2016'!K$6</f>
        <v>2.0302396348421452E-2</v>
      </c>
      <c r="L83" s="3">
        <f>'Population 2016'!L83/'Population 2016'!L$6</f>
        <v>9.8104943237686607E-3</v>
      </c>
      <c r="M83" s="3">
        <f>'Population 2016'!M83/'Population 2016'!M$6</f>
        <v>9.8104943237686607E-3</v>
      </c>
      <c r="N83" s="3">
        <f>'Population 2016'!N83/'Population 2016'!N$6</f>
        <v>2.8422708759134819E-2</v>
      </c>
      <c r="O83" s="3">
        <f>'Population 2016'!O83/'Population 2016'!O$6</f>
        <v>2.231805374201086E-2</v>
      </c>
      <c r="P83" s="3">
        <f>'Population 2016'!P83/'Population 2016'!P$6</f>
        <v>8.9337632817042874E-3</v>
      </c>
      <c r="Q83" s="3">
        <f>'Population 2016'!Q83/'Population 2016'!Q$6</f>
        <v>4.5797413793103444E-3</v>
      </c>
      <c r="R83" s="3">
        <f>'Population 2016'!R83/'Population 2016'!R$6</f>
        <v>1.6561379545842581E-2</v>
      </c>
      <c r="S83" s="3">
        <f>'Population 2016'!S83/'Population 2016'!S$6</f>
        <v>1.6169677711255378E-2</v>
      </c>
      <c r="T83" s="3">
        <f>'Population 2016'!T83/'Population 2016'!T$6</f>
        <v>1.8526166735500619E-2</v>
      </c>
      <c r="U83" s="3">
        <f>'Population 2016'!U83/'Population 2016'!U$6</f>
        <v>0</v>
      </c>
      <c r="V83" s="3">
        <f>'Population 2016'!V83/'Population 2016'!V$6</f>
        <v>1.3026725113122173E-2</v>
      </c>
      <c r="W83" s="3">
        <f>'Population 2016'!W83/'Population 2016'!W$6</f>
        <v>1.9059067357512952E-2</v>
      </c>
      <c r="X83" s="3">
        <f>'Population 2016'!X83/'Population 2016'!X$6</f>
        <v>1.9059067357512952E-2</v>
      </c>
      <c r="Y83" s="3">
        <f>'Population 2016'!Y83/'Population 2016'!Y$6</f>
        <v>1.6373443565055198E-2</v>
      </c>
      <c r="Z83" s="3">
        <f>'Population 2016'!Z83/'Population 2016'!Z$6</f>
        <v>3.2228369350237429E-2</v>
      </c>
      <c r="AA83" s="3">
        <f>'Population 2016'!AA83/'Population 2016'!AA$6</f>
        <v>2.6033483942331126E-2</v>
      </c>
      <c r="AB83" s="3">
        <f>'Population 2016'!AB83/'Population 2016'!AB$6</f>
        <v>9.7792930199174597E-3</v>
      </c>
      <c r="AC83" s="3">
        <f>'Population 2016'!AC83/'Population 2016'!AC$6</f>
        <v>2.9186913742593364E-2</v>
      </c>
      <c r="AD83" s="3">
        <f>'Population 2016'!AD83/'Population 2016'!AD$6</f>
        <v>1.2501294512745403E-2</v>
      </c>
      <c r="AE83" s="3">
        <f>'Population 2016'!AE83/'Population 2016'!AE$6</f>
        <v>1.1382146519999196E-2</v>
      </c>
      <c r="AF83" s="3">
        <f>'Population 2016'!AF83/'Population 2016'!AF$6</f>
        <v>3.0479035291514547E-2</v>
      </c>
      <c r="AG83" s="3">
        <f>'Population 2016'!AG83/'Population 2016'!AG$6</f>
        <v>1.1382146519999196E-2</v>
      </c>
      <c r="AH83" s="3">
        <f>'Population 2016'!AH83/'Population 2016'!AH$6</f>
        <v>2.0365779895741194E-2</v>
      </c>
      <c r="AI83" s="3">
        <f>'Population 2016'!AI83/'Population 2016'!AI$6</f>
        <v>1.5221585606247671E-2</v>
      </c>
      <c r="AJ83" s="3">
        <f>'Population 2016'!AJ83/'Population 2016'!AJ$6</f>
        <v>1.0155243296312205E-2</v>
      </c>
      <c r="AK83" s="3">
        <f>'Population 2016'!AK83/'Population 2016'!AK$6</f>
        <v>1.8894662257912141E-3</v>
      </c>
      <c r="AL83" s="3">
        <f>'Population 2016'!AL83/'Population 2016'!AL$6</f>
        <v>2.771362586605081E-2</v>
      </c>
      <c r="AM83" s="3">
        <f>'Population 2016'!AM83/'Population 2016'!AM$6</f>
        <v>2.2858711566617864E-2</v>
      </c>
      <c r="AN83" s="3">
        <f>'Population 2016'!AN83/'Population 2016'!AN$6</f>
        <v>0</v>
      </c>
      <c r="AO83" s="3">
        <f>'Population 2016'!AO83/'Population 2016'!AO$6</f>
        <v>0</v>
      </c>
      <c r="AP83" s="3">
        <f>'Population 2016'!AP83/'Population 2016'!AP$6</f>
        <v>1.4829390027355185E-2</v>
      </c>
      <c r="AQ83" s="3">
        <f>'Population 2016'!AQ83/'Population 2016'!AQ$6</f>
        <v>2.5701037756679177E-2</v>
      </c>
      <c r="AR83" s="3">
        <f>'Population 2016'!AR83/'Population 2016'!AR$6</f>
        <v>2.1014364148748691E-2</v>
      </c>
      <c r="AS83" s="3">
        <f>'Population 2016'!AS83/'Population 2016'!AS$6</f>
        <v>1.0245702631834514E-2</v>
      </c>
      <c r="AT83" s="3">
        <f>'Population 2016'!AT83/'Population 2016'!AT$6</f>
        <v>0</v>
      </c>
      <c r="AU83" s="3">
        <f>'Population 2016'!AU83/'Population 2016'!AU$6</f>
        <v>0</v>
      </c>
      <c r="AV83" s="3">
        <f>'Population 2016'!AV83/'Population 2016'!AV$6</f>
        <v>1.598951507208388E-2</v>
      </c>
      <c r="AW83" s="3">
        <f>'Population 2016'!AW83/'Population 2016'!AW$6</f>
        <v>1.7018976404393156E-2</v>
      </c>
      <c r="AX83" s="3">
        <f>'Population 2016'!AX83/'Population 2016'!AX$6</f>
        <v>2.1318997080224313E-2</v>
      </c>
      <c r="AY83" s="3">
        <f>'Population 2016'!AY83/'Population 2016'!AY$6</f>
        <v>2.0986597986903263E-2</v>
      </c>
      <c r="AZ83" s="3">
        <f>'Population 2016'!AZ83/'Population 2016'!AZ$6</f>
        <v>2.3063455766757182E-2</v>
      </c>
      <c r="BA83" s="3">
        <f>'Population 2016'!BA83/'Population 2016'!BA$6</f>
        <v>2.3608869762715916E-2</v>
      </c>
      <c r="BB83" s="3">
        <f>'Population 2016'!BB83/'Population 2016'!BB$6</f>
        <v>1.6025017823578975E-2</v>
      </c>
      <c r="BC83" s="5">
        <f>'Population 2016'!BC83/'Population 2016'!BC$6</f>
        <v>0</v>
      </c>
      <c r="BD83" s="9">
        <v>81</v>
      </c>
    </row>
    <row r="84" spans="2:56" x14ac:dyDescent="0.35">
      <c r="B84" s="3" t="s">
        <v>49</v>
      </c>
      <c r="C84" s="60">
        <f>'Population 2016'!C84/'Population 2016'!C$6</f>
        <v>1.8539769059743239E-2</v>
      </c>
      <c r="D84" s="3">
        <f>'Population 2016'!D84/'Population 2016'!D$6</f>
        <v>1.6961786937985508E-2</v>
      </c>
      <c r="E84" s="3">
        <f>'Population 2016'!E84/'Population 2016'!E$6</f>
        <v>1.2708997777133468E-2</v>
      </c>
      <c r="F84" s="3">
        <f>'Population 2016'!F84/'Population 2016'!F$6</f>
        <v>1.3589543841426469E-2</v>
      </c>
      <c r="G84" s="3">
        <f>'Population 2016'!G84/'Population 2016'!G$6</f>
        <v>1.2593753498264861E-2</v>
      </c>
      <c r="H84" s="3">
        <f>'Population 2016'!H84/'Population 2016'!H$6</f>
        <v>2.2055009331194812E-2</v>
      </c>
      <c r="I84" s="3">
        <f>'Population 2016'!I84/'Population 2016'!I$6</f>
        <v>7.6721375157812952E-3</v>
      </c>
      <c r="J84" s="3">
        <f>'Population 2016'!J84/'Population 2016'!J$6</f>
        <v>2.0300875401910393E-2</v>
      </c>
      <c r="K84" s="3">
        <f>'Population 2016'!K84/'Population 2016'!K$6</f>
        <v>1.6451122099657666E-2</v>
      </c>
      <c r="L84" s="3">
        <f>'Population 2016'!L84/'Population 2016'!L$6</f>
        <v>1.1084294270134978E-2</v>
      </c>
      <c r="M84" s="3">
        <f>'Population 2016'!M84/'Population 2016'!M$6</f>
        <v>1.1084294270134978E-2</v>
      </c>
      <c r="N84" s="3">
        <f>'Population 2016'!N84/'Population 2016'!N$6</f>
        <v>3.9921186901733595E-2</v>
      </c>
      <c r="O84" s="3">
        <f>'Population 2016'!O84/'Population 2016'!O$6</f>
        <v>2.202597759604151E-2</v>
      </c>
      <c r="P84" s="3">
        <f>'Population 2016'!P84/'Population 2016'!P$6</f>
        <v>8.6165882539514724E-3</v>
      </c>
      <c r="Q84" s="3">
        <f>'Population 2016'!Q84/'Population 2016'!Q$6</f>
        <v>4.0409482758620692E-3</v>
      </c>
      <c r="R84" s="3">
        <f>'Population 2016'!R84/'Population 2016'!R$6</f>
        <v>1.6732115417449206E-2</v>
      </c>
      <c r="S84" s="3">
        <f>'Population 2016'!S84/'Population 2016'!S$6</f>
        <v>1.9226317616978295E-2</v>
      </c>
      <c r="T84" s="3">
        <f>'Population 2016'!T84/'Population 2016'!T$6</f>
        <v>2.8109538700134017E-2</v>
      </c>
      <c r="U84" s="3">
        <f>'Population 2016'!U84/'Population 2016'!U$6</f>
        <v>0</v>
      </c>
      <c r="V84" s="3">
        <f>'Population 2016'!V84/'Population 2016'!V$6</f>
        <v>1.4705882352941176E-2</v>
      </c>
      <c r="W84" s="3">
        <f>'Population 2016'!W84/'Population 2016'!W$6</f>
        <v>2.0236269430051815E-2</v>
      </c>
      <c r="X84" s="3">
        <f>'Population 2016'!X84/'Population 2016'!X$6</f>
        <v>2.0236269430051815E-2</v>
      </c>
      <c r="Y84" s="3">
        <f>'Population 2016'!Y84/'Population 2016'!Y$6</f>
        <v>1.7109441951908052E-2</v>
      </c>
      <c r="Z84" s="3">
        <f>'Population 2016'!Z84/'Population 2016'!Z$6</f>
        <v>4.1090563297696191E-2</v>
      </c>
      <c r="AA84" s="3">
        <f>'Population 2016'!AA84/'Population 2016'!AA$6</f>
        <v>2.9741839929507491E-2</v>
      </c>
      <c r="AB84" s="3">
        <f>'Population 2016'!AB84/'Population 2016'!AB$6</f>
        <v>1.4680154315449489E-2</v>
      </c>
      <c r="AC84" s="3">
        <f>'Population 2016'!AC84/'Population 2016'!AC$6</f>
        <v>3.5460427260312878E-2</v>
      </c>
      <c r="AD84" s="3">
        <f>'Population 2016'!AD84/'Population 2016'!AD$6</f>
        <v>1.2161022591096712E-2</v>
      </c>
      <c r="AE84" s="3">
        <f>'Population 2016'!AE84/'Population 2016'!AE$6</f>
        <v>1.2005550304663463E-2</v>
      </c>
      <c r="AF84" s="3">
        <f>'Population 2016'!AF84/'Population 2016'!AF$6</f>
        <v>3.0727956632370837E-2</v>
      </c>
      <c r="AG84" s="3">
        <f>'Population 2016'!AG84/'Population 2016'!AG$6</f>
        <v>1.2005550304663463E-2</v>
      </c>
      <c r="AH84" s="3">
        <f>'Population 2016'!AH84/'Population 2016'!AH$6</f>
        <v>1.9463741919243126E-2</v>
      </c>
      <c r="AI84" s="3">
        <f>'Population 2016'!AI84/'Population 2016'!AI$6</f>
        <v>1.9712309102399378E-2</v>
      </c>
      <c r="AJ84" s="3">
        <f>'Population 2016'!AJ84/'Population 2016'!AJ$6</f>
        <v>7.8235258022949002E-3</v>
      </c>
      <c r="AK84" s="3">
        <f>'Population 2016'!AK84/'Population 2016'!AK$6</f>
        <v>9.4473311289560704E-4</v>
      </c>
      <c r="AL84" s="3">
        <f>'Population 2016'!AL84/'Population 2016'!AL$6</f>
        <v>2.5270918457985434E-2</v>
      </c>
      <c r="AM84" s="3">
        <f>'Population 2016'!AM84/'Population 2016'!AM$6</f>
        <v>2.1803318692044899E-2</v>
      </c>
      <c r="AN84" s="3">
        <f>'Population 2016'!AN84/'Population 2016'!AN$6</f>
        <v>0</v>
      </c>
      <c r="AO84" s="3">
        <f>'Population 2016'!AO84/'Population 2016'!AO$6</f>
        <v>0</v>
      </c>
      <c r="AP84" s="3">
        <f>'Population 2016'!AP84/'Population 2016'!AP$6</f>
        <v>2.1260258194557759E-2</v>
      </c>
      <c r="AQ84" s="3">
        <f>'Population 2016'!AQ84/'Population 2016'!AQ$6</f>
        <v>3.0381982777655112E-2</v>
      </c>
      <c r="AR84" s="3">
        <f>'Population 2016'!AR84/'Population 2016'!AR$6</f>
        <v>2.4077781407657185E-2</v>
      </c>
      <c r="AS84" s="3">
        <f>'Population 2016'!AS84/'Population 2016'!AS$6</f>
        <v>7.6721375157812952E-3</v>
      </c>
      <c r="AT84" s="3">
        <f>'Population 2016'!AT84/'Population 2016'!AT$6</f>
        <v>0</v>
      </c>
      <c r="AU84" s="3">
        <f>'Population 2016'!AU84/'Population 2016'!AU$6</f>
        <v>0</v>
      </c>
      <c r="AV84" s="3">
        <f>'Population 2016'!AV84/'Population 2016'!AV$6</f>
        <v>1.6918860955558203E-2</v>
      </c>
      <c r="AW84" s="3">
        <f>'Population 2016'!AW84/'Population 2016'!AW$6</f>
        <v>1.6322820006715862E-2</v>
      </c>
      <c r="AX84" s="3">
        <f>'Population 2016'!AX84/'Population 2016'!AX$6</f>
        <v>2.4053390183992215E-2</v>
      </c>
      <c r="AY84" s="3">
        <f>'Population 2016'!AY84/'Population 2016'!AY$6</f>
        <v>2.5423838126727924E-2</v>
      </c>
      <c r="AZ84" s="3">
        <f>'Population 2016'!AZ84/'Population 2016'!AZ$6</f>
        <v>3.1013291410604545E-2</v>
      </c>
      <c r="BA84" s="3">
        <f>'Population 2016'!BA84/'Population 2016'!BA$6</f>
        <v>2.3310023310023312E-2</v>
      </c>
      <c r="BB84" s="3">
        <f>'Population 2016'!BB84/'Population 2016'!BB$6</f>
        <v>1.6446302417525441E-2</v>
      </c>
      <c r="BC84" s="5">
        <f>'Population 2016'!BC84/'Population 2016'!BC$6</f>
        <v>0</v>
      </c>
      <c r="BD84" s="9">
        <v>82</v>
      </c>
    </row>
    <row r="85" spans="2:56" x14ac:dyDescent="0.35">
      <c r="B85" s="3" t="s">
        <v>50</v>
      </c>
      <c r="C85" s="60">
        <f>'Population 2016'!C85/'Population 2016'!C$6</f>
        <v>1.5545434985297282E-2</v>
      </c>
      <c r="D85" s="3">
        <f>'Population 2016'!D85/'Population 2016'!D$6</f>
        <v>1.4908586822901682E-2</v>
      </c>
      <c r="E85" s="3">
        <f>'Population 2016'!E85/'Population 2016'!E$6</f>
        <v>1.3192229631777326E-2</v>
      </c>
      <c r="F85" s="3">
        <f>'Population 2016'!F85/'Population 2016'!F$6</f>
        <v>1.116593092703194E-2</v>
      </c>
      <c r="G85" s="3">
        <f>'Population 2016'!G85/'Population 2016'!G$6</f>
        <v>9.8511138475316246E-3</v>
      </c>
      <c r="H85" s="3">
        <f>'Population 2016'!H85/'Population 2016'!H$6</f>
        <v>1.9443467269269068E-2</v>
      </c>
      <c r="I85" s="3">
        <f>'Population 2016'!I85/'Population 2016'!I$6</f>
        <v>8.4490628338350984E-3</v>
      </c>
      <c r="J85" s="3">
        <f>'Population 2016'!J85/'Population 2016'!J$6</f>
        <v>1.7813138069421953E-2</v>
      </c>
      <c r="K85" s="3">
        <f>'Population 2016'!K85/'Population 2016'!K$6</f>
        <v>1.7259414225941423E-2</v>
      </c>
      <c r="L85" s="3">
        <f>'Population 2016'!L85/'Population 2016'!L$6</f>
        <v>7.7321891481183513E-3</v>
      </c>
      <c r="M85" s="3">
        <f>'Population 2016'!M85/'Population 2016'!M$6</f>
        <v>7.7321891481183513E-3</v>
      </c>
      <c r="N85" s="3">
        <f>'Population 2016'!N85/'Population 2016'!N$6</f>
        <v>3.1319384199150112E-2</v>
      </c>
      <c r="O85" s="3">
        <f>'Population 2016'!O85/'Population 2016'!O$6</f>
        <v>1.917393993539963E-2</v>
      </c>
      <c r="P85" s="3">
        <f>'Population 2016'!P85/'Population 2016'!P$6</f>
        <v>7.0835756198128668E-3</v>
      </c>
      <c r="Q85" s="3">
        <f>'Population 2016'!Q85/'Population 2016'!Q$6</f>
        <v>4.2333743842364532E-3</v>
      </c>
      <c r="R85" s="3">
        <f>'Population 2016'!R85/'Population 2016'!R$6</f>
        <v>1.570770018780946E-2</v>
      </c>
      <c r="S85" s="3">
        <f>'Population 2016'!S85/'Population 2016'!S$6</f>
        <v>1.7411273266764171E-2</v>
      </c>
      <c r="T85" s="3">
        <f>'Population 2016'!T85/'Population 2016'!T$6</f>
        <v>2.4282932832109774E-2</v>
      </c>
      <c r="U85" s="3">
        <f>'Population 2016'!U85/'Population 2016'!U$6</f>
        <v>0</v>
      </c>
      <c r="V85" s="3">
        <f>'Population 2016'!V85/'Population 2016'!V$6</f>
        <v>1.35039592760181E-2</v>
      </c>
      <c r="W85" s="3">
        <f>'Population 2016'!W85/'Population 2016'!W$6</f>
        <v>1.8959585492227978E-2</v>
      </c>
      <c r="X85" s="3">
        <f>'Population 2016'!X85/'Population 2016'!X$6</f>
        <v>1.8959585492227978E-2</v>
      </c>
      <c r="Y85" s="3">
        <f>'Population 2016'!Y85/'Population 2016'!Y$6</f>
        <v>1.5355144427080707E-2</v>
      </c>
      <c r="Z85" s="3">
        <f>'Population 2016'!Z85/'Population 2016'!Z$6</f>
        <v>3.5980446664296936E-2</v>
      </c>
      <c r="AA85" s="3">
        <f>'Population 2016'!AA85/'Population 2016'!AA$6</f>
        <v>2.7014629695594844E-2</v>
      </c>
      <c r="AB85" s="3">
        <f>'Population 2016'!AB85/'Population 2016'!AB$6</f>
        <v>1.2885788623721514E-2</v>
      </c>
      <c r="AC85" s="3">
        <f>'Population 2016'!AC85/'Population 2016'!AC$6</f>
        <v>3.1692428598662427E-2</v>
      </c>
      <c r="AD85" s="3">
        <f>'Population 2016'!AD85/'Population 2016'!AD$6</f>
        <v>1.1776367375319929E-2</v>
      </c>
      <c r="AE85" s="3">
        <f>'Population 2016'!AE85/'Population 2016'!AE$6</f>
        <v>1.2468075693285337E-2</v>
      </c>
      <c r="AF85" s="3">
        <f>'Population 2016'!AF85/'Population 2016'!AF$6</f>
        <v>2.8930191392853192E-2</v>
      </c>
      <c r="AG85" s="3">
        <f>'Population 2016'!AG85/'Population 2016'!AG$6</f>
        <v>1.2468075693285337E-2</v>
      </c>
      <c r="AH85" s="3">
        <f>'Population 2016'!AH85/'Population 2016'!AH$6</f>
        <v>1.860715546869264E-2</v>
      </c>
      <c r="AI85" s="3">
        <f>'Population 2016'!AI85/'Population 2016'!AI$6</f>
        <v>1.7402076698041745E-2</v>
      </c>
      <c r="AJ85" s="3">
        <f>'Population 2016'!AJ85/'Population 2016'!AJ$6</f>
        <v>8.6212186291955567E-3</v>
      </c>
      <c r="AK85" s="3">
        <f>'Population 2016'!AK85/'Population 2016'!AK$6</f>
        <v>7.0854983467170528E-4</v>
      </c>
      <c r="AL85" s="3">
        <f>'Population 2016'!AL85/'Population 2016'!AL$6</f>
        <v>2.2946645348492924E-2</v>
      </c>
      <c r="AM85" s="3">
        <f>'Population 2016'!AM85/'Population 2016'!AM$6</f>
        <v>2.0558809175207419E-2</v>
      </c>
      <c r="AN85" s="3">
        <f>'Population 2016'!AN85/'Population 2016'!AN$6</f>
        <v>0</v>
      </c>
      <c r="AO85" s="3">
        <f>'Population 2016'!AO85/'Population 2016'!AO$6</f>
        <v>0</v>
      </c>
      <c r="AP85" s="3">
        <f>'Population 2016'!AP85/'Population 2016'!AP$6</f>
        <v>1.4877381580841773E-2</v>
      </c>
      <c r="AQ85" s="3">
        <f>'Population 2016'!AQ85/'Population 2016'!AQ$6</f>
        <v>2.8571428571428571E-2</v>
      </c>
      <c r="AR85" s="3">
        <f>'Population 2016'!AR85/'Population 2016'!AR$6</f>
        <v>2.1481224417357253E-2</v>
      </c>
      <c r="AS85" s="3">
        <f>'Population 2016'!AS85/'Population 2016'!AS$6</f>
        <v>8.4490628338350984E-3</v>
      </c>
      <c r="AT85" s="3">
        <f>'Population 2016'!AT85/'Population 2016'!AT$6</f>
        <v>0</v>
      </c>
      <c r="AU85" s="3">
        <f>'Population 2016'!AU85/'Population 2016'!AU$6</f>
        <v>0</v>
      </c>
      <c r="AV85" s="3">
        <f>'Population 2016'!AV85/'Population 2016'!AV$6</f>
        <v>1.4178482068390326E-2</v>
      </c>
      <c r="AW85" s="3">
        <f>'Population 2016'!AW85/'Population 2016'!AW$6</f>
        <v>1.5987026920777404E-2</v>
      </c>
      <c r="AX85" s="3">
        <f>'Population 2016'!AX85/'Population 2016'!AX$6</f>
        <v>1.8352875747323538E-2</v>
      </c>
      <c r="AY85" s="3">
        <f>'Population 2016'!AY85/'Population 2016'!AY$6</f>
        <v>2.1433761721924353E-2</v>
      </c>
      <c r="AZ85" s="3">
        <f>'Population 2016'!AZ85/'Population 2016'!AZ$6</f>
        <v>2.4099614120337287E-2</v>
      </c>
      <c r="BA85" s="3">
        <f>'Population 2016'!BA85/'Population 2016'!BA$6</f>
        <v>2.2792022792022793E-2</v>
      </c>
      <c r="BB85" s="3">
        <f>'Population 2016'!BB85/'Population 2016'!BB$6</f>
        <v>1.4356082701406443E-2</v>
      </c>
      <c r="BC85" s="5">
        <f>'Population 2016'!BC85/'Population 2016'!BC$6</f>
        <v>0</v>
      </c>
      <c r="BD85" s="9">
        <v>83</v>
      </c>
    </row>
    <row r="86" spans="2:56" x14ac:dyDescent="0.35">
      <c r="B86" s="3" t="s">
        <v>51</v>
      </c>
      <c r="C86" s="60">
        <f>'Population 2016'!C86/'Population 2016'!C$6</f>
        <v>1.4810299074804561E-2</v>
      </c>
      <c r="D86" s="3">
        <f>'Population 2016'!D86/'Population 2016'!D$6</f>
        <v>1.3509272094787226E-2</v>
      </c>
      <c r="E86" s="3">
        <f>'Population 2016'!E86/'Population 2016'!E$6</f>
        <v>1.0002899391127864E-2</v>
      </c>
      <c r="F86" s="3">
        <f>'Population 2016'!F86/'Population 2016'!F$6</f>
        <v>1.1079373322946421E-2</v>
      </c>
      <c r="G86" s="3">
        <f>'Population 2016'!G86/'Population 2016'!G$6</f>
        <v>8.3958356655099067E-3</v>
      </c>
      <c r="H86" s="3">
        <f>'Population 2016'!H86/'Population 2016'!H$6</f>
        <v>1.7374505864044789E-2</v>
      </c>
      <c r="I86" s="3">
        <f>'Population 2016'!I86/'Population 2016'!I$6</f>
        <v>9.080314654753811E-3</v>
      </c>
      <c r="J86" s="3">
        <f>'Population 2016'!J86/'Population 2016'!J$6</f>
        <v>1.5419277617404773E-2</v>
      </c>
      <c r="K86" s="3">
        <f>'Population 2016'!K86/'Population 2016'!K$6</f>
        <v>1.7211867630277673E-2</v>
      </c>
      <c r="L86" s="3">
        <f>'Population 2016'!L86/'Population 2016'!L$6</f>
        <v>6.6595155090730315E-3</v>
      </c>
      <c r="M86" s="3">
        <f>'Population 2016'!M86/'Population 2016'!M$6</f>
        <v>6.6595155090730315E-3</v>
      </c>
      <c r="N86" s="3">
        <f>'Population 2016'!N86/'Population 2016'!N$6</f>
        <v>2.2541134261641841E-2</v>
      </c>
      <c r="O86" s="3">
        <f>'Population 2016'!O86/'Population 2016'!O$6</f>
        <v>1.6287540375231942E-2</v>
      </c>
      <c r="P86" s="3">
        <f>'Population 2016'!P86/'Population 2016'!P$6</f>
        <v>7.1893006290638054E-3</v>
      </c>
      <c r="Q86" s="3">
        <f>'Population 2016'!Q86/'Population 2016'!Q$6</f>
        <v>3.3097290640394087E-3</v>
      </c>
      <c r="R86" s="3">
        <f>'Population 2016'!R86/'Population 2016'!R$6</f>
        <v>1.4085709407546526E-2</v>
      </c>
      <c r="S86" s="3">
        <f>'Population 2016'!S86/'Population 2016'!S$6</f>
        <v>1.6093393238565221E-2</v>
      </c>
      <c r="T86" s="3">
        <f>'Population 2016'!T86/'Population 2016'!T$6</f>
        <v>2.2083055890360154E-2</v>
      </c>
      <c r="U86" s="3">
        <f>'Population 2016'!U86/'Population 2016'!U$6</f>
        <v>0</v>
      </c>
      <c r="V86" s="3">
        <f>'Population 2016'!V86/'Population 2016'!V$6</f>
        <v>1.2743919683257918E-2</v>
      </c>
      <c r="W86" s="3">
        <f>'Population 2016'!W86/'Population 2016'!W$6</f>
        <v>1.7600000000000001E-2</v>
      </c>
      <c r="X86" s="3">
        <f>'Population 2016'!X86/'Population 2016'!X$6</f>
        <v>1.7600000000000001E-2</v>
      </c>
      <c r="Y86" s="3">
        <f>'Population 2016'!Y86/'Population 2016'!Y$6</f>
        <v>1.3893229823057922E-2</v>
      </c>
      <c r="Z86" s="3">
        <f>'Population 2016'!Z86/'Population 2016'!Z$6</f>
        <v>2.9348232270295396E-2</v>
      </c>
      <c r="AA86" s="3">
        <f>'Population 2016'!AA86/'Population 2016'!AA$6</f>
        <v>2.3136291768999544E-2</v>
      </c>
      <c r="AB86" s="3">
        <f>'Population 2016'!AB86/'Population 2016'!AB$6</f>
        <v>1.1876457922124529E-2</v>
      </c>
      <c r="AC86" s="3">
        <f>'Population 2016'!AC86/'Population 2016'!AC$6</f>
        <v>2.5984990254169699E-2</v>
      </c>
      <c r="AD86" s="3">
        <f>'Population 2016'!AD86/'Population 2016'!AD$6</f>
        <v>9.0541920021303974E-3</v>
      </c>
      <c r="AE86" s="3">
        <f>'Population 2016'!AE86/'Population 2016'!AE$6</f>
        <v>9.290727371448107E-3</v>
      </c>
      <c r="AF86" s="3">
        <f>'Population 2016'!AF86/'Population 2016'!AF$6</f>
        <v>2.2983737139064056E-2</v>
      </c>
      <c r="AG86" s="3">
        <f>'Population 2016'!AG86/'Population 2016'!AG$6</f>
        <v>9.290727371448107E-3</v>
      </c>
      <c r="AH86" s="3">
        <f>'Population 2016'!AH86/'Population 2016'!AH$6</f>
        <v>1.801628563137414E-2</v>
      </c>
      <c r="AI86" s="3">
        <f>'Population 2016'!AI86/'Population 2016'!AI$6</f>
        <v>1.5937255427162809E-2</v>
      </c>
      <c r="AJ86" s="3">
        <f>'Population 2016'!AJ86/'Population 2016'!AJ$6</f>
        <v>7.3019574154752406E-3</v>
      </c>
      <c r="AK86" s="3">
        <f>'Population 2016'!AK86/'Population 2016'!AK$6</f>
        <v>2.0469217446071487E-3</v>
      </c>
      <c r="AL86" s="3">
        <f>'Population 2016'!AL86/'Population 2016'!AL$6</f>
        <v>2.0489133653105941E-2</v>
      </c>
      <c r="AM86" s="3">
        <f>'Population 2016'!AM86/'Population 2016'!AM$6</f>
        <v>1.9363103953147876E-2</v>
      </c>
      <c r="AN86" s="3">
        <f>'Population 2016'!AN86/'Population 2016'!AN$6</f>
        <v>0</v>
      </c>
      <c r="AO86" s="3">
        <f>'Population 2016'!AO86/'Population 2016'!AO$6</f>
        <v>0</v>
      </c>
      <c r="AP86" s="3">
        <f>'Population 2016'!AP86/'Population 2016'!AP$6</f>
        <v>1.463742381340884E-2</v>
      </c>
      <c r="AQ86" s="3">
        <f>'Population 2016'!AQ86/'Population 2016'!AQ$6</f>
        <v>2.369912416280268E-2</v>
      </c>
      <c r="AR86" s="3">
        <f>'Population 2016'!AR86/'Population 2016'!AR$6</f>
        <v>1.8642759200708091E-2</v>
      </c>
      <c r="AS86" s="3">
        <f>'Population 2016'!AS86/'Population 2016'!AS$6</f>
        <v>9.080314654753811E-3</v>
      </c>
      <c r="AT86" s="3">
        <f>'Population 2016'!AT86/'Population 2016'!AT$6</f>
        <v>0</v>
      </c>
      <c r="AU86" s="3">
        <f>'Population 2016'!AU86/'Population 2016'!AU$6</f>
        <v>0</v>
      </c>
      <c r="AV86" s="3">
        <f>'Population 2016'!AV86/'Population 2016'!AV$6</f>
        <v>1.3868700107232217E-2</v>
      </c>
      <c r="AW86" s="3">
        <f>'Population 2016'!AW86/'Population 2016'!AW$6</f>
        <v>1.6208158952980778E-2</v>
      </c>
      <c r="AX86" s="3">
        <f>'Population 2016'!AX86/'Population 2016'!AX$6</f>
        <v>1.3671965518839506E-2</v>
      </c>
      <c r="AY86" s="3">
        <f>'Population 2016'!AY86/'Population 2016'!AY$6</f>
        <v>1.8131629524845535E-2</v>
      </c>
      <c r="AZ86" s="3">
        <f>'Population 2016'!AZ86/'Population 2016'!AZ$6</f>
        <v>1.8704444762040875E-2</v>
      </c>
      <c r="BA86" s="3">
        <f>'Population 2016'!BA86/'Population 2016'!BA$6</f>
        <v>1.9046480584942124E-2</v>
      </c>
      <c r="BB86" s="3">
        <f>'Population 2016'!BB86/'Population 2016'!BB$6</f>
        <v>1.399961112191328E-2</v>
      </c>
      <c r="BC86" s="5">
        <f>'Population 2016'!BC86/'Population 2016'!BC$6</f>
        <v>0</v>
      </c>
      <c r="BD86" s="9">
        <v>84</v>
      </c>
    </row>
    <row r="87" spans="2:56" x14ac:dyDescent="0.35">
      <c r="B87" s="3" t="s">
        <v>52</v>
      </c>
      <c r="C87" s="60">
        <f>'Population 2016'!C87/'Population 2016'!C$6</f>
        <v>1.2102847306892348E-2</v>
      </c>
      <c r="D87" s="3">
        <f>'Population 2016'!D87/'Population 2016'!D$6</f>
        <v>1.1599926764836659E-2</v>
      </c>
      <c r="E87" s="3">
        <f>'Population 2016'!E87/'Population 2016'!E$6</f>
        <v>1.0244515318449792E-2</v>
      </c>
      <c r="F87" s="3">
        <f>'Population 2016'!F87/'Population 2016'!F$6</f>
        <v>1.0862979312732623E-2</v>
      </c>
      <c r="G87" s="3">
        <f>'Population 2016'!G87/'Population 2016'!G$6</f>
        <v>9.3473637076010307E-3</v>
      </c>
      <c r="H87" s="3">
        <f>'Population 2016'!H87/'Population 2016'!H$6</f>
        <v>1.8972435710154605E-2</v>
      </c>
      <c r="I87" s="3">
        <f>'Population 2016'!I87/'Population 2016'!I$6</f>
        <v>9.2259881518889E-3</v>
      </c>
      <c r="J87" s="3">
        <f>'Population 2016'!J87/'Population 2016'!J$6</f>
        <v>1.4856016334577202E-2</v>
      </c>
      <c r="K87" s="3">
        <f>'Population 2016'!K87/'Population 2016'!K$6</f>
        <v>1.6736401673640166E-2</v>
      </c>
      <c r="L87" s="3">
        <f>'Population 2016'!L87/'Population 2016'!L$6</f>
        <v>7.6204523107177976E-3</v>
      </c>
      <c r="M87" s="3">
        <f>'Population 2016'!M87/'Population 2016'!M$6</f>
        <v>7.6204523107177976E-3</v>
      </c>
      <c r="N87" s="3">
        <f>'Population 2016'!N87/'Population 2016'!N$6</f>
        <v>1.9056301371877252E-2</v>
      </c>
      <c r="O87" s="3">
        <f>'Population 2016'!O87/'Population 2016'!O$6</f>
        <v>1.929420658373995E-2</v>
      </c>
      <c r="P87" s="3">
        <f>'Population 2016'!P87/'Population 2016'!P$6</f>
        <v>7.1893006290638054E-3</v>
      </c>
      <c r="Q87" s="3">
        <f>'Population 2016'!Q87/'Population 2016'!Q$6</f>
        <v>5.1185344827586205E-3</v>
      </c>
      <c r="R87" s="3">
        <f>'Population 2016'!R87/'Population 2016'!R$6</f>
        <v>1.4427181150759775E-2</v>
      </c>
      <c r="S87" s="3">
        <f>'Population 2016'!S87/'Population 2016'!S$6</f>
        <v>1.5648838897715674E-2</v>
      </c>
      <c r="T87" s="3">
        <f>'Population 2016'!T87/'Population 2016'!T$6</f>
        <v>1.9975894068760904E-2</v>
      </c>
      <c r="U87" s="3">
        <f>'Population 2016'!U87/'Population 2016'!U$6</f>
        <v>0</v>
      </c>
      <c r="V87" s="3">
        <f>'Population 2016'!V87/'Population 2016'!V$6</f>
        <v>1.3327205882352941E-2</v>
      </c>
      <c r="W87" s="3">
        <f>'Population 2016'!W87/'Population 2016'!W$6</f>
        <v>1.7425906735751295E-2</v>
      </c>
      <c r="X87" s="3">
        <f>'Population 2016'!X87/'Population 2016'!X$6</f>
        <v>1.7425906735751295E-2</v>
      </c>
      <c r="Y87" s="3">
        <f>'Population 2016'!Y87/'Population 2016'!Y$6</f>
        <v>1.3983969350204163E-2</v>
      </c>
      <c r="Z87" s="3">
        <f>'Population 2016'!Z87/'Population 2016'!Z$6</f>
        <v>2.6370875373308907E-2</v>
      </c>
      <c r="AA87" s="3">
        <f>'Population 2016'!AA87/'Population 2016'!AA$6</f>
        <v>2.1682696213527312E-2</v>
      </c>
      <c r="AB87" s="3">
        <f>'Population 2016'!AB87/'Population 2016'!AB$6</f>
        <v>1.0283958370715952E-2</v>
      </c>
      <c r="AC87" s="3">
        <f>'Population 2016'!AC87/'Population 2016'!AC$6</f>
        <v>2.3586465551116004E-2</v>
      </c>
      <c r="AD87" s="3">
        <f>'Population 2016'!AD87/'Population 2016'!AD$6</f>
        <v>1.0356101963221044E-2</v>
      </c>
      <c r="AE87" s="3">
        <f>'Population 2016'!AE87/'Population 2016'!AE$6</f>
        <v>1.0718523136324331E-2</v>
      </c>
      <c r="AF87" s="3">
        <f>'Population 2016'!AF87/'Population 2016'!AF$6</f>
        <v>2.3619869454585683E-2</v>
      </c>
      <c r="AG87" s="3">
        <f>'Population 2016'!AG87/'Population 2016'!AG$6</f>
        <v>1.0718523136324331E-2</v>
      </c>
      <c r="AH87" s="3">
        <f>'Population 2016'!AH87/'Population 2016'!AH$6</f>
        <v>1.8261024617245707E-2</v>
      </c>
      <c r="AI87" s="3">
        <f>'Population 2016'!AI87/'Population 2016'!AI$6</f>
        <v>1.5305289678869325E-2</v>
      </c>
      <c r="AJ87" s="3">
        <f>'Population 2016'!AJ87/'Population 2016'!AJ$6</f>
        <v>8.1916917224028954E-3</v>
      </c>
      <c r="AK87" s="3">
        <f>'Population 2016'!AK87/'Population 2016'!AK$6</f>
        <v>2.3618327822390174E-3</v>
      </c>
      <c r="AL87" s="3">
        <f>'Population 2016'!AL87/'Population 2016'!AL$6</f>
        <v>2.2073192396518032E-2</v>
      </c>
      <c r="AM87" s="3">
        <f>'Population 2016'!AM87/'Population 2016'!AM$6</f>
        <v>1.9521717911176184E-2</v>
      </c>
      <c r="AN87" s="3">
        <f>'Population 2016'!AN87/'Population 2016'!AN$6</f>
        <v>0</v>
      </c>
      <c r="AO87" s="3">
        <f>'Population 2016'!AO87/'Population 2016'!AO$6</f>
        <v>0</v>
      </c>
      <c r="AP87" s="3">
        <f>'Population 2016'!AP87/'Population 2016'!AP$6</f>
        <v>1.2093871478619763E-2</v>
      </c>
      <c r="AQ87" s="3">
        <f>'Population 2016'!AQ87/'Population 2016'!AQ$6</f>
        <v>2.0725693677780231E-2</v>
      </c>
      <c r="AR87" s="3">
        <f>'Population 2016'!AR87/'Population 2016'!AR$6</f>
        <v>1.7873513649162988E-2</v>
      </c>
      <c r="AS87" s="3">
        <f>'Population 2016'!AS87/'Population 2016'!AS$6</f>
        <v>9.2259881518889E-3</v>
      </c>
      <c r="AT87" s="3">
        <f>'Population 2016'!AT87/'Population 2016'!AT$6</f>
        <v>0</v>
      </c>
      <c r="AU87" s="3">
        <f>'Population 2016'!AU87/'Population 2016'!AU$6</f>
        <v>0</v>
      </c>
      <c r="AV87" s="3">
        <f>'Population 2016'!AV87/'Population 2016'!AV$6</f>
        <v>1.3535088764446562E-2</v>
      </c>
      <c r="AW87" s="3">
        <f>'Population 2016'!AW87/'Population 2016'!AW$6</f>
        <v>1.6568522264719613E-2</v>
      </c>
      <c r="AX87" s="3">
        <f>'Population 2016'!AX87/'Population 2016'!AX$6</f>
        <v>1.3023126477267461E-2</v>
      </c>
      <c r="AY87" s="3">
        <f>'Population 2016'!AY87/'Population 2016'!AY$6</f>
        <v>1.6772939714589145E-2</v>
      </c>
      <c r="AZ87" s="3">
        <f>'Population 2016'!AZ87/'Population 2016'!AZ$6</f>
        <v>1.6069386880091466E-2</v>
      </c>
      <c r="BA87" s="3">
        <f>'Population 2016'!BA87/'Population 2016'!BA$6</f>
        <v>1.7492479030940568E-2</v>
      </c>
      <c r="BB87" s="3">
        <f>'Population 2016'!BB87/'Population 2016'!BB$6</f>
        <v>1.4372285955019768E-2</v>
      </c>
      <c r="BC87" s="5">
        <f>'Population 2016'!BC87/'Population 2016'!BC$6</f>
        <v>0</v>
      </c>
      <c r="BD87" s="9">
        <v>85</v>
      </c>
    </row>
    <row r="88" spans="2:56" x14ac:dyDescent="0.35">
      <c r="B88" s="3" t="s">
        <v>53</v>
      </c>
      <c r="C88" s="60">
        <f>'Population 2016'!C88/'Population 2016'!C$6</f>
        <v>1.1224270243132755E-2</v>
      </c>
      <c r="D88" s="3">
        <f>'Population 2016'!D88/'Population 2016'!D$6</f>
        <v>1.0658331807600764E-2</v>
      </c>
      <c r="E88" s="3">
        <f>'Population 2016'!E88/'Population 2016'!E$6</f>
        <v>9.1330820527689184E-3</v>
      </c>
      <c r="F88" s="3">
        <f>'Population 2016'!F88/'Population 2016'!F$6</f>
        <v>1.198822816584437E-2</v>
      </c>
      <c r="G88" s="3">
        <f>'Population 2016'!G88/'Population 2016'!G$6</f>
        <v>1.1362364267323408E-2</v>
      </c>
      <c r="H88" s="3">
        <f>'Population 2016'!H88/'Population 2016'!H$6</f>
        <v>2.1488578975297674E-2</v>
      </c>
      <c r="I88" s="3">
        <f>'Population 2016'!I88/'Population 2016'!I$6</f>
        <v>1.2236573759347382E-2</v>
      </c>
      <c r="J88" s="3">
        <f>'Population 2016'!J88/'Population 2016'!J$6</f>
        <v>1.8305991691896079E-2</v>
      </c>
      <c r="K88" s="3">
        <f>'Population 2016'!K88/'Population 2016'!K$6</f>
        <v>2.0207303157093952E-2</v>
      </c>
      <c r="L88" s="3">
        <f>'Population 2016'!L88/'Population 2016'!L$6</f>
        <v>9.0730311969250028E-3</v>
      </c>
      <c r="M88" s="3">
        <f>'Population 2016'!M88/'Population 2016'!M$6</f>
        <v>9.0730311969250028E-3</v>
      </c>
      <c r="N88" s="3">
        <f>'Population 2016'!N88/'Population 2016'!N$6</f>
        <v>2.390860033230896E-2</v>
      </c>
      <c r="O88" s="3">
        <f>'Population 2016'!O88/'Population 2016'!O$6</f>
        <v>2.1991615696515702E-2</v>
      </c>
      <c r="P88" s="3">
        <f>'Population 2016'!P88/'Population 2016'!P$6</f>
        <v>9.7795633557117932E-3</v>
      </c>
      <c r="Q88" s="3">
        <f>'Population 2016'!Q88/'Population 2016'!Q$6</f>
        <v>3.6176108374384236E-3</v>
      </c>
      <c r="R88" s="3">
        <f>'Population 2016'!R88/'Population 2016'!R$6</f>
        <v>1.5622332252006146E-2</v>
      </c>
      <c r="S88" s="3">
        <f>'Population 2016'!S88/'Population 2016'!S$6</f>
        <v>1.7416534264880733E-2</v>
      </c>
      <c r="T88" s="3">
        <f>'Population 2016'!T88/'Population 2016'!T$6</f>
        <v>1.94280319951451E-2</v>
      </c>
      <c r="U88" s="3">
        <f>'Population 2016'!U88/'Population 2016'!U$6</f>
        <v>0</v>
      </c>
      <c r="V88" s="3">
        <f>'Population 2016'!V88/'Population 2016'!V$6</f>
        <v>1.5041713800904978E-2</v>
      </c>
      <c r="W88" s="3">
        <f>'Population 2016'!W88/'Population 2016'!W$6</f>
        <v>2.1844559585492227E-2</v>
      </c>
      <c r="X88" s="3">
        <f>'Population 2016'!X88/'Population 2016'!X$6</f>
        <v>2.1844559585492227E-2</v>
      </c>
      <c r="Y88" s="3">
        <f>'Population 2016'!Y88/'Population 2016'!Y$6</f>
        <v>1.6444018752835611E-2</v>
      </c>
      <c r="Z88" s="3">
        <f>'Population 2016'!Z88/'Population 2016'!Z$6</f>
        <v>2.878314208372449E-2</v>
      </c>
      <c r="AA88" s="3">
        <f>'Population 2016'!AA88/'Population 2016'!AA$6</f>
        <v>2.4827362092777642E-2</v>
      </c>
      <c r="AB88" s="3">
        <f>'Population 2016'!AB88/'Population 2016'!AB$6</f>
        <v>9.5774268795980628E-3</v>
      </c>
      <c r="AC88" s="3">
        <f>'Population 2016'!AC88/'Population 2016'!AC$6</f>
        <v>2.6895379192555042E-2</v>
      </c>
      <c r="AD88" s="3">
        <f>'Population 2016'!AD88/'Population 2016'!AD$6</f>
        <v>1.0918290355510186E-2</v>
      </c>
      <c r="AE88" s="3">
        <f>'Population 2016'!AE88/'Population 2016'!AE$6</f>
        <v>1.0758742735334928E-2</v>
      </c>
      <c r="AF88" s="3">
        <f>'Population 2016'!AF88/'Population 2016'!AF$6</f>
        <v>3.0921562119703507E-2</v>
      </c>
      <c r="AG88" s="3">
        <f>'Population 2016'!AG88/'Population 2016'!AG$6</f>
        <v>1.0758742735334928E-2</v>
      </c>
      <c r="AH88" s="3">
        <f>'Population 2016'!AH88/'Population 2016'!AH$6</f>
        <v>2.1110485667036105E-2</v>
      </c>
      <c r="AI88" s="3">
        <f>'Population 2016'!AI88/'Population 2016'!AI$6</f>
        <v>1.5627550358462691E-2</v>
      </c>
      <c r="AJ88" s="3">
        <f>'Population 2016'!AJ88/'Population 2016'!AJ$6</f>
        <v>9.4802724427808793E-3</v>
      </c>
      <c r="AK88" s="3">
        <f>'Population 2016'!AK88/'Population 2016'!AK$6</f>
        <v>3.0703826169107226E-3</v>
      </c>
      <c r="AL88" s="3">
        <f>'Population 2016'!AL88/'Population 2016'!AL$6</f>
        <v>2.5522591342452775E-2</v>
      </c>
      <c r="AM88" s="3">
        <f>'Population 2016'!AM88/'Population 2016'!AM$6</f>
        <v>2.3102733040507566E-2</v>
      </c>
      <c r="AN88" s="3">
        <f>'Population 2016'!AN88/'Population 2016'!AN$6</f>
        <v>0</v>
      </c>
      <c r="AO88" s="3">
        <f>'Population 2016'!AO88/'Population 2016'!AO$6</f>
        <v>0</v>
      </c>
      <c r="AP88" s="3">
        <f>'Population 2016'!AP88/'Population 2016'!AP$6</f>
        <v>1.2333829246052695E-2</v>
      </c>
      <c r="AQ88" s="3">
        <f>'Population 2016'!AQ88/'Population 2016'!AQ$6</f>
        <v>2.6687274600721279E-2</v>
      </c>
      <c r="AR88" s="3">
        <f>'Population 2016'!AR88/'Population 2016'!AR$6</f>
        <v>2.0278465759247057E-2</v>
      </c>
      <c r="AS88" s="3">
        <f>'Population 2016'!AS88/'Population 2016'!AS$6</f>
        <v>1.2236573759347382E-2</v>
      </c>
      <c r="AT88" s="3">
        <f>'Population 2016'!AT88/'Population 2016'!AT$6</f>
        <v>0</v>
      </c>
      <c r="AU88" s="3">
        <f>'Population 2016'!AU88/'Population 2016'!AU$6</f>
        <v>0</v>
      </c>
      <c r="AV88" s="3">
        <f>'Population 2016'!AV88/'Population 2016'!AV$6</f>
        <v>1.429762897652806E-2</v>
      </c>
      <c r="AW88" s="3">
        <f>'Population 2016'!AW88/'Population 2016'!AW$6</f>
        <v>1.843585942554812E-2</v>
      </c>
      <c r="AX88" s="3">
        <f>'Population 2016'!AX88/'Population 2016'!AX$6</f>
        <v>1.6452704268433982E-2</v>
      </c>
      <c r="AY88" s="3">
        <f>'Population 2016'!AY88/'Population 2016'!AY$6</f>
        <v>2.0616827975251207E-2</v>
      </c>
      <c r="AZ88" s="3">
        <f>'Population 2016'!AZ88/'Population 2016'!AZ$6</f>
        <v>1.9293983135629557E-2</v>
      </c>
      <c r="BA88" s="3">
        <f>'Population 2016'!BA88/'Population 2016'!BA$6</f>
        <v>2.097902097902098E-2</v>
      </c>
      <c r="BB88" s="3">
        <f>'Population 2016'!BB88/'Population 2016'!BB$6</f>
        <v>1.662453820727202E-2</v>
      </c>
      <c r="BC88" s="5">
        <f>'Population 2016'!BC88/'Population 2016'!BC$6</f>
        <v>0</v>
      </c>
      <c r="BD88" s="9">
        <v>86</v>
      </c>
    </row>
    <row r="89" spans="2:56" x14ac:dyDescent="0.35">
      <c r="B89" s="3" t="s">
        <v>54</v>
      </c>
      <c r="C89" s="60">
        <f>'Population 2016'!C89/'Population 2016'!C$6</f>
        <v>1.1027038657390806E-2</v>
      </c>
      <c r="D89" s="3">
        <f>'Population 2016'!D89/'Population 2016'!D$6</f>
        <v>1.0095990374807105E-2</v>
      </c>
      <c r="E89" s="3">
        <f>'Population 2016'!E89/'Population 2016'!E$6</f>
        <v>7.5867401179085725E-3</v>
      </c>
      <c r="F89" s="3">
        <f>'Population 2016'!F89/'Population 2016'!F$6</f>
        <v>1.2637410196485762E-2</v>
      </c>
      <c r="G89" s="3">
        <f>'Population 2016'!G89/'Population 2016'!G$6</f>
        <v>1.4720698533527371E-2</v>
      </c>
      <c r="H89" s="3">
        <f>'Population 2016'!H89/'Population 2016'!H$6</f>
        <v>2.3134208219798828E-2</v>
      </c>
      <c r="I89" s="3">
        <f>'Population 2016'!I89/'Population 2016'!I$6</f>
        <v>1.2625036418374284E-2</v>
      </c>
      <c r="J89" s="3">
        <f>'Population 2016'!J89/'Population 2016'!J$6</f>
        <v>2.0206998521439132E-2</v>
      </c>
      <c r="K89" s="3">
        <f>'Population 2016'!K89/'Population 2016'!K$6</f>
        <v>2.1586154431342715E-2</v>
      </c>
      <c r="L89" s="3">
        <f>'Population 2016'!L89/'Population 2016'!L$6</f>
        <v>9.7657995888084381E-3</v>
      </c>
      <c r="M89" s="3">
        <f>'Population 2016'!M89/'Population 2016'!M$6</f>
        <v>9.7657995888084381E-3</v>
      </c>
      <c r="N89" s="3">
        <f>'Population 2016'!N89/'Population 2016'!N$6</f>
        <v>2.4482053845814526E-2</v>
      </c>
      <c r="O89" s="3">
        <f>'Population 2016'!O89/'Population 2016'!O$6</f>
        <v>2.3245825029207613E-2</v>
      </c>
      <c r="P89" s="3">
        <f>'Population 2016'!P89/'Population 2016'!P$6</f>
        <v>9.9910133742136704E-3</v>
      </c>
      <c r="Q89" s="3">
        <f>'Population 2016'!Q89/'Population 2016'!Q$6</f>
        <v>5.5033866995073894E-3</v>
      </c>
      <c r="R89" s="3">
        <f>'Population 2016'!R89/'Population 2016'!R$6</f>
        <v>2.057367252859826E-2</v>
      </c>
      <c r="S89" s="3">
        <f>'Population 2016'!S89/'Population 2016'!S$6</f>
        <v>1.7177158850577131E-2</v>
      </c>
      <c r="T89" s="3">
        <f>'Population 2016'!T89/'Population 2016'!T$6</f>
        <v>2.0144467014488843E-2</v>
      </c>
      <c r="U89" s="3">
        <f>'Population 2016'!U89/'Population 2016'!U$6</f>
        <v>0</v>
      </c>
      <c r="V89" s="3">
        <f>'Population 2016'!V89/'Population 2016'!V$6</f>
        <v>1.5165441176470588E-2</v>
      </c>
      <c r="W89" s="3">
        <f>'Population 2016'!W89/'Population 2016'!W$6</f>
        <v>2.0219689119170985E-2</v>
      </c>
      <c r="X89" s="3">
        <f>'Population 2016'!X89/'Population 2016'!X$6</f>
        <v>2.0219689119170985E-2</v>
      </c>
      <c r="Y89" s="3">
        <f>'Population 2016'!Y89/'Population 2016'!Y$6</f>
        <v>1.7331249684932198E-2</v>
      </c>
      <c r="Z89" s="3">
        <f>'Population 2016'!Z89/'Population 2016'!Z$6</f>
        <v>2.9478871399448884E-2</v>
      </c>
      <c r="AA89" s="3">
        <f>'Population 2016'!AA89/'Population 2016'!AA$6</f>
        <v>2.5609778960985395E-2</v>
      </c>
      <c r="AB89" s="3">
        <f>'Population 2016'!AB89/'Population 2016'!AB$6</f>
        <v>8.9381841019199708E-3</v>
      </c>
      <c r="AC89" s="3">
        <f>'Population 2016'!AC89/'Population 2016'!AC$6</f>
        <v>2.8325156691942278E-2</v>
      </c>
      <c r="AD89" s="3">
        <f>'Population 2016'!AD89/'Population 2016'!AD$6</f>
        <v>1.2057461571464501E-2</v>
      </c>
      <c r="AE89" s="3">
        <f>'Population 2016'!AE89/'Population 2016'!AE$6</f>
        <v>1.110060932692501E-2</v>
      </c>
      <c r="AF89" s="3">
        <f>'Population 2016'!AF89/'Population 2016'!AF$6</f>
        <v>3.5540435888925768E-2</v>
      </c>
      <c r="AG89" s="3">
        <f>'Population 2016'!AG89/'Population 2016'!AG$6</f>
        <v>1.110060932692501E-2</v>
      </c>
      <c r="AH89" s="3">
        <f>'Population 2016'!AH89/'Population 2016'!AH$6</f>
        <v>2.0729392103321809E-2</v>
      </c>
      <c r="AI89" s="3">
        <f>'Population 2016'!AI89/'Population 2016'!AI$6</f>
        <v>1.6033515110677712E-2</v>
      </c>
      <c r="AJ89" s="3">
        <f>'Population 2016'!AJ89/'Population 2016'!AJ$6</f>
        <v>9.3575504694115488E-3</v>
      </c>
      <c r="AK89" s="3">
        <f>'Population 2016'!AK89/'Population 2016'!AK$6</f>
        <v>1.9681939851991814E-3</v>
      </c>
      <c r="AL89" s="3">
        <f>'Population 2016'!AL89/'Population 2016'!AL$6</f>
        <v>2.80541244744478E-2</v>
      </c>
      <c r="AM89" s="3">
        <f>'Population 2016'!AM89/'Population 2016'!AM$6</f>
        <v>2.3090531966813078E-2</v>
      </c>
      <c r="AN89" s="3">
        <f>'Population 2016'!AN89/'Population 2016'!AN$6</f>
        <v>0</v>
      </c>
      <c r="AO89" s="3">
        <f>'Population 2016'!AO89/'Population 2016'!AO$6</f>
        <v>0</v>
      </c>
      <c r="AP89" s="3">
        <f>'Population 2016'!AP89/'Population 2016'!AP$6</f>
        <v>1.4253491385516149E-2</v>
      </c>
      <c r="AQ89" s="3">
        <f>'Population 2016'!AQ89/'Population 2016'!AQ$6</f>
        <v>2.6495915213071319E-2</v>
      </c>
      <c r="AR89" s="3">
        <f>'Population 2016'!AR89/'Population 2016'!AR$6</f>
        <v>2.0868540965575555E-2</v>
      </c>
      <c r="AS89" s="3">
        <f>'Population 2016'!AS89/'Population 2016'!AS$6</f>
        <v>1.2625036418374284E-2</v>
      </c>
      <c r="AT89" s="3">
        <f>'Population 2016'!AT89/'Population 2016'!AT$6</f>
        <v>0</v>
      </c>
      <c r="AU89" s="3">
        <f>'Population 2016'!AU89/'Population 2016'!AU$6</f>
        <v>0</v>
      </c>
      <c r="AV89" s="3">
        <f>'Population 2016'!AV89/'Population 2016'!AV$6</f>
        <v>1.5060169188609555E-2</v>
      </c>
      <c r="AW89" s="3">
        <f>'Population 2016'!AW89/'Population 2016'!AW$6</f>
        <v>1.755952137200141E-2</v>
      </c>
      <c r="AX89" s="3">
        <f>'Population 2016'!AX89/'Population 2016'!AX$6</f>
        <v>1.8862677851415859E-2</v>
      </c>
      <c r="AY89" s="3">
        <f>'Population 2016'!AY89/'Population 2016'!AY$6</f>
        <v>2.0178263542826678E-2</v>
      </c>
      <c r="AZ89" s="3">
        <f>'Population 2016'!AZ89/'Population 2016'!AZ$6</f>
        <v>2.0133628698013436E-2</v>
      </c>
      <c r="BA89" s="3">
        <f>'Population 2016'!BA89/'Population 2016'!BA$6</f>
        <v>2.6756719064411374E-2</v>
      </c>
      <c r="BB89" s="3">
        <f>'Population 2016'!BB89/'Population 2016'!BB$6</f>
        <v>1.6089830838032278E-2</v>
      </c>
      <c r="BC89" s="5">
        <f>'Population 2016'!BC89/'Population 2016'!BC$6</f>
        <v>0</v>
      </c>
      <c r="BD89" s="9">
        <v>87</v>
      </c>
    </row>
    <row r="90" spans="2:56" x14ac:dyDescent="0.35">
      <c r="B90" s="3" t="s">
        <v>55</v>
      </c>
      <c r="C90" s="60">
        <f>'Population 2016'!C90/'Population 2016'!C$6</f>
        <v>1.0076741016997777E-2</v>
      </c>
      <c r="D90" s="3">
        <f>'Population 2016'!D90/'Population 2016'!D$6</f>
        <v>9.7298145581042553E-3</v>
      </c>
      <c r="E90" s="3">
        <f>'Population 2016'!E90/'Population 2016'!E$6</f>
        <v>8.7948197545182176E-3</v>
      </c>
      <c r="F90" s="3">
        <f>'Population 2016'!F90/'Population 2016'!F$6</f>
        <v>1.0040682073920193E-2</v>
      </c>
      <c r="G90" s="3">
        <f>'Population 2016'!G90/'Population 2016'!G$6</f>
        <v>1.1922086645024067E-2</v>
      </c>
      <c r="H90" s="3">
        <f>'Population 2016'!H90/'Population 2016'!H$6</f>
        <v>2.2532003315108188E-2</v>
      </c>
      <c r="I90" s="3">
        <f>'Population 2016'!I90/'Population 2016'!I$6</f>
        <v>9.565892978537438E-3</v>
      </c>
      <c r="J90" s="3">
        <f>'Population 2016'!J90/'Population 2016'!J$6</f>
        <v>1.9103945175901804E-2</v>
      </c>
      <c r="K90" s="3">
        <f>'Population 2016'!K90/'Population 2016'!K$6</f>
        <v>2.0349942944085205E-2</v>
      </c>
      <c r="L90" s="3">
        <f>'Population 2016'!L90/'Population 2016'!L$6</f>
        <v>8.6931259497631183E-3</v>
      </c>
      <c r="M90" s="3">
        <f>'Population 2016'!M90/'Population 2016'!M$6</f>
        <v>8.6931259497631183E-3</v>
      </c>
      <c r="N90" s="3">
        <f>'Population 2016'!N90/'Population 2016'!N$6</f>
        <v>2.3599817671190577E-2</v>
      </c>
      <c r="O90" s="3">
        <f>'Population 2016'!O90/'Population 2016'!O$6</f>
        <v>2.1716720500309258E-2</v>
      </c>
      <c r="P90" s="3">
        <f>'Population 2016'!P90/'Population 2016'!P$6</f>
        <v>9.145213300206163E-3</v>
      </c>
      <c r="Q90" s="3">
        <f>'Population 2016'!Q90/'Population 2016'!Q$6</f>
        <v>4.3103448275862068E-3</v>
      </c>
      <c r="R90" s="3">
        <f>'Population 2016'!R90/'Population 2016'!R$6</f>
        <v>1.6476011610039268E-2</v>
      </c>
      <c r="S90" s="3">
        <f>'Population 2016'!S90/'Population 2016'!S$6</f>
        <v>1.4967539641620809E-2</v>
      </c>
      <c r="T90" s="3">
        <f>'Population 2016'!T90/'Population 2016'!T$6</f>
        <v>1.5879571487571961E-2</v>
      </c>
      <c r="U90" s="3">
        <f>'Population 2016'!U90/'Population 2016'!U$6</f>
        <v>0</v>
      </c>
      <c r="V90" s="3">
        <f>'Population 2016'!V90/'Population 2016'!V$6</f>
        <v>1.2849971719457013E-2</v>
      </c>
      <c r="W90" s="3">
        <f>'Population 2016'!W90/'Population 2016'!W$6</f>
        <v>2.0004145077720206E-2</v>
      </c>
      <c r="X90" s="3">
        <f>'Population 2016'!X90/'Population 2016'!X$6</f>
        <v>2.0004145077720206E-2</v>
      </c>
      <c r="Y90" s="3">
        <f>'Population 2016'!Y90/'Population 2016'!Y$6</f>
        <v>1.5536623481373191E-2</v>
      </c>
      <c r="Z90" s="3">
        <f>'Population 2016'!Z90/'Population 2016'!Z$6</f>
        <v>2.5793632709607446E-2</v>
      </c>
      <c r="AA90" s="3">
        <f>'Population 2016'!AA90/'Population 2016'!AA$6</f>
        <v>2.2827574570201917E-2</v>
      </c>
      <c r="AB90" s="3">
        <f>'Population 2016'!AB90/'Population 2016'!AB$6</f>
        <v>8.6465996770141752E-3</v>
      </c>
      <c r="AC90" s="3">
        <f>'Population 2016'!AC90/'Population 2016'!AC$6</f>
        <v>2.4819770224056834E-2</v>
      </c>
      <c r="AD90" s="3">
        <f>'Population 2016'!AD90/'Population 2016'!AD$6</f>
        <v>1.1051440237894457E-2</v>
      </c>
      <c r="AE90" s="3">
        <f>'Population 2016'!AE90/'Population 2016'!AE$6</f>
        <v>1.073863293582963E-2</v>
      </c>
      <c r="AF90" s="3">
        <f>'Population 2016'!AF90/'Population 2016'!AF$6</f>
        <v>3.1115167607036177E-2</v>
      </c>
      <c r="AG90" s="3">
        <f>'Population 2016'!AG90/'Population 2016'!AG$6</f>
        <v>1.073863293582963E-2</v>
      </c>
      <c r="AH90" s="3">
        <f>'Population 2016'!AH90/'Population 2016'!AH$6</f>
        <v>1.9246973103185454E-2</v>
      </c>
      <c r="AI90" s="3">
        <f>'Population 2016'!AI90/'Population 2016'!AI$6</f>
        <v>1.2890427183734624E-2</v>
      </c>
      <c r="AJ90" s="3">
        <f>'Population 2016'!AJ90/'Population 2016'!AJ$6</f>
        <v>8.2530527090875615E-3</v>
      </c>
      <c r="AK90" s="3">
        <f>'Population 2016'!AK90/'Population 2016'!AK$6</f>
        <v>2.1256495040151155E-3</v>
      </c>
      <c r="AL90" s="3">
        <f>'Population 2016'!AL90/'Population 2016'!AL$6</f>
        <v>2.7535974418191507E-2</v>
      </c>
      <c r="AM90" s="3">
        <f>'Population 2016'!AM90/'Population 2016'!AM$6</f>
        <v>2.0662518301610543E-2</v>
      </c>
      <c r="AN90" s="3">
        <f>'Population 2016'!AN90/'Population 2016'!AN$6</f>
        <v>0</v>
      </c>
      <c r="AO90" s="3">
        <f>'Population 2016'!AO90/'Population 2016'!AO$6</f>
        <v>0</v>
      </c>
      <c r="AP90" s="3">
        <f>'Population 2016'!AP90/'Population 2016'!AP$6</f>
        <v>1.1182031962374621E-2</v>
      </c>
      <c r="AQ90" s="3">
        <f>'Population 2016'!AQ90/'Population 2016'!AQ$6</f>
        <v>2.4655921101052476E-2</v>
      </c>
      <c r="AR90" s="3">
        <f>'Population 2016'!AR90/'Population 2016'!AR$6</f>
        <v>1.8793669239108194E-2</v>
      </c>
      <c r="AS90" s="3">
        <f>'Population 2016'!AS90/'Population 2016'!AS$6</f>
        <v>9.565892978537438E-3</v>
      </c>
      <c r="AT90" s="3">
        <f>'Population 2016'!AT90/'Population 2016'!AT$6</f>
        <v>0</v>
      </c>
      <c r="AU90" s="3">
        <f>'Population 2016'!AU90/'Population 2016'!AU$6</f>
        <v>0</v>
      </c>
      <c r="AV90" s="3">
        <f>'Population 2016'!AV90/'Population 2016'!AV$6</f>
        <v>1.5608244966043131E-2</v>
      </c>
      <c r="AW90" s="3">
        <f>'Population 2016'!AW90/'Population 2016'!AW$6</f>
        <v>1.7346579415064824E-2</v>
      </c>
      <c r="AX90" s="3">
        <f>'Population 2016'!AX90/'Population 2016'!AX$6</f>
        <v>1.7889419289057792E-2</v>
      </c>
      <c r="AY90" s="3">
        <f>'Population 2016'!AY90/'Population 2016'!AY$6</f>
        <v>1.9275336770187938E-2</v>
      </c>
      <c r="AZ90" s="3">
        <f>'Population 2016'!AZ90/'Population 2016'!AZ$6</f>
        <v>1.8490067171644992E-2</v>
      </c>
      <c r="BA90" s="3">
        <f>'Population 2016'!BA90/'Population 2016'!BA$6</f>
        <v>2.1975175821329667E-2</v>
      </c>
      <c r="BB90" s="3">
        <f>'Population 2016'!BB90/'Population 2016'!BB$6</f>
        <v>1.3205651694860328E-2</v>
      </c>
      <c r="BC90" s="5">
        <f>'Population 2016'!BC90/'Population 2016'!BC$6</f>
        <v>0</v>
      </c>
      <c r="BD90" s="9">
        <v>88</v>
      </c>
    </row>
    <row r="91" spans="2:56" x14ac:dyDescent="0.35">
      <c r="B91" s="3" t="s">
        <v>56</v>
      </c>
      <c r="C91" s="60">
        <f>'Population 2016'!C91/'Population 2016'!C$6</f>
        <v>9.0726529441296708E-3</v>
      </c>
      <c r="D91" s="3">
        <f>'Population 2016'!D91/'Population 2016'!D$6</f>
        <v>7.9381685978081769E-3</v>
      </c>
      <c r="E91" s="3">
        <f>'Population 2016'!E91/'Population 2016'!E$6</f>
        <v>4.8806417319029669E-3</v>
      </c>
      <c r="F91" s="3">
        <f>'Population 2016'!F91/'Population 2016'!F$6</f>
        <v>8.482645200380853E-3</v>
      </c>
      <c r="G91" s="3">
        <f>'Population 2016'!G91/'Population 2016'!G$6</f>
        <v>1.1586253218403671E-2</v>
      </c>
      <c r="H91" s="3">
        <f>'Population 2016'!H91/'Population 2016'!H$6</f>
        <v>1.9258632100502632E-2</v>
      </c>
      <c r="I91" s="3">
        <f>'Population 2016'!I91/'Population 2016'!I$6</f>
        <v>7.4779061862678452E-3</v>
      </c>
      <c r="J91" s="3">
        <f>'Population 2016'!J91/'Population 2016'!J$6</f>
        <v>1.4902954774812833E-2</v>
      </c>
      <c r="K91" s="3">
        <f>'Population 2016'!K91/'Population 2016'!K$6</f>
        <v>1.583301635602891E-2</v>
      </c>
      <c r="L91" s="3">
        <f>'Population 2016'!L91/'Population 2016'!L$6</f>
        <v>7.1958523285956914E-3</v>
      </c>
      <c r="M91" s="3">
        <f>'Population 2016'!M91/'Population 2016'!M$6</f>
        <v>7.1958523285956914E-3</v>
      </c>
      <c r="N91" s="3">
        <f>'Population 2016'!N91/'Population 2016'!N$6</f>
        <v>1.9026893499389786E-2</v>
      </c>
      <c r="O91" s="3">
        <f>'Population 2016'!O91/'Population 2016'!O$6</f>
        <v>1.7954092502233523E-2</v>
      </c>
      <c r="P91" s="3">
        <f>'Population 2016'!P91/'Population 2016'!P$6</f>
        <v>8.458000740075064E-3</v>
      </c>
      <c r="Q91" s="3">
        <f>'Population 2016'!Q91/'Population 2016'!Q$6</f>
        <v>3.3482142857142855E-3</v>
      </c>
      <c r="R91" s="3">
        <f>'Population 2016'!R91/'Population 2016'!R$6</f>
        <v>1.2463718627283592E-2</v>
      </c>
      <c r="S91" s="3">
        <f>'Population 2016'!S91/'Population 2016'!S$6</f>
        <v>1.2526436515535727E-2</v>
      </c>
      <c r="T91" s="3">
        <f>'Population 2016'!T91/'Population 2016'!T$6</f>
        <v>1.3570122131099181E-2</v>
      </c>
      <c r="U91" s="3">
        <f>'Population 2016'!U91/'Population 2016'!U$6</f>
        <v>0</v>
      </c>
      <c r="V91" s="3">
        <f>'Population 2016'!V91/'Population 2016'!V$6</f>
        <v>1.1011736425339367E-2</v>
      </c>
      <c r="W91" s="3">
        <f>'Population 2016'!W91/'Population 2016'!W$6</f>
        <v>1.6729533678756476E-2</v>
      </c>
      <c r="X91" s="3">
        <f>'Population 2016'!X91/'Population 2016'!X$6</f>
        <v>1.6729533678756476E-2</v>
      </c>
      <c r="Y91" s="3">
        <f>'Population 2016'!Y91/'Population 2016'!Y$6</f>
        <v>1.268336946110803E-2</v>
      </c>
      <c r="Z91" s="3">
        <f>'Population 2016'!Z91/'Population 2016'!Z$6</f>
        <v>2.0786812131817919E-2</v>
      </c>
      <c r="AA91" s="3">
        <f>'Population 2016'!AA91/'Population 2016'!AA$6</f>
        <v>1.8535530599873763E-2</v>
      </c>
      <c r="AB91" s="3">
        <f>'Population 2016'!AB91/'Population 2016'!AB$6</f>
        <v>7.031670554458999E-3</v>
      </c>
      <c r="AC91" s="3">
        <f>'Population 2016'!AC91/'Population 2016'!AC$6</f>
        <v>2.0018830266930705E-2</v>
      </c>
      <c r="AD91" s="3">
        <f>'Population 2016'!AD91/'Population 2016'!AD$6</f>
        <v>9.5424082375393897E-3</v>
      </c>
      <c r="AE91" s="3">
        <f>'Population 2016'!AE91/'Population 2016'!AE$6</f>
        <v>8.8080921833209331E-3</v>
      </c>
      <c r="AF91" s="3">
        <f>'Population 2016'!AF91/'Population 2016'!AF$6</f>
        <v>2.6662241398384776E-2</v>
      </c>
      <c r="AG91" s="3">
        <f>'Population 2016'!AG91/'Population 2016'!AG$6</f>
        <v>8.8080921833209331E-3</v>
      </c>
      <c r="AH91" s="3">
        <f>'Population 2016'!AH91/'Population 2016'!AH$6</f>
        <v>1.5869575098157816E-2</v>
      </c>
      <c r="AI91" s="3">
        <f>'Population 2016'!AI91/'Population 2016'!AI$6</f>
        <v>1.0839677404504117E-2</v>
      </c>
      <c r="AJ91" s="3">
        <f>'Population 2016'!AJ91/'Population 2016'!AJ$6</f>
        <v>7.4860403755292381E-3</v>
      </c>
      <c r="AK91" s="3">
        <f>'Population 2016'!AK91/'Population 2016'!AK$6</f>
        <v>1.5745551881593449E-3</v>
      </c>
      <c r="AL91" s="3">
        <f>'Population 2016'!AL91/'Population 2016'!AL$6</f>
        <v>2.3316752531533133E-2</v>
      </c>
      <c r="AM91" s="3">
        <f>'Population 2016'!AM91/'Population 2016'!AM$6</f>
        <v>1.6605661298194241E-2</v>
      </c>
      <c r="AN91" s="3">
        <f>'Population 2016'!AN91/'Population 2016'!AN$6</f>
        <v>0</v>
      </c>
      <c r="AO91" s="3">
        <f>'Population 2016'!AO91/'Population 2016'!AO$6</f>
        <v>0</v>
      </c>
      <c r="AP91" s="3">
        <f>'Population 2016'!AP91/'Population 2016'!AP$6</f>
        <v>9.3103613763977546E-3</v>
      </c>
      <c r="AQ91" s="3">
        <f>'Population 2016'!AQ91/'Population 2016'!AQ$6</f>
        <v>1.7605063663796276E-2</v>
      </c>
      <c r="AR91" s="3">
        <f>'Population 2016'!AR91/'Population 2016'!AR$6</f>
        <v>1.5462909477715617E-2</v>
      </c>
      <c r="AS91" s="3">
        <f>'Population 2016'!AS91/'Population 2016'!AS$6</f>
        <v>7.4779061862678452E-3</v>
      </c>
      <c r="AT91" s="3">
        <f>'Population 2016'!AT91/'Population 2016'!AT$6</f>
        <v>0</v>
      </c>
      <c r="AU91" s="3">
        <f>'Population 2016'!AU91/'Population 2016'!AU$6</f>
        <v>0</v>
      </c>
      <c r="AV91" s="3">
        <f>'Population 2016'!AV91/'Population 2016'!AV$6</f>
        <v>1.4535922792803527E-2</v>
      </c>
      <c r="AW91" s="3">
        <f>'Population 2016'!AW91/'Population 2016'!AW$6</f>
        <v>1.4881366759760522E-2</v>
      </c>
      <c r="AX91" s="3">
        <f>'Population 2016'!AX91/'Population 2016'!AX$6</f>
        <v>1.3996385039625527E-2</v>
      </c>
      <c r="AY91" s="3">
        <f>'Population 2016'!AY91/'Population 2016'!AY$6</f>
        <v>1.5917309106231483E-2</v>
      </c>
      <c r="AZ91" s="3">
        <f>'Population 2016'!AZ91/'Population 2016'!AZ$6</f>
        <v>1.504216092611119E-2</v>
      </c>
      <c r="BA91" s="3">
        <f>'Population 2016'!BA91/'Population 2016'!BA$6</f>
        <v>1.9584404199788814E-2</v>
      </c>
      <c r="BB91" s="3">
        <f>'Population 2016'!BB91/'Population 2016'!BB$6</f>
        <v>1.0515911595048286E-2</v>
      </c>
      <c r="BC91" s="5">
        <f>'Population 2016'!BC91/'Population 2016'!BC$6</f>
        <v>0</v>
      </c>
      <c r="BD91" s="9">
        <v>89</v>
      </c>
    </row>
    <row r="92" spans="2:56" x14ac:dyDescent="0.35">
      <c r="B92" s="3" t="s">
        <v>57</v>
      </c>
      <c r="C92" s="60">
        <f>'Population 2016'!C92/'Population 2016'!C$6</f>
        <v>7.7996127088861798E-3</v>
      </c>
      <c r="D92" s="3">
        <f>'Population 2016'!D92/'Population 2016'!D$6</f>
        <v>7.2450500876206419E-3</v>
      </c>
      <c r="E92" s="3">
        <f>'Population 2016'!E92/'Population 2016'!E$6</f>
        <v>5.750459070261912E-3</v>
      </c>
      <c r="F92" s="3">
        <f>'Population 2016'!F92/'Population 2016'!F$6</f>
        <v>8.8721544187656889E-3</v>
      </c>
      <c r="G92" s="3">
        <f>'Population 2016'!G92/'Population 2016'!G$6</f>
        <v>9.5712526586812941E-3</v>
      </c>
      <c r="H92" s="3">
        <f>'Population 2016'!H92/'Population 2016'!H$6</f>
        <v>1.8507366575839061E-2</v>
      </c>
      <c r="I92" s="3">
        <f>'Population 2016'!I92/'Population 2016'!I$6</f>
        <v>9.7115664756725253E-3</v>
      </c>
      <c r="J92" s="3">
        <f>'Population 2016'!J92/'Population 2016'!J$6</f>
        <v>1.4550916473045601E-2</v>
      </c>
      <c r="K92" s="3">
        <f>'Population 2016'!K92/'Population 2016'!K$6</f>
        <v>1.6023202738683909E-2</v>
      </c>
      <c r="L92" s="3">
        <f>'Population 2016'!L92/'Population 2016'!L$6</f>
        <v>8.2908733351211225E-3</v>
      </c>
      <c r="M92" s="3">
        <f>'Population 2016'!M92/'Population 2016'!M$6</f>
        <v>8.2908733351211225E-3</v>
      </c>
      <c r="N92" s="3">
        <f>'Population 2016'!N92/'Population 2016'!N$6</f>
        <v>1.8085841579790912E-2</v>
      </c>
      <c r="O92" s="3">
        <f>'Population 2016'!O92/'Population 2016'!O$6</f>
        <v>1.871005429180125E-2</v>
      </c>
      <c r="P92" s="3">
        <f>'Population 2016'!P92/'Population 2016'!P$6</f>
        <v>6.7135380874345828E-3</v>
      </c>
      <c r="Q92" s="3">
        <f>'Population 2016'!Q92/'Population 2016'!Q$6</f>
        <v>3.8870073891625616E-3</v>
      </c>
      <c r="R92" s="3">
        <f>'Population 2016'!R92/'Population 2016'!R$6</f>
        <v>1.161003926925047E-2</v>
      </c>
      <c r="S92" s="3">
        <f>'Population 2016'!S92/'Population 2016'!S$6</f>
        <v>1.1721503803701638E-2</v>
      </c>
      <c r="T92" s="3">
        <f>'Population 2016'!T92/'Population 2016'!T$6</f>
        <v>1.1075242534325666E-2</v>
      </c>
      <c r="U92" s="3">
        <f>'Population 2016'!U92/'Population 2016'!U$6</f>
        <v>0</v>
      </c>
      <c r="V92" s="3">
        <f>'Population 2016'!V92/'Population 2016'!V$6</f>
        <v>1.1382918552036199E-2</v>
      </c>
      <c r="W92" s="3">
        <f>'Population 2016'!W92/'Population 2016'!W$6</f>
        <v>1.6157512953367877E-2</v>
      </c>
      <c r="X92" s="3">
        <f>'Population 2016'!X92/'Population 2016'!X$6</f>
        <v>1.6157512953367877E-2</v>
      </c>
      <c r="Y92" s="3">
        <f>'Population 2016'!Y92/'Population 2016'!Y$6</f>
        <v>1.2743862479205526E-2</v>
      </c>
      <c r="Z92" s="3">
        <f>'Population 2016'!Z92/'Population 2016'!Z$6</f>
        <v>1.8520375146969019E-2</v>
      </c>
      <c r="AA92" s="3">
        <f>'Population 2016'!AA92/'Population 2016'!AA$6</f>
        <v>1.7030690489135528E-2</v>
      </c>
      <c r="AB92" s="3">
        <f>'Population 2016'!AB92/'Population 2016'!AB$6</f>
        <v>6.4260721335008073E-3</v>
      </c>
      <c r="AC92" s="3">
        <f>'Population 2016'!AC92/'Population 2016'!AC$6</f>
        <v>1.7952947675979349E-2</v>
      </c>
      <c r="AD92" s="3">
        <f>'Population 2016'!AD92/'Population 2016'!AD$6</f>
        <v>8.5363869039693455E-3</v>
      </c>
      <c r="AE92" s="3">
        <f>'Population 2016'!AE92/'Population 2016'!AE$6</f>
        <v>8.1645785991513661E-3</v>
      </c>
      <c r="AF92" s="3">
        <f>'Population 2016'!AF92/'Population 2016'!AF$6</f>
        <v>2.7049452373050117E-2</v>
      </c>
      <c r="AG92" s="3">
        <f>'Population 2016'!AG92/'Population 2016'!AG$6</f>
        <v>8.1645785991513661E-3</v>
      </c>
      <c r="AH92" s="3">
        <f>'Population 2016'!AH92/'Population 2016'!AH$6</f>
        <v>1.5373104583961206E-2</v>
      </c>
      <c r="AI92" s="3">
        <f>'Population 2016'!AI92/'Population 2016'!AI$6</f>
        <v>9.6552647769077207E-3</v>
      </c>
      <c r="AJ92" s="3">
        <f>'Population 2016'!AJ92/'Population 2016'!AJ$6</f>
        <v>6.2281401484935882E-3</v>
      </c>
      <c r="AK92" s="3">
        <f>'Population 2016'!AK92/'Population 2016'!AK$6</f>
        <v>1.4958274287513776E-3</v>
      </c>
      <c r="AL92" s="3">
        <f>'Population 2016'!AL92/'Population 2016'!AL$6</f>
        <v>2.2058388109196424E-2</v>
      </c>
      <c r="AM92" s="3">
        <f>'Population 2016'!AM92/'Population 2016'!AM$6</f>
        <v>1.6270131771595902E-2</v>
      </c>
      <c r="AN92" s="3">
        <f>'Population 2016'!AN92/'Population 2016'!AN$6</f>
        <v>0</v>
      </c>
      <c r="AO92" s="3">
        <f>'Population 2016'!AO92/'Population 2016'!AO$6</f>
        <v>0</v>
      </c>
      <c r="AP92" s="3">
        <f>'Population 2016'!AP92/'Population 2016'!AP$6</f>
        <v>7.7266401113404038E-3</v>
      </c>
      <c r="AQ92" s="3">
        <f>'Population 2016'!AQ92/'Population 2016'!AQ$6</f>
        <v>1.5823949363362039E-2</v>
      </c>
      <c r="AR92" s="3">
        <f>'Population 2016'!AR92/'Population 2016'!AR$6</f>
        <v>1.4450625287548622E-2</v>
      </c>
      <c r="AS92" s="3">
        <f>'Population 2016'!AS92/'Population 2016'!AS$6</f>
        <v>9.7115664756725253E-3</v>
      </c>
      <c r="AT92" s="3">
        <f>'Population 2016'!AT92/'Population 2016'!AT$6</f>
        <v>0</v>
      </c>
      <c r="AU92" s="3">
        <f>'Population 2016'!AU92/'Population 2016'!AU$6</f>
        <v>0</v>
      </c>
      <c r="AV92" s="3">
        <f>'Population 2016'!AV92/'Population 2016'!AV$6</f>
        <v>1.2510425354462052E-2</v>
      </c>
      <c r="AW92" s="3">
        <f>'Population 2016'!AW92/'Population 2016'!AW$6</f>
        <v>1.4168830211549644E-2</v>
      </c>
      <c r="AX92" s="3">
        <f>'Population 2016'!AX92/'Population 2016'!AX$6</f>
        <v>1.311581776892061E-2</v>
      </c>
      <c r="AY92" s="3">
        <f>'Population 2016'!AY92/'Population 2016'!AY$6</f>
        <v>1.524226385240157E-2</v>
      </c>
      <c r="AZ92" s="3">
        <f>'Population 2016'!AZ92/'Population 2016'!AZ$6</f>
        <v>1.4256109761326283E-2</v>
      </c>
      <c r="BA92" s="3">
        <f>'Population 2016'!BA92/'Population 2016'!BA$6</f>
        <v>1.627717012332397E-2</v>
      </c>
      <c r="BB92" s="3">
        <f>'Population 2016'!BB92/'Population 2016'!BB$6</f>
        <v>1.1164041739581307E-2</v>
      </c>
      <c r="BC92" s="5">
        <f>'Population 2016'!BC92/'Population 2016'!BC$6</f>
        <v>0</v>
      </c>
      <c r="BD92" s="9">
        <v>90</v>
      </c>
    </row>
    <row r="93" spans="2:56" x14ac:dyDescent="0.35">
      <c r="B93" s="3" t="s">
        <v>58</v>
      </c>
      <c r="C93" s="60">
        <f>'Population 2016'!C93/'Population 2016'!C$6</f>
        <v>4.5363264720648354E-3</v>
      </c>
      <c r="D93" s="3">
        <f>'Population 2016'!D93/'Population 2016'!D$6</f>
        <v>4.1848664766039809E-3</v>
      </c>
      <c r="E93" s="3">
        <f>'Population 2016'!E93/'Population 2016'!E$6</f>
        <v>3.2376534261138496E-3</v>
      </c>
      <c r="F93" s="3">
        <f>'Population 2016'!F93/'Population 2016'!F$6</f>
        <v>5.842638275772527E-3</v>
      </c>
      <c r="G93" s="3">
        <f>'Population 2016'!G93/'Population 2016'!G$6</f>
        <v>8.7316690921303026E-3</v>
      </c>
      <c r="H93" s="3">
        <f>'Population 2016'!H93/'Population 2016'!H$6</f>
        <v>1.3725501887107449E-2</v>
      </c>
      <c r="I93" s="3">
        <f>'Population 2016'!I93/'Population 2016'!I$6</f>
        <v>6.7495387005924055E-3</v>
      </c>
      <c r="J93" s="3">
        <f>'Population 2016'!J93/'Population 2016'!J$6</f>
        <v>1.044380295242789E-2</v>
      </c>
      <c r="K93" s="3">
        <f>'Population 2016'!K93/'Population 2016'!K$6</f>
        <v>1.1648915937618867E-2</v>
      </c>
      <c r="L93" s="3">
        <f>'Population 2016'!L93/'Population 2016'!L$6</f>
        <v>5.0505050505050509E-3</v>
      </c>
      <c r="M93" s="3">
        <f>'Population 2016'!M93/'Population 2016'!M$6</f>
        <v>5.0505050505050509E-3</v>
      </c>
      <c r="N93" s="3">
        <f>'Population 2016'!N93/'Population 2016'!N$6</f>
        <v>1.2865944213265892E-2</v>
      </c>
      <c r="O93" s="3">
        <f>'Population 2016'!O93/'Population 2016'!O$6</f>
        <v>1.283416947288846E-2</v>
      </c>
      <c r="P93" s="3">
        <f>'Population 2016'!P93/'Population 2016'!P$6</f>
        <v>4.6519004070412857E-3</v>
      </c>
      <c r="Q93" s="3">
        <f>'Population 2016'!Q93/'Population 2016'!Q$6</f>
        <v>2.4630541871921183E-3</v>
      </c>
      <c r="R93" s="3">
        <f>'Population 2016'!R93/'Population 2016'!R$6</f>
        <v>7.4270104148881676E-3</v>
      </c>
      <c r="S93" s="3">
        <f>'Population 2016'!S93/'Population 2016'!S$6</f>
        <v>8.6201454139879421E-3</v>
      </c>
      <c r="T93" s="3">
        <f>'Population 2016'!T93/'Population 2016'!T$6</f>
        <v>7.5352106740389233E-3</v>
      </c>
      <c r="U93" s="3">
        <f>'Population 2016'!U93/'Population 2016'!U$6</f>
        <v>0</v>
      </c>
      <c r="V93" s="3">
        <f>'Population 2016'!V93/'Population 2016'!V$6</f>
        <v>7.1761877828054295E-3</v>
      </c>
      <c r="W93" s="3">
        <f>'Population 2016'!W93/'Population 2016'!W$6</f>
        <v>1.2352331606217617E-2</v>
      </c>
      <c r="X93" s="3">
        <f>'Population 2016'!X93/'Population 2016'!X$6</f>
        <v>1.2352331606217617E-2</v>
      </c>
      <c r="Y93" s="3">
        <f>'Population 2016'!Y93/'Population 2016'!Y$6</f>
        <v>8.5799264001613154E-3</v>
      </c>
      <c r="Z93" s="3">
        <f>'Population 2016'!Z93/'Population 2016'!Z$6</f>
        <v>1.3419372871417678E-2</v>
      </c>
      <c r="AA93" s="3">
        <f>'Population 2016'!AA93/'Population 2016'!AA$6</f>
        <v>1.2272446052606911E-2</v>
      </c>
      <c r="AB93" s="3">
        <f>'Population 2016'!AB93/'Population 2016'!AB$6</f>
        <v>3.7569531670554458E-3</v>
      </c>
      <c r="AC93" s="3">
        <f>'Population 2016'!AC93/'Population 2016'!AC$6</f>
        <v>1.2904957729163181E-2</v>
      </c>
      <c r="AD93" s="3">
        <f>'Population 2016'!AD93/'Population 2016'!AD$6</f>
        <v>6.198866746556596E-3</v>
      </c>
      <c r="AE93" s="3">
        <f>'Population 2016'!AE93/'Population 2016'!AE$6</f>
        <v>5.2888772698936196E-3</v>
      </c>
      <c r="AF93" s="3">
        <f>'Population 2016'!AF93/'Population 2016'!AF$6</f>
        <v>1.8641442637459895E-2</v>
      </c>
      <c r="AG93" s="3">
        <f>'Population 2016'!AG93/'Population 2016'!AG$6</f>
        <v>5.2888772698936196E-3</v>
      </c>
      <c r="AH93" s="3">
        <f>'Population 2016'!AH93/'Population 2016'!AH$6</f>
        <v>1.1135623857156343E-2</v>
      </c>
      <c r="AI93" s="3">
        <f>'Population 2016'!AI93/'Population 2016'!AI$6</f>
        <v>6.8972155840242404E-3</v>
      </c>
      <c r="AJ93" s="3">
        <f>'Population 2016'!AJ93/'Population 2016'!AJ$6</f>
        <v>4.6634349880346074E-3</v>
      </c>
      <c r="AK93" s="3">
        <f>'Population 2016'!AK93/'Population 2016'!AK$6</f>
        <v>1.1809163911195087E-3</v>
      </c>
      <c r="AL93" s="3">
        <f>'Population 2016'!AL93/'Population 2016'!AL$6</f>
        <v>1.6921300408598329E-2</v>
      </c>
      <c r="AM93" s="3">
        <f>'Population 2016'!AM93/'Population 2016'!AM$6</f>
        <v>1.1462908735968766E-2</v>
      </c>
      <c r="AN93" s="3">
        <f>'Population 2016'!AN93/'Population 2016'!AN$6</f>
        <v>0</v>
      </c>
      <c r="AO93" s="3">
        <f>'Population 2016'!AO93/'Population 2016'!AO$6</f>
        <v>0</v>
      </c>
      <c r="AP93" s="3">
        <f>'Population 2016'!AP93/'Population 2016'!AP$6</f>
        <v>5.7109948649037767E-3</v>
      </c>
      <c r="AQ93" s="3">
        <f>'Population 2016'!AQ93/'Population 2016'!AQ$6</f>
        <v>1.1334363730036065E-2</v>
      </c>
      <c r="AR93" s="3">
        <f>'Population 2016'!AR93/'Population 2016'!AR$6</f>
        <v>1.037605425074579E-2</v>
      </c>
      <c r="AS93" s="3">
        <f>'Population 2016'!AS93/'Population 2016'!AS$6</f>
        <v>6.7495387005924055E-3</v>
      </c>
      <c r="AT93" s="3">
        <f>'Population 2016'!AT93/'Population 2016'!AT$6</f>
        <v>0</v>
      </c>
      <c r="AU93" s="3">
        <f>'Population 2016'!AU93/'Population 2016'!AU$6</f>
        <v>0</v>
      </c>
      <c r="AV93" s="3">
        <f>'Population 2016'!AV93/'Population 2016'!AV$6</f>
        <v>9.8177052305492667E-3</v>
      </c>
      <c r="AW93" s="3">
        <f>'Population 2016'!AW93/'Population 2016'!AW$6</f>
        <v>1.0696238298429963E-2</v>
      </c>
      <c r="AX93" s="3">
        <f>'Population 2016'!AX93/'Population 2016'!AX$6</f>
        <v>9.269129165314919E-3</v>
      </c>
      <c r="AY93" s="3">
        <f>'Population 2016'!AY93/'Population 2016'!AY$6</f>
        <v>1.1260786750194559E-2</v>
      </c>
      <c r="AZ93" s="3">
        <f>'Population 2016'!AZ93/'Population 2016'!AZ$6</f>
        <v>1.0084679148206373E-2</v>
      </c>
      <c r="BA93" s="3">
        <f>'Population 2016'!BA93/'Population 2016'!BA$6</f>
        <v>1.1914011914011913E-2</v>
      </c>
      <c r="BB93" s="3">
        <f>'Population 2016'!BB93/'Population 2016'!BB$6</f>
        <v>8.7173504439691483E-3</v>
      </c>
      <c r="BC93" s="5">
        <f>'Population 2016'!BC93/'Population 2016'!BC$6</f>
        <v>0</v>
      </c>
      <c r="BD93" s="9">
        <v>91</v>
      </c>
    </row>
    <row r="94" spans="2:56" x14ac:dyDescent="0.35">
      <c r="B94" s="3" t="s">
        <v>59</v>
      </c>
      <c r="C94" s="60">
        <f>'Population 2016'!C94/'Population 2016'!C$6</f>
        <v>2.9943340744459585E-3</v>
      </c>
      <c r="D94" s="3">
        <f>'Population 2016'!D94/'Population 2016'!D$6</f>
        <v>2.9424842413621742E-3</v>
      </c>
      <c r="E94" s="3">
        <f>'Population 2016'!E94/'Population 2016'!E$6</f>
        <v>2.802744756934377E-3</v>
      </c>
      <c r="F94" s="3">
        <f>'Population 2016'!F94/'Population 2016'!F$6</f>
        <v>5.2800138492166537E-3</v>
      </c>
      <c r="G94" s="3">
        <f>'Population 2016'!G94/'Population 2016'!G$6</f>
        <v>5.037501399305944E-3</v>
      </c>
      <c r="H94" s="3">
        <f>'Population 2016'!H94/'Population 2016'!H$6</f>
        <v>1.0702552514056416E-2</v>
      </c>
      <c r="I94" s="3">
        <f>'Population 2016'!I94/'Population 2016'!I$6</f>
        <v>3.5447217636204718E-3</v>
      </c>
      <c r="J94" s="3">
        <f>'Population 2016'!J94/'Population 2016'!J$6</f>
        <v>8.355042361942313E-3</v>
      </c>
      <c r="K94" s="3">
        <f>'Population 2016'!K94/'Population 2016'!K$6</f>
        <v>8.6534804108025862E-3</v>
      </c>
      <c r="L94" s="3">
        <f>'Population 2016'!L94/'Population 2016'!L$6</f>
        <v>4.089568248860284E-3</v>
      </c>
      <c r="M94" s="3">
        <f>'Population 2016'!M94/'Population 2016'!M$6</f>
        <v>4.089568248860284E-3</v>
      </c>
      <c r="N94" s="3">
        <f>'Population 2016'!N94/'Population 2016'!N$6</f>
        <v>9.7634136658383448E-3</v>
      </c>
      <c r="O94" s="3">
        <f>'Population 2016'!O94/'Population 2016'!O$6</f>
        <v>1.0909903099443338E-2</v>
      </c>
      <c r="P94" s="3">
        <f>'Population 2016'!P94/'Population 2016'!P$6</f>
        <v>3.5417878099064334E-3</v>
      </c>
      <c r="Q94" s="3">
        <f>'Population 2016'!Q94/'Population 2016'!Q$6</f>
        <v>2.3475985221674879E-3</v>
      </c>
      <c r="R94" s="3">
        <f>'Population 2016'!R94/'Population 2016'!R$6</f>
        <v>8.6221615161345393E-3</v>
      </c>
      <c r="S94" s="3">
        <f>'Population 2016'!S94/'Population 2016'!S$6</f>
        <v>6.268479255884426E-3</v>
      </c>
      <c r="T94" s="3">
        <f>'Population 2016'!T94/'Population 2016'!T$6</f>
        <v>6.1107692826378292E-3</v>
      </c>
      <c r="U94" s="3">
        <f>'Population 2016'!U94/'Population 2016'!U$6</f>
        <v>0</v>
      </c>
      <c r="V94" s="3">
        <f>'Population 2016'!V94/'Population 2016'!V$6</f>
        <v>6.1863687782805427E-3</v>
      </c>
      <c r="W94" s="3">
        <f>'Population 2016'!W94/'Population 2016'!W$6</f>
        <v>8.2901554404145074E-3</v>
      </c>
      <c r="X94" s="3">
        <f>'Population 2016'!X94/'Population 2016'!X$6</f>
        <v>8.2901554404145074E-3</v>
      </c>
      <c r="Y94" s="3">
        <f>'Population 2016'!Y94/'Population 2016'!Y$6</f>
        <v>7.1180117961385288E-3</v>
      </c>
      <c r="Z94" s="3">
        <f>'Population 2016'!Z94/'Population 2016'!Z$6</f>
        <v>1.0065289183383917E-2</v>
      </c>
      <c r="AA94" s="3">
        <f>'Population 2016'!AA94/'Population 2016'!AA$6</f>
        <v>9.3140103863964454E-3</v>
      </c>
      <c r="AB94" s="3">
        <f>'Population 2016'!AB94/'Population 2016'!AB$6</f>
        <v>2.6018302530055625E-3</v>
      </c>
      <c r="AC94" s="3">
        <f>'Population 2016'!AC94/'Population 2016'!AC$6</f>
        <v>9.8547657304704061E-3</v>
      </c>
      <c r="AD94" s="3">
        <f>'Population 2016'!AD94/'Population 2016'!AD$6</f>
        <v>4.1572352166644472E-3</v>
      </c>
      <c r="AE94" s="3">
        <f>'Population 2016'!AE94/'Population 2016'!AE$6</f>
        <v>3.8409717055120961E-3</v>
      </c>
      <c r="AF94" s="3">
        <f>'Population 2016'!AF94/'Population 2016'!AF$6</f>
        <v>1.3994910941475827E-2</v>
      </c>
      <c r="AG94" s="3">
        <f>'Population 2016'!AG94/'Population 2016'!AG$6</f>
        <v>3.8409717055120961E-3</v>
      </c>
      <c r="AH94" s="3">
        <f>'Population 2016'!AH94/'Population 2016'!AH$6</f>
        <v>8.3421031469937314E-3</v>
      </c>
      <c r="AI94" s="3">
        <f>'Population 2016'!AI94/'Population 2016'!AI$6</f>
        <v>5.4826167567182983E-3</v>
      </c>
      <c r="AJ94" s="3">
        <f>'Population 2016'!AJ94/'Population 2016'!AJ$6</f>
        <v>3.5589372277106215E-3</v>
      </c>
      <c r="AK94" s="3">
        <f>'Population 2016'!AK94/'Population 2016'!AK$6</f>
        <v>5.510943158557707E-4</v>
      </c>
      <c r="AL94" s="3">
        <f>'Population 2016'!AL94/'Population 2016'!AL$6</f>
        <v>1.2613252798010304E-2</v>
      </c>
      <c r="AM94" s="3">
        <f>'Population 2016'!AM94/'Population 2016'!AM$6</f>
        <v>9.016593460224499E-3</v>
      </c>
      <c r="AN94" s="3">
        <f>'Population 2016'!AN94/'Population 2016'!AN$6</f>
        <v>0</v>
      </c>
      <c r="AO94" s="3">
        <f>'Population 2016'!AO94/'Population 2016'!AO$6</f>
        <v>0</v>
      </c>
      <c r="AP94" s="3">
        <f>'Population 2016'!AP94/'Population 2016'!AP$6</f>
        <v>4.6071891347122911E-3</v>
      </c>
      <c r="AQ94" s="3">
        <f>'Population 2016'!AQ94/'Population 2016'!AQ$6</f>
        <v>9.9948480164863476E-3</v>
      </c>
      <c r="AR94" s="3">
        <f>'Population 2016'!AR94/'Population 2016'!AR$6</f>
        <v>7.8642781808953548E-3</v>
      </c>
      <c r="AS94" s="3">
        <f>'Population 2016'!AS94/'Population 2016'!AS$6</f>
        <v>3.5447217636204718E-3</v>
      </c>
      <c r="AT94" s="3">
        <f>'Population 2016'!AT94/'Population 2016'!AT$6</f>
        <v>0</v>
      </c>
      <c r="AU94" s="3">
        <f>'Population 2016'!AU94/'Population 2016'!AU$6</f>
        <v>0</v>
      </c>
      <c r="AV94" s="3">
        <f>'Population 2016'!AV94/'Population 2016'!AV$6</f>
        <v>7.3394495412844041E-3</v>
      </c>
      <c r="AW94" s="3">
        <f>'Population 2016'!AW94/'Population 2016'!AW$6</f>
        <v>7.4365883422468654E-3</v>
      </c>
      <c r="AX94" s="3">
        <f>'Population 2016'!AX94/'Population 2016'!AX$6</f>
        <v>8.0641423738239786E-3</v>
      </c>
      <c r="AY94" s="3">
        <f>'Population 2016'!AY94/'Population 2016'!AY$6</f>
        <v>8.091943743362414E-3</v>
      </c>
      <c r="AZ94" s="3">
        <f>'Population 2016'!AZ94/'Population 2016'!AZ$6</f>
        <v>7.878376447048736E-3</v>
      </c>
      <c r="BA94" s="3">
        <f>'Population 2016'!BA94/'Population 2016'!BA$6</f>
        <v>7.9692387384695078E-3</v>
      </c>
      <c r="BB94" s="3">
        <f>'Population 2016'!BB94/'Population 2016'!BB$6</f>
        <v>6.6109274742368268E-3</v>
      </c>
      <c r="BC94" s="5">
        <f>'Population 2016'!BC94/'Population 2016'!BC$6</f>
        <v>0</v>
      </c>
      <c r="BD94" s="9">
        <v>92</v>
      </c>
    </row>
    <row r="95" spans="2:56" x14ac:dyDescent="0.35">
      <c r="B95" s="3" t="s">
        <v>60</v>
      </c>
      <c r="C95" s="60">
        <f>'Population 2016'!C95/'Population 2016'!C$6</f>
        <v>2.1516172990030838E-3</v>
      </c>
      <c r="D95" s="3">
        <f>'Population 2016'!D95/'Population 2016'!D$6</f>
        <v>2.1185886537807654E-3</v>
      </c>
      <c r="E95" s="3">
        <f>'Population 2016'!E95/'Population 2016'!E$6</f>
        <v>2.029573789504204E-3</v>
      </c>
      <c r="F95" s="3">
        <f>'Population 2016'!F95/'Population 2016'!F$6</f>
        <v>2.9862373409504026E-3</v>
      </c>
      <c r="G95" s="3">
        <f>'Population 2016'!G95/'Population 2016'!G$6</f>
        <v>3.8620844061345574E-3</v>
      </c>
      <c r="H95" s="3">
        <f>'Population 2016'!H95/'Population 2016'!H$6</f>
        <v>7.178759457896337E-3</v>
      </c>
      <c r="I95" s="3">
        <f>'Population 2016'!I95/'Population 2016'!I$6</f>
        <v>2.7192386131883071E-3</v>
      </c>
      <c r="J95" s="3">
        <f>'Population 2016'!J95/'Population 2016'!J$6</f>
        <v>3.9897674200286325E-3</v>
      </c>
      <c r="K95" s="3">
        <f>'Population 2016'!K95/'Population 2016'!K$6</f>
        <v>3.8512742487637887E-3</v>
      </c>
      <c r="L95" s="3">
        <f>'Population 2016'!L95/'Population 2016'!L$6</f>
        <v>2.592294627692858E-3</v>
      </c>
      <c r="M95" s="3">
        <f>'Population 2016'!M95/'Population 2016'!M$6</f>
        <v>2.592294627692858E-3</v>
      </c>
      <c r="N95" s="3">
        <f>'Population 2016'!N95/'Population 2016'!N$6</f>
        <v>6.205061094855093E-3</v>
      </c>
      <c r="O95" s="3">
        <f>'Population 2016'!O95/'Population 2016'!O$6</f>
        <v>7.2503607999450208E-3</v>
      </c>
      <c r="P95" s="3">
        <f>'Population 2016'!P95/'Population 2016'!P$6</f>
        <v>2.2730876988951735E-3</v>
      </c>
      <c r="Q95" s="3">
        <f>'Population 2016'!Q95/'Population 2016'!Q$6</f>
        <v>1.5009236453201969E-3</v>
      </c>
      <c r="R95" s="3">
        <f>'Population 2016'!R95/'Population 2016'!R$6</f>
        <v>4.0976609185589897E-3</v>
      </c>
      <c r="S95" s="3">
        <f>'Population 2016'!S95/'Population 2016'!S$6</f>
        <v>4.3298014499310805E-3</v>
      </c>
      <c r="T95" s="3">
        <f>'Population 2016'!T95/'Population 2016'!T$6</f>
        <v>4.180609054052915E-3</v>
      </c>
      <c r="U95" s="3">
        <f>'Population 2016'!U95/'Population 2016'!U$6</f>
        <v>0</v>
      </c>
      <c r="V95" s="3">
        <f>'Population 2016'!V95/'Population 2016'!V$6</f>
        <v>4.5248868778280547E-3</v>
      </c>
      <c r="W95" s="3">
        <f>'Population 2016'!W95/'Population 2016'!W$6</f>
        <v>6.0103626943005181E-3</v>
      </c>
      <c r="X95" s="3">
        <f>'Population 2016'!X95/'Population 2016'!X$6</f>
        <v>6.0103626943005181E-3</v>
      </c>
      <c r="Y95" s="3">
        <f>'Population 2016'!Y95/'Population 2016'!Y$6</f>
        <v>4.2950042849221153E-3</v>
      </c>
      <c r="Z95" s="3">
        <f>'Population 2016'!Z95/'Population 2016'!Z$6</f>
        <v>6.878302055895319E-3</v>
      </c>
      <c r="AA95" s="3">
        <f>'Population 2016'!AA95/'Population 2016'!AA$6</f>
        <v>6.1593455695332375E-3</v>
      </c>
      <c r="AB95" s="3">
        <f>'Population 2016'!AB95/'Population 2016'!AB$6</f>
        <v>1.8504396195944733E-3</v>
      </c>
      <c r="AC95" s="3">
        <f>'Population 2016'!AC95/'Population 2016'!AC$6</f>
        <v>6.5575237420875919E-3</v>
      </c>
      <c r="AD95" s="3">
        <f>'Population 2016'!AD95/'Population 2016'!AD$6</f>
        <v>2.8997085497018921E-3</v>
      </c>
      <c r="AE95" s="3">
        <f>'Population 2016'!AE95/'Population 2016'!AE$6</f>
        <v>2.5539445371729644E-3</v>
      </c>
      <c r="AF95" s="3">
        <f>'Population 2016'!AF95/'Population 2016'!AF$6</f>
        <v>8.9888261975882289E-3</v>
      </c>
      <c r="AG95" s="3">
        <f>'Population 2016'!AG95/'Population 2016'!AG$6</f>
        <v>2.5539445371729644E-3</v>
      </c>
      <c r="AH95" s="3">
        <f>'Population 2016'!AH95/'Population 2016'!AH$6</f>
        <v>5.4436943000290188E-3</v>
      </c>
      <c r="AI95" s="3">
        <f>'Population 2016'!AI95/'Population 2016'!AI$6</f>
        <v>3.6202011408865099E-3</v>
      </c>
      <c r="AJ95" s="3">
        <f>'Population 2016'!AJ95/'Population 2016'!AJ$6</f>
        <v>2.270356507332638E-3</v>
      </c>
      <c r="AK95" s="3">
        <f>'Population 2016'!AK95/'Population 2016'!AK$6</f>
        <v>2.3618327822390176E-4</v>
      </c>
      <c r="AL95" s="3">
        <f>'Population 2016'!AL95/'Population 2016'!AL$6</f>
        <v>8.2163794634926273E-3</v>
      </c>
      <c r="AM95" s="3">
        <f>'Population 2016'!AM95/'Population 2016'!AM$6</f>
        <v>5.9175207418252808E-3</v>
      </c>
      <c r="AN95" s="3">
        <f>'Population 2016'!AN95/'Population 2016'!AN$6</f>
        <v>0</v>
      </c>
      <c r="AO95" s="3">
        <f>'Population 2016'!AO95/'Population 2016'!AO$6</f>
        <v>0</v>
      </c>
      <c r="AP95" s="3">
        <f>'Population 2016'!AP95/'Population 2016'!AP$6</f>
        <v>3.0714594231415269E-3</v>
      </c>
      <c r="AQ95" s="3">
        <f>'Population 2016'!AQ95/'Population 2016'!AQ$6</f>
        <v>6.255979980864061E-3</v>
      </c>
      <c r="AR95" s="3">
        <f>'Population 2016'!AR95/'Population 2016'!AR$6</f>
        <v>5.2202438751437034E-3</v>
      </c>
      <c r="AS95" s="3">
        <f>'Population 2016'!AS95/'Population 2016'!AS$6</f>
        <v>2.7192386131883071E-3</v>
      </c>
      <c r="AT95" s="3">
        <f>'Population 2016'!AT95/'Population 2016'!AT$6</f>
        <v>0</v>
      </c>
      <c r="AU95" s="3">
        <f>'Population 2016'!AU95/'Population 2016'!AU$6</f>
        <v>0</v>
      </c>
      <c r="AV95" s="3">
        <f>'Population 2016'!AV95/'Population 2016'!AV$6</f>
        <v>5.4092696294531159E-3</v>
      </c>
      <c r="AW95" s="3">
        <f>'Population 2016'!AW95/'Population 2016'!AW$6</f>
        <v>4.807574181606729E-3</v>
      </c>
      <c r="AX95" s="3">
        <f>'Population 2016'!AX95/'Population 2016'!AX$6</f>
        <v>4.1247624785651386E-3</v>
      </c>
      <c r="AY95" s="3">
        <f>'Population 2016'!AY95/'Population 2016'!AY$6</f>
        <v>5.5035536617980283E-3</v>
      </c>
      <c r="AZ95" s="3">
        <f>'Population 2016'!AZ95/'Population 2016'!AZ$6</f>
        <v>4.9574817779048166E-3</v>
      </c>
      <c r="BA95" s="3">
        <f>'Population 2016'!BA95/'Population 2016'!BA$6</f>
        <v>5.2995437610822227E-3</v>
      </c>
      <c r="BB95" s="3">
        <f>'Population 2016'!BB95/'Population 2016'!BB$6</f>
        <v>4.1480329250113421E-3</v>
      </c>
      <c r="BC95" s="5">
        <f>'Population 2016'!BC95/'Population 2016'!BC$6</f>
        <v>0</v>
      </c>
      <c r="BD95" s="9">
        <v>93</v>
      </c>
    </row>
    <row r="96" spans="2:56" x14ac:dyDescent="0.35">
      <c r="B96" s="3" t="s">
        <v>80</v>
      </c>
      <c r="C96" s="60">
        <f>'Population 2016'!C96/'Population 2016'!C$6</f>
        <v>1.11166893781826E-3</v>
      </c>
      <c r="D96" s="3">
        <f>'Population 2016'!D96/'Population 2016'!D$6</f>
        <v>1.0854497423691575E-3</v>
      </c>
      <c r="E96" s="3">
        <f>'Population 2016'!E96/'Population 2016'!E$6</f>
        <v>1.014786894752102E-3</v>
      </c>
      <c r="F96" s="3">
        <f>'Population 2016'!F96/'Population 2016'!F$6</f>
        <v>1.6013156755820999E-3</v>
      </c>
      <c r="G96" s="3">
        <f>'Population 2016'!G96/'Population 2016'!G$6</f>
        <v>2.1829172730325756E-3</v>
      </c>
      <c r="H96" s="3">
        <f>'Population 2016'!H96/'Population 2016'!H$6</f>
        <v>3.3687700113882312E-3</v>
      </c>
      <c r="I96" s="3">
        <f>'Population 2016'!I96/'Population 2016'!I$6</f>
        <v>1.8451976303777799E-3</v>
      </c>
      <c r="J96" s="3">
        <f>'Population 2016'!J96/'Population 2016'!J$6</f>
        <v>2.4407988922528104E-3</v>
      </c>
      <c r="K96" s="3">
        <f>'Population 2016'!K96/'Population 2016'!K$6</f>
        <v>2.615062761506276E-3</v>
      </c>
      <c r="L96" s="3">
        <f>'Population 2016'!L96/'Population 2016'!L$6</f>
        <v>1.4972736211674264E-3</v>
      </c>
      <c r="M96" s="3">
        <f>'Population 2016'!M96/'Population 2016'!M$6</f>
        <v>1.4972736211674264E-3</v>
      </c>
      <c r="N96" s="3">
        <f>'Population 2016'!N96/'Population 2016'!N$6</f>
        <v>3.2936817185960682E-3</v>
      </c>
      <c r="O96" s="3">
        <f>'Population 2016'!O96/'Population 2016'!O$6</f>
        <v>3.5736375506838017E-3</v>
      </c>
      <c r="P96" s="3">
        <f>'Population 2016'!P96/'Population 2016'!P$6</f>
        <v>1.2158376063857905E-3</v>
      </c>
      <c r="Q96" s="3">
        <f>'Population 2016'!Q96/'Population 2016'!Q$6</f>
        <v>3.8485221674876849E-4</v>
      </c>
      <c r="R96" s="3">
        <f>'Population 2016'!R96/'Population 2016'!R$6</f>
        <v>2.0488304592794948E-3</v>
      </c>
      <c r="S96" s="3">
        <f>'Population 2016'!S96/'Population 2016'!S$6</f>
        <v>2.0754637569839751E-3</v>
      </c>
      <c r="T96" s="3">
        <f>'Population 2016'!T96/'Population 2016'!T$6</f>
        <v>1.9723034650168995E-3</v>
      </c>
      <c r="U96" s="3">
        <f>'Population 2016'!U96/'Population 2016'!U$6</f>
        <v>0</v>
      </c>
      <c r="V96" s="3">
        <f>'Population 2016'!V96/'Population 2016'!V$6</f>
        <v>1.838235294117647E-3</v>
      </c>
      <c r="W96" s="3">
        <f>'Population 2016'!W96/'Population 2016'!W$6</f>
        <v>2.8766839378238343E-3</v>
      </c>
      <c r="X96" s="3">
        <f>'Population 2016'!X96/'Population 2016'!X$6</f>
        <v>2.8766839378238343E-3</v>
      </c>
      <c r="Y96" s="3">
        <f>'Population 2016'!Y96/'Population 2016'!Y$6</f>
        <v>2.0970912940464787E-3</v>
      </c>
      <c r="Z96" s="3">
        <f>'Population 2016'!Z96/'Population 2016'!Z$6</f>
        <v>3.2902831830983349E-3</v>
      </c>
      <c r="AA96" s="3">
        <f>'Population 2016'!AA96/'Population 2016'!AA$6</f>
        <v>2.9196897829605606E-3</v>
      </c>
      <c r="AB96" s="3">
        <f>'Population 2016'!AB96/'Population 2016'!AB$6</f>
        <v>9.756863448770859E-4</v>
      </c>
      <c r="AC96" s="3">
        <f>'Population 2016'!AC96/'Population 2016'!AC$6</f>
        <v>3.1455104986519242E-3</v>
      </c>
      <c r="AD96" s="3">
        <f>'Population 2016'!AD96/'Population 2016'!AD$6</f>
        <v>1.5386208631071264E-3</v>
      </c>
      <c r="AE96" s="3">
        <f>'Population 2016'!AE96/'Population 2016'!AE$6</f>
        <v>1.3071369678444307E-3</v>
      </c>
      <c r="AF96" s="3">
        <f>'Population 2016'!AF96/'Population 2016'!AF$6</f>
        <v>3.8997676734152009E-3</v>
      </c>
      <c r="AG96" s="3">
        <f>'Population 2016'!AG96/'Population 2016'!AG$6</f>
        <v>1.3071369678444307E-3</v>
      </c>
      <c r="AH96" s="3">
        <f>'Population 2016'!AH96/'Population 2016'!AH$6</f>
        <v>2.5138190120236768E-3</v>
      </c>
      <c r="AI96" s="3">
        <f>'Population 2016'!AI96/'Population 2016'!AI$6</f>
        <v>1.6908222669573987E-3</v>
      </c>
      <c r="AJ96" s="3">
        <f>'Population 2016'!AJ96/'Population 2016'!AJ$6</f>
        <v>1.7181076271706448E-3</v>
      </c>
      <c r="AK96" s="3">
        <f>'Population 2016'!AK96/'Population 2016'!AK$6</f>
        <v>3.14911037631869E-4</v>
      </c>
      <c r="AL96" s="3">
        <f>'Population 2016'!AL96/'Population 2016'!AL$6</f>
        <v>3.7158761177236927E-3</v>
      </c>
      <c r="AM96" s="3">
        <f>'Population 2016'!AM96/'Population 2016'!AM$6</f>
        <v>2.5561249389946315E-3</v>
      </c>
      <c r="AN96" s="3">
        <f>'Population 2016'!AN96/'Population 2016'!AN$6</f>
        <v>0</v>
      </c>
      <c r="AO96" s="3">
        <f>'Population 2016'!AO96/'Population 2016'!AO$6</f>
        <v>0</v>
      </c>
      <c r="AP96" s="3">
        <f>'Population 2016'!AP96/'Population 2016'!AP$6</f>
        <v>1.5357297115707635E-3</v>
      </c>
      <c r="AQ96" s="3">
        <f>'Population 2016'!AQ96/'Population 2016'!AQ$6</f>
        <v>3.3267093545300656E-3</v>
      </c>
      <c r="AR96" s="3">
        <f>'Population 2016'!AR96/'Population 2016'!AR$6</f>
        <v>2.5146021005320852E-3</v>
      </c>
      <c r="AS96" s="3">
        <f>'Population 2016'!AS96/'Population 2016'!AS$6</f>
        <v>1.8451976303777799E-3</v>
      </c>
      <c r="AT96" s="3">
        <f>'Population 2016'!AT96/'Population 2016'!AT$6</f>
        <v>0</v>
      </c>
      <c r="AU96" s="3">
        <f>'Population 2016'!AU96/'Population 2016'!AU$6</f>
        <v>0</v>
      </c>
      <c r="AV96" s="3">
        <f>'Population 2016'!AV96/'Population 2016'!AV$6</f>
        <v>2.525914452519957E-3</v>
      </c>
      <c r="AW96" s="3">
        <f>'Population 2016'!AW96/'Population 2016'!AW$6</f>
        <v>2.4570225800375108E-3</v>
      </c>
      <c r="AX96" s="3">
        <f>'Population 2016'!AX96/'Population 2016'!AX$6</f>
        <v>2.2709366455021551E-3</v>
      </c>
      <c r="AY96" s="3">
        <f>'Population 2016'!AY96/'Population 2016'!AY$6</f>
        <v>2.7517768308990141E-3</v>
      </c>
      <c r="AZ96" s="3">
        <f>'Population 2016'!AZ96/'Population 2016'!AZ$6</f>
        <v>2.6171930827497501E-3</v>
      </c>
      <c r="BA96" s="3">
        <f>'Population 2016'!BA96/'Population 2016'!BA$6</f>
        <v>2.3907716215408525E-3</v>
      </c>
      <c r="BB96" s="3">
        <f>'Population 2016'!BB96/'Population 2016'!BB$6</f>
        <v>1.6851383757858578E-3</v>
      </c>
      <c r="BC96" s="5">
        <f>'Population 2016'!BC96/'Population 2016'!BC$6</f>
        <v>0</v>
      </c>
      <c r="BD96" s="9">
        <v>94</v>
      </c>
    </row>
    <row r="97" spans="1:56" x14ac:dyDescent="0.35">
      <c r="B97" s="3" t="s">
        <v>79</v>
      </c>
      <c r="C97" s="60">
        <f>'Population 2016'!C97/'Population 2016'!C$6</f>
        <v>4.4825360395897584E-4</v>
      </c>
      <c r="D97" s="3">
        <f>'Population 2016'!D97/'Population 2016'!D$6</f>
        <v>5.2310830957549761E-4</v>
      </c>
      <c r="E97" s="3">
        <f>'Population 2016'!E97/'Population 2016'!E$6</f>
        <v>7.2484778196578719E-4</v>
      </c>
      <c r="F97" s="3">
        <f>'Population 2016'!F97/'Population 2016'!F$6</f>
        <v>4.7606682247035401E-4</v>
      </c>
      <c r="G97" s="3">
        <f>'Population 2016'!G97/'Population 2016'!G$6</f>
        <v>6.716668532407926E-4</v>
      </c>
      <c r="H97" s="3">
        <f>'Population 2016'!H97/'Population 2016'!H$6</f>
        <v>1.281921331767203E-3</v>
      </c>
      <c r="I97" s="3">
        <f>'Population 2016'!I97/'Population 2016'!I$6</f>
        <v>6.7980965329707678E-4</v>
      </c>
      <c r="J97" s="3">
        <f>'Population 2016'!J97/'Population 2016'!J$6</f>
        <v>1.0561149053016968E-3</v>
      </c>
      <c r="K97" s="3">
        <f>'Population 2016'!K97/'Population 2016'!K$6</f>
        <v>1.3788512742487638E-3</v>
      </c>
      <c r="L97" s="3">
        <f>'Population 2016'!L97/'Population 2016'!L$6</f>
        <v>5.8103155448288189E-4</v>
      </c>
      <c r="M97" s="3">
        <f>'Population 2016'!M97/'Population 2016'!M$6</f>
        <v>5.8103155448288189E-4</v>
      </c>
      <c r="N97" s="3">
        <f>'Population 2016'!N97/'Population 2016'!N$6</f>
        <v>1.3380581981796526E-3</v>
      </c>
      <c r="O97" s="3">
        <f>'Population 2016'!O97/'Population 2016'!O$6</f>
        <v>1.3916569307951343E-3</v>
      </c>
      <c r="P97" s="3">
        <f>'Population 2016'!P97/'Population 2016'!P$6</f>
        <v>4.7576254162922239E-4</v>
      </c>
      <c r="Q97" s="3">
        <f>'Population 2016'!Q97/'Population 2016'!Q$6</f>
        <v>2.6939655172413793E-4</v>
      </c>
      <c r="R97" s="3">
        <f>'Population 2016'!R97/'Population 2016'!R$6</f>
        <v>9.3904729383643504E-4</v>
      </c>
      <c r="S97" s="3">
        <f>'Population 2016'!S97/'Population 2016'!S$6</f>
        <v>9.7591515062237606E-4</v>
      </c>
      <c r="T97" s="3">
        <f>'Population 2016'!T97/'Population 2016'!T$6</f>
        <v>9.2715120150367071E-4</v>
      </c>
      <c r="U97" s="3">
        <f>'Population 2016'!U97/'Population 2016'!U$6</f>
        <v>0</v>
      </c>
      <c r="V97" s="3">
        <f>'Population 2016'!V97/'Population 2016'!V$6</f>
        <v>9.1911764705882352E-4</v>
      </c>
      <c r="W97" s="3">
        <f>'Population 2016'!W97/'Population 2016'!W$6</f>
        <v>1.2932642487046631E-3</v>
      </c>
      <c r="X97" s="3">
        <f>'Population 2016'!X97/'Population 2016'!X$6</f>
        <v>1.2932642487046631E-3</v>
      </c>
      <c r="Y97" s="3">
        <f>'Population 2016'!Y97/'Population 2016'!Y$6</f>
        <v>9.7797045924282898E-4</v>
      </c>
      <c r="Z97" s="3">
        <f>'Population 2016'!Z97/'Population 2016'!Z$6</f>
        <v>1.4096873471446236E-3</v>
      </c>
      <c r="AA97" s="3">
        <f>'Population 2016'!AA97/'Population 2016'!AA$6</f>
        <v>1.2761144128436354E-3</v>
      </c>
      <c r="AB97" s="3">
        <f>'Population 2016'!AB97/'Population 2016'!AB$6</f>
        <v>4.710209940785932E-4</v>
      </c>
      <c r="AC97" s="3">
        <f>'Population 2016'!AC97/'Population 2016'!AC$6</f>
        <v>1.3869814381810895E-3</v>
      </c>
      <c r="AD97" s="3">
        <f>'Population 2016'!AD97/'Population 2016'!AD$6</f>
        <v>4.8821623540899208E-4</v>
      </c>
      <c r="AE97" s="3">
        <f>'Population 2016'!AE97/'Population 2016'!AE$6</f>
        <v>4.2230578961127756E-4</v>
      </c>
      <c r="AF97" s="3">
        <f>'Population 2016'!AF97/'Population 2016'!AF$6</f>
        <v>1.7424493859940259E-3</v>
      </c>
      <c r="AG97" s="3">
        <f>'Population 2016'!AG97/'Population 2016'!AG$6</f>
        <v>4.2230578961127756E-4</v>
      </c>
      <c r="AH97" s="3">
        <f>'Population 2016'!AH97/'Population 2016'!AH$6</f>
        <v>1.076851537834899E-3</v>
      </c>
      <c r="AI97" s="3">
        <f>'Population 2016'!AI97/'Population 2016'!AI$6</f>
        <v>8.4122592984761679E-4</v>
      </c>
      <c r="AJ97" s="3">
        <f>'Population 2016'!AJ97/'Population 2016'!AJ$6</f>
        <v>9.2041480026998834E-4</v>
      </c>
      <c r="AK97" s="3">
        <f>'Population 2016'!AK97/'Population 2016'!AK$6</f>
        <v>1.574555188159345E-4</v>
      </c>
      <c r="AL97" s="3">
        <f>'Population 2016'!AL97/'Population 2016'!AL$6</f>
        <v>1.361994433587967E-3</v>
      </c>
      <c r="AM97" s="3">
        <f>'Population 2016'!AM97/'Population 2016'!AM$6</f>
        <v>1.1469009272816009E-3</v>
      </c>
      <c r="AN97" s="3">
        <f>'Population 2016'!AN97/'Population 2016'!AN$6</f>
        <v>0</v>
      </c>
      <c r="AO97" s="3">
        <f>'Population 2016'!AO97/'Population 2016'!AO$6</f>
        <v>0</v>
      </c>
      <c r="AP97" s="3">
        <f>'Population 2016'!AP97/'Population 2016'!AP$6</f>
        <v>4.3192398137927723E-4</v>
      </c>
      <c r="AQ97" s="3">
        <f>'Population 2016'!AQ97/'Population 2016'!AQ$6</f>
        <v>1.3836755722381688E-3</v>
      </c>
      <c r="AR97" s="3">
        <f>'Population 2016'!AR97/'Population 2016'!AR$6</f>
        <v>1.0829349572082435E-3</v>
      </c>
      <c r="AS97" s="3">
        <f>'Population 2016'!AS97/'Population 2016'!AS$6</f>
        <v>6.7980965329707678E-4</v>
      </c>
      <c r="AT97" s="3">
        <f>'Population 2016'!AT97/'Population 2016'!AT$6</f>
        <v>0</v>
      </c>
      <c r="AU97" s="3">
        <f>'Population 2016'!AU97/'Population 2016'!AU$6</f>
        <v>0</v>
      </c>
      <c r="AV97" s="3">
        <f>'Population 2016'!AV97/'Population 2016'!AV$6</f>
        <v>1.0008340283569641E-3</v>
      </c>
      <c r="AW97" s="3">
        <f>'Population 2016'!AW97/'Population 2016'!AW$6</f>
        <v>9.8280903201500422E-4</v>
      </c>
      <c r="AX97" s="3">
        <f>'Population 2016'!AX97/'Population 2016'!AX$6</f>
        <v>7.4153033322519354E-4</v>
      </c>
      <c r="AY97" s="3">
        <f>'Population 2016'!AY97/'Population 2016'!AY$6</f>
        <v>1.1480068966406825E-3</v>
      </c>
      <c r="AZ97" s="3">
        <f>'Population 2016'!AZ97/'Population 2016'!AZ$6</f>
        <v>9.9149635558096324E-4</v>
      </c>
      <c r="BA97" s="3">
        <f>'Population 2016'!BA97/'Population 2016'!BA$6</f>
        <v>1.4344629729245114E-3</v>
      </c>
      <c r="BB97" s="3">
        <f>'Population 2016'!BB97/'Population 2016'!BB$6</f>
        <v>8.7497569511958001E-4</v>
      </c>
      <c r="BC97" s="5">
        <f>'Population 2016'!BC97/'Population 2016'!BC$6</f>
        <v>0</v>
      </c>
      <c r="BD97" s="9">
        <v>95</v>
      </c>
    </row>
    <row r="98" spans="1:56" x14ac:dyDescent="0.35">
      <c r="A98" s="2" t="s">
        <v>134</v>
      </c>
      <c r="B98" s="2" t="s">
        <v>83</v>
      </c>
      <c r="C98" s="60">
        <f>'Population 2016'!C98/'Population 2016'!C$6</f>
        <v>0</v>
      </c>
      <c r="D98" s="3">
        <f>'Population 2016'!D98/'Population 2016'!D$6</f>
        <v>0</v>
      </c>
      <c r="E98" s="3">
        <f>'Population 2016'!E98/'Population 2016'!E$6</f>
        <v>0</v>
      </c>
      <c r="F98" s="3">
        <f>'Population 2016'!F98/'Population 2016'!F$6</f>
        <v>0</v>
      </c>
      <c r="G98" s="3">
        <f>'Population 2016'!G98/'Population 2016'!G$6</f>
        <v>0</v>
      </c>
      <c r="H98" s="3">
        <f>'Population 2016'!H98/'Population 2016'!H$6</f>
        <v>0</v>
      </c>
      <c r="I98" s="3">
        <f>'Population 2016'!I98/'Population 2016'!I$6</f>
        <v>0</v>
      </c>
      <c r="J98" s="3">
        <f>'Population 2016'!J98/'Population 2016'!J$6</f>
        <v>0</v>
      </c>
      <c r="K98" s="3">
        <f>'Population 2016'!K98/'Population 2016'!K$6</f>
        <v>0</v>
      </c>
      <c r="L98" s="3">
        <f>'Population 2016'!L98/'Population 2016'!L$6</f>
        <v>0</v>
      </c>
      <c r="M98" s="3">
        <f>'Population 2016'!M98/'Population 2016'!M$6</f>
        <v>0</v>
      </c>
      <c r="N98" s="3">
        <f>'Population 2016'!N98/'Population 2016'!N$6</f>
        <v>0</v>
      </c>
      <c r="O98" s="3">
        <f>'Population 2016'!O98/'Population 2016'!O$6</f>
        <v>0</v>
      </c>
      <c r="P98" s="3">
        <f>'Population 2016'!P98/'Population 2016'!P$6</f>
        <v>0</v>
      </c>
      <c r="Q98" s="3">
        <f>'Population 2016'!Q98/'Population 2016'!Q$6</f>
        <v>0</v>
      </c>
      <c r="R98" s="3">
        <f>'Population 2016'!R98/'Population 2016'!R$6</f>
        <v>0</v>
      </c>
      <c r="S98" s="3">
        <f>'Population 2016'!S98/'Population 2016'!S$6</f>
        <v>0</v>
      </c>
      <c r="T98" s="3">
        <f>'Population 2016'!T98/'Population 2016'!T$6</f>
        <v>0</v>
      </c>
      <c r="U98" s="3">
        <f>'Population 2016'!U98/'Population 2016'!U$6</f>
        <v>0</v>
      </c>
      <c r="V98" s="3">
        <f>'Population 2016'!V98/'Population 2016'!V$6</f>
        <v>0</v>
      </c>
      <c r="W98" s="3">
        <f>'Population 2016'!W98/'Population 2016'!W$6</f>
        <v>0</v>
      </c>
      <c r="X98" s="3">
        <f>'Population 2016'!X98/'Population 2016'!X$6</f>
        <v>0</v>
      </c>
      <c r="Y98" s="3">
        <f>'Population 2016'!Y98/'Population 2016'!Y$6</f>
        <v>0</v>
      </c>
      <c r="Z98" s="3">
        <f>'Population 2016'!Z98/'Population 2016'!Z$6</f>
        <v>0</v>
      </c>
      <c r="AA98" s="3">
        <f>'Population 2016'!AA98/'Population 2016'!AA$6</f>
        <v>0</v>
      </c>
      <c r="AB98" s="3">
        <f>'Population 2016'!AB98/'Population 2016'!AB$6</f>
        <v>0</v>
      </c>
      <c r="AC98" s="3">
        <f>'Population 2016'!AC98/'Population 2016'!AC$6</f>
        <v>0</v>
      </c>
      <c r="AD98" s="3">
        <f>'Population 2016'!AD98/'Population 2016'!AD$6</f>
        <v>0</v>
      </c>
      <c r="AE98" s="3">
        <f>'Population 2016'!AE98/'Population 2016'!AE$6</f>
        <v>0</v>
      </c>
      <c r="AF98" s="3">
        <f>'Population 2016'!AF98/'Population 2016'!AF$6</f>
        <v>0</v>
      </c>
      <c r="AG98" s="3">
        <f>'Population 2016'!AG98/'Population 2016'!AG$6</f>
        <v>0</v>
      </c>
      <c r="AH98" s="3">
        <f>'Population 2016'!AH98/'Population 2016'!AH$6</f>
        <v>0</v>
      </c>
      <c r="AI98" s="3">
        <f>'Population 2016'!AI98/'Population 2016'!AI$6</f>
        <v>0</v>
      </c>
      <c r="AJ98" s="3">
        <f>'Population 2016'!AJ98/'Population 2016'!AJ$6</f>
        <v>0</v>
      </c>
      <c r="AK98" s="3">
        <f>'Population 2016'!AK98/'Population 2016'!AK$6</f>
        <v>0</v>
      </c>
      <c r="AL98" s="3">
        <f>'Population 2016'!AL98/'Population 2016'!AL$6</f>
        <v>0</v>
      </c>
      <c r="AM98" s="3">
        <f>'Population 2016'!AM98/'Population 2016'!AM$6</f>
        <v>0</v>
      </c>
      <c r="AN98" s="3">
        <f>'Population 2016'!AN98/'Population 2016'!AN$6</f>
        <v>0</v>
      </c>
      <c r="AO98" s="3">
        <f>'Population 2016'!AO98/'Population 2016'!AO$6</f>
        <v>0</v>
      </c>
      <c r="AP98" s="3">
        <f>'Population 2016'!AP98/'Population 2016'!AP$6</f>
        <v>0</v>
      </c>
      <c r="AQ98" s="3">
        <f>'Population 2016'!AQ98/'Population 2016'!AQ$6</f>
        <v>0</v>
      </c>
      <c r="AR98" s="3">
        <f>'Population 2016'!AR98/'Population 2016'!AR$6</f>
        <v>0</v>
      </c>
      <c r="AS98" s="3">
        <f>'Population 2016'!AS98/'Population 2016'!AS$6</f>
        <v>0</v>
      </c>
      <c r="AT98" s="3">
        <f>'Population 2016'!AT98/'Population 2016'!AT$6</f>
        <v>0</v>
      </c>
      <c r="AU98" s="3">
        <f>'Population 2016'!AU98/'Population 2016'!AU$6</f>
        <v>0</v>
      </c>
      <c r="AV98" s="3">
        <f>'Population 2016'!AV98/'Population 2016'!AV$6</f>
        <v>0</v>
      </c>
      <c r="AW98" s="3">
        <f>'Population 2016'!AW98/'Population 2016'!AW$6</f>
        <v>0</v>
      </c>
      <c r="AX98" s="3">
        <f>'Population 2016'!AX98/'Population 2016'!AX$6</f>
        <v>0</v>
      </c>
      <c r="AY98" s="3">
        <f>'Population 2016'!AY98/'Population 2016'!AY$6</f>
        <v>0</v>
      </c>
      <c r="AZ98" s="3">
        <f>'Population 2016'!AZ98/'Population 2016'!AZ$6</f>
        <v>0</v>
      </c>
      <c r="BA98" s="3">
        <f>'Population 2016'!BA98/'Population 2016'!BA$6</f>
        <v>0</v>
      </c>
      <c r="BB98" s="3">
        <f>'Population 2016'!BB98/'Population 2016'!BB$6</f>
        <v>0</v>
      </c>
      <c r="BC98" s="5">
        <f>'Population 2016'!BC98/'Population 2016'!BC$6</f>
        <v>0</v>
      </c>
      <c r="BD98" s="9">
        <v>96</v>
      </c>
    </row>
    <row r="99" spans="1:56" x14ac:dyDescent="0.35">
      <c r="A99" s="3"/>
      <c r="B99" s="3" t="s">
        <v>61</v>
      </c>
      <c r="C99" s="60">
        <f>'Population 2016'!C99/'Population 2016'!C$6</f>
        <v>0</v>
      </c>
      <c r="D99" s="3">
        <f>'Population 2016'!D99/'Population 2016'!D$6</f>
        <v>0</v>
      </c>
      <c r="E99" s="3">
        <f>'Population 2016'!E99/'Population 2016'!E$6</f>
        <v>0</v>
      </c>
      <c r="F99" s="3">
        <f>'Population 2016'!F99/'Population 2016'!F$6</f>
        <v>0</v>
      </c>
      <c r="G99" s="3">
        <f>'Population 2016'!G99/'Population 2016'!G$6</f>
        <v>0</v>
      </c>
      <c r="H99" s="3">
        <f>'Population 2016'!H99/'Population 2016'!H$6</f>
        <v>0</v>
      </c>
      <c r="I99" s="3">
        <f>'Population 2016'!I99/'Population 2016'!I$6</f>
        <v>0</v>
      </c>
      <c r="J99" s="3">
        <f>'Population 2016'!J99/'Population 2016'!J$6</f>
        <v>0</v>
      </c>
      <c r="K99" s="3">
        <f>'Population 2016'!K99/'Population 2016'!K$6</f>
        <v>0</v>
      </c>
      <c r="L99" s="3">
        <f>'Population 2016'!L99/'Population 2016'!L$6</f>
        <v>0</v>
      </c>
      <c r="M99" s="3">
        <f>'Population 2016'!M99/'Population 2016'!M$6</f>
        <v>0</v>
      </c>
      <c r="N99" s="3">
        <f>'Population 2016'!N99/'Population 2016'!N$6</f>
        <v>0</v>
      </c>
      <c r="O99" s="3">
        <f>'Population 2016'!O99/'Population 2016'!O$6</f>
        <v>0</v>
      </c>
      <c r="P99" s="3">
        <f>'Population 2016'!P99/'Population 2016'!P$6</f>
        <v>0</v>
      </c>
      <c r="Q99" s="3">
        <f>'Population 2016'!Q99/'Population 2016'!Q$6</f>
        <v>0</v>
      </c>
      <c r="R99" s="3">
        <f>'Population 2016'!R99/'Population 2016'!R$6</f>
        <v>0</v>
      </c>
      <c r="S99" s="3">
        <f>'Population 2016'!S99/'Population 2016'!S$6</f>
        <v>0</v>
      </c>
      <c r="T99" s="3">
        <f>'Population 2016'!T99/'Population 2016'!T$6</f>
        <v>0</v>
      </c>
      <c r="U99" s="3">
        <f>'Population 2016'!U99/'Population 2016'!U$6</f>
        <v>0</v>
      </c>
      <c r="V99" s="3">
        <f>'Population 2016'!V99/'Population 2016'!V$6</f>
        <v>0</v>
      </c>
      <c r="W99" s="3">
        <f>'Population 2016'!W99/'Population 2016'!W$6</f>
        <v>0</v>
      </c>
      <c r="X99" s="3">
        <f>'Population 2016'!X99/'Population 2016'!X$6</f>
        <v>0</v>
      </c>
      <c r="Y99" s="3">
        <f>'Population 2016'!Y99/'Population 2016'!Y$6</f>
        <v>0</v>
      </c>
      <c r="Z99" s="3">
        <f>'Population 2016'!Z99/'Population 2016'!Z$6</f>
        <v>0</v>
      </c>
      <c r="AA99" s="3">
        <f>'Population 2016'!AA99/'Population 2016'!AA$6</f>
        <v>0</v>
      </c>
      <c r="AB99" s="3">
        <f>'Population 2016'!AB99/'Population 2016'!AB$6</f>
        <v>0</v>
      </c>
      <c r="AC99" s="3">
        <f>'Population 2016'!AC99/'Population 2016'!AC$6</f>
        <v>0</v>
      </c>
      <c r="AD99" s="3">
        <f>'Population 2016'!AD99/'Population 2016'!AD$6</f>
        <v>0</v>
      </c>
      <c r="AE99" s="3">
        <f>'Population 2016'!AE99/'Population 2016'!AE$6</f>
        <v>0</v>
      </c>
      <c r="AF99" s="3">
        <f>'Population 2016'!AF99/'Population 2016'!AF$6</f>
        <v>0</v>
      </c>
      <c r="AG99" s="3">
        <f>'Population 2016'!AG99/'Population 2016'!AG$6</f>
        <v>0</v>
      </c>
      <c r="AH99" s="3">
        <f>'Population 2016'!AH99/'Population 2016'!AH$6</f>
        <v>0</v>
      </c>
      <c r="AI99" s="3">
        <f>'Population 2016'!AI99/'Population 2016'!AI$6</f>
        <v>0</v>
      </c>
      <c r="AJ99" s="3">
        <f>'Population 2016'!AJ99/'Population 2016'!AJ$6</f>
        <v>0</v>
      </c>
      <c r="AK99" s="3">
        <f>'Population 2016'!AK99/'Population 2016'!AK$6</f>
        <v>0</v>
      </c>
      <c r="AL99" s="3">
        <f>'Population 2016'!AL99/'Population 2016'!AL$6</f>
        <v>0</v>
      </c>
      <c r="AM99" s="3">
        <f>'Population 2016'!AM99/'Population 2016'!AM$6</f>
        <v>0</v>
      </c>
      <c r="AN99" s="3">
        <f>'Population 2016'!AN99/'Population 2016'!AN$6</f>
        <v>0</v>
      </c>
      <c r="AO99" s="3">
        <f>'Population 2016'!AO99/'Population 2016'!AO$6</f>
        <v>0</v>
      </c>
      <c r="AP99" s="3">
        <f>'Population 2016'!AP99/'Population 2016'!AP$6</f>
        <v>0</v>
      </c>
      <c r="AQ99" s="3">
        <f>'Population 2016'!AQ99/'Population 2016'!AQ$6</f>
        <v>0</v>
      </c>
      <c r="AR99" s="3">
        <f>'Population 2016'!AR99/'Population 2016'!AR$6</f>
        <v>0</v>
      </c>
      <c r="AS99" s="3">
        <f>'Population 2016'!AS99/'Population 2016'!AS$6</f>
        <v>0</v>
      </c>
      <c r="AT99" s="3">
        <f>'Population 2016'!AT99/'Population 2016'!AT$6</f>
        <v>0</v>
      </c>
      <c r="AU99" s="3">
        <f>'Population 2016'!AU99/'Population 2016'!AU$6</f>
        <v>0</v>
      </c>
      <c r="AV99" s="3">
        <f>'Population 2016'!AV99/'Population 2016'!AV$6</f>
        <v>0</v>
      </c>
      <c r="AW99" s="3">
        <f>'Population 2016'!AW99/'Population 2016'!AW$6</f>
        <v>0</v>
      </c>
      <c r="AX99" s="3">
        <f>'Population 2016'!AX99/'Population 2016'!AX$6</f>
        <v>0</v>
      </c>
      <c r="AY99" s="3">
        <f>'Population 2016'!AY99/'Population 2016'!AY$6</f>
        <v>0</v>
      </c>
      <c r="AZ99" s="3">
        <f>'Population 2016'!AZ99/'Population 2016'!AZ$6</f>
        <v>0</v>
      </c>
      <c r="BA99" s="3">
        <f>'Population 2016'!BA99/'Population 2016'!BA$6</f>
        <v>0</v>
      </c>
      <c r="BB99" s="3">
        <f>'Population 2016'!BB99/'Population 2016'!BB$6</f>
        <v>0</v>
      </c>
      <c r="BC99" s="5">
        <f>'Population 2016'!BC99/'Population 2016'!BC$6</f>
        <v>0</v>
      </c>
      <c r="BD99" s="9">
        <v>97</v>
      </c>
    </row>
    <row r="100" spans="1:56" x14ac:dyDescent="0.35">
      <c r="A100" s="3"/>
      <c r="B100" s="3" t="s">
        <v>78</v>
      </c>
      <c r="C100" s="60">
        <f>'Population 2016'!C100/'Population 2016'!C$6</f>
        <v>0</v>
      </c>
      <c r="D100" s="3">
        <f>'Population 2016'!D100/'Population 2016'!D$6</f>
        <v>0</v>
      </c>
      <c r="E100" s="3">
        <f>'Population 2016'!E100/'Population 2016'!E$6</f>
        <v>0</v>
      </c>
      <c r="F100" s="3">
        <f>'Population 2016'!F100/'Population 2016'!F$6</f>
        <v>0</v>
      </c>
      <c r="G100" s="3">
        <f>'Population 2016'!G100/'Population 2016'!G$6</f>
        <v>0</v>
      </c>
      <c r="H100" s="3">
        <f>'Population 2016'!H100/'Population 2016'!H$6</f>
        <v>0</v>
      </c>
      <c r="I100" s="3">
        <f>'Population 2016'!I100/'Population 2016'!I$6</f>
        <v>0</v>
      </c>
      <c r="J100" s="3">
        <f>'Population 2016'!J100/'Population 2016'!J$6</f>
        <v>0</v>
      </c>
      <c r="K100" s="3">
        <f>'Population 2016'!K100/'Population 2016'!K$6</f>
        <v>0</v>
      </c>
      <c r="L100" s="3">
        <f>'Population 2016'!L100/'Population 2016'!L$6</f>
        <v>0</v>
      </c>
      <c r="M100" s="3">
        <f>'Population 2016'!M100/'Population 2016'!M$6</f>
        <v>0</v>
      </c>
      <c r="N100" s="3">
        <f>'Population 2016'!N100/'Population 2016'!N$6</f>
        <v>0</v>
      </c>
      <c r="O100" s="3">
        <f>'Population 2016'!O100/'Population 2016'!O$6</f>
        <v>0</v>
      </c>
      <c r="P100" s="3">
        <f>'Population 2016'!P100/'Population 2016'!P$6</f>
        <v>0</v>
      </c>
      <c r="Q100" s="3">
        <f>'Population 2016'!Q100/'Population 2016'!Q$6</f>
        <v>0</v>
      </c>
      <c r="R100" s="3">
        <f>'Population 2016'!R100/'Population 2016'!R$6</f>
        <v>0</v>
      </c>
      <c r="S100" s="3">
        <f>'Population 2016'!S100/'Population 2016'!S$6</f>
        <v>0</v>
      </c>
      <c r="T100" s="3">
        <f>'Population 2016'!T100/'Population 2016'!T$6</f>
        <v>0</v>
      </c>
      <c r="U100" s="3">
        <f>'Population 2016'!U100/'Population 2016'!U$6</f>
        <v>0</v>
      </c>
      <c r="V100" s="3">
        <f>'Population 2016'!V100/'Population 2016'!V$6</f>
        <v>0</v>
      </c>
      <c r="W100" s="3">
        <f>'Population 2016'!W100/'Population 2016'!W$6</f>
        <v>0</v>
      </c>
      <c r="X100" s="3">
        <f>'Population 2016'!X100/'Population 2016'!X$6</f>
        <v>0</v>
      </c>
      <c r="Y100" s="3">
        <f>'Population 2016'!Y100/'Population 2016'!Y$6</f>
        <v>0</v>
      </c>
      <c r="Z100" s="3">
        <f>'Population 2016'!Z100/'Population 2016'!Z$6</f>
        <v>0</v>
      </c>
      <c r="AA100" s="3">
        <f>'Population 2016'!AA100/'Population 2016'!AA$6</f>
        <v>0</v>
      </c>
      <c r="AB100" s="3">
        <f>'Population 2016'!AB100/'Population 2016'!AB$6</f>
        <v>0</v>
      </c>
      <c r="AC100" s="3">
        <f>'Population 2016'!AC100/'Population 2016'!AC$6</f>
        <v>0</v>
      </c>
      <c r="AD100" s="3">
        <f>'Population 2016'!AD100/'Population 2016'!AD$6</f>
        <v>0</v>
      </c>
      <c r="AE100" s="3">
        <f>'Population 2016'!AE100/'Population 2016'!AE$6</f>
        <v>0</v>
      </c>
      <c r="AF100" s="3">
        <f>'Population 2016'!AF100/'Population 2016'!AF$6</f>
        <v>0</v>
      </c>
      <c r="AG100" s="3">
        <f>'Population 2016'!AG100/'Population 2016'!AG$6</f>
        <v>0</v>
      </c>
      <c r="AH100" s="3">
        <f>'Population 2016'!AH100/'Population 2016'!AH$6</f>
        <v>0</v>
      </c>
      <c r="AI100" s="3">
        <f>'Population 2016'!AI100/'Population 2016'!AI$6</f>
        <v>0</v>
      </c>
      <c r="AJ100" s="3">
        <f>'Population 2016'!AJ100/'Population 2016'!AJ$6</f>
        <v>0</v>
      </c>
      <c r="AK100" s="3">
        <f>'Population 2016'!AK100/'Population 2016'!AK$6</f>
        <v>0</v>
      </c>
      <c r="AL100" s="3">
        <f>'Population 2016'!AL100/'Population 2016'!AL$6</f>
        <v>0</v>
      </c>
      <c r="AM100" s="3">
        <f>'Population 2016'!AM100/'Population 2016'!AM$6</f>
        <v>0</v>
      </c>
      <c r="AN100" s="3">
        <f>'Population 2016'!AN100/'Population 2016'!AN$6</f>
        <v>0</v>
      </c>
      <c r="AO100" s="3">
        <f>'Population 2016'!AO100/'Population 2016'!AO$6</f>
        <v>0</v>
      </c>
      <c r="AP100" s="3">
        <f>'Population 2016'!AP100/'Population 2016'!AP$6</f>
        <v>0</v>
      </c>
      <c r="AQ100" s="3">
        <f>'Population 2016'!AQ100/'Population 2016'!AQ$6</f>
        <v>0</v>
      </c>
      <c r="AR100" s="3">
        <f>'Population 2016'!AR100/'Population 2016'!AR$6</f>
        <v>0</v>
      </c>
      <c r="AS100" s="3">
        <f>'Population 2016'!AS100/'Population 2016'!AS$6</f>
        <v>0</v>
      </c>
      <c r="AT100" s="3">
        <f>'Population 2016'!AT100/'Population 2016'!AT$6</f>
        <v>0</v>
      </c>
      <c r="AU100" s="3">
        <f>'Population 2016'!AU100/'Population 2016'!AU$6</f>
        <v>0</v>
      </c>
      <c r="AV100" s="3">
        <f>'Population 2016'!AV100/'Population 2016'!AV$6</f>
        <v>0</v>
      </c>
      <c r="AW100" s="3">
        <f>'Population 2016'!AW100/'Population 2016'!AW$6</f>
        <v>0</v>
      </c>
      <c r="AX100" s="3">
        <f>'Population 2016'!AX100/'Population 2016'!AX$6</f>
        <v>0</v>
      </c>
      <c r="AY100" s="3">
        <f>'Population 2016'!AY100/'Population 2016'!AY$6</f>
        <v>0</v>
      </c>
      <c r="AZ100" s="3">
        <f>'Population 2016'!AZ100/'Population 2016'!AZ$6</f>
        <v>0</v>
      </c>
      <c r="BA100" s="3">
        <f>'Population 2016'!BA100/'Population 2016'!BA$6</f>
        <v>0</v>
      </c>
      <c r="BB100" s="3">
        <f>'Population 2016'!BB100/'Population 2016'!BB$6</f>
        <v>0</v>
      </c>
      <c r="BC100" s="5">
        <f>'Population 2016'!BC100/'Population 2016'!BC$6</f>
        <v>0</v>
      </c>
      <c r="BD100" s="9">
        <v>98</v>
      </c>
    </row>
    <row r="101" spans="1:56" x14ac:dyDescent="0.35">
      <c r="A101" s="3"/>
      <c r="B101" s="3" t="s">
        <v>62</v>
      </c>
      <c r="C101" s="60">
        <f>'Population 2016'!C101/'Population 2016'!C$6</f>
        <v>1.7195008247866312E-2</v>
      </c>
      <c r="D101" s="3">
        <f>'Population 2016'!D101/'Population 2016'!D$6</f>
        <v>1.7550283786257944E-2</v>
      </c>
      <c r="E101" s="3">
        <f>'Population 2016'!E101/'Population 2016'!E$6</f>
        <v>1.8507780032859765E-2</v>
      </c>
      <c r="F101" s="3">
        <f>'Population 2016'!F101/'Population 2016'!F$6</f>
        <v>1.6748896390547909E-2</v>
      </c>
      <c r="G101" s="3">
        <f>'Population 2016'!G101/'Population 2016'!G$6</f>
        <v>1.572819881338856E-2</v>
      </c>
      <c r="H101" s="3">
        <f>'Population 2016'!H101/'Population 2016'!H$6</f>
        <v>1.1012598603600113E-2</v>
      </c>
      <c r="I101" s="3">
        <f>'Population 2016'!I101/'Population 2016'!I$6</f>
        <v>1.7577935320967273E-2</v>
      </c>
      <c r="J101" s="3">
        <f>'Population 2016'!J101/'Population 2016'!J$6</f>
        <v>1.5161116196108803E-2</v>
      </c>
      <c r="K101" s="3">
        <f>'Population 2016'!K101/'Population 2016'!K$6</f>
        <v>1.5642829973373906E-2</v>
      </c>
      <c r="L101" s="3">
        <f>'Population 2016'!L101/'Population 2016'!L$6</f>
        <v>1.9755072852417985E-2</v>
      </c>
      <c r="M101" s="3">
        <f>'Population 2016'!M101/'Population 2016'!M$6</f>
        <v>1.9755072852417985E-2</v>
      </c>
      <c r="N101" s="3">
        <f>'Population 2016'!N101/'Population 2016'!N$6</f>
        <v>9.8222294108132741E-3</v>
      </c>
      <c r="O101" s="3">
        <f>'Population 2016'!O101/'Population 2016'!O$6</f>
        <v>1.1854855336402997E-2</v>
      </c>
      <c r="P101" s="3">
        <f>'Population 2016'!P101/'Population 2016'!P$6</f>
        <v>1.8977639160543427E-2</v>
      </c>
      <c r="Q101" s="3">
        <f>'Population 2016'!Q101/'Population 2016'!Q$6</f>
        <v>2.1243842364532018E-2</v>
      </c>
      <c r="R101" s="3">
        <f>'Population 2016'!R101/'Population 2016'!R$6</f>
        <v>1.835410619771214E-2</v>
      </c>
      <c r="S101" s="3">
        <f>'Population 2016'!S101/'Population 2016'!S$6</f>
        <v>1.5554140931617546E-2</v>
      </c>
      <c r="T101" s="3">
        <f>'Population 2016'!T101/'Population 2016'!T$6</f>
        <v>1.3536407541953592E-2</v>
      </c>
      <c r="U101" s="3">
        <f>'Population 2016'!U101/'Population 2016'!U$6</f>
        <v>2.1723122238586155E-2</v>
      </c>
      <c r="V101" s="3">
        <f>'Population 2016'!V101/'Population 2016'!V$6</f>
        <v>1.6420390271493213E-2</v>
      </c>
      <c r="W101" s="3">
        <f>'Population 2016'!W101/'Population 2016'!W$6</f>
        <v>1.2907772020725388E-2</v>
      </c>
      <c r="X101" s="3">
        <f>'Population 2016'!X101/'Population 2016'!X$6</f>
        <v>1.2907772020725388E-2</v>
      </c>
      <c r="Y101" s="3">
        <f>'Population 2016'!Y101/'Population 2016'!Y$6</f>
        <v>1.5879417250592328E-2</v>
      </c>
      <c r="Z101" s="3">
        <f>'Population 2016'!Z101/'Population 2016'!Z$6</f>
        <v>7.2945243976168996E-3</v>
      </c>
      <c r="AA101" s="3">
        <f>'Population 2016'!AA101/'Population 2016'!AA$6</f>
        <v>1.0561377853603055E-2</v>
      </c>
      <c r="AB101" s="3">
        <f>'Population 2016'!AB101/'Population 2016'!AB$6</f>
        <v>1.8123093486452538E-2</v>
      </c>
      <c r="AC101" s="3">
        <f>'Population 2016'!AC101/'Population 2016'!AC$6</f>
        <v>8.8276602615228392E-3</v>
      </c>
      <c r="AD101" s="3">
        <f>'Population 2016'!AD101/'Population 2016'!AD$6</f>
        <v>1.8315506043525217E-2</v>
      </c>
      <c r="AE101" s="3">
        <f>'Population 2016'!AE101/'Population 2016'!AE$6</f>
        <v>1.9245078126571079E-2</v>
      </c>
      <c r="AF101" s="3">
        <f>'Population 2016'!AF101/'Population 2016'!AF$6</f>
        <v>6.3889810819780946E-3</v>
      </c>
      <c r="AG101" s="3">
        <f>'Population 2016'!AG101/'Population 2016'!AG$6</f>
        <v>1.9245078126571079E-2</v>
      </c>
      <c r="AH101" s="3">
        <f>'Population 2016'!AH101/'Population 2016'!AH$6</f>
        <v>1.3677413038993913E-2</v>
      </c>
      <c r="AI101" s="3">
        <f>'Population 2016'!AI101/'Population 2016'!AI$6</f>
        <v>1.6715703302544186E-2</v>
      </c>
      <c r="AJ101" s="3">
        <f>'Population 2016'!AJ101/'Population 2016'!AJ$6</f>
        <v>2.331717494017304E-2</v>
      </c>
      <c r="AK101" s="3">
        <f>'Population 2016'!AK101/'Population 2016'!AK$6</f>
        <v>2.1571406077783028E-2</v>
      </c>
      <c r="AL101" s="3">
        <f>'Population 2016'!AL101/'Population 2016'!AL$6</f>
        <v>8.3052051874222769E-3</v>
      </c>
      <c r="AM101" s="3">
        <f>'Population 2016'!AM101/'Population 2016'!AM$6</f>
        <v>1.3396778916544656E-2</v>
      </c>
      <c r="AN101" s="3">
        <f>'Population 2016'!AN101/'Population 2016'!AN$6</f>
        <v>1.8838908112264515E-2</v>
      </c>
      <c r="AO101" s="3">
        <f>'Population 2016'!AO101/'Population 2016'!AO$6</f>
        <v>1.8838908112264515E-2</v>
      </c>
      <c r="AP101" s="3">
        <f>'Population 2016'!AP101/'Population 2016'!AP$6</f>
        <v>1.7372942362144261E-2</v>
      </c>
      <c r="AQ101" s="3">
        <f>'Population 2016'!AQ101/'Population 2016'!AQ$6</f>
        <v>1.1113564436593802E-2</v>
      </c>
      <c r="AR101" s="3">
        <f>'Population 2016'!AR101/'Population 2016'!AR$6</f>
        <v>1.3068131078085488E-2</v>
      </c>
      <c r="AS101" s="3">
        <f>'Population 2016'!AS101/'Population 2016'!AS$6</f>
        <v>1.7577935320967273E-2</v>
      </c>
      <c r="AT101" s="3">
        <f>'Population 2016'!AT101/'Population 2016'!AT$6</f>
        <v>2.2257551669316374E-2</v>
      </c>
      <c r="AU101" s="3">
        <f>'Population 2016'!AU101/'Population 2016'!AU$6</f>
        <v>2.2257551669316374E-2</v>
      </c>
      <c r="AV101" s="3">
        <f>'Population 2016'!AV101/'Population 2016'!AV$6</f>
        <v>1.4202311450017872E-2</v>
      </c>
      <c r="AW101" s="3">
        <f>'Population 2016'!AW101/'Population 2016'!AW$6</f>
        <v>1.405416915781456E-2</v>
      </c>
      <c r="AX101" s="3">
        <f>'Population 2016'!AX101/'Population 2016'!AX$6</f>
        <v>1.4691569727024146E-2</v>
      </c>
      <c r="AY101" s="3">
        <f>'Population 2016'!AY101/'Population 2016'!AY$6</f>
        <v>1.2787162961083856E-2</v>
      </c>
      <c r="AZ101" s="3">
        <f>'Population 2016'!AZ101/'Population 2016'!AZ$6</f>
        <v>1.2657210232956982E-2</v>
      </c>
      <c r="BA101" s="3">
        <f>'Population 2016'!BA101/'Population 2016'!BA$6</f>
        <v>1.1495626880242265E-2</v>
      </c>
      <c r="BB101" s="3">
        <f>'Population 2016'!BB101/'Population 2016'!BB$6</f>
        <v>1.7434700887938297E-2</v>
      </c>
      <c r="BC101" s="5">
        <f>'Population 2016'!BC101/'Population 2016'!BC$6</f>
        <v>2.1723122238586155E-2</v>
      </c>
      <c r="BD101" s="9">
        <v>99</v>
      </c>
    </row>
    <row r="102" spans="1:56" x14ac:dyDescent="0.35">
      <c r="A102" s="3"/>
      <c r="B102" s="3" t="s">
        <v>63</v>
      </c>
      <c r="C102" s="60">
        <f>'Population 2016'!C102/'Population 2016'!C$6</f>
        <v>3.9320806139281357E-2</v>
      </c>
      <c r="D102" s="3">
        <f>'Population 2016'!D102/'Population 2016'!D$6</f>
        <v>3.646064917741218E-2</v>
      </c>
      <c r="E102" s="3">
        <f>'Population 2016'!E102/'Population 2016'!E$6</f>
        <v>2.8752295351309558E-2</v>
      </c>
      <c r="F102" s="3">
        <f>'Population 2016'!F102/'Population 2016'!F$6</f>
        <v>3.2588937938197872E-2</v>
      </c>
      <c r="G102" s="3">
        <f>'Population 2016'!G102/'Population 2016'!G$6</f>
        <v>2.0429866786074106E-2</v>
      </c>
      <c r="H102" s="3">
        <f>'Population 2016'!H102/'Population 2016'!H$6</f>
        <v>1.4917986846890894E-2</v>
      </c>
      <c r="I102" s="3">
        <f>'Population 2016'!I102/'Population 2016'!I$6</f>
        <v>2.6852481305234533E-2</v>
      </c>
      <c r="J102" s="3">
        <f>'Population 2016'!J102/'Population 2016'!J$6</f>
        <v>2.4220235161585581E-2</v>
      </c>
      <c r="K102" s="3">
        <f>'Population 2016'!K102/'Population 2016'!K$6</f>
        <v>1.7877519969570179E-2</v>
      </c>
      <c r="L102" s="3">
        <f>'Population 2016'!L102/'Population 2016'!L$6</f>
        <v>2.4693841065522481E-2</v>
      </c>
      <c r="M102" s="3">
        <f>'Population 2016'!M102/'Population 2016'!M$6</f>
        <v>2.4693841065522481E-2</v>
      </c>
      <c r="N102" s="3">
        <f>'Population 2016'!N102/'Population 2016'!N$6</f>
        <v>2.3835080651090298E-2</v>
      </c>
      <c r="O102" s="3">
        <f>'Population 2016'!O102/'Population 2016'!O$6</f>
        <v>1.5359769088035187E-2</v>
      </c>
      <c r="P102" s="3">
        <f>'Population 2016'!P102/'Population 2016'!P$6</f>
        <v>2.7171327377491145E-2</v>
      </c>
      <c r="Q102" s="3">
        <f>'Population 2016'!Q102/'Population 2016'!Q$6</f>
        <v>3.575277093596059E-2</v>
      </c>
      <c r="R102" s="3">
        <f>'Population 2016'!R102/'Population 2016'!R$6</f>
        <v>2.3305446474304253E-2</v>
      </c>
      <c r="S102" s="3">
        <f>'Population 2016'!S102/'Population 2016'!S$6</f>
        <v>2.6515430507475877E-2</v>
      </c>
      <c r="T102" s="3">
        <f>'Population 2016'!T102/'Population 2016'!T$6</f>
        <v>3.459116846337331E-2</v>
      </c>
      <c r="U102" s="3">
        <f>'Population 2016'!U102/'Population 2016'!U$6</f>
        <v>2.6509572901325478E-2</v>
      </c>
      <c r="V102" s="3">
        <f>'Population 2016'!V102/'Population 2016'!V$6</f>
        <v>2.3030967194570137E-2</v>
      </c>
      <c r="W102" s="3">
        <f>'Population 2016'!W102/'Population 2016'!W$6</f>
        <v>1.7459067357512955E-2</v>
      </c>
      <c r="X102" s="3">
        <f>'Population 2016'!X102/'Population 2016'!X$6</f>
        <v>1.7459067357512955E-2</v>
      </c>
      <c r="Y102" s="3">
        <f>'Population 2016'!Y102/'Population 2016'!Y$6</f>
        <v>2.3541866209608308E-2</v>
      </c>
      <c r="Z102" s="3">
        <f>'Population 2016'!Z102/'Population 2016'!Z$6</f>
        <v>1.3878128883096207E-2</v>
      </c>
      <c r="AA102" s="3">
        <f>'Population 2016'!AA102/'Population 2016'!AA$6</f>
        <v>1.5913309210896343E-2</v>
      </c>
      <c r="AB102" s="3">
        <f>'Population 2016'!AB102/'Population 2016'!AB$6</f>
        <v>3.7502242957114663E-2</v>
      </c>
      <c r="AC102" s="3">
        <f>'Population 2016'!AC102/'Population 2016'!AC$6</f>
        <v>1.4367804912209715E-2</v>
      </c>
      <c r="AD102" s="3">
        <f>'Population 2016'!AD102/'Population 2016'!AD$6</f>
        <v>2.3567529182015889E-2</v>
      </c>
      <c r="AE102" s="3">
        <f>'Population 2016'!AE102/'Population 2016'!AE$6</f>
        <v>2.4694833792507087E-2</v>
      </c>
      <c r="AF102" s="3">
        <f>'Population 2016'!AF102/'Population 2016'!AF$6</f>
        <v>7.9931408341630712E-3</v>
      </c>
      <c r="AG102" s="3">
        <f>'Population 2016'!AG102/'Population 2016'!AG$6</f>
        <v>2.4694833792507087E-2</v>
      </c>
      <c r="AH102" s="3">
        <f>'Population 2016'!AH102/'Population 2016'!AH$6</f>
        <v>1.869106597813432E-2</v>
      </c>
      <c r="AI102" s="3">
        <f>'Population 2016'!AI102/'Population 2016'!AI$6</f>
        <v>3.1058396146264496E-2</v>
      </c>
      <c r="AJ102" s="3">
        <f>'Population 2016'!AJ102/'Population 2016'!AJ$6</f>
        <v>2.9238510155243296E-2</v>
      </c>
      <c r="AK102" s="3">
        <f>'Population 2016'!AK102/'Population 2016'!AK$6</f>
        <v>4.3772634230829791E-2</v>
      </c>
      <c r="AL102" s="3">
        <f>'Population 2016'!AL102/'Population 2016'!AL$6</f>
        <v>1.1280866939065553E-2</v>
      </c>
      <c r="AM102" s="3">
        <f>'Population 2016'!AM102/'Population 2016'!AM$6</f>
        <v>1.7087603709126403E-2</v>
      </c>
      <c r="AN102" s="3">
        <f>'Population 2016'!AN102/'Population 2016'!AN$6</f>
        <v>3.3833141099577087E-2</v>
      </c>
      <c r="AO102" s="3">
        <f>'Population 2016'!AO102/'Population 2016'!AO$6</f>
        <v>3.3833141099577087E-2</v>
      </c>
      <c r="AP102" s="3">
        <f>'Population 2016'!AP102/'Population 2016'!AP$6</f>
        <v>2.7643134808273743E-2</v>
      </c>
      <c r="AQ102" s="3">
        <f>'Population 2016'!AQ102/'Population 2016'!AQ$6</f>
        <v>1.4131154780304703E-2</v>
      </c>
      <c r="AR102" s="3">
        <f>'Population 2016'!AR102/'Population 2016'!AR$6</f>
        <v>2.0855541224439965E-2</v>
      </c>
      <c r="AS102" s="3">
        <f>'Population 2016'!AS102/'Population 2016'!AS$6</f>
        <v>2.6852481305234533E-2</v>
      </c>
      <c r="AT102" s="3">
        <f>'Population 2016'!AT102/'Population 2016'!AT$6</f>
        <v>4.133545310015898E-2</v>
      </c>
      <c r="AU102" s="3">
        <f>'Population 2016'!AU102/'Population 2016'!AU$6</f>
        <v>4.133545310015898E-2</v>
      </c>
      <c r="AV102" s="3">
        <f>'Population 2016'!AV102/'Population 2016'!AV$6</f>
        <v>2.0159656856904563E-2</v>
      </c>
      <c r="AW102" s="3">
        <f>'Population 2016'!AW102/'Population 2016'!AW$6</f>
        <v>2.0843741553984881E-2</v>
      </c>
      <c r="AX102" s="3">
        <f>'Population 2016'!AX102/'Population 2016'!AX$6</f>
        <v>3.0402743662232935E-2</v>
      </c>
      <c r="AY102" s="3">
        <f>'Population 2016'!AY102/'Population 2016'!AY$6</f>
        <v>2.1739036964102211E-2</v>
      </c>
      <c r="AZ102" s="3">
        <f>'Population 2016'!AZ102/'Population 2016'!AZ$6</f>
        <v>2.6350578819494069E-2</v>
      </c>
      <c r="BA102" s="3">
        <f>'Population 2016'!BA102/'Population 2016'!BA$6</f>
        <v>1.5579861733707888E-2</v>
      </c>
      <c r="BB102" s="3">
        <f>'Population 2016'!BB102/'Population 2016'!BB$6</f>
        <v>2.3251668935122174E-2</v>
      </c>
      <c r="BC102" s="5">
        <f>'Population 2016'!BC102/'Population 2016'!BC$6</f>
        <v>2.6509572901325478E-2</v>
      </c>
      <c r="BD102" s="9">
        <v>100</v>
      </c>
    </row>
    <row r="103" spans="1:56" x14ac:dyDescent="0.35">
      <c r="A103" s="3"/>
      <c r="B103" s="3" t="s">
        <v>64</v>
      </c>
      <c r="C103" s="60">
        <f>'Population 2016'!C103/'Population 2016'!C$6</f>
        <v>4.4771569963422506E-2</v>
      </c>
      <c r="D103" s="3">
        <f>'Population 2016'!D103/'Population 2016'!D$6</f>
        <v>4.1351711871943087E-2</v>
      </c>
      <c r="E103" s="3">
        <f>'Population 2016'!E103/'Population 2016'!E$6</f>
        <v>3.2134918333816563E-2</v>
      </c>
      <c r="F103" s="3">
        <f>'Population 2016'!F103/'Population 2016'!F$6</f>
        <v>3.3584350385181337E-2</v>
      </c>
      <c r="G103" s="3">
        <f>'Population 2016'!G103/'Population 2016'!G$6</f>
        <v>2.3956117765588269E-2</v>
      </c>
      <c r="H103" s="3">
        <f>'Population 2016'!H103/'Population 2016'!H$6</f>
        <v>1.6032960284288415E-2</v>
      </c>
      <c r="I103" s="3">
        <f>'Population 2016'!I103/'Population 2016'!I$6</f>
        <v>2.7192386131883073E-2</v>
      </c>
      <c r="J103" s="3">
        <f>'Population 2016'!J103/'Population 2016'!J$6</f>
        <v>2.3915135300053979E-2</v>
      </c>
      <c r="K103" s="3">
        <f>'Population 2016'!K103/'Population 2016'!K$6</f>
        <v>2.0635222518067705E-2</v>
      </c>
      <c r="L103" s="3">
        <f>'Population 2016'!L103/'Population 2016'!L$6</f>
        <v>2.3956377938678823E-2</v>
      </c>
      <c r="M103" s="3">
        <f>'Population 2016'!M103/'Population 2016'!M$6</f>
        <v>2.3956377938678823E-2</v>
      </c>
      <c r="N103" s="3">
        <f>'Population 2016'!N103/'Population 2016'!N$6</f>
        <v>2.2011792556867475E-2</v>
      </c>
      <c r="O103" s="3">
        <f>'Population 2016'!O103/'Population 2016'!O$6</f>
        <v>1.7455844959109339E-2</v>
      </c>
      <c r="P103" s="3">
        <f>'Population 2016'!P103/'Population 2016'!P$6</f>
        <v>3.0871702701273988E-2</v>
      </c>
      <c r="Q103" s="3">
        <f>'Population 2016'!Q103/'Population 2016'!Q$6</f>
        <v>3.5675800492610835E-2</v>
      </c>
      <c r="R103" s="3">
        <f>'Population 2016'!R103/'Population 2016'!R$6</f>
        <v>2.1683455694041318E-2</v>
      </c>
      <c r="S103" s="3">
        <f>'Population 2016'!S103/'Population 2016'!S$6</f>
        <v>2.9351108492303161E-2</v>
      </c>
      <c r="T103" s="3">
        <f>'Population 2016'!T103/'Population 2016'!T$6</f>
        <v>3.91342093507413E-2</v>
      </c>
      <c r="U103" s="3">
        <f>'Population 2016'!U103/'Population 2016'!U$6</f>
        <v>2.8902798232695141E-2</v>
      </c>
      <c r="V103" s="3">
        <f>'Population 2016'!V103/'Population 2016'!V$6</f>
        <v>2.4992929864253395E-2</v>
      </c>
      <c r="W103" s="3">
        <f>'Population 2016'!W103/'Population 2016'!W$6</f>
        <v>1.9838341968911918E-2</v>
      </c>
      <c r="X103" s="3">
        <f>'Population 2016'!X103/'Population 2016'!X$6</f>
        <v>1.9838341968911918E-2</v>
      </c>
      <c r="Y103" s="3">
        <f>'Population 2016'!Y103/'Population 2016'!Y$6</f>
        <v>2.4529918838534052E-2</v>
      </c>
      <c r="Z103" s="3">
        <f>'Population 2016'!Z103/'Population 2016'!Z$6</f>
        <v>1.8058581016007852E-2</v>
      </c>
      <c r="AA103" s="3">
        <f>'Population 2016'!AA103/'Population 2016'!AA$6</f>
        <v>1.8346800652430679E-2</v>
      </c>
      <c r="AB103" s="3">
        <f>'Population 2016'!AB103/'Population 2016'!AB$6</f>
        <v>4.1012470841557506E-2</v>
      </c>
      <c r="AC103" s="3">
        <f>'Population 2016'!AC103/'Population 2016'!AC$6</f>
        <v>1.7635867767951976E-2</v>
      </c>
      <c r="AD103" s="3">
        <f>'Population 2016'!AD103/'Population 2016'!AD$6</f>
        <v>2.5549982986403919E-2</v>
      </c>
      <c r="AE103" s="3">
        <f>'Population 2016'!AE103/'Population 2016'!AE$6</f>
        <v>2.6122629557383314E-2</v>
      </c>
      <c r="AF103" s="3">
        <f>'Population 2016'!AF103/'Population 2016'!AF$6</f>
        <v>9.8738798539661464E-3</v>
      </c>
      <c r="AG103" s="3">
        <f>'Population 2016'!AG103/'Population 2016'!AG$6</f>
        <v>2.6122629557383314E-2</v>
      </c>
      <c r="AH103" s="3">
        <f>'Population 2016'!AH103/'Population 2016'!AH$6</f>
        <v>1.9624570395673016E-2</v>
      </c>
      <c r="AI103" s="3">
        <f>'Population 2016'!AI103/'Population 2016'!AI$6</f>
        <v>3.4339595793033313E-2</v>
      </c>
      <c r="AJ103" s="3">
        <f>'Population 2016'!AJ103/'Population 2016'!AJ$6</f>
        <v>3.0711173835675277E-2</v>
      </c>
      <c r="AK103" s="3">
        <f>'Population 2016'!AK103/'Population 2016'!AK$6</f>
        <v>3.8970240906943787E-2</v>
      </c>
      <c r="AL103" s="3">
        <f>'Population 2016'!AL103/'Population 2016'!AL$6</f>
        <v>1.1295671226387161E-2</v>
      </c>
      <c r="AM103" s="3">
        <f>'Population 2016'!AM103/'Population 2016'!AM$6</f>
        <v>1.8502928257686676E-2</v>
      </c>
      <c r="AN103" s="3">
        <f>'Population 2016'!AN103/'Population 2016'!AN$6</f>
        <v>3.8446751249519413E-2</v>
      </c>
      <c r="AO103" s="3">
        <f>'Population 2016'!AO103/'Population 2016'!AO$6</f>
        <v>3.8446751249519413E-2</v>
      </c>
      <c r="AP103" s="3">
        <f>'Population 2016'!AP103/'Population 2016'!AP$6</f>
        <v>3.0810577338388444E-2</v>
      </c>
      <c r="AQ103" s="3">
        <f>'Population 2016'!AQ103/'Population 2016'!AQ$6</f>
        <v>1.5809229410465888E-2</v>
      </c>
      <c r="AR103" s="3">
        <f>'Population 2016'!AR103/'Population 2016'!AR$6</f>
        <v>2.2953021196360526E-2</v>
      </c>
      <c r="AS103" s="3">
        <f>'Population 2016'!AS103/'Population 2016'!AS$6</f>
        <v>2.7192386131883073E-2</v>
      </c>
      <c r="AT103" s="3">
        <f>'Population 2016'!AT103/'Population 2016'!AT$6</f>
        <v>3.6565977742448331E-2</v>
      </c>
      <c r="AU103" s="3">
        <f>'Population 2016'!AU103/'Population 2016'!AU$6</f>
        <v>3.6565977742448331E-2</v>
      </c>
      <c r="AV103" s="3">
        <f>'Population 2016'!AV103/'Population 2016'!AV$6</f>
        <v>2.1684737281067557E-2</v>
      </c>
      <c r="AW103" s="3">
        <f>'Population 2016'!AW103/'Population 2016'!AW$6</f>
        <v>2.113039418832259E-2</v>
      </c>
      <c r="AX103" s="3">
        <f>'Population 2016'!AX103/'Population 2016'!AX$6</f>
        <v>2.7112202808546138E-2</v>
      </c>
      <c r="AY103" s="3">
        <f>'Population 2016'!AY103/'Population 2016'!AY$6</f>
        <v>2.2822549091268698E-2</v>
      </c>
      <c r="AZ103" s="3">
        <f>'Population 2016'!AZ103/'Population 2016'!AZ$6</f>
        <v>2.6037944833500071E-2</v>
      </c>
      <c r="BA103" s="3">
        <f>'Population 2016'!BA103/'Population 2016'!BA$6</f>
        <v>1.6994401609786224E-2</v>
      </c>
      <c r="BB103" s="3">
        <f>'Population 2016'!BB103/'Population 2016'!BB$6</f>
        <v>2.6476116404173959E-2</v>
      </c>
      <c r="BC103" s="5">
        <f>'Population 2016'!BC103/'Population 2016'!BC$6</f>
        <v>2.8902798232695141E-2</v>
      </c>
      <c r="BD103" s="9">
        <v>101</v>
      </c>
    </row>
    <row r="104" spans="1:56" x14ac:dyDescent="0.35">
      <c r="A104" s="3"/>
      <c r="B104" s="3" t="s">
        <v>65</v>
      </c>
      <c r="C104" s="60">
        <f>'Population 2016'!C104/'Population 2016'!C$6</f>
        <v>3.8137416624829661E-2</v>
      </c>
      <c r="D104" s="3">
        <f>'Population 2016'!D104/'Population 2016'!D$6</f>
        <v>3.5898307744618524E-2</v>
      </c>
      <c r="E104" s="3">
        <f>'Population 2016'!E104/'Population 2016'!E$6</f>
        <v>2.9863728616990434E-2</v>
      </c>
      <c r="F104" s="3">
        <f>'Population 2016'!F104/'Population 2016'!F$6</f>
        <v>3.0554834242188175E-2</v>
      </c>
      <c r="G104" s="3">
        <f>'Population 2016'!G104/'Population 2016'!G$6</f>
        <v>1.9926116646143514E-2</v>
      </c>
      <c r="H104" s="3">
        <f>'Population 2016'!H104/'Population 2016'!H$6</f>
        <v>1.5239957786032423E-2</v>
      </c>
      <c r="I104" s="3">
        <f>'Population 2016'!I104/'Population 2016'!I$6</f>
        <v>2.3016412547343885E-2</v>
      </c>
      <c r="J104" s="3">
        <f>'Population 2016'!J104/'Population 2016'!J$6</f>
        <v>1.98549602196719E-2</v>
      </c>
      <c r="K104" s="3">
        <f>'Population 2016'!K104/'Population 2016'!K$6</f>
        <v>1.9161278052491442E-2</v>
      </c>
      <c r="L104" s="3">
        <f>'Population 2016'!L104/'Population 2016'!L$6</f>
        <v>2.438097792080093E-2</v>
      </c>
      <c r="M104" s="3">
        <f>'Population 2016'!M104/'Population 2016'!M$6</f>
        <v>2.438097792080093E-2</v>
      </c>
      <c r="N104" s="3">
        <f>'Population 2016'!N104/'Population 2016'!N$6</f>
        <v>1.6262553485568088E-2</v>
      </c>
      <c r="O104" s="3">
        <f>'Population 2016'!O104/'Population 2016'!O$6</f>
        <v>1.6596797470964195E-2</v>
      </c>
      <c r="P104" s="3">
        <f>'Population 2016'!P104/'Population 2016'!P$6</f>
        <v>2.7277052386742082E-2</v>
      </c>
      <c r="Q104" s="3">
        <f>'Population 2016'!Q104/'Population 2016'!Q$6</f>
        <v>3.6676416256157633E-2</v>
      </c>
      <c r="R104" s="3">
        <f>'Population 2016'!R104/'Population 2016'!R$6</f>
        <v>2.100051220761482E-2</v>
      </c>
      <c r="S104" s="3">
        <f>'Population 2016'!S104/'Population 2016'!S$6</f>
        <v>2.7491345658098253E-2</v>
      </c>
      <c r="T104" s="3">
        <f>'Population 2016'!T104/'Population 2016'!T$6</f>
        <v>3.2838009827802737E-2</v>
      </c>
      <c r="U104" s="3">
        <f>'Population 2016'!U104/'Population 2016'!U$6</f>
        <v>2.7614138438880706E-2</v>
      </c>
      <c r="V104" s="3">
        <f>'Population 2016'!V104/'Population 2016'!V$6</f>
        <v>2.6601385746606334E-2</v>
      </c>
      <c r="W104" s="3">
        <f>'Population 2016'!W104/'Population 2016'!W$6</f>
        <v>1.9655958549222797E-2</v>
      </c>
      <c r="X104" s="3">
        <f>'Population 2016'!X104/'Population 2016'!X$6</f>
        <v>1.9655958549222797E-2</v>
      </c>
      <c r="Y104" s="3">
        <f>'Population 2016'!Y104/'Population 2016'!Y$6</f>
        <v>2.370318092453496E-2</v>
      </c>
      <c r="Z104" s="3">
        <f>'Population 2016'!Z104/'Population 2016'!Z$6</f>
        <v>1.500223301767274E-2</v>
      </c>
      <c r="AA104" s="3">
        <f>'Population 2016'!AA104/'Population 2016'!AA$6</f>
        <v>1.7404400782416868E-2</v>
      </c>
      <c r="AB104" s="3">
        <f>'Population 2016'!AB104/'Population 2016'!AB$6</f>
        <v>3.6739637538130268E-2</v>
      </c>
      <c r="AC104" s="3">
        <f>'Population 2016'!AC104/'Population 2016'!AC$6</f>
        <v>1.5550532421906915E-2</v>
      </c>
      <c r="AD104" s="3">
        <f>'Population 2016'!AD104/'Population 2016'!AD$6</f>
        <v>2.5416833104019647E-2</v>
      </c>
      <c r="AE104" s="3">
        <f>'Population 2016'!AE104/'Population 2016'!AE$6</f>
        <v>2.7389546926217145E-2</v>
      </c>
      <c r="AF104" s="3">
        <f>'Population 2016'!AF104/'Population 2016'!AF$6</f>
        <v>1.0482354242725965E-2</v>
      </c>
      <c r="AG104" s="3">
        <f>'Population 2016'!AG104/'Population 2016'!AG$6</f>
        <v>2.7389546926217145E-2</v>
      </c>
      <c r="AH104" s="3">
        <f>'Population 2016'!AH104/'Population 2016'!AH$6</f>
        <v>2.0736384645775281E-2</v>
      </c>
      <c r="AI104" s="3">
        <f>'Population 2016'!AI104/'Population 2016'!AI$6</f>
        <v>3.1832658818014788E-2</v>
      </c>
      <c r="AJ104" s="3">
        <f>'Population 2016'!AJ104/'Population 2016'!AJ$6</f>
        <v>3.2521322942872924E-2</v>
      </c>
      <c r="AK104" s="3">
        <f>'Population 2016'!AK104/'Population 2016'!AK$6</f>
        <v>4.1804440245630611E-2</v>
      </c>
      <c r="AL104" s="3">
        <f>'Population 2016'!AL104/'Population 2016'!AL$6</f>
        <v>1.1636169834784153E-2</v>
      </c>
      <c r="AM104" s="3">
        <f>'Population 2016'!AM104/'Population 2016'!AM$6</f>
        <v>1.9533918984870668E-2</v>
      </c>
      <c r="AN104" s="3">
        <f>'Population 2016'!AN104/'Population 2016'!AN$6</f>
        <v>2.3836985774702037E-2</v>
      </c>
      <c r="AO104" s="3">
        <f>'Population 2016'!AO104/'Population 2016'!AO$6</f>
        <v>2.3836985774702037E-2</v>
      </c>
      <c r="AP104" s="3">
        <f>'Population 2016'!AP104/'Population 2016'!AP$6</f>
        <v>3.3306138119690937E-2</v>
      </c>
      <c r="AQ104" s="3">
        <f>'Population 2016'!AQ104/'Population 2016'!AQ$6</f>
        <v>1.5176271435931405E-2</v>
      </c>
      <c r="AR104" s="3">
        <f>'Population 2016'!AR104/'Population 2016'!AR$6</f>
        <v>2.1535484206444931E-2</v>
      </c>
      <c r="AS104" s="3">
        <f>'Population 2016'!AS104/'Population 2016'!AS$6</f>
        <v>2.3016412547343885E-2</v>
      </c>
      <c r="AT104" s="3">
        <f>'Population 2016'!AT104/'Population 2016'!AT$6</f>
        <v>2.5437201907790145E-2</v>
      </c>
      <c r="AU104" s="3">
        <f>'Population 2016'!AU104/'Population 2016'!AU$6</f>
        <v>2.5437201907790145E-2</v>
      </c>
      <c r="AV104" s="3">
        <f>'Population 2016'!AV104/'Population 2016'!AV$6</f>
        <v>1.9158822828547598E-2</v>
      </c>
      <c r="AW104" s="3">
        <f>'Population 2016'!AW104/'Population 2016'!AW$6</f>
        <v>2.2350715403074553E-2</v>
      </c>
      <c r="AX104" s="3">
        <f>'Population 2016'!AX104/'Population 2016'!AX$6</f>
        <v>2.0531121101172545E-2</v>
      </c>
      <c r="AY104" s="3">
        <f>'Population 2016'!AY104/'Population 2016'!AY$6</f>
        <v>2.0969399381710142E-2</v>
      </c>
      <c r="AZ104" s="3">
        <f>'Population 2016'!AZ104/'Population 2016'!AZ$6</f>
        <v>2.2384593397170215E-2</v>
      </c>
      <c r="BA104" s="3">
        <f>'Population 2016'!BA104/'Population 2016'!BA$6</f>
        <v>1.7612017612017611E-2</v>
      </c>
      <c r="BB104" s="3">
        <f>'Population 2016'!BB104/'Population 2016'!BB$6</f>
        <v>2.7496921381813467E-2</v>
      </c>
      <c r="BC104" s="5">
        <f>'Population 2016'!BC104/'Population 2016'!BC$6</f>
        <v>2.7614138438880706E-2</v>
      </c>
      <c r="BD104" s="9">
        <v>102</v>
      </c>
    </row>
    <row r="105" spans="1:56" x14ac:dyDescent="0.35">
      <c r="A105" s="3"/>
      <c r="B105" s="3" t="s">
        <v>66</v>
      </c>
      <c r="C105" s="60">
        <f>'Population 2016'!C105/'Population 2016'!C$6</f>
        <v>2.8508929211790861E-2</v>
      </c>
      <c r="D105" s="3">
        <f>'Population 2016'!D105/'Population 2016'!D$6</f>
        <v>2.8862500980828081E-2</v>
      </c>
      <c r="E105" s="3">
        <f>'Population 2016'!E105/'Population 2016'!E$6</f>
        <v>2.9815405431526047E-2</v>
      </c>
      <c r="F105" s="3">
        <f>'Population 2016'!F105/'Population 2016'!F$6</f>
        <v>2.4495801956201851E-2</v>
      </c>
      <c r="G105" s="3">
        <f>'Population 2016'!G105/'Population 2016'!G$6</f>
        <v>2.0877644688234637E-2</v>
      </c>
      <c r="H105" s="3">
        <f>'Population 2016'!H105/'Population 2016'!H$6</f>
        <v>1.5347281432412934E-2</v>
      </c>
      <c r="I105" s="3">
        <f>'Population 2016'!I105/'Population 2016'!I$6</f>
        <v>2.2093813732154997E-2</v>
      </c>
      <c r="J105" s="3">
        <f>'Population 2016'!J105/'Population 2016'!J$6</f>
        <v>1.9901898659907533E-2</v>
      </c>
      <c r="K105" s="3">
        <f>'Population 2016'!K105/'Population 2016'!K$6</f>
        <v>1.9351464435146442E-2</v>
      </c>
      <c r="L105" s="3">
        <f>'Population 2016'!L105/'Population 2016'!L$6</f>
        <v>2.3799946366318048E-2</v>
      </c>
      <c r="M105" s="3">
        <f>'Population 2016'!M105/'Population 2016'!M$6</f>
        <v>2.3799946366318048E-2</v>
      </c>
      <c r="N105" s="3">
        <f>'Population 2016'!N105/'Population 2016'!N$6</f>
        <v>1.2674793042097369E-2</v>
      </c>
      <c r="O105" s="3">
        <f>'Population 2016'!O105/'Population 2016'!O$6</f>
        <v>1.6493711772386777E-2</v>
      </c>
      <c r="P105" s="3">
        <f>'Population 2016'!P105/'Population 2016'!P$6</f>
        <v>3.0554527673521171E-2</v>
      </c>
      <c r="Q105" s="3">
        <f>'Population 2016'!Q105/'Population 2016'!Q$6</f>
        <v>3.4598214285714288E-2</v>
      </c>
      <c r="R105" s="3">
        <f>'Population 2016'!R105/'Population 2016'!R$6</f>
        <v>2.2963974731091002E-2</v>
      </c>
      <c r="S105" s="3">
        <f>'Population 2016'!S105/'Population 2016'!S$6</f>
        <v>2.2895863803280757E-2</v>
      </c>
      <c r="T105" s="3">
        <f>'Population 2016'!T105/'Population 2016'!T$6</f>
        <v>2.2184199657796919E-2</v>
      </c>
      <c r="U105" s="3">
        <f>'Population 2016'!U105/'Population 2016'!U$6</f>
        <v>2.8166421207658322E-2</v>
      </c>
      <c r="V105" s="3">
        <f>'Population 2016'!V105/'Population 2016'!V$6</f>
        <v>2.5929722850678735E-2</v>
      </c>
      <c r="W105" s="3">
        <f>'Population 2016'!W105/'Population 2016'!W$6</f>
        <v>1.8528497409326425E-2</v>
      </c>
      <c r="X105" s="3">
        <f>'Population 2016'!X105/'Population 2016'!X$6</f>
        <v>1.8528497409326425E-2</v>
      </c>
      <c r="Y105" s="3">
        <f>'Population 2016'!Y105/'Population 2016'!Y$6</f>
        <v>2.3340222815949992E-2</v>
      </c>
      <c r="Z105" s="3">
        <f>'Population 2016'!Z105/'Population 2016'!Z$6</f>
        <v>1.1201545795091007E-2</v>
      </c>
      <c r="AA105" s="3">
        <f>'Population 2016'!AA105/'Population 2016'!AA$6</f>
        <v>1.483717355031028E-2</v>
      </c>
      <c r="AB105" s="3">
        <f>'Population 2016'!AB105/'Population 2016'!AB$6</f>
        <v>2.9674322626951372E-2</v>
      </c>
      <c r="AC105" s="3">
        <f>'Population 2016'!AC105/'Population 2016'!AC$6</f>
        <v>1.2731828208829217E-2</v>
      </c>
      <c r="AD105" s="3">
        <f>'Population 2016'!AD105/'Population 2016'!AD$6</f>
        <v>2.4040950986048852E-2</v>
      </c>
      <c r="AE105" s="3">
        <f>'Population 2016'!AE105/'Population 2016'!AE$6</f>
        <v>2.5177468980634263E-2</v>
      </c>
      <c r="AF105" s="3">
        <f>'Population 2016'!AF105/'Population 2016'!AF$6</f>
        <v>6.8591658369288634E-3</v>
      </c>
      <c r="AG105" s="3">
        <f>'Population 2016'!AG105/'Population 2016'!AG$6</f>
        <v>2.5177468980634263E-2</v>
      </c>
      <c r="AH105" s="3">
        <f>'Population 2016'!AH105/'Population 2016'!AH$6</f>
        <v>1.8621140553599588E-2</v>
      </c>
      <c r="AI105" s="3">
        <f>'Population 2016'!AI105/'Population 2016'!AI$6</f>
        <v>2.516981463733118E-2</v>
      </c>
      <c r="AJ105" s="3">
        <f>'Population 2016'!AJ105/'Population 2016'!AJ$6</f>
        <v>3.1447505675891267E-2</v>
      </c>
      <c r="AK105" s="3">
        <f>'Population 2016'!AK105/'Population 2016'!AK$6</f>
        <v>3.4561486380097622E-2</v>
      </c>
      <c r="AL105" s="3">
        <f>'Population 2016'!AL105/'Population 2016'!AL$6</f>
        <v>1.139930123763842E-2</v>
      </c>
      <c r="AM105" s="3">
        <f>'Population 2016'!AM105/'Population 2016'!AM$6</f>
        <v>1.796608101512933E-2</v>
      </c>
      <c r="AN105" s="3">
        <f>'Population 2016'!AN105/'Population 2016'!AN$6</f>
        <v>2.7297193387158785E-2</v>
      </c>
      <c r="AO105" s="3">
        <f>'Population 2016'!AO105/'Population 2016'!AO$6</f>
        <v>2.7297193387158785E-2</v>
      </c>
      <c r="AP105" s="3">
        <f>'Population 2016'!AP105/'Population 2016'!AP$6</f>
        <v>2.5339540240917599E-2</v>
      </c>
      <c r="AQ105" s="3">
        <f>'Population 2016'!AQ105/'Population 2016'!AQ$6</f>
        <v>1.40722749687201E-2</v>
      </c>
      <c r="AR105" s="3">
        <f>'Population 2016'!AR105/'Population 2016'!AR$6</f>
        <v>1.8659715384797989E-2</v>
      </c>
      <c r="AS105" s="3">
        <f>'Population 2016'!AS105/'Population 2016'!AS$6</f>
        <v>2.2093813732154997E-2</v>
      </c>
      <c r="AT105" s="3">
        <f>'Population 2016'!AT105/'Population 2016'!AT$6</f>
        <v>5.4054054054054057E-2</v>
      </c>
      <c r="AU105" s="3">
        <f>'Population 2016'!AU105/'Population 2016'!AU$6</f>
        <v>5.4054054054054057E-2</v>
      </c>
      <c r="AV105" s="3">
        <f>'Population 2016'!AV105/'Population 2016'!AV$6</f>
        <v>2.0111998093649469E-2</v>
      </c>
      <c r="AW105" s="3">
        <f>'Population 2016'!AW105/'Population 2016'!AW$6</f>
        <v>1.9500569210231043E-2</v>
      </c>
      <c r="AX105" s="3">
        <f>'Population 2016'!AX105/'Population 2016'!AX$6</f>
        <v>2.0438429809519397E-2</v>
      </c>
      <c r="AY105" s="3">
        <f>'Population 2016'!AY105/'Population 2016'!AY$6</f>
        <v>1.8019838591090263E-2</v>
      </c>
      <c r="AZ105" s="3">
        <f>'Population 2016'!AZ105/'Population 2016'!AZ$6</f>
        <v>1.7471773617264541E-2</v>
      </c>
      <c r="BA105" s="3">
        <f>'Population 2016'!BA105/'Population 2016'!BA$6</f>
        <v>1.607793915486223E-2</v>
      </c>
      <c r="BB105" s="3">
        <f>'Population 2016'!BB105/'Population 2016'!BB$6</f>
        <v>2.362434376822866E-2</v>
      </c>
      <c r="BC105" s="5">
        <f>'Population 2016'!BC105/'Population 2016'!BC$6</f>
        <v>2.8166421207658322E-2</v>
      </c>
      <c r="BD105" s="9">
        <v>103</v>
      </c>
    </row>
    <row r="106" spans="1:56" x14ac:dyDescent="0.35">
      <c r="A106" s="3"/>
      <c r="B106" s="3" t="s">
        <v>67</v>
      </c>
      <c r="C106" s="60">
        <f>'Population 2016'!C106/'Population 2016'!C$6</f>
        <v>2.5693896578928496E-2</v>
      </c>
      <c r="D106" s="3">
        <f>'Population 2016'!D106/'Population 2016'!D$6</f>
        <v>2.6730834619307926E-2</v>
      </c>
      <c r="E106" s="3">
        <f>'Population 2016'!E106/'Population 2016'!E$6</f>
        <v>2.9525466318739733E-2</v>
      </c>
      <c r="F106" s="3">
        <f>'Population 2016'!F106/'Population 2016'!F$6</f>
        <v>2.709253007876742E-2</v>
      </c>
      <c r="G106" s="3">
        <f>'Population 2016'!G106/'Population 2016'!G$6</f>
        <v>2.4571812381058995E-2</v>
      </c>
      <c r="H106" s="3">
        <f>'Population 2016'!H106/'Population 2016'!H$6</f>
        <v>1.6790188233750902E-2</v>
      </c>
      <c r="I106" s="3">
        <f>'Population 2016'!I106/'Population 2016'!I$6</f>
        <v>2.398756919491114E-2</v>
      </c>
      <c r="J106" s="3">
        <f>'Population 2016'!J106/'Population 2016'!J$6</f>
        <v>2.1239644206623012E-2</v>
      </c>
      <c r="K106" s="3">
        <f>'Population 2016'!K106/'Population 2016'!K$6</f>
        <v>2.1966527196652718E-2</v>
      </c>
      <c r="L106" s="3">
        <f>'Population 2016'!L106/'Population 2016'!L$6</f>
        <v>2.6749798873692679E-2</v>
      </c>
      <c r="M106" s="3">
        <f>'Population 2016'!M106/'Population 2016'!M$6</f>
        <v>2.6749798873692679E-2</v>
      </c>
      <c r="N106" s="3">
        <f>'Population 2016'!N106/'Population 2016'!N$6</f>
        <v>1.1277919098942787E-2</v>
      </c>
      <c r="O106" s="3">
        <f>'Population 2016'!O106/'Population 2016'!O$6</f>
        <v>1.7610473506975467E-2</v>
      </c>
      <c r="P106" s="3">
        <f>'Population 2016'!P106/'Population 2016'!P$6</f>
        <v>2.9074377544008035E-2</v>
      </c>
      <c r="Q106" s="3">
        <f>'Population 2016'!Q106/'Population 2016'!Q$6</f>
        <v>3.3597598522167489E-2</v>
      </c>
      <c r="R106" s="3">
        <f>'Population 2016'!R106/'Population 2016'!R$6</f>
        <v>2.2707870923681064E-2</v>
      </c>
      <c r="S106" s="3">
        <f>'Population 2016'!S106/'Population 2016'!S$6</f>
        <v>2.2772230347541535E-2</v>
      </c>
      <c r="T106" s="3">
        <f>'Population 2016'!T106/'Population 2016'!T$6</f>
        <v>1.9554461704441053E-2</v>
      </c>
      <c r="U106" s="3">
        <f>'Population 2016'!U106/'Population 2016'!U$6</f>
        <v>3.6818851251840944E-2</v>
      </c>
      <c r="V106" s="3">
        <f>'Population 2016'!V106/'Population 2016'!V$6</f>
        <v>2.7131645927601811E-2</v>
      </c>
      <c r="W106" s="3">
        <f>'Population 2016'!W106/'Population 2016'!W$6</f>
        <v>1.9813471502590673E-2</v>
      </c>
      <c r="X106" s="3">
        <f>'Population 2016'!X106/'Population 2016'!X$6</f>
        <v>1.9813471502590673E-2</v>
      </c>
      <c r="Y106" s="3">
        <f>'Population 2016'!Y106/'Population 2016'!Y$6</f>
        <v>2.4600494026314462E-2</v>
      </c>
      <c r="Z106" s="3">
        <f>'Population 2016'!Z106/'Population 2016'!Z$6</f>
        <v>9.8252777600554148E-3</v>
      </c>
      <c r="AA106" s="3">
        <f>'Population 2016'!AA106/'Population 2016'!AA$6</f>
        <v>1.4814675940681303E-2</v>
      </c>
      <c r="AB106" s="3">
        <f>'Population 2016'!AB106/'Population 2016'!AB$6</f>
        <v>2.8048178718822897E-2</v>
      </c>
      <c r="AC106" s="3">
        <f>'Population 2016'!AC106/'Population 2016'!AC$6</f>
        <v>1.2233837678430396E-2</v>
      </c>
      <c r="AD106" s="3">
        <f>'Population 2016'!AD106/'Population 2016'!AD$6</f>
        <v>2.6718743065110292E-2</v>
      </c>
      <c r="AE106" s="3">
        <f>'Population 2016'!AE106/'Population 2016'!AE$6</f>
        <v>2.749009592374364E-2</v>
      </c>
      <c r="AF106" s="3">
        <f>'Population 2016'!AF106/'Population 2016'!AF$6</f>
        <v>8.0484566876866913E-3</v>
      </c>
      <c r="AG106" s="3">
        <f>'Population 2016'!AG106/'Population 2016'!AG$6</f>
        <v>2.749009592374364E-2</v>
      </c>
      <c r="AH106" s="3">
        <f>'Population 2016'!AH106/'Population 2016'!AH$6</f>
        <v>1.9453253105562916E-2</v>
      </c>
      <c r="AI106" s="3">
        <f>'Population 2016'!AI106/'Population 2016'!AI$6</f>
        <v>2.4161180562240255E-2</v>
      </c>
      <c r="AJ106" s="3">
        <f>'Population 2016'!AJ106/'Population 2016'!AJ$6</f>
        <v>2.979075903540529E-2</v>
      </c>
      <c r="AK106" s="3">
        <f>'Population 2016'!AK106/'Population 2016'!AK$6</f>
        <v>3.5978586049441035E-2</v>
      </c>
      <c r="AL106" s="3">
        <f>'Population 2016'!AL106/'Population 2016'!AL$6</f>
        <v>1.3560727186593237E-2</v>
      </c>
      <c r="AM106" s="3">
        <f>'Population 2016'!AM106/'Population 2016'!AM$6</f>
        <v>1.8704245973645679E-2</v>
      </c>
      <c r="AN106" s="3">
        <f>'Population 2016'!AN106/'Population 2016'!AN$6</f>
        <v>4.0369088811995385E-2</v>
      </c>
      <c r="AO106" s="3">
        <f>'Population 2016'!AO106/'Population 2016'!AO$6</f>
        <v>4.0369088811995385E-2</v>
      </c>
      <c r="AP106" s="3">
        <f>'Population 2016'!AP106/'Population 2016'!AP$6</f>
        <v>2.2076114603829727E-2</v>
      </c>
      <c r="AQ106" s="3">
        <f>'Population 2016'!AQ106/'Population 2016'!AQ$6</f>
        <v>1.6368587620519615E-2</v>
      </c>
      <c r="AR106" s="3">
        <f>'Population 2016'!AR106/'Population 2016'!AR$6</f>
        <v>1.8901623611147222E-2</v>
      </c>
      <c r="AS106" s="3">
        <f>'Population 2016'!AS106/'Population 2016'!AS$6</f>
        <v>2.398756919491114E-2</v>
      </c>
      <c r="AT106" s="3">
        <f>'Population 2016'!AT106/'Population 2016'!AT$6</f>
        <v>2.2257551669316374E-2</v>
      </c>
      <c r="AU106" s="3">
        <f>'Population 2016'!AU106/'Population 2016'!AU$6</f>
        <v>2.2257551669316374E-2</v>
      </c>
      <c r="AV106" s="3">
        <f>'Population 2016'!AV106/'Population 2016'!AV$6</f>
        <v>2.0850708924103418E-2</v>
      </c>
      <c r="AW106" s="3">
        <f>'Population 2016'!AW106/'Population 2016'!AW$6</f>
        <v>2.045880801644567E-2</v>
      </c>
      <c r="AX106" s="3">
        <f>'Population 2016'!AX106/'Population 2016'!AX$6</f>
        <v>2.0531121101172545E-2</v>
      </c>
      <c r="AY106" s="3">
        <f>'Population 2016'!AY106/'Population 2016'!AY$6</f>
        <v>1.8243420458600806E-2</v>
      </c>
      <c r="AZ106" s="3">
        <f>'Population 2016'!AZ106/'Population 2016'!AZ$6</f>
        <v>1.6551736458482208E-2</v>
      </c>
      <c r="BA106" s="3">
        <f>'Population 2016'!BA106/'Population 2016'!BA$6</f>
        <v>1.665570896340127E-2</v>
      </c>
      <c r="BB106" s="3">
        <f>'Population 2016'!BB106/'Population 2016'!BB$6</f>
        <v>2.6071035063840821E-2</v>
      </c>
      <c r="BC106" s="5">
        <f>'Population 2016'!BC106/'Population 2016'!BC$6</f>
        <v>3.6818851251840944E-2</v>
      </c>
      <c r="BD106" s="9">
        <v>104</v>
      </c>
    </row>
    <row r="107" spans="1:56" x14ac:dyDescent="0.35">
      <c r="A107" s="3"/>
      <c r="B107" s="3" t="s">
        <v>68</v>
      </c>
      <c r="C107" s="60">
        <f>'Population 2016'!C107/'Population 2016'!C$6</f>
        <v>2.6859355949221831E-2</v>
      </c>
      <c r="D107" s="3">
        <f>'Population 2016'!D107/'Population 2016'!D$6</f>
        <v>2.8561713702822171E-2</v>
      </c>
      <c r="E107" s="3">
        <f>'Population 2016'!E107/'Population 2016'!E$6</f>
        <v>3.3149705228568666E-2</v>
      </c>
      <c r="F107" s="3">
        <f>'Population 2016'!F107/'Population 2016'!F$6</f>
        <v>2.8780403358435038E-2</v>
      </c>
      <c r="G107" s="3">
        <f>'Population 2016'!G107/'Population 2016'!G$6</f>
        <v>2.9105563640434345E-2</v>
      </c>
      <c r="H107" s="3">
        <f>'Population 2016'!H107/'Population 2016'!H$6</f>
        <v>2.1387217753716083E-2</v>
      </c>
      <c r="I107" s="3">
        <f>'Population 2016'!I107/'Population 2016'!I$6</f>
        <v>3.2242400699232787E-2</v>
      </c>
      <c r="J107" s="3">
        <f>'Population 2016'!J107/'Population 2016'!J$6</f>
        <v>2.4407988922528105E-2</v>
      </c>
      <c r="K107" s="3">
        <f>'Population 2016'!K107/'Population 2016'!K$6</f>
        <v>2.5912894636744011E-2</v>
      </c>
      <c r="L107" s="3">
        <f>'Population 2016'!L107/'Population 2016'!L$6</f>
        <v>3.4995977473853579E-2</v>
      </c>
      <c r="M107" s="3">
        <f>'Population 2016'!M107/'Population 2016'!M$6</f>
        <v>3.4995977473853579E-2</v>
      </c>
      <c r="N107" s="3">
        <f>'Population 2016'!N107/'Population 2016'!N$6</f>
        <v>1.1748445058742226E-2</v>
      </c>
      <c r="O107" s="3">
        <f>'Population 2016'!O107/'Population 2016'!O$6</f>
        <v>2.2816301285135041E-2</v>
      </c>
      <c r="P107" s="3">
        <f>'Population 2016'!P107/'Population 2016'!P$6</f>
        <v>3.9858328487603741E-2</v>
      </c>
      <c r="Q107" s="3">
        <f>'Population 2016'!Q107/'Population 2016'!Q$6</f>
        <v>4.2102832512315273E-2</v>
      </c>
      <c r="R107" s="3">
        <f>'Population 2016'!R107/'Population 2016'!R$6</f>
        <v>3.2866655284275223E-2</v>
      </c>
      <c r="S107" s="3">
        <f>'Population 2016'!S107/'Population 2016'!S$6</f>
        <v>2.5563189848378035E-2</v>
      </c>
      <c r="T107" s="3">
        <f>'Population 2016'!T107/'Population 2016'!T$6</f>
        <v>1.8290164611481502E-2</v>
      </c>
      <c r="U107" s="3">
        <f>'Population 2016'!U107/'Population 2016'!U$6</f>
        <v>4.2893961708394698E-2</v>
      </c>
      <c r="V107" s="3">
        <f>'Population 2016'!V107/'Population 2016'!V$6</f>
        <v>3.1073246606334842E-2</v>
      </c>
      <c r="W107" s="3">
        <f>'Population 2016'!W107/'Population 2016'!W$6</f>
        <v>2.267357512953368E-2</v>
      </c>
      <c r="X107" s="3">
        <f>'Population 2016'!X107/'Population 2016'!X$6</f>
        <v>2.267357512953368E-2</v>
      </c>
      <c r="Y107" s="3">
        <f>'Population 2016'!Y107/'Population 2016'!Y$6</f>
        <v>2.8209910772798306E-2</v>
      </c>
      <c r="Z107" s="3">
        <f>'Population 2016'!Z107/'Population 2016'!Z$6</f>
        <v>1.1073944785220157E-2</v>
      </c>
      <c r="AA107" s="3">
        <f>'Population 2016'!AA107/'Population 2016'!AA$6</f>
        <v>1.7819356693351333E-2</v>
      </c>
      <c r="AB107" s="3">
        <f>'Population 2016'!AB107/'Population 2016'!AB$6</f>
        <v>3.0414498474789161E-2</v>
      </c>
      <c r="AC107" s="3">
        <f>'Population 2016'!AC107/'Population 2016'!AC$6</f>
        <v>1.4556496636618644E-2</v>
      </c>
      <c r="AD107" s="3">
        <f>'Population 2016'!AD107/'Population 2016'!AD$6</f>
        <v>3.1571316556448153E-2</v>
      </c>
      <c r="AE107" s="3">
        <f>'Population 2016'!AE107/'Population 2016'!AE$6</f>
        <v>3.2457216401552476E-2</v>
      </c>
      <c r="AF107" s="3">
        <f>'Population 2016'!AF107/'Population 2016'!AF$6</f>
        <v>1.1063170704723974E-2</v>
      </c>
      <c r="AG107" s="3">
        <f>'Population 2016'!AG107/'Population 2016'!AG$6</f>
        <v>3.2457216401552476E-2</v>
      </c>
      <c r="AH107" s="3">
        <f>'Population 2016'!AH107/'Population 2016'!AH$6</f>
        <v>2.3683741289914306E-2</v>
      </c>
      <c r="AI107" s="3">
        <f>'Population 2016'!AI107/'Population 2016'!AI$6</f>
        <v>2.6446301744811395E-2</v>
      </c>
      <c r="AJ107" s="3">
        <f>'Population 2016'!AJ107/'Population 2016'!AJ$6</f>
        <v>3.7307479904276859E-2</v>
      </c>
      <c r="AK107" s="3">
        <f>'Population 2016'!AK107/'Population 2016'!AK$6</f>
        <v>4.1568256967406708E-2</v>
      </c>
      <c r="AL107" s="3">
        <f>'Population 2016'!AL107/'Population 2016'!AL$6</f>
        <v>1.6876887546633506E-2</v>
      </c>
      <c r="AM107" s="3">
        <f>'Population 2016'!AM107/'Population 2016'!AM$6</f>
        <v>2.2010736944851148E-2</v>
      </c>
      <c r="AN107" s="3">
        <f>'Population 2016'!AN107/'Population 2016'!AN$6</f>
        <v>3.6524413687043442E-2</v>
      </c>
      <c r="AO107" s="3">
        <f>'Population 2016'!AO107/'Population 2016'!AO$6</f>
        <v>3.6524413687043442E-2</v>
      </c>
      <c r="AP107" s="3">
        <f>'Population 2016'!AP107/'Population 2016'!AP$6</f>
        <v>2.7979075682679849E-2</v>
      </c>
      <c r="AQ107" s="3">
        <f>'Population 2016'!AQ107/'Population 2016'!AQ$6</f>
        <v>1.8650180319422976E-2</v>
      </c>
      <c r="AR107" s="3">
        <f>'Population 2016'!AR107/'Population 2016'!AR$6</f>
        <v>2.2139124360045351E-2</v>
      </c>
      <c r="AS107" s="3">
        <f>'Population 2016'!AS107/'Population 2016'!AS$6</f>
        <v>3.2242400699232787E-2</v>
      </c>
      <c r="AT107" s="3">
        <f>'Population 2016'!AT107/'Population 2016'!AT$6</f>
        <v>3.6565977742448331E-2</v>
      </c>
      <c r="AU107" s="3">
        <f>'Population 2016'!AU107/'Population 2016'!AU$6</f>
        <v>3.6565977742448331E-2</v>
      </c>
      <c r="AV107" s="3">
        <f>'Population 2016'!AV107/'Population 2016'!AV$6</f>
        <v>2.6665078041224831E-2</v>
      </c>
      <c r="AW107" s="3">
        <f>'Population 2016'!AW107/'Population 2016'!AW$6</f>
        <v>2.5929778294662528E-2</v>
      </c>
      <c r="AX107" s="3">
        <f>'Population 2016'!AX107/'Population 2016'!AX$6</f>
        <v>2.2941094684154423E-2</v>
      </c>
      <c r="AY107" s="3">
        <f>'Population 2016'!AY107/'Population 2016'!AY$6</f>
        <v>2.0560932508373569E-2</v>
      </c>
      <c r="AZ107" s="3">
        <f>'Population 2016'!AZ107/'Population 2016'!AZ$6</f>
        <v>1.8284621980848934E-2</v>
      </c>
      <c r="BA107" s="3">
        <f>'Population 2016'!BA107/'Population 2016'!BA$6</f>
        <v>2.0560635945251329E-2</v>
      </c>
      <c r="BB107" s="3">
        <f>'Population 2016'!BB107/'Population 2016'!BB$6</f>
        <v>2.9797783394905696E-2</v>
      </c>
      <c r="BC107" s="5">
        <f>'Population 2016'!BC107/'Population 2016'!BC$6</f>
        <v>4.2893961708394698E-2</v>
      </c>
      <c r="BD107" s="9">
        <v>105</v>
      </c>
    </row>
    <row r="108" spans="1:56" x14ac:dyDescent="0.35">
      <c r="A108" s="3"/>
      <c r="B108" s="3" t="s">
        <v>69</v>
      </c>
      <c r="C108" s="60">
        <f>'Population 2016'!C108/'Population 2016'!C$6</f>
        <v>2.8006885175356811E-2</v>
      </c>
      <c r="D108" s="3">
        <f>'Population 2016'!D108/'Population 2016'!D$6</f>
        <v>3.0013339261894176E-2</v>
      </c>
      <c r="E108" s="3">
        <f>'Population 2016'!E108/'Population 2016'!E$6</f>
        <v>3.5420894945394799E-2</v>
      </c>
      <c r="F108" s="3">
        <f>'Population 2016'!F108/'Population 2016'!F$6</f>
        <v>2.6832857266510864E-2</v>
      </c>
      <c r="G108" s="3">
        <f>'Population 2016'!G108/'Population 2016'!G$6</f>
        <v>3.2295981193328112E-2</v>
      </c>
      <c r="H108" s="3">
        <f>'Population 2016'!H108/'Population 2016'!H$6</f>
        <v>2.2096746304787231E-2</v>
      </c>
      <c r="I108" s="3">
        <f>'Population 2016'!I108/'Population 2016'!I$6</f>
        <v>3.4621734485772555E-2</v>
      </c>
      <c r="J108" s="3">
        <f>'Population 2016'!J108/'Population 2016'!J$6</f>
        <v>2.5581449928418879E-2</v>
      </c>
      <c r="K108" s="3">
        <f>'Population 2016'!K108/'Population 2016'!K$6</f>
        <v>2.6721186763027767E-2</v>
      </c>
      <c r="L108" s="3">
        <f>'Population 2016'!L108/'Population 2016'!L$6</f>
        <v>3.787878787878788E-2</v>
      </c>
      <c r="M108" s="3">
        <f>'Population 2016'!M108/'Population 2016'!M$6</f>
        <v>3.787878787878788E-2</v>
      </c>
      <c r="N108" s="3">
        <f>'Population 2016'!N108/'Population 2016'!N$6</f>
        <v>1.4012851240277022E-2</v>
      </c>
      <c r="O108" s="3">
        <f>'Population 2016'!O108/'Population 2016'!O$6</f>
        <v>2.1544911002680227E-2</v>
      </c>
      <c r="P108" s="3">
        <f>'Population 2016'!P108/'Population 2016'!P$6</f>
        <v>3.9118253422847173E-2</v>
      </c>
      <c r="Q108" s="3">
        <f>'Population 2016'!Q108/'Population 2016'!Q$6</f>
        <v>4.2795566502463057E-2</v>
      </c>
      <c r="R108" s="3">
        <f>'Population 2016'!R108/'Population 2016'!R$6</f>
        <v>3.0988560696602357E-2</v>
      </c>
      <c r="S108" s="3">
        <f>'Population 2016'!S108/'Population 2016'!S$6</f>
        <v>2.5781521270215386E-2</v>
      </c>
      <c r="T108" s="3">
        <f>'Population 2016'!T108/'Population 2016'!T$6</f>
        <v>1.7363013409977833E-2</v>
      </c>
      <c r="U108" s="3">
        <f>'Population 2016'!U108/'Population 2016'!U$6</f>
        <v>4.9705449189985269E-2</v>
      </c>
      <c r="V108" s="3">
        <f>'Population 2016'!V108/'Population 2016'!V$6</f>
        <v>3.0967194570135748E-2</v>
      </c>
      <c r="W108" s="3">
        <f>'Population 2016'!W108/'Population 2016'!W$6</f>
        <v>2.4431088082901554E-2</v>
      </c>
      <c r="X108" s="3">
        <f>'Population 2016'!X108/'Population 2016'!X$6</f>
        <v>2.4431088082901554E-2</v>
      </c>
      <c r="Y108" s="3">
        <f>'Population 2016'!Y108/'Population 2016'!Y$6</f>
        <v>2.8653526238846601E-2</v>
      </c>
      <c r="Z108" s="3">
        <f>'Population 2016'!Z108/'Population 2016'!Z$6</f>
        <v>1.1347375520657692E-2</v>
      </c>
      <c r="AA108" s="3">
        <f>'Population 2016'!AA108/'Population 2016'!AA$6</f>
        <v>1.848303617740615E-2</v>
      </c>
      <c r="AB108" s="3">
        <f>'Population 2016'!AB108/'Population 2016'!AB$6</f>
        <v>3.1491117889825948E-2</v>
      </c>
      <c r="AC108" s="3">
        <f>'Population 2016'!AC108/'Population 2016'!AC$6</f>
        <v>1.5029198585395649E-2</v>
      </c>
      <c r="AD108" s="3">
        <f>'Population 2016'!AD108/'Population 2016'!AD$6</f>
        <v>3.4485819537526073E-2</v>
      </c>
      <c r="AE108" s="3">
        <f>'Population 2016'!AE108/'Population 2016'!AE$6</f>
        <v>3.5272588332294325E-2</v>
      </c>
      <c r="AF108" s="3">
        <f>'Population 2016'!AF108/'Population 2016'!AF$6</f>
        <v>1.3275804845668768E-2</v>
      </c>
      <c r="AG108" s="3">
        <f>'Population 2016'!AG108/'Population 2016'!AG$6</f>
        <v>3.5272588332294325E-2</v>
      </c>
      <c r="AH108" s="3">
        <f>'Population 2016'!AH108/'Population 2016'!AH$6</f>
        <v>2.4690667403214472E-2</v>
      </c>
      <c r="AI108" s="3">
        <f>'Population 2016'!AI108/'Population 2016'!AI$6</f>
        <v>2.5701335498478677E-2</v>
      </c>
      <c r="AJ108" s="3">
        <f>'Population 2016'!AJ108/'Population 2016'!AJ$6</f>
        <v>3.7031355464195864E-2</v>
      </c>
      <c r="AK108" s="3">
        <f>'Population 2016'!AK108/'Population 2016'!AK$6</f>
        <v>4.0387340576287199E-2</v>
      </c>
      <c r="AL108" s="3">
        <f>'Population 2016'!AL108/'Population 2016'!AL$6</f>
        <v>1.7602297625392314E-2</v>
      </c>
      <c r="AM108" s="3">
        <f>'Population 2016'!AM108/'Population 2016'!AM$6</f>
        <v>2.2712298682284041E-2</v>
      </c>
      <c r="AN108" s="3">
        <f>'Population 2016'!AN108/'Population 2016'!AN$6</f>
        <v>4.690503652441369E-2</v>
      </c>
      <c r="AO108" s="3">
        <f>'Population 2016'!AO108/'Population 2016'!AO$6</f>
        <v>4.690503652441369E-2</v>
      </c>
      <c r="AP108" s="3">
        <f>'Population 2016'!AP108/'Population 2016'!AP$6</f>
        <v>2.6971253059461534E-2</v>
      </c>
      <c r="AQ108" s="3">
        <f>'Population 2016'!AQ108/'Population 2016'!AQ$6</f>
        <v>1.9356738058438214E-2</v>
      </c>
      <c r="AR108" s="3">
        <f>'Population 2016'!AR108/'Population 2016'!AR$6</f>
        <v>2.2901022231818165E-2</v>
      </c>
      <c r="AS108" s="3">
        <f>'Population 2016'!AS108/'Population 2016'!AS$6</f>
        <v>3.4621734485772555E-2</v>
      </c>
      <c r="AT108" s="3">
        <f>'Population 2016'!AT108/'Population 2016'!AT$6</f>
        <v>3.1796502384737677E-2</v>
      </c>
      <c r="AU108" s="3">
        <f>'Population 2016'!AU108/'Population 2016'!AU$6</f>
        <v>3.1796502384737677E-2</v>
      </c>
      <c r="AV108" s="3">
        <f>'Population 2016'!AV108/'Population 2016'!AV$6</f>
        <v>3.0096508995591565E-2</v>
      </c>
      <c r="AW108" s="3">
        <f>'Population 2016'!AW108/'Population 2016'!AW$6</f>
        <v>2.7346661315817491E-2</v>
      </c>
      <c r="AX108" s="3">
        <f>'Population 2016'!AX108/'Population 2016'!AX$6</f>
        <v>2.4470500996431385E-2</v>
      </c>
      <c r="AY108" s="3">
        <f>'Population 2016'!AY108/'Population 2016'!AY$6</f>
        <v>2.1850827897857483E-2</v>
      </c>
      <c r="AZ108" s="3">
        <f>'Population 2016'!AZ108/'Population 2016'!AZ$6</f>
        <v>1.9070673145633842E-2</v>
      </c>
      <c r="BA108" s="3">
        <f>'Population 2016'!BA108/'Population 2016'!BA$6</f>
        <v>2.1775944852867931E-2</v>
      </c>
      <c r="BB108" s="3">
        <f>'Population 2016'!BB108/'Population 2016'!BB$6</f>
        <v>2.855013286667963E-2</v>
      </c>
      <c r="BC108" s="5">
        <f>'Population 2016'!BC108/'Population 2016'!BC$6</f>
        <v>4.9705449189985269E-2</v>
      </c>
      <c r="BD108" s="9">
        <v>106</v>
      </c>
    </row>
    <row r="109" spans="1:56" x14ac:dyDescent="0.35">
      <c r="A109" s="3"/>
      <c r="B109" s="3" t="s">
        <v>70</v>
      </c>
      <c r="C109" s="60">
        <f>'Population 2016'!C109/'Population 2016'!C$6</f>
        <v>2.4922900380119056E-2</v>
      </c>
      <c r="D109" s="3">
        <f>'Population 2016'!D109/'Population 2016'!D$6</f>
        <v>2.6730834619307926E-2</v>
      </c>
      <c r="E109" s="3">
        <f>'Population 2016'!E109/'Population 2016'!E$6</f>
        <v>3.1603363293708324E-2</v>
      </c>
      <c r="F109" s="3">
        <f>'Population 2016'!F109/'Population 2016'!F$6</f>
        <v>2.9040076170691594E-2</v>
      </c>
      <c r="G109" s="3">
        <f>'Population 2016'!G109/'Population 2016'!G$6</f>
        <v>3.2855703571028773E-2</v>
      </c>
      <c r="H109" s="3">
        <f>'Population 2016'!H109/'Population 2016'!H$6</f>
        <v>2.0773087999427606E-2</v>
      </c>
      <c r="I109" s="3">
        <f>'Population 2016'!I109/'Population 2016'!I$6</f>
        <v>3.3650577838205305E-2</v>
      </c>
      <c r="J109" s="3">
        <f>'Population 2016'!J109/'Population 2016'!J$6</f>
        <v>2.1967190030275294E-2</v>
      </c>
      <c r="K109" s="3">
        <f>'Population 2016'!K109/'Population 2016'!K$6</f>
        <v>2.2394446557626475E-2</v>
      </c>
      <c r="L109" s="3">
        <f>'Population 2016'!L109/'Population 2016'!L$6</f>
        <v>3.5353535353535352E-2</v>
      </c>
      <c r="M109" s="3">
        <f>'Population 2016'!M109/'Population 2016'!M$6</f>
        <v>3.5353535353535352E-2</v>
      </c>
      <c r="N109" s="3">
        <f>'Population 2016'!N109/'Population 2016'!N$6</f>
        <v>1.3233542619359202E-2</v>
      </c>
      <c r="O109" s="3">
        <f>'Population 2016'!O109/'Population 2016'!O$6</f>
        <v>2.0410968318328636E-2</v>
      </c>
      <c r="P109" s="3">
        <f>'Population 2016'!P109/'Population 2016'!P$6</f>
        <v>3.700375323782841E-2</v>
      </c>
      <c r="Q109" s="3">
        <f>'Population 2016'!Q109/'Population 2016'!Q$6</f>
        <v>4.0524938423645324E-2</v>
      </c>
      <c r="R109" s="3">
        <f>'Population 2016'!R109/'Population 2016'!R$6</f>
        <v>2.4585965511353936E-2</v>
      </c>
      <c r="S109" s="3">
        <f>'Population 2016'!S109/'Population 2016'!S$6</f>
        <v>2.3879670451077979E-2</v>
      </c>
      <c r="T109" s="3">
        <f>'Population 2016'!T109/'Population 2016'!T$6</f>
        <v>1.57699990728488E-2</v>
      </c>
      <c r="U109" s="3">
        <f>'Population 2016'!U109/'Population 2016'!U$6</f>
        <v>4.252577319587629E-2</v>
      </c>
      <c r="V109" s="3">
        <f>'Population 2016'!V109/'Population 2016'!V$6</f>
        <v>2.7043269230769232E-2</v>
      </c>
      <c r="W109" s="3">
        <f>'Population 2016'!W109/'Population 2016'!W$6</f>
        <v>2.205181347150259E-2</v>
      </c>
      <c r="X109" s="3">
        <f>'Population 2016'!X109/'Population 2016'!X$6</f>
        <v>2.205181347150259E-2</v>
      </c>
      <c r="Y109" s="3">
        <f>'Population 2016'!Y109/'Population 2016'!Y$6</f>
        <v>2.4862630438070271E-2</v>
      </c>
      <c r="Z109" s="3">
        <f>'Population 2016'!Z109/'Population 2016'!Z$6</f>
        <v>1.0156432761863097E-2</v>
      </c>
      <c r="AA109" s="3">
        <f>'Population 2016'!AA109/'Population 2016'!AA$6</f>
        <v>1.6771967978402295E-2</v>
      </c>
      <c r="AB109" s="3">
        <f>'Population 2016'!AB109/'Population 2016'!AB$6</f>
        <v>2.8631347568634488E-2</v>
      </c>
      <c r="AC109" s="3">
        <f>'Population 2016'!AC109/'Population 2016'!AC$6</f>
        <v>1.3496321484011781E-2</v>
      </c>
      <c r="AD109" s="3">
        <f>'Population 2016'!AD109/'Population 2016'!AD$6</f>
        <v>3.3420620478451908E-2</v>
      </c>
      <c r="AE109" s="3">
        <f>'Population 2016'!AE109/'Population 2016'!AE$6</f>
        <v>3.3623584772859816E-2</v>
      </c>
      <c r="AF109" s="3">
        <f>'Population 2016'!AF109/'Population 2016'!AF$6</f>
        <v>1.2114171921672752E-2</v>
      </c>
      <c r="AG109" s="3">
        <f>'Population 2016'!AG109/'Population 2016'!AG$6</f>
        <v>3.3623584772859816E-2</v>
      </c>
      <c r="AH109" s="3">
        <f>'Population 2016'!AH109/'Population 2016'!AH$6</f>
        <v>2.2659333820480458E-2</v>
      </c>
      <c r="AI109" s="3">
        <f>'Population 2016'!AI109/'Population 2016'!AI$6</f>
        <v>2.3960290787948289E-2</v>
      </c>
      <c r="AJ109" s="3">
        <f>'Population 2016'!AJ109/'Population 2016'!AJ$6</f>
        <v>3.629502362397987E-2</v>
      </c>
      <c r="AK109" s="3">
        <f>'Population 2016'!AK109/'Population 2016'!AK$6</f>
        <v>4.0072429538655328E-2</v>
      </c>
      <c r="AL109" s="3">
        <f>'Population 2016'!AL109/'Population 2016'!AL$6</f>
        <v>1.5692544560904839E-2</v>
      </c>
      <c r="AM109" s="3">
        <f>'Population 2016'!AM109/'Population 2016'!AM$6</f>
        <v>2.0552708638360177E-2</v>
      </c>
      <c r="AN109" s="3">
        <f>'Population 2016'!AN109/'Population 2016'!AN$6</f>
        <v>4.1906958861976165E-2</v>
      </c>
      <c r="AO109" s="3">
        <f>'Population 2016'!AO109/'Population 2016'!AO$6</f>
        <v>4.1906958861976165E-2</v>
      </c>
      <c r="AP109" s="3">
        <f>'Population 2016'!AP109/'Population 2016'!AP$6</f>
        <v>2.4427700724672458E-2</v>
      </c>
      <c r="AQ109" s="3">
        <f>'Population 2016'!AQ109/'Population 2016'!AQ$6</f>
        <v>1.7060425406638699E-2</v>
      </c>
      <c r="AR109" s="3">
        <f>'Population 2016'!AR109/'Population 2016'!AR$6</f>
        <v>2.1068058731700038E-2</v>
      </c>
      <c r="AS109" s="3">
        <f>'Population 2016'!AS109/'Population 2016'!AS$6</f>
        <v>3.3650577838205305E-2</v>
      </c>
      <c r="AT109" s="3">
        <f>'Population 2016'!AT109/'Population 2016'!AT$6</f>
        <v>2.2257551669316374E-2</v>
      </c>
      <c r="AU109" s="3">
        <f>'Population 2016'!AU109/'Population 2016'!AU$6</f>
        <v>2.2257551669316374E-2</v>
      </c>
      <c r="AV109" s="3">
        <f>'Population 2016'!AV109/'Population 2016'!AV$6</f>
        <v>2.9453115691647803E-2</v>
      </c>
      <c r="AW109" s="3">
        <f>'Population 2016'!AW109/'Population 2016'!AW$6</f>
        <v>2.5487514230255776E-2</v>
      </c>
      <c r="AX109" s="3">
        <f>'Population 2016'!AX109/'Population 2016'!AX$6</f>
        <v>2.1550725309357185E-2</v>
      </c>
      <c r="AY109" s="3">
        <f>'Population 2016'!AY109/'Population 2016'!AY$6</f>
        <v>2.0380347153845822E-2</v>
      </c>
      <c r="AZ109" s="3">
        <f>'Population 2016'!AZ109/'Population 2016'!AZ$6</f>
        <v>1.8579391167643275E-2</v>
      </c>
      <c r="BA109" s="3">
        <f>'Population 2016'!BA109/'Population 2016'!BA$6</f>
        <v>2.0122327814635507E-2</v>
      </c>
      <c r="BB109" s="3">
        <f>'Population 2016'!BB109/'Population 2016'!BB$6</f>
        <v>2.6216864346360749E-2</v>
      </c>
      <c r="BC109" s="5">
        <f>'Population 2016'!BC109/'Population 2016'!BC$6</f>
        <v>4.252577319587629E-2</v>
      </c>
      <c r="BD109" s="9">
        <v>107</v>
      </c>
    </row>
    <row r="110" spans="1:56" x14ac:dyDescent="0.35">
      <c r="A110" s="3"/>
      <c r="B110" s="3" t="s">
        <v>71</v>
      </c>
      <c r="C110" s="60">
        <f>'Population 2016'!C110/'Population 2016'!C$6</f>
        <v>2.2269239044681918E-2</v>
      </c>
      <c r="D110" s="3">
        <f>'Population 2016'!D110/'Population 2016'!D$6</f>
        <v>2.4219914733345539E-2</v>
      </c>
      <c r="E110" s="3">
        <f>'Population 2016'!E110/'Population 2016'!E$6</f>
        <v>2.9477143133275346E-2</v>
      </c>
      <c r="F110" s="3">
        <f>'Population 2016'!F110/'Population 2016'!F$6</f>
        <v>2.4365965550073573E-2</v>
      </c>
      <c r="G110" s="3">
        <f>'Population 2016'!G110/'Population 2016'!G$6</f>
        <v>2.9441397067054741E-2</v>
      </c>
      <c r="H110" s="3">
        <f>'Population 2016'!H110/'Population 2016'!H$6</f>
        <v>1.8280794433480206E-2</v>
      </c>
      <c r="I110" s="3">
        <f>'Population 2016'!I110/'Population 2016'!I$6</f>
        <v>3.0542876565990095E-2</v>
      </c>
      <c r="J110" s="3">
        <f>'Population 2016'!J110/'Population 2016'!J$6</f>
        <v>1.8681499213781125E-2</v>
      </c>
      <c r="K110" s="3">
        <f>'Population 2016'!K110/'Population 2016'!K$6</f>
        <v>1.9874476987447699E-2</v>
      </c>
      <c r="L110" s="3">
        <f>'Population 2016'!L110/'Population 2016'!L$6</f>
        <v>3.4772503799052473E-2</v>
      </c>
      <c r="M110" s="3">
        <f>'Population 2016'!M110/'Population 2016'!M$6</f>
        <v>3.4772503799052473E-2</v>
      </c>
      <c r="N110" s="3">
        <f>'Population 2016'!N110/'Population 2016'!N$6</f>
        <v>1.1395550588892647E-2</v>
      </c>
      <c r="O110" s="3">
        <f>'Population 2016'!O110/'Population 2016'!O$6</f>
        <v>1.7868187753419008E-2</v>
      </c>
      <c r="P110" s="3">
        <f>'Population 2016'!P110/'Population 2016'!P$6</f>
        <v>2.7911402442247712E-2</v>
      </c>
      <c r="Q110" s="3">
        <f>'Population 2016'!Q110/'Population 2016'!Q$6</f>
        <v>3.3943965517241381E-2</v>
      </c>
      <c r="R110" s="3">
        <f>'Population 2016'!R110/'Population 2016'!R$6</f>
        <v>2.142735188663138E-2</v>
      </c>
      <c r="S110" s="3">
        <f>'Population 2016'!S110/'Population 2016'!S$6</f>
        <v>2.0523153652710992E-2</v>
      </c>
      <c r="T110" s="3">
        <f>'Population 2016'!T110/'Population 2016'!T$6</f>
        <v>1.2946402231905801E-2</v>
      </c>
      <c r="U110" s="3">
        <f>'Population 2016'!U110/'Population 2016'!U$6</f>
        <v>4.5655375552282766E-2</v>
      </c>
      <c r="V110" s="3">
        <f>'Population 2016'!V110/'Population 2016'!V$6</f>
        <v>2.5205033936651584E-2</v>
      </c>
      <c r="W110" s="3">
        <f>'Population 2016'!W110/'Population 2016'!W$6</f>
        <v>2.010362694300518E-2</v>
      </c>
      <c r="X110" s="3">
        <f>'Population 2016'!X110/'Population 2016'!X$6</f>
        <v>2.010362694300518E-2</v>
      </c>
      <c r="Y110" s="3">
        <f>'Population 2016'!Y110/'Population 2016'!Y$6</f>
        <v>2.2402581035438827E-2</v>
      </c>
      <c r="Z110" s="3">
        <f>'Population 2016'!Z110/'Population 2016'!Z$6</f>
        <v>7.9902537133412933E-3</v>
      </c>
      <c r="AA110" s="3">
        <f>'Population 2016'!AA110/'Population 2016'!AA$6</f>
        <v>1.4247236231150441E-2</v>
      </c>
      <c r="AB110" s="3">
        <f>'Population 2016'!AB110/'Population 2016'!AB$6</f>
        <v>2.6242598241521621E-2</v>
      </c>
      <c r="AC110" s="3">
        <f>'Population 2016'!AC110/'Population 2016'!AC$6</f>
        <v>1.0763209393346379E-2</v>
      </c>
      <c r="AD110" s="3">
        <f>'Population 2016'!AD110/'Population 2016'!AD$6</f>
        <v>3.0195434438477359E-2</v>
      </c>
      <c r="AE110" s="3">
        <f>'Population 2016'!AE110/'Population 2016'!AE$6</f>
        <v>3.0466346250527881E-2</v>
      </c>
      <c r="AF110" s="3">
        <f>'Population 2016'!AF110/'Population 2016'!AF$6</f>
        <v>8.7952207102555587E-3</v>
      </c>
      <c r="AG110" s="3">
        <f>'Population 2016'!AG110/'Population 2016'!AG$6</f>
        <v>3.0466346250527881E-2</v>
      </c>
      <c r="AH110" s="3">
        <f>'Population 2016'!AH110/'Population 2016'!AH$6</f>
        <v>2.0509127016037396E-2</v>
      </c>
      <c r="AI110" s="3">
        <f>'Population 2016'!AI110/'Population 2016'!AI$6</f>
        <v>1.987134684038052E-2</v>
      </c>
      <c r="AJ110" s="3">
        <f>'Population 2016'!AJ110/'Population 2016'!AJ$6</f>
        <v>2.9729398048720622E-2</v>
      </c>
      <c r="AK110" s="3">
        <f>'Population 2016'!AK110/'Population 2016'!AK$6</f>
        <v>3.841914659108802E-2</v>
      </c>
      <c r="AL110" s="3">
        <f>'Population 2016'!AL110/'Population 2016'!AL$6</f>
        <v>1.3664357197844496E-2</v>
      </c>
      <c r="AM110" s="3">
        <f>'Population 2016'!AM110/'Population 2016'!AM$6</f>
        <v>1.8661542215714984E-2</v>
      </c>
      <c r="AN110" s="3">
        <f>'Population 2016'!AN110/'Population 2016'!AN$6</f>
        <v>3.9984621299500193E-2</v>
      </c>
      <c r="AO110" s="3">
        <f>'Population 2016'!AO110/'Population 2016'!AO$6</f>
        <v>3.9984621299500193E-2</v>
      </c>
      <c r="AP110" s="3">
        <f>'Population 2016'!AP110/'Population 2016'!AP$6</f>
        <v>2.3899793636320006E-2</v>
      </c>
      <c r="AQ110" s="3">
        <f>'Population 2016'!AQ110/'Population 2016'!AQ$6</f>
        <v>1.3851475675277839E-2</v>
      </c>
      <c r="AR110" s="3">
        <f>'Population 2016'!AR110/'Population 2016'!AR$6</f>
        <v>1.8450589114355896E-2</v>
      </c>
      <c r="AS110" s="3">
        <f>'Population 2016'!AS110/'Population 2016'!AS$6</f>
        <v>3.0542876565990095E-2</v>
      </c>
      <c r="AT110" s="3">
        <f>'Population 2016'!AT110/'Population 2016'!AT$6</f>
        <v>4.7694753577106522E-2</v>
      </c>
      <c r="AU110" s="3">
        <f>'Population 2016'!AU110/'Population 2016'!AU$6</f>
        <v>4.7694753577106522E-2</v>
      </c>
      <c r="AV110" s="3">
        <f>'Population 2016'!AV110/'Population 2016'!AV$6</f>
        <v>2.6283807935184082E-2</v>
      </c>
      <c r="AW110" s="3">
        <f>'Population 2016'!AW110/'Population 2016'!AW$6</f>
        <v>2.2989541273884306E-2</v>
      </c>
      <c r="AX110" s="3">
        <f>'Population 2016'!AX110/'Population 2016'!AX$6</f>
        <v>1.7518654122445198E-2</v>
      </c>
      <c r="AY110" s="3">
        <f>'Population 2016'!AY110/'Population 2016'!AY$6</f>
        <v>1.8320814181969843E-2</v>
      </c>
      <c r="AZ110" s="3">
        <f>'Population 2016'!AZ110/'Population 2016'!AZ$6</f>
        <v>1.6399885665285122E-2</v>
      </c>
      <c r="BA110" s="3">
        <f>'Population 2016'!BA110/'Population 2016'!BA$6</f>
        <v>1.723347877194031E-2</v>
      </c>
      <c r="BB110" s="3">
        <f>'Population 2016'!BB110/'Population 2016'!BB$6</f>
        <v>2.205262816773608E-2</v>
      </c>
      <c r="BC110" s="5">
        <f>'Population 2016'!BC110/'Population 2016'!BC$6</f>
        <v>4.5655375552282766E-2</v>
      </c>
      <c r="BD110" s="9">
        <v>108</v>
      </c>
    </row>
    <row r="111" spans="1:56" x14ac:dyDescent="0.35">
      <c r="A111" s="3"/>
      <c r="B111" s="3" t="s">
        <v>72</v>
      </c>
      <c r="C111" s="60">
        <f>'Population 2016'!C111/'Population 2016'!C$6</f>
        <v>2.1067919386071863E-2</v>
      </c>
      <c r="D111" s="3">
        <f>'Population 2016'!D111/'Population 2016'!D$6</f>
        <v>2.4141448486909214E-2</v>
      </c>
      <c r="E111" s="3">
        <f>'Population 2016'!E111/'Population 2016'!E$6</f>
        <v>3.2424857446602881E-2</v>
      </c>
      <c r="F111" s="3">
        <f>'Population 2016'!F111/'Population 2016'!F$6</f>
        <v>2.6010560027698432E-2</v>
      </c>
      <c r="G111" s="3">
        <f>'Population 2016'!G111/'Population 2016'!G$6</f>
        <v>3.2295981193328112E-2</v>
      </c>
      <c r="H111" s="3">
        <f>'Population 2016'!H111/'Population 2016'!H$6</f>
        <v>1.8817412665382758E-2</v>
      </c>
      <c r="I111" s="3">
        <f>'Population 2016'!I111/'Population 2016'!I$6</f>
        <v>3.3213557346800038E-2</v>
      </c>
      <c r="J111" s="3">
        <f>'Population 2016'!J111/'Population 2016'!J$6</f>
        <v>1.9362106597197774E-2</v>
      </c>
      <c r="K111" s="3">
        <f>'Population 2016'!K111/'Population 2016'!K$6</f>
        <v>2.1823887409661468E-2</v>
      </c>
      <c r="L111" s="3">
        <f>'Population 2016'!L111/'Population 2016'!L$6</f>
        <v>3.4392598551890585E-2</v>
      </c>
      <c r="M111" s="3">
        <f>'Population 2016'!M111/'Population 2016'!M$6</f>
        <v>3.4392598551890585E-2</v>
      </c>
      <c r="N111" s="3">
        <f>'Population 2016'!N111/'Population 2016'!N$6</f>
        <v>1.1748445058742226E-2</v>
      </c>
      <c r="O111" s="3">
        <f>'Population 2016'!O111/'Population 2016'!O$6</f>
        <v>1.7988454401759328E-2</v>
      </c>
      <c r="P111" s="3">
        <f>'Population 2016'!P111/'Population 2016'!P$6</f>
        <v>2.7647089919120366E-2</v>
      </c>
      <c r="Q111" s="3">
        <f>'Population 2016'!Q111/'Population 2016'!Q$6</f>
        <v>3.3020320197044338E-2</v>
      </c>
      <c r="R111" s="3">
        <f>'Population 2016'!R111/'Population 2016'!R$6</f>
        <v>2.1085880143418133E-2</v>
      </c>
      <c r="S111" s="3">
        <f>'Population 2016'!S111/'Population 2016'!S$6</f>
        <v>2.1115015940824294E-2</v>
      </c>
      <c r="T111" s="3">
        <f>'Population 2016'!T111/'Population 2016'!T$6</f>
        <v>1.2701971460600288E-2</v>
      </c>
      <c r="U111" s="3">
        <f>'Population 2016'!U111/'Population 2016'!U$6</f>
        <v>4.3446244477172311E-2</v>
      </c>
      <c r="V111" s="3">
        <f>'Population 2016'!V111/'Population 2016'!V$6</f>
        <v>2.5116657239819005E-2</v>
      </c>
      <c r="W111" s="3">
        <f>'Population 2016'!W111/'Population 2016'!W$6</f>
        <v>2.070880829015544E-2</v>
      </c>
      <c r="X111" s="3">
        <f>'Population 2016'!X111/'Population 2016'!X$6</f>
        <v>2.070880829015544E-2</v>
      </c>
      <c r="Y111" s="3">
        <f>'Population 2016'!Y111/'Population 2016'!Y$6</f>
        <v>2.2644553107828806E-2</v>
      </c>
      <c r="Z111" s="3">
        <f>'Population 2016'!Z111/'Population 2016'!Z$6</f>
        <v>6.9542550379613002E-3</v>
      </c>
      <c r="AA111" s="3">
        <f>'Population 2016'!AA111/'Population 2016'!AA$6</f>
        <v>1.3693545060837286E-2</v>
      </c>
      <c r="AB111" s="3">
        <f>'Population 2016'!AB111/'Population 2016'!AB$6</f>
        <v>2.5782792033016328E-2</v>
      </c>
      <c r="AC111" s="3">
        <f>'Population 2016'!AC111/'Population 2016'!AC$6</f>
        <v>1.0354701536378597E-2</v>
      </c>
      <c r="AD111" s="3">
        <f>'Population 2016'!AD111/'Population 2016'!AD$6</f>
        <v>3.1319811223055639E-2</v>
      </c>
      <c r="AE111" s="3">
        <f>'Population 2016'!AE111/'Population 2016'!AE$6</f>
        <v>3.0969091238160357E-2</v>
      </c>
      <c r="AF111" s="3">
        <f>'Population 2016'!AF111/'Population 2016'!AF$6</f>
        <v>9.9568536342515765E-3</v>
      </c>
      <c r="AG111" s="3">
        <f>'Population 2016'!AG111/'Population 2016'!AG$6</f>
        <v>3.0969091238160357E-2</v>
      </c>
      <c r="AH111" s="3">
        <f>'Population 2016'!AH111/'Population 2016'!AH$6</f>
        <v>1.9694495820207748E-2</v>
      </c>
      <c r="AI111" s="3">
        <f>'Population 2016'!AI111/'Population 2016'!AI$6</f>
        <v>2.0277311592595538E-2</v>
      </c>
      <c r="AJ111" s="3">
        <f>'Population 2016'!AJ111/'Population 2016'!AJ$6</f>
        <v>3.1938393569368596E-2</v>
      </c>
      <c r="AK111" s="3">
        <f>'Population 2016'!AK111/'Population 2016'!AK$6</f>
        <v>3.5663675011809164E-2</v>
      </c>
      <c r="AL111" s="3">
        <f>'Population 2016'!AL111/'Population 2016'!AL$6</f>
        <v>1.4448984425889738E-2</v>
      </c>
      <c r="AM111" s="3">
        <f>'Population 2016'!AM111/'Population 2016'!AM$6</f>
        <v>1.7911176183504147E-2</v>
      </c>
      <c r="AN111" s="3">
        <f>'Population 2016'!AN111/'Population 2016'!AN$6</f>
        <v>4.5751633986928102E-2</v>
      </c>
      <c r="AO111" s="3">
        <f>'Population 2016'!AO111/'Population 2016'!AO$6</f>
        <v>4.5751633986928102E-2</v>
      </c>
      <c r="AP111" s="3">
        <f>'Population 2016'!AP111/'Population 2016'!AP$6</f>
        <v>2.2076114603829727E-2</v>
      </c>
      <c r="AQ111" s="3">
        <f>'Population 2016'!AQ111/'Population 2016'!AQ$6</f>
        <v>1.5544270258335173E-2</v>
      </c>
      <c r="AR111" s="3">
        <f>'Population 2016'!AR111/'Population 2016'!AR$6</f>
        <v>1.8414415921630779E-2</v>
      </c>
      <c r="AS111" s="3">
        <f>'Population 2016'!AS111/'Population 2016'!AS$6</f>
        <v>3.3213557346800038E-2</v>
      </c>
      <c r="AT111" s="3">
        <f>'Population 2016'!AT111/'Population 2016'!AT$6</f>
        <v>3.9745627980922099E-2</v>
      </c>
      <c r="AU111" s="3">
        <f>'Population 2016'!AU111/'Population 2016'!AU$6</f>
        <v>3.9745627980922099E-2</v>
      </c>
      <c r="AV111" s="3">
        <f>'Population 2016'!AV111/'Population 2016'!AV$6</f>
        <v>2.6998689384010486E-2</v>
      </c>
      <c r="AW111" s="3">
        <f>'Population 2016'!AW111/'Population 2016'!AW$6</f>
        <v>2.208863299453722E-2</v>
      </c>
      <c r="AX111" s="3">
        <f>'Population 2016'!AX111/'Population 2016'!AX$6</f>
        <v>1.69625063725263E-2</v>
      </c>
      <c r="AY111" s="3">
        <f>'Population 2016'!AY111/'Population 2016'!AY$6</f>
        <v>1.8737880357902973E-2</v>
      </c>
      <c r="AZ111" s="3">
        <f>'Population 2016'!AZ111/'Population 2016'!AZ$6</f>
        <v>1.6614263255681005E-2</v>
      </c>
      <c r="BA111" s="3">
        <f>'Population 2016'!BA111/'Population 2016'!BA$6</f>
        <v>1.6894786125555356E-2</v>
      </c>
      <c r="BB111" s="3">
        <f>'Population 2016'!BB111/'Population 2016'!BB$6</f>
        <v>2.3316481949575474E-2</v>
      </c>
      <c r="BC111" s="5">
        <f>'Population 2016'!BC111/'Population 2016'!BC$6</f>
        <v>4.3446244477172311E-2</v>
      </c>
      <c r="BD111" s="9">
        <v>109</v>
      </c>
    </row>
    <row r="112" spans="1:56" x14ac:dyDescent="0.35">
      <c r="A112" s="3"/>
      <c r="B112" s="3" t="s">
        <v>73</v>
      </c>
      <c r="C112" s="60">
        <f>'Population 2016'!C112/'Population 2016'!C$6</f>
        <v>1.4523416768270818E-2</v>
      </c>
      <c r="D112" s="3">
        <f>'Population 2016'!D112/'Population 2016'!D$6</f>
        <v>1.7432584416603458E-2</v>
      </c>
      <c r="E112" s="3">
        <f>'Population 2016'!E112/'Population 2016'!E$6</f>
        <v>2.5273025997873781E-2</v>
      </c>
      <c r="F112" s="3">
        <f>'Population 2016'!F112/'Population 2016'!F$6</f>
        <v>2.0990218990738337E-2</v>
      </c>
      <c r="G112" s="3">
        <f>'Population 2016'!G112/'Population 2016'!G$6</f>
        <v>2.664278517855144E-2</v>
      </c>
      <c r="H112" s="3">
        <f>'Population 2016'!H112/'Population 2016'!H$6</f>
        <v>1.5156483838847582E-2</v>
      </c>
      <c r="I112" s="3">
        <f>'Population 2016'!I112/'Population 2016'!I$6</f>
        <v>2.6561134310964359E-2</v>
      </c>
      <c r="J112" s="3">
        <f>'Population 2016'!J112/'Population 2016'!J$6</f>
        <v>1.5771315919172007E-2</v>
      </c>
      <c r="K112" s="3">
        <f>'Population 2016'!K112/'Population 2016'!K$6</f>
        <v>1.6783948269303919E-2</v>
      </c>
      <c r="L112" s="3">
        <f>'Population 2016'!L112/'Population 2016'!L$6</f>
        <v>2.7978904085098774E-2</v>
      </c>
      <c r="M112" s="3">
        <f>'Population 2016'!M112/'Population 2016'!M$6</f>
        <v>2.7978904085098774E-2</v>
      </c>
      <c r="N112" s="3">
        <f>'Population 2016'!N112/'Population 2016'!N$6</f>
        <v>9.4399270684762306E-3</v>
      </c>
      <c r="O112" s="3">
        <f>'Population 2016'!O112/'Population 2016'!O$6</f>
        <v>1.467253109751907E-2</v>
      </c>
      <c r="P112" s="3">
        <f>'Population 2016'!P112/'Population 2016'!P$6</f>
        <v>2.4739652164719565E-2</v>
      </c>
      <c r="Q112" s="3">
        <f>'Population 2016'!Q112/'Population 2016'!Q$6</f>
        <v>2.6708743842364532E-2</v>
      </c>
      <c r="R112" s="3">
        <f>'Population 2016'!R112/'Population 2016'!R$6</f>
        <v>1.2463718627283592E-2</v>
      </c>
      <c r="S112" s="3">
        <f>'Population 2016'!S112/'Population 2016'!S$6</f>
        <v>1.6451141110491483E-2</v>
      </c>
      <c r="T112" s="3">
        <f>'Population 2016'!T112/'Population 2016'!T$6</f>
        <v>9.5749433173469983E-3</v>
      </c>
      <c r="U112" s="3">
        <f>'Population 2016'!U112/'Population 2016'!U$6</f>
        <v>3.1848306332842413E-2</v>
      </c>
      <c r="V112" s="3">
        <f>'Population 2016'!V112/'Population 2016'!V$6</f>
        <v>2.0503393665158371E-2</v>
      </c>
      <c r="W112" s="3">
        <f>'Population 2016'!W112/'Population 2016'!W$6</f>
        <v>1.5933678756476683E-2</v>
      </c>
      <c r="X112" s="3">
        <f>'Population 2016'!X112/'Population 2016'!X$6</f>
        <v>1.5933678756476683E-2</v>
      </c>
      <c r="Y112" s="3">
        <f>'Population 2016'!Y112/'Population 2016'!Y$6</f>
        <v>1.8470534859101679E-2</v>
      </c>
      <c r="Z112" s="3">
        <f>'Population 2016'!Z112/'Population 2016'!Z$6</f>
        <v>5.3106325060534526E-3</v>
      </c>
      <c r="AA112" s="3">
        <f>'Population 2016'!AA112/'Population 2016'!AA$6</f>
        <v>1.1003830842972934E-2</v>
      </c>
      <c r="AB112" s="3">
        <f>'Population 2016'!AB112/'Population 2016'!AB$6</f>
        <v>1.8919343262156829E-2</v>
      </c>
      <c r="AC112" s="3">
        <f>'Population 2016'!AC112/'Population 2016'!AC$6</f>
        <v>8.0281520271716089E-3</v>
      </c>
      <c r="AD112" s="3">
        <f>'Population 2016'!AD112/'Population 2016'!AD$6</f>
        <v>2.3700679064400161E-2</v>
      </c>
      <c r="AE112" s="3">
        <f>'Population 2016'!AE112/'Population 2016'!AE$6</f>
        <v>2.2643634242966598E-2</v>
      </c>
      <c r="AF112" s="3">
        <f>'Population 2016'!AF112/'Population 2016'!AF$6</f>
        <v>7.5782719327359225E-3</v>
      </c>
      <c r="AG112" s="3">
        <f>'Population 2016'!AG112/'Population 2016'!AG$6</f>
        <v>2.2643634242966598E-2</v>
      </c>
      <c r="AH112" s="3">
        <f>'Population 2016'!AH112/'Population 2016'!AH$6</f>
        <v>1.6352060527447476E-2</v>
      </c>
      <c r="AI112" s="3">
        <f>'Population 2016'!AI112/'Population 2016'!AI$6</f>
        <v>1.5840995743647907E-2</v>
      </c>
      <c r="AJ112" s="3">
        <f>'Population 2016'!AJ112/'Population 2016'!AJ$6</f>
        <v>2.3194452966803707E-2</v>
      </c>
      <c r="AK112" s="3">
        <f>'Population 2016'!AK112/'Population 2016'!AK$6</f>
        <v>2.7869626830420408E-2</v>
      </c>
      <c r="AL112" s="3">
        <f>'Population 2016'!AL112/'Population 2016'!AL$6</f>
        <v>1.1058802629241428E-2</v>
      </c>
      <c r="AM112" s="3">
        <f>'Population 2016'!AM112/'Population 2016'!AM$6</f>
        <v>1.5165934602244998E-2</v>
      </c>
      <c r="AN112" s="3">
        <f>'Population 2016'!AN112/'Population 2016'!AN$6</f>
        <v>3.9600153787004995E-2</v>
      </c>
      <c r="AO112" s="3">
        <f>'Population 2016'!AO112/'Population 2016'!AO$6</f>
        <v>3.9600153787004995E-2</v>
      </c>
      <c r="AP112" s="3">
        <f>'Population 2016'!AP112/'Population 2016'!AP$6</f>
        <v>1.7708883236550368E-2</v>
      </c>
      <c r="AQ112" s="3">
        <f>'Population 2016'!AQ112/'Population 2016'!AQ$6</f>
        <v>1.2585559726208876E-2</v>
      </c>
      <c r="AR112" s="3">
        <f>'Population 2016'!AR112/'Population 2016'!AR$6</f>
        <v>1.4561970896405627E-2</v>
      </c>
      <c r="AS112" s="3">
        <f>'Population 2016'!AS112/'Population 2016'!AS$6</f>
        <v>2.6561134310964359E-2</v>
      </c>
      <c r="AT112" s="3">
        <f>'Population 2016'!AT112/'Population 2016'!AT$6</f>
        <v>3.0206677265500796E-2</v>
      </c>
      <c r="AU112" s="3">
        <f>'Population 2016'!AU112/'Population 2016'!AU$6</f>
        <v>3.0206677265500796E-2</v>
      </c>
      <c r="AV112" s="3">
        <f>'Population 2016'!AV112/'Population 2016'!AV$6</f>
        <v>2.2423448111521506E-2</v>
      </c>
      <c r="AW112" s="3">
        <f>'Population 2016'!AW112/'Population 2016'!AW$6</f>
        <v>1.7944454909540618E-2</v>
      </c>
      <c r="AX112" s="3">
        <f>'Population 2016'!AX112/'Population 2016'!AX$6</f>
        <v>1.4784261018677296E-2</v>
      </c>
      <c r="AY112" s="3">
        <f>'Population 2016'!AY112/'Population 2016'!AY$6</f>
        <v>1.4696208137520048E-2</v>
      </c>
      <c r="AZ112" s="3">
        <f>'Population 2016'!AZ112/'Population 2016'!AZ$6</f>
        <v>1.3362869801343434E-2</v>
      </c>
      <c r="BA112" s="3">
        <f>'Population 2016'!BA112/'Population 2016'!BA$6</f>
        <v>1.2671089594166518E-2</v>
      </c>
      <c r="BB112" s="3">
        <f>'Population 2016'!BB112/'Population 2016'!BB$6</f>
        <v>1.942770108237734E-2</v>
      </c>
      <c r="BC112" s="5">
        <f>'Population 2016'!BC112/'Population 2016'!BC$6</f>
        <v>3.1848306332842413E-2</v>
      </c>
      <c r="BD112" s="9">
        <v>110</v>
      </c>
    </row>
    <row r="113" spans="1:56" x14ac:dyDescent="0.35">
      <c r="A113" s="3"/>
      <c r="B113" s="3" t="s">
        <v>74</v>
      </c>
      <c r="C113" s="60">
        <f>'Population 2016'!C113/'Population 2016'!C$6</f>
        <v>1.4415835903320663E-2</v>
      </c>
      <c r="D113" s="3">
        <f>'Population 2016'!D113/'Population 2016'!D$6</f>
        <v>1.6059425103967778E-2</v>
      </c>
      <c r="E113" s="3">
        <f>'Population 2016'!E113/'Population 2016'!E$6</f>
        <v>2.0489030636899584E-2</v>
      </c>
      <c r="F113" s="3">
        <f>'Population 2016'!F113/'Population 2016'!F$6</f>
        <v>1.8480048472258287E-2</v>
      </c>
      <c r="G113" s="3">
        <f>'Population 2016'!G113/'Population 2016'!G$6</f>
        <v>2.4627784618829061E-2</v>
      </c>
      <c r="H113" s="3">
        <f>'Population 2016'!H113/'Population 2016'!H$6</f>
        <v>1.2318369634562985E-2</v>
      </c>
      <c r="I113" s="3">
        <f>'Population 2016'!I113/'Population 2016'!I$6</f>
        <v>2.1462561911236282E-2</v>
      </c>
      <c r="J113" s="3">
        <f>'Population 2016'!J113/'Population 2016'!J$6</f>
        <v>1.2532563542913469E-2</v>
      </c>
      <c r="K113" s="3">
        <f>'Population 2016'!K113/'Population 2016'!K$6</f>
        <v>1.1411182959300114E-2</v>
      </c>
      <c r="L113" s="3">
        <f>'Population 2016'!L113/'Population 2016'!L$6</f>
        <v>2.1922767497988736E-2</v>
      </c>
      <c r="M113" s="3">
        <f>'Population 2016'!M113/'Population 2016'!M$6</f>
        <v>2.1922767497988736E-2</v>
      </c>
      <c r="N113" s="3">
        <f>'Population 2016'!N113/'Population 2016'!N$6</f>
        <v>9.0723286623829204E-3</v>
      </c>
      <c r="O113" s="3">
        <f>'Population 2016'!O113/'Population 2016'!O$6</f>
        <v>1.2542093326919112E-2</v>
      </c>
      <c r="P113" s="3">
        <f>'Population 2016'!P113/'Population 2016'!P$6</f>
        <v>2.0087751757678279E-2</v>
      </c>
      <c r="Q113" s="3">
        <f>'Population 2016'!Q113/'Population 2016'!Q$6</f>
        <v>2.3591440886699507E-2</v>
      </c>
      <c r="R113" s="3">
        <f>'Population 2016'!R113/'Population 2016'!R$6</f>
        <v>1.3488133856923339E-2</v>
      </c>
      <c r="S113" s="3">
        <f>'Population 2016'!S113/'Population 2016'!S$6</f>
        <v>1.3783815065394207E-2</v>
      </c>
      <c r="T113" s="3">
        <f>'Population 2016'!T113/'Population 2016'!T$6</f>
        <v>9.1703682475999422E-3</v>
      </c>
      <c r="U113" s="3">
        <f>'Population 2016'!U113/'Population 2016'!U$6</f>
        <v>3.0559646539027981E-2</v>
      </c>
      <c r="V113" s="3">
        <f>'Population 2016'!V113/'Population 2016'!V$6</f>
        <v>1.7003676470588234E-2</v>
      </c>
      <c r="W113" s="3">
        <f>'Population 2016'!W113/'Population 2016'!W$6</f>
        <v>1.3081865284974093E-2</v>
      </c>
      <c r="X113" s="3">
        <f>'Population 2016'!X113/'Population 2016'!X$6</f>
        <v>1.3081865284974093E-2</v>
      </c>
      <c r="Y113" s="3">
        <f>'Population 2016'!Y113/'Population 2016'!Y$6</f>
        <v>1.5082925845641982E-2</v>
      </c>
      <c r="Z113" s="3">
        <f>'Population 2016'!Z113/'Population 2016'!Z$6</f>
        <v>5.2103745697263566E-3</v>
      </c>
      <c r="AA113" s="3">
        <f>'Population 2016'!AA113/'Population 2016'!AA$6</f>
        <v>9.7627127117743736E-3</v>
      </c>
      <c r="AB113" s="3">
        <f>'Population 2016'!AB113/'Population 2016'!AB$6</f>
        <v>1.7225910640588551E-2</v>
      </c>
      <c r="AC113" s="3">
        <f>'Population 2016'!AC113/'Population 2016'!AC$6</f>
        <v>7.5243256702446767E-3</v>
      </c>
      <c r="AD113" s="3">
        <f>'Population 2016'!AD113/'Population 2016'!AD$6</f>
        <v>2.1777402985516253E-2</v>
      </c>
      <c r="AE113" s="3">
        <f>'Population 2016'!AE113/'Population 2016'!AE$6</f>
        <v>2.0753313089468498E-2</v>
      </c>
      <c r="AF113" s="3">
        <f>'Population 2016'!AF113/'Population 2016'!AF$6</f>
        <v>5.5869012058856072E-3</v>
      </c>
      <c r="AG113" s="3">
        <f>'Population 2016'!AG113/'Population 2016'!AG$6</f>
        <v>2.0753313089468498E-2</v>
      </c>
      <c r="AH113" s="3">
        <f>'Population 2016'!AH113/'Population 2016'!AH$6</f>
        <v>1.3785797447022751E-2</v>
      </c>
      <c r="AI113" s="3">
        <f>'Population 2016'!AI113/'Population 2016'!AI$6</f>
        <v>1.3476355692086198E-2</v>
      </c>
      <c r="AJ113" s="3">
        <f>'Population 2016'!AJ113/'Population 2016'!AJ$6</f>
        <v>1.8438976498742099E-2</v>
      </c>
      <c r="AK113" s="3">
        <f>'Population 2016'!AK113/'Population 2016'!AK$6</f>
        <v>2.4248149897653913E-2</v>
      </c>
      <c r="AL113" s="3">
        <f>'Population 2016'!AL113/'Population 2016'!AL$6</f>
        <v>8.4088351986735359E-3</v>
      </c>
      <c r="AM113" s="3">
        <f>'Population 2016'!AM113/'Population 2016'!AM$6</f>
        <v>1.2628111273792094E-2</v>
      </c>
      <c r="AN113" s="3">
        <f>'Population 2016'!AN113/'Population 2016'!AN$6</f>
        <v>2.4221453287197232E-2</v>
      </c>
      <c r="AO113" s="3">
        <f>'Population 2016'!AO113/'Population 2016'!AO$6</f>
        <v>2.4221453287197232E-2</v>
      </c>
      <c r="AP113" s="3">
        <f>'Population 2016'!AP113/'Population 2016'!AP$6</f>
        <v>1.3533618083217354E-2</v>
      </c>
      <c r="AQ113" s="3">
        <f>'Population 2016'!AQ113/'Population 2016'!AQ$6</f>
        <v>1.184956208140134E-2</v>
      </c>
      <c r="AR113" s="3">
        <f>'Population 2016'!AR113/'Population 2016'!AR$6</f>
        <v>1.2528924424026687E-2</v>
      </c>
      <c r="AS113" s="3">
        <f>'Population 2016'!AS113/'Population 2016'!AS$6</f>
        <v>2.1462561911236282E-2</v>
      </c>
      <c r="AT113" s="3">
        <f>'Population 2016'!AT113/'Population 2016'!AT$6</f>
        <v>1.5898251192368838E-2</v>
      </c>
      <c r="AU113" s="3">
        <f>'Population 2016'!AU113/'Population 2016'!AU$6</f>
        <v>1.5898251192368838E-2</v>
      </c>
      <c r="AV113" s="3">
        <f>'Population 2016'!AV113/'Population 2016'!AV$6</f>
        <v>1.8300965089955917E-2</v>
      </c>
      <c r="AW113" s="3">
        <f>'Population 2016'!AW113/'Population 2016'!AW$6</f>
        <v>1.5340010974700858E-2</v>
      </c>
      <c r="AX113" s="3">
        <f>'Population 2016'!AX113/'Population 2016'!AX$6</f>
        <v>1.362561987301293E-2</v>
      </c>
      <c r="AY113" s="3">
        <f>'Population 2016'!AY113/'Population 2016'!AY$6</f>
        <v>1.2486187370204276E-2</v>
      </c>
      <c r="AZ113" s="3">
        <f>'Population 2016'!AZ113/'Population 2016'!AZ$6</f>
        <v>1.1844361869372589E-2</v>
      </c>
      <c r="BA113" s="3">
        <f>'Population 2016'!BA113/'Population 2016'!BA$6</f>
        <v>1.2113242882473651E-2</v>
      </c>
      <c r="BB113" s="3">
        <f>'Population 2016'!BB113/'Population 2016'!BB$6</f>
        <v>1.487458681703286E-2</v>
      </c>
      <c r="BC113" s="5">
        <f>'Population 2016'!BC113/'Population 2016'!BC$6</f>
        <v>3.0559646539027981E-2</v>
      </c>
      <c r="BD113" s="9">
        <v>111</v>
      </c>
    </row>
    <row r="114" spans="1:56" x14ac:dyDescent="0.35">
      <c r="A114" s="3"/>
      <c r="B114" s="3" t="s">
        <v>75</v>
      </c>
      <c r="C114" s="60">
        <f>'Population 2016'!C114/'Population 2016'!C$6</f>
        <v>1.2784192784909991E-2</v>
      </c>
      <c r="D114" s="3">
        <f>'Population 2016'!D114/'Population 2016'!D$6</f>
        <v>1.3744670834096199E-2</v>
      </c>
      <c r="E114" s="3">
        <f>'Population 2016'!E114/'Population 2016'!E$6</f>
        <v>1.6333236686962405E-2</v>
      </c>
      <c r="F114" s="3">
        <f>'Population 2016'!F114/'Population 2016'!F$6</f>
        <v>1.4282004674110621E-2</v>
      </c>
      <c r="G114" s="3">
        <f>'Population 2016'!G114/'Population 2016'!G$6</f>
        <v>1.8694727415202061E-2</v>
      </c>
      <c r="H114" s="3">
        <f>'Population 2016'!H114/'Population 2016'!H$6</f>
        <v>9.6591281742459019E-3</v>
      </c>
      <c r="I114" s="3">
        <f>'Population 2016'!I114/'Population 2016'!I$6</f>
        <v>1.6995241332426921E-2</v>
      </c>
      <c r="J114" s="3">
        <f>'Population 2016'!J114/'Population 2016'!J$6</f>
        <v>8.3785115820601275E-3</v>
      </c>
      <c r="K114" s="3">
        <f>'Population 2016'!K114/'Population 2016'!K$6</f>
        <v>7.6550019018638265E-3</v>
      </c>
      <c r="L114" s="3">
        <f>'Population 2016'!L114/'Population 2016'!L$6</f>
        <v>1.8257799231250559E-2</v>
      </c>
      <c r="M114" s="3">
        <f>'Population 2016'!M114/'Population 2016'!M$6</f>
        <v>1.8257799231250559E-2</v>
      </c>
      <c r="N114" s="3">
        <f>'Population 2016'!N114/'Population 2016'!N$6</f>
        <v>7.3813759943536887E-3</v>
      </c>
      <c r="O114" s="3">
        <f>'Population 2016'!O114/'Population 2016'!O$6</f>
        <v>9.2948938217304652E-3</v>
      </c>
      <c r="P114" s="3">
        <f>'Population 2016'!P114/'Population 2016'!P$6</f>
        <v>1.8501876618914205E-2</v>
      </c>
      <c r="Q114" s="3">
        <f>'Population 2016'!Q114/'Population 2016'!Q$6</f>
        <v>1.8588362068965518E-2</v>
      </c>
      <c r="R114" s="3">
        <f>'Population 2016'!R114/'Population 2016'!R$6</f>
        <v>1.2890558306300154E-2</v>
      </c>
      <c r="S114" s="3">
        <f>'Population 2016'!S114/'Population 2016'!S$6</f>
        <v>1.060354170393207E-2</v>
      </c>
      <c r="T114" s="3">
        <f>'Population 2016'!T114/'Population 2016'!T$6</f>
        <v>6.8693475384135599E-3</v>
      </c>
      <c r="U114" s="3">
        <f>'Population 2016'!U114/'Population 2016'!U$6</f>
        <v>2.8166421207658322E-2</v>
      </c>
      <c r="V114" s="3">
        <f>'Population 2016'!V114/'Population 2016'!V$6</f>
        <v>1.2249010180995475E-2</v>
      </c>
      <c r="W114" s="3">
        <f>'Population 2016'!W114/'Population 2016'!W$6</f>
        <v>1.0420725388601036E-2</v>
      </c>
      <c r="X114" s="3">
        <f>'Population 2016'!X114/'Population 2016'!X$6</f>
        <v>1.0420725388601036E-2</v>
      </c>
      <c r="Y114" s="3">
        <f>'Population 2016'!Y114/'Population 2016'!Y$6</f>
        <v>1.0586278167061551E-2</v>
      </c>
      <c r="Z114" s="3">
        <f>'Population 2016'!Z114/'Population 2016'!Z$6</f>
        <v>4.6938942916776799E-3</v>
      </c>
      <c r="AA114" s="3">
        <f>'Population 2016'!AA114/'Population 2016'!AA$6</f>
        <v>7.8816625733515808E-3</v>
      </c>
      <c r="AB114" s="3">
        <f>'Population 2016'!AB114/'Population 2016'!AB$6</f>
        <v>1.4265207249237395E-2</v>
      </c>
      <c r="AC114" s="3">
        <f>'Population 2016'!AC114/'Population 2016'!AC$6</f>
        <v>6.4291355584691458E-3</v>
      </c>
      <c r="AD114" s="3">
        <f>'Population 2016'!AD114/'Population 2016'!AD$6</f>
        <v>1.5948397023360407E-2</v>
      </c>
      <c r="AE114" s="3">
        <f>'Population 2016'!AE114/'Population 2016'!AE$6</f>
        <v>1.4961690831942405E-2</v>
      </c>
      <c r="AF114" s="3">
        <f>'Population 2016'!AF114/'Population 2016'!AF$6</f>
        <v>4.3146365748423501E-3</v>
      </c>
      <c r="AG114" s="3">
        <f>'Population 2016'!AG114/'Population 2016'!AG$6</f>
        <v>1.4961690831942405E-2</v>
      </c>
      <c r="AH114" s="3">
        <f>'Population 2016'!AH114/'Population 2016'!AH$6</f>
        <v>1.0492309951436792E-2</v>
      </c>
      <c r="AI114" s="3">
        <f>'Population 2016'!AI114/'Population 2016'!AI$6</f>
        <v>1.0144933601744392E-2</v>
      </c>
      <c r="AJ114" s="3">
        <f>'Population 2016'!AJ114/'Population 2016'!AJ$6</f>
        <v>1.4511873350923483E-2</v>
      </c>
      <c r="AK114" s="3">
        <f>'Population 2016'!AK114/'Population 2016'!AK$6</f>
        <v>1.7398834829160763E-2</v>
      </c>
      <c r="AL114" s="3">
        <f>'Population 2016'!AL114/'Population 2016'!AL$6</f>
        <v>7.0764493397287853E-3</v>
      </c>
      <c r="AM114" s="3">
        <f>'Population 2016'!AM114/'Population 2016'!AM$6</f>
        <v>9.3277208394338708E-3</v>
      </c>
      <c r="AN114" s="3">
        <f>'Population 2016'!AN114/'Population 2016'!AN$6</f>
        <v>2.306805074971165E-2</v>
      </c>
      <c r="AO114" s="3">
        <f>'Population 2016'!AO114/'Population 2016'!AO$6</f>
        <v>2.306805074971165E-2</v>
      </c>
      <c r="AP114" s="3">
        <f>'Population 2016'!AP114/'Population 2016'!AP$6</f>
        <v>1.1326006622834381E-2</v>
      </c>
      <c r="AQ114" s="3">
        <f>'Population 2016'!AQ114/'Population 2016'!AQ$6</f>
        <v>9.8770883933171419E-3</v>
      </c>
      <c r="AR114" s="3">
        <f>'Population 2016'!AR114/'Population 2016'!AR$6</f>
        <v>9.8741512016847673E-3</v>
      </c>
      <c r="AS114" s="3">
        <f>'Population 2016'!AS114/'Population 2016'!AS$6</f>
        <v>1.6995241332426921E-2</v>
      </c>
      <c r="AT114" s="3">
        <f>'Population 2016'!AT114/'Population 2016'!AT$6</f>
        <v>2.3847376788553261E-2</v>
      </c>
      <c r="AU114" s="3">
        <f>'Population 2016'!AU114/'Population 2016'!AU$6</f>
        <v>2.3847376788553261E-2</v>
      </c>
      <c r="AV114" s="3">
        <f>'Population 2016'!AV114/'Population 2016'!AV$6</f>
        <v>1.4321458358155606E-2</v>
      </c>
      <c r="AW114" s="3">
        <f>'Population 2016'!AW114/'Population 2016'!AW$6</f>
        <v>1.2055790792717385E-2</v>
      </c>
      <c r="AX114" s="3">
        <f>'Population 2016'!AX114/'Population 2016'!AX$6</f>
        <v>9.0837465820086203E-3</v>
      </c>
      <c r="AY114" s="3">
        <f>'Population 2016'!AY114/'Population 2016'!AY$6</f>
        <v>9.996689268500324E-3</v>
      </c>
      <c r="AZ114" s="3">
        <f>'Population 2016'!AZ114/'Population 2016'!AZ$6</f>
        <v>9.5398027726168351E-3</v>
      </c>
      <c r="BA114" s="3">
        <f>'Population 2016'!BA114/'Population 2016'!BA$6</f>
        <v>8.6067778375470676E-3</v>
      </c>
      <c r="BB114" s="3">
        <f>'Population 2016'!BB114/'Population 2016'!BB$6</f>
        <v>1.0580724609501588E-2</v>
      </c>
      <c r="BC114" s="5">
        <f>'Population 2016'!BC114/'Population 2016'!BC$6</f>
        <v>2.8166421207658322E-2</v>
      </c>
      <c r="BD114" s="9">
        <v>112</v>
      </c>
    </row>
    <row r="115" spans="1:56" x14ac:dyDescent="0.35">
      <c r="A115" s="3"/>
      <c r="B115" s="3" t="s">
        <v>81</v>
      </c>
      <c r="C115" s="60">
        <f>'Population 2016'!C115/'Population 2016'!C$6</f>
        <v>7.1899878075019725E-3</v>
      </c>
      <c r="D115" s="3">
        <f>'Population 2016'!D115/'Population 2016'!D$6</f>
        <v>7.6766144430204276E-3</v>
      </c>
      <c r="E115" s="3">
        <f>'Population 2016'!E115/'Population 2016'!E$6</f>
        <v>8.9881124963757612E-3</v>
      </c>
      <c r="F115" s="3">
        <f>'Population 2016'!F115/'Population 2016'!F$6</f>
        <v>1.0603306500476067E-2</v>
      </c>
      <c r="G115" s="3">
        <f>'Population 2016'!G115/'Population 2016'!G$6</f>
        <v>1.0466808463002351E-2</v>
      </c>
      <c r="H115" s="3">
        <f>'Population 2016'!H115/'Population 2016'!H$6</f>
        <v>5.306558071036329E-3</v>
      </c>
      <c r="I115" s="3">
        <f>'Population 2016'!I115/'Population 2016'!I$6</f>
        <v>1.034281829659124E-2</v>
      </c>
      <c r="J115" s="3">
        <f>'Population 2016'!J115/'Population 2016'!J$6</f>
        <v>4.8815977845056207E-3</v>
      </c>
      <c r="K115" s="3">
        <f>'Population 2016'!K115/'Population 2016'!K$6</f>
        <v>4.8497527577025488E-3</v>
      </c>
      <c r="L115" s="3">
        <f>'Population 2016'!L115/'Population 2016'!L$6</f>
        <v>1.0168052203450434E-2</v>
      </c>
      <c r="M115" s="3">
        <f>'Population 2016'!M115/'Population 2016'!M$6</f>
        <v>1.0168052203450434E-2</v>
      </c>
      <c r="N115" s="3">
        <f>'Population 2016'!N115/'Population 2016'!N$6</f>
        <v>4.0435824670264232E-3</v>
      </c>
      <c r="O115" s="3">
        <f>'Population 2016'!O115/'Population 2016'!O$6</f>
        <v>4.965294481478936E-3</v>
      </c>
      <c r="P115" s="3">
        <f>'Population 2016'!P115/'Population 2016'!P$6</f>
        <v>1.0731088438970238E-2</v>
      </c>
      <c r="Q115" s="3">
        <f>'Population 2016'!Q115/'Population 2016'!Q$6</f>
        <v>1.0467980295566502E-2</v>
      </c>
      <c r="R115" s="3">
        <f>'Population 2016'!R115/'Population 2016'!R$6</f>
        <v>5.7196516988219223E-3</v>
      </c>
      <c r="S115" s="3">
        <f>'Population 2016'!S115/'Population 2016'!S$6</f>
        <v>6.6472711202769392E-3</v>
      </c>
      <c r="T115" s="3">
        <f>'Population 2016'!T115/'Population 2016'!T$6</f>
        <v>4.6863278912367351E-3</v>
      </c>
      <c r="U115" s="3">
        <f>'Population 2016'!U115/'Population 2016'!U$6</f>
        <v>1.1597938144329897E-2</v>
      </c>
      <c r="V115" s="3">
        <f>'Population 2016'!V115/'Population 2016'!V$6</f>
        <v>7.6534219457013572E-3</v>
      </c>
      <c r="W115" s="3">
        <f>'Population 2016'!W115/'Population 2016'!W$6</f>
        <v>6.7067357512953368E-3</v>
      </c>
      <c r="X115" s="3">
        <f>'Population 2016'!X115/'Population 2016'!X$6</f>
        <v>6.7067357512953368E-3</v>
      </c>
      <c r="Y115" s="3">
        <f>'Population 2016'!Y115/'Population 2016'!Y$6</f>
        <v>6.4626707667490048E-3</v>
      </c>
      <c r="Z115" s="3">
        <f>'Population 2016'!Z115/'Population 2016'!Z$6</f>
        <v>2.9165945113337039E-3</v>
      </c>
      <c r="AA115" s="3">
        <f>'Population 2016'!AA115/'Population 2016'!AA$6</f>
        <v>4.5907622315129017E-3</v>
      </c>
      <c r="AB115" s="3">
        <f>'Population 2016'!AB115/'Population 2016'!AB$6</f>
        <v>8.1643638973622826E-3</v>
      </c>
      <c r="AC115" s="3">
        <f>'Population 2016'!AC115/'Population 2016'!AC$6</f>
        <v>3.7349289779911527E-3</v>
      </c>
      <c r="AD115" s="3">
        <f>'Population 2016'!AD115/'Population 2016'!AD$6</f>
        <v>1.0001035610196322E-2</v>
      </c>
      <c r="AE115" s="3">
        <f>'Population 2016'!AE115/'Population 2016'!AE$6</f>
        <v>9.8336919580911779E-3</v>
      </c>
      <c r="AF115" s="3">
        <f>'Population 2016'!AF115/'Population 2016'!AF$6</f>
        <v>2.2126341409447947E-3</v>
      </c>
      <c r="AG115" s="3">
        <f>'Population 2016'!AG115/'Population 2016'!AG$6</f>
        <v>9.8336919580911779E-3</v>
      </c>
      <c r="AH115" s="3">
        <f>'Population 2016'!AH115/'Population 2016'!AH$6</f>
        <v>6.1289634604694094E-3</v>
      </c>
      <c r="AI115" s="3">
        <f>'Population 2016'!AI115/'Population 2016'!AI$6</f>
        <v>6.2987314647794191E-3</v>
      </c>
      <c r="AJ115" s="3">
        <f>'Population 2016'!AJ115/'Population 2016'!AJ$6</f>
        <v>9.4189114560962132E-3</v>
      </c>
      <c r="AK115" s="3">
        <f>'Population 2016'!AK115/'Population 2016'!AK$6</f>
        <v>1.1100614076523381E-2</v>
      </c>
      <c r="AL115" s="3">
        <f>'Population 2016'!AL115/'Population 2016'!AL$6</f>
        <v>3.6122461064724345E-3</v>
      </c>
      <c r="AM115" s="3">
        <f>'Population 2016'!AM115/'Population 2016'!AM$6</f>
        <v>5.1366520253782336E-3</v>
      </c>
      <c r="AN115" s="3">
        <f>'Population 2016'!AN115/'Population 2016'!AN$6</f>
        <v>1.114955786236063E-2</v>
      </c>
      <c r="AO115" s="3">
        <f>'Population 2016'!AO115/'Population 2016'!AO$6</f>
        <v>1.114955786236063E-2</v>
      </c>
      <c r="AP115" s="3">
        <f>'Population 2016'!AP115/'Population 2016'!AP$6</f>
        <v>9.7902769112636172E-3</v>
      </c>
      <c r="AQ115" s="3">
        <f>'Population 2016'!AQ115/'Population 2016'!AQ$6</f>
        <v>5.1961433723412085E-3</v>
      </c>
      <c r="AR115" s="3">
        <f>'Population 2016'!AR115/'Population 2016'!AR$6</f>
        <v>5.8843610853314314E-3</v>
      </c>
      <c r="AS115" s="3">
        <f>'Population 2016'!AS115/'Population 2016'!AS$6</f>
        <v>1.034281829659124E-2</v>
      </c>
      <c r="AT115" s="3">
        <f>'Population 2016'!AT115/'Population 2016'!AT$6</f>
        <v>7.9491255961844191E-3</v>
      </c>
      <c r="AU115" s="3">
        <f>'Population 2016'!AU115/'Population 2016'!AU$6</f>
        <v>7.9491255961844191E-3</v>
      </c>
      <c r="AV115" s="3">
        <f>'Population 2016'!AV115/'Population 2016'!AV$6</f>
        <v>8.507089241034195E-3</v>
      </c>
      <c r="AW115" s="3">
        <f>'Population 2016'!AW115/'Population 2016'!AW$6</f>
        <v>7.4611585680472402E-3</v>
      </c>
      <c r="AX115" s="3">
        <f>'Population 2016'!AX115/'Population 2016'!AX$6</f>
        <v>4.9126384576169066E-3</v>
      </c>
      <c r="AY115" s="3">
        <f>'Population 2016'!AY115/'Population 2016'!AY$6</f>
        <v>6.591365440262795E-3</v>
      </c>
      <c r="AZ115" s="3">
        <f>'Population 2016'!AZ115/'Population 2016'!AZ$6</f>
        <v>6.4670573102758328E-3</v>
      </c>
      <c r="BA115" s="3">
        <f>'Population 2016'!BA115/'Population 2016'!BA$6</f>
        <v>5.1202358894666591E-3</v>
      </c>
      <c r="BB115" s="3">
        <f>'Population 2016'!BB115/'Population 2016'!BB$6</f>
        <v>5.9952038369304557E-3</v>
      </c>
      <c r="BC115" s="5">
        <f>'Population 2016'!BC115/'Population 2016'!BC$6</f>
        <v>1.1597938144329897E-2</v>
      </c>
      <c r="BD115" s="9">
        <v>113</v>
      </c>
    </row>
    <row r="116" spans="1:56" x14ac:dyDescent="0.35">
      <c r="A116" s="3"/>
      <c r="B116" s="3" t="s">
        <v>82</v>
      </c>
      <c r="C116" s="60">
        <f>'Population 2016'!C116/'Population 2016'!C$6</f>
        <v>3.4963781108800114E-3</v>
      </c>
      <c r="D116" s="3">
        <f>'Population 2016'!D116/'Population 2016'!D$6</f>
        <v>4.041011691470719E-3</v>
      </c>
      <c r="E116" s="3">
        <f>'Population 2016'!E116/'Population 2016'!E$6</f>
        <v>5.508843142939983E-3</v>
      </c>
      <c r="F116" s="3">
        <f>'Population 2016'!F116/'Population 2016'!F$6</f>
        <v>6.9678871288842729E-3</v>
      </c>
      <c r="G116" s="3">
        <f>'Population 2016'!G116/'Population 2016'!G$6</f>
        <v>5.8211127280868693E-3</v>
      </c>
      <c r="H116" s="3">
        <f>'Population 2016'!H116/'Population 2016'!H$6</f>
        <v>3.6967033753286787E-3</v>
      </c>
      <c r="I116" s="3">
        <f>'Population 2016'!I116/'Population 2016'!I$6</f>
        <v>7.1380013596193063E-3</v>
      </c>
      <c r="J116" s="3">
        <f>'Population 2016'!J116/'Population 2016'!J$6</f>
        <v>2.9571217348447511E-3</v>
      </c>
      <c r="K116" s="3">
        <f>'Population 2016'!K116/'Population 2016'!K$6</f>
        <v>2.9003423354887789E-3</v>
      </c>
      <c r="L116" s="3">
        <f>'Population 2016'!L116/'Population 2016'!L$6</f>
        <v>6.1678734245105924E-3</v>
      </c>
      <c r="M116" s="3">
        <f>'Population 2016'!M116/'Population 2016'!M$6</f>
        <v>6.1678734245105924E-3</v>
      </c>
      <c r="N116" s="3">
        <f>'Population 2016'!N116/'Population 2016'!N$6</f>
        <v>2.4261494802158539E-3</v>
      </c>
      <c r="O116" s="3">
        <f>'Population 2016'!O116/'Population 2016'!O$6</f>
        <v>3.1612947563741324E-3</v>
      </c>
      <c r="P116" s="3">
        <f>'Population 2016'!P116/'Population 2016'!P$6</f>
        <v>7.3478881429402121E-3</v>
      </c>
      <c r="Q116" s="3">
        <f>'Population 2016'!Q116/'Population 2016'!Q$6</f>
        <v>5.6573275862068966E-3</v>
      </c>
      <c r="R116" s="3">
        <f>'Population 2016'!R116/'Population 2016'!R$6</f>
        <v>2.9878777531159298E-3</v>
      </c>
      <c r="S116" s="3">
        <f>'Population 2016'!S116/'Population 2016'!S$6</f>
        <v>3.8300066288576269E-3</v>
      </c>
      <c r="T116" s="3">
        <f>'Population 2016'!T116/'Population 2016'!T$6</f>
        <v>2.8320254882293941E-3</v>
      </c>
      <c r="U116" s="3">
        <f>'Population 2016'!U116/'Population 2016'!U$6</f>
        <v>1.0493372606774668E-2</v>
      </c>
      <c r="V116" s="3">
        <f>'Population 2016'!V116/'Population 2016'!V$6</f>
        <v>4.8783936651583711E-3</v>
      </c>
      <c r="W116" s="3">
        <f>'Population 2016'!W116/'Population 2016'!W$6</f>
        <v>3.9958549222797925E-3</v>
      </c>
      <c r="X116" s="3">
        <f>'Population 2016'!X116/'Population 2016'!X$6</f>
        <v>3.9958549222797925E-3</v>
      </c>
      <c r="Y116" s="3">
        <f>'Population 2016'!Y116/'Population 2016'!Y$6</f>
        <v>4.0530322125321367E-3</v>
      </c>
      <c r="Z116" s="3">
        <f>'Population 2016'!Z116/'Population 2016'!Z$6</f>
        <v>1.7104611561259118E-3</v>
      </c>
      <c r="AA116" s="3">
        <f>'Population 2016'!AA116/'Population 2016'!AA$6</f>
        <v>2.3709980814538454E-3</v>
      </c>
      <c r="AB116" s="3">
        <f>'Population 2016'!AB116/'Population 2016'!AB$6</f>
        <v>4.1831150188408397E-3</v>
      </c>
      <c r="AC116" s="3">
        <f>'Population 2016'!AC116/'Population 2016'!AC$6</f>
        <v>2.009469601179615E-3</v>
      </c>
      <c r="AD116" s="3">
        <f>'Population 2016'!AD116/'Population 2016'!AD$6</f>
        <v>5.5627061973873033E-3</v>
      </c>
      <c r="AE116" s="3">
        <f>'Population 2016'!AE116/'Population 2016'!AE$6</f>
        <v>5.4698654654413096E-3</v>
      </c>
      <c r="AF116" s="3">
        <f>'Population 2016'!AF116/'Population 2016'!AF$6</f>
        <v>7.1910609580705831E-4</v>
      </c>
      <c r="AG116" s="3">
        <f>'Population 2016'!AG116/'Population 2016'!AG$6</f>
        <v>5.4698654654413096E-3</v>
      </c>
      <c r="AH116" s="3">
        <f>'Population 2016'!AH116/'Population 2016'!AH$6</f>
        <v>3.0207783399004962E-3</v>
      </c>
      <c r="AI116" s="3">
        <f>'Population 2016'!AI116/'Population 2016'!AI$6</f>
        <v>3.4611634029053685E-3</v>
      </c>
      <c r="AJ116" s="3">
        <f>'Population 2016'!AJ116/'Population 2016'!AJ$6</f>
        <v>4.2645885745842792E-3</v>
      </c>
      <c r="AK116" s="3">
        <f>'Population 2016'!AK116/'Population 2016'!AK$6</f>
        <v>5.0385766021099039E-3</v>
      </c>
      <c r="AL116" s="3">
        <f>'Population 2016'!AL116/'Population 2016'!AL$6</f>
        <v>2.279860247527684E-3</v>
      </c>
      <c r="AM116" s="3">
        <f>'Population 2016'!AM116/'Population 2016'!AM$6</f>
        <v>2.1961932650073207E-3</v>
      </c>
      <c r="AN116" s="3">
        <f>'Population 2016'!AN116/'Population 2016'!AN$6</f>
        <v>4.61361014994233E-3</v>
      </c>
      <c r="AO116" s="3">
        <f>'Population 2016'!AO116/'Population 2016'!AO$6</f>
        <v>4.61361014994233E-3</v>
      </c>
      <c r="AP116" s="3">
        <f>'Population 2016'!AP116/'Population 2016'!AP$6</f>
        <v>4.6071891347122911E-3</v>
      </c>
      <c r="AQ116" s="3">
        <f>'Population 2016'!AQ116/'Population 2016'!AQ$6</f>
        <v>2.4729520865533232E-3</v>
      </c>
      <c r="AR116" s="3">
        <f>'Population 2016'!AR116/'Population 2016'!AR$6</f>
        <v>3.3301945552562475E-3</v>
      </c>
      <c r="AS116" s="3">
        <f>'Population 2016'!AS116/'Population 2016'!AS$6</f>
        <v>7.1380013596193063E-3</v>
      </c>
      <c r="AT116" s="3">
        <f>'Population 2016'!AT116/'Population 2016'!AT$6</f>
        <v>1.589825119236884E-3</v>
      </c>
      <c r="AU116" s="3">
        <f>'Population 2016'!AU116/'Population 2016'!AU$6</f>
        <v>1.589825119236884E-3</v>
      </c>
      <c r="AV116" s="3">
        <f>'Population 2016'!AV116/'Population 2016'!AV$6</f>
        <v>6.7198856189681876E-3</v>
      </c>
      <c r="AW116" s="3">
        <f>'Population 2016'!AW116/'Population 2016'!AW$6</f>
        <v>4.1277979344630181E-3</v>
      </c>
      <c r="AX116" s="3">
        <f>'Population 2016'!AX116/'Population 2016'!AX$6</f>
        <v>3.0124669787273484E-3</v>
      </c>
      <c r="AY116" s="3">
        <f>'Population 2016'!AY116/'Population 2016'!AY$6</f>
        <v>3.8868847736448576E-3</v>
      </c>
      <c r="AZ116" s="3">
        <f>'Population 2016'!AZ116/'Population 2016'!AZ$6</f>
        <v>3.7694726311276261E-3</v>
      </c>
      <c r="BA116" s="3">
        <f>'Population 2016'!BA116/'Population 2016'!BA$6</f>
        <v>2.0321558783097243E-3</v>
      </c>
      <c r="BB116" s="3">
        <f>'Population 2016'!BB116/'Population 2016'!BB$6</f>
        <v>3.3216669907317389E-3</v>
      </c>
      <c r="BC116" s="5">
        <f>'Population 2016'!BC116/'Population 2016'!BC$6</f>
        <v>1.0493372606774668E-2</v>
      </c>
      <c r="BD116" s="9">
        <v>114</v>
      </c>
    </row>
    <row r="117" spans="1:56" x14ac:dyDescent="0.35">
      <c r="A117" s="3"/>
      <c r="B117" s="3" t="s">
        <v>76</v>
      </c>
      <c r="C117" s="60">
        <f>'Population 2016'!C117/'Population 2016'!C$6</f>
        <v>0</v>
      </c>
      <c r="D117" s="3">
        <f>'Population 2016'!D117/'Population 2016'!D$6</f>
        <v>0</v>
      </c>
      <c r="E117" s="3">
        <f>'Population 2016'!E117/'Population 2016'!E$6</f>
        <v>0</v>
      </c>
      <c r="F117" s="3">
        <f>'Population 2016'!F117/'Population 2016'!F$6</f>
        <v>0</v>
      </c>
      <c r="G117" s="3">
        <f>'Population 2016'!G117/'Population 2016'!G$6</f>
        <v>0</v>
      </c>
      <c r="H117" s="3">
        <f>'Population 2016'!H117/'Population 2016'!H$6</f>
        <v>0</v>
      </c>
      <c r="I117" s="3">
        <f>'Population 2016'!I117/'Population 2016'!I$6</f>
        <v>0</v>
      </c>
      <c r="J117" s="3">
        <f>'Population 2016'!J117/'Population 2016'!J$6</f>
        <v>0</v>
      </c>
      <c r="K117" s="3">
        <f>'Population 2016'!K117/'Population 2016'!K$6</f>
        <v>0</v>
      </c>
      <c r="L117" s="3">
        <f>'Population 2016'!L117/'Population 2016'!L$6</f>
        <v>0</v>
      </c>
      <c r="M117" s="3">
        <f>'Population 2016'!M117/'Population 2016'!M$6</f>
        <v>0</v>
      </c>
      <c r="N117" s="3">
        <f>'Population 2016'!N117/'Population 2016'!N$6</f>
        <v>0</v>
      </c>
      <c r="O117" s="3">
        <f>'Population 2016'!O117/'Population 2016'!O$6</f>
        <v>0</v>
      </c>
      <c r="P117" s="3">
        <f>'Population 2016'!P117/'Population 2016'!P$6</f>
        <v>0</v>
      </c>
      <c r="Q117" s="3">
        <f>'Population 2016'!Q117/'Population 2016'!Q$6</f>
        <v>0</v>
      </c>
      <c r="R117" s="3">
        <f>'Population 2016'!R117/'Population 2016'!R$6</f>
        <v>0</v>
      </c>
      <c r="S117" s="3">
        <f>'Population 2016'!S117/'Population 2016'!S$6</f>
        <v>0</v>
      </c>
      <c r="T117" s="3">
        <f>'Population 2016'!T117/'Population 2016'!T$6</f>
        <v>0</v>
      </c>
      <c r="U117" s="3">
        <f>'Population 2016'!U117/'Population 2016'!U$6</f>
        <v>0</v>
      </c>
      <c r="V117" s="3">
        <f>'Population 2016'!V117/'Population 2016'!V$6</f>
        <v>0</v>
      </c>
      <c r="W117" s="3">
        <f>'Population 2016'!W117/'Population 2016'!W$6</f>
        <v>0</v>
      </c>
      <c r="X117" s="3">
        <f>'Population 2016'!X117/'Population 2016'!X$6</f>
        <v>0</v>
      </c>
      <c r="Y117" s="3">
        <f>'Population 2016'!Y117/'Population 2016'!Y$6</f>
        <v>0</v>
      </c>
      <c r="Z117" s="3">
        <f>'Population 2016'!Z117/'Population 2016'!Z$6</f>
        <v>0</v>
      </c>
      <c r="AA117" s="3">
        <f>'Population 2016'!AA117/'Population 2016'!AA$6</f>
        <v>0</v>
      </c>
      <c r="AB117" s="3">
        <f>'Population 2016'!AB117/'Population 2016'!AB$6</f>
        <v>0</v>
      </c>
      <c r="AC117" s="3">
        <f>'Population 2016'!AC117/'Population 2016'!AC$6</f>
        <v>0</v>
      </c>
      <c r="AD117" s="3">
        <f>'Population 2016'!AD117/'Population 2016'!AD$6</f>
        <v>0</v>
      </c>
      <c r="AE117" s="3">
        <f>'Population 2016'!AE117/'Population 2016'!AE$6</f>
        <v>0</v>
      </c>
      <c r="AF117" s="3">
        <f>'Population 2016'!AF117/'Population 2016'!AF$6</f>
        <v>0</v>
      </c>
      <c r="AG117" s="3">
        <f>'Population 2016'!AG117/'Population 2016'!AG$6</f>
        <v>0</v>
      </c>
      <c r="AH117" s="3">
        <f>'Population 2016'!AH117/'Population 2016'!AH$6</f>
        <v>0</v>
      </c>
      <c r="AI117" s="3">
        <f>'Population 2016'!AI117/'Population 2016'!AI$6</f>
        <v>0</v>
      </c>
      <c r="AJ117" s="3">
        <f>'Population 2016'!AJ117/'Population 2016'!AJ$6</f>
        <v>0</v>
      </c>
      <c r="AK117" s="3">
        <f>'Population 2016'!AK117/'Population 2016'!AK$6</f>
        <v>0</v>
      </c>
      <c r="AL117" s="3">
        <f>'Population 2016'!AL117/'Population 2016'!AL$6</f>
        <v>0</v>
      </c>
      <c r="AM117" s="3">
        <f>'Population 2016'!AM117/'Population 2016'!AM$6</f>
        <v>0</v>
      </c>
      <c r="AN117" s="3">
        <f>'Population 2016'!AN117/'Population 2016'!AN$6</f>
        <v>0</v>
      </c>
      <c r="AO117" s="3">
        <f>'Population 2016'!AO117/'Population 2016'!AO$6</f>
        <v>0</v>
      </c>
      <c r="AP117" s="3">
        <f>'Population 2016'!AP117/'Population 2016'!AP$6</f>
        <v>0</v>
      </c>
      <c r="AQ117" s="3">
        <f>'Population 2016'!AQ117/'Population 2016'!AQ$6</f>
        <v>0</v>
      </c>
      <c r="AR117" s="3">
        <f>'Population 2016'!AR117/'Population 2016'!AR$6</f>
        <v>0</v>
      </c>
      <c r="AS117" s="3">
        <f>'Population 2016'!AS117/'Population 2016'!AS$6</f>
        <v>0</v>
      </c>
      <c r="AT117" s="3">
        <f>'Population 2016'!AT117/'Population 2016'!AT$6</f>
        <v>0</v>
      </c>
      <c r="AU117" s="3">
        <f>'Population 2016'!AU117/'Population 2016'!AU$6</f>
        <v>0</v>
      </c>
      <c r="AV117" s="3">
        <f>'Population 2016'!AV117/'Population 2016'!AV$6</f>
        <v>0</v>
      </c>
      <c r="AW117" s="3">
        <f>'Population 2016'!AW117/'Population 2016'!AW$6</f>
        <v>0</v>
      </c>
      <c r="AX117" s="3">
        <f>'Population 2016'!AX117/'Population 2016'!AX$6</f>
        <v>0</v>
      </c>
      <c r="AY117" s="3">
        <f>'Population 2016'!AY117/'Population 2016'!AY$6</f>
        <v>0</v>
      </c>
      <c r="AZ117" s="3">
        <f>'Population 2016'!AZ117/'Population 2016'!AZ$6</f>
        <v>0</v>
      </c>
      <c r="BA117" s="3">
        <f>'Population 2016'!BA117/'Population 2016'!BA$6</f>
        <v>0</v>
      </c>
      <c r="BB117" s="3">
        <f>'Population 2016'!BB117/'Population 2016'!BB$6</f>
        <v>0</v>
      </c>
      <c r="BC117" s="5">
        <f>'Population 2016'!BC117/'Population 2016'!BC$6</f>
        <v>0</v>
      </c>
      <c r="BD117" s="9">
        <v>115</v>
      </c>
    </row>
    <row r="118" spans="1:56" x14ac:dyDescent="0.35">
      <c r="A118" s="3"/>
      <c r="B118" s="3" t="s">
        <v>46</v>
      </c>
      <c r="C118" s="60">
        <f>'Population 2016'!C118/'Population 2016'!C$6</f>
        <v>0</v>
      </c>
      <c r="D118" s="3">
        <f>'Population 2016'!D118/'Population 2016'!D$6</f>
        <v>0</v>
      </c>
      <c r="E118" s="3">
        <f>'Population 2016'!E118/'Population 2016'!E$6</f>
        <v>0</v>
      </c>
      <c r="F118" s="3">
        <f>'Population 2016'!F118/'Population 2016'!F$6</f>
        <v>0</v>
      </c>
      <c r="G118" s="3">
        <f>'Population 2016'!G118/'Population 2016'!G$6</f>
        <v>0</v>
      </c>
      <c r="H118" s="3">
        <f>'Population 2016'!H118/'Population 2016'!H$6</f>
        <v>0</v>
      </c>
      <c r="I118" s="3">
        <f>'Population 2016'!I118/'Population 2016'!I$6</f>
        <v>0</v>
      </c>
      <c r="J118" s="3">
        <f>'Population 2016'!J118/'Population 2016'!J$6</f>
        <v>0</v>
      </c>
      <c r="K118" s="3">
        <f>'Population 2016'!K118/'Population 2016'!K$6</f>
        <v>0</v>
      </c>
      <c r="L118" s="3">
        <f>'Population 2016'!L118/'Population 2016'!L$6</f>
        <v>0</v>
      </c>
      <c r="M118" s="3">
        <f>'Population 2016'!M118/'Population 2016'!M$6</f>
        <v>0</v>
      </c>
      <c r="N118" s="3">
        <f>'Population 2016'!N118/'Population 2016'!N$6</f>
        <v>0</v>
      </c>
      <c r="O118" s="3">
        <f>'Population 2016'!O118/'Population 2016'!O$6</f>
        <v>0</v>
      </c>
      <c r="P118" s="3">
        <f>'Population 2016'!P118/'Population 2016'!P$6</f>
        <v>0</v>
      </c>
      <c r="Q118" s="3">
        <f>'Population 2016'!Q118/'Population 2016'!Q$6</f>
        <v>0</v>
      </c>
      <c r="R118" s="3">
        <f>'Population 2016'!R118/'Population 2016'!R$6</f>
        <v>0</v>
      </c>
      <c r="S118" s="3">
        <f>'Population 2016'!S118/'Population 2016'!S$6</f>
        <v>0</v>
      </c>
      <c r="T118" s="3">
        <f>'Population 2016'!T118/'Population 2016'!T$6</f>
        <v>0</v>
      </c>
      <c r="U118" s="3">
        <f>'Population 2016'!U118/'Population 2016'!U$6</f>
        <v>0</v>
      </c>
      <c r="V118" s="3">
        <f>'Population 2016'!V118/'Population 2016'!V$6</f>
        <v>0</v>
      </c>
      <c r="W118" s="3">
        <f>'Population 2016'!W118/'Population 2016'!W$6</f>
        <v>0</v>
      </c>
      <c r="X118" s="3">
        <f>'Population 2016'!X118/'Population 2016'!X$6</f>
        <v>0</v>
      </c>
      <c r="Y118" s="3">
        <f>'Population 2016'!Y118/'Population 2016'!Y$6</f>
        <v>0</v>
      </c>
      <c r="Z118" s="3">
        <f>'Population 2016'!Z118/'Population 2016'!Z$6</f>
        <v>0</v>
      </c>
      <c r="AA118" s="3">
        <f>'Population 2016'!AA118/'Population 2016'!AA$6</f>
        <v>0</v>
      </c>
      <c r="AB118" s="3">
        <f>'Population 2016'!AB118/'Population 2016'!AB$6</f>
        <v>0</v>
      </c>
      <c r="AC118" s="3">
        <f>'Population 2016'!AC118/'Population 2016'!AC$6</f>
        <v>0</v>
      </c>
      <c r="AD118" s="3">
        <f>'Population 2016'!AD118/'Population 2016'!AD$6</f>
        <v>0</v>
      </c>
      <c r="AE118" s="3">
        <f>'Population 2016'!AE118/'Population 2016'!AE$6</f>
        <v>0</v>
      </c>
      <c r="AF118" s="3">
        <f>'Population 2016'!AF118/'Population 2016'!AF$6</f>
        <v>0</v>
      </c>
      <c r="AG118" s="3">
        <f>'Population 2016'!AG118/'Population 2016'!AG$6</f>
        <v>0</v>
      </c>
      <c r="AH118" s="3">
        <f>'Population 2016'!AH118/'Population 2016'!AH$6</f>
        <v>0</v>
      </c>
      <c r="AI118" s="3">
        <f>'Population 2016'!AI118/'Population 2016'!AI$6</f>
        <v>0</v>
      </c>
      <c r="AJ118" s="3">
        <f>'Population 2016'!AJ118/'Population 2016'!AJ$6</f>
        <v>0</v>
      </c>
      <c r="AK118" s="3">
        <f>'Population 2016'!AK118/'Population 2016'!AK$6</f>
        <v>0</v>
      </c>
      <c r="AL118" s="3">
        <f>'Population 2016'!AL118/'Population 2016'!AL$6</f>
        <v>0</v>
      </c>
      <c r="AM118" s="3">
        <f>'Population 2016'!AM118/'Population 2016'!AM$6</f>
        <v>0</v>
      </c>
      <c r="AN118" s="3">
        <f>'Population 2016'!AN118/'Population 2016'!AN$6</f>
        <v>0</v>
      </c>
      <c r="AO118" s="3">
        <f>'Population 2016'!AO118/'Population 2016'!AO$6</f>
        <v>0</v>
      </c>
      <c r="AP118" s="3">
        <f>'Population 2016'!AP118/'Population 2016'!AP$6</f>
        <v>0</v>
      </c>
      <c r="AQ118" s="3">
        <f>'Population 2016'!AQ118/'Population 2016'!AQ$6</f>
        <v>0</v>
      </c>
      <c r="AR118" s="3">
        <f>'Population 2016'!AR118/'Population 2016'!AR$6</f>
        <v>0</v>
      </c>
      <c r="AS118" s="3">
        <f>'Population 2016'!AS118/'Population 2016'!AS$6</f>
        <v>0</v>
      </c>
      <c r="AT118" s="3">
        <f>'Population 2016'!AT118/'Population 2016'!AT$6</f>
        <v>0</v>
      </c>
      <c r="AU118" s="3">
        <f>'Population 2016'!AU118/'Population 2016'!AU$6</f>
        <v>0</v>
      </c>
      <c r="AV118" s="3">
        <f>'Population 2016'!AV118/'Population 2016'!AV$6</f>
        <v>0</v>
      </c>
      <c r="AW118" s="3">
        <f>'Population 2016'!AW118/'Population 2016'!AW$6</f>
        <v>0</v>
      </c>
      <c r="AX118" s="3">
        <f>'Population 2016'!AX118/'Population 2016'!AX$6</f>
        <v>0</v>
      </c>
      <c r="AY118" s="3">
        <f>'Population 2016'!AY118/'Population 2016'!AY$6</f>
        <v>0</v>
      </c>
      <c r="AZ118" s="3">
        <f>'Population 2016'!AZ118/'Population 2016'!AZ$6</f>
        <v>0</v>
      </c>
      <c r="BA118" s="3">
        <f>'Population 2016'!BA118/'Population 2016'!BA$6</f>
        <v>0</v>
      </c>
      <c r="BB118" s="3">
        <f>'Population 2016'!BB118/'Population 2016'!BB$6</f>
        <v>0</v>
      </c>
      <c r="BC118" s="5">
        <f>'Population 2016'!BC118/'Population 2016'!BC$6</f>
        <v>0</v>
      </c>
      <c r="BD118" s="9">
        <v>116</v>
      </c>
    </row>
    <row r="119" spans="1:56" x14ac:dyDescent="0.35">
      <c r="A119" s="3"/>
      <c r="B119" s="3" t="s">
        <v>77</v>
      </c>
      <c r="C119" s="60">
        <f>'Population 2016'!C119/'Population 2016'!C$6</f>
        <v>0</v>
      </c>
      <c r="D119" s="3">
        <f>'Population 2016'!D119/'Population 2016'!D$6</f>
        <v>0</v>
      </c>
      <c r="E119" s="3">
        <f>'Population 2016'!E119/'Population 2016'!E$6</f>
        <v>0</v>
      </c>
      <c r="F119" s="3">
        <f>'Population 2016'!F119/'Population 2016'!F$6</f>
        <v>0</v>
      </c>
      <c r="G119" s="3">
        <f>'Population 2016'!G119/'Population 2016'!G$6</f>
        <v>0</v>
      </c>
      <c r="H119" s="3">
        <f>'Population 2016'!H119/'Population 2016'!H$6</f>
        <v>0</v>
      </c>
      <c r="I119" s="3">
        <f>'Population 2016'!I119/'Population 2016'!I$6</f>
        <v>0</v>
      </c>
      <c r="J119" s="3">
        <f>'Population 2016'!J119/'Population 2016'!J$6</f>
        <v>0</v>
      </c>
      <c r="K119" s="3">
        <f>'Population 2016'!K119/'Population 2016'!K$6</f>
        <v>0</v>
      </c>
      <c r="L119" s="3">
        <f>'Population 2016'!L119/'Population 2016'!L$6</f>
        <v>0</v>
      </c>
      <c r="M119" s="3">
        <f>'Population 2016'!M119/'Population 2016'!M$6</f>
        <v>0</v>
      </c>
      <c r="N119" s="3">
        <f>'Population 2016'!N119/'Population 2016'!N$6</f>
        <v>0</v>
      </c>
      <c r="O119" s="3">
        <f>'Population 2016'!O119/'Population 2016'!O$6</f>
        <v>0</v>
      </c>
      <c r="P119" s="3">
        <f>'Population 2016'!P119/'Population 2016'!P$6</f>
        <v>0</v>
      </c>
      <c r="Q119" s="3">
        <f>'Population 2016'!Q119/'Population 2016'!Q$6</f>
        <v>0</v>
      </c>
      <c r="R119" s="3">
        <f>'Population 2016'!R119/'Population 2016'!R$6</f>
        <v>0</v>
      </c>
      <c r="S119" s="3">
        <f>'Population 2016'!S119/'Population 2016'!S$6</f>
        <v>0</v>
      </c>
      <c r="T119" s="3">
        <f>'Population 2016'!T119/'Population 2016'!T$6</f>
        <v>0</v>
      </c>
      <c r="U119" s="3">
        <f>'Population 2016'!U119/'Population 2016'!U$6</f>
        <v>0</v>
      </c>
      <c r="V119" s="3">
        <f>'Population 2016'!V119/'Population 2016'!V$6</f>
        <v>0</v>
      </c>
      <c r="W119" s="3">
        <f>'Population 2016'!W119/'Population 2016'!W$6</f>
        <v>0</v>
      </c>
      <c r="X119" s="3">
        <f>'Population 2016'!X119/'Population 2016'!X$6</f>
        <v>0</v>
      </c>
      <c r="Y119" s="3">
        <f>'Population 2016'!Y119/'Population 2016'!Y$6</f>
        <v>0</v>
      </c>
      <c r="Z119" s="3">
        <f>'Population 2016'!Z119/'Population 2016'!Z$6</f>
        <v>0</v>
      </c>
      <c r="AA119" s="3">
        <f>'Population 2016'!AA119/'Population 2016'!AA$6</f>
        <v>0</v>
      </c>
      <c r="AB119" s="3">
        <f>'Population 2016'!AB119/'Population 2016'!AB$6</f>
        <v>0</v>
      </c>
      <c r="AC119" s="3">
        <f>'Population 2016'!AC119/'Population 2016'!AC$6</f>
        <v>0</v>
      </c>
      <c r="AD119" s="3">
        <f>'Population 2016'!AD119/'Population 2016'!AD$6</f>
        <v>0</v>
      </c>
      <c r="AE119" s="3">
        <f>'Population 2016'!AE119/'Population 2016'!AE$6</f>
        <v>0</v>
      </c>
      <c r="AF119" s="3">
        <f>'Population 2016'!AF119/'Population 2016'!AF$6</f>
        <v>0</v>
      </c>
      <c r="AG119" s="3">
        <f>'Population 2016'!AG119/'Population 2016'!AG$6</f>
        <v>0</v>
      </c>
      <c r="AH119" s="3">
        <f>'Population 2016'!AH119/'Population 2016'!AH$6</f>
        <v>0</v>
      </c>
      <c r="AI119" s="3">
        <f>'Population 2016'!AI119/'Population 2016'!AI$6</f>
        <v>0</v>
      </c>
      <c r="AJ119" s="3">
        <f>'Population 2016'!AJ119/'Population 2016'!AJ$6</f>
        <v>0</v>
      </c>
      <c r="AK119" s="3">
        <f>'Population 2016'!AK119/'Population 2016'!AK$6</f>
        <v>0</v>
      </c>
      <c r="AL119" s="3">
        <f>'Population 2016'!AL119/'Population 2016'!AL$6</f>
        <v>0</v>
      </c>
      <c r="AM119" s="3">
        <f>'Population 2016'!AM119/'Population 2016'!AM$6</f>
        <v>0</v>
      </c>
      <c r="AN119" s="3">
        <f>'Population 2016'!AN119/'Population 2016'!AN$6</f>
        <v>0</v>
      </c>
      <c r="AO119" s="3">
        <f>'Population 2016'!AO119/'Population 2016'!AO$6</f>
        <v>0</v>
      </c>
      <c r="AP119" s="3">
        <f>'Population 2016'!AP119/'Population 2016'!AP$6</f>
        <v>0</v>
      </c>
      <c r="AQ119" s="3">
        <f>'Population 2016'!AQ119/'Population 2016'!AQ$6</f>
        <v>0</v>
      </c>
      <c r="AR119" s="3">
        <f>'Population 2016'!AR119/'Population 2016'!AR$6</f>
        <v>0</v>
      </c>
      <c r="AS119" s="3">
        <f>'Population 2016'!AS119/'Population 2016'!AS$6</f>
        <v>0</v>
      </c>
      <c r="AT119" s="3">
        <f>'Population 2016'!AT119/'Population 2016'!AT$6</f>
        <v>0</v>
      </c>
      <c r="AU119" s="3">
        <f>'Population 2016'!AU119/'Population 2016'!AU$6</f>
        <v>0</v>
      </c>
      <c r="AV119" s="3">
        <f>'Population 2016'!AV119/'Population 2016'!AV$6</f>
        <v>0</v>
      </c>
      <c r="AW119" s="3">
        <f>'Population 2016'!AW119/'Population 2016'!AW$6</f>
        <v>0</v>
      </c>
      <c r="AX119" s="3">
        <f>'Population 2016'!AX119/'Population 2016'!AX$6</f>
        <v>0</v>
      </c>
      <c r="AY119" s="3">
        <f>'Population 2016'!AY119/'Population 2016'!AY$6</f>
        <v>0</v>
      </c>
      <c r="AZ119" s="3">
        <f>'Population 2016'!AZ119/'Population 2016'!AZ$6</f>
        <v>0</v>
      </c>
      <c r="BA119" s="3">
        <f>'Population 2016'!BA119/'Population 2016'!BA$6</f>
        <v>0</v>
      </c>
      <c r="BB119" s="3">
        <f>'Population 2016'!BB119/'Population 2016'!BB$6</f>
        <v>0</v>
      </c>
      <c r="BC119" s="5">
        <f>'Population 2016'!BC119/'Population 2016'!BC$6</f>
        <v>0</v>
      </c>
      <c r="BD119" s="9">
        <v>117</v>
      </c>
    </row>
    <row r="120" spans="1:56" x14ac:dyDescent="0.35">
      <c r="A120" s="3"/>
      <c r="B120" s="3" t="s">
        <v>47</v>
      </c>
      <c r="C120" s="60">
        <f>'Population 2016'!C120/'Population 2016'!C$6</f>
        <v>1.6585383346482106E-2</v>
      </c>
      <c r="D120" s="3">
        <f>'Population 2016'!D120/'Population 2016'!D$6</f>
        <v>1.7654905448173046E-2</v>
      </c>
      <c r="E120" s="3">
        <f>'Population 2016'!E120/'Population 2016'!E$6</f>
        <v>2.053735382236397E-2</v>
      </c>
      <c r="F120" s="3">
        <f>'Population 2016'!F120/'Population 2016'!F$6</f>
        <v>1.6878732796676187E-2</v>
      </c>
      <c r="G120" s="3">
        <f>'Population 2016'!G120/'Population 2016'!G$6</f>
        <v>1.7015560282100078E-2</v>
      </c>
      <c r="H120" s="3">
        <f>'Population 2016'!H120/'Population 2016'!H$6</f>
        <v>1.2115647191399799E-2</v>
      </c>
      <c r="I120" s="3">
        <f>'Population 2016'!I120/'Population 2016'!I$6</f>
        <v>1.7723608818102358E-2</v>
      </c>
      <c r="J120" s="3">
        <f>'Population 2016'!J120/'Population 2016'!J$6</f>
        <v>1.4574385693163416E-2</v>
      </c>
      <c r="K120" s="3">
        <f>'Population 2016'!K120/'Population 2016'!K$6</f>
        <v>1.4549258273107645E-2</v>
      </c>
      <c r="L120" s="3">
        <f>'Population 2016'!L120/'Population 2016'!L$6</f>
        <v>2.0202020202020204E-2</v>
      </c>
      <c r="M120" s="3">
        <f>'Population 2016'!M120/'Population 2016'!M$6</f>
        <v>2.0202020202020204E-2</v>
      </c>
      <c r="N120" s="3">
        <f>'Population 2016'!N120/'Population 2016'!N$6</f>
        <v>8.2930200414651004E-3</v>
      </c>
      <c r="O120" s="3">
        <f>'Population 2016'!O120/'Population 2016'!O$6</f>
        <v>1.2490550477630404E-2</v>
      </c>
      <c r="P120" s="3">
        <f>'Population 2016'!P120/'Population 2016'!P$6</f>
        <v>2.2149389438071578E-2</v>
      </c>
      <c r="Q120" s="3">
        <f>'Population 2016'!Q120/'Population 2016'!Q$6</f>
        <v>2.3399014778325122E-2</v>
      </c>
      <c r="R120" s="3">
        <f>'Population 2016'!R120/'Population 2016'!R$6</f>
        <v>1.8610210005122075E-2</v>
      </c>
      <c r="S120" s="3">
        <f>'Population 2016'!S120/'Population 2016'!S$6</f>
        <v>1.5604120413724892E-2</v>
      </c>
      <c r="T120" s="3">
        <f>'Population 2016'!T120/'Population 2016'!T$6</f>
        <v>1.2786257933464258E-2</v>
      </c>
      <c r="U120" s="3">
        <f>'Population 2016'!U120/'Population 2016'!U$6</f>
        <v>2.5773195876288658E-2</v>
      </c>
      <c r="V120" s="3">
        <f>'Population 2016'!V120/'Population 2016'!V$6</f>
        <v>1.9336821266968326E-2</v>
      </c>
      <c r="W120" s="3">
        <f>'Population 2016'!W120/'Population 2016'!W$6</f>
        <v>1.355440414507772E-2</v>
      </c>
      <c r="X120" s="3">
        <f>'Population 2016'!X120/'Population 2016'!X$6</f>
        <v>1.355440414507772E-2</v>
      </c>
      <c r="Y120" s="3">
        <f>'Population 2016'!Y120/'Population 2016'!Y$6</f>
        <v>1.7290921006200534E-2</v>
      </c>
      <c r="Z120" s="3">
        <f>'Population 2016'!Z120/'Population 2016'!Z$6</f>
        <v>7.0757798092668713E-3</v>
      </c>
      <c r="AA120" s="3">
        <f>'Population 2016'!AA120/'Population 2016'!AA$6</f>
        <v>1.0682614972159207E-2</v>
      </c>
      <c r="AB120" s="3">
        <f>'Population 2016'!AB120/'Population 2016'!AB$6</f>
        <v>1.9020276332316528E-2</v>
      </c>
      <c r="AC120" s="3">
        <f>'Population 2016'!AC120/'Population 2016'!AC$6</f>
        <v>8.7284512105449494E-3</v>
      </c>
      <c r="AD120" s="3">
        <f>'Population 2016'!AD120/'Population 2016'!AD$6</f>
        <v>1.9499060553607624E-2</v>
      </c>
      <c r="AE120" s="3">
        <f>'Population 2016'!AE120/'Population 2016'!AE$6</f>
        <v>2.0391336698373116E-2</v>
      </c>
      <c r="AF120" s="3">
        <f>'Population 2016'!AF120/'Population 2016'!AF$6</f>
        <v>5.8911384002655158E-3</v>
      </c>
      <c r="AG120" s="3">
        <f>'Population 2016'!AG120/'Population 2016'!AG$6</f>
        <v>2.0391336698373116E-2</v>
      </c>
      <c r="AH120" s="3">
        <f>'Population 2016'!AH120/'Population 2016'!AH$6</f>
        <v>1.4194861180550942E-2</v>
      </c>
      <c r="AI120" s="3">
        <f>'Population 2016'!AI120/'Population 2016'!AI$6</f>
        <v>1.6456220677417061E-2</v>
      </c>
      <c r="AJ120" s="3">
        <f>'Population 2016'!AJ120/'Population 2016'!AJ$6</f>
        <v>2.1997913726452722E-2</v>
      </c>
      <c r="AK120" s="3">
        <f>'Population 2016'!AK120/'Population 2016'!AK$6</f>
        <v>2.7239804755156669E-2</v>
      </c>
      <c r="AL120" s="3">
        <f>'Population 2016'!AL120/'Population 2016'!AL$6</f>
        <v>9.8152424942263283E-3</v>
      </c>
      <c r="AM120" s="3">
        <f>'Population 2016'!AM120/'Population 2016'!AM$6</f>
        <v>1.3488286969253294E-2</v>
      </c>
      <c r="AN120" s="3">
        <f>'Population 2016'!AN120/'Population 2016'!AN$6</f>
        <v>2.5759323337178008E-2</v>
      </c>
      <c r="AO120" s="3">
        <f>'Population 2016'!AO120/'Population 2016'!AO$6</f>
        <v>2.5759323337178008E-2</v>
      </c>
      <c r="AP120" s="3">
        <f>'Population 2016'!AP120/'Population 2016'!AP$6</f>
        <v>1.8236790324902816E-2</v>
      </c>
      <c r="AQ120" s="3">
        <f>'Population 2016'!AQ120/'Population 2016'!AQ$6</f>
        <v>1.0671965849709281E-2</v>
      </c>
      <c r="AR120" s="3">
        <f>'Population 2016'!AR120/'Population 2016'!AR$6</f>
        <v>1.3391428988066237E-2</v>
      </c>
      <c r="AS120" s="3">
        <f>'Population 2016'!AS120/'Population 2016'!AS$6</f>
        <v>1.7723608818102358E-2</v>
      </c>
      <c r="AT120" s="3">
        <f>'Population 2016'!AT120/'Population 2016'!AT$6</f>
        <v>1.2718600953895072E-2</v>
      </c>
      <c r="AU120" s="3">
        <f>'Population 2016'!AU120/'Population 2016'!AU$6</f>
        <v>1.2718600953895072E-2</v>
      </c>
      <c r="AV120" s="3">
        <f>'Population 2016'!AV120/'Population 2016'!AV$6</f>
        <v>1.5298463004885023E-2</v>
      </c>
      <c r="AW120" s="3">
        <f>'Population 2016'!AW120/'Population 2016'!AW$6</f>
        <v>1.5143449168297856E-2</v>
      </c>
      <c r="AX120" s="3">
        <f>'Population 2016'!AX120/'Population 2016'!AX$6</f>
        <v>1.4598878435370997E-2</v>
      </c>
      <c r="AY120" s="3">
        <f>'Population 2016'!AY120/'Population 2016'!AY$6</f>
        <v>1.2765664704592457E-2</v>
      </c>
      <c r="AZ120" s="3">
        <f>'Population 2016'!AZ120/'Population 2016'!AZ$6</f>
        <v>1.1915821066171216E-2</v>
      </c>
      <c r="BA120" s="3">
        <f>'Population 2016'!BA120/'Population 2016'!BA$6</f>
        <v>1.1615165461319308E-2</v>
      </c>
      <c r="BB120" s="3">
        <f>'Population 2016'!BB120/'Population 2016'!BB$6</f>
        <v>1.7661546438524856E-2</v>
      </c>
      <c r="BC120" s="5">
        <f>'Population 2016'!BC120/'Population 2016'!BC$6</f>
        <v>2.5773195876288658E-2</v>
      </c>
      <c r="BD120" s="9">
        <v>118</v>
      </c>
    </row>
    <row r="121" spans="1:56" x14ac:dyDescent="0.35">
      <c r="A121" s="3"/>
      <c r="B121" s="3" t="s">
        <v>48</v>
      </c>
      <c r="C121" s="60">
        <f>'Population 2016'!C121/'Population 2016'!C$6</f>
        <v>3.9930431040665564E-2</v>
      </c>
      <c r="D121" s="3">
        <f>'Population 2016'!D121/'Population 2016'!D$6</f>
        <v>3.7127612272120941E-2</v>
      </c>
      <c r="E121" s="3">
        <f>'Population 2016'!E121/'Population 2016'!E$6</f>
        <v>2.9573789504204116E-2</v>
      </c>
      <c r="F121" s="3">
        <f>'Population 2016'!F121/'Population 2016'!F$6</f>
        <v>2.6313511641997748E-2</v>
      </c>
      <c r="G121" s="3">
        <f>'Population 2016'!G121/'Population 2016'!G$6</f>
        <v>2.2276950632486286E-2</v>
      </c>
      <c r="H121" s="3">
        <f>'Population 2016'!H121/'Population 2016'!H$6</f>
        <v>1.5555966300375037E-2</v>
      </c>
      <c r="I121" s="3">
        <f>'Population 2016'!I121/'Population 2016'!I$6</f>
        <v>2.6221229484315819E-2</v>
      </c>
      <c r="J121" s="3">
        <f>'Population 2016'!J121/'Population 2016'!J$6</f>
        <v>2.4220235161585581E-2</v>
      </c>
      <c r="K121" s="3">
        <f>'Population 2016'!K121/'Population 2016'!K$6</f>
        <v>1.9303917839482692E-2</v>
      </c>
      <c r="L121" s="3">
        <f>'Population 2016'!L121/'Population 2016'!L$6</f>
        <v>2.7263788325735228E-2</v>
      </c>
      <c r="M121" s="3">
        <f>'Population 2016'!M121/'Population 2016'!M$6</f>
        <v>2.7263788325735228E-2</v>
      </c>
      <c r="N121" s="3">
        <f>'Population 2016'!N121/'Population 2016'!N$6</f>
        <v>2.468790895322678E-2</v>
      </c>
      <c r="O121" s="3">
        <f>'Population 2016'!O121/'Population 2016'!O$6</f>
        <v>1.680296886811903E-2</v>
      </c>
      <c r="P121" s="3">
        <f>'Population 2016'!P121/'Population 2016'!P$6</f>
        <v>3.2563302849289003E-2</v>
      </c>
      <c r="Q121" s="3">
        <f>'Population 2016'!Q121/'Population 2016'!Q$6</f>
        <v>3.282789408866995E-2</v>
      </c>
      <c r="R121" s="3">
        <f>'Population 2016'!R121/'Population 2016'!R$6</f>
        <v>2.5183541061977122E-2</v>
      </c>
      <c r="S121" s="3">
        <f>'Population 2016'!S121/'Population 2016'!S$6</f>
        <v>2.3072107240185609E-2</v>
      </c>
      <c r="T121" s="3">
        <f>'Population 2016'!T121/'Population 2016'!T$6</f>
        <v>2.468750790185683E-2</v>
      </c>
      <c r="U121" s="3">
        <f>'Population 2016'!U121/'Population 2016'!U$6</f>
        <v>2.8718703976435934E-2</v>
      </c>
      <c r="V121" s="3">
        <f>'Population 2016'!V121/'Population 2016'!V$6</f>
        <v>2.3243071266968326E-2</v>
      </c>
      <c r="W121" s="3">
        <f>'Population 2016'!W121/'Population 2016'!W$6</f>
        <v>1.682901554404145E-2</v>
      </c>
      <c r="X121" s="3">
        <f>'Population 2016'!X121/'Population 2016'!X$6</f>
        <v>1.682901554404145E-2</v>
      </c>
      <c r="Y121" s="3">
        <f>'Population 2016'!Y121/'Population 2016'!Y$6</f>
        <v>2.3662852245803296E-2</v>
      </c>
      <c r="Z121" s="3">
        <f>'Population 2016'!Z121/'Population 2016'!Z$6</f>
        <v>1.3340381770069057E-2</v>
      </c>
      <c r="AA121" s="3">
        <f>'Population 2016'!AA121/'Population 2016'!AA$6</f>
        <v>1.592455801571083E-2</v>
      </c>
      <c r="AB121" s="3">
        <f>'Population 2016'!AB121/'Population 2016'!AB$6</f>
        <v>3.7289162031221963E-2</v>
      </c>
      <c r="AC121" s="3">
        <f>'Population 2016'!AC121/'Population 2016'!AC$6</f>
        <v>1.4463123412168865E-2</v>
      </c>
      <c r="AD121" s="3">
        <f>'Population 2016'!AD121/'Population 2016'!AD$6</f>
        <v>2.5239299927507286E-2</v>
      </c>
      <c r="AE121" s="3">
        <f>'Population 2016'!AE121/'Population 2016'!AE$6</f>
        <v>2.6303617752931004E-2</v>
      </c>
      <c r="AF121" s="3">
        <f>'Population 2016'!AF121/'Population 2016'!AF$6</f>
        <v>8.9058524173027988E-3</v>
      </c>
      <c r="AG121" s="3">
        <f>'Population 2016'!AG121/'Population 2016'!AG$6</f>
        <v>2.6303617752931004E-2</v>
      </c>
      <c r="AH121" s="3">
        <f>'Population 2016'!AH121/'Population 2016'!AH$6</f>
        <v>1.8551215129064852E-2</v>
      </c>
      <c r="AI121" s="3">
        <f>'Population 2016'!AI121/'Population 2016'!AI$6</f>
        <v>2.5952447716343637E-2</v>
      </c>
      <c r="AJ121" s="3">
        <f>'Population 2016'!AJ121/'Population 2016'!AJ$6</f>
        <v>2.7182917101306988E-2</v>
      </c>
      <c r="AK121" s="3">
        <f>'Population 2016'!AK121/'Population 2016'!AK$6</f>
        <v>3.8261691072272085E-2</v>
      </c>
      <c r="AL121" s="3">
        <f>'Population 2016'!AL121/'Population 2016'!AL$6</f>
        <v>1.2317167051578136E-2</v>
      </c>
      <c r="AM121" s="3">
        <f>'Population 2016'!AM121/'Population 2016'!AM$6</f>
        <v>1.7276720351390922E-2</v>
      </c>
      <c r="AN121" s="3">
        <f>'Population 2016'!AN121/'Population 2016'!AN$6</f>
        <v>3.4986543637062668E-2</v>
      </c>
      <c r="AO121" s="3">
        <f>'Population 2016'!AO121/'Population 2016'!AO$6</f>
        <v>3.4986543637062668E-2</v>
      </c>
      <c r="AP121" s="3">
        <f>'Population 2016'!AP121/'Population 2016'!AP$6</f>
        <v>3.2106349282526273E-2</v>
      </c>
      <c r="AQ121" s="3">
        <f>'Population 2016'!AQ121/'Population 2016'!AQ$6</f>
        <v>1.4366674026643114E-2</v>
      </c>
      <c r="AR121" s="3">
        <f>'Population 2016'!AR121/'Population 2016'!AR$6</f>
        <v>2.0327073486971433E-2</v>
      </c>
      <c r="AS121" s="3">
        <f>'Population 2016'!AS121/'Population 2016'!AS$6</f>
        <v>2.6221229484315819E-2</v>
      </c>
      <c r="AT121" s="3">
        <f>'Population 2016'!AT121/'Population 2016'!AT$6</f>
        <v>6.6772655007949128E-2</v>
      </c>
      <c r="AU121" s="3">
        <f>'Population 2016'!AU121/'Population 2016'!AU$6</f>
        <v>6.6772655007949128E-2</v>
      </c>
      <c r="AV121" s="3">
        <f>'Population 2016'!AV121/'Population 2016'!AV$6</f>
        <v>1.9039675920409865E-2</v>
      </c>
      <c r="AW121" s="3">
        <f>'Population 2016'!AW121/'Population 2016'!AW$6</f>
        <v>2.0262246210042672E-2</v>
      </c>
      <c r="AX121" s="3">
        <f>'Population 2016'!AX121/'Population 2016'!AX$6</f>
        <v>2.9012374287435694E-2</v>
      </c>
      <c r="AY121" s="3">
        <f>'Population 2016'!AY121/'Population 2016'!AY$6</f>
        <v>2.1438061373222631E-2</v>
      </c>
      <c r="AZ121" s="3">
        <f>'Population 2016'!AZ121/'Population 2016'!AZ$6</f>
        <v>2.6404173217093041E-2</v>
      </c>
      <c r="BA121" s="3">
        <f>'Population 2016'!BA121/'Population 2016'!BA$6</f>
        <v>1.6635785866555099E-2</v>
      </c>
      <c r="BB121" s="3">
        <f>'Population 2016'!BB121/'Population 2016'!BB$6</f>
        <v>2.4839587789228079E-2</v>
      </c>
      <c r="BC121" s="5">
        <f>'Population 2016'!BC121/'Population 2016'!BC$6</f>
        <v>2.8718703976435934E-2</v>
      </c>
      <c r="BD121" s="9">
        <v>119</v>
      </c>
    </row>
    <row r="122" spans="1:56" x14ac:dyDescent="0.35">
      <c r="A122" s="3"/>
      <c r="B122" s="3" t="s">
        <v>49</v>
      </c>
      <c r="C122" s="60">
        <f>'Population 2016'!C122/'Population 2016'!C$6</f>
        <v>4.7676253317076672E-2</v>
      </c>
      <c r="D122" s="3">
        <f>'Population 2016'!D122/'Population 2016'!D$6</f>
        <v>4.4176496743650776E-2</v>
      </c>
      <c r="E122" s="3">
        <f>'Population 2016'!E122/'Population 2016'!E$6</f>
        <v>3.4744370348893397E-2</v>
      </c>
      <c r="F122" s="3">
        <f>'Population 2016'!F122/'Population 2016'!F$6</f>
        <v>3.0771228252401972E-2</v>
      </c>
      <c r="G122" s="3">
        <f>'Population 2016'!G122/'Population 2016'!G$6</f>
        <v>2.0373894548304041E-2</v>
      </c>
      <c r="H122" s="3">
        <f>'Population 2016'!H122/'Population 2016'!H$6</f>
        <v>1.5210145662037837E-2</v>
      </c>
      <c r="I122" s="3">
        <f>'Population 2016'!I122/'Population 2016'!I$6</f>
        <v>2.7580848790909974E-2</v>
      </c>
      <c r="J122" s="3">
        <f>'Population 2016'!J122/'Population 2016'!J$6</f>
        <v>2.4431458142645919E-2</v>
      </c>
      <c r="K122" s="3">
        <f>'Population 2016'!K122/'Population 2016'!K$6</f>
        <v>1.8400532521871436E-2</v>
      </c>
      <c r="L122" s="3">
        <f>'Population 2016'!L122/'Population 2016'!L$6</f>
        <v>2.2190935907750068E-2</v>
      </c>
      <c r="M122" s="3">
        <f>'Population 2016'!M122/'Population 2016'!M$6</f>
        <v>2.2190935907750068E-2</v>
      </c>
      <c r="N122" s="3">
        <f>'Population 2016'!N122/'Population 2016'!N$6</f>
        <v>2.2864620859003957E-2</v>
      </c>
      <c r="O122" s="3">
        <f>'Population 2016'!O122/'Population 2016'!O$6</f>
        <v>1.615009277712872E-2</v>
      </c>
      <c r="P122" s="3">
        <f>'Population 2016'!P122/'Population 2016'!P$6</f>
        <v>3.0660252682772109E-2</v>
      </c>
      <c r="Q122" s="3">
        <f>'Population 2016'!Q122/'Population 2016'!Q$6</f>
        <v>3.2712438423645324E-2</v>
      </c>
      <c r="R122" s="3">
        <f>'Population 2016'!R122/'Population 2016'!R$6</f>
        <v>2.2024927437254566E-2</v>
      </c>
      <c r="S122" s="3">
        <f>'Population 2016'!S122/'Population 2016'!S$6</f>
        <v>2.7133597786171991E-2</v>
      </c>
      <c r="T122" s="3">
        <f>'Population 2016'!T122/'Population 2016'!T$6</f>
        <v>3.6285326567939112E-2</v>
      </c>
      <c r="U122" s="3">
        <f>'Population 2016'!U122/'Population 2016'!U$6</f>
        <v>3.2584683357879236E-2</v>
      </c>
      <c r="V122" s="3">
        <f>'Population 2016'!V122/'Population 2016'!V$6</f>
        <v>2.356122737556561E-2</v>
      </c>
      <c r="W122" s="3">
        <f>'Population 2016'!W122/'Population 2016'!W$6</f>
        <v>1.7881865284974093E-2</v>
      </c>
      <c r="X122" s="3">
        <f>'Population 2016'!X122/'Population 2016'!X$6</f>
        <v>1.7881865284974093E-2</v>
      </c>
      <c r="Y122" s="3">
        <f>'Population 2016'!Y122/'Population 2016'!Y$6</f>
        <v>2.3935070827242024E-2</v>
      </c>
      <c r="Z122" s="3">
        <f>'Population 2016'!Z122/'Population 2016'!Z$6</f>
        <v>1.8347202347858582E-2</v>
      </c>
      <c r="AA122" s="3">
        <f>'Population 2016'!AA122/'Population 2016'!AA$6</f>
        <v>1.8079329071286177E-2</v>
      </c>
      <c r="AB122" s="3">
        <f>'Population 2016'!AB122/'Population 2016'!AB$6</f>
        <v>4.3849811591602367E-2</v>
      </c>
      <c r="AC122" s="3">
        <f>'Population 2016'!AC122/'Population 2016'!AC$6</f>
        <v>1.7618360288367642E-2</v>
      </c>
      <c r="AD122" s="3">
        <f>'Population 2016'!AD122/'Population 2016'!AD$6</f>
        <v>2.4484783927329754E-2</v>
      </c>
      <c r="AE122" s="3">
        <f>'Population 2016'!AE122/'Population 2016'!AE$6</f>
        <v>2.5961751161340921E-2</v>
      </c>
      <c r="AF122" s="3">
        <f>'Population 2016'!AF122/'Population 2016'!AF$6</f>
        <v>8.8505365637791787E-3</v>
      </c>
      <c r="AG122" s="3">
        <f>'Population 2016'!AG122/'Population 2016'!AG$6</f>
        <v>2.5961751161340921E-2</v>
      </c>
      <c r="AH122" s="3">
        <f>'Population 2016'!AH122/'Population 2016'!AH$6</f>
        <v>1.8907834794191995E-2</v>
      </c>
      <c r="AI122" s="3">
        <f>'Population 2016'!AI122/'Population 2016'!AI$6</f>
        <v>3.176569555991747E-2</v>
      </c>
      <c r="AJ122" s="3">
        <f>'Population 2016'!AJ122/'Population 2016'!AJ$6</f>
        <v>2.8594219795054304E-2</v>
      </c>
      <c r="AK122" s="3">
        <f>'Population 2016'!AK122/'Population 2016'!AK$6</f>
        <v>4.1883168005038579E-2</v>
      </c>
      <c r="AL122" s="3">
        <f>'Population 2016'!AL122/'Population 2016'!AL$6</f>
        <v>1.148812696156807E-2</v>
      </c>
      <c r="AM122" s="3">
        <f>'Population 2016'!AM122/'Population 2016'!AM$6</f>
        <v>1.7667154709614444E-2</v>
      </c>
      <c r="AN122" s="3">
        <f>'Population 2016'!AN122/'Population 2016'!AN$6</f>
        <v>3.9984621299500193E-2</v>
      </c>
      <c r="AO122" s="3">
        <f>'Population 2016'!AO122/'Population 2016'!AO$6</f>
        <v>3.9984621299500193E-2</v>
      </c>
      <c r="AP122" s="3">
        <f>'Population 2016'!AP122/'Population 2016'!AP$6</f>
        <v>3.6233622882372703E-2</v>
      </c>
      <c r="AQ122" s="3">
        <f>'Population 2016'!AQ122/'Population 2016'!AQ$6</f>
        <v>1.4955472142489145E-2</v>
      </c>
      <c r="AR122" s="3">
        <f>'Population 2016'!AR122/'Population 2016'!AR$6</f>
        <v>2.2388380266166873E-2</v>
      </c>
      <c r="AS122" s="3">
        <f>'Population 2016'!AS122/'Population 2016'!AS$6</f>
        <v>2.7580848790909974E-2</v>
      </c>
      <c r="AT122" s="3">
        <f>'Population 2016'!AT122/'Population 2016'!AT$6</f>
        <v>7.3131955484896663E-2</v>
      </c>
      <c r="AU122" s="3">
        <f>'Population 2016'!AU122/'Population 2016'!AU$6</f>
        <v>7.3131955484896663E-2</v>
      </c>
      <c r="AV122" s="3">
        <f>'Population 2016'!AV122/'Population 2016'!AV$6</f>
        <v>1.989753365900155E-2</v>
      </c>
      <c r="AW122" s="3">
        <f>'Population 2016'!AW122/'Population 2016'!AW$6</f>
        <v>2.0573469070180754E-2</v>
      </c>
      <c r="AX122" s="3">
        <f>'Population 2016'!AX122/'Population 2016'!AX$6</f>
        <v>3.0310052370579783E-2</v>
      </c>
      <c r="AY122" s="3">
        <f>'Population 2016'!AY122/'Population 2016'!AY$6</f>
        <v>2.2263594422492337E-2</v>
      </c>
      <c r="AZ122" s="3">
        <f>'Population 2016'!AZ122/'Population 2016'!AZ$6</f>
        <v>2.6984779191081894E-2</v>
      </c>
      <c r="BA122" s="3">
        <f>'Population 2016'!BA122/'Population 2016'!BA$6</f>
        <v>1.681509373817066E-2</v>
      </c>
      <c r="BB122" s="3">
        <f>'Population 2016'!BB122/'Population 2016'!BB$6</f>
        <v>2.4353490180828309E-2</v>
      </c>
      <c r="BC122" s="5">
        <f>'Population 2016'!BC122/'Population 2016'!BC$6</f>
        <v>3.2584683357879236E-2</v>
      </c>
      <c r="BD122" s="9">
        <v>120</v>
      </c>
    </row>
    <row r="123" spans="1:56" x14ac:dyDescent="0.35">
      <c r="A123" s="3"/>
      <c r="B123" s="3" t="s">
        <v>50</v>
      </c>
      <c r="C123" s="60">
        <f>'Population 2016'!C123/'Population 2016'!C$6</f>
        <v>3.7886394606612639E-2</v>
      </c>
      <c r="D123" s="3">
        <f>'Population 2016'!D123/'Population 2016'!D$6</f>
        <v>3.6002929406533622E-2</v>
      </c>
      <c r="E123" s="3">
        <f>'Population 2016'!E123/'Population 2016'!E$6</f>
        <v>3.0926838697206919E-2</v>
      </c>
      <c r="F123" s="3">
        <f>'Population 2016'!F123/'Population 2016'!F$6</f>
        <v>3.111745866874405E-2</v>
      </c>
      <c r="G123" s="3">
        <f>'Population 2016'!G123/'Population 2016'!G$6</f>
        <v>2.1661256017015559E-2</v>
      </c>
      <c r="H123" s="3">
        <f>'Population 2016'!H123/'Population 2016'!H$6</f>
        <v>1.4482729836569936E-2</v>
      </c>
      <c r="I123" s="3">
        <f>'Population 2016'!I123/'Population 2016'!I$6</f>
        <v>2.3453433038749149E-2</v>
      </c>
      <c r="J123" s="3">
        <f>'Population 2016'!J123/'Population 2016'!J$6</f>
        <v>1.9362106597197774E-2</v>
      </c>
      <c r="K123" s="3">
        <f>'Population 2016'!K123/'Population 2016'!K$6</f>
        <v>1.7449600608596426E-2</v>
      </c>
      <c r="L123" s="3">
        <f>'Population 2016'!L123/'Population 2016'!L$6</f>
        <v>2.228032537767051E-2</v>
      </c>
      <c r="M123" s="3">
        <f>'Population 2016'!M123/'Population 2016'!M$6</f>
        <v>2.228032537767051E-2</v>
      </c>
      <c r="N123" s="3">
        <f>'Population 2016'!N123/'Population 2016'!N$6</f>
        <v>1.7585907747504008E-2</v>
      </c>
      <c r="O123" s="3">
        <f>'Population 2016'!O123/'Population 2016'!O$6</f>
        <v>1.651089272214968E-2</v>
      </c>
      <c r="P123" s="3">
        <f>'Population 2016'!P123/'Population 2016'!P$6</f>
        <v>2.6854152349738331E-2</v>
      </c>
      <c r="Q123" s="3">
        <f>'Population 2016'!Q123/'Population 2016'!Q$6</f>
        <v>3.1981219211822662E-2</v>
      </c>
      <c r="R123" s="3">
        <f>'Population 2016'!R123/'Population 2016'!R$6</f>
        <v>1.87809458767287E-2</v>
      </c>
      <c r="S123" s="3">
        <f>'Population 2016'!S123/'Population 2016'!S$6</f>
        <v>2.5849914245730701E-2</v>
      </c>
      <c r="T123" s="3">
        <f>'Population 2016'!T123/'Population 2016'!T$6</f>
        <v>3.2779009296797959E-2</v>
      </c>
      <c r="U123" s="3">
        <f>'Population 2016'!U123/'Population 2016'!U$6</f>
        <v>2.687776141384389E-2</v>
      </c>
      <c r="V123" s="3">
        <f>'Population 2016'!V123/'Population 2016'!V$6</f>
        <v>2.3596578054298642E-2</v>
      </c>
      <c r="W123" s="3">
        <f>'Population 2016'!W123/'Population 2016'!W$6</f>
        <v>1.7467357512953367E-2</v>
      </c>
      <c r="X123" s="3">
        <f>'Population 2016'!X123/'Population 2016'!X$6</f>
        <v>1.7467357512953367E-2</v>
      </c>
      <c r="Y123" s="3">
        <f>'Population 2016'!Y123/'Population 2016'!Y$6</f>
        <v>2.177748651509805E-2</v>
      </c>
      <c r="Z123" s="3">
        <f>'Population 2016'!Z123/'Population 2016'!Z$6</f>
        <v>1.7022582340627857E-2</v>
      </c>
      <c r="AA123" s="3">
        <f>'Population 2016'!AA123/'Population 2016'!AA$6</f>
        <v>1.7423148790441014E-2</v>
      </c>
      <c r="AB123" s="3">
        <f>'Population 2016'!AB123/'Population 2016'!AB$6</f>
        <v>3.6425623542077873E-2</v>
      </c>
      <c r="AC123" s="3">
        <f>'Population 2016'!AC123/'Population 2016'!AC$6</f>
        <v>1.6653503635719928E-2</v>
      </c>
      <c r="AD123" s="3">
        <f>'Population 2016'!AD123/'Population 2016'!AD$6</f>
        <v>2.4218484162561213E-2</v>
      </c>
      <c r="AE123" s="3">
        <f>'Population 2016'!AE123/'Population 2016'!AE$6</f>
        <v>2.5137249381623664E-2</v>
      </c>
      <c r="AF123" s="3">
        <f>'Population 2016'!AF123/'Population 2016'!AF$6</f>
        <v>8.8228786370173687E-3</v>
      </c>
      <c r="AG123" s="3">
        <f>'Population 2016'!AG123/'Population 2016'!AG$6</f>
        <v>2.5137249381623664E-2</v>
      </c>
      <c r="AH123" s="3">
        <f>'Population 2016'!AH123/'Population 2016'!AH$6</f>
        <v>1.8806442928616631E-2</v>
      </c>
      <c r="AI123" s="3">
        <f>'Population 2016'!AI123/'Population 2016'!AI$6</f>
        <v>3.0288318678145285E-2</v>
      </c>
      <c r="AJ123" s="3">
        <f>'Population 2016'!AJ123/'Population 2016'!AJ$6</f>
        <v>2.7673804994784317E-2</v>
      </c>
      <c r="AK123" s="3">
        <f>'Population 2016'!AK123/'Population 2016'!AK$6</f>
        <v>3.8970240906943787E-2</v>
      </c>
      <c r="AL123" s="3">
        <f>'Population 2016'!AL123/'Population 2016'!AL$6</f>
        <v>1.0422218274412269E-2</v>
      </c>
      <c r="AM123" s="3">
        <f>'Population 2016'!AM123/'Population 2016'!AM$6</f>
        <v>1.8075890678379697E-2</v>
      </c>
      <c r="AN123" s="3">
        <f>'Population 2016'!AN123/'Population 2016'!AN$6</f>
        <v>2.7297193387158785E-2</v>
      </c>
      <c r="AO123" s="3">
        <f>'Population 2016'!AO123/'Population 2016'!AO$6</f>
        <v>2.7297193387158785E-2</v>
      </c>
      <c r="AP123" s="3">
        <f>'Population 2016'!AP123/'Population 2016'!AP$6</f>
        <v>3.6089648221912941E-2</v>
      </c>
      <c r="AQ123" s="3">
        <f>'Population 2016'!AQ123/'Population 2016'!AQ$6</f>
        <v>1.6074188562596601E-2</v>
      </c>
      <c r="AR123" s="3">
        <f>'Population 2016'!AR123/'Population 2016'!AR$6</f>
        <v>2.0995147140113472E-2</v>
      </c>
      <c r="AS123" s="3">
        <f>'Population 2016'!AS123/'Population 2016'!AS$6</f>
        <v>2.3453433038749149E-2</v>
      </c>
      <c r="AT123" s="3">
        <f>'Population 2016'!AT123/'Population 2016'!AT$6</f>
        <v>3.8155802861685212E-2</v>
      </c>
      <c r="AU123" s="3">
        <f>'Population 2016'!AU123/'Population 2016'!AU$6</f>
        <v>3.8155802861685212E-2</v>
      </c>
      <c r="AV123" s="3">
        <f>'Population 2016'!AV123/'Population 2016'!AV$6</f>
        <v>1.8205647563445729E-2</v>
      </c>
      <c r="AW123" s="3">
        <f>'Population 2016'!AW123/'Population 2016'!AW$6</f>
        <v>1.9787221844568752E-2</v>
      </c>
      <c r="AX123" s="3">
        <f>'Population 2016'!AX123/'Population 2016'!AX$6</f>
        <v>2.1226305788571164E-2</v>
      </c>
      <c r="AY123" s="3">
        <f>'Population 2016'!AY123/'Population 2016'!AY$6</f>
        <v>2.0526535297987335E-2</v>
      </c>
      <c r="AZ123" s="3">
        <f>'Population 2016'!AZ123/'Population 2016'!AZ$6</f>
        <v>2.3822709732742604E-2</v>
      </c>
      <c r="BA123" s="3">
        <f>'Population 2016'!BA123/'Population 2016'!BA$6</f>
        <v>1.6317016317016316E-2</v>
      </c>
      <c r="BB123" s="3">
        <f>'Population 2016'!BB123/'Population 2016'!BB$6</f>
        <v>2.6168254585520773E-2</v>
      </c>
      <c r="BC123" s="5">
        <f>'Population 2016'!BC123/'Population 2016'!BC$6</f>
        <v>2.687776141384389E-2</v>
      </c>
      <c r="BD123" s="9">
        <v>121</v>
      </c>
    </row>
    <row r="124" spans="1:56" x14ac:dyDescent="0.35">
      <c r="A124" s="3"/>
      <c r="B124" s="3" t="s">
        <v>51</v>
      </c>
      <c r="C124" s="60">
        <f>'Population 2016'!C124/'Population 2016'!C$6</f>
        <v>2.9441296708025533E-2</v>
      </c>
      <c r="D124" s="3">
        <f>'Population 2016'!D124/'Population 2016'!D$6</f>
        <v>2.9621008029712553E-2</v>
      </c>
      <c r="E124" s="3">
        <f>'Population 2016'!E124/'Population 2016'!E$6</f>
        <v>3.0105344544312362E-2</v>
      </c>
      <c r="F124" s="3">
        <f>'Population 2016'!F124/'Population 2016'!F$6</f>
        <v>2.6573184454254307E-2</v>
      </c>
      <c r="G124" s="3">
        <f>'Population 2016'!G124/'Population 2016'!G$6</f>
        <v>2.1101533639314898E-2</v>
      </c>
      <c r="H124" s="3">
        <f>'Population 2016'!H124/'Population 2016'!H$6</f>
        <v>1.2825175742470949E-2</v>
      </c>
      <c r="I124" s="3">
        <f>'Population 2016'!I124/'Population 2016'!I$6</f>
        <v>2.2919296882587162E-2</v>
      </c>
      <c r="J124" s="3">
        <f>'Population 2016'!J124/'Population 2016'!J$6</f>
        <v>1.710906146588749E-2</v>
      </c>
      <c r="K124" s="3">
        <f>'Population 2016'!K124/'Population 2016'!K$6</f>
        <v>1.8257892734880182E-2</v>
      </c>
      <c r="L124" s="3">
        <f>'Population 2016'!L124/'Population 2016'!L$6</f>
        <v>2.1006525431304192E-2</v>
      </c>
      <c r="M124" s="3">
        <f>'Population 2016'!M124/'Population 2016'!M$6</f>
        <v>2.1006525431304192E-2</v>
      </c>
      <c r="N124" s="3">
        <f>'Population 2016'!N124/'Population 2016'!N$6</f>
        <v>1.2013115911129409E-2</v>
      </c>
      <c r="O124" s="3">
        <f>'Population 2016'!O124/'Population 2016'!O$6</f>
        <v>1.4569445398941654E-2</v>
      </c>
      <c r="P124" s="3">
        <f>'Population 2016'!P124/'Population 2016'!P$6</f>
        <v>2.3365227044457367E-2</v>
      </c>
      <c r="Q124" s="3">
        <f>'Population 2016'!Q124/'Population 2016'!Q$6</f>
        <v>3.0711206896551723E-2</v>
      </c>
      <c r="R124" s="3">
        <f>'Population 2016'!R124/'Population 2016'!R$6</f>
        <v>1.6988219224859144E-2</v>
      </c>
      <c r="S124" s="3">
        <f>'Population 2016'!S124/'Population 2016'!S$6</f>
        <v>2.266174938709372E-2</v>
      </c>
      <c r="T124" s="3">
        <f>'Population 2016'!T124/'Population 2016'!T$6</f>
        <v>2.5125797560749476E-2</v>
      </c>
      <c r="U124" s="3">
        <f>'Population 2016'!U124/'Population 2016'!U$6</f>
        <v>2.614138438880707E-2</v>
      </c>
      <c r="V124" s="3">
        <f>'Population 2016'!V124/'Population 2016'!V$6</f>
        <v>2.3596578054298642E-2</v>
      </c>
      <c r="W124" s="3">
        <f>'Population 2016'!W124/'Population 2016'!W$6</f>
        <v>1.7119170984455957E-2</v>
      </c>
      <c r="X124" s="3">
        <f>'Population 2016'!X124/'Population 2016'!X$6</f>
        <v>1.7119170984455957E-2</v>
      </c>
      <c r="Y124" s="3">
        <f>'Population 2016'!Y124/'Population 2016'!Y$6</f>
        <v>2.0809598225538135E-2</v>
      </c>
      <c r="Z124" s="3">
        <f>'Population 2016'!Z124/'Population 2016'!Z$6</f>
        <v>1.3306962457960024E-2</v>
      </c>
      <c r="AA124" s="3">
        <f>'Population 2016'!AA124/'Population 2016'!AA$6</f>
        <v>1.4907166113600431E-2</v>
      </c>
      <c r="AB124" s="3">
        <f>'Population 2016'!AB124/'Population 2016'!AB$6</f>
        <v>3.0627579400681858E-2</v>
      </c>
      <c r="AC124" s="3">
        <f>'Population 2016'!AC124/'Population 2016'!AC$6</f>
        <v>1.3614983290083375E-2</v>
      </c>
      <c r="AD124" s="3">
        <f>'Population 2016'!AD124/'Population 2016'!AD$6</f>
        <v>2.3034929652478806E-2</v>
      </c>
      <c r="AE124" s="3">
        <f>'Population 2016'!AE124/'Population 2016'!AE$6</f>
        <v>2.3729563416252739E-2</v>
      </c>
      <c r="AF124" s="3">
        <f>'Population 2016'!AF124/'Population 2016'!AF$6</f>
        <v>8.49098351587565E-3</v>
      </c>
      <c r="AG124" s="3">
        <f>'Population 2016'!AG124/'Population 2016'!AG$6</f>
        <v>2.3729563416252739E-2</v>
      </c>
      <c r="AH124" s="3">
        <f>'Population 2016'!AH124/'Population 2016'!AH$6</f>
        <v>1.7229624605358384E-2</v>
      </c>
      <c r="AI124" s="3">
        <f>'Population 2016'!AI124/'Population 2016'!AI$6</f>
        <v>2.5437667669720471E-2</v>
      </c>
      <c r="AJ124" s="3">
        <f>'Population 2016'!AJ124/'Population 2016'!AJ$6</f>
        <v>2.7182917101306988E-2</v>
      </c>
      <c r="AK124" s="3">
        <f>'Population 2016'!AK124/'Population 2016'!AK$6</f>
        <v>3.6687135884112737E-2</v>
      </c>
      <c r="AL124" s="3">
        <f>'Population 2016'!AL124/'Population 2016'!AL$6</f>
        <v>8.9269852549298274E-3</v>
      </c>
      <c r="AM124" s="3">
        <f>'Population 2016'!AM124/'Population 2016'!AM$6</f>
        <v>1.617252318204002E-2</v>
      </c>
      <c r="AN124" s="3">
        <f>'Population 2016'!AN124/'Population 2016'!AN$6</f>
        <v>2.768166089965398E-2</v>
      </c>
      <c r="AO124" s="3">
        <f>'Population 2016'!AO124/'Population 2016'!AO$6</f>
        <v>2.768166089965398E-2</v>
      </c>
      <c r="AP124" s="3">
        <f>'Population 2016'!AP124/'Population 2016'!AP$6</f>
        <v>3.253827326390555E-2</v>
      </c>
      <c r="AQ124" s="3">
        <f>'Population 2016'!AQ124/'Population 2016'!AQ$6</f>
        <v>1.2747479208066534E-2</v>
      </c>
      <c r="AR124" s="3">
        <f>'Population 2016'!AR124/'Population 2016'!AR$6</f>
        <v>1.8279331655047911E-2</v>
      </c>
      <c r="AS124" s="3">
        <f>'Population 2016'!AS124/'Population 2016'!AS$6</f>
        <v>2.2919296882587162E-2</v>
      </c>
      <c r="AT124" s="3">
        <f>'Population 2016'!AT124/'Population 2016'!AT$6</f>
        <v>5.246422893481717E-2</v>
      </c>
      <c r="AU124" s="3">
        <f>'Population 2016'!AU124/'Population 2016'!AU$6</f>
        <v>5.246422893481717E-2</v>
      </c>
      <c r="AV124" s="3">
        <f>'Population 2016'!AV124/'Population 2016'!AV$6</f>
        <v>1.6680567139282735E-2</v>
      </c>
      <c r="AW124" s="3">
        <f>'Population 2016'!AW124/'Population 2016'!AW$6</f>
        <v>1.8648801382484707E-2</v>
      </c>
      <c r="AX124" s="3">
        <f>'Population 2016'!AX124/'Population 2016'!AX$6</f>
        <v>1.5989247810168236E-2</v>
      </c>
      <c r="AY124" s="3">
        <f>'Population 2016'!AY124/'Population 2016'!AY$6</f>
        <v>1.7946744519019509E-2</v>
      </c>
      <c r="AZ124" s="3">
        <f>'Population 2016'!AZ124/'Population 2016'!AZ$6</f>
        <v>1.8838430756038301E-2</v>
      </c>
      <c r="BA124" s="3">
        <f>'Population 2016'!BA124/'Population 2016'!BA$6</f>
        <v>1.6038092961169884E-2</v>
      </c>
      <c r="BB124" s="3">
        <f>'Population 2016'!BB124/'Population 2016'!BB$6</f>
        <v>2.2895197355629011E-2</v>
      </c>
      <c r="BC124" s="5">
        <f>'Population 2016'!BC124/'Population 2016'!BC$6</f>
        <v>2.614138438880707E-2</v>
      </c>
      <c r="BD124" s="9">
        <v>122</v>
      </c>
    </row>
    <row r="125" spans="1:56" x14ac:dyDescent="0.35">
      <c r="A125" s="3"/>
      <c r="B125" s="3" t="s">
        <v>52</v>
      </c>
      <c r="C125" s="60">
        <f>'Population 2016'!C125/'Population 2016'!C$6</f>
        <v>2.562217600229506E-2</v>
      </c>
      <c r="D125" s="3">
        <f>'Population 2016'!D125/'Population 2016'!D$6</f>
        <v>2.6338503387126306E-2</v>
      </c>
      <c r="E125" s="3">
        <f>'Population 2016'!E125/'Population 2016'!E$6</f>
        <v>2.8269063496665699E-2</v>
      </c>
      <c r="F125" s="3">
        <f>'Population 2016'!F125/'Population 2016'!F$6</f>
        <v>2.5101705184800486E-2</v>
      </c>
      <c r="G125" s="3">
        <f>'Population 2016'!G125/'Population 2016'!G$6</f>
        <v>2.0150005597223776E-2</v>
      </c>
      <c r="H125" s="3">
        <f>'Population 2016'!H125/'Population 2016'!H$6</f>
        <v>1.4959723820483314E-2</v>
      </c>
      <c r="I125" s="3">
        <f>'Population 2016'!I125/'Population 2016'!I$6</f>
        <v>2.495872584247839E-2</v>
      </c>
      <c r="J125" s="3">
        <f>'Population 2016'!J125/'Population 2016'!J$6</f>
        <v>1.8423337792485155E-2</v>
      </c>
      <c r="K125" s="3">
        <f>'Population 2016'!K125/'Population 2016'!K$6</f>
        <v>1.9826930391783949E-2</v>
      </c>
      <c r="L125" s="3">
        <f>'Population 2016'!L125/'Population 2016'!L$6</f>
        <v>2.5073746312684365E-2</v>
      </c>
      <c r="M125" s="3">
        <f>'Population 2016'!M125/'Population 2016'!M$6</f>
        <v>2.5073746312684365E-2</v>
      </c>
      <c r="N125" s="3">
        <f>'Population 2016'!N125/'Population 2016'!N$6</f>
        <v>1.1277919098942787E-2</v>
      </c>
      <c r="O125" s="3">
        <f>'Population 2016'!O125/'Population 2016'!O$6</f>
        <v>1.621881657618033E-2</v>
      </c>
      <c r="P125" s="3">
        <f>'Population 2016'!P125/'Population 2016'!P$6</f>
        <v>2.6219802294232701E-2</v>
      </c>
      <c r="Q125" s="3">
        <f>'Population 2016'!Q125/'Population 2016'!Q$6</f>
        <v>3.163485221674877E-2</v>
      </c>
      <c r="R125" s="3">
        <f>'Population 2016'!R125/'Population 2016'!R$6</f>
        <v>2.2622502987877754E-2</v>
      </c>
      <c r="S125" s="3">
        <f>'Population 2016'!S125/'Population 2016'!S$6</f>
        <v>2.252496343606309E-2</v>
      </c>
      <c r="T125" s="3">
        <f>'Population 2016'!T125/'Population 2016'!T$6</f>
        <v>2.1509907874885159E-2</v>
      </c>
      <c r="U125" s="3">
        <f>'Population 2016'!U125/'Population 2016'!U$6</f>
        <v>3.663475699558174E-2</v>
      </c>
      <c r="V125" s="3">
        <f>'Population 2016'!V125/'Population 2016'!V$6</f>
        <v>2.55585407239819E-2</v>
      </c>
      <c r="W125" s="3">
        <f>'Population 2016'!W125/'Population 2016'!W$6</f>
        <v>1.877720207253886E-2</v>
      </c>
      <c r="X125" s="3">
        <f>'Population 2016'!X125/'Population 2016'!X$6</f>
        <v>1.877720207253886E-2</v>
      </c>
      <c r="Y125" s="3">
        <f>'Population 2016'!Y125/'Population 2016'!Y$6</f>
        <v>2.2493320562585069E-2</v>
      </c>
      <c r="Z125" s="3">
        <f>'Population 2016'!Z125/'Population 2016'!Z$6</f>
        <v>1.0265805056038111E-2</v>
      </c>
      <c r="AA125" s="3">
        <f>'Population 2016'!AA125/'Population 2016'!AA$6</f>
        <v>1.432347813044864E-2</v>
      </c>
      <c r="AB125" s="3">
        <f>'Population 2016'!AB125/'Population 2016'!AB$6</f>
        <v>2.7106136730665711E-2</v>
      </c>
      <c r="AC125" s="3">
        <f>'Population 2016'!AC125/'Population 2016'!AC$6</f>
        <v>1.181171289289702E-2</v>
      </c>
      <c r="AD125" s="3">
        <f>'Population 2016'!AD125/'Population 2016'!AD$6</f>
        <v>2.2635480005325996E-2</v>
      </c>
      <c r="AE125" s="3">
        <f>'Population 2016'!AE125/'Population 2016'!AE$6</f>
        <v>2.3528465421199751E-2</v>
      </c>
      <c r="AF125" s="3">
        <f>'Population 2016'!AF125/'Population 2016'!AF$6</f>
        <v>7.218718884832393E-3</v>
      </c>
      <c r="AG125" s="3">
        <f>'Population 2016'!AG125/'Population 2016'!AG$6</f>
        <v>2.3528465421199751E-2</v>
      </c>
      <c r="AH125" s="3">
        <f>'Population 2016'!AH125/'Population 2016'!AH$6</f>
        <v>1.883790936965726E-2</v>
      </c>
      <c r="AI125" s="3">
        <f>'Population 2016'!AI125/'Population 2016'!AI$6</f>
        <v>2.4207217802182164E-2</v>
      </c>
      <c r="AJ125" s="3">
        <f>'Population 2016'!AJ125/'Population 2016'!AJ$6</f>
        <v>2.709087562127999E-2</v>
      </c>
      <c r="AK125" s="3">
        <f>'Population 2016'!AK125/'Population 2016'!AK$6</f>
        <v>3.1727287041410798E-2</v>
      </c>
      <c r="AL125" s="3">
        <f>'Population 2016'!AL125/'Population 2016'!AL$6</f>
        <v>1.0999585479954995E-2</v>
      </c>
      <c r="AM125" s="3">
        <f>'Population 2016'!AM125/'Population 2016'!AM$6</f>
        <v>1.7886774036115178E-2</v>
      </c>
      <c r="AN125" s="3">
        <f>'Population 2016'!AN125/'Population 2016'!AN$6</f>
        <v>3.9215686274509803E-2</v>
      </c>
      <c r="AO125" s="3">
        <f>'Population 2016'!AO125/'Population 2016'!AO$6</f>
        <v>3.9215686274509803E-2</v>
      </c>
      <c r="AP125" s="3">
        <f>'Population 2016'!AP125/'Population 2016'!AP$6</f>
        <v>2.4235734510726113E-2</v>
      </c>
      <c r="AQ125" s="3">
        <f>'Population 2016'!AQ125/'Population 2016'!AQ$6</f>
        <v>1.3512916758666373E-2</v>
      </c>
      <c r="AR125" s="3">
        <f>'Population 2016'!AR125/'Population 2016'!AR$6</f>
        <v>1.8094509248468008E-2</v>
      </c>
      <c r="AS125" s="3">
        <f>'Population 2016'!AS125/'Population 2016'!AS$6</f>
        <v>2.495872584247839E-2</v>
      </c>
      <c r="AT125" s="3">
        <f>'Population 2016'!AT125/'Population 2016'!AT$6</f>
        <v>4.6104928457869634E-2</v>
      </c>
      <c r="AU125" s="3">
        <f>'Population 2016'!AU125/'Population 2016'!AU$6</f>
        <v>4.6104928457869634E-2</v>
      </c>
      <c r="AV125" s="3">
        <f>'Population 2016'!AV125/'Population 2016'!AV$6</f>
        <v>1.958775169784344E-2</v>
      </c>
      <c r="AW125" s="3">
        <f>'Population 2016'!AW125/'Population 2016'!AW$6</f>
        <v>2.011482485524042E-2</v>
      </c>
      <c r="AX125" s="3">
        <f>'Population 2016'!AX125/'Population 2016'!AX$6</f>
        <v>1.7055197664179449E-2</v>
      </c>
      <c r="AY125" s="3">
        <f>'Population 2016'!AY125/'Population 2016'!AY$6</f>
        <v>1.7701664395017563E-2</v>
      </c>
      <c r="AZ125" s="3">
        <f>'Population 2016'!AZ125/'Population 2016'!AZ$6</f>
        <v>1.6542804058882379E-2</v>
      </c>
      <c r="BA125" s="3">
        <f>'Population 2016'!BA125/'Population 2016'!BA$6</f>
        <v>1.5002091925168848E-2</v>
      </c>
      <c r="BB125" s="3">
        <f>'Population 2016'!BB125/'Population 2016'!BB$6</f>
        <v>2.4742368267548123E-2</v>
      </c>
      <c r="BC125" s="5">
        <f>'Population 2016'!BC125/'Population 2016'!BC$6</f>
        <v>3.663475699558174E-2</v>
      </c>
      <c r="BD125" s="9">
        <v>123</v>
      </c>
    </row>
    <row r="126" spans="1:56" x14ac:dyDescent="0.35">
      <c r="A126" s="3"/>
      <c r="B126" s="3" t="s">
        <v>53</v>
      </c>
      <c r="C126" s="60">
        <f>'Population 2016'!C126/'Population 2016'!C$6</f>
        <v>2.7200028688230654E-2</v>
      </c>
      <c r="D126" s="3">
        <f>'Population 2016'!D126/'Population 2016'!D$6</f>
        <v>2.7986294562289123E-2</v>
      </c>
      <c r="E126" s="3">
        <f>'Population 2016'!E126/'Population 2016'!E$6</f>
        <v>3.0105344544312362E-2</v>
      </c>
      <c r="F126" s="3">
        <f>'Population 2016'!F126/'Population 2016'!F$6</f>
        <v>2.8823682160477797E-2</v>
      </c>
      <c r="G126" s="3">
        <f>'Population 2016'!G126/'Population 2016'!G$6</f>
        <v>2.7874174409492893E-2</v>
      </c>
      <c r="H126" s="3">
        <f>'Population 2016'!H126/'Population 2016'!H$6</f>
        <v>1.9204970277312376E-2</v>
      </c>
      <c r="I126" s="3">
        <f>'Population 2016'!I126/'Population 2016'!I$6</f>
        <v>2.971739341555793E-2</v>
      </c>
      <c r="J126" s="3">
        <f>'Population 2016'!J126/'Population 2016'!J$6</f>
        <v>2.2694735853927575E-2</v>
      </c>
      <c r="K126" s="3">
        <f>'Population 2016'!K126/'Population 2016'!K$6</f>
        <v>2.5342335488779004E-2</v>
      </c>
      <c r="L126" s="3">
        <f>'Population 2016'!L126/'Population 2016'!L$6</f>
        <v>3.0191293465629748E-2</v>
      </c>
      <c r="M126" s="3">
        <f>'Population 2016'!M126/'Population 2016'!M$6</f>
        <v>3.0191293465629748E-2</v>
      </c>
      <c r="N126" s="3">
        <f>'Population 2016'!N126/'Population 2016'!N$6</f>
        <v>1.3409989854283991E-2</v>
      </c>
      <c r="O126" s="3">
        <f>'Population 2016'!O126/'Population 2016'!O$6</f>
        <v>2.0256339770462511E-2</v>
      </c>
      <c r="P126" s="3">
        <f>'Population 2016'!P126/'Population 2016'!P$6</f>
        <v>2.9920177618015541E-2</v>
      </c>
      <c r="Q126" s="3">
        <f>'Population 2016'!Q126/'Population 2016'!Q$6</f>
        <v>3.6022167487684727E-2</v>
      </c>
      <c r="R126" s="3">
        <f>'Population 2016'!R126/'Population 2016'!R$6</f>
        <v>2.4244493768140685E-2</v>
      </c>
      <c r="S126" s="3">
        <f>'Population 2016'!S126/'Population 2016'!S$6</f>
        <v>2.4155872852197519E-2</v>
      </c>
      <c r="T126" s="3">
        <f>'Population 2016'!T126/'Population 2016'!T$6</f>
        <v>1.9731463297455391E-2</v>
      </c>
      <c r="U126" s="3">
        <f>'Population 2016'!U126/'Population 2016'!U$6</f>
        <v>4.3262150220913106E-2</v>
      </c>
      <c r="V126" s="3">
        <f>'Population 2016'!V126/'Population 2016'!V$6</f>
        <v>3.0224830316742082E-2</v>
      </c>
      <c r="W126" s="3">
        <f>'Population 2016'!W126/'Population 2016'!W$6</f>
        <v>2.1512953367875648E-2</v>
      </c>
      <c r="X126" s="3">
        <f>'Population 2016'!X126/'Population 2016'!X$6</f>
        <v>2.1512953367875648E-2</v>
      </c>
      <c r="Y126" s="3">
        <f>'Population 2016'!Y126/'Population 2016'!Y$6</f>
        <v>2.69899682411655E-2</v>
      </c>
      <c r="Z126" s="3">
        <f>'Population 2016'!Z126/'Population 2016'!Z$6</f>
        <v>1.0846085839022211E-2</v>
      </c>
      <c r="AA126" s="3">
        <f>'Population 2016'!AA126/'Population 2016'!AA$6</f>
        <v>1.6403257153927396E-2</v>
      </c>
      <c r="AB126" s="3">
        <f>'Population 2016'!AB126/'Population 2016'!AB$6</f>
        <v>2.985375919612417E-2</v>
      </c>
      <c r="AC126" s="3">
        <f>'Population 2016'!AC126/'Population 2016'!AC$6</f>
        <v>1.3085868351534628E-2</v>
      </c>
      <c r="AD126" s="3">
        <f>'Population 2016'!AD126/'Population 2016'!AD$6</f>
        <v>2.8523663692985961E-2</v>
      </c>
      <c r="AE126" s="3">
        <f>'Population 2016'!AE126/'Population 2016'!AE$6</f>
        <v>2.8757013292577474E-2</v>
      </c>
      <c r="AF126" s="3">
        <f>'Population 2016'!AF126/'Population 2016'!AF$6</f>
        <v>8.8228786370173687E-3</v>
      </c>
      <c r="AG126" s="3">
        <f>'Population 2016'!AG126/'Population 2016'!AG$6</f>
        <v>2.8757013292577474E-2</v>
      </c>
      <c r="AH126" s="3">
        <f>'Population 2016'!AH126/'Population 2016'!AH$6</f>
        <v>2.2365647037434575E-2</v>
      </c>
      <c r="AI126" s="3">
        <f>'Population 2016'!AI126/'Population 2016'!AI$6</f>
        <v>2.5010776899350037E-2</v>
      </c>
      <c r="AJ126" s="3">
        <f>'Population 2016'!AJ126/'Population 2016'!AJ$6</f>
        <v>3.1447505675891267E-2</v>
      </c>
      <c r="AK126" s="3">
        <f>'Population 2016'!AK126/'Population 2016'!AK$6</f>
        <v>4.1095890410958902E-2</v>
      </c>
      <c r="AL126" s="3">
        <f>'Population 2016'!AL126/'Population 2016'!AL$6</f>
        <v>1.4685853023035472E-2</v>
      </c>
      <c r="AM126" s="3">
        <f>'Population 2016'!AM126/'Population 2016'!AM$6</f>
        <v>2.0229380185456319E-2</v>
      </c>
      <c r="AN126" s="3">
        <f>'Population 2016'!AN126/'Population 2016'!AN$6</f>
        <v>4.0369088811995385E-2</v>
      </c>
      <c r="AO126" s="3">
        <f>'Population 2016'!AO126/'Population 2016'!AO$6</f>
        <v>4.0369088811995385E-2</v>
      </c>
      <c r="AP126" s="3">
        <f>'Population 2016'!AP126/'Population 2016'!AP$6</f>
        <v>2.9322839180304268E-2</v>
      </c>
      <c r="AQ126" s="3">
        <f>'Population 2016'!AQ126/'Population 2016'!AQ$6</f>
        <v>1.5617870022815927E-2</v>
      </c>
      <c r="AR126" s="3">
        <f>'Population 2016'!AR126/'Population 2016'!AR$6</f>
        <v>2.073628272967434E-2</v>
      </c>
      <c r="AS126" s="3">
        <f>'Population 2016'!AS126/'Population 2016'!AS$6</f>
        <v>2.971739341555793E-2</v>
      </c>
      <c r="AT126" s="3">
        <f>'Population 2016'!AT126/'Population 2016'!AT$6</f>
        <v>2.066772655007949E-2</v>
      </c>
      <c r="AU126" s="3">
        <f>'Population 2016'!AU126/'Population 2016'!AU$6</f>
        <v>2.066772655007949E-2</v>
      </c>
      <c r="AV126" s="3">
        <f>'Population 2016'!AV126/'Population 2016'!AV$6</f>
        <v>2.5020850708924104E-2</v>
      </c>
      <c r="AW126" s="3">
        <f>'Population 2016'!AW126/'Population 2016'!AW$6</f>
        <v>2.5233621896985234E-2</v>
      </c>
      <c r="AX126" s="3">
        <f>'Population 2016'!AX126/'Population 2016'!AX$6</f>
        <v>2.0114010288733372E-2</v>
      </c>
      <c r="AY126" s="3">
        <f>'Population 2016'!AY126/'Population 2016'!AY$6</f>
        <v>2.056953181097013E-2</v>
      </c>
      <c r="AZ126" s="3">
        <f>'Population 2016'!AZ126/'Population 2016'!AZ$6</f>
        <v>1.9553022724024583E-2</v>
      </c>
      <c r="BA126" s="3">
        <f>'Population 2016'!BA126/'Population 2016'!BA$6</f>
        <v>1.8468710776403083E-2</v>
      </c>
      <c r="BB126" s="3">
        <f>'Population 2016'!BB126/'Population 2016'!BB$6</f>
        <v>2.712424654870698E-2</v>
      </c>
      <c r="BC126" s="5">
        <f>'Population 2016'!BC126/'Population 2016'!BC$6</f>
        <v>4.3262150220913106E-2</v>
      </c>
      <c r="BD126" s="9">
        <v>124</v>
      </c>
    </row>
    <row r="127" spans="1:56" x14ac:dyDescent="0.35">
      <c r="A127" s="3"/>
      <c r="B127" s="3" t="s">
        <v>54</v>
      </c>
      <c r="C127" s="60">
        <f>'Population 2016'!C127/'Population 2016'!C$6</f>
        <v>2.524564297496952E-2</v>
      </c>
      <c r="D127" s="3">
        <f>'Population 2016'!D127/'Population 2016'!D$6</f>
        <v>2.7005466481835064E-2</v>
      </c>
      <c r="E127" s="3">
        <f>'Population 2016'!E127/'Population 2016'!E$6</f>
        <v>3.1748332850101479E-2</v>
      </c>
      <c r="F127" s="3">
        <f>'Population 2016'!F127/'Population 2016'!F$6</f>
        <v>2.8866960962520557E-2</v>
      </c>
      <c r="G127" s="3">
        <f>'Population 2016'!G127/'Population 2016'!G$6</f>
        <v>2.8657785738273815E-2</v>
      </c>
      <c r="H127" s="3">
        <f>'Population 2016'!H127/'Population 2016'!H$6</f>
        <v>2.0308018865112062E-2</v>
      </c>
      <c r="I127" s="3">
        <f>'Population 2016'!I127/'Population 2016'!I$6</f>
        <v>3.3650577838205305E-2</v>
      </c>
      <c r="J127" s="3">
        <f>'Population 2016'!J127/'Population 2016'!J$6</f>
        <v>2.2929428055105727E-2</v>
      </c>
      <c r="K127" s="3">
        <f>'Population 2016'!K127/'Population 2016'!K$6</f>
        <v>2.3678204640547738E-2</v>
      </c>
      <c r="L127" s="3">
        <f>'Population 2016'!L127/'Population 2016'!L$6</f>
        <v>3.5353535353535352E-2</v>
      </c>
      <c r="M127" s="3">
        <f>'Population 2016'!M127/'Population 2016'!M$6</f>
        <v>3.5353535353535352E-2</v>
      </c>
      <c r="N127" s="3">
        <f>'Population 2016'!N127/'Population 2016'!N$6</f>
        <v>1.2468937934685115E-2</v>
      </c>
      <c r="O127" s="3">
        <f>'Population 2016'!O127/'Population 2016'!O$6</f>
        <v>2.1201292007422171E-2</v>
      </c>
      <c r="P127" s="3">
        <f>'Population 2016'!P127/'Population 2016'!P$6</f>
        <v>3.8378178358090605E-2</v>
      </c>
      <c r="Q127" s="3">
        <f>'Population 2016'!Q127/'Population 2016'!Q$6</f>
        <v>3.8947044334975367E-2</v>
      </c>
      <c r="R127" s="3">
        <f>'Population 2016'!R127/'Population 2016'!R$6</f>
        <v>2.9195834044732798E-2</v>
      </c>
      <c r="S127" s="3">
        <f>'Population 2016'!S127/'Population 2016'!S$6</f>
        <v>2.482665011205926E-2</v>
      </c>
      <c r="T127" s="3">
        <f>'Population 2016'!T127/'Population 2016'!T$6</f>
        <v>1.8998170983538853E-2</v>
      </c>
      <c r="U127" s="3">
        <f>'Population 2016'!U127/'Population 2016'!U$6</f>
        <v>4.7680412371134018E-2</v>
      </c>
      <c r="V127" s="3">
        <f>'Population 2016'!V127/'Population 2016'!V$6</f>
        <v>2.9376414027149321E-2</v>
      </c>
      <c r="W127" s="3">
        <f>'Population 2016'!W127/'Population 2016'!W$6</f>
        <v>2.2433160621761657E-2</v>
      </c>
      <c r="X127" s="3">
        <f>'Population 2016'!X127/'Population 2016'!X$6</f>
        <v>2.2433160621761657E-2</v>
      </c>
      <c r="Y127" s="3">
        <f>'Population 2016'!Y127/'Population 2016'!Y$6</f>
        <v>2.6606845793214699E-2</v>
      </c>
      <c r="Z127" s="3">
        <f>'Population 2016'!Z127/'Population 2016'!Z$6</f>
        <v>1.0484549644388138E-2</v>
      </c>
      <c r="AA127" s="3">
        <f>'Population 2016'!AA127/'Population 2016'!AA$6</f>
        <v>1.6908203503377767E-2</v>
      </c>
      <c r="AB127" s="3">
        <f>'Population 2016'!AB127/'Population 2016'!AB$6</f>
        <v>2.8821998923380585E-2</v>
      </c>
      <c r="AC127" s="3">
        <f>'Population 2016'!AC127/'Population 2016'!AC$6</f>
        <v>1.3683067932911339E-2</v>
      </c>
      <c r="AD127" s="3">
        <f>'Population 2016'!AD127/'Population 2016'!AD$6</f>
        <v>3.1438166674063885E-2</v>
      </c>
      <c r="AE127" s="3">
        <f>'Population 2016'!AE127/'Population 2016'!AE$6</f>
        <v>3.2437106602047176E-2</v>
      </c>
      <c r="AF127" s="3">
        <f>'Population 2016'!AF127/'Population 2016'!AF$6</f>
        <v>1.1588671313198363E-2</v>
      </c>
      <c r="AG127" s="3">
        <f>'Population 2016'!AG127/'Population 2016'!AG$6</f>
        <v>3.2437106602047176E-2</v>
      </c>
      <c r="AH127" s="3">
        <f>'Population 2016'!AH127/'Population 2016'!AH$6</f>
        <v>2.2704785346428034E-2</v>
      </c>
      <c r="AI127" s="3">
        <f>'Population 2016'!AI127/'Population 2016'!AI$6</f>
        <v>2.5274444728108247E-2</v>
      </c>
      <c r="AJ127" s="3">
        <f>'Population 2016'!AJ127/'Population 2016'!AJ$6</f>
        <v>3.4116708596674233E-2</v>
      </c>
      <c r="AK127" s="3">
        <f>'Population 2016'!AK127/'Population 2016'!AK$6</f>
        <v>3.9757518501023457E-2</v>
      </c>
      <c r="AL127" s="3">
        <f>'Population 2016'!AL127/'Population 2016'!AL$6</f>
        <v>1.4893113045537988E-2</v>
      </c>
      <c r="AM127" s="3">
        <f>'Population 2016'!AM127/'Population 2016'!AM$6</f>
        <v>2.060761346998536E-2</v>
      </c>
      <c r="AN127" s="3">
        <f>'Population 2016'!AN127/'Population 2016'!AN$6</f>
        <v>4.5751633986928102E-2</v>
      </c>
      <c r="AO127" s="3">
        <f>'Population 2016'!AO127/'Population 2016'!AO$6</f>
        <v>4.5751633986928102E-2</v>
      </c>
      <c r="AP127" s="3">
        <f>'Population 2016'!AP127/'Population 2016'!AP$6</f>
        <v>2.8890915198924991E-2</v>
      </c>
      <c r="AQ127" s="3">
        <f>'Population 2016'!AQ127/'Population 2016'!AQ$6</f>
        <v>1.6486347243688821E-2</v>
      </c>
      <c r="AR127" s="3">
        <f>'Population 2016'!AR127/'Population 2016'!AR$6</f>
        <v>2.1375530869863549E-2</v>
      </c>
      <c r="AS127" s="3">
        <f>'Population 2016'!AS127/'Population 2016'!AS$6</f>
        <v>3.3650577838205305E-2</v>
      </c>
      <c r="AT127" s="3">
        <f>'Population 2016'!AT127/'Population 2016'!AT$6</f>
        <v>5.7233704292527825E-2</v>
      </c>
      <c r="AU127" s="3">
        <f>'Population 2016'!AU127/'Population 2016'!AU$6</f>
        <v>5.7233704292527825E-2</v>
      </c>
      <c r="AV127" s="3">
        <f>'Population 2016'!AV127/'Population 2016'!AV$6</f>
        <v>2.7785058977719528E-2</v>
      </c>
      <c r="AW127" s="3">
        <f>'Population 2016'!AW127/'Population 2016'!AW$6</f>
        <v>2.5520274531322943E-2</v>
      </c>
      <c r="AX127" s="3">
        <f>'Population 2016'!AX127/'Population 2016'!AX$6</f>
        <v>2.2199564350929232E-2</v>
      </c>
      <c r="AY127" s="3">
        <f>'Population 2016'!AY127/'Population 2016'!AY$6</f>
        <v>2.0737218211603039E-2</v>
      </c>
      <c r="AZ127" s="3">
        <f>'Population 2016'!AZ127/'Population 2016'!AZ$6</f>
        <v>1.890988995283693E-2</v>
      </c>
      <c r="BA127" s="3">
        <f>'Population 2016'!BA127/'Population 2016'!BA$6</f>
        <v>1.9444942521865599E-2</v>
      </c>
      <c r="BB127" s="3">
        <f>'Population 2016'!BB127/'Population 2016'!BB$6</f>
        <v>2.6913604251733749E-2</v>
      </c>
      <c r="BC127" s="5">
        <f>'Population 2016'!BC127/'Population 2016'!BC$6</f>
        <v>4.7680412371134018E-2</v>
      </c>
      <c r="BD127" s="9">
        <v>125</v>
      </c>
    </row>
    <row r="128" spans="1:56" x14ac:dyDescent="0.35">
      <c r="A128" s="3"/>
      <c r="B128" s="3" t="s">
        <v>55</v>
      </c>
      <c r="C128" s="60">
        <f>'Population 2016'!C128/'Population 2016'!C$6</f>
        <v>2.4833249659327261E-2</v>
      </c>
      <c r="D128" s="3">
        <f>'Population 2016'!D128/'Population 2016'!D$6</f>
        <v>2.6573902126435279E-2</v>
      </c>
      <c r="E128" s="3">
        <f>'Population 2016'!E128/'Population 2016'!E$6</f>
        <v>3.1265100995457623E-2</v>
      </c>
      <c r="F128" s="3">
        <f>'Population 2016'!F128/'Population 2016'!F$6</f>
        <v>2.4365965550073573E-2</v>
      </c>
      <c r="G128" s="3">
        <f>'Population 2016'!G128/'Population 2016'!G$6</f>
        <v>3.0336952871375798E-2</v>
      </c>
      <c r="H128" s="3">
        <f>'Population 2016'!H128/'Population 2016'!H$6</f>
        <v>1.8781638116589255E-2</v>
      </c>
      <c r="I128" s="3">
        <f>'Population 2016'!I128/'Population 2016'!I$6</f>
        <v>3.2582305525881324E-2</v>
      </c>
      <c r="J128" s="3">
        <f>'Population 2016'!J128/'Population 2016'!J$6</f>
        <v>2.1380459527329906E-2</v>
      </c>
      <c r="K128" s="3">
        <f>'Population 2016'!K128/'Population 2016'!K$6</f>
        <v>2.1300874857360211E-2</v>
      </c>
      <c r="L128" s="3">
        <f>'Population 2016'!L128/'Population 2016'!L$6</f>
        <v>3.4191472244569587E-2</v>
      </c>
      <c r="M128" s="3">
        <f>'Population 2016'!M128/'Population 2016'!M$6</f>
        <v>3.4191472244569587E-2</v>
      </c>
      <c r="N128" s="3">
        <f>'Population 2016'!N128/'Population 2016'!N$6</f>
        <v>1.1586701760061168E-2</v>
      </c>
      <c r="O128" s="3">
        <f>'Population 2016'!O128/'Population 2016'!O$6</f>
        <v>1.9517558930657687E-2</v>
      </c>
      <c r="P128" s="3">
        <f>'Population 2016'!P128/'Population 2016'!P$6</f>
        <v>3.2880477877041812E-2</v>
      </c>
      <c r="Q128" s="3">
        <f>'Population 2016'!Q128/'Population 2016'!Q$6</f>
        <v>3.6560960591133007E-2</v>
      </c>
      <c r="R128" s="3">
        <f>'Population 2016'!R128/'Population 2016'!R$6</f>
        <v>2.4073757896534063E-2</v>
      </c>
      <c r="S128" s="3">
        <f>'Population 2016'!S128/'Population 2016'!S$6</f>
        <v>2.2669640884268562E-2</v>
      </c>
      <c r="T128" s="3">
        <f>'Population 2016'!T128/'Population 2016'!T$6</f>
        <v>1.6326289793751E-2</v>
      </c>
      <c r="U128" s="3">
        <f>'Population 2016'!U128/'Population 2016'!U$6</f>
        <v>4.731222385861561E-2</v>
      </c>
      <c r="V128" s="3">
        <f>'Population 2016'!V128/'Population 2016'!V$6</f>
        <v>2.6813489819004523E-2</v>
      </c>
      <c r="W128" s="3">
        <f>'Population 2016'!W128/'Population 2016'!W$6</f>
        <v>2.0907772020725388E-2</v>
      </c>
      <c r="X128" s="3">
        <f>'Population 2016'!X128/'Population 2016'!X$6</f>
        <v>2.0907772020725388E-2</v>
      </c>
      <c r="Y128" s="3">
        <f>'Population 2016'!Y128/'Population 2016'!Y$6</f>
        <v>2.4479507990119474E-2</v>
      </c>
      <c r="Z128" s="3">
        <f>'Population 2016'!Z128/'Population 2016'!Z$6</f>
        <v>9.4151316568991134E-3</v>
      </c>
      <c r="AA128" s="3">
        <f>'Population 2016'!AA128/'Population 2016'!AA$6</f>
        <v>1.5574595199260079E-2</v>
      </c>
      <c r="AB128" s="3">
        <f>'Population 2016'!AB128/'Population 2016'!AB$6</f>
        <v>2.8025749147676297E-2</v>
      </c>
      <c r="AC128" s="3">
        <f>'Population 2016'!AC128/'Population 2016'!AC$6</f>
        <v>1.2432255780386176E-2</v>
      </c>
      <c r="AD128" s="3">
        <f>'Population 2016'!AD128/'Population 2016'!AD$6</f>
        <v>3.093515600727886E-2</v>
      </c>
      <c r="AE128" s="3">
        <f>'Population 2016'!AE128/'Population 2016'!AE$6</f>
        <v>3.1150079433708046E-2</v>
      </c>
      <c r="AF128" s="3">
        <f>'Population 2016'!AF128/'Population 2016'!AF$6</f>
        <v>1.0537670096249585E-2</v>
      </c>
      <c r="AG128" s="3">
        <f>'Population 2016'!AG128/'Population 2016'!AG$6</f>
        <v>3.1150079433708046E-2</v>
      </c>
      <c r="AH128" s="3">
        <f>'Population 2016'!AH128/'Population 2016'!AH$6</f>
        <v>2.1222366346291679E-2</v>
      </c>
      <c r="AI128" s="3">
        <f>'Population 2016'!AI128/'Population 2016'!AI$6</f>
        <v>2.2704729698623485E-2</v>
      </c>
      <c r="AJ128" s="3">
        <f>'Population 2016'!AJ128/'Population 2016'!AJ$6</f>
        <v>3.2183837516107261E-2</v>
      </c>
      <c r="AK128" s="3">
        <f>'Population 2016'!AK128/'Population 2016'!AK$6</f>
        <v>3.6765863643520705E-2</v>
      </c>
      <c r="AL128" s="3">
        <f>'Population 2016'!AL128/'Population 2016'!AL$6</f>
        <v>1.353111861195002E-2</v>
      </c>
      <c r="AM128" s="3">
        <f>'Population 2016'!AM128/'Population 2016'!AM$6</f>
        <v>1.8557833089311859E-2</v>
      </c>
      <c r="AN128" s="3">
        <f>'Population 2016'!AN128/'Population 2016'!AN$6</f>
        <v>4.2291426374471357E-2</v>
      </c>
      <c r="AO128" s="3">
        <f>'Population 2016'!AO128/'Population 2016'!AO$6</f>
        <v>4.2291426374471357E-2</v>
      </c>
      <c r="AP128" s="3">
        <f>'Population 2016'!AP128/'Population 2016'!AP$6</f>
        <v>2.4715650045591977E-2</v>
      </c>
      <c r="AQ128" s="3">
        <f>'Population 2016'!AQ128/'Population 2016'!AQ$6</f>
        <v>1.5529550305439023E-2</v>
      </c>
      <c r="AR128" s="3">
        <f>'Population 2016'!AR128/'Population 2016'!AR$6</f>
        <v>1.9802562192457213E-2</v>
      </c>
      <c r="AS128" s="3">
        <f>'Population 2016'!AS128/'Population 2016'!AS$6</f>
        <v>3.2582305525881324E-2</v>
      </c>
      <c r="AT128" s="3">
        <f>'Population 2016'!AT128/'Population 2016'!AT$6</f>
        <v>4.133545310015898E-2</v>
      </c>
      <c r="AU128" s="3">
        <f>'Population 2016'!AU128/'Population 2016'!AU$6</f>
        <v>4.133545310015898E-2</v>
      </c>
      <c r="AV128" s="3">
        <f>'Population 2016'!AV128/'Population 2016'!AV$6</f>
        <v>2.621231979030144E-2</v>
      </c>
      <c r="AW128" s="3">
        <f>'Population 2016'!AW128/'Population 2016'!AW$6</f>
        <v>2.4799547907845273E-2</v>
      </c>
      <c r="AX128" s="3">
        <f>'Population 2016'!AX128/'Population 2016'!AX$6</f>
        <v>2.1458034017704037E-2</v>
      </c>
      <c r="AY128" s="3">
        <f>'Population 2016'!AY128/'Population 2016'!AY$6</f>
        <v>1.8866869896851365E-2</v>
      </c>
      <c r="AZ128" s="3">
        <f>'Population 2016'!AZ128/'Population 2016'!AZ$6</f>
        <v>1.6667857653279976E-2</v>
      </c>
      <c r="BA128" s="3">
        <f>'Population 2016'!BA128/'Population 2016'!BA$6</f>
        <v>1.8966788197557427E-2</v>
      </c>
      <c r="BB128" s="3">
        <f>'Population 2016'!BB128/'Population 2016'!BB$6</f>
        <v>2.4126644630241754E-2</v>
      </c>
      <c r="BC128" s="5">
        <f>'Population 2016'!BC128/'Population 2016'!BC$6</f>
        <v>4.731222385861561E-2</v>
      </c>
      <c r="BD128" s="9">
        <v>126</v>
      </c>
    </row>
    <row r="129" spans="1:56" x14ac:dyDescent="0.35">
      <c r="A129" s="3"/>
      <c r="B129" s="3" t="s">
        <v>56</v>
      </c>
      <c r="C129" s="60">
        <f>'Population 2016'!C129/'Population 2016'!C$6</f>
        <v>2.0314853331420784E-2</v>
      </c>
      <c r="D129" s="3">
        <f>'Population 2016'!D129/'Population 2016'!D$6</f>
        <v>2.1931315878952737E-2</v>
      </c>
      <c r="E129" s="3">
        <f>'Population 2016'!E129/'Population 2016'!E$6</f>
        <v>2.6287812892625884E-2</v>
      </c>
      <c r="F129" s="3">
        <f>'Population 2016'!F129/'Population 2016'!F$6</f>
        <v>2.4236129143945295E-2</v>
      </c>
      <c r="G129" s="3">
        <f>'Population 2016'!G129/'Population 2016'!G$6</f>
        <v>2.8265980073883354E-2</v>
      </c>
      <c r="H129" s="3">
        <f>'Population 2016'!H129/'Population 2016'!H$6</f>
        <v>1.6492066993805041E-2</v>
      </c>
      <c r="I129" s="3">
        <f>'Population 2016'!I129/'Population 2016'!I$6</f>
        <v>3.1174128386908809E-2</v>
      </c>
      <c r="J129" s="3">
        <f>'Population 2016'!J129/'Population 2016'!J$6</f>
        <v>1.7977422610246662E-2</v>
      </c>
      <c r="K129" s="3">
        <f>'Population 2016'!K129/'Population 2016'!K$6</f>
        <v>1.9589197413465195E-2</v>
      </c>
      <c r="L129" s="3">
        <f>'Population 2016'!L129/'Population 2016'!L$6</f>
        <v>3.0928756592473405E-2</v>
      </c>
      <c r="M129" s="3">
        <f>'Population 2016'!M129/'Population 2016'!M$6</f>
        <v>3.0928756592473405E-2</v>
      </c>
      <c r="N129" s="3">
        <f>'Population 2016'!N129/'Population 2016'!N$6</f>
        <v>9.6310782396447532E-3</v>
      </c>
      <c r="O129" s="3">
        <f>'Population 2016'!O129/'Population 2016'!O$6</f>
        <v>1.6373445124046457E-2</v>
      </c>
      <c r="P129" s="3">
        <f>'Population 2016'!P129/'Population 2016'!P$6</f>
        <v>2.6008352275730826E-2</v>
      </c>
      <c r="Q129" s="3">
        <f>'Population 2016'!Q129/'Population 2016'!Q$6</f>
        <v>2.8825431034482759E-2</v>
      </c>
      <c r="R129" s="3">
        <f>'Population 2016'!R129/'Population 2016'!R$6</f>
        <v>2.1939559501451256E-2</v>
      </c>
      <c r="S129" s="3">
        <f>'Population 2016'!S129/'Population 2016'!S$6</f>
        <v>1.929734109155189E-2</v>
      </c>
      <c r="T129" s="3">
        <f>'Population 2016'!T129/'Population 2016'!T$6</f>
        <v>1.2929544937333007E-2</v>
      </c>
      <c r="U129" s="3">
        <f>'Population 2016'!U129/'Population 2016'!U$6</f>
        <v>4.7680412371134018E-2</v>
      </c>
      <c r="V129" s="3">
        <f>'Population 2016'!V129/'Population 2016'!V$6</f>
        <v>2.2076498868778282E-2</v>
      </c>
      <c r="W129" s="3">
        <f>'Population 2016'!W129/'Population 2016'!W$6</f>
        <v>1.8818652849740932E-2</v>
      </c>
      <c r="X129" s="3">
        <f>'Population 2016'!X129/'Population 2016'!X$6</f>
        <v>1.8818652849740932E-2</v>
      </c>
      <c r="Y129" s="3">
        <f>'Population 2016'!Y129/'Population 2016'!Y$6</f>
        <v>2.0315571911075265E-2</v>
      </c>
      <c r="Z129" s="3">
        <f>'Population 2016'!Z129/'Population 2016'!Z$6</f>
        <v>7.4950402702710917E-3</v>
      </c>
      <c r="AA129" s="3">
        <f>'Population 2016'!AA129/'Population 2016'!AA$6</f>
        <v>1.3089859202459739E-2</v>
      </c>
      <c r="AB129" s="3">
        <f>'Population 2016'!AB129/'Population 2016'!AB$6</f>
        <v>2.300152521083797E-2</v>
      </c>
      <c r="AC129" s="3">
        <f>'Population 2016'!AC129/'Population 2016'!AC$6</f>
        <v>1.0123213750763521E-2</v>
      </c>
      <c r="AD129" s="3">
        <f>'Population 2016'!AD129/'Population 2016'!AD$6</f>
        <v>2.7798736555560487E-2</v>
      </c>
      <c r="AE129" s="3">
        <f>'Population 2016'!AE129/'Population 2016'!AE$6</f>
        <v>2.7630864520280733E-2</v>
      </c>
      <c r="AF129" s="3">
        <f>'Population 2016'!AF129/'Population 2016'!AF$6</f>
        <v>7.9378249806394512E-3</v>
      </c>
      <c r="AG129" s="3">
        <f>'Population 2016'!AG129/'Population 2016'!AG$6</f>
        <v>2.7630864520280733E-2</v>
      </c>
      <c r="AH129" s="3">
        <f>'Population 2016'!AH129/'Population 2016'!AH$6</f>
        <v>1.8421853093675594E-2</v>
      </c>
      <c r="AI129" s="3">
        <f>'Population 2016'!AI129/'Population 2016'!AI$6</f>
        <v>1.8515340863909734E-2</v>
      </c>
      <c r="AJ129" s="3">
        <f>'Population 2016'!AJ129/'Population 2016'!AJ$6</f>
        <v>2.8256734368288641E-2</v>
      </c>
      <c r="AK129" s="3">
        <f>'Population 2016'!AK129/'Population 2016'!AK$6</f>
        <v>2.9444182018579752E-2</v>
      </c>
      <c r="AL129" s="3">
        <f>'Population 2016'!AL129/'Population 2016'!AL$6</f>
        <v>1.2539231361402262E-2</v>
      </c>
      <c r="AM129" s="3">
        <f>'Population 2016'!AM129/'Population 2016'!AM$6</f>
        <v>1.6642264519277698E-2</v>
      </c>
      <c r="AN129" s="3">
        <f>'Population 2016'!AN129/'Population 2016'!AN$6</f>
        <v>4.1906958861976165E-2</v>
      </c>
      <c r="AO129" s="3">
        <f>'Population 2016'!AO129/'Population 2016'!AO$6</f>
        <v>4.1906958861976165E-2</v>
      </c>
      <c r="AP129" s="3">
        <f>'Population 2016'!AP129/'Population 2016'!AP$6</f>
        <v>2.2652013245668762E-2</v>
      </c>
      <c r="AQ129" s="3">
        <f>'Population 2016'!AQ129/'Population 2016'!AQ$6</f>
        <v>1.3586516523147126E-2</v>
      </c>
      <c r="AR129" s="3">
        <f>'Population 2016'!AR129/'Population 2016'!AR$6</f>
        <v>1.6944879967172827E-2</v>
      </c>
      <c r="AS129" s="3">
        <f>'Population 2016'!AS129/'Population 2016'!AS$6</f>
        <v>3.1174128386908809E-2</v>
      </c>
      <c r="AT129" s="3">
        <f>'Population 2016'!AT129/'Population 2016'!AT$6</f>
        <v>3.3386327503974564E-2</v>
      </c>
      <c r="AU129" s="3">
        <f>'Population 2016'!AU129/'Population 2016'!AU$6</f>
        <v>3.3386327503974564E-2</v>
      </c>
      <c r="AV129" s="3">
        <f>'Population 2016'!AV129/'Population 2016'!AV$6</f>
        <v>2.3019182652210174E-2</v>
      </c>
      <c r="AW129" s="3">
        <f>'Population 2016'!AW129/'Population 2016'!AW$6</f>
        <v>2.0810981252917714E-2</v>
      </c>
      <c r="AX129" s="3">
        <f>'Population 2016'!AX129/'Population 2016'!AX$6</f>
        <v>1.6406358622607406E-2</v>
      </c>
      <c r="AY129" s="3">
        <f>'Population 2016'!AY129/'Population 2016'!AY$6</f>
        <v>1.7013720187292809E-2</v>
      </c>
      <c r="AZ129" s="3">
        <f>'Population 2016'!AZ129/'Population 2016'!AZ$6</f>
        <v>1.5068958124910676E-2</v>
      </c>
      <c r="BA129" s="3">
        <f>'Population 2016'!BA129/'Population 2016'!BA$6</f>
        <v>1.5500169346323192E-2</v>
      </c>
      <c r="BB129" s="3">
        <f>'Population 2016'!BB129/'Population 2016'!BB$6</f>
        <v>1.9767969408257178E-2</v>
      </c>
      <c r="BC129" s="5">
        <f>'Population 2016'!BC129/'Population 2016'!BC$6</f>
        <v>4.7680412371134018E-2</v>
      </c>
      <c r="BD129" s="9">
        <v>127</v>
      </c>
    </row>
    <row r="130" spans="1:56" x14ac:dyDescent="0.35">
      <c r="A130" s="3"/>
      <c r="B130" s="3" t="s">
        <v>57</v>
      </c>
      <c r="C130" s="60">
        <f>'Population 2016'!C130/'Population 2016'!C$6</f>
        <v>1.8539769059743239E-2</v>
      </c>
      <c r="D130" s="3">
        <f>'Population 2016'!D130/'Population 2016'!D$6</f>
        <v>2.1839771924777027E-2</v>
      </c>
      <c r="E130" s="3">
        <f>'Population 2016'!E130/'Population 2016'!E$6</f>
        <v>3.0733545955349377E-2</v>
      </c>
      <c r="F130" s="3">
        <f>'Population 2016'!F130/'Population 2016'!F$6</f>
        <v>2.5880723621570154E-2</v>
      </c>
      <c r="G130" s="3">
        <f>'Population 2016'!G130/'Population 2016'!G$6</f>
        <v>3.0616814060226129E-2</v>
      </c>
      <c r="H130" s="3">
        <f>'Population 2016'!H130/'Population 2016'!H$6</f>
        <v>1.7589153156805811E-2</v>
      </c>
      <c r="I130" s="3">
        <f>'Population 2016'!I130/'Population 2016'!I$6</f>
        <v>3.2096727202097698E-2</v>
      </c>
      <c r="J130" s="3">
        <f>'Population 2016'!J130/'Population 2016'!J$6</f>
        <v>1.8775376094252387E-2</v>
      </c>
      <c r="K130" s="3">
        <f>'Population 2016'!K130/'Population 2016'!K$6</f>
        <v>1.9208824648155192E-2</v>
      </c>
      <c r="L130" s="3">
        <f>'Population 2016'!L130/'Population 2016'!L$6</f>
        <v>3.4347903816930363E-2</v>
      </c>
      <c r="M130" s="3">
        <f>'Population 2016'!M130/'Population 2016'!M$6</f>
        <v>3.4347903816930363E-2</v>
      </c>
      <c r="N130" s="3">
        <f>'Population 2016'!N130/'Population 2016'!N$6</f>
        <v>1.0704465585437221E-2</v>
      </c>
      <c r="O130" s="3">
        <f>'Population 2016'!O130/'Population 2016'!O$6</f>
        <v>1.6476530822623875E-2</v>
      </c>
      <c r="P130" s="3">
        <f>'Population 2016'!P130/'Population 2016'!P$6</f>
        <v>2.3418089549082834E-2</v>
      </c>
      <c r="Q130" s="3">
        <f>'Population 2016'!Q130/'Population 2016'!Q$6</f>
        <v>2.9441194581280788E-2</v>
      </c>
      <c r="R130" s="3">
        <f>'Population 2016'!R130/'Population 2016'!R$6</f>
        <v>1.7244323032269079E-2</v>
      </c>
      <c r="S130" s="3">
        <f>'Population 2016'!S130/'Population 2016'!S$6</f>
        <v>1.9347320573659236E-2</v>
      </c>
      <c r="T130" s="3">
        <f>'Population 2016'!T130/'Population 2016'!T$6</f>
        <v>1.1951821852110954E-2</v>
      </c>
      <c r="U130" s="3">
        <f>'Population 2016'!U130/'Population 2016'!U$6</f>
        <v>4.6944035346097202E-2</v>
      </c>
      <c r="V130" s="3">
        <f>'Population 2016'!V130/'Population 2016'!V$6</f>
        <v>2.4710124434389139E-2</v>
      </c>
      <c r="W130" s="3">
        <f>'Population 2016'!W130/'Population 2016'!W$6</f>
        <v>1.9490155440414509E-2</v>
      </c>
      <c r="X130" s="3">
        <f>'Population 2016'!X130/'Population 2016'!X$6</f>
        <v>1.9490155440414509E-2</v>
      </c>
      <c r="Y130" s="3">
        <f>'Population 2016'!Y130/'Population 2016'!Y$6</f>
        <v>2.2160608963048847E-2</v>
      </c>
      <c r="Z130" s="3">
        <f>'Population 2016'!Z130/'Population 2016'!Z$6</f>
        <v>6.2220682908452349E-3</v>
      </c>
      <c r="AA130" s="3">
        <f>'Population 2016'!AA130/'Population 2016'!AA$6</f>
        <v>1.1837492266446691E-2</v>
      </c>
      <c r="AB130" s="3">
        <f>'Population 2016'!AB130/'Population 2016'!AB$6</f>
        <v>2.303516956755787E-2</v>
      </c>
      <c r="AC130" s="3">
        <f>'Population 2016'!AC130/'Population 2016'!AC$6</f>
        <v>8.7712472717510984E-3</v>
      </c>
      <c r="AD130" s="3">
        <f>'Population 2016'!AD130/'Population 2016'!AD$6</f>
        <v>2.9633246046188215E-2</v>
      </c>
      <c r="AE130" s="3">
        <f>'Population 2016'!AE130/'Population 2016'!AE$6</f>
        <v>2.9279868079715245E-2</v>
      </c>
      <c r="AF130" s="3">
        <f>'Population 2016'!AF130/'Population 2016'!AF$6</f>
        <v>7.4952981524504924E-3</v>
      </c>
      <c r="AG130" s="3">
        <f>'Population 2016'!AG130/'Population 2016'!AG$6</f>
        <v>2.9279868079715245E-2</v>
      </c>
      <c r="AH130" s="3">
        <f>'Population 2016'!AH130/'Population 2016'!AH$6</f>
        <v>1.7348497827067433E-2</v>
      </c>
      <c r="AI130" s="3">
        <f>'Population 2016'!AI130/'Population 2016'!AI$6</f>
        <v>1.8176339369792037E-2</v>
      </c>
      <c r="AJ130" s="3">
        <f>'Population 2016'!AJ130/'Population 2016'!AJ$6</f>
        <v>2.7029514634595325E-2</v>
      </c>
      <c r="AK130" s="3">
        <f>'Population 2016'!AK130/'Population 2016'!AK$6</f>
        <v>3.0231459612659425E-2</v>
      </c>
      <c r="AL130" s="3">
        <f>'Population 2016'!AL130/'Population 2016'!AL$6</f>
        <v>1.3072185704980163E-2</v>
      </c>
      <c r="AM130" s="3">
        <f>'Population 2016'!AM130/'Population 2016'!AM$6</f>
        <v>1.5623474865788189E-2</v>
      </c>
      <c r="AN130" s="3">
        <f>'Population 2016'!AN130/'Population 2016'!AN$6</f>
        <v>4.6520569011918492E-2</v>
      </c>
      <c r="AO130" s="3">
        <f>'Population 2016'!AO130/'Population 2016'!AO$6</f>
        <v>4.6520569011918492E-2</v>
      </c>
      <c r="AP130" s="3">
        <f>'Population 2016'!AP130/'Population 2016'!AP$6</f>
        <v>2.0828334213178482E-2</v>
      </c>
      <c r="AQ130" s="3">
        <f>'Population 2016'!AQ130/'Population 2016'!AQ$6</f>
        <v>1.2394200338558916E-2</v>
      </c>
      <c r="AR130" s="3">
        <f>'Population 2016'!AR130/'Population 2016'!AR$6</f>
        <v>1.6801882814681344E-2</v>
      </c>
      <c r="AS130" s="3">
        <f>'Population 2016'!AS130/'Population 2016'!AS$6</f>
        <v>3.2096727202097698E-2</v>
      </c>
      <c r="AT130" s="3">
        <f>'Population 2016'!AT130/'Population 2016'!AT$6</f>
        <v>3.6565977742448331E-2</v>
      </c>
      <c r="AU130" s="3">
        <f>'Population 2016'!AU130/'Population 2016'!AU$6</f>
        <v>3.6565977742448331E-2</v>
      </c>
      <c r="AV130" s="3">
        <f>'Population 2016'!AV130/'Population 2016'!AV$6</f>
        <v>2.6402954843321814E-2</v>
      </c>
      <c r="AW130" s="3">
        <f>'Population 2016'!AW130/'Population 2016'!AW$6</f>
        <v>1.9664370715566877E-2</v>
      </c>
      <c r="AX130" s="3">
        <f>'Population 2016'!AX130/'Population 2016'!AX$6</f>
        <v>1.8352875747323538E-2</v>
      </c>
      <c r="AY130" s="3">
        <f>'Population 2016'!AY130/'Population 2016'!AY$6</f>
        <v>1.7675866487227885E-2</v>
      </c>
      <c r="AZ130" s="3">
        <f>'Population 2016'!AZ130/'Population 2016'!AZ$6</f>
        <v>1.5721023295698158E-2</v>
      </c>
      <c r="BA130" s="3">
        <f>'Population 2016'!BA130/'Population 2016'!BA$6</f>
        <v>1.4005937082860159E-2</v>
      </c>
      <c r="BB130" s="3">
        <f>'Population 2016'!BB130/'Population 2016'!BB$6</f>
        <v>2.0723961371443386E-2</v>
      </c>
      <c r="BC130" s="5">
        <f>'Population 2016'!BC130/'Population 2016'!BC$6</f>
        <v>4.6944035346097202E-2</v>
      </c>
      <c r="BD130" s="9">
        <v>128</v>
      </c>
    </row>
    <row r="131" spans="1:56" x14ac:dyDescent="0.35">
      <c r="A131" s="3"/>
      <c r="B131" s="3" t="s">
        <v>58</v>
      </c>
      <c r="C131" s="60">
        <f>'Population 2016'!C131/'Population 2016'!C$6</f>
        <v>1.204905687441727E-2</v>
      </c>
      <c r="D131" s="3">
        <f>'Population 2016'!D131/'Population 2016'!D$6</f>
        <v>1.4424711636544347E-2</v>
      </c>
      <c r="E131" s="3">
        <f>'Population 2016'!E131/'Population 2016'!E$6</f>
        <v>2.0827292935150284E-2</v>
      </c>
      <c r="F131" s="3">
        <f>'Population 2016'!F131/'Population 2016'!F$6</f>
        <v>1.757119362936034E-2</v>
      </c>
      <c r="G131" s="3">
        <f>'Population 2016'!G131/'Population 2016'!G$6</f>
        <v>2.4235978954438599E-2</v>
      </c>
      <c r="H131" s="3">
        <f>'Population 2016'!H131/'Population 2016'!H$6</f>
        <v>1.299212363684063E-2</v>
      </c>
      <c r="I131" s="3">
        <f>'Population 2016'!I131/'Population 2016'!I$6</f>
        <v>2.3016412547343885E-2</v>
      </c>
      <c r="J131" s="3">
        <f>'Population 2016'!J131/'Population 2016'!J$6</f>
        <v>1.2462155882560022E-2</v>
      </c>
      <c r="K131" s="3">
        <f>'Population 2016'!K131/'Population 2016'!K$6</f>
        <v>1.3645872955496387E-2</v>
      </c>
      <c r="L131" s="3">
        <f>'Population 2016'!L131/'Population 2016'!L$6</f>
        <v>2.5945293644408687E-2</v>
      </c>
      <c r="M131" s="3">
        <f>'Population 2016'!M131/'Population 2016'!M$6</f>
        <v>2.5945293644408687E-2</v>
      </c>
      <c r="N131" s="3">
        <f>'Population 2016'!N131/'Population 2016'!N$6</f>
        <v>7.3225602493787586E-3</v>
      </c>
      <c r="O131" s="3">
        <f>'Population 2016'!O131/'Population 2016'!O$6</f>
        <v>1.2404645728815888E-2</v>
      </c>
      <c r="P131" s="3">
        <f>'Population 2016'!P131/'Population 2016'!P$6</f>
        <v>1.6863138975524661E-2</v>
      </c>
      <c r="Q131" s="3">
        <f>'Population 2016'!Q131/'Population 2016'!Q$6</f>
        <v>2.1012931034482759E-2</v>
      </c>
      <c r="R131" s="3">
        <f>'Population 2016'!R131/'Population 2016'!R$6</f>
        <v>1.0329520232200785E-2</v>
      </c>
      <c r="S131" s="3">
        <f>'Population 2016'!S131/'Population 2016'!S$6</f>
        <v>1.4254674396826567E-2</v>
      </c>
      <c r="T131" s="3">
        <f>'Population 2016'!T131/'Population 2016'!T$6</f>
        <v>8.6899353522753141E-3</v>
      </c>
      <c r="U131" s="3">
        <f>'Population 2016'!U131/'Population 2016'!U$6</f>
        <v>3.0007363770250369E-2</v>
      </c>
      <c r="V131" s="3">
        <f>'Population 2016'!V131/'Population 2016'!V$6</f>
        <v>1.7321832579185521E-2</v>
      </c>
      <c r="W131" s="3">
        <f>'Population 2016'!W131/'Population 2016'!W$6</f>
        <v>1.4026943005181347E-2</v>
      </c>
      <c r="X131" s="3">
        <f>'Population 2016'!X131/'Population 2016'!X$6</f>
        <v>1.4026943005181347E-2</v>
      </c>
      <c r="Y131" s="3">
        <f>'Population 2016'!Y131/'Population 2016'!Y$6</f>
        <v>1.5234158390885719E-2</v>
      </c>
      <c r="Z131" s="3">
        <f>'Population 2016'!Z131/'Population 2016'!Z$6</f>
        <v>4.6057888324811409E-3</v>
      </c>
      <c r="AA131" s="3">
        <f>'Population 2016'!AA131/'Population 2016'!AA$6</f>
        <v>9.2402682215014659E-3</v>
      </c>
      <c r="AB131" s="3">
        <f>'Population 2016'!AB131/'Population 2016'!AB$6</f>
        <v>1.5711914588193075E-2</v>
      </c>
      <c r="AC131" s="3">
        <f>'Population 2016'!AC131/'Population 2016'!AC$6</f>
        <v>6.7423249154777787E-3</v>
      </c>
      <c r="AD131" s="3">
        <f>'Population 2016'!AD131/'Population 2016'!AD$6</f>
        <v>2.2310002515053332E-2</v>
      </c>
      <c r="AE131" s="3">
        <f>'Population 2016'!AE131/'Population 2016'!AE$6</f>
        <v>2.1618034468196351E-2</v>
      </c>
      <c r="AF131" s="3">
        <f>'Population 2016'!AF131/'Population 2016'!AF$6</f>
        <v>5.9741121805509459E-3</v>
      </c>
      <c r="AG131" s="3">
        <f>'Population 2016'!AG131/'Population 2016'!AG$6</f>
        <v>2.1618034468196351E-2</v>
      </c>
      <c r="AH131" s="3">
        <f>'Population 2016'!AH131/'Population 2016'!AH$6</f>
        <v>1.3729857107394963E-2</v>
      </c>
      <c r="AI131" s="3">
        <f>'Population 2016'!AI131/'Population 2016'!AI$6</f>
        <v>1.3614467411911926E-2</v>
      </c>
      <c r="AJ131" s="3">
        <f>'Population 2016'!AJ131/'Population 2016'!AJ$6</f>
        <v>2.0862735472786404E-2</v>
      </c>
      <c r="AK131" s="3">
        <f>'Population 2016'!AK131/'Population 2016'!AK$6</f>
        <v>2.3460872303574239E-2</v>
      </c>
      <c r="AL131" s="3">
        <f>'Population 2016'!AL131/'Population 2016'!AL$6</f>
        <v>9.0306152661810864E-3</v>
      </c>
      <c r="AM131" s="3">
        <f>'Population 2016'!AM131/'Population 2016'!AM$6</f>
        <v>1.2231576378721328E-2</v>
      </c>
      <c r="AN131" s="3">
        <f>'Population 2016'!AN131/'Population 2016'!AN$6</f>
        <v>3.767781622452903E-2</v>
      </c>
      <c r="AO131" s="3">
        <f>'Population 2016'!AO131/'Population 2016'!AO$6</f>
        <v>3.767781622452903E-2</v>
      </c>
      <c r="AP131" s="3">
        <f>'Population 2016'!AP131/'Population 2016'!AP$6</f>
        <v>1.3965542064596631E-2</v>
      </c>
      <c r="AQ131" s="3">
        <f>'Population 2016'!AQ131/'Population 2016'!AQ$6</f>
        <v>1.0362846838890116E-2</v>
      </c>
      <c r="AR131" s="3">
        <f>'Population 2016'!AR131/'Population 2016'!AR$6</f>
        <v>1.2463925718348739E-2</v>
      </c>
      <c r="AS131" s="3">
        <f>'Population 2016'!AS131/'Population 2016'!AS$6</f>
        <v>2.3016412547343885E-2</v>
      </c>
      <c r="AT131" s="3">
        <f>'Population 2016'!AT131/'Population 2016'!AT$6</f>
        <v>3.8155802861685212E-2</v>
      </c>
      <c r="AU131" s="3">
        <f>'Population 2016'!AU131/'Population 2016'!AU$6</f>
        <v>3.8155802861685212E-2</v>
      </c>
      <c r="AV131" s="3">
        <f>'Population 2016'!AV131/'Population 2016'!AV$6</f>
        <v>2.0183486238532111E-2</v>
      </c>
      <c r="AW131" s="3">
        <f>'Population 2016'!AW131/'Population 2016'!AW$6</f>
        <v>1.5741324662773649E-2</v>
      </c>
      <c r="AX131" s="3">
        <f>'Population 2016'!AX131/'Population 2016'!AX$6</f>
        <v>1.1308337581684201E-2</v>
      </c>
      <c r="AY131" s="3">
        <f>'Population 2016'!AY131/'Population 2016'!AY$6</f>
        <v>1.2413093298133521E-2</v>
      </c>
      <c r="AZ131" s="3">
        <f>'Population 2016'!AZ131/'Population 2016'!AZ$6</f>
        <v>1.0674217521795055E-2</v>
      </c>
      <c r="BA131" s="3">
        <f>'Population 2016'!BA131/'Population 2016'!BA$6</f>
        <v>1.1754627139242524E-2</v>
      </c>
      <c r="BB131" s="3">
        <f>'Population 2016'!BB131/'Population 2016'!BB$6</f>
        <v>1.6138440598872254E-2</v>
      </c>
      <c r="BC131" s="5">
        <f>'Population 2016'!BC131/'Population 2016'!BC$6</f>
        <v>3.0007363770250369E-2</v>
      </c>
      <c r="BD131" s="9">
        <v>129</v>
      </c>
    </row>
    <row r="132" spans="1:56" x14ac:dyDescent="0.35">
      <c r="A132" s="3"/>
      <c r="B132" s="3" t="s">
        <v>59</v>
      </c>
      <c r="C132" s="60">
        <f>'Population 2016'!C132/'Population 2016'!C$6</f>
        <v>1.000502044036434E-2</v>
      </c>
      <c r="D132" s="3">
        <f>'Population 2016'!D132/'Population 2016'!D$6</f>
        <v>1.1560693641618497E-2</v>
      </c>
      <c r="E132" s="3">
        <f>'Population 2016'!E132/'Population 2016'!E$6</f>
        <v>1.5753358461389776E-2</v>
      </c>
      <c r="F132" s="3">
        <f>'Population 2016'!F132/'Population 2016'!F$6</f>
        <v>1.3113477018956115E-2</v>
      </c>
      <c r="G132" s="3">
        <f>'Population 2016'!G132/'Population 2016'!G$6</f>
        <v>1.7967088324191201E-2</v>
      </c>
      <c r="H132" s="3">
        <f>'Population 2016'!H132/'Population 2016'!H$6</f>
        <v>9.9751366885885151E-3</v>
      </c>
      <c r="I132" s="3">
        <f>'Population 2016'!I132/'Population 2016'!I$6</f>
        <v>1.6995241332426921E-2</v>
      </c>
      <c r="J132" s="3">
        <f>'Population 2016'!J132/'Population 2016'!J$6</f>
        <v>9.92748010983595E-3</v>
      </c>
      <c r="K132" s="3">
        <f>'Population 2016'!K132/'Population 2016'!K$6</f>
        <v>1.0174971472042603E-2</v>
      </c>
      <c r="L132" s="3">
        <f>'Population 2016'!L132/'Population 2016'!L$6</f>
        <v>2.0537230714221866E-2</v>
      </c>
      <c r="M132" s="3">
        <f>'Population 2016'!M132/'Population 2016'!M$6</f>
        <v>2.0537230714221866E-2</v>
      </c>
      <c r="N132" s="3">
        <f>'Population 2016'!N132/'Population 2016'!N$6</f>
        <v>6.5579555647046718E-3</v>
      </c>
      <c r="O132" s="3">
        <f>'Population 2016'!O132/'Population 2016'!O$6</f>
        <v>9.8790461136691633E-3</v>
      </c>
      <c r="P132" s="3">
        <f>'Population 2016'!P132/'Population 2016'!P$6</f>
        <v>1.4907226304382301E-2</v>
      </c>
      <c r="Q132" s="3">
        <f>'Population 2016'!Q132/'Population 2016'!Q$6</f>
        <v>1.7818657635467982E-2</v>
      </c>
      <c r="R132" s="3">
        <f>'Population 2016'!R132/'Population 2016'!R$6</f>
        <v>8.366057708724603E-3</v>
      </c>
      <c r="S132" s="3">
        <f>'Population 2016'!S132/'Population 2016'!S$6</f>
        <v>1.0600911204873789E-2</v>
      </c>
      <c r="T132" s="3">
        <f>'Population 2016'!T132/'Population 2016'!T$6</f>
        <v>6.3214854647977549E-3</v>
      </c>
      <c r="U132" s="3">
        <f>'Population 2016'!U132/'Population 2016'!U$6</f>
        <v>2.6693667157584682E-2</v>
      </c>
      <c r="V132" s="3">
        <f>'Population 2016'!V132/'Population 2016'!V$6</f>
        <v>1.2814621040723981E-2</v>
      </c>
      <c r="W132" s="3">
        <f>'Population 2016'!W132/'Population 2016'!W$6</f>
        <v>1.0578238341968912E-2</v>
      </c>
      <c r="X132" s="3">
        <f>'Population 2016'!X132/'Population 2016'!X$6</f>
        <v>1.0578238341968912E-2</v>
      </c>
      <c r="Y132" s="3">
        <f>'Population 2016'!Y132/'Population 2016'!Y$6</f>
        <v>1.1574330795987296E-2</v>
      </c>
      <c r="Z132" s="3">
        <f>'Population 2016'!Z132/'Population 2016'!Z$6</f>
        <v>3.4361129086650198E-3</v>
      </c>
      <c r="AA132" s="3">
        <f>'Population 2016'!AA132/'Population 2016'!AA$6</f>
        <v>6.9417624377409899E-3</v>
      </c>
      <c r="AB132" s="3">
        <f>'Population 2016'!AB132/'Population 2016'!AB$6</f>
        <v>1.2235331060470124E-2</v>
      </c>
      <c r="AC132" s="3">
        <f>'Population 2016'!AC132/'Population 2016'!AC$6</f>
        <v>5.215283640622021E-3</v>
      </c>
      <c r="AD132" s="3">
        <f>'Population 2016'!AD132/'Population 2016'!AD$6</f>
        <v>1.5770863846848046E-2</v>
      </c>
      <c r="AE132" s="3">
        <f>'Population 2016'!AE132/'Population 2016'!AE$6</f>
        <v>1.4981800631447705E-2</v>
      </c>
      <c r="AF132" s="3">
        <f>'Population 2016'!AF132/'Population 2016'!AF$6</f>
        <v>4.20400486779511E-3</v>
      </c>
      <c r="AG132" s="3">
        <f>'Population 2016'!AG132/'Population 2016'!AG$6</f>
        <v>1.4981800631447705E-2</v>
      </c>
      <c r="AH132" s="3">
        <f>'Population 2016'!AH132/'Population 2016'!AH$6</f>
        <v>1.0044787234414498E-2</v>
      </c>
      <c r="AI132" s="3">
        <f>'Population 2016'!AI132/'Population 2016'!AI$6</f>
        <v>1.006122952912274E-2</v>
      </c>
      <c r="AJ132" s="3">
        <f>'Population 2016'!AJ132/'Population 2016'!AJ$6</f>
        <v>1.4481192857581151E-2</v>
      </c>
      <c r="AK132" s="3">
        <f>'Population 2016'!AK132/'Population 2016'!AK$6</f>
        <v>1.6296646197449222E-2</v>
      </c>
      <c r="AL132" s="3">
        <f>'Population 2016'!AL132/'Population 2016'!AL$6</f>
        <v>6.9284064665127024E-3</v>
      </c>
      <c r="AM132" s="3">
        <f>'Population 2016'!AM132/'Population 2016'!AM$6</f>
        <v>9.0836993655441685E-3</v>
      </c>
      <c r="AN132" s="3">
        <f>'Population 2016'!AN132/'Population 2016'!AN$6</f>
        <v>3.1141868512110725E-2</v>
      </c>
      <c r="AO132" s="3">
        <f>'Population 2016'!AO132/'Population 2016'!AO$6</f>
        <v>3.1141868512110725E-2</v>
      </c>
      <c r="AP132" s="3">
        <f>'Population 2016'!AP132/'Population 2016'!AP$6</f>
        <v>1.1086048855401449E-2</v>
      </c>
      <c r="AQ132" s="3">
        <f>'Population 2016'!AQ132/'Population 2016'!AQ$6</f>
        <v>8.6700522558327813E-3</v>
      </c>
      <c r="AR132" s="3">
        <f>'Population 2016'!AR132/'Population 2016'!AR$6</f>
        <v>9.436116446029031E-3</v>
      </c>
      <c r="AS132" s="3">
        <f>'Population 2016'!AS132/'Population 2016'!AS$6</f>
        <v>1.6995241332426921E-2</v>
      </c>
      <c r="AT132" s="3">
        <f>'Population 2016'!AT132/'Population 2016'!AT$6</f>
        <v>1.2718600953895072E-2</v>
      </c>
      <c r="AU132" s="3">
        <f>'Population 2016'!AU132/'Population 2016'!AU$6</f>
        <v>1.2718600953895072E-2</v>
      </c>
      <c r="AV132" s="3">
        <f>'Population 2016'!AV132/'Population 2016'!AV$6</f>
        <v>1.5012510425354461E-2</v>
      </c>
      <c r="AW132" s="3">
        <f>'Population 2016'!AW132/'Population 2016'!AW$6</f>
        <v>1.1335064169239715E-2</v>
      </c>
      <c r="AX132" s="3">
        <f>'Population 2016'!AX132/'Population 2016'!AX$6</f>
        <v>9.6862399777540905E-3</v>
      </c>
      <c r="AY132" s="3">
        <f>'Population 2016'!AY132/'Population 2016'!AY$6</f>
        <v>9.7000133289190243E-3</v>
      </c>
      <c r="AZ132" s="3">
        <f>'Population 2016'!AZ132/'Population 2016'!AZ$6</f>
        <v>8.7537516078319277E-3</v>
      </c>
      <c r="BA132" s="3">
        <f>'Population 2016'!BA132/'Population 2016'!BA$6</f>
        <v>8.5470085470085479E-3</v>
      </c>
      <c r="BB132" s="3">
        <f>'Population 2016'!BB132/'Population 2016'!BB$6</f>
        <v>1.1650139347981075E-2</v>
      </c>
      <c r="BC132" s="5">
        <f>'Population 2016'!BC132/'Population 2016'!BC$6</f>
        <v>2.6693667157584682E-2</v>
      </c>
      <c r="BD132" s="9">
        <v>130</v>
      </c>
    </row>
    <row r="133" spans="1:56" x14ac:dyDescent="0.35">
      <c r="A133" s="3"/>
      <c r="B133" s="3" t="s">
        <v>60</v>
      </c>
      <c r="C133" s="60">
        <f>'Population 2016'!C133/'Population 2016'!C$6</f>
        <v>8.0864950154199231E-3</v>
      </c>
      <c r="D133" s="3">
        <f>'Population 2016'!D133/'Population 2016'!D$6</f>
        <v>9.4028718646195688E-3</v>
      </c>
      <c r="E133" s="3">
        <f>'Population 2016'!E133/'Population 2016'!E$6</f>
        <v>1.2950613704455398E-2</v>
      </c>
      <c r="F133" s="3">
        <f>'Population 2016'!F133/'Population 2016'!F$6</f>
        <v>9.8242880637063965E-3</v>
      </c>
      <c r="G133" s="3">
        <f>'Population 2016'!G133/'Population 2016'!G$6</f>
        <v>1.1810142169483936E-2</v>
      </c>
      <c r="H133" s="3">
        <f>'Population 2016'!H133/'Population 2016'!H$6</f>
        <v>6.1949593660749957E-3</v>
      </c>
      <c r="I133" s="3">
        <f>'Population 2016'!I133/'Population 2016'!I$6</f>
        <v>1.0731280955618141E-2</v>
      </c>
      <c r="J133" s="3">
        <f>'Population 2016'!J133/'Population 2016'!J$6</f>
        <v>6.3601586519279963E-3</v>
      </c>
      <c r="K133" s="3">
        <f>'Population 2016'!K133/'Population 2016'!K$6</f>
        <v>6.0384176492963102E-3</v>
      </c>
      <c r="L133" s="3">
        <f>'Population 2016'!L133/'Population 2016'!L$6</f>
        <v>1.3028515240904622E-2</v>
      </c>
      <c r="M133" s="3">
        <f>'Population 2016'!M133/'Population 2016'!M$6</f>
        <v>1.3028515240904622E-2</v>
      </c>
      <c r="N133" s="3">
        <f>'Population 2016'!N133/'Population 2016'!N$6</f>
        <v>4.3670690643885365E-3</v>
      </c>
      <c r="O133" s="3">
        <f>'Population 2016'!O133/'Population 2016'!O$6</f>
        <v>6.1335990653563332E-3</v>
      </c>
      <c r="P133" s="3">
        <f>'Population 2016'!P133/'Population 2016'!P$6</f>
        <v>1.0678225934344769E-2</v>
      </c>
      <c r="Q133" s="3">
        <f>'Population 2016'!Q133/'Population 2016'!Q$6</f>
        <v>1.2469211822660099E-2</v>
      </c>
      <c r="R133" s="3">
        <f>'Population 2016'!R133/'Population 2016'!R$6</f>
        <v>7.0001707358716067E-3</v>
      </c>
      <c r="S133" s="3">
        <f>'Population 2016'!S133/'Population 2016'!S$6</f>
        <v>7.2075674196908635E-3</v>
      </c>
      <c r="T133" s="3">
        <f>'Population 2016'!T133/'Population 2016'!T$6</f>
        <v>4.6020414183727655E-3</v>
      </c>
      <c r="U133" s="3">
        <f>'Population 2016'!U133/'Population 2016'!U$6</f>
        <v>1.638438880706922E-2</v>
      </c>
      <c r="V133" s="3">
        <f>'Population 2016'!V133/'Population 2016'!V$6</f>
        <v>9.2795531674208145E-3</v>
      </c>
      <c r="W133" s="3">
        <f>'Population 2016'!W133/'Population 2016'!W$6</f>
        <v>7.2787564766839379E-3</v>
      </c>
      <c r="X133" s="3">
        <f>'Population 2016'!X133/'Population 2016'!X$6</f>
        <v>7.2787564766839379E-3</v>
      </c>
      <c r="Y133" s="3">
        <f>'Population 2016'!Y133/'Population 2016'!Y$6</f>
        <v>8.0254070676009474E-3</v>
      </c>
      <c r="Z133" s="3">
        <f>'Population 2016'!Z133/'Population 2016'!Z$6</f>
        <v>2.43049542611142E-3</v>
      </c>
      <c r="AA133" s="3">
        <f>'Population 2016'!AA133/'Population 2016'!AA$6</f>
        <v>4.7582444365286188E-3</v>
      </c>
      <c r="AB133" s="3">
        <f>'Population 2016'!AB133/'Population 2016'!AB$6</f>
        <v>9.7232190920509606E-3</v>
      </c>
      <c r="AC133" s="3">
        <f>'Population 2016'!AC133/'Population 2016'!AC$6</f>
        <v>3.635719927013263E-3</v>
      </c>
      <c r="AD133" s="3">
        <f>'Population 2016'!AD133/'Population 2016'!AD$6</f>
        <v>1.0311718669092954E-2</v>
      </c>
      <c r="AE133" s="3">
        <f>'Population 2016'!AE133/'Population 2016'!AE$6</f>
        <v>9.7733625595752809E-3</v>
      </c>
      <c r="AF133" s="3">
        <f>'Population 2016'!AF133/'Population 2016'!AF$6</f>
        <v>2.9593981635136629E-3</v>
      </c>
      <c r="AG133" s="3">
        <f>'Population 2016'!AG133/'Population 2016'!AG$6</f>
        <v>9.7733625595752809E-3</v>
      </c>
      <c r="AH133" s="3">
        <f>'Population 2016'!AH133/'Population 2016'!AH$6</f>
        <v>6.7757736374156963E-3</v>
      </c>
      <c r="AI133" s="3">
        <f>'Population 2016'!AI133/'Population 2016'!AI$6</f>
        <v>6.8679191586066618E-3</v>
      </c>
      <c r="AJ133" s="3">
        <f>'Population 2016'!AJ133/'Population 2016'!AJ$6</f>
        <v>9.0200650426458858E-3</v>
      </c>
      <c r="AK133" s="3">
        <f>'Population 2016'!AK133/'Population 2016'!AK$6</f>
        <v>1.1651708392379154E-2</v>
      </c>
      <c r="AL133" s="3">
        <f>'Population 2016'!AL133/'Population 2016'!AL$6</f>
        <v>4.3228518979096346E-3</v>
      </c>
      <c r="AM133" s="3">
        <f>'Population 2016'!AM133/'Population 2016'!AM$6</f>
        <v>6.1127379209370428E-3</v>
      </c>
      <c r="AN133" s="3">
        <f>'Population 2016'!AN133/'Population 2016'!AN$6</f>
        <v>1.3456362937331795E-2</v>
      </c>
      <c r="AO133" s="3">
        <f>'Population 2016'!AO133/'Population 2016'!AO$6</f>
        <v>1.3456362937331795E-2</v>
      </c>
      <c r="AP133" s="3">
        <f>'Population 2016'!AP133/'Population 2016'!AP$6</f>
        <v>7.1987330229879541E-3</v>
      </c>
      <c r="AQ133" s="3">
        <f>'Population 2016'!AQ133/'Population 2016'!AQ$6</f>
        <v>6.0793405461102524E-3</v>
      </c>
      <c r="AR133" s="3">
        <f>'Population 2016'!AR133/'Population 2016'!AR$6</f>
        <v>6.4054811430276732E-3</v>
      </c>
      <c r="AS133" s="3">
        <f>'Population 2016'!AS133/'Population 2016'!AS$6</f>
        <v>1.0731280955618141E-2</v>
      </c>
      <c r="AT133" s="3">
        <f>'Population 2016'!AT133/'Population 2016'!AT$6</f>
        <v>9.538950715421303E-3</v>
      </c>
      <c r="AU133" s="3">
        <f>'Population 2016'!AU133/'Population 2016'!AU$6</f>
        <v>9.538950715421303E-3</v>
      </c>
      <c r="AV133" s="3">
        <f>'Population 2016'!AV133/'Population 2016'!AV$6</f>
        <v>9.293458834743239E-3</v>
      </c>
      <c r="AW133" s="3">
        <f>'Population 2016'!AW133/'Population 2016'!AW$6</f>
        <v>7.6659104497170333E-3</v>
      </c>
      <c r="AX133" s="3">
        <f>'Population 2016'!AX133/'Population 2016'!AX$6</f>
        <v>6.6737729990267412E-3</v>
      </c>
      <c r="AY133" s="3">
        <f>'Population 2016'!AY133/'Population 2016'!AY$6</f>
        <v>6.6730588149301094E-3</v>
      </c>
      <c r="AZ133" s="3">
        <f>'Population 2016'!AZ133/'Population 2016'!AZ$6</f>
        <v>6.0204373302844075E-3</v>
      </c>
      <c r="BA133" s="3">
        <f>'Population 2016'!BA133/'Population 2016'!BA$6</f>
        <v>5.2796206642360486E-3</v>
      </c>
      <c r="BB133" s="3">
        <f>'Population 2016'!BB133/'Population 2016'!BB$6</f>
        <v>7.7289519735562898E-3</v>
      </c>
      <c r="BC133" s="5">
        <f>'Population 2016'!BC133/'Population 2016'!BC$6</f>
        <v>1.638438880706922E-2</v>
      </c>
      <c r="BD133" s="9">
        <v>131</v>
      </c>
    </row>
    <row r="134" spans="1:56" x14ac:dyDescent="0.35">
      <c r="A134" s="3"/>
      <c r="B134" s="3" t="s">
        <v>80</v>
      </c>
      <c r="C134" s="60">
        <f>'Population 2016'!C134/'Population 2016'!C$6</f>
        <v>4.1418633005809368E-3</v>
      </c>
      <c r="D134" s="3">
        <f>'Population 2016'!D134/'Population 2016'!D$6</f>
        <v>4.3679543849554046E-3</v>
      </c>
      <c r="E134" s="3">
        <f>'Population 2016'!E134/'Population 2016'!E$6</f>
        <v>4.9772881028317386E-3</v>
      </c>
      <c r="F134" s="3">
        <f>'Population 2016'!F134/'Population 2016'!F$6</f>
        <v>5.2800138492166537E-3</v>
      </c>
      <c r="G134" s="3">
        <f>'Population 2016'!G134/'Population 2016'!G$6</f>
        <v>5.8211127280868693E-3</v>
      </c>
      <c r="H134" s="3">
        <f>'Population 2016'!H134/'Population 2016'!H$6</f>
        <v>3.2793336394044731E-3</v>
      </c>
      <c r="I134" s="3">
        <f>'Population 2016'!I134/'Population 2016'!I$6</f>
        <v>7.3322326891327571E-3</v>
      </c>
      <c r="J134" s="3">
        <f>'Population 2016'!J134/'Population 2016'!J$6</f>
        <v>2.9805909549625665E-3</v>
      </c>
      <c r="K134" s="3">
        <f>'Population 2016'!K134/'Population 2016'!K$6</f>
        <v>2.9478889311525293E-3</v>
      </c>
      <c r="L134" s="3">
        <f>'Population 2016'!L134/'Population 2016'!L$6</f>
        <v>6.346652364351479E-3</v>
      </c>
      <c r="M134" s="3">
        <f>'Population 2016'!M134/'Population 2016'!M$6</f>
        <v>6.346652364351479E-3</v>
      </c>
      <c r="N134" s="3">
        <f>'Population 2016'!N134/'Population 2016'!N$6</f>
        <v>2.1320707553412047E-3</v>
      </c>
      <c r="O134" s="3">
        <f>'Population 2016'!O134/'Population 2016'!O$6</f>
        <v>3.2815614047144526E-3</v>
      </c>
      <c r="P134" s="3">
        <f>'Population 2016'!P134/'Population 2016'!P$6</f>
        <v>6.0791880319289527E-3</v>
      </c>
      <c r="Q134" s="3">
        <f>'Population 2016'!Q134/'Population 2016'!Q$6</f>
        <v>5.772783251231527E-3</v>
      </c>
      <c r="R134" s="3">
        <f>'Population 2016'!R134/'Population 2016'!R$6</f>
        <v>2.731773945705993E-3</v>
      </c>
      <c r="S134" s="3">
        <f>'Population 2016'!S134/'Population 2016'!S$6</f>
        <v>3.6011532107871505E-3</v>
      </c>
      <c r="T134" s="3">
        <f>'Population 2016'!T134/'Population 2016'!T$6</f>
        <v>2.2925920618999856E-3</v>
      </c>
      <c r="U134" s="3">
        <f>'Population 2016'!U134/'Population 2016'!U$6</f>
        <v>9.0206185567010301E-3</v>
      </c>
      <c r="V134" s="3">
        <f>'Population 2016'!V134/'Population 2016'!V$6</f>
        <v>4.4718608597285065E-3</v>
      </c>
      <c r="W134" s="3">
        <f>'Population 2016'!W134/'Population 2016'!W$6</f>
        <v>3.5647668393782384E-3</v>
      </c>
      <c r="X134" s="3">
        <f>'Population 2016'!X134/'Population 2016'!X$6</f>
        <v>3.5647668393782384E-3</v>
      </c>
      <c r="Y134" s="3">
        <f>'Population 2016'!Y134/'Population 2016'!Y$6</f>
        <v>3.83122447950799E-3</v>
      </c>
      <c r="Z134" s="3">
        <f>'Population 2016'!Z134/'Population 2016'!Z$6</f>
        <v>1.2030952359251528E-3</v>
      </c>
      <c r="AA134" s="3">
        <f>'Population 2016'!AA134/'Population 2016'!AA$6</f>
        <v>2.2510108300993021E-3</v>
      </c>
      <c r="AB134" s="3">
        <f>'Population 2016'!AB134/'Population 2016'!AB$6</f>
        <v>4.5532029427597341E-3</v>
      </c>
      <c r="AC134" s="3">
        <f>'Population 2016'!AC134/'Population 2016'!AC$6</f>
        <v>1.7390763053771305E-3</v>
      </c>
      <c r="AD134" s="3">
        <f>'Population 2016'!AD134/'Population 2016'!AD$6</f>
        <v>5.3851730208749424E-3</v>
      </c>
      <c r="AE134" s="3">
        <f>'Population 2016'!AE134/'Population 2016'!AE$6</f>
        <v>5.2285478713777226E-3</v>
      </c>
      <c r="AF134" s="3">
        <f>'Population 2016'!AF134/'Population 2016'!AF$6</f>
        <v>1.3552384113286868E-3</v>
      </c>
      <c r="AG134" s="3">
        <f>'Population 2016'!AG134/'Population 2016'!AG$6</f>
        <v>5.2285478713777226E-3</v>
      </c>
      <c r="AH134" s="3">
        <f>'Population 2016'!AH134/'Population 2016'!AH$6</f>
        <v>3.1711180026501736E-3</v>
      </c>
      <c r="AI134" s="3">
        <f>'Population 2016'!AI134/'Population 2016'!AI$6</f>
        <v>3.2979404612931444E-3</v>
      </c>
      <c r="AJ134" s="3">
        <f>'Population 2016'!AJ134/'Population 2016'!AJ$6</f>
        <v>4.8168374547462719E-3</v>
      </c>
      <c r="AK134" s="3">
        <f>'Population 2016'!AK134/'Population 2016'!AK$6</f>
        <v>5.6683986773736423E-3</v>
      </c>
      <c r="AL134" s="3">
        <f>'Population 2016'!AL134/'Population 2016'!AL$6</f>
        <v>2.013383075738734E-3</v>
      </c>
      <c r="AM134" s="3">
        <f>'Population 2016'!AM134/'Population 2016'!AM$6</f>
        <v>2.7269399707174229E-3</v>
      </c>
      <c r="AN134" s="3">
        <f>'Population 2016'!AN134/'Population 2016'!AN$6</f>
        <v>6.1514801999231067E-3</v>
      </c>
      <c r="AO134" s="3">
        <f>'Population 2016'!AO134/'Population 2016'!AO$6</f>
        <v>6.1514801999231067E-3</v>
      </c>
      <c r="AP134" s="3">
        <f>'Population 2016'!AP134/'Population 2016'!AP$6</f>
        <v>3.887315832413495E-3</v>
      </c>
      <c r="AQ134" s="3">
        <f>'Population 2016'!AQ134/'Population 2016'!AQ$6</f>
        <v>2.5612718039302275E-3</v>
      </c>
      <c r="AR134" s="3">
        <f>'Population 2016'!AR134/'Population 2016'!AR$6</f>
        <v>3.1470677670853335E-3</v>
      </c>
      <c r="AS134" s="3">
        <f>'Population 2016'!AS134/'Population 2016'!AS$6</f>
        <v>7.3322326891327571E-3</v>
      </c>
      <c r="AT134" s="3">
        <f>'Population 2016'!AT134/'Population 2016'!AT$6</f>
        <v>1.589825119236884E-3</v>
      </c>
      <c r="AU134" s="3">
        <f>'Population 2016'!AU134/'Population 2016'!AU$6</f>
        <v>1.589825119236884E-3</v>
      </c>
      <c r="AV134" s="3">
        <f>'Population 2016'!AV134/'Population 2016'!AV$6</f>
        <v>5.3139521029429287E-3</v>
      </c>
      <c r="AW134" s="3">
        <f>'Population 2016'!AW134/'Population 2016'!AW$6</f>
        <v>3.767434622724183E-3</v>
      </c>
      <c r="AX134" s="3">
        <f>'Population 2016'!AX134/'Population 2016'!AX$6</f>
        <v>3.0124669787273484E-3</v>
      </c>
      <c r="AY134" s="3">
        <f>'Population 2016'!AY134/'Population 2016'!AY$6</f>
        <v>3.3451287100616138E-3</v>
      </c>
      <c r="AZ134" s="3">
        <f>'Population 2016'!AZ134/'Population 2016'!AZ$6</f>
        <v>3.1084750607403172E-3</v>
      </c>
      <c r="BA134" s="3">
        <f>'Population 2016'!BA134/'Population 2016'!BA$6</f>
        <v>2.5501563963102425E-3</v>
      </c>
      <c r="BB134" s="3">
        <f>'Population 2016'!BB134/'Population 2016'!BB$6</f>
        <v>3.3864800051850411E-3</v>
      </c>
      <c r="BC134" s="5">
        <f>'Population 2016'!BC134/'Population 2016'!BC$6</f>
        <v>9.0206185567010301E-3</v>
      </c>
      <c r="BD134" s="9">
        <v>132</v>
      </c>
    </row>
    <row r="135" spans="1:56" x14ac:dyDescent="0.35">
      <c r="A135" s="4"/>
      <c r="B135" s="4" t="s">
        <v>79</v>
      </c>
      <c r="C135" s="62">
        <f>'Population 2016'!C135/'Population 2016'!C$6</f>
        <v>1.6675034067273901E-3</v>
      </c>
      <c r="D135" s="4">
        <f>'Population 2016'!D135/'Population 2016'!D$6</f>
        <v>1.9485784531687285E-3</v>
      </c>
      <c r="E135" s="4">
        <f>'Population 2016'!E135/'Population 2016'!E$6</f>
        <v>2.7060983860056056E-3</v>
      </c>
      <c r="F135" s="4">
        <f>'Population 2016'!F135/'Population 2016'!F$6</f>
        <v>2.9429585389076432E-3</v>
      </c>
      <c r="G135" s="4">
        <f>'Population 2016'!G135/'Population 2016'!G$6</f>
        <v>1.9590283219523118E-3</v>
      </c>
      <c r="H135" s="4">
        <f>'Population 2016'!H135/'Population 2016'!H$6</f>
        <v>1.2759589069682858E-3</v>
      </c>
      <c r="I135" s="4">
        <f>'Population 2016'!I135/'Population 2016'!I$6</f>
        <v>2.7192386131883071E-3</v>
      </c>
      <c r="J135" s="4">
        <f>'Population 2016'!J135/'Population 2016'!J$6</f>
        <v>8.6836114435917295E-4</v>
      </c>
      <c r="K135" s="4">
        <f>'Population 2016'!K135/'Population 2016'!K$6</f>
        <v>9.5093191327500946E-4</v>
      </c>
      <c r="L135" s="4">
        <f>'Population 2016'!L135/'Population 2016'!L$6</f>
        <v>2.7710735675337446E-3</v>
      </c>
      <c r="M135" s="4">
        <f>'Population 2016'!M135/'Population 2016'!M$6</f>
        <v>2.7710735675337446E-3</v>
      </c>
      <c r="N135" s="4">
        <f>'Population 2016'!N135/'Population 2016'!N$6</f>
        <v>9.8516372833007404E-4</v>
      </c>
      <c r="O135" s="4">
        <f>'Population 2016'!O135/'Population 2016'!O$6</f>
        <v>1.2026664834032025E-3</v>
      </c>
      <c r="P135" s="4">
        <f>'Population 2016'!P135/'Population 2016'!P$6</f>
        <v>3.3832002960300258E-3</v>
      </c>
      <c r="Q135" s="4">
        <f>'Population 2016'!Q135/'Population 2016'!Q$6</f>
        <v>2.5785098522167487E-3</v>
      </c>
      <c r="R135" s="4">
        <f>'Population 2016'!R135/'Population 2016'!R$6</f>
        <v>1.4512549086563087E-3</v>
      </c>
      <c r="S135" s="4">
        <f>'Population 2016'!S135/'Population 2016'!S$6</f>
        <v>1.5730384368522396E-3</v>
      </c>
      <c r="T135" s="4">
        <f>'Population 2016'!T135/'Population 2016'!T$6</f>
        <v>1.2221538565275658E-3</v>
      </c>
      <c r="U135" s="4">
        <f>'Population 2016'!U135/'Population 2016'!U$6</f>
        <v>1.6568483063328424E-3</v>
      </c>
      <c r="V135" s="4">
        <f>'Population 2016'!V135/'Population 2016'!V$6</f>
        <v>1.6438065610859729E-3</v>
      </c>
      <c r="W135" s="4">
        <f>'Population 2016'!W135/'Population 2016'!W$6</f>
        <v>1.5917098445595854E-3</v>
      </c>
      <c r="X135" s="4">
        <f>'Population 2016'!X135/'Population 2016'!X$6</f>
        <v>1.5917098445595854E-3</v>
      </c>
      <c r="Y135" s="4">
        <f>'Population 2016'!Y135/'Population 2016'!Y$6</f>
        <v>1.3106820587790492E-3</v>
      </c>
      <c r="Z135" s="4">
        <f>'Population 2016'!Z135/'Population 2016'!Z$6</f>
        <v>4.9825156235284106E-4</v>
      </c>
      <c r="AA135" s="4">
        <f>'Population 2016'!AA135/'Population 2016'!AA$6</f>
        <v>8.5740890030434262E-4</v>
      </c>
      <c r="AB135" s="4">
        <f>'Population 2016'!AB135/'Population 2016'!AB$6</f>
        <v>2.018661403193971E-3</v>
      </c>
      <c r="AC135" s="4">
        <f>'Population 2016'!AC135/'Population 2016'!AC$6</f>
        <v>7.2753304050452664E-4</v>
      </c>
      <c r="AD135" s="4">
        <f>'Population 2016'!AD135/'Population 2016'!AD$6</f>
        <v>2.5298477653011406E-3</v>
      </c>
      <c r="AE135" s="4">
        <f>'Population 2016'!AE135/'Population 2016'!AE$6</f>
        <v>2.7349327327206548E-3</v>
      </c>
      <c r="AF135" s="4">
        <f>'Population 2016'!AF135/'Population 2016'!AF$6</f>
        <v>4.9784268171257882E-4</v>
      </c>
      <c r="AG135" s="4">
        <f>'Population 2016'!AG135/'Population 2016'!AG$6</f>
        <v>2.7349327327206548E-3</v>
      </c>
      <c r="AH135" s="4">
        <f>'Population 2016'!AH135/'Population 2016'!AH$6</f>
        <v>1.0908366227418459E-3</v>
      </c>
      <c r="AI135" s="4">
        <f>'Population 2016'!AI135/'Population 2016'!AI$6</f>
        <v>1.4648212708789346E-3</v>
      </c>
      <c r="AJ135" s="4">
        <f>'Population 2016'!AJ135/'Population 2016'!AJ$6</f>
        <v>1.9635515739093085E-3</v>
      </c>
      <c r="AK135" s="4">
        <f>'Population 2016'!AK135/'Population 2016'!AK$6</f>
        <v>2.4405605416469847E-3</v>
      </c>
      <c r="AL135" s="4">
        <f>'Population 2016'!AL135/'Population 2016'!AL$6</f>
        <v>8.2904009001006696E-4</v>
      </c>
      <c r="AM135" s="4">
        <f>'Population 2016'!AM135/'Population 2016'!AM$6</f>
        <v>9.0287945339189845E-4</v>
      </c>
      <c r="AN135" s="4">
        <f>'Population 2016'!AN135/'Population 2016'!AN$6</f>
        <v>3.4602076124567475E-3</v>
      </c>
      <c r="AO135" s="4">
        <f>'Population 2016'!AO135/'Population 2016'!AO$6</f>
        <v>3.4602076124567475E-3</v>
      </c>
      <c r="AP135" s="4">
        <f>'Population 2016'!AP135/'Population 2016'!AP$6</f>
        <v>1.4397466045975907E-3</v>
      </c>
      <c r="AQ135" s="4">
        <f>'Population 2016'!AQ135/'Population 2016'!AQ$6</f>
        <v>1.0745565614190035E-3</v>
      </c>
      <c r="AR135" s="4">
        <f>'Population 2016'!AR135/'Population 2016'!AR$6</f>
        <v>1.2920612276503362E-3</v>
      </c>
      <c r="AS135" s="4">
        <f>'Population 2016'!AS135/'Population 2016'!AS$6</f>
        <v>2.7192386131883071E-3</v>
      </c>
      <c r="AT135" s="4">
        <f>'Population 2016'!AT135/'Population 2016'!AT$6</f>
        <v>0</v>
      </c>
      <c r="AU135" s="4">
        <f>'Population 2016'!AU135/'Population 2016'!AU$6</f>
        <v>0</v>
      </c>
      <c r="AV135" s="4">
        <f>'Population 2016'!AV135/'Population 2016'!AV$6</f>
        <v>2.0969855832241153E-3</v>
      </c>
      <c r="AW135" s="4">
        <f>'Population 2016'!AW135/'Population 2016'!AW$6</f>
        <v>1.3431723437538391E-3</v>
      </c>
      <c r="AX135" s="4">
        <f>'Population 2016'!AX135/'Population 2016'!AX$6</f>
        <v>7.878759790517681E-4</v>
      </c>
      <c r="AY135" s="4">
        <f>'Population 2016'!AY135/'Population 2016'!AY$6</f>
        <v>1.5349755134858563E-3</v>
      </c>
      <c r="AZ135" s="4">
        <f>'Population 2016'!AZ135/'Population 2016'!AZ$6</f>
        <v>1.4738459339717022E-3</v>
      </c>
      <c r="BA135" s="4">
        <f>'Population 2016'!BA135/'Population 2016'!BA$6</f>
        <v>7.570776801546032E-4</v>
      </c>
      <c r="BB135" s="4">
        <f>'Population 2016'!BB135/'Population 2016'!BB$6</f>
        <v>1.199040767386091E-3</v>
      </c>
      <c r="BC135" s="8">
        <f>'Population 2016'!BC135/'Population 2016'!BC$6</f>
        <v>1.6568483063328424E-3</v>
      </c>
      <c r="BD135" s="9">
        <v>133</v>
      </c>
    </row>
    <row r="136" spans="1:56" x14ac:dyDescent="0.35">
      <c r="A136" t="s">
        <v>135</v>
      </c>
      <c r="B136" s="5" t="s">
        <v>83</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s="9">
        <v>134</v>
      </c>
    </row>
    <row r="137" spans="1:56" x14ac:dyDescent="0.35">
      <c r="B137" s="5" t="s">
        <v>61</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s="9">
        <v>135</v>
      </c>
    </row>
    <row r="138" spans="1:56" x14ac:dyDescent="0.35">
      <c r="B138" s="5" t="s">
        <v>78</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s="9">
        <v>136</v>
      </c>
    </row>
    <row r="139" spans="1:56" x14ac:dyDescent="0.35">
      <c r="B139" s="5" t="s">
        <v>62</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s="9">
        <v>137</v>
      </c>
    </row>
    <row r="140" spans="1:56" x14ac:dyDescent="0.35">
      <c r="B140" s="5" t="s">
        <v>63</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s="9">
        <v>138</v>
      </c>
    </row>
    <row r="141" spans="1:56" x14ac:dyDescent="0.35">
      <c r="B141" s="5" t="s">
        <v>64</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s="9">
        <v>139</v>
      </c>
    </row>
    <row r="142" spans="1:56" x14ac:dyDescent="0.35">
      <c r="B142" s="5" t="s">
        <v>65</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s="9">
        <v>140</v>
      </c>
    </row>
    <row r="143" spans="1:56" x14ac:dyDescent="0.35">
      <c r="B143" s="5" t="s">
        <v>66</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s="9">
        <v>141</v>
      </c>
    </row>
    <row r="144" spans="1:56" x14ac:dyDescent="0.35">
      <c r="B144" s="5" t="s">
        <v>67</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s="9">
        <v>142</v>
      </c>
    </row>
    <row r="145" spans="2:56" x14ac:dyDescent="0.35">
      <c r="B145" s="5" t="s">
        <v>68</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s="9">
        <v>143</v>
      </c>
    </row>
    <row r="146" spans="2:56" x14ac:dyDescent="0.35">
      <c r="B146" s="5" t="s">
        <v>69</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s="9">
        <v>144</v>
      </c>
    </row>
    <row r="147" spans="2:56" x14ac:dyDescent="0.35">
      <c r="B147" s="5" t="s">
        <v>70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s="9">
        <v>145</v>
      </c>
    </row>
    <row r="148" spans="2:56" x14ac:dyDescent="0.35">
      <c r="B148" s="5" t="s">
        <v>71</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s="9">
        <v>146</v>
      </c>
    </row>
    <row r="149" spans="2:56" x14ac:dyDescent="0.35">
      <c r="B149" s="5" t="s">
        <v>72</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s="9">
        <v>147</v>
      </c>
    </row>
    <row r="150" spans="2:56" x14ac:dyDescent="0.35">
      <c r="B150" s="5" t="s">
        <v>73</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s="9">
        <v>148</v>
      </c>
    </row>
    <row r="151" spans="2:56" x14ac:dyDescent="0.35">
      <c r="B151" s="5" t="s">
        <v>74</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s="9">
        <v>149</v>
      </c>
    </row>
    <row r="152" spans="2:56" x14ac:dyDescent="0.35">
      <c r="B152" s="5" t="s">
        <v>75</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s="9">
        <v>150</v>
      </c>
    </row>
    <row r="153" spans="2:56" x14ac:dyDescent="0.35">
      <c r="B153" s="5" t="s">
        <v>81</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s="9">
        <v>151</v>
      </c>
    </row>
    <row r="154" spans="2:56" x14ac:dyDescent="0.35">
      <c r="B154" s="5" t="s">
        <v>82</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s="9">
        <v>152</v>
      </c>
    </row>
    <row r="155" spans="2:56" x14ac:dyDescent="0.35">
      <c r="B155" s="5" t="s">
        <v>76</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s="9">
        <v>153</v>
      </c>
    </row>
    <row r="156" spans="2:56" x14ac:dyDescent="0.35">
      <c r="B156" s="5" t="s">
        <v>46</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s="9">
        <v>154</v>
      </c>
    </row>
    <row r="157" spans="2:56" x14ac:dyDescent="0.35">
      <c r="B157" s="5" t="s">
        <v>77</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s="9">
        <v>155</v>
      </c>
    </row>
    <row r="158" spans="2:56" x14ac:dyDescent="0.35">
      <c r="B158" s="5" t="s">
        <v>47</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s="9">
        <v>156</v>
      </c>
    </row>
    <row r="159" spans="2:56" x14ac:dyDescent="0.35">
      <c r="B159" s="5" t="s">
        <v>48</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s="9">
        <v>157</v>
      </c>
    </row>
    <row r="160" spans="2:56" x14ac:dyDescent="0.35">
      <c r="B160" s="5" t="s">
        <v>49</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s="9">
        <v>158</v>
      </c>
    </row>
    <row r="161" spans="1:56" x14ac:dyDescent="0.35">
      <c r="B161" s="5" t="s">
        <v>50</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s="9">
        <v>159</v>
      </c>
    </row>
    <row r="162" spans="1:56" x14ac:dyDescent="0.35">
      <c r="B162" s="5" t="s">
        <v>51</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s="9">
        <v>160</v>
      </c>
    </row>
    <row r="163" spans="1:56" x14ac:dyDescent="0.35">
      <c r="B163" s="5" t="s">
        <v>52</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s="9">
        <v>161</v>
      </c>
    </row>
    <row r="164" spans="1:56" x14ac:dyDescent="0.35">
      <c r="B164" s="5" t="s">
        <v>53</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s="9">
        <v>162</v>
      </c>
    </row>
    <row r="165" spans="1:56" x14ac:dyDescent="0.35">
      <c r="B165" s="5" t="s">
        <v>54</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s="9">
        <v>163</v>
      </c>
    </row>
    <row r="166" spans="1:56" x14ac:dyDescent="0.35">
      <c r="B166" s="5" t="s">
        <v>55</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s="9">
        <v>164</v>
      </c>
    </row>
    <row r="167" spans="1:56" x14ac:dyDescent="0.35">
      <c r="B167" s="5" t="s">
        <v>56</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s="9">
        <v>165</v>
      </c>
    </row>
    <row r="168" spans="1:56" x14ac:dyDescent="0.35">
      <c r="B168" s="5" t="s">
        <v>57</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s="9">
        <v>166</v>
      </c>
    </row>
    <row r="169" spans="1:56" x14ac:dyDescent="0.35">
      <c r="B169" s="5" t="s">
        <v>58</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s="9">
        <v>167</v>
      </c>
    </row>
    <row r="170" spans="1:56" x14ac:dyDescent="0.35">
      <c r="B170" s="5" t="s">
        <v>59</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s="9">
        <v>168</v>
      </c>
    </row>
    <row r="171" spans="1:56" x14ac:dyDescent="0.35">
      <c r="B171" s="5" t="s">
        <v>60</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s="9">
        <v>169</v>
      </c>
    </row>
    <row r="172" spans="1:56" x14ac:dyDescent="0.35">
      <c r="B172" s="5" t="s">
        <v>80</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s="9">
        <v>170</v>
      </c>
    </row>
    <row r="173" spans="1:56" x14ac:dyDescent="0.35">
      <c r="B173" s="5" t="s">
        <v>79</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s="9">
        <v>171</v>
      </c>
    </row>
    <row r="174" spans="1:56" x14ac:dyDescent="0.35">
      <c r="A174" s="2" t="s">
        <v>136</v>
      </c>
      <c r="B174" s="7" t="s">
        <v>83</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s="9">
        <v>172</v>
      </c>
    </row>
    <row r="175" spans="1:56" x14ac:dyDescent="0.35">
      <c r="A175" s="3"/>
      <c r="B175" s="5" t="s">
        <v>61</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s="9">
        <v>173</v>
      </c>
    </row>
    <row r="176" spans="1:56" x14ac:dyDescent="0.35">
      <c r="A176" s="3"/>
      <c r="B176" s="5" t="s">
        <v>78</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s="9">
        <v>174</v>
      </c>
    </row>
    <row r="177" spans="1:56" x14ac:dyDescent="0.35">
      <c r="A177" s="3"/>
      <c r="B177" s="5" t="s">
        <v>62</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s="9">
        <v>175</v>
      </c>
    </row>
    <row r="178" spans="1:56" x14ac:dyDescent="0.35">
      <c r="A178" s="3"/>
      <c r="B178" s="5" t="s">
        <v>63</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s="9">
        <v>176</v>
      </c>
    </row>
    <row r="179" spans="1:56" x14ac:dyDescent="0.35">
      <c r="A179" s="3"/>
      <c r="B179" s="5" t="s">
        <v>64</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s="9">
        <v>177</v>
      </c>
    </row>
    <row r="180" spans="1:56" x14ac:dyDescent="0.35">
      <c r="A180" s="3"/>
      <c r="B180" s="5" t="s">
        <v>65</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s="9">
        <v>178</v>
      </c>
    </row>
    <row r="181" spans="1:56" x14ac:dyDescent="0.35">
      <c r="A181" s="3"/>
      <c r="B181" s="5" t="s">
        <v>66</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s="9">
        <v>179</v>
      </c>
    </row>
    <row r="182" spans="1:56" x14ac:dyDescent="0.35">
      <c r="A182" s="3"/>
      <c r="B182" s="5" t="s">
        <v>67</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s="9">
        <v>180</v>
      </c>
    </row>
    <row r="183" spans="1:56" x14ac:dyDescent="0.35">
      <c r="A183" s="3"/>
      <c r="B183" s="5" t="s">
        <v>68</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s="9">
        <v>181</v>
      </c>
    </row>
    <row r="184" spans="1:56" x14ac:dyDescent="0.35">
      <c r="A184" s="3"/>
      <c r="B184" s="5" t="s">
        <v>69</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s="9">
        <v>182</v>
      </c>
    </row>
    <row r="185" spans="1:56" x14ac:dyDescent="0.35">
      <c r="A185" s="3"/>
      <c r="B185" s="5" t="s">
        <v>70</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s="9">
        <v>183</v>
      </c>
    </row>
    <row r="186" spans="1:56" x14ac:dyDescent="0.35">
      <c r="A186" s="3"/>
      <c r="B186" s="5" t="s">
        <v>71</v>
      </c>
      <c r="C186">
        <v>0</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s="9">
        <v>184</v>
      </c>
    </row>
    <row r="187" spans="1:56" x14ac:dyDescent="0.35">
      <c r="A187" s="3"/>
      <c r="B187" s="5" t="s">
        <v>72</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s="9">
        <v>185</v>
      </c>
    </row>
    <row r="188" spans="1:56" x14ac:dyDescent="0.35">
      <c r="A188" s="3"/>
      <c r="B188" s="5" t="s">
        <v>73</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s="9">
        <v>186</v>
      </c>
    </row>
    <row r="189" spans="1:56" x14ac:dyDescent="0.35">
      <c r="A189" s="3"/>
      <c r="B189" s="5" t="s">
        <v>74</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s="9">
        <v>187</v>
      </c>
    </row>
    <row r="190" spans="1:56" x14ac:dyDescent="0.35">
      <c r="A190" s="3"/>
      <c r="B190" s="5" t="s">
        <v>75</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s="9">
        <v>188</v>
      </c>
    </row>
    <row r="191" spans="1:56" x14ac:dyDescent="0.35">
      <c r="A191" s="3"/>
      <c r="B191" s="5" t="s">
        <v>81</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s="9">
        <v>189</v>
      </c>
    </row>
    <row r="192" spans="1:56" x14ac:dyDescent="0.35">
      <c r="A192" s="3"/>
      <c r="B192" s="5" t="s">
        <v>82</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s="9">
        <v>190</v>
      </c>
    </row>
    <row r="193" spans="1:56" x14ac:dyDescent="0.35">
      <c r="A193" s="3"/>
      <c r="B193" s="5" t="s">
        <v>76</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s="9">
        <v>191</v>
      </c>
    </row>
    <row r="194" spans="1:56" x14ac:dyDescent="0.35">
      <c r="A194" s="3"/>
      <c r="B194" s="5" t="s">
        <v>46</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s="9">
        <v>192</v>
      </c>
    </row>
    <row r="195" spans="1:56" x14ac:dyDescent="0.35">
      <c r="A195" s="3"/>
      <c r="B195" s="5" t="s">
        <v>77</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s="9">
        <v>193</v>
      </c>
    </row>
    <row r="196" spans="1:56" x14ac:dyDescent="0.35">
      <c r="A196" s="3"/>
      <c r="B196" s="5" t="s">
        <v>47</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s="9">
        <v>194</v>
      </c>
    </row>
    <row r="197" spans="1:56" x14ac:dyDescent="0.35">
      <c r="A197" s="3"/>
      <c r="B197" s="5" t="s">
        <v>48</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s="9">
        <v>195</v>
      </c>
    </row>
    <row r="198" spans="1:56" x14ac:dyDescent="0.35">
      <c r="A198" s="3"/>
      <c r="B198" s="5" t="s">
        <v>49</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s="9">
        <v>196</v>
      </c>
    </row>
    <row r="199" spans="1:56" x14ac:dyDescent="0.35">
      <c r="A199" s="3"/>
      <c r="B199" s="5" t="s">
        <v>50</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s="9">
        <v>197</v>
      </c>
    </row>
    <row r="200" spans="1:56" x14ac:dyDescent="0.35">
      <c r="A200" s="3"/>
      <c r="B200" s="5" t="s">
        <v>51</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s="9">
        <v>198</v>
      </c>
    </row>
    <row r="201" spans="1:56" x14ac:dyDescent="0.35">
      <c r="A201" s="3"/>
      <c r="B201" s="5" t="s">
        <v>52</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s="9">
        <v>199</v>
      </c>
    </row>
    <row r="202" spans="1:56" x14ac:dyDescent="0.35">
      <c r="A202" s="3"/>
      <c r="B202" s="5" t="s">
        <v>53</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s="9">
        <v>200</v>
      </c>
    </row>
    <row r="203" spans="1:56" x14ac:dyDescent="0.35">
      <c r="A203" s="3"/>
      <c r="B203" s="5" t="s">
        <v>54</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s="9">
        <v>201</v>
      </c>
    </row>
    <row r="204" spans="1:56" x14ac:dyDescent="0.35">
      <c r="A204" s="3"/>
      <c r="B204" s="5" t="s">
        <v>55</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s="9">
        <v>202</v>
      </c>
    </row>
    <row r="205" spans="1:56" x14ac:dyDescent="0.35">
      <c r="A205" s="3"/>
      <c r="B205" s="5" t="s">
        <v>56</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s="9">
        <v>203</v>
      </c>
    </row>
    <row r="206" spans="1:56" x14ac:dyDescent="0.35">
      <c r="A206" s="3"/>
      <c r="B206" s="5" t="s">
        <v>57</v>
      </c>
      <c r="C206">
        <v>0</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s="9">
        <v>204</v>
      </c>
    </row>
    <row r="207" spans="1:56" x14ac:dyDescent="0.35">
      <c r="A207" s="3"/>
      <c r="B207" s="5" t="s">
        <v>58</v>
      </c>
      <c r="C207">
        <v>0</v>
      </c>
      <c r="D207">
        <v>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s="9">
        <v>205</v>
      </c>
    </row>
    <row r="208" spans="1:56" x14ac:dyDescent="0.35">
      <c r="A208" s="3"/>
      <c r="B208" s="5" t="s">
        <v>59</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s="9">
        <v>206</v>
      </c>
    </row>
    <row r="209" spans="1:56" x14ac:dyDescent="0.35">
      <c r="A209" s="3"/>
      <c r="B209" s="5" t="s">
        <v>60</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s="9">
        <v>207</v>
      </c>
    </row>
    <row r="210" spans="1:56" x14ac:dyDescent="0.35">
      <c r="A210" s="3"/>
      <c r="B210" s="5" t="s">
        <v>80</v>
      </c>
      <c r="C210">
        <v>0</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s="9">
        <v>208</v>
      </c>
    </row>
    <row r="211" spans="1:56" x14ac:dyDescent="0.35">
      <c r="A211" s="4"/>
      <c r="B211" s="8" t="s">
        <v>79</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s="9">
        <v>209</v>
      </c>
    </row>
    <row r="212" spans="1:56" x14ac:dyDescent="0.35">
      <c r="A212" s="2" t="s">
        <v>137</v>
      </c>
      <c r="B212" s="7" t="s">
        <v>83</v>
      </c>
      <c r="C212">
        <v>0</v>
      </c>
      <c r="D212">
        <v>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s="9">
        <v>210</v>
      </c>
    </row>
    <row r="213" spans="1:56" x14ac:dyDescent="0.35">
      <c r="A213" s="3"/>
      <c r="B213" s="5" t="s">
        <v>61</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s="9">
        <v>211</v>
      </c>
    </row>
    <row r="214" spans="1:56" x14ac:dyDescent="0.35">
      <c r="A214" s="3"/>
      <c r="B214" s="5" t="s">
        <v>78</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s="9">
        <v>212</v>
      </c>
    </row>
    <row r="215" spans="1:56" x14ac:dyDescent="0.35">
      <c r="A215" s="3"/>
      <c r="B215" s="5" t="s">
        <v>62</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s="9">
        <v>213</v>
      </c>
    </row>
    <row r="216" spans="1:56" x14ac:dyDescent="0.35">
      <c r="A216" s="3"/>
      <c r="B216" s="5" t="s">
        <v>63</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s="9">
        <v>214</v>
      </c>
    </row>
    <row r="217" spans="1:56" x14ac:dyDescent="0.35">
      <c r="A217" s="3"/>
      <c r="B217" s="5" t="s">
        <v>64</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s="9">
        <v>215</v>
      </c>
    </row>
    <row r="218" spans="1:56" x14ac:dyDescent="0.35">
      <c r="A218" s="3"/>
      <c r="B218" s="5" t="s">
        <v>65</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s="9">
        <v>216</v>
      </c>
    </row>
    <row r="219" spans="1:56" x14ac:dyDescent="0.35">
      <c r="A219" s="3"/>
      <c r="B219" s="5" t="s">
        <v>66</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s="9">
        <v>217</v>
      </c>
    </row>
    <row r="220" spans="1:56" x14ac:dyDescent="0.35">
      <c r="A220" s="3"/>
      <c r="B220" s="5" t="s">
        <v>67</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s="9">
        <v>218</v>
      </c>
    </row>
    <row r="221" spans="1:56" x14ac:dyDescent="0.35">
      <c r="A221" s="3"/>
      <c r="B221" s="5" t="s">
        <v>68</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s="9">
        <v>219</v>
      </c>
    </row>
    <row r="222" spans="1:56" x14ac:dyDescent="0.35">
      <c r="A222" s="3"/>
      <c r="B222" s="5" t="s">
        <v>69</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s="9">
        <v>220</v>
      </c>
    </row>
    <row r="223" spans="1:56" x14ac:dyDescent="0.35">
      <c r="A223" s="3"/>
      <c r="B223" s="5" t="s">
        <v>70</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s="9">
        <v>221</v>
      </c>
    </row>
    <row r="224" spans="1:56" x14ac:dyDescent="0.35">
      <c r="A224" s="3"/>
      <c r="B224" s="5" t="s">
        <v>71</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s="9">
        <v>222</v>
      </c>
    </row>
    <row r="225" spans="1:56" x14ac:dyDescent="0.35">
      <c r="A225" s="3"/>
      <c r="B225" s="5" t="s">
        <v>72</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s="9">
        <v>223</v>
      </c>
    </row>
    <row r="226" spans="1:56" x14ac:dyDescent="0.35">
      <c r="A226" s="3"/>
      <c r="B226" s="5" t="s">
        <v>73</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s="9">
        <v>224</v>
      </c>
    </row>
    <row r="227" spans="1:56" x14ac:dyDescent="0.35">
      <c r="A227" s="3"/>
      <c r="B227" s="5" t="s">
        <v>74</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s="9">
        <v>225</v>
      </c>
    </row>
    <row r="228" spans="1:56" x14ac:dyDescent="0.35">
      <c r="A228" s="3"/>
      <c r="B228" s="5" t="s">
        <v>75</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s="9">
        <v>226</v>
      </c>
    </row>
    <row r="229" spans="1:56" x14ac:dyDescent="0.35">
      <c r="A229" s="3"/>
      <c r="B229" s="5" t="s">
        <v>81</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s="9">
        <v>227</v>
      </c>
    </row>
    <row r="230" spans="1:56" x14ac:dyDescent="0.35">
      <c r="A230" s="3"/>
      <c r="B230" s="5" t="s">
        <v>82</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s="9">
        <v>228</v>
      </c>
    </row>
    <row r="231" spans="1:56" x14ac:dyDescent="0.35">
      <c r="A231" s="3"/>
      <c r="B231" s="5" t="s">
        <v>76</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s="9">
        <v>229</v>
      </c>
    </row>
    <row r="232" spans="1:56" x14ac:dyDescent="0.35">
      <c r="A232" s="3"/>
      <c r="B232" s="5" t="s">
        <v>46</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s="9">
        <v>230</v>
      </c>
    </row>
    <row r="233" spans="1:56" x14ac:dyDescent="0.35">
      <c r="A233" s="3"/>
      <c r="B233" s="5" t="s">
        <v>77</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s="9">
        <v>231</v>
      </c>
    </row>
    <row r="234" spans="1:56" x14ac:dyDescent="0.35">
      <c r="A234" s="3"/>
      <c r="B234" s="5" t="s">
        <v>47</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s="9">
        <v>232</v>
      </c>
    </row>
    <row r="235" spans="1:56" x14ac:dyDescent="0.35">
      <c r="A235" s="3"/>
      <c r="B235" s="5" t="s">
        <v>48</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s="9">
        <v>233</v>
      </c>
    </row>
    <row r="236" spans="1:56" x14ac:dyDescent="0.35">
      <c r="A236" s="3"/>
      <c r="B236" s="5" t="s">
        <v>49</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s="9">
        <v>234</v>
      </c>
    </row>
    <row r="237" spans="1:56" x14ac:dyDescent="0.35">
      <c r="A237" s="3"/>
      <c r="B237" s="5" t="s">
        <v>50</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s="9">
        <v>235</v>
      </c>
    </row>
    <row r="238" spans="1:56" x14ac:dyDescent="0.35">
      <c r="A238" s="3"/>
      <c r="B238" s="5" t="s">
        <v>51</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s="9">
        <v>236</v>
      </c>
    </row>
    <row r="239" spans="1:56" x14ac:dyDescent="0.35">
      <c r="A239" s="3"/>
      <c r="B239" s="5" t="s">
        <v>52</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s="9">
        <v>237</v>
      </c>
    </row>
    <row r="240" spans="1:56" x14ac:dyDescent="0.35">
      <c r="A240" s="3"/>
      <c r="B240" s="5" t="s">
        <v>53</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s="9">
        <v>238</v>
      </c>
    </row>
    <row r="241" spans="1:56" x14ac:dyDescent="0.35">
      <c r="A241" s="3"/>
      <c r="B241" s="5" t="s">
        <v>54</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s="9">
        <v>239</v>
      </c>
    </row>
    <row r="242" spans="1:56" x14ac:dyDescent="0.35">
      <c r="A242" s="3"/>
      <c r="B242" s="5" t="s">
        <v>55</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s="9">
        <v>240</v>
      </c>
    </row>
    <row r="243" spans="1:56" x14ac:dyDescent="0.35">
      <c r="A243" s="3"/>
      <c r="B243" s="5" t="s">
        <v>56</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s="9">
        <v>241</v>
      </c>
    </row>
    <row r="244" spans="1:56" x14ac:dyDescent="0.35">
      <c r="A244" s="3"/>
      <c r="B244" s="5" t="s">
        <v>57</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s="9">
        <v>242</v>
      </c>
    </row>
    <row r="245" spans="1:56" x14ac:dyDescent="0.35">
      <c r="A245" s="3"/>
      <c r="B245" s="5" t="s">
        <v>58</v>
      </c>
      <c r="C245">
        <v>0</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s="9">
        <v>243</v>
      </c>
    </row>
    <row r="246" spans="1:56" x14ac:dyDescent="0.35">
      <c r="A246" s="3"/>
      <c r="B246" s="5" t="s">
        <v>59</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s="9">
        <v>244</v>
      </c>
    </row>
    <row r="247" spans="1:56" x14ac:dyDescent="0.35">
      <c r="A247" s="3"/>
      <c r="B247" s="5" t="s">
        <v>60</v>
      </c>
      <c r="C247">
        <v>0</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s="9">
        <v>245</v>
      </c>
    </row>
    <row r="248" spans="1:56" x14ac:dyDescent="0.35">
      <c r="A248" s="3"/>
      <c r="B248" s="5" t="s">
        <v>80</v>
      </c>
      <c r="C248">
        <v>0</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c r="BB248">
        <v>0</v>
      </c>
      <c r="BC248">
        <v>0</v>
      </c>
      <c r="BD248" s="9">
        <v>246</v>
      </c>
    </row>
    <row r="249" spans="1:56" x14ac:dyDescent="0.35">
      <c r="A249" s="4"/>
      <c r="B249" s="8" t="s">
        <v>79</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s="9">
        <v>247</v>
      </c>
    </row>
    <row r="250" spans="1:56" x14ac:dyDescent="0.35">
      <c r="BD250" s="9"/>
    </row>
    <row r="251" spans="1:56" x14ac:dyDescent="0.35">
      <c r="BD251" s="9"/>
    </row>
  </sheetData>
  <sortState columnSort="1" ref="C1:BC251">
    <sortCondition ref="C3:BC3"/>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DC251"/>
  <sheetViews>
    <sheetView zoomScale="80" zoomScaleNormal="80" workbookViewId="0">
      <selection activeCell="C63" sqref="C63"/>
    </sheetView>
  </sheetViews>
  <sheetFormatPr defaultColWidth="13.921875" defaultRowHeight="15.5" x14ac:dyDescent="0.35"/>
  <cols>
    <col min="1" max="1" width="22.15234375" customWidth="1"/>
    <col min="2" max="2" width="19.84375" style="5" customWidth="1"/>
    <col min="56" max="56" width="13.61328125" bestFit="1" customWidth="1"/>
  </cols>
  <sheetData>
    <row r="1" spans="1:107" ht="20" x14ac:dyDescent="0.4">
      <c r="A1" s="45" t="s">
        <v>322</v>
      </c>
      <c r="B1" s="46"/>
      <c r="H1" s="47"/>
      <c r="I1" s="47"/>
      <c r="AR1" s="47"/>
    </row>
    <row r="2" spans="1:107" ht="20" x14ac:dyDescent="0.4">
      <c r="A2" s="48"/>
      <c r="BD2" s="9"/>
    </row>
    <row r="3" spans="1:107" s="9" customFormat="1" ht="71.400000000000006" customHeight="1" x14ac:dyDescent="0.35">
      <c r="A3" s="9" t="s">
        <v>131</v>
      </c>
      <c r="B3" s="11" t="s">
        <v>132</v>
      </c>
      <c r="C3" s="13" t="s">
        <v>99</v>
      </c>
      <c r="D3" s="9" t="s">
        <v>495</v>
      </c>
      <c r="E3" s="13" t="s">
        <v>100</v>
      </c>
      <c r="F3" s="13" t="s">
        <v>101</v>
      </c>
      <c r="G3" s="13" t="s">
        <v>102</v>
      </c>
      <c r="H3" s="13" t="s">
        <v>85</v>
      </c>
      <c r="I3" s="13" t="s">
        <v>86</v>
      </c>
      <c r="J3" s="9" t="s">
        <v>499</v>
      </c>
      <c r="K3" s="13" t="s">
        <v>103</v>
      </c>
      <c r="L3" s="13" t="s">
        <v>87</v>
      </c>
      <c r="M3" s="13" t="s">
        <v>104</v>
      </c>
      <c r="N3" s="13" t="s">
        <v>105</v>
      </c>
      <c r="O3" s="13" t="s">
        <v>106</v>
      </c>
      <c r="P3" s="13" t="s">
        <v>107</v>
      </c>
      <c r="Q3" s="13" t="s">
        <v>108</v>
      </c>
      <c r="R3" s="13" t="s">
        <v>109</v>
      </c>
      <c r="S3" s="9" t="s">
        <v>506</v>
      </c>
      <c r="T3" s="13" t="s">
        <v>110</v>
      </c>
      <c r="U3" s="13" t="s">
        <v>111</v>
      </c>
      <c r="V3" s="13" t="s">
        <v>112</v>
      </c>
      <c r="W3" s="13" t="s">
        <v>88</v>
      </c>
      <c r="X3" s="13" t="s">
        <v>113</v>
      </c>
      <c r="Y3" s="13" t="s">
        <v>89</v>
      </c>
      <c r="Z3" s="13" t="s">
        <v>114</v>
      </c>
      <c r="AA3" s="9" t="s">
        <v>512</v>
      </c>
      <c r="AB3" s="13" t="s">
        <v>90</v>
      </c>
      <c r="AC3" s="13" t="s">
        <v>91</v>
      </c>
      <c r="AD3" s="13" t="s">
        <v>92</v>
      </c>
      <c r="AE3" s="13" t="s">
        <v>115</v>
      </c>
      <c r="AF3" s="13" t="s">
        <v>116</v>
      </c>
      <c r="AG3" s="9" t="s">
        <v>515</v>
      </c>
      <c r="AH3" s="13" t="s">
        <v>93</v>
      </c>
      <c r="AI3" s="13" t="s">
        <v>94</v>
      </c>
      <c r="AJ3" s="13" t="s">
        <v>117</v>
      </c>
      <c r="AK3" s="13" t="s">
        <v>118</v>
      </c>
      <c r="AL3" s="13" t="s">
        <v>119</v>
      </c>
      <c r="AM3" s="13" t="s">
        <v>120</v>
      </c>
      <c r="AN3" s="13" t="s">
        <v>95</v>
      </c>
      <c r="AO3" s="13" t="s">
        <v>121</v>
      </c>
      <c r="AP3" s="13" t="s">
        <v>122</v>
      </c>
      <c r="AQ3" s="13" t="s">
        <v>123</v>
      </c>
      <c r="AR3" s="13" t="s">
        <v>84</v>
      </c>
      <c r="AS3" s="13" t="s">
        <v>124</v>
      </c>
      <c r="AT3" s="13" t="s">
        <v>96</v>
      </c>
      <c r="AU3" s="13" t="s">
        <v>125</v>
      </c>
      <c r="AV3" s="13" t="s">
        <v>126</v>
      </c>
      <c r="AW3" s="13" t="s">
        <v>127</v>
      </c>
      <c r="AX3" s="13" t="s">
        <v>128</v>
      </c>
      <c r="AY3" s="9" t="s">
        <v>518</v>
      </c>
      <c r="AZ3" s="13" t="s">
        <v>97</v>
      </c>
      <c r="BA3" s="13" t="s">
        <v>129</v>
      </c>
      <c r="BB3" s="13" t="s">
        <v>130</v>
      </c>
      <c r="BC3" s="13" t="s">
        <v>98</v>
      </c>
      <c r="BD3" s="9">
        <v>1</v>
      </c>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row>
    <row r="4" spans="1:107" x14ac:dyDescent="0.35">
      <c r="C4" t="s">
        <v>34</v>
      </c>
      <c r="D4" t="s">
        <v>210</v>
      </c>
      <c r="E4" t="s">
        <v>35</v>
      </c>
      <c r="F4" t="s">
        <v>41</v>
      </c>
      <c r="G4" t="s">
        <v>36</v>
      </c>
      <c r="H4" t="s">
        <v>0</v>
      </c>
      <c r="I4" t="s">
        <v>1</v>
      </c>
      <c r="J4" t="s">
        <v>212</v>
      </c>
      <c r="K4" t="s">
        <v>14</v>
      </c>
      <c r="L4" t="s">
        <v>2</v>
      </c>
      <c r="M4" t="s">
        <v>15</v>
      </c>
      <c r="N4" t="s">
        <v>42</v>
      </c>
      <c r="O4" t="s">
        <v>16</v>
      </c>
      <c r="P4" t="s">
        <v>44</v>
      </c>
      <c r="Q4" t="s">
        <v>17</v>
      </c>
      <c r="R4" t="s">
        <v>18</v>
      </c>
      <c r="S4" t="s">
        <v>208</v>
      </c>
      <c r="T4" t="s">
        <v>37</v>
      </c>
      <c r="U4" t="s">
        <v>19</v>
      </c>
      <c r="V4" t="s">
        <v>20</v>
      </c>
      <c r="W4" t="s">
        <v>3</v>
      </c>
      <c r="X4" t="s">
        <v>21</v>
      </c>
      <c r="Y4" t="s">
        <v>4</v>
      </c>
      <c r="Z4" t="s">
        <v>45</v>
      </c>
      <c r="AA4" t="s">
        <v>209</v>
      </c>
      <c r="AB4" t="s">
        <v>5</v>
      </c>
      <c r="AC4" t="s">
        <v>6</v>
      </c>
      <c r="AD4" t="s">
        <v>7</v>
      </c>
      <c r="AE4" t="s">
        <v>22</v>
      </c>
      <c r="AF4" t="s">
        <v>23</v>
      </c>
      <c r="AG4" t="s">
        <v>211</v>
      </c>
      <c r="AH4" t="s">
        <v>8</v>
      </c>
      <c r="AI4" t="s">
        <v>9</v>
      </c>
      <c r="AJ4" t="s">
        <v>24</v>
      </c>
      <c r="AK4" t="s">
        <v>25</v>
      </c>
      <c r="AL4" t="s">
        <v>26</v>
      </c>
      <c r="AM4" t="s">
        <v>43</v>
      </c>
      <c r="AN4" t="s">
        <v>10</v>
      </c>
      <c r="AO4" t="s">
        <v>27</v>
      </c>
      <c r="AP4" t="s">
        <v>28</v>
      </c>
      <c r="AQ4" t="s">
        <v>38</v>
      </c>
      <c r="AR4" t="s">
        <v>138</v>
      </c>
      <c r="AS4" t="s">
        <v>29</v>
      </c>
      <c r="AT4" t="s">
        <v>11</v>
      </c>
      <c r="AU4" t="s">
        <v>30</v>
      </c>
      <c r="AV4" t="s">
        <v>31</v>
      </c>
      <c r="AW4" t="s">
        <v>32</v>
      </c>
      <c r="AX4" t="s">
        <v>33</v>
      </c>
      <c r="AY4" t="s">
        <v>213</v>
      </c>
      <c r="AZ4" t="s">
        <v>12</v>
      </c>
      <c r="BA4" t="s">
        <v>39</v>
      </c>
      <c r="BB4" t="s">
        <v>40</v>
      </c>
      <c r="BC4" t="s">
        <v>13</v>
      </c>
      <c r="BD4" s="9">
        <v>2</v>
      </c>
    </row>
    <row r="5" spans="1:107" hidden="1" x14ac:dyDescent="0.35">
      <c r="A5" s="1" t="s">
        <v>142</v>
      </c>
      <c r="B5" s="6" t="s">
        <v>340</v>
      </c>
      <c r="C5">
        <f>'Population at Risk'!R5/'Population at Risk'!R$5</f>
        <v>1</v>
      </c>
      <c r="D5">
        <f>'Population at Risk'!AX5/'Population at Risk'!AX$5</f>
        <v>1</v>
      </c>
      <c r="E5">
        <f>'Population at Risk'!S5/'Population at Risk'!S$5</f>
        <v>1</v>
      </c>
      <c r="F5">
        <f>'Population at Risk'!T5/'Population at Risk'!T$5</f>
        <v>1</v>
      </c>
      <c r="G5">
        <f>'Population at Risk'!U5/'Population at Risk'!U$5</f>
        <v>1</v>
      </c>
      <c r="H5">
        <f>'Population at Risk'!D5/'Population at Risk'!D$5</f>
        <v>1</v>
      </c>
      <c r="I5">
        <f>'Population at Risk'!E5/'Population at Risk'!E$5</f>
        <v>1</v>
      </c>
      <c r="J5">
        <f>'Population at Risk'!BC5/'Population at Risk'!BC$5</f>
        <v>1</v>
      </c>
      <c r="K5">
        <f>'Population at Risk'!V5/'Population at Risk'!V$5</f>
        <v>1</v>
      </c>
      <c r="L5">
        <f>'Population at Risk'!F5/'Population at Risk'!F$5</f>
        <v>1</v>
      </c>
      <c r="M5">
        <f>'Population at Risk'!W5/'Population at Risk'!W$5</f>
        <v>1</v>
      </c>
      <c r="N5">
        <f>'Population at Risk'!X5/'Population at Risk'!X$5</f>
        <v>1</v>
      </c>
      <c r="O5">
        <f>'Population at Risk'!Y5/'Population at Risk'!Y$5</f>
        <v>1</v>
      </c>
      <c r="P5">
        <f>'Population at Risk'!Z5/'Population at Risk'!Z$5</f>
        <v>1</v>
      </c>
      <c r="Q5">
        <f>'Population at Risk'!AA5/'Population at Risk'!AA$5</f>
        <v>1</v>
      </c>
      <c r="R5">
        <f>'Population at Risk'!AB5/'Population at Risk'!AB$5</f>
        <v>1</v>
      </c>
      <c r="S5">
        <f>'Population at Risk'!AY5/'Population at Risk'!AY$5</f>
        <v>1</v>
      </c>
      <c r="T5">
        <f>'Population at Risk'!AC5/'Population at Risk'!AC$5</f>
        <v>1</v>
      </c>
      <c r="U5">
        <f>'Population at Risk'!AD5/'Population at Risk'!AD$5</f>
        <v>1</v>
      </c>
      <c r="V5">
        <f>'Population at Risk'!AE5/'Population at Risk'!AE$5</f>
        <v>1</v>
      </c>
      <c r="W5">
        <f>'Population at Risk'!G5/'Population at Risk'!G$5</f>
        <v>1</v>
      </c>
      <c r="X5">
        <f>'Population at Risk'!AF5/'Population at Risk'!AF$5</f>
        <v>1</v>
      </c>
      <c r="Y5">
        <f>'Population at Risk'!H5/'Population at Risk'!H$5</f>
        <v>1</v>
      </c>
      <c r="Z5">
        <f>'Population at Risk'!AG5/'Population at Risk'!AG$5</f>
        <v>1</v>
      </c>
      <c r="AA5">
        <f>'Population at Risk'!AZ5/'Population at Risk'!AZ$5</f>
        <v>1</v>
      </c>
      <c r="AB5">
        <f>'Population at Risk'!I5/'Population at Risk'!I$5</f>
        <v>1</v>
      </c>
      <c r="AC5">
        <f>'Population at Risk'!J5/'Population at Risk'!J$5</f>
        <v>1</v>
      </c>
      <c r="AD5">
        <f>'Population at Risk'!K5/'Population at Risk'!K$5</f>
        <v>1</v>
      </c>
      <c r="AE5">
        <f>'Population at Risk'!AH5/'Population at Risk'!AH$5</f>
        <v>1</v>
      </c>
      <c r="AF5">
        <f>'Population at Risk'!AI5/'Population at Risk'!AI$5</f>
        <v>1</v>
      </c>
      <c r="AG5">
        <f>'Population at Risk'!BA5/'Population at Risk'!BA$5</f>
        <v>1</v>
      </c>
      <c r="AH5">
        <f>'Population at Risk'!L5/'Population at Risk'!L$5</f>
        <v>1</v>
      </c>
      <c r="AI5">
        <f>'Population at Risk'!M5/'Population at Risk'!M$5</f>
        <v>1</v>
      </c>
      <c r="AJ5">
        <f>'Population at Risk'!AJ5/'Population at Risk'!AJ$5</f>
        <v>1</v>
      </c>
      <c r="AK5">
        <f>'Population at Risk'!AK5/'Population at Risk'!AK$5</f>
        <v>1</v>
      </c>
      <c r="AL5">
        <f>'Population at Risk'!AL5/'Population at Risk'!AL$5</f>
        <v>1</v>
      </c>
      <c r="AM5">
        <f>'Population at Risk'!AM5/'Population at Risk'!AM$5</f>
        <v>1</v>
      </c>
      <c r="AN5">
        <f>'Population at Risk'!N5/'Population at Risk'!N$5</f>
        <v>1</v>
      </c>
      <c r="AO5">
        <f>'Population at Risk'!AN5/'Population at Risk'!AN$5</f>
        <v>1</v>
      </c>
      <c r="AP5">
        <f>'Population at Risk'!AO5/'Population at Risk'!AO$5</f>
        <v>1</v>
      </c>
      <c r="AQ5">
        <f>'Population at Risk'!AP5/'Population at Risk'!AP$5</f>
        <v>1</v>
      </c>
      <c r="AR5">
        <f>'Population at Risk'!C5/'Population at Risk'!C$5</f>
        <v>1</v>
      </c>
      <c r="AS5">
        <f>'Population at Risk'!AQ5/'Population at Risk'!AQ$5</f>
        <v>1</v>
      </c>
      <c r="AT5">
        <f>'Population at Risk'!O5/'Population at Risk'!O$5</f>
        <v>1</v>
      </c>
      <c r="AU5">
        <f>'Population at Risk'!AR5/'Population at Risk'!AR$5</f>
        <v>1</v>
      </c>
      <c r="AV5">
        <f>'Population at Risk'!AS5/'Population at Risk'!AS$5</f>
        <v>1</v>
      </c>
      <c r="AW5">
        <f>'Population at Risk'!AT5/'Population at Risk'!AT$5</f>
        <v>1</v>
      </c>
      <c r="AX5">
        <f>'Population at Risk'!AU5/'Population at Risk'!AU$5</f>
        <v>1</v>
      </c>
      <c r="AY5">
        <f>'Population at Risk'!BB5/'Population at Risk'!BB$5</f>
        <v>1</v>
      </c>
      <c r="AZ5">
        <f>'Population at Risk'!P5/'Population at Risk'!P$5</f>
        <v>1</v>
      </c>
      <c r="BA5">
        <f>'Population at Risk'!AV5/'Population at Risk'!AV$5</f>
        <v>1</v>
      </c>
      <c r="BB5">
        <f>'Population at Risk'!AW5/'Population at Risk'!AW$5</f>
        <v>1</v>
      </c>
      <c r="BC5">
        <f>'Population at Risk'!Q5/'Population at Risk'!Q$5</f>
        <v>1</v>
      </c>
      <c r="BD5" s="9">
        <v>3</v>
      </c>
    </row>
    <row r="6" spans="1:107" hidden="1" x14ac:dyDescent="0.35">
      <c r="A6" s="21" t="s">
        <v>163</v>
      </c>
      <c r="B6" s="6" t="s">
        <v>340</v>
      </c>
      <c r="C6">
        <f>'Population at Risk'!R6/'Population at Risk'!R$5</f>
        <v>0.20546007201304908</v>
      </c>
      <c r="D6">
        <f>'Population at Risk'!AX6/'Population at Risk'!AX$5</f>
        <v>0.33162821570739043</v>
      </c>
      <c r="E6">
        <f>'Population at Risk'!S6/'Population at Risk'!S$5</f>
        <v>0.39624589111833863</v>
      </c>
      <c r="F6">
        <f>'Population at Risk'!T6/'Population at Risk'!T$5</f>
        <v>0.34699757020910466</v>
      </c>
      <c r="G6">
        <f>'Population at Risk'!U6/'Population at Risk'!U$5</f>
        <v>0.24963012462165926</v>
      </c>
      <c r="H6">
        <f>'Population at Risk'!D6/'Population at Risk'!D$5</f>
        <v>0.23236233233739204</v>
      </c>
      <c r="I6">
        <f>'Population at Risk'!E6/'Population at Risk'!E$5</f>
        <v>0.12140555855988275</v>
      </c>
      <c r="J6">
        <f>'Population at Risk'!BC6/'Population at Risk'!BC$5</f>
        <v>0.24963012462165921</v>
      </c>
      <c r="K6">
        <f>'Population at Risk'!V6/'Population at Risk'!V$5</f>
        <v>0.49060735131373001</v>
      </c>
      <c r="L6">
        <f>'Population at Risk'!F6/'Population at Risk'!F$5</f>
        <v>0.26804932222264999</v>
      </c>
      <c r="M6">
        <f>'Population at Risk'!W6/'Population at Risk'!W$5</f>
        <v>0.45226810803678197</v>
      </c>
      <c r="N6">
        <f>'Population at Risk'!X6/'Population at Risk'!X$5</f>
        <v>0.45226810803678202</v>
      </c>
      <c r="O6">
        <f>'Population at Risk'!Y6/'Population at Risk'!Y$5</f>
        <v>0.45430002957165083</v>
      </c>
      <c r="P6">
        <f>'Population at Risk'!Z6/'Population at Risk'!Z$5</f>
        <v>0.69989592732421635</v>
      </c>
      <c r="Q6">
        <f>'Population at Risk'!AA6/'Population at Risk'!AA$5</f>
        <v>0.59104961955426882</v>
      </c>
      <c r="R6">
        <f>'Population at Risk'!AB6/'Population at Risk'!AB$5</f>
        <v>0.22445632093944928</v>
      </c>
      <c r="S6">
        <f>'Population at Risk'!AY6/'Population at Risk'!AY$5</f>
        <v>0.40567949607146309</v>
      </c>
      <c r="T6">
        <f>'Population at Risk'!AC6/'Population at Risk'!AC$5</f>
        <v>0.59767369874658494</v>
      </c>
      <c r="U6">
        <f>'Population at Risk'!AD6/'Population at Risk'!AD$5</f>
        <v>0.28161518268539626</v>
      </c>
      <c r="V6">
        <f>'Population at Risk'!AE6/'Population at Risk'!AE$5</f>
        <v>0.28601460907067366</v>
      </c>
      <c r="W6">
        <f>'Population at Risk'!G6/'Population at Risk'!G$5</f>
        <v>0.26939975056296273</v>
      </c>
      <c r="X6">
        <f>'Population at Risk'!AF6/'Population at Risk'!AF$5</f>
        <v>0.59240577475561007</v>
      </c>
      <c r="Y6">
        <f>'Population at Risk'!H6/'Population at Risk'!H$5</f>
        <v>0.59117402024186438</v>
      </c>
      <c r="Z6">
        <f>'Population at Risk'!AG6/'Population at Risk'!AG$5</f>
        <v>0.28601460907067366</v>
      </c>
      <c r="AA6">
        <f>'Population at Risk'!AZ6/'Population at Risk'!AZ$5</f>
        <v>0.36389718297388346</v>
      </c>
      <c r="AB6">
        <f>'Population at Risk'!I6/'Population at Risk'!I$5</f>
        <v>0.24156614589309688</v>
      </c>
      <c r="AC6">
        <f>'Population at Risk'!J6/'Population at Risk'!J$5</f>
        <v>0.41323727154654738</v>
      </c>
      <c r="AD6">
        <f>'Population at Risk'!K6/'Population at Risk'!K$5</f>
        <v>0.54577885625580802</v>
      </c>
      <c r="AE6">
        <f>'Population at Risk'!AH6/'Population at Risk'!AH$5</f>
        <v>0.57992042976547464</v>
      </c>
      <c r="AF6">
        <f>'Population at Risk'!AI6/'Population at Risk'!AI$5</f>
        <v>0.39340543715736359</v>
      </c>
      <c r="AG6">
        <f>'Population at Risk'!BA6/'Population at Risk'!BA$5</f>
        <v>0.7065931974217764</v>
      </c>
      <c r="AH6">
        <f>'Population at Risk'!L6/'Population at Risk'!L$5</f>
        <v>0.3846104917944656</v>
      </c>
      <c r="AI6">
        <f>'Population at Risk'!M6/'Population at Risk'!M$5</f>
        <v>0.38461049179446566</v>
      </c>
      <c r="AJ6">
        <f>'Population at Risk'!AJ6/'Population at Risk'!AJ$5</f>
        <v>0.50291491434175106</v>
      </c>
      <c r="AK6">
        <f>'Population at Risk'!AK6/'Population at Risk'!AK$5</f>
        <v>0.1871998679437506</v>
      </c>
      <c r="AL6">
        <f>'Population at Risk'!AL6/'Population at Risk'!AL$5</f>
        <v>0.64303300434036692</v>
      </c>
      <c r="AM6">
        <f>'Population at Risk'!AM6/'Population at Risk'!AM$5</f>
        <v>0.63820993242766488</v>
      </c>
      <c r="AN6">
        <f>'Population at Risk'!N6/'Population at Risk'!N$5</f>
        <v>0.61139360018387523</v>
      </c>
      <c r="AO6">
        <f>'Population at Risk'!AN6/'Population at Risk'!AN$5</f>
        <v>0.16527735016482653</v>
      </c>
      <c r="AP6">
        <f>'Population at Risk'!AO6/'Population at Risk'!AO$5</f>
        <v>0.16527735016482656</v>
      </c>
      <c r="AQ6">
        <f>'Population at Risk'!AP6/'Population at Risk'!AP$5</f>
        <v>0.19119587719284636</v>
      </c>
      <c r="AR6">
        <f>'Population at Risk'!C6/'Population at Risk'!C$5</f>
        <v>0.3576284592553558</v>
      </c>
      <c r="AS6">
        <f>'Population at Risk'!AQ6/'Population at Risk'!AQ$5</f>
        <v>0.51607630170399721</v>
      </c>
      <c r="AT6">
        <f>'Population at Risk'!O6/'Population at Risk'!O$5</f>
        <v>0.62247959616981297</v>
      </c>
      <c r="AU6">
        <f>'Population at Risk'!AR6/'Population at Risk'!AR$5</f>
        <v>0.45052556876522315</v>
      </c>
      <c r="AV6">
        <f>'Population at Risk'!AS6/'Population at Risk'!AS$5</f>
        <v>0.24153933660589938</v>
      </c>
      <c r="AW6">
        <f>'Population at Risk'!AT6/'Population at Risk'!AT$5</f>
        <v>3.8589854037862949E-2</v>
      </c>
      <c r="AX6">
        <f>'Population at Risk'!AU6/'Population at Risk'!AU$5</f>
        <v>3.8589854037862942E-2</v>
      </c>
      <c r="AY6">
        <f>'Population at Risk'!BB6/'Population at Risk'!BB$5</f>
        <v>0.48085896996790634</v>
      </c>
      <c r="AZ6">
        <f>'Population at Risk'!P6/'Population at Risk'!P$5</f>
        <v>0.27732392051365951</v>
      </c>
      <c r="BA6">
        <f>'Population at Risk'!AV6/'Population at Risk'!AV$5</f>
        <v>0.494318567642479</v>
      </c>
      <c r="BB6">
        <f>'Population at Risk'!AW6/'Population at Risk'!AW$5</f>
        <v>0.5169381445264053</v>
      </c>
      <c r="BC6">
        <f>'Population at Risk'!Q6/'Population at Risk'!Q$5</f>
        <v>0.35154230865408381</v>
      </c>
      <c r="BD6" s="9">
        <v>4</v>
      </c>
    </row>
    <row r="7" spans="1:107" hidden="1" x14ac:dyDescent="0.35">
      <c r="A7" t="s">
        <v>133</v>
      </c>
      <c r="B7" s="5" t="s">
        <v>340</v>
      </c>
      <c r="C7">
        <f>'Population at Risk'!R7/'Population at Risk'!R$5</f>
        <v>8.6353371291376949E-2</v>
      </c>
      <c r="D7">
        <f>'Population at Risk'!AX7/'Population at Risk'!AX$5</f>
        <v>0.15258372958581348</v>
      </c>
      <c r="E7">
        <f>'Population at Risk'!S7/'Population at Risk'!S$5</f>
        <v>0.15932761675719223</v>
      </c>
      <c r="F7">
        <f>'Population at Risk'!T7/'Population at Risk'!T$5</f>
        <v>0.16525201287706329</v>
      </c>
      <c r="G7">
        <f>'Population at Risk'!U7/'Population at Risk'!U$5</f>
        <v>0</v>
      </c>
      <c r="H7">
        <f>'Population at Risk'!D7/'Population at Risk'!D$5</f>
        <v>6.0719150208615402E-2</v>
      </c>
      <c r="I7">
        <f>'Population at Risk'!E7/'Population at Risk'!E$5</f>
        <v>2.4861130508522906E-2</v>
      </c>
      <c r="J7">
        <f>'Population at Risk'!BC7/'Population at Risk'!BC$5</f>
        <v>0</v>
      </c>
      <c r="K7">
        <f>'Population at Risk'!V7/'Population at Risk'!V$5</f>
        <v>0.16410027622007492</v>
      </c>
      <c r="L7">
        <f>'Population at Risk'!F7/'Population at Risk'!F$5</f>
        <v>7.7191855207493124E-2</v>
      </c>
      <c r="M7">
        <f>'Population at Risk'!W7/'Population at Risk'!W$5</f>
        <v>0.22006146778710944</v>
      </c>
      <c r="N7">
        <f>'Population at Risk'!X7/'Population at Risk'!X$5</f>
        <v>0.22006146778710942</v>
      </c>
      <c r="O7">
        <f>'Population at Risk'!Y7/'Population at Risk'!Y$5</f>
        <v>0.1775552496016333</v>
      </c>
      <c r="P7">
        <f>'Population at Risk'!Z7/'Population at Risk'!Z$5</f>
        <v>0.50850620812897906</v>
      </c>
      <c r="Q7">
        <f>'Population at Risk'!AA7/'Population at Risk'!AA$5</f>
        <v>0.35505113110686948</v>
      </c>
      <c r="R7">
        <f>'Population at Risk'!AB7/'Population at Risk'!AB$5</f>
        <v>5.175485838789002E-2</v>
      </c>
      <c r="S7">
        <f>'Population at Risk'!AY7/'Population at Risk'!AY$5</f>
        <v>0.20089087415874607</v>
      </c>
      <c r="T7">
        <f>'Population at Risk'!AC7/'Population at Risk'!AC$5</f>
        <v>0.39939713252013753</v>
      </c>
      <c r="U7">
        <f>'Population at Risk'!AD7/'Population at Risk'!AD$5</f>
        <v>7.631407320261023E-2</v>
      </c>
      <c r="V7">
        <f>'Population at Risk'!AE7/'Population at Risk'!AE$5</f>
        <v>7.4439455536649199E-2</v>
      </c>
      <c r="W7">
        <f>'Population at Risk'!G7/'Population at Risk'!G$5</f>
        <v>8.0421225814256633E-2</v>
      </c>
      <c r="X7">
        <f>'Population at Risk'!AF7/'Population at Risk'!AF$5</f>
        <v>0.45202897324863522</v>
      </c>
      <c r="Y7">
        <f>'Population at Risk'!H7/'Population at Risk'!H$5</f>
        <v>0.32416002209551092</v>
      </c>
      <c r="Z7">
        <f>'Population at Risk'!AG7/'Population at Risk'!AG$5</f>
        <v>7.4439455536649199E-2</v>
      </c>
      <c r="AA7">
        <f>'Population at Risk'!AZ7/'Population at Risk'!AZ$5</f>
        <v>0.18374939609198035</v>
      </c>
      <c r="AB7">
        <f>'Population at Risk'!I7/'Population at Risk'!I$5</f>
        <v>5.9554192056886779E-2</v>
      </c>
      <c r="AC7">
        <f>'Population at Risk'!J7/'Population at Risk'!J$5</f>
        <v>0.19300114835516224</v>
      </c>
      <c r="AD7">
        <f>'Population at Risk'!K7/'Population at Risk'!K$5</f>
        <v>0.25796200710587619</v>
      </c>
      <c r="AE7">
        <f>'Population at Risk'!AH7/'Population at Risk'!AH$5</f>
        <v>0.27940569127165593</v>
      </c>
      <c r="AF7">
        <f>'Population at Risk'!AI7/'Population at Risk'!AI$5</f>
        <v>0.14638142234152463</v>
      </c>
      <c r="AG7">
        <f>'Population at Risk'!BA7/'Population at Risk'!BA$5</f>
        <v>0.39152051442018082</v>
      </c>
      <c r="AH7">
        <f>'Population at Risk'!L7/'Population at Risk'!L$5</f>
        <v>8.3382450004861566E-2</v>
      </c>
      <c r="AI7">
        <f>'Population at Risk'!M7/'Population at Risk'!M$5</f>
        <v>8.338245000486158E-2</v>
      </c>
      <c r="AJ7">
        <f>'Population at Risk'!AJ7/'Population at Risk'!AJ$5</f>
        <v>0.10778262636852483</v>
      </c>
      <c r="AK7">
        <f>'Population at Risk'!AK7/'Population at Risk'!AK$5</f>
        <v>9.3720293097694831E-3</v>
      </c>
      <c r="AL7">
        <f>'Population at Risk'!AL7/'Population at Risk'!AL$5</f>
        <v>0.42809558090521876</v>
      </c>
      <c r="AM7">
        <f>'Population at Risk'!AM7/'Population at Risk'!AM$5</f>
        <v>0.33366477712968634</v>
      </c>
      <c r="AN7">
        <f>'Population at Risk'!N7/'Population at Risk'!N$5</f>
        <v>0.39066603314431164</v>
      </c>
      <c r="AO7">
        <f>'Population at Risk'!AN7/'Population at Risk'!AN$5</f>
        <v>0</v>
      </c>
      <c r="AP7">
        <f>'Population at Risk'!AO7/'Population at Risk'!AO$5</f>
        <v>0</v>
      </c>
      <c r="AQ7">
        <f>'Population at Risk'!AP7/'Population at Risk'!AP$5</f>
        <v>5.9932058223297245E-2</v>
      </c>
      <c r="AR7">
        <f>'Population at Risk'!C7/'Population at Risk'!C$5</f>
        <v>0.10119536357270952</v>
      </c>
      <c r="AS7">
        <f>'Population at Risk'!AQ7/'Population at Risk'!AQ$5</f>
        <v>0.30727966348673724</v>
      </c>
      <c r="AT7">
        <f>'Population at Risk'!O7/'Population at Risk'!O$5</f>
        <v>0.33435481182214644</v>
      </c>
      <c r="AU7">
        <f>'Population at Risk'!AR7/'Population at Risk'!AR$5</f>
        <v>0.2213049853486454</v>
      </c>
      <c r="AV7">
        <f>'Population at Risk'!AS7/'Population at Risk'!AS$5</f>
        <v>5.9876532722121276E-2</v>
      </c>
      <c r="AW7">
        <f>'Population at Risk'!AT7/'Population at Risk'!AT$5</f>
        <v>0</v>
      </c>
      <c r="AX7">
        <f>'Population at Risk'!AU7/'Population at Risk'!AU$5</f>
        <v>0</v>
      </c>
      <c r="AY7">
        <f>'Population at Risk'!BB7/'Population at Risk'!BB$5</f>
        <v>0.17890011843667145</v>
      </c>
      <c r="AZ7">
        <f>'Population at Risk'!P7/'Population at Risk'!P$5</f>
        <v>6.0531941465378082E-2</v>
      </c>
      <c r="BA7">
        <f>'Population at Risk'!AV7/'Population at Risk'!AV$5</f>
        <v>0.18586177075753468</v>
      </c>
      <c r="BB7">
        <f>'Population at Risk'!AW7/'Population at Risk'!AW$5</f>
        <v>0.22072720883761252</v>
      </c>
      <c r="BC7">
        <f>'Population at Risk'!Q7/'Population at Risk'!Q$5</f>
        <v>3.9307585000000131E-2</v>
      </c>
      <c r="BD7" s="9">
        <v>5</v>
      </c>
    </row>
    <row r="8" spans="1:107" hidden="1" x14ac:dyDescent="0.35">
      <c r="A8" t="s">
        <v>134</v>
      </c>
      <c r="C8">
        <f>'Population at Risk'!R8/'Population at Risk'!R$5</f>
        <v>0.11910670072167212</v>
      </c>
      <c r="D8">
        <f>'Population at Risk'!AX8/'Population at Risk'!AX$5</f>
        <v>0.17904448612157695</v>
      </c>
      <c r="E8">
        <f>'Population at Risk'!S8/'Population at Risk'!S$5</f>
        <v>0.23691827436114646</v>
      </c>
      <c r="F8">
        <f>'Population at Risk'!T8/'Population at Risk'!T$5</f>
        <v>0.18174555733204134</v>
      </c>
      <c r="G8">
        <f>'Population at Risk'!U8/'Population at Risk'!U$5</f>
        <v>0.24963012462165926</v>
      </c>
      <c r="H8">
        <f>'Population at Risk'!D8/'Population at Risk'!D$5</f>
        <v>0.17164318212877663</v>
      </c>
      <c r="I8">
        <f>'Population at Risk'!E8/'Population at Risk'!E$5</f>
        <v>9.6544428051359835E-2</v>
      </c>
      <c r="J8">
        <f>'Population at Risk'!BC8/'Population at Risk'!BC$5</f>
        <v>0.24963012462165921</v>
      </c>
      <c r="K8">
        <f>'Population at Risk'!V8/'Population at Risk'!V$5</f>
        <v>0.32650707509365517</v>
      </c>
      <c r="L8">
        <f>'Population at Risk'!F8/'Population at Risk'!F$5</f>
        <v>0.19085746701515688</v>
      </c>
      <c r="M8">
        <f>'Population at Risk'!W8/'Population at Risk'!W$5</f>
        <v>0.23220664024967258</v>
      </c>
      <c r="N8">
        <f>'Population at Risk'!X8/'Population at Risk'!X$5</f>
        <v>0.23220664024967261</v>
      </c>
      <c r="O8">
        <f>'Population at Risk'!Y8/'Population at Risk'!Y$5</f>
        <v>0.27674477997001756</v>
      </c>
      <c r="P8">
        <f>'Population at Risk'!Z8/'Population at Risk'!Z$5</f>
        <v>0.19138971919523734</v>
      </c>
      <c r="Q8">
        <f>'Population at Risk'!AA8/'Population at Risk'!AA$5</f>
        <v>0.23599848844739937</v>
      </c>
      <c r="R8">
        <f>'Population at Risk'!AB8/'Population at Risk'!AB$5</f>
        <v>0.17270146255155924</v>
      </c>
      <c r="S8">
        <f>'Population at Risk'!AY8/'Population at Risk'!AY$5</f>
        <v>0.20478862191271707</v>
      </c>
      <c r="T8">
        <f>'Population at Risk'!AC8/'Population at Risk'!AC$5</f>
        <v>0.1982765662264474</v>
      </c>
      <c r="U8">
        <f>'Population at Risk'!AD8/'Population at Risk'!AD$5</f>
        <v>0.20530110948278599</v>
      </c>
      <c r="V8">
        <f>'Population at Risk'!AE8/'Population at Risk'!AE$5</f>
        <v>0.21157515353402442</v>
      </c>
      <c r="W8">
        <f>'Population at Risk'!G8/'Population at Risk'!G$5</f>
        <v>0.18897852474870608</v>
      </c>
      <c r="X8">
        <f>'Population at Risk'!AF8/'Population at Risk'!AF$5</f>
        <v>0.14037680150697485</v>
      </c>
      <c r="Y8">
        <f>'Population at Risk'!H8/'Population at Risk'!H$5</f>
        <v>0.26701399814635346</v>
      </c>
      <c r="Z8">
        <f>'Population at Risk'!AG8/'Population at Risk'!AG$5</f>
        <v>0.21157515353402445</v>
      </c>
      <c r="AA8">
        <f>'Population at Risk'!AZ8/'Population at Risk'!AZ$5</f>
        <v>0.18014778688190311</v>
      </c>
      <c r="AB8">
        <f>'Population at Risk'!I8/'Population at Risk'!I$5</f>
        <v>0.18201195383621013</v>
      </c>
      <c r="AC8">
        <f>'Population at Risk'!J8/'Population at Risk'!J$5</f>
        <v>0.22023612319138514</v>
      </c>
      <c r="AD8">
        <f>'Population at Risk'!K8/'Population at Risk'!K$5</f>
        <v>0.28781684914993194</v>
      </c>
      <c r="AE8">
        <f>'Population at Risk'!AH8/'Population at Risk'!AH$5</f>
        <v>0.30051473849381866</v>
      </c>
      <c r="AF8">
        <f>'Population at Risk'!AI8/'Population at Risk'!AI$5</f>
        <v>0.24702401481583899</v>
      </c>
      <c r="AG8">
        <f>'Population at Risk'!BA8/'Population at Risk'!BA$5</f>
        <v>0.31507268300159563</v>
      </c>
      <c r="AH8">
        <f>'Population at Risk'!L8/'Population at Risk'!L$5</f>
        <v>0.30122804178960405</v>
      </c>
      <c r="AI8">
        <f>'Population at Risk'!M8/'Population at Risk'!M$5</f>
        <v>0.30122804178960411</v>
      </c>
      <c r="AJ8">
        <f>'Population at Risk'!AJ8/'Population at Risk'!AJ$5</f>
        <v>0.39513228797322619</v>
      </c>
      <c r="AK8">
        <f>'Population at Risk'!AK8/'Population at Risk'!AK$5</f>
        <v>0.17782783863398113</v>
      </c>
      <c r="AL8">
        <f>'Population at Risk'!AL8/'Population at Risk'!AL$5</f>
        <v>0.21493742343514813</v>
      </c>
      <c r="AM8">
        <f>'Population at Risk'!AM8/'Population at Risk'!AM$5</f>
        <v>0.30454515529797849</v>
      </c>
      <c r="AN8">
        <f>'Population at Risk'!N8/'Population at Risk'!N$5</f>
        <v>0.22072756703956353</v>
      </c>
      <c r="AO8">
        <f>'Population at Risk'!AN8/'Population at Risk'!AN$5</f>
        <v>0.16527735016482653</v>
      </c>
      <c r="AP8">
        <f>'Population at Risk'!AO8/'Population at Risk'!AO$5</f>
        <v>0.16527735016482656</v>
      </c>
      <c r="AQ8">
        <f>'Population at Risk'!AP8/'Population at Risk'!AP$5</f>
        <v>0.13126381896954914</v>
      </c>
      <c r="AR8">
        <f>'Population at Risk'!C8/'Population at Risk'!C$5</f>
        <v>0.25643309568264627</v>
      </c>
      <c r="AS8">
        <f>'Population at Risk'!AQ8/'Population at Risk'!AQ$5</f>
        <v>0.20879663821725997</v>
      </c>
      <c r="AT8">
        <f>'Population at Risk'!O8/'Population at Risk'!O$5</f>
        <v>0.28812478434766658</v>
      </c>
      <c r="AU8">
        <f>'Population at Risk'!AR8/'Population at Risk'!AR$5</f>
        <v>0.22922058341657778</v>
      </c>
      <c r="AV8">
        <f>'Population at Risk'!AS8/'Population at Risk'!AS$5</f>
        <v>0.18166280388377812</v>
      </c>
      <c r="AW8">
        <f>'Population at Risk'!AT8/'Population at Risk'!AT$5</f>
        <v>3.8589854037862949E-2</v>
      </c>
      <c r="AX8">
        <f>'Population at Risk'!AU8/'Population at Risk'!AU$5</f>
        <v>3.8589854037862942E-2</v>
      </c>
      <c r="AY8">
        <f>'Population at Risk'!BB8/'Population at Risk'!BB$5</f>
        <v>0.30195885153123486</v>
      </c>
      <c r="AZ8">
        <f>'Population at Risk'!P8/'Population at Risk'!P$5</f>
        <v>0.21679197904828143</v>
      </c>
      <c r="BA8">
        <f>'Population at Risk'!AV8/'Population at Risk'!AV$5</f>
        <v>0.30845679688494432</v>
      </c>
      <c r="BB8">
        <f>'Population at Risk'!AW8/'Population at Risk'!AW$5</f>
        <v>0.29621093568879281</v>
      </c>
      <c r="BC8">
        <f>'Population at Risk'!Q8/'Population at Risk'!Q$5</f>
        <v>0.31223472365408367</v>
      </c>
      <c r="BD8" s="9">
        <v>6</v>
      </c>
    </row>
    <row r="9" spans="1:107" hidden="1" x14ac:dyDescent="0.35">
      <c r="A9" t="s">
        <v>135</v>
      </c>
      <c r="C9">
        <f>'Population at Risk'!R9/'Population at Risk'!R$5</f>
        <v>0.14159903569829607</v>
      </c>
      <c r="D9">
        <f>'Population at Risk'!AX9/'Population at Risk'!AX$5</f>
        <v>0.19244011160629362</v>
      </c>
      <c r="E9">
        <f>'Population at Risk'!S9/'Population at Risk'!S$5</f>
        <v>0.23045193107916354</v>
      </c>
      <c r="F9">
        <f>'Population at Risk'!T9/'Population at Risk'!T$5</f>
        <v>0.17623463653865892</v>
      </c>
      <c r="G9">
        <f>'Population at Risk'!U9/'Population at Risk'!U$5</f>
        <v>0.70423096881100888</v>
      </c>
      <c r="H9">
        <f>'Population at Risk'!D9/'Population at Risk'!D$5</f>
        <v>0.21453657759358474</v>
      </c>
      <c r="I9">
        <f>'Population at Risk'!E9/'Population at Risk'!E$5</f>
        <v>0.2456765118366889</v>
      </c>
      <c r="J9">
        <f>'Population at Risk'!BC9/'Population at Risk'!BC$5</f>
        <v>0.70423096881100888</v>
      </c>
      <c r="K9">
        <f>'Population at Risk'!V9/'Population at Risk'!V$5</f>
        <v>0.20251035342690724</v>
      </c>
      <c r="L9">
        <f>'Population at Risk'!F9/'Population at Risk'!F$5</f>
        <v>0.36766220971076469</v>
      </c>
      <c r="M9">
        <f>'Population at Risk'!W9/'Population at Risk'!W$5</f>
        <v>0.23982531833284723</v>
      </c>
      <c r="N9">
        <f>'Population at Risk'!X9/'Population at Risk'!X$5</f>
        <v>0.23982531833284729</v>
      </c>
      <c r="O9">
        <f>'Population at Risk'!Y9/'Population at Risk'!Y$5</f>
        <v>0.19966716093245707</v>
      </c>
      <c r="P9">
        <f>'Population at Risk'!Z9/'Population at Risk'!Z$5</f>
        <v>0.14275381722632569</v>
      </c>
      <c r="Q9">
        <f>'Population at Risk'!AA9/'Population at Risk'!AA$5</f>
        <v>0.16592036361630277</v>
      </c>
      <c r="R9">
        <f>'Population at Risk'!AB9/'Population at Risk'!AB$5</f>
        <v>0.23248369646650702</v>
      </c>
      <c r="S9">
        <f>'Population at Risk'!AY9/'Population at Risk'!AY$5</f>
        <v>0.24658997012522602</v>
      </c>
      <c r="T9">
        <f>'Population at Risk'!AC9/'Population at Risk'!AC$5</f>
        <v>0.14759318720575321</v>
      </c>
      <c r="U9">
        <f>'Population at Risk'!AD9/'Population at Risk'!AD$5</f>
        <v>0.38010604296788658</v>
      </c>
      <c r="V9">
        <f>'Population at Risk'!AE9/'Population at Risk'!AE$5</f>
        <v>0.35241489598205011</v>
      </c>
      <c r="W9">
        <f>'Population at Risk'!G9/'Population at Risk'!G$5</f>
        <v>0.45011558367373411</v>
      </c>
      <c r="X9">
        <f>'Population at Risk'!AF9/'Population at Risk'!AF$5</f>
        <v>0.16547679156521133</v>
      </c>
      <c r="Y9">
        <f>'Population at Risk'!H9/'Population at Risk'!H$5</f>
        <v>0.18444787090355913</v>
      </c>
      <c r="Z9">
        <f>'Population at Risk'!AG9/'Population at Risk'!AG$5</f>
        <v>0.35241489598205017</v>
      </c>
      <c r="AA9">
        <f>'Population at Risk'!AZ9/'Population at Risk'!AZ$5</f>
        <v>0.25271982354882616</v>
      </c>
      <c r="AB9">
        <f>'Population at Risk'!I9/'Population at Risk'!I$5</f>
        <v>0.36629682779256356</v>
      </c>
      <c r="AC9">
        <f>'Population at Risk'!J9/'Population at Risk'!J$5</f>
        <v>0.19650805006003058</v>
      </c>
      <c r="AD9">
        <f>'Population at Risk'!K9/'Population at Risk'!K$5</f>
        <v>0.20240297370853649</v>
      </c>
      <c r="AE9">
        <f>'Population at Risk'!AH9/'Population at Risk'!AH$5</f>
        <v>0.19721921995760713</v>
      </c>
      <c r="AF9">
        <f>'Population at Risk'!AI9/'Population at Risk'!AI$5</f>
        <v>0.20648364372204092</v>
      </c>
      <c r="AG9">
        <f>'Population at Risk'!BA9/'Population at Risk'!BA$5</f>
        <v>0.1552029316530677</v>
      </c>
      <c r="AH9">
        <f>'Population at Risk'!L9/'Population at Risk'!L$5</f>
        <v>0.3935817104551988</v>
      </c>
      <c r="AI9">
        <f>'Population at Risk'!M9/'Population at Risk'!M$5</f>
        <v>0.39358171045519891</v>
      </c>
      <c r="AJ9">
        <f>'Population at Risk'!AJ9/'Population at Risk'!AJ$5</f>
        <v>0.25318388355580818</v>
      </c>
      <c r="AK9">
        <f>'Population at Risk'!AK9/'Population at Risk'!AK$5</f>
        <v>0.31733735099468402</v>
      </c>
      <c r="AL9">
        <f>'Population at Risk'!AL9/'Population at Risk'!AL$5</f>
        <v>0.15224932501323851</v>
      </c>
      <c r="AM9">
        <f>'Population at Risk'!AM9/'Population at Risk'!AM$5</f>
        <v>0.18667111509412843</v>
      </c>
      <c r="AN9">
        <f>'Population at Risk'!N9/'Population at Risk'!N$5</f>
        <v>0.13719258936101361</v>
      </c>
      <c r="AO9">
        <f>'Population at Risk'!AN9/'Population at Risk'!AN$5</f>
        <v>0.34993998097240275</v>
      </c>
      <c r="AP9">
        <f>'Population at Risk'!AO9/'Population at Risk'!AO$5</f>
        <v>0.34993998097240275</v>
      </c>
      <c r="AQ9">
        <f>'Population at Risk'!AP9/'Population at Risk'!AP$5</f>
        <v>0.27573656546260539</v>
      </c>
      <c r="AR9">
        <f>'Population at Risk'!C9/'Population at Risk'!C$5</f>
        <v>0.17940710621741129</v>
      </c>
      <c r="AS9">
        <f>'Population at Risk'!AQ9/'Population at Risk'!AQ$5</f>
        <v>0.19103681766097844</v>
      </c>
      <c r="AT9">
        <f>'Population at Risk'!O9/'Population at Risk'!O$5</f>
        <v>0.18102389727434659</v>
      </c>
      <c r="AU9">
        <f>'Population at Risk'!AR9/'Population at Risk'!AR$5</f>
        <v>0.22310817342478162</v>
      </c>
      <c r="AV9">
        <f>'Population at Risk'!AS9/'Population at Risk'!AS$5</f>
        <v>0.36754811293240203</v>
      </c>
      <c r="AW9">
        <f>'Population at Risk'!AT9/'Population at Risk'!AT$5</f>
        <v>0.37313164976305974</v>
      </c>
      <c r="AX9">
        <f>'Population at Risk'!AU9/'Population at Risk'!AU$5</f>
        <v>0.37313164976305974</v>
      </c>
      <c r="AY9">
        <f>'Population at Risk'!BB9/'Population at Risk'!BB$5</f>
        <v>0.23920075272509092</v>
      </c>
      <c r="AZ9">
        <f>'Population at Risk'!P9/'Population at Risk'!P$5</f>
        <v>7.6699041962307785E-2</v>
      </c>
      <c r="BA9">
        <f>'Population at Risk'!AV9/'Population at Risk'!AV$5</f>
        <v>0.2268461354921007</v>
      </c>
      <c r="BB9">
        <f>'Population at Risk'!AW9/'Population at Risk'!AW$5</f>
        <v>0.20839620111063512</v>
      </c>
      <c r="BC9">
        <f>'Population at Risk'!Q9/'Population at Risk'!Q$5</f>
        <v>0.24051696323373958</v>
      </c>
      <c r="BD9" s="9">
        <v>7</v>
      </c>
    </row>
    <row r="10" spans="1:107" hidden="1" x14ac:dyDescent="0.35">
      <c r="A10" t="s">
        <v>136</v>
      </c>
      <c r="C10">
        <f>'Population at Risk'!R10/'Population at Risk'!R$5</f>
        <v>0.15766531585072163</v>
      </c>
      <c r="D10">
        <f>'Population at Risk'!AX10/'Population at Risk'!AX$5</f>
        <v>0.26343851874685281</v>
      </c>
      <c r="E10">
        <f>'Population at Risk'!S10/'Population at Risk'!S$5</f>
        <v>0.17960863461011134</v>
      </c>
      <c r="F10">
        <f>'Population at Risk'!T10/'Population at Risk'!T$5</f>
        <v>0.15362957203032993</v>
      </c>
      <c r="G10">
        <f>'Population at Risk'!U10/'Population at Risk'!U$5</f>
        <v>4.613890656733171E-2</v>
      </c>
      <c r="H10">
        <f>'Population at Risk'!D10/'Population at Risk'!D$5</f>
        <v>0.26682620978174287</v>
      </c>
      <c r="I10">
        <f>'Population at Risk'!E10/'Population at Risk'!E$5</f>
        <v>0.3642844913990908</v>
      </c>
      <c r="J10">
        <f>'Population at Risk'!BC10/'Population at Risk'!BC$5</f>
        <v>4.6138906567331696E-2</v>
      </c>
      <c r="K10">
        <f>'Population at Risk'!V10/'Population at Risk'!V$5</f>
        <v>0.1704467608228743</v>
      </c>
      <c r="L10">
        <f>'Population at Risk'!F10/'Population at Risk'!F$5</f>
        <v>0.23206617807585017</v>
      </c>
      <c r="M10">
        <f>'Population at Risk'!W10/'Population at Risk'!W$5</f>
        <v>0.15844635869751442</v>
      </c>
      <c r="N10">
        <f>'Population at Risk'!X10/'Population at Risk'!X$5</f>
        <v>0.15844635869751444</v>
      </c>
      <c r="O10">
        <f>'Population at Risk'!Y10/'Population at Risk'!Y$5</f>
        <v>0.19432937041555826</v>
      </c>
      <c r="P10">
        <f>'Population at Risk'!Z10/'Population at Risk'!Z$5</f>
        <v>9.0924377282948998E-2</v>
      </c>
      <c r="Q10">
        <f>'Population at Risk'!AA10/'Population at Risk'!AA$5</f>
        <v>0.12900116395059444</v>
      </c>
      <c r="R10">
        <f>'Population at Risk'!AB10/'Population at Risk'!AB$5</f>
        <v>0.28384172453494849</v>
      </c>
      <c r="S10">
        <f>'Population at Risk'!AY10/'Population at Risk'!AY$5</f>
        <v>0.20987593080037081</v>
      </c>
      <c r="T10">
        <f>'Population at Risk'!AC10/'Population at Risk'!AC$5</f>
        <v>0.12046776670677153</v>
      </c>
      <c r="U10">
        <f>'Population at Risk'!AD10/'Population at Risk'!AD$5</f>
        <v>0.27179413717292999</v>
      </c>
      <c r="V10">
        <f>'Population at Risk'!AE10/'Population at Risk'!AE$5</f>
        <v>0.29376896468750147</v>
      </c>
      <c r="W10">
        <f>'Population at Risk'!G10/'Population at Risk'!G$5</f>
        <v>0.21714869848862806</v>
      </c>
      <c r="X10">
        <f>'Population at Risk'!AF10/'Population at Risk'!AF$5</f>
        <v>0.15502356987928331</v>
      </c>
      <c r="Y10">
        <f>'Population at Risk'!H10/'Population at Risk'!H$5</f>
        <v>0.12793429606070841</v>
      </c>
      <c r="Z10">
        <f>'Population at Risk'!AG10/'Population at Risk'!AG$5</f>
        <v>0.29376896468750152</v>
      </c>
      <c r="AA10">
        <f>'Population at Risk'!AZ10/'Population at Risk'!AZ$5</f>
        <v>0.2559256935565753</v>
      </c>
      <c r="AB10">
        <f>'Population at Risk'!I10/'Population at Risk'!I$5</f>
        <v>0.32528429686596383</v>
      </c>
      <c r="AC10">
        <f>'Population at Risk'!J10/'Population at Risk'!J$5</f>
        <v>0.22124015386626011</v>
      </c>
      <c r="AD10">
        <f>'Population at Risk'!K10/'Population at Risk'!K$5</f>
        <v>0.15340347680265751</v>
      </c>
      <c r="AE10">
        <f>'Population at Risk'!AH10/'Population at Risk'!AH$5</f>
        <v>0.14369199746241773</v>
      </c>
      <c r="AF10">
        <f>'Population at Risk'!AI10/'Population at Risk'!AI$5</f>
        <v>0.16808390955754143</v>
      </c>
      <c r="AG10">
        <f>'Population at Risk'!BA10/'Population at Risk'!BA$5</f>
        <v>0.11144761437124469</v>
      </c>
      <c r="AH10">
        <f>'Population at Risk'!L10/'Population at Risk'!L$5</f>
        <v>0.15867149121696661</v>
      </c>
      <c r="AI10">
        <f>'Population at Risk'!M10/'Population at Risk'!M$5</f>
        <v>0.15867149121696666</v>
      </c>
      <c r="AJ10">
        <f>'Population at Risk'!AJ10/'Population at Risk'!AJ$5</f>
        <v>0.13606217455682493</v>
      </c>
      <c r="AK10">
        <f>'Population at Risk'!AK10/'Population at Risk'!AK$5</f>
        <v>0.36547015087423435</v>
      </c>
      <c r="AL10">
        <f>'Population at Risk'!AL10/'Population at Risk'!AL$5</f>
        <v>0.14020676071295968</v>
      </c>
      <c r="AM10">
        <f>'Population at Risk'!AM10/'Population at Risk'!AM$5</f>
        <v>0.11419702894103918</v>
      </c>
      <c r="AN10">
        <f>'Population at Risk'!N10/'Population at Risk'!N$5</f>
        <v>0.14113103008038083</v>
      </c>
      <c r="AO10">
        <f>'Population at Risk'!AN10/'Population at Risk'!AN$5</f>
        <v>0.42995743305861434</v>
      </c>
      <c r="AP10">
        <f>'Population at Risk'!AO10/'Population at Risk'!AO$5</f>
        <v>0.42995743305861428</v>
      </c>
      <c r="AQ10">
        <f>'Population at Risk'!AP10/'Population at Risk'!AP$5</f>
        <v>0.39205066410550593</v>
      </c>
      <c r="AR10">
        <f>'Population at Risk'!C10/'Population at Risk'!C$5</f>
        <v>0.15676829889365429</v>
      </c>
      <c r="AS10">
        <f>'Population at Risk'!AQ10/'Population at Risk'!AQ$5</f>
        <v>0.16091959733345002</v>
      </c>
      <c r="AT10">
        <f>'Population at Risk'!O10/'Population at Risk'!O$5</f>
        <v>0.11688674501898251</v>
      </c>
      <c r="AU10">
        <f>'Population at Risk'!AR10/'Population at Risk'!AR$5</f>
        <v>0.18253360981219183</v>
      </c>
      <c r="AV10">
        <f>'Population at Risk'!AS10/'Population at Risk'!AS$5</f>
        <v>0.3242641605425754</v>
      </c>
      <c r="AW10">
        <f>'Population at Risk'!AT10/'Population at Risk'!AT$5</f>
        <v>0.58827849619907735</v>
      </c>
      <c r="AX10">
        <f>'Population at Risk'!AU10/'Population at Risk'!AU$5</f>
        <v>0.58827849619907735</v>
      </c>
      <c r="AY10">
        <f>'Population at Risk'!BB10/'Population at Risk'!BB$5</f>
        <v>0.15506533286719817</v>
      </c>
      <c r="AZ10">
        <f>'Population at Risk'!P10/'Population at Risk'!P$5</f>
        <v>0.19218512662764556</v>
      </c>
      <c r="BA10">
        <f>'Population at Risk'!AV10/'Population at Risk'!AV$5</f>
        <v>0.12424743962884664</v>
      </c>
      <c r="BB10">
        <f>'Population at Risk'!AW10/'Population at Risk'!AW$5</f>
        <v>0.17569309359641183</v>
      </c>
      <c r="BC10">
        <f>'Population at Risk'!Q10/'Population at Risk'!Q$5</f>
        <v>0.28406678904716071</v>
      </c>
      <c r="BD10" s="9">
        <v>8</v>
      </c>
    </row>
    <row r="11" spans="1:107" hidden="1" x14ac:dyDescent="0.35">
      <c r="A11" t="s">
        <v>137</v>
      </c>
      <c r="B11" s="8"/>
      <c r="C11">
        <f>'Population at Risk'!R11/'Population at Risk'!R$5</f>
        <v>0.49527557643793318</v>
      </c>
      <c r="D11">
        <f>'Population at Risk'!AX11/'Population at Risk'!AX$5</f>
        <v>0.21249315393946311</v>
      </c>
      <c r="E11">
        <f>'Population at Risk'!S11/'Population at Risk'!S$5</f>
        <v>0.19369354319238635</v>
      </c>
      <c r="F11">
        <f>'Population at Risk'!T11/'Population at Risk'!T$5</f>
        <v>0.3231382212219065</v>
      </c>
      <c r="G11">
        <f>'Population at Risk'!U11/'Population at Risk'!U$5</f>
        <v>0</v>
      </c>
      <c r="H11">
        <f>'Population at Risk'!D11/'Population at Risk'!D$5</f>
        <v>0.28627488028728026</v>
      </c>
      <c r="I11">
        <f>'Population at Risk'!E11/'Population at Risk'!E$5</f>
        <v>0.26863343820433749</v>
      </c>
      <c r="J11">
        <f>'Population at Risk'!BC11/'Population at Risk'!BC$5</f>
        <v>0</v>
      </c>
      <c r="K11">
        <f>'Population at Risk'!V11/'Population at Risk'!V$5</f>
        <v>0.13643553443648843</v>
      </c>
      <c r="L11">
        <f>'Population at Risk'!F11/'Population at Risk'!F$5</f>
        <v>0.13222228999073504</v>
      </c>
      <c r="M11">
        <f>'Population at Risk'!W11/'Population at Risk'!W$5</f>
        <v>0.14946021493285627</v>
      </c>
      <c r="N11">
        <f>'Population at Risk'!X11/'Population at Risk'!X$5</f>
        <v>0.1494602149328563</v>
      </c>
      <c r="O11">
        <f>'Population at Risk'!Y11/'Population at Risk'!Y$5</f>
        <v>0.15170343908033407</v>
      </c>
      <c r="P11">
        <f>'Population at Risk'!Z11/'Population at Risk'!Z$5</f>
        <v>6.6425878166508828E-2</v>
      </c>
      <c r="Q11">
        <f>'Population at Risk'!AA11/'Population at Risk'!AA$5</f>
        <v>0.11402885287883399</v>
      </c>
      <c r="R11">
        <f>'Population at Risk'!AB11/'Population at Risk'!AB$5</f>
        <v>0.25921825805909526</v>
      </c>
      <c r="S11">
        <f>'Population at Risk'!AY11/'Population at Risk'!AY$5</f>
        <v>0.13785460300294006</v>
      </c>
      <c r="T11">
        <f>'Population at Risk'!AC11/'Population at Risk'!AC$5</f>
        <v>0.1342653473408903</v>
      </c>
      <c r="U11">
        <f>'Population at Risk'!AD11/'Population at Risk'!AD$5</f>
        <v>6.6484637173787192E-2</v>
      </c>
      <c r="V11">
        <f>'Population at Risk'!AE11/'Population at Risk'!AE$5</f>
        <v>6.7801530259774728E-2</v>
      </c>
      <c r="W11">
        <f>'Population at Risk'!G11/'Population at Risk'!G$5</f>
        <v>6.3335967274675123E-2</v>
      </c>
      <c r="X11">
        <f>'Population at Risk'!AF11/'Population at Risk'!AF$5</f>
        <v>8.7093863799895407E-2</v>
      </c>
      <c r="Y11">
        <f>'Population at Risk'!H11/'Population at Risk'!H$5</f>
        <v>9.6443812793868045E-2</v>
      </c>
      <c r="Z11">
        <f>'Population at Risk'!AG11/'Population at Risk'!AG$5</f>
        <v>6.7801530259774728E-2</v>
      </c>
      <c r="AA11">
        <f>'Population at Risk'!AZ11/'Population at Risk'!AZ$5</f>
        <v>0.12745729992071506</v>
      </c>
      <c r="AB11">
        <f>'Population at Risk'!I11/'Population at Risk'!I$5</f>
        <v>6.6852729448375711E-2</v>
      </c>
      <c r="AC11">
        <f>'Population at Risk'!J11/'Population at Risk'!J$5</f>
        <v>0.16901452452716201</v>
      </c>
      <c r="AD11">
        <f>'Population at Risk'!K11/'Population at Risk'!K$5</f>
        <v>9.841469323299798E-2</v>
      </c>
      <c r="AE11">
        <f>'Population at Risk'!AH11/'Population at Risk'!AH$5</f>
        <v>7.9168352814500464E-2</v>
      </c>
      <c r="AF11">
        <f>'Population at Risk'!AI11/'Population at Risk'!AI$5</f>
        <v>0.232027009563054</v>
      </c>
      <c r="AG11">
        <f>'Population at Risk'!BA11/'Population at Risk'!BA$5</f>
        <v>2.6756256553911024E-2</v>
      </c>
      <c r="AH11">
        <f>'Population at Risk'!L11/'Population at Risk'!L$5</f>
        <v>6.3136306533368894E-2</v>
      </c>
      <c r="AI11">
        <f>'Population at Risk'!M11/'Population at Risk'!M$5</f>
        <v>6.3136306533368894E-2</v>
      </c>
      <c r="AJ11">
        <f>'Population at Risk'!AJ11/'Population at Risk'!AJ$5</f>
        <v>0.10783902754561576</v>
      </c>
      <c r="AK11">
        <f>'Population at Risk'!AK11/'Population at Risk'!AK$5</f>
        <v>0.12999263018733118</v>
      </c>
      <c r="AL11">
        <f>'Population at Risk'!AL11/'Population at Risk'!AL$5</f>
        <v>6.4510909933435001E-2</v>
      </c>
      <c r="AM11">
        <f>'Population at Risk'!AM11/'Population at Risk'!AM$5</f>
        <v>6.0921923537167647E-2</v>
      </c>
      <c r="AN11">
        <f>'Population at Risk'!N11/'Population at Risk'!N$5</f>
        <v>0.11028278037473037</v>
      </c>
      <c r="AO11">
        <f>'Population at Risk'!AN11/'Population at Risk'!AN$5</f>
        <v>5.4825235804156346E-2</v>
      </c>
      <c r="AP11">
        <f>'Population at Risk'!AO11/'Population at Risk'!AO$5</f>
        <v>5.4825235804156346E-2</v>
      </c>
      <c r="AQ11">
        <f>'Population at Risk'!AP11/'Population at Risk'!AP$5</f>
        <v>0.14101689323904232</v>
      </c>
      <c r="AR11">
        <f>'Population at Risk'!C11/'Population at Risk'!C$5</f>
        <v>0.3061961356335785</v>
      </c>
      <c r="AS11">
        <f>'Population at Risk'!AQ11/'Population at Risk'!AQ$5</f>
        <v>0.13196728330157431</v>
      </c>
      <c r="AT11">
        <f>'Population at Risk'!O11/'Population at Risk'!O$5</f>
        <v>7.9609761536857879E-2</v>
      </c>
      <c r="AU11">
        <f>'Population at Risk'!AR11/'Population at Risk'!AR$5</f>
        <v>0.14383264799780338</v>
      </c>
      <c r="AV11">
        <f>'Population at Risk'!AS11/'Population at Risk'!AS$5</f>
        <v>6.6648389919123183E-2</v>
      </c>
      <c r="AW11">
        <f>'Population at Risk'!AT11/'Population at Risk'!AT$5</f>
        <v>0</v>
      </c>
      <c r="AX11">
        <f>'Population at Risk'!AU11/'Population at Risk'!AU$5</f>
        <v>0</v>
      </c>
      <c r="AY11">
        <f>'Population at Risk'!BB11/'Population at Risk'!BB$5</f>
        <v>0.12487494443980451</v>
      </c>
      <c r="AZ11">
        <f>'Population at Risk'!P11/'Population at Risk'!P$5</f>
        <v>0.45379191089638704</v>
      </c>
      <c r="BA11">
        <f>'Population at Risk'!AV11/'Population at Risk'!AV$5</f>
        <v>0.1545878572365737</v>
      </c>
      <c r="BB11">
        <f>'Population at Risk'!AW11/'Population at Risk'!AW$5</f>
        <v>9.8972560766547826E-2</v>
      </c>
      <c r="BC11">
        <f>'Population at Risk'!Q11/'Population at Risk'!Q$5</f>
        <v>0.12387393906501594</v>
      </c>
      <c r="BD11" s="9">
        <v>9</v>
      </c>
    </row>
    <row r="12" spans="1:107" hidden="1" x14ac:dyDescent="0.35">
      <c r="A12" s="2" t="s">
        <v>133</v>
      </c>
      <c r="B12" s="5" t="s">
        <v>341</v>
      </c>
      <c r="C12">
        <f>'Population at Risk'!R12/'Population at Risk'!R$5</f>
        <v>4.9776878117479412E-2</v>
      </c>
      <c r="D12">
        <f>'Population at Risk'!AX12/'Population at Risk'!AX$5</f>
        <v>9.0128232580112183E-2</v>
      </c>
      <c r="E12">
        <f>'Population at Risk'!S12/'Population at Risk'!S$5</f>
        <v>9.1455754724262733E-2</v>
      </c>
      <c r="F12">
        <f>'Population at Risk'!T12/'Population at Risk'!T$5</f>
        <v>8.9719666462806033E-2</v>
      </c>
      <c r="G12">
        <f>'Population at Risk'!U12/'Population at Risk'!U$5</f>
        <v>0</v>
      </c>
      <c r="H12">
        <f>'Population at Risk'!D12/'Population at Risk'!D$5</f>
        <v>3.2685375242011927E-2</v>
      </c>
      <c r="I12">
        <f>'Population at Risk'!E12/'Population at Risk'!E$5</f>
        <v>1.3239690702943311E-2</v>
      </c>
      <c r="J12">
        <f>'Population at Risk'!BC12/'Population at Risk'!BC$5</f>
        <v>0</v>
      </c>
      <c r="K12">
        <f>'Population at Risk'!V12/'Population at Risk'!V$5</f>
        <v>9.4367581596125544E-2</v>
      </c>
      <c r="L12">
        <f>'Population at Risk'!F12/'Population at Risk'!F$5</f>
        <v>4.658778023112365E-2</v>
      </c>
      <c r="M12">
        <f>'Population at Risk'!W12/'Population at Risk'!W$5</f>
        <v>0.12574158819170009</v>
      </c>
      <c r="N12">
        <f>'Population at Risk'!X12/'Population at Risk'!X$5</f>
        <v>0.12574158819170006</v>
      </c>
      <c r="O12">
        <f>'Population at Risk'!Y12/'Population at Risk'!Y$5</f>
        <v>0.10432878553799789</v>
      </c>
      <c r="P12">
        <f>'Population at Risk'!Z12/'Population at Risk'!Z$5</f>
        <v>0.31829296595757894</v>
      </c>
      <c r="Q12">
        <f>'Population at Risk'!AA12/'Population at Risk'!AA$5</f>
        <v>0.20140058519935106</v>
      </c>
      <c r="R12">
        <f>'Population at Risk'!AB12/'Population at Risk'!AB$5</f>
        <v>2.7292589265295486E-2</v>
      </c>
      <c r="S12">
        <f>'Population at Risk'!AY12/'Population at Risk'!AY$5</f>
        <v>0.11622305915786225</v>
      </c>
      <c r="T12">
        <f>'Population at Risk'!AC12/'Population at Risk'!AC$5</f>
        <v>0.23165960137214572</v>
      </c>
      <c r="U12">
        <f>'Population at Risk'!AD12/'Population at Risk'!AD$5</f>
        <v>4.7172901544876487E-2</v>
      </c>
      <c r="V12">
        <f>'Population at Risk'!AE12/'Population at Risk'!AE$5</f>
        <v>4.4152294601692628E-2</v>
      </c>
      <c r="W12">
        <f>'Population at Risk'!G12/'Population at Risk'!G$5</f>
        <v>5.0016791545784658E-2</v>
      </c>
      <c r="X12">
        <f>'Population at Risk'!AF12/'Population at Risk'!AF$5</f>
        <v>0.23339708063950457</v>
      </c>
      <c r="Y12">
        <f>'Population at Risk'!H12/'Population at Risk'!H$5</f>
        <v>0.19019951847576508</v>
      </c>
      <c r="Z12">
        <f>'Population at Risk'!AG12/'Population at Risk'!AG$5</f>
        <v>4.4152294601692642E-2</v>
      </c>
      <c r="AA12">
        <f>'Population at Risk'!AZ12/'Population at Risk'!AZ$5</f>
        <v>0.10802663391388879</v>
      </c>
      <c r="AB12">
        <f>'Population at Risk'!I12/'Population at Risk'!I$5</f>
        <v>3.3154513090770825E-2</v>
      </c>
      <c r="AC12">
        <f>'Population at Risk'!J12/'Population at Risk'!J$5</f>
        <v>0.11649445209891371</v>
      </c>
      <c r="AD12">
        <f>'Population at Risk'!K12/'Population at Risk'!K$5</f>
        <v>0.15372569123555699</v>
      </c>
      <c r="AE12">
        <f>'Population at Risk'!AH12/'Population at Risk'!AH$5</f>
        <v>0.1531615673220357</v>
      </c>
      <c r="AF12">
        <f>'Population at Risk'!AI12/'Population at Risk'!AI$5</f>
        <v>8.4127885869656069E-2</v>
      </c>
      <c r="AG12">
        <f>'Population at Risk'!BA12/'Population at Risk'!BA$5</f>
        <v>0.20107021527391891</v>
      </c>
      <c r="AH12">
        <f>'Population at Risk'!L12/'Population at Risk'!L$5</f>
        <v>4.6109679588392828E-2</v>
      </c>
      <c r="AI12">
        <f>'Population at Risk'!M12/'Population at Risk'!M$5</f>
        <v>4.6109679588392835E-2</v>
      </c>
      <c r="AJ12">
        <f>'Population at Risk'!AJ12/'Population at Risk'!AJ$5</f>
        <v>6.0958600534296477E-2</v>
      </c>
      <c r="AK12">
        <f>'Population at Risk'!AK12/'Population at Risk'!AK$5</f>
        <v>4.8685337953519037E-3</v>
      </c>
      <c r="AL12">
        <f>'Population at Risk'!AL12/'Population at Risk'!AL$5</f>
        <v>0.27280954828950471</v>
      </c>
      <c r="AM12">
        <f>'Population at Risk'!AM12/'Population at Risk'!AM$5</f>
        <v>0.1882543622080069</v>
      </c>
      <c r="AN12">
        <f>'Population at Risk'!N12/'Population at Risk'!N$5</f>
        <v>0.22382669286681098</v>
      </c>
      <c r="AO12">
        <f>'Population at Risk'!AN12/'Population at Risk'!AN$5</f>
        <v>0</v>
      </c>
      <c r="AP12">
        <f>'Population at Risk'!AO12/'Population at Risk'!AO$5</f>
        <v>0</v>
      </c>
      <c r="AQ12">
        <f>'Population at Risk'!AP12/'Population at Risk'!AP$5</f>
        <v>3.1986663259371384E-2</v>
      </c>
      <c r="AR12">
        <f>'Population at Risk'!C12/'Population at Risk'!C$5</f>
        <v>5.455503259277248E-2</v>
      </c>
      <c r="AS12">
        <f>'Population at Risk'!AQ12/'Population at Risk'!AQ$5</f>
        <v>0.1440356279862175</v>
      </c>
      <c r="AT12">
        <f>'Population at Risk'!O12/'Population at Risk'!O$5</f>
        <v>0.19315350173953946</v>
      </c>
      <c r="AU12">
        <f>'Population at Risk'!AR12/'Population at Risk'!AR$5</f>
        <v>0.12736463806982501</v>
      </c>
      <c r="AV12">
        <f>'Population at Risk'!AS12/'Population at Risk'!AS$5</f>
        <v>3.5759931139847434E-2</v>
      </c>
      <c r="AW12">
        <f>'Population at Risk'!AT12/'Population at Risk'!AT$5</f>
        <v>0</v>
      </c>
      <c r="AX12">
        <f>'Population at Risk'!AU12/'Population at Risk'!AU$5</f>
        <v>0</v>
      </c>
      <c r="AY12">
        <f>'Population at Risk'!BB12/'Population at Risk'!BB$5</f>
        <v>0.11138242005363851</v>
      </c>
      <c r="AZ12">
        <f>'Population at Risk'!P12/'Population at Risk'!P$5</f>
        <v>3.4066796198759693E-2</v>
      </c>
      <c r="BA12">
        <f>'Population at Risk'!AV12/'Population at Risk'!AV$5</f>
        <v>9.5424506443262697E-2</v>
      </c>
      <c r="BB12">
        <f>'Population at Risk'!AW12/'Population at Risk'!AW$5</f>
        <v>0.1162336392761403</v>
      </c>
      <c r="BC12">
        <f>'Population at Risk'!Q12/'Population at Risk'!Q$5</f>
        <v>2.2468145049698858E-2</v>
      </c>
      <c r="BD12" s="9">
        <v>10</v>
      </c>
    </row>
    <row r="13" spans="1:107" hidden="1" x14ac:dyDescent="0.35">
      <c r="A13" s="3" t="s">
        <v>134</v>
      </c>
      <c r="C13">
        <f>'Population at Risk'!R13/'Population at Risk'!R$5</f>
        <v>6.2092721399275977E-2</v>
      </c>
      <c r="D13">
        <f>'Population at Risk'!AX13/'Population at Risk'!AX$5</f>
        <v>9.4971310209919016E-2</v>
      </c>
      <c r="E13">
        <f>'Population at Risk'!S13/'Population at Risk'!S$5</f>
        <v>0.12655965730765223</v>
      </c>
      <c r="F13">
        <f>'Population at Risk'!T13/'Population at Risk'!T$5</f>
        <v>9.0647459175328945E-2</v>
      </c>
      <c r="G13">
        <f>'Population at Risk'!U13/'Population at Risk'!U$5</f>
        <v>0.14086467041217648</v>
      </c>
      <c r="H13">
        <f>'Population at Risk'!D13/'Population at Risk'!D$5</f>
        <v>8.86716852640176E-2</v>
      </c>
      <c r="I13">
        <f>'Population at Risk'!E13/'Population at Risk'!E$5</f>
        <v>4.9884588502857083E-2</v>
      </c>
      <c r="J13">
        <f>'Population at Risk'!BC13/'Population at Risk'!BC$5</f>
        <v>0.14086467041217646</v>
      </c>
      <c r="K13">
        <f>'Population at Risk'!V13/'Population at Risk'!V$5</f>
        <v>0.17576027150785611</v>
      </c>
      <c r="L13">
        <f>'Population at Risk'!F13/'Population at Risk'!F$5</f>
        <v>0.10746304891909994</v>
      </c>
      <c r="M13">
        <f>'Population at Risk'!W13/'Population at Risk'!W$5</f>
        <v>0.12333608812609616</v>
      </c>
      <c r="N13">
        <f>'Population at Risk'!X13/'Population at Risk'!X$5</f>
        <v>0.12333608812609613</v>
      </c>
      <c r="O13">
        <f>'Population at Risk'!Y13/'Population at Risk'!Y$5</f>
        <v>0.15038230797216179</v>
      </c>
      <c r="P13">
        <f>'Population at Risk'!Z13/'Population at Risk'!Z$5</f>
        <v>0.11048083758544115</v>
      </c>
      <c r="Q13">
        <f>'Population at Risk'!AA13/'Population at Risk'!AA$5</f>
        <v>0.12362110802860726</v>
      </c>
      <c r="R13">
        <f>'Population at Risk'!AB13/'Population at Risk'!AB$5</f>
        <v>8.7294127969319651E-2</v>
      </c>
      <c r="S13">
        <f>'Population at Risk'!AY13/'Population at Risk'!AY$5</f>
        <v>0.10960924793827381</v>
      </c>
      <c r="T13">
        <f>'Population at Risk'!AC13/'Population at Risk'!AC$5</f>
        <v>0.10618222798846912</v>
      </c>
      <c r="U13">
        <f>'Population at Risk'!AD13/'Population at Risk'!AD$5</f>
        <v>0.11906827934783119</v>
      </c>
      <c r="V13">
        <f>'Population at Risk'!AE13/'Population at Risk'!AE$5</f>
        <v>0.11767706132094702</v>
      </c>
      <c r="W13">
        <f>'Population at Risk'!G13/'Population at Risk'!G$5</f>
        <v>0.10944966156484787</v>
      </c>
      <c r="X13">
        <f>'Population at Risk'!AF13/'Population at Risk'!AF$5</f>
        <v>6.6276340507627915E-2</v>
      </c>
      <c r="Y13">
        <f>'Population at Risk'!H13/'Population at Risk'!H$5</f>
        <v>0.1439006513470629</v>
      </c>
      <c r="Z13">
        <f>'Population at Risk'!AG13/'Population at Risk'!AG$5</f>
        <v>0.11767706132094706</v>
      </c>
      <c r="AA13">
        <f>'Population at Risk'!AZ13/'Population at Risk'!AZ$5</f>
        <v>9.747996293417073E-2</v>
      </c>
      <c r="AB13">
        <f>'Population at Risk'!I13/'Population at Risk'!I$5</f>
        <v>9.3244708742017277E-2</v>
      </c>
      <c r="AC13">
        <f>'Population at Risk'!J13/'Population at Risk'!J$5</f>
        <v>0.12172502785753153</v>
      </c>
      <c r="AD13">
        <f>'Population at Risk'!K13/'Population at Risk'!K$5</f>
        <v>0.15926610923798981</v>
      </c>
      <c r="AE13">
        <f>'Population at Risk'!AH13/'Population at Risk'!AH$5</f>
        <v>0.15220612281446366</v>
      </c>
      <c r="AF13">
        <f>'Population at Risk'!AI13/'Population at Risk'!AI$5</f>
        <v>0.13244617014637025</v>
      </c>
      <c r="AG13">
        <f>'Population at Risk'!BA13/'Population at Risk'!BA$5</f>
        <v>0.14391735345079026</v>
      </c>
      <c r="AH13">
        <f>'Population at Risk'!L13/'Population at Risk'!L$5</f>
        <v>0.15270525747832342</v>
      </c>
      <c r="AI13">
        <f>'Population at Risk'!M13/'Population at Risk'!M$5</f>
        <v>0.15270525747832348</v>
      </c>
      <c r="AJ13">
        <f>'Population at Risk'!AJ13/'Population at Risk'!AJ$5</f>
        <v>0.2086043437142624</v>
      </c>
      <c r="AK13">
        <f>'Population at Risk'!AK13/'Population at Risk'!AK$5</f>
        <v>8.1652384890208346E-2</v>
      </c>
      <c r="AL13">
        <f>'Population at Risk'!AL13/'Population at Risk'!AL$5</f>
        <v>0.12728485621331292</v>
      </c>
      <c r="AM13">
        <f>'Population at Risk'!AM13/'Population at Risk'!AM$5</f>
        <v>0.16061359508331013</v>
      </c>
      <c r="AN13">
        <f>'Population at Risk'!N13/'Population at Risk'!N$5</f>
        <v>0.11695785862848415</v>
      </c>
      <c r="AO13">
        <f>'Population at Risk'!AN13/'Population at Risk'!AN$5</f>
        <v>8.6139295874766625E-2</v>
      </c>
      <c r="AP13">
        <f>'Population at Risk'!AO13/'Population at Risk'!AO$5</f>
        <v>8.6139295874766611E-2</v>
      </c>
      <c r="AQ13">
        <f>'Population at Risk'!AP13/'Population at Risk'!AP$5</f>
        <v>6.3633139565157384E-2</v>
      </c>
      <c r="AR13">
        <f>'Population at Risk'!C13/'Population at Risk'!C$5</f>
        <v>0.13230440329899223</v>
      </c>
      <c r="AS13">
        <f>'Population at Risk'!AQ13/'Population at Risk'!AQ$5</f>
        <v>9.2184562772513773E-2</v>
      </c>
      <c r="AT13">
        <f>'Population at Risk'!O13/'Population at Risk'!O$5</f>
        <v>0.152435466653602</v>
      </c>
      <c r="AU13">
        <f>'Population at Risk'!AR13/'Population at Risk'!AR$5</f>
        <v>0.1218210427320256</v>
      </c>
      <c r="AV13">
        <f>'Population at Risk'!AS13/'Population at Risk'!AS$5</f>
        <v>0.10057226159951856</v>
      </c>
      <c r="AW13">
        <f>'Population at Risk'!AT13/'Population at Risk'!AT$5</f>
        <v>1.6988850817224316E-2</v>
      </c>
      <c r="AX13">
        <f>'Population at Risk'!AU13/'Population at Risk'!AU$5</f>
        <v>1.6988850817224323E-2</v>
      </c>
      <c r="AY13">
        <f>'Population at Risk'!BB13/'Population at Risk'!BB$5</f>
        <v>0.17563186682092427</v>
      </c>
      <c r="AZ13">
        <f>'Population at Risk'!P13/'Population at Risk'!P$5</f>
        <v>0.11383453839439658</v>
      </c>
      <c r="BA13">
        <f>'Population at Risk'!AV13/'Population at Risk'!AV$5</f>
        <v>0.14570322888061721</v>
      </c>
      <c r="BB13">
        <f>'Population at Risk'!AW13/'Population at Risk'!AW$5</f>
        <v>0.14184750658547923</v>
      </c>
      <c r="BC13">
        <f>'Population at Risk'!Q13/'Population at Risk'!Q$5</f>
        <v>0.16532662157865918</v>
      </c>
      <c r="BD13" s="9">
        <v>11</v>
      </c>
    </row>
    <row r="14" spans="1:107" hidden="1" x14ac:dyDescent="0.35">
      <c r="A14" s="3" t="s">
        <v>135</v>
      </c>
      <c r="C14">
        <f>'Population at Risk'!R14/'Population at Risk'!R$5</f>
        <v>7.9207030412142193E-2</v>
      </c>
      <c r="D14">
        <f>'Population at Risk'!AX14/'Population at Risk'!AX$5</f>
        <v>0.10867472073606378</v>
      </c>
      <c r="E14">
        <f>'Population at Risk'!S14/'Population at Risk'!S$5</f>
        <v>0.12979855958444336</v>
      </c>
      <c r="F14">
        <f>'Population at Risk'!T14/'Population at Risk'!T$5</f>
        <v>9.5652493836525868E-2</v>
      </c>
      <c r="G14">
        <f>'Population at Risk'!U14/'Population at Risk'!U$5</f>
        <v>0.42215924916300174</v>
      </c>
      <c r="H14">
        <f>'Population at Risk'!D14/'Population at Risk'!D$5</f>
        <v>0.11493241610884115</v>
      </c>
      <c r="I14">
        <f>'Population at Risk'!E14/'Population at Risk'!E$5</f>
        <v>0.13273355612679774</v>
      </c>
      <c r="J14">
        <f>'Population at Risk'!BC14/'Population at Risk'!BC$5</f>
        <v>0.42215924916300168</v>
      </c>
      <c r="K14">
        <f>'Population at Risk'!V14/'Population at Risk'!V$5</f>
        <v>0.11442405107223565</v>
      </c>
      <c r="L14">
        <f>'Population at Risk'!F14/'Population at Risk'!F$5</f>
        <v>0.2148051985677806</v>
      </c>
      <c r="M14">
        <f>'Population at Risk'!W14/'Population at Risk'!W$5</f>
        <v>0.13434180543361088</v>
      </c>
      <c r="N14">
        <f>'Population at Risk'!X14/'Population at Risk'!X$5</f>
        <v>0.13434180543361088</v>
      </c>
      <c r="O14">
        <f>'Population at Risk'!Y14/'Population at Risk'!Y$5</f>
        <v>0.11434530864987089</v>
      </c>
      <c r="P14">
        <f>'Population at Risk'!Z14/'Population at Risk'!Z$5</f>
        <v>8.8616280972904832E-2</v>
      </c>
      <c r="Q14">
        <f>'Population at Risk'!AA14/'Population at Risk'!AA$5</f>
        <v>9.2796854927056374E-2</v>
      </c>
      <c r="R14">
        <f>'Population at Risk'!AB14/'Population at Risk'!AB$5</f>
        <v>0.12228933760053289</v>
      </c>
      <c r="S14">
        <f>'Population at Risk'!AY14/'Population at Risk'!AY$5</f>
        <v>0.13922768547409028</v>
      </c>
      <c r="T14">
        <f>'Population at Risk'!AC14/'Population at Risk'!AC$5</f>
        <v>8.4523168195036816E-2</v>
      </c>
      <c r="U14">
        <f>'Population at Risk'!AD14/'Population at Risk'!AD$5</f>
        <v>0.22656401390566908</v>
      </c>
      <c r="V14">
        <f>'Population at Risk'!AE14/'Population at Risk'!AE$5</f>
        <v>0.20119446001533953</v>
      </c>
      <c r="W14">
        <f>'Population at Risk'!G14/'Population at Risk'!G$5</f>
        <v>0.26949388319709516</v>
      </c>
      <c r="X14">
        <f>'Population at Risk'!AF14/'Population at Risk'!AF$5</f>
        <v>8.2613323976379494E-2</v>
      </c>
      <c r="Y14">
        <f>'Population at Risk'!H14/'Population at Risk'!H$5</f>
        <v>0.10397141711768787</v>
      </c>
      <c r="Z14">
        <f>'Population at Risk'!AG14/'Population at Risk'!AG$5</f>
        <v>0.20119446001533958</v>
      </c>
      <c r="AA14">
        <f>'Population at Risk'!AZ14/'Population at Risk'!AZ$5</f>
        <v>0.14449479446814062</v>
      </c>
      <c r="AB14">
        <f>'Population at Risk'!I14/'Population at Risk'!I$5</f>
        <v>0.19949123628475801</v>
      </c>
      <c r="AC14">
        <f>'Population at Risk'!J14/'Population at Risk'!J$5</f>
        <v>0.11489584915961254</v>
      </c>
      <c r="AD14">
        <f>'Population at Risk'!K14/'Population at Risk'!K$5</f>
        <v>0.11778448967816982</v>
      </c>
      <c r="AE14">
        <f>'Population at Risk'!AH14/'Population at Risk'!AH$5</f>
        <v>0.10647037669158989</v>
      </c>
      <c r="AF14">
        <f>'Population at Risk'!AI14/'Population at Risk'!AI$5</f>
        <v>0.11688485633463919</v>
      </c>
      <c r="AG14">
        <f>'Population at Risk'!BA14/'Population at Risk'!BA$5</f>
        <v>7.540274564773769E-2</v>
      </c>
      <c r="AH14">
        <f>'Population at Risk'!L14/'Population at Risk'!L$5</f>
        <v>0.2100142276152368</v>
      </c>
      <c r="AI14">
        <f>'Population at Risk'!M14/'Population at Risk'!M$5</f>
        <v>0.21001422761523686</v>
      </c>
      <c r="AJ14">
        <f>'Population at Risk'!AJ14/'Population at Risk'!AJ$5</f>
        <v>0.13933858937441865</v>
      </c>
      <c r="AK14">
        <f>'Population at Risk'!AK14/'Population at Risk'!AK$5</f>
        <v>0.15305208708441742</v>
      </c>
      <c r="AL14">
        <f>'Population at Risk'!AL14/'Population at Risk'!AL$5</f>
        <v>9.3421797854138705E-2</v>
      </c>
      <c r="AM14">
        <f>'Population at Risk'!AM14/'Population at Risk'!AM$5</f>
        <v>0.10433848158934618</v>
      </c>
      <c r="AN14">
        <f>'Population at Risk'!N14/'Population at Risk'!N$5</f>
        <v>7.7630368719291326E-2</v>
      </c>
      <c r="AO14">
        <f>'Population at Risk'!AN14/'Population at Risk'!AN$5</f>
        <v>0.1968597775456922</v>
      </c>
      <c r="AP14">
        <f>'Population at Risk'!AO14/'Population at Risk'!AO$5</f>
        <v>0.19685977754569217</v>
      </c>
      <c r="AQ14">
        <f>'Population at Risk'!AP14/'Population at Risk'!AP$5</f>
        <v>0.14654945576378989</v>
      </c>
      <c r="AR14">
        <f>'Population at Risk'!C14/'Population at Risk'!C$5</f>
        <v>9.4978159843018328E-2</v>
      </c>
      <c r="AS14">
        <f>'Population at Risk'!AQ14/'Population at Risk'!AQ$5</f>
        <v>8.9145970332867835E-2</v>
      </c>
      <c r="AT14">
        <f>'Population at Risk'!O14/'Population at Risk'!O$5</f>
        <v>9.8877185745063628E-2</v>
      </c>
      <c r="AU14">
        <f>'Population at Risk'!AR14/'Population at Risk'!AR$5</f>
        <v>0.12466186719627444</v>
      </c>
      <c r="AV14">
        <f>'Population at Risk'!AS14/'Population at Risk'!AS$5</f>
        <v>0.21516807841559898</v>
      </c>
      <c r="AW14">
        <f>'Population at Risk'!AT14/'Population at Risk'!AT$5</f>
        <v>0.18603555195157787</v>
      </c>
      <c r="AX14">
        <f>'Population at Risk'!AU14/'Population at Risk'!AU$5</f>
        <v>0.18603555195157795</v>
      </c>
      <c r="AY14">
        <f>'Population at Risk'!BB14/'Population at Risk'!BB$5</f>
        <v>0.14351353753789137</v>
      </c>
      <c r="AZ14">
        <f>'Population at Risk'!P14/'Population at Risk'!P$5</f>
        <v>4.2612798333709644E-2</v>
      </c>
      <c r="BA14">
        <f>'Population at Risk'!AV14/'Population at Risk'!AV$5</f>
        <v>0.11477270281605775</v>
      </c>
      <c r="BB14">
        <f>'Population at Risk'!AW14/'Population at Risk'!AW$5</f>
        <v>0.10719882874303897</v>
      </c>
      <c r="BC14">
        <f>'Population at Risk'!Q14/'Population at Risk'!Q$5</f>
        <v>0.13197171936120744</v>
      </c>
      <c r="BD14" s="9">
        <v>12</v>
      </c>
    </row>
    <row r="15" spans="1:107" hidden="1" x14ac:dyDescent="0.35">
      <c r="A15" s="3" t="s">
        <v>136</v>
      </c>
      <c r="C15">
        <f>'Population at Risk'!R15/'Population at Risk'!R$5</f>
        <v>8.047199221235822E-2</v>
      </c>
      <c r="D15">
        <f>'Population at Risk'!AX15/'Population at Risk'!AX$5</f>
        <v>0.13328188217764583</v>
      </c>
      <c r="E15">
        <f>'Population at Risk'!S15/'Population at Risk'!S$5</f>
        <v>9.124706589569119E-2</v>
      </c>
      <c r="F15">
        <f>'Population at Risk'!T15/'Population at Risk'!T$5</f>
        <v>7.321504412709344E-2</v>
      </c>
      <c r="G15">
        <f>'Population at Risk'!U15/'Population at Risk'!U$5</f>
        <v>2.6086322788533119E-2</v>
      </c>
      <c r="H15">
        <f>'Population at Risk'!D15/'Population at Risk'!D$5</f>
        <v>0.12871433078290809</v>
      </c>
      <c r="I15">
        <f>'Population at Risk'!E15/'Population at Risk'!E$5</f>
        <v>0.17646580089525893</v>
      </c>
      <c r="J15">
        <f>'Population at Risk'!BC15/'Population at Risk'!BC$5</f>
        <v>2.6086322788533109E-2</v>
      </c>
      <c r="K15">
        <f>'Population at Risk'!V15/'Population at Risk'!V$5</f>
        <v>8.7078615987073005E-2</v>
      </c>
      <c r="L15">
        <f>'Population at Risk'!F15/'Population at Risk'!F$5</f>
        <v>0.12743343807539426</v>
      </c>
      <c r="M15">
        <f>'Population at Risk'!W15/'Population at Risk'!W$5</f>
        <v>7.9994394414834649E-2</v>
      </c>
      <c r="N15">
        <f>'Population at Risk'!X15/'Population at Risk'!X$5</f>
        <v>7.9994394414834635E-2</v>
      </c>
      <c r="O15">
        <f>'Population at Risk'!Y15/'Population at Risk'!Y$5</f>
        <v>9.97820224438562E-2</v>
      </c>
      <c r="P15">
        <f>'Population at Risk'!Z15/'Population at Risk'!Z$5</f>
        <v>5.0318060455251085E-2</v>
      </c>
      <c r="Q15">
        <f>'Population at Risk'!AA15/'Population at Risk'!AA$5</f>
        <v>6.3824795515657354E-2</v>
      </c>
      <c r="R15">
        <f>'Population at Risk'!AB15/'Population at Risk'!AB$5</f>
        <v>0.13371841386208125</v>
      </c>
      <c r="S15">
        <f>'Population at Risk'!AY15/'Population at Risk'!AY$5</f>
        <v>0.10810942250027726</v>
      </c>
      <c r="T15">
        <f>'Population at Risk'!AC15/'Population at Risk'!AC$5</f>
        <v>6.1744942129350583E-2</v>
      </c>
      <c r="U15">
        <f>'Population at Risk'!AD15/'Population at Risk'!AD$5</f>
        <v>0.14995809177083749</v>
      </c>
      <c r="V15">
        <f>'Population at Risk'!AE15/'Population at Risk'!AE$5</f>
        <v>0.15436822206159892</v>
      </c>
      <c r="W15">
        <f>'Population at Risk'!G15/'Population at Risk'!G$5</f>
        <v>0.12123800567127549</v>
      </c>
      <c r="X15">
        <f>'Population at Risk'!AF15/'Population at Risk'!AF$5</f>
        <v>6.8017631894914402E-2</v>
      </c>
      <c r="Y15">
        <f>'Population at Risk'!H15/'Population at Risk'!H$5</f>
        <v>6.6442643829563344E-2</v>
      </c>
      <c r="Z15">
        <f>'Population at Risk'!AG15/'Population at Risk'!AG$5</f>
        <v>0.154368222061599</v>
      </c>
      <c r="AA15">
        <f>'Population at Risk'!AZ15/'Population at Risk'!AZ$5</f>
        <v>0.13472485730403144</v>
      </c>
      <c r="AB15">
        <f>'Population at Risk'!I15/'Population at Risk'!I$5</f>
        <v>0.16424316072824713</v>
      </c>
      <c r="AC15">
        <f>'Population at Risk'!J15/'Population at Risk'!J$5</f>
        <v>0.11510995009520247</v>
      </c>
      <c r="AD15">
        <f>'Population at Risk'!K15/'Population at Risk'!K$5</f>
        <v>7.6269199482351238E-2</v>
      </c>
      <c r="AE15">
        <f>'Population at Risk'!AH15/'Population at Risk'!AH$5</f>
        <v>6.7394512534331749E-2</v>
      </c>
      <c r="AF15">
        <f>'Population at Risk'!AI15/'Population at Risk'!AI$5</f>
        <v>8.5183562041313693E-2</v>
      </c>
      <c r="AG15">
        <f>'Population at Risk'!BA15/'Population at Risk'!BA$5</f>
        <v>4.8872884856409074E-2</v>
      </c>
      <c r="AH15">
        <f>'Population at Risk'!L15/'Population at Risk'!L$5</f>
        <v>7.777541747401133E-2</v>
      </c>
      <c r="AI15">
        <f>'Population at Risk'!M15/'Population at Risk'!M$5</f>
        <v>7.777541747401133E-2</v>
      </c>
      <c r="AJ15">
        <f>'Population at Risk'!AJ15/'Population at Risk'!AJ$5</f>
        <v>6.7552931624349291E-2</v>
      </c>
      <c r="AK15">
        <f>'Population at Risk'!AK15/'Population at Risk'!AK$5</f>
        <v>0.15469717531372737</v>
      </c>
      <c r="AL15">
        <f>'Population at Risk'!AL15/'Population at Risk'!AL$5</f>
        <v>7.9681513436118553E-2</v>
      </c>
      <c r="AM15">
        <f>'Population at Risk'!AM15/'Population at Risk'!AM$5</f>
        <v>5.4899837562006261E-2</v>
      </c>
      <c r="AN15">
        <f>'Population at Risk'!N15/'Population at Risk'!N$5</f>
        <v>7.3201845553006323E-2</v>
      </c>
      <c r="AO15">
        <f>'Population at Risk'!AN15/'Population at Risk'!AN$5</f>
        <v>0.22267092269336564</v>
      </c>
      <c r="AP15">
        <f>'Population at Risk'!AO15/'Population at Risk'!AO$5</f>
        <v>0.22267092269336555</v>
      </c>
      <c r="AQ15">
        <f>'Population at Risk'!AP15/'Population at Risk'!AP$5</f>
        <v>0.18828784827467862</v>
      </c>
      <c r="AR15">
        <f>'Population at Risk'!C15/'Population at Risk'!C$5</f>
        <v>7.5105484981764115E-2</v>
      </c>
      <c r="AS15">
        <f>'Population at Risk'!AQ15/'Population at Risk'!AQ$5</f>
        <v>6.5676530780070713E-2</v>
      </c>
      <c r="AT15">
        <f>'Population at Risk'!O15/'Population at Risk'!O$5</f>
        <v>5.849207533456114E-2</v>
      </c>
      <c r="AU15">
        <f>'Population at Risk'!AR15/'Population at Risk'!AR$5</f>
        <v>9.1952754255840666E-2</v>
      </c>
      <c r="AV15">
        <f>'Population at Risk'!AS15/'Population at Risk'!AS$5</f>
        <v>0.17715006405773331</v>
      </c>
      <c r="AW15">
        <f>'Population at Risk'!AT15/'Population at Risk'!AT$5</f>
        <v>0.26605912344551802</v>
      </c>
      <c r="AX15">
        <f>'Population at Risk'!AU15/'Population at Risk'!AU$5</f>
        <v>0.26605912344551813</v>
      </c>
      <c r="AY15">
        <f>'Population at Risk'!BB15/'Population at Risk'!BB$5</f>
        <v>8.4427185239349542E-2</v>
      </c>
      <c r="AZ15">
        <f>'Population at Risk'!P15/'Population at Risk'!P$5</f>
        <v>9.6227972433205772E-2</v>
      </c>
      <c r="BA15">
        <f>'Population at Risk'!AV15/'Population at Risk'!AV$5</f>
        <v>5.7803582224666229E-2</v>
      </c>
      <c r="BB15">
        <f>'Population at Risk'!AW15/'Population at Risk'!AW$5</f>
        <v>7.8947150527156923E-2</v>
      </c>
      <c r="BC15">
        <f>'Population at Risk'!Q15/'Population at Risk'!Q$5</f>
        <v>0.14121750307857203</v>
      </c>
      <c r="BD15" s="9">
        <v>13</v>
      </c>
    </row>
    <row r="16" spans="1:107" hidden="1" x14ac:dyDescent="0.35">
      <c r="A16" s="4" t="s">
        <v>137</v>
      </c>
      <c r="B16" s="8"/>
      <c r="C16">
        <f>'Population at Risk'!R16/'Population at Risk'!R$5</f>
        <v>0.24963451541494347</v>
      </c>
      <c r="D16">
        <f>'Population at Risk'!AX16/'Population at Risk'!AX$5</f>
        <v>0.11057240882030604</v>
      </c>
      <c r="E16">
        <f>'Population at Risk'!S16/'Population at Risk'!S$5</f>
        <v>9.9824484906630664E-2</v>
      </c>
      <c r="F16">
        <f>'Population at Risk'!T16/'Population at Risk'!T$5</f>
        <v>0.15885777537631407</v>
      </c>
      <c r="G16">
        <f>'Population at Risk'!U16/'Population at Risk'!U$5</f>
        <v>0</v>
      </c>
      <c r="H16">
        <f>'Population at Risk'!D16/'Population at Risk'!D$5</f>
        <v>0.13903937398965116</v>
      </c>
      <c r="I16">
        <f>'Population at Risk'!E16/'Population at Risk'!E$5</f>
        <v>0.13039787652899895</v>
      </c>
      <c r="J16">
        <f>'Population at Risk'!BC16/'Population at Risk'!BC$5</f>
        <v>0</v>
      </c>
      <c r="K16">
        <f>'Population at Risk'!V16/'Population at Risk'!V$5</f>
        <v>6.9253329329471786E-2</v>
      </c>
      <c r="L16">
        <f>'Population at Risk'!F16/'Population at Risk'!F$5</f>
        <v>7.1906494950847111E-2</v>
      </c>
      <c r="M16">
        <f>'Population at Risk'!W16/'Population at Risk'!W$5</f>
        <v>7.6449197399409877E-2</v>
      </c>
      <c r="N16">
        <f>'Population at Risk'!X16/'Population at Risk'!X$5</f>
        <v>7.6449197399409849E-2</v>
      </c>
      <c r="O16">
        <f>'Population at Risk'!Y16/'Population at Risk'!Y$5</f>
        <v>7.9252882661154739E-2</v>
      </c>
      <c r="P16">
        <f>'Population at Risk'!Z16/'Population at Risk'!Z$5</f>
        <v>3.70570184182486E-2</v>
      </c>
      <c r="Q16">
        <f>'Population at Risk'!AA16/'Population at Risk'!AA$5</f>
        <v>5.7082346657407891E-2</v>
      </c>
      <c r="R16">
        <f>'Population at Risk'!AB16/'Population at Risk'!AB$5</f>
        <v>0.12243203311692939</v>
      </c>
      <c r="S16">
        <f>'Population at Risk'!AY16/'Population at Risk'!AY$5</f>
        <v>7.1915842368119542E-2</v>
      </c>
      <c r="T16">
        <f>'Population at Risk'!AC16/'Population at Risk'!AC$5</f>
        <v>6.9178910969385207E-2</v>
      </c>
      <c r="U16">
        <f>'Population at Risk'!AD16/'Population at Risk'!AD$5</f>
        <v>3.5633538089444479E-2</v>
      </c>
      <c r="V16">
        <f>'Population at Risk'!AE16/'Population at Risk'!AE$5</f>
        <v>3.6556329607022979E-2</v>
      </c>
      <c r="W16">
        <f>'Population at Risk'!G16/'Population at Risk'!G$5</f>
        <v>2.9146253157985063E-2</v>
      </c>
      <c r="X16">
        <f>'Population at Risk'!AF16/'Population at Risk'!AF$5</f>
        <v>3.9285247136680121E-2</v>
      </c>
      <c r="Y16">
        <f>'Population at Risk'!H16/'Population at Risk'!H$5</f>
        <v>4.9818099433258566E-2</v>
      </c>
      <c r="Z16">
        <f>'Population at Risk'!AG16/'Population at Risk'!AG$5</f>
        <v>3.6556329607022986E-2</v>
      </c>
      <c r="AA16">
        <f>'Population at Risk'!AZ16/'Population at Risk'!AZ$5</f>
        <v>6.8100424242585847E-2</v>
      </c>
      <c r="AB16">
        <f>'Population at Risk'!I16/'Population at Risk'!I$5</f>
        <v>3.3787634883881687E-2</v>
      </c>
      <c r="AC16">
        <f>'Population at Risk'!J16/'Population at Risk'!J$5</f>
        <v>9.1322322547815374E-2</v>
      </c>
      <c r="AD16">
        <f>'Population at Risk'!K16/'Population at Risk'!K$5</f>
        <v>5.2242379122119383E-2</v>
      </c>
      <c r="AE16">
        <f>'Population at Risk'!AH16/'Population at Risk'!AH$5</f>
        <v>3.7721336547847803E-2</v>
      </c>
      <c r="AF16">
        <f>'Population at Risk'!AI16/'Population at Risk'!AI$5</f>
        <v>0.11982930956003258</v>
      </c>
      <c r="AG16">
        <f>'Population at Risk'!BA16/'Population at Risk'!BA$5</f>
        <v>1.128352105602325E-2</v>
      </c>
      <c r="AH16">
        <f>'Population at Risk'!L16/'Population at Risk'!L$5</f>
        <v>3.1408894611041384E-2</v>
      </c>
      <c r="AI16">
        <f>'Population at Risk'!M16/'Population at Risk'!M$5</f>
        <v>3.1408894611041384E-2</v>
      </c>
      <c r="AJ16">
        <f>'Population at Risk'!AJ16/'Population at Risk'!AJ$5</f>
        <v>5.1925249085532692E-2</v>
      </c>
      <c r="AK16">
        <f>'Population at Risk'!AK16/'Population at Risk'!AK$5</f>
        <v>5.3417355141834176E-2</v>
      </c>
      <c r="AL16">
        <f>'Population at Risk'!AL16/'Population at Risk'!AL$5</f>
        <v>3.5951923083918549E-2</v>
      </c>
      <c r="AM16">
        <f>'Population at Risk'!AM16/'Population at Risk'!AM$5</f>
        <v>2.9940567855443943E-2</v>
      </c>
      <c r="AN16">
        <f>'Population at Risk'!N16/'Population at Risk'!N$5</f>
        <v>5.6911602994804335E-2</v>
      </c>
      <c r="AO16">
        <f>'Population at Risk'!AN16/'Population at Risk'!AN$5</f>
        <v>2.7489419892911666E-2</v>
      </c>
      <c r="AP16">
        <f>'Population at Risk'!AO16/'Population at Risk'!AO$5</f>
        <v>2.7489419892911666E-2</v>
      </c>
      <c r="AQ16">
        <f>'Population at Risk'!AP16/'Population at Risk'!AP$5</f>
        <v>7.061158685285919E-2</v>
      </c>
      <c r="AR16">
        <f>'Population at Risk'!C16/'Population at Risk'!C$5</f>
        <v>0.14881467540462334</v>
      </c>
      <c r="AS16">
        <f>'Population at Risk'!AQ16/'Population at Risk'!AQ$5</f>
        <v>5.3124270595685905E-2</v>
      </c>
      <c r="AT16">
        <f>'Population at Risk'!O16/'Population at Risk'!O$5</f>
        <v>4.0032227704538279E-2</v>
      </c>
      <c r="AU16">
        <f>'Population at Risk'!AR16/'Population at Risk'!AR$5</f>
        <v>7.3123082744832632E-2</v>
      </c>
      <c r="AV16">
        <f>'Population at Risk'!AS16/'Population at Risk'!AS$5</f>
        <v>3.6442806248367238E-2</v>
      </c>
      <c r="AW16">
        <f>'Population at Risk'!AT16/'Population at Risk'!AT$5</f>
        <v>0</v>
      </c>
      <c r="AX16">
        <f>'Population at Risk'!AU16/'Population at Risk'!AU$5</f>
        <v>0</v>
      </c>
      <c r="AY16">
        <f>'Population at Risk'!BB16/'Population at Risk'!BB$5</f>
        <v>6.7962380140009326E-2</v>
      </c>
      <c r="AZ16">
        <f>'Population at Risk'!P16/'Population at Risk'!P$5</f>
        <v>0.22338380938231284</v>
      </c>
      <c r="BA16">
        <f>'Population at Risk'!AV16/'Population at Risk'!AV$5</f>
        <v>7.1014756204861945E-2</v>
      </c>
      <c r="BB16">
        <f>'Population at Risk'!AW16/'Population at Risk'!AW$5</f>
        <v>4.4971046438064106E-2</v>
      </c>
      <c r="BC16">
        <f>'Population at Risk'!Q16/'Population at Risk'!Q$5</f>
        <v>6.1967832239069272E-2</v>
      </c>
      <c r="BD16" s="9">
        <v>14</v>
      </c>
    </row>
    <row r="17" spans="1:56" hidden="1" x14ac:dyDescent="0.35">
      <c r="A17" t="s">
        <v>133</v>
      </c>
      <c r="B17" s="5" t="s">
        <v>342</v>
      </c>
      <c r="C17">
        <f>'Population at Risk'!R17/'Population at Risk'!R$5</f>
        <v>3.6576493173897523E-2</v>
      </c>
      <c r="D17">
        <f>'Population at Risk'!AX17/'Population at Risk'!AX$5</f>
        <v>6.2455497005701306E-2</v>
      </c>
      <c r="E17">
        <f>'Population at Risk'!S17/'Population at Risk'!S$5</f>
        <v>6.7871862032929497E-2</v>
      </c>
      <c r="F17">
        <f>'Population at Risk'!T17/'Population at Risk'!T$5</f>
        <v>7.5532346414257254E-2</v>
      </c>
      <c r="G17">
        <f>'Population at Risk'!U17/'Population at Risk'!U$5</f>
        <v>0</v>
      </c>
      <c r="H17">
        <f>'Population at Risk'!D17/'Population at Risk'!D$5</f>
        <v>2.8033774966603475E-2</v>
      </c>
      <c r="I17">
        <f>'Population at Risk'!E17/'Population at Risk'!E$5</f>
        <v>1.1621439805579593E-2</v>
      </c>
      <c r="J17">
        <f>'Population at Risk'!BC17/'Population at Risk'!BC$5</f>
        <v>0</v>
      </c>
      <c r="K17">
        <f>'Population at Risk'!V17/'Population at Risk'!V$5</f>
        <v>6.9732694623949376E-2</v>
      </c>
      <c r="L17">
        <f>'Population at Risk'!F17/'Population at Risk'!F$5</f>
        <v>3.060407497636948E-2</v>
      </c>
      <c r="M17">
        <f>'Population at Risk'!W17/'Population at Risk'!W$5</f>
        <v>9.4319879595409356E-2</v>
      </c>
      <c r="N17">
        <f>'Population at Risk'!X17/'Population at Risk'!X$5</f>
        <v>9.431987959540937E-2</v>
      </c>
      <c r="O17">
        <f>'Population at Risk'!Y17/'Population at Risk'!Y$5</f>
        <v>7.3226464063635407E-2</v>
      </c>
      <c r="P17">
        <f>'Population at Risk'!Z17/'Population at Risk'!Z$5</f>
        <v>0.19021324217140009</v>
      </c>
      <c r="Q17">
        <f>'Population at Risk'!AA17/'Population at Risk'!AA$5</f>
        <v>0.15365054590751842</v>
      </c>
      <c r="R17">
        <f>'Population at Risk'!AB17/'Population at Risk'!AB$5</f>
        <v>2.4462269122594527E-2</v>
      </c>
      <c r="S17">
        <f>'Population at Risk'!AY17/'Population at Risk'!AY$5</f>
        <v>8.46678150008838E-2</v>
      </c>
      <c r="T17">
        <f>'Population at Risk'!AC17/'Population at Risk'!AC$5</f>
        <v>0.16773753114799184</v>
      </c>
      <c r="U17">
        <f>'Population at Risk'!AD17/'Population at Risk'!AD$5</f>
        <v>2.9141171657733739E-2</v>
      </c>
      <c r="V17">
        <f>'Population at Risk'!AE17/'Population at Risk'!AE$5</f>
        <v>3.0287160934956564E-2</v>
      </c>
      <c r="W17">
        <f>'Population at Risk'!G17/'Population at Risk'!G$5</f>
        <v>3.0404434268471978E-2</v>
      </c>
      <c r="X17">
        <f>'Population at Risk'!AF17/'Population at Risk'!AF$5</f>
        <v>0.21863189260913063</v>
      </c>
      <c r="Y17">
        <f>'Population at Risk'!H17/'Population at Risk'!H$5</f>
        <v>0.13396050361974587</v>
      </c>
      <c r="Z17">
        <f>'Population at Risk'!AG17/'Population at Risk'!AG$5</f>
        <v>3.0287160934956557E-2</v>
      </c>
      <c r="AA17">
        <f>'Population at Risk'!AZ17/'Population at Risk'!AZ$5</f>
        <v>7.5722762178091554E-2</v>
      </c>
      <c r="AB17">
        <f>'Population at Risk'!I17/'Population at Risk'!I$5</f>
        <v>2.6399678966115947E-2</v>
      </c>
      <c r="AC17">
        <f>'Population at Risk'!J17/'Population at Risk'!J$5</f>
        <v>7.6506696256248563E-2</v>
      </c>
      <c r="AD17">
        <f>'Population at Risk'!K17/'Population at Risk'!K$5</f>
        <v>0.10423631587031916</v>
      </c>
      <c r="AE17">
        <f>'Population at Risk'!AH17/'Population at Risk'!AH$5</f>
        <v>0.12624412394962026</v>
      </c>
      <c r="AF17">
        <f>'Population at Risk'!AI17/'Population at Risk'!AI$5</f>
        <v>6.2253536471868536E-2</v>
      </c>
      <c r="AG17">
        <f>'Population at Risk'!BA17/'Population at Risk'!BA$5</f>
        <v>0.19045029914626185</v>
      </c>
      <c r="AH17">
        <f>'Population at Risk'!L17/'Population at Risk'!L$5</f>
        <v>3.7272770416468745E-2</v>
      </c>
      <c r="AI17">
        <f>'Population at Risk'!M17/'Population at Risk'!M$5</f>
        <v>3.7272770416468745E-2</v>
      </c>
      <c r="AJ17">
        <f>'Population at Risk'!AJ17/'Population at Risk'!AJ$5</f>
        <v>4.6824025834228358E-2</v>
      </c>
      <c r="AK17">
        <f>'Population at Risk'!AK17/'Population at Risk'!AK$5</f>
        <v>4.5034955144175794E-3</v>
      </c>
      <c r="AL17">
        <f>'Population at Risk'!AL17/'Population at Risk'!AL$5</f>
        <v>0.15528603261571408</v>
      </c>
      <c r="AM17">
        <f>'Population at Risk'!AM17/'Population at Risk'!AM$5</f>
        <v>0.14541041492167944</v>
      </c>
      <c r="AN17">
        <f>'Population at Risk'!N17/'Population at Risk'!N$5</f>
        <v>0.16683934027750069</v>
      </c>
      <c r="AO17">
        <f>'Population at Risk'!AN17/'Population at Risk'!AN$5</f>
        <v>0</v>
      </c>
      <c r="AP17">
        <f>'Population at Risk'!AO17/'Population at Risk'!AO$5</f>
        <v>0</v>
      </c>
      <c r="AQ17">
        <f>'Population at Risk'!AP17/'Population at Risk'!AP$5</f>
        <v>2.7945394963925858E-2</v>
      </c>
      <c r="AR17">
        <f>'Population at Risk'!C17/'Population at Risk'!C$5</f>
        <v>4.6640330979937028E-2</v>
      </c>
      <c r="AS17">
        <f>'Population at Risk'!AQ17/'Population at Risk'!AQ$5</f>
        <v>0.16324403550051972</v>
      </c>
      <c r="AT17">
        <f>'Population at Risk'!O17/'Population at Risk'!O$5</f>
        <v>0.14120131008260692</v>
      </c>
      <c r="AU17">
        <f>'Population at Risk'!AR17/'Population at Risk'!AR$5</f>
        <v>9.3940347278820432E-2</v>
      </c>
      <c r="AV17">
        <f>'Population at Risk'!AS17/'Population at Risk'!AS$5</f>
        <v>2.4116601582273845E-2</v>
      </c>
      <c r="AW17">
        <f>'Population at Risk'!AT17/'Population at Risk'!AT$5</f>
        <v>0</v>
      </c>
      <c r="AX17">
        <f>'Population at Risk'!AU17/'Population at Risk'!AU$5</f>
        <v>0</v>
      </c>
      <c r="AY17">
        <f>'Population at Risk'!BB17/'Population at Risk'!BB$5</f>
        <v>6.751769838303294E-2</v>
      </c>
      <c r="AZ17">
        <f>'Population at Risk'!P17/'Population at Risk'!P$5</f>
        <v>2.64651452666184E-2</v>
      </c>
      <c r="BA17">
        <f>'Population at Risk'!AV17/'Population at Risk'!AV$5</f>
        <v>9.0437264314272015E-2</v>
      </c>
      <c r="BB17">
        <f>'Population at Risk'!AW17/'Population at Risk'!AW$5</f>
        <v>0.10449356956147221</v>
      </c>
      <c r="BC17">
        <f>'Population at Risk'!Q17/'Population at Risk'!Q$5</f>
        <v>1.6839439950301269E-2</v>
      </c>
      <c r="BD17" s="9">
        <v>15</v>
      </c>
    </row>
    <row r="18" spans="1:56" hidden="1" x14ac:dyDescent="0.35">
      <c r="A18" t="s">
        <v>134</v>
      </c>
      <c r="C18">
        <f>'Population at Risk'!R18/'Population at Risk'!R$5</f>
        <v>5.7013979322396151E-2</v>
      </c>
      <c r="D18">
        <f>'Population at Risk'!AX18/'Population at Risk'!AX$5</f>
        <v>8.4073175911657902E-2</v>
      </c>
      <c r="E18">
        <f>'Population at Risk'!S18/'Population at Risk'!S$5</f>
        <v>0.1103586170534942</v>
      </c>
      <c r="F18">
        <f>'Population at Risk'!T18/'Population at Risk'!T$5</f>
        <v>9.1098098156712409E-2</v>
      </c>
      <c r="G18">
        <f>'Population at Risk'!U18/'Population at Risk'!U$5</f>
        <v>0.10876545420948275</v>
      </c>
      <c r="H18">
        <f>'Population at Risk'!D18/'Population at Risk'!D$5</f>
        <v>8.2971496864759048E-2</v>
      </c>
      <c r="I18">
        <f>'Population at Risk'!E18/'Population at Risk'!E$5</f>
        <v>4.6659839548502766E-2</v>
      </c>
      <c r="J18">
        <f>'Population at Risk'!BC18/'Population at Risk'!BC$5</f>
        <v>0.10876545420948275</v>
      </c>
      <c r="K18">
        <f>'Population at Risk'!V18/'Population at Risk'!V$5</f>
        <v>0.15074680358579906</v>
      </c>
      <c r="L18">
        <f>'Population at Risk'!F18/'Population at Risk'!F$5</f>
        <v>8.3394418096056952E-2</v>
      </c>
      <c r="M18">
        <f>'Population at Risk'!W18/'Population at Risk'!W$5</f>
        <v>0.10887055212357642</v>
      </c>
      <c r="N18">
        <f>'Population at Risk'!X18/'Population at Risk'!X$5</f>
        <v>0.10887055212357648</v>
      </c>
      <c r="O18">
        <f>'Population at Risk'!Y18/'Population at Risk'!Y$5</f>
        <v>0.12636247199785575</v>
      </c>
      <c r="P18">
        <f>'Population at Risk'!Z18/'Population at Risk'!Z$5</f>
        <v>8.0908881609796188E-2</v>
      </c>
      <c r="Q18">
        <f>'Population at Risk'!AA18/'Population at Risk'!AA$5</f>
        <v>0.1123773804187921</v>
      </c>
      <c r="R18">
        <f>'Population at Risk'!AB18/'Population at Risk'!AB$5</f>
        <v>8.5407334582239605E-2</v>
      </c>
      <c r="S18">
        <f>'Population at Risk'!AY18/'Population at Risk'!AY$5</f>
        <v>9.517937397444326E-2</v>
      </c>
      <c r="T18">
        <f>'Population at Risk'!AC18/'Population at Risk'!AC$5</f>
        <v>9.2094338237978288E-2</v>
      </c>
      <c r="U18">
        <f>'Population at Risk'!AD18/'Population at Risk'!AD$5</f>
        <v>8.623283013495478E-2</v>
      </c>
      <c r="V18">
        <f>'Population at Risk'!AE18/'Population at Risk'!AE$5</f>
        <v>9.3898092213077419E-2</v>
      </c>
      <c r="W18">
        <f>'Population at Risk'!G18/'Population at Risk'!G$5</f>
        <v>7.9528863183858212E-2</v>
      </c>
      <c r="X18">
        <f>'Population at Risk'!AF18/'Population at Risk'!AF$5</f>
        <v>7.4100460999346945E-2</v>
      </c>
      <c r="Y18">
        <f>'Population at Risk'!H18/'Population at Risk'!H$5</f>
        <v>0.12311334679929056</v>
      </c>
      <c r="Z18">
        <f>'Population at Risk'!AG18/'Population at Risk'!AG$5</f>
        <v>9.3898092213077392E-2</v>
      </c>
      <c r="AA18">
        <f>'Population at Risk'!AZ18/'Population at Risk'!AZ$5</f>
        <v>8.2667823947732394E-2</v>
      </c>
      <c r="AB18">
        <f>'Population at Risk'!I18/'Population at Risk'!I$5</f>
        <v>8.8767245094192884E-2</v>
      </c>
      <c r="AC18">
        <f>'Population at Risk'!J18/'Population at Risk'!J$5</f>
        <v>9.8511095333853591E-2</v>
      </c>
      <c r="AD18">
        <f>'Population at Risk'!K18/'Population at Risk'!K$5</f>
        <v>0.12855073991194213</v>
      </c>
      <c r="AE18">
        <f>'Population at Risk'!AH18/'Population at Risk'!AH$5</f>
        <v>0.14830861567935499</v>
      </c>
      <c r="AF18">
        <f>'Population at Risk'!AI18/'Population at Risk'!AI$5</f>
        <v>0.11457784466946874</v>
      </c>
      <c r="AG18">
        <f>'Population at Risk'!BA18/'Population at Risk'!BA$5</f>
        <v>0.17115532955080537</v>
      </c>
      <c r="AH18">
        <f>'Population at Risk'!L18/'Population at Risk'!L$5</f>
        <v>0.14852278431128063</v>
      </c>
      <c r="AI18">
        <f>'Population at Risk'!M18/'Population at Risk'!M$5</f>
        <v>0.14852278431128063</v>
      </c>
      <c r="AJ18">
        <f>'Population at Risk'!AJ18/'Population at Risk'!AJ$5</f>
        <v>0.18652794425896382</v>
      </c>
      <c r="AK18">
        <f>'Population at Risk'!AK18/'Population at Risk'!AK$5</f>
        <v>9.6175453743772787E-2</v>
      </c>
      <c r="AL18">
        <f>'Population at Risk'!AL18/'Population at Risk'!AL$5</f>
        <v>8.7652567221835204E-2</v>
      </c>
      <c r="AM18">
        <f>'Population at Risk'!AM18/'Population at Risk'!AM$5</f>
        <v>0.14393156021466835</v>
      </c>
      <c r="AN18">
        <f>'Population at Risk'!N18/'Population at Risk'!N$5</f>
        <v>0.10376970841107938</v>
      </c>
      <c r="AO18">
        <f>'Population at Risk'!AN18/'Population at Risk'!AN$5</f>
        <v>7.913805429005992E-2</v>
      </c>
      <c r="AP18">
        <f>'Population at Risk'!AO18/'Population at Risk'!AO$5</f>
        <v>7.9138054290059934E-2</v>
      </c>
      <c r="AQ18">
        <f>'Population at Risk'!AP18/'Population at Risk'!AP$5</f>
        <v>6.7630679404391741E-2</v>
      </c>
      <c r="AR18">
        <f>'Population at Risk'!C18/'Population at Risk'!C$5</f>
        <v>0.12412869238365404</v>
      </c>
      <c r="AS18">
        <f>'Population at Risk'!AQ18/'Population at Risk'!AQ$5</f>
        <v>0.11661207544474619</v>
      </c>
      <c r="AT18">
        <f>'Population at Risk'!O18/'Population at Risk'!O$5</f>
        <v>0.13568931769406459</v>
      </c>
      <c r="AU18">
        <f>'Population at Risk'!AR18/'Population at Risk'!AR$5</f>
        <v>0.10739954068455217</v>
      </c>
      <c r="AV18">
        <f>'Population at Risk'!AS18/'Population at Risk'!AS$5</f>
        <v>8.1090542284259534E-2</v>
      </c>
      <c r="AW18">
        <f>'Population at Risk'!AT18/'Population at Risk'!AT$5</f>
        <v>2.1601003220638633E-2</v>
      </c>
      <c r="AX18">
        <f>'Population at Risk'!AU18/'Population at Risk'!AU$5</f>
        <v>2.1601003220638623E-2</v>
      </c>
      <c r="AY18">
        <f>'Population at Risk'!BB18/'Population at Risk'!BB$5</f>
        <v>0.12632698471031059</v>
      </c>
      <c r="AZ18">
        <f>'Population at Risk'!P18/'Population at Risk'!P$5</f>
        <v>0.10295744065388485</v>
      </c>
      <c r="BA18">
        <f>'Population at Risk'!AV18/'Population at Risk'!AV$5</f>
        <v>0.16275356800432708</v>
      </c>
      <c r="BB18">
        <f>'Population at Risk'!AW18/'Population at Risk'!AW$5</f>
        <v>0.1543634291033136</v>
      </c>
      <c r="BC18">
        <f>'Population at Risk'!Q18/'Population at Risk'!Q$5</f>
        <v>0.14690810207542446</v>
      </c>
      <c r="BD18" s="9">
        <v>16</v>
      </c>
    </row>
    <row r="19" spans="1:56" hidden="1" x14ac:dyDescent="0.35">
      <c r="A19" t="s">
        <v>135</v>
      </c>
      <c r="C19">
        <f>'Population at Risk'!R19/'Population at Risk'!R$5</f>
        <v>6.2392005286153886E-2</v>
      </c>
      <c r="D19">
        <f>'Population at Risk'!AX19/'Population at Risk'!AX$5</f>
        <v>8.3765390870229814E-2</v>
      </c>
      <c r="E19">
        <f>'Population at Risk'!S19/'Population at Risk'!S$5</f>
        <v>0.10065337149472017</v>
      </c>
      <c r="F19">
        <f>'Population at Risk'!T19/'Population at Risk'!T$5</f>
        <v>8.0582142702133042E-2</v>
      </c>
      <c r="G19">
        <f>'Population at Risk'!U19/'Population at Risk'!U$5</f>
        <v>0.2820717196480072</v>
      </c>
      <c r="H19">
        <f>'Population at Risk'!D19/'Population at Risk'!D$5</f>
        <v>9.9604161484743589E-2</v>
      </c>
      <c r="I19">
        <f>'Population at Risk'!E19/'Population at Risk'!E$5</f>
        <v>0.11294295570989116</v>
      </c>
      <c r="J19">
        <f>'Population at Risk'!BC19/'Population at Risk'!BC$5</f>
        <v>0.2820717196480072</v>
      </c>
      <c r="K19">
        <f>'Population at Risk'!V19/'Population at Risk'!V$5</f>
        <v>8.8086302354671603E-2</v>
      </c>
      <c r="L19">
        <f>'Population at Risk'!F19/'Population at Risk'!F$5</f>
        <v>0.15285701114298408</v>
      </c>
      <c r="M19">
        <f>'Population at Risk'!W19/'Population at Risk'!W$5</f>
        <v>0.10548351289923635</v>
      </c>
      <c r="N19">
        <f>'Population at Risk'!X19/'Population at Risk'!X$5</f>
        <v>0.1054835128992364</v>
      </c>
      <c r="O19">
        <f>'Population at Risk'!Y19/'Population at Risk'!Y$5</f>
        <v>8.5321852282586166E-2</v>
      </c>
      <c r="P19">
        <f>'Population at Risk'!Z19/'Population at Risk'!Z$5</f>
        <v>5.4137536253420861E-2</v>
      </c>
      <c r="Q19">
        <f>'Population at Risk'!AA19/'Population at Risk'!AA$5</f>
        <v>7.3123508689246372E-2</v>
      </c>
      <c r="R19">
        <f>'Population at Risk'!AB19/'Population at Risk'!AB$5</f>
        <v>0.11019435886597412</v>
      </c>
      <c r="S19">
        <f>'Population at Risk'!AY19/'Population at Risk'!AY$5</f>
        <v>0.10736228465113572</v>
      </c>
      <c r="T19">
        <f>'Population at Risk'!AC19/'Population at Risk'!AC$5</f>
        <v>6.3070019010716377E-2</v>
      </c>
      <c r="U19">
        <f>'Population at Risk'!AD19/'Population at Risk'!AD$5</f>
        <v>0.15354202906221753</v>
      </c>
      <c r="V19">
        <f>'Population at Risk'!AE19/'Population at Risk'!AE$5</f>
        <v>0.15122043596671061</v>
      </c>
      <c r="W19">
        <f>'Population at Risk'!G19/'Population at Risk'!G$5</f>
        <v>0.18062170047663897</v>
      </c>
      <c r="X19">
        <f>'Population at Risk'!AF19/'Population at Risk'!AF$5</f>
        <v>8.2863467588831854E-2</v>
      </c>
      <c r="Y19">
        <f>'Population at Risk'!H19/'Population at Risk'!H$5</f>
        <v>8.0476453785871233E-2</v>
      </c>
      <c r="Z19">
        <f>'Population at Risk'!AG19/'Population at Risk'!AG$5</f>
        <v>0.15122043596671059</v>
      </c>
      <c r="AA19">
        <f>'Population at Risk'!AZ19/'Population at Risk'!AZ$5</f>
        <v>0.10822502908068553</v>
      </c>
      <c r="AB19">
        <f>'Population at Risk'!I19/'Population at Risk'!I$5</f>
        <v>0.16680559150780552</v>
      </c>
      <c r="AC19">
        <f>'Population at Risk'!J19/'Population at Risk'!J$5</f>
        <v>8.1612200900418028E-2</v>
      </c>
      <c r="AD19">
        <f>'Population at Risk'!K19/'Population at Risk'!K$5</f>
        <v>8.4618484030366689E-2</v>
      </c>
      <c r="AE19">
        <f>'Population at Risk'!AH19/'Population at Risk'!AH$5</f>
        <v>9.0748843266017273E-2</v>
      </c>
      <c r="AF19">
        <f>'Population at Risk'!AI19/'Population at Risk'!AI$5</f>
        <v>8.9598787387401735E-2</v>
      </c>
      <c r="AG19">
        <f>'Population at Risk'!BA19/'Population at Risk'!BA$5</f>
        <v>7.9800186005330023E-2</v>
      </c>
      <c r="AH19">
        <f>'Population at Risk'!L19/'Population at Risk'!L$5</f>
        <v>0.18356748283996202</v>
      </c>
      <c r="AI19">
        <f>'Population at Risk'!M19/'Population at Risk'!M$5</f>
        <v>0.18356748283996205</v>
      </c>
      <c r="AJ19">
        <f>'Population at Risk'!AJ19/'Population at Risk'!AJ$5</f>
        <v>0.11384529418138954</v>
      </c>
      <c r="AK19">
        <f>'Population at Risk'!AK19/'Population at Risk'!AK$5</f>
        <v>0.1642852639102666</v>
      </c>
      <c r="AL19">
        <f>'Population at Risk'!AL19/'Population at Risk'!AL$5</f>
        <v>5.8827527159099821E-2</v>
      </c>
      <c r="AM19">
        <f>'Population at Risk'!AM19/'Population at Risk'!AM$5</f>
        <v>8.233263350478226E-2</v>
      </c>
      <c r="AN19">
        <f>'Population at Risk'!N19/'Population at Risk'!N$5</f>
        <v>5.9562220641722306E-2</v>
      </c>
      <c r="AO19">
        <f>'Population at Risk'!AN19/'Population at Risk'!AN$5</f>
        <v>0.15308020342671053</v>
      </c>
      <c r="AP19">
        <f>'Population at Risk'!AO19/'Population at Risk'!AO$5</f>
        <v>0.15308020342671055</v>
      </c>
      <c r="AQ19">
        <f>'Population at Risk'!AP19/'Population at Risk'!AP$5</f>
        <v>0.12918710969881547</v>
      </c>
      <c r="AR19">
        <f>'Population at Risk'!C19/'Population at Risk'!C$5</f>
        <v>8.4428946374392966E-2</v>
      </c>
      <c r="AS19">
        <f>'Population at Risk'!AQ19/'Population at Risk'!AQ$5</f>
        <v>0.1018908473281106</v>
      </c>
      <c r="AT19">
        <f>'Population at Risk'!O19/'Population at Risk'!O$5</f>
        <v>8.2146711529282962E-2</v>
      </c>
      <c r="AU19">
        <f>'Population at Risk'!AR19/'Population at Risk'!AR$5</f>
        <v>9.844630622850721E-2</v>
      </c>
      <c r="AV19">
        <f>'Population at Risk'!AS19/'Population at Risk'!AS$5</f>
        <v>0.15238003451680307</v>
      </c>
      <c r="AW19">
        <f>'Population at Risk'!AT19/'Population at Risk'!AT$5</f>
        <v>0.18709609781148182</v>
      </c>
      <c r="AX19">
        <f>'Population at Risk'!AU19/'Population at Risk'!AU$5</f>
        <v>0.18709609781148176</v>
      </c>
      <c r="AY19">
        <f>'Population at Risk'!BB19/'Population at Risk'!BB$5</f>
        <v>9.5687215187199554E-2</v>
      </c>
      <c r="AZ19">
        <f>'Population at Risk'!P19/'Population at Risk'!P$5</f>
        <v>3.4086243628598148E-2</v>
      </c>
      <c r="BA19">
        <f>'Population at Risk'!AV19/'Population at Risk'!AV$5</f>
        <v>0.11207343267604294</v>
      </c>
      <c r="BB19">
        <f>'Population at Risk'!AW19/'Population at Risk'!AW$5</f>
        <v>0.10119737236759613</v>
      </c>
      <c r="BC19">
        <f>'Population at Risk'!Q19/'Population at Risk'!Q$5</f>
        <v>0.10854524387253216</v>
      </c>
      <c r="BD19" s="9">
        <v>17</v>
      </c>
    </row>
    <row r="20" spans="1:56" hidden="1" x14ac:dyDescent="0.35">
      <c r="A20" t="s">
        <v>136</v>
      </c>
      <c r="C20">
        <f>'Population at Risk'!R20/'Population at Risk'!R$5</f>
        <v>7.7193323638363426E-2</v>
      </c>
      <c r="D20">
        <f>'Population at Risk'!AX20/'Population at Risk'!AX$5</f>
        <v>0.13015663656920692</v>
      </c>
      <c r="E20">
        <f>'Population at Risk'!S20/'Population at Risk'!S$5</f>
        <v>8.8361568714420163E-2</v>
      </c>
      <c r="F20">
        <f>'Population at Risk'!T20/'Population at Risk'!T$5</f>
        <v>8.0414527903236485E-2</v>
      </c>
      <c r="G20">
        <f>'Population at Risk'!U20/'Population at Risk'!U$5</f>
        <v>2.005258377879859E-2</v>
      </c>
      <c r="H20">
        <f>'Population at Risk'!D20/'Population at Risk'!D$5</f>
        <v>0.13811187899883484</v>
      </c>
      <c r="I20">
        <f>'Population at Risk'!E20/'Population at Risk'!E$5</f>
        <v>0.18781869050383182</v>
      </c>
      <c r="J20">
        <f>'Population at Risk'!BC20/'Population at Risk'!BC$5</f>
        <v>2.005258377879859E-2</v>
      </c>
      <c r="K20">
        <f>'Population at Risk'!V20/'Population at Risk'!V$5</f>
        <v>8.3368144835801308E-2</v>
      </c>
      <c r="L20">
        <f>'Population at Risk'!F20/'Population at Risk'!F$5</f>
        <v>0.10463274000045591</v>
      </c>
      <c r="M20">
        <f>'Population at Risk'!W20/'Population at Risk'!W$5</f>
        <v>7.8451964282679768E-2</v>
      </c>
      <c r="N20">
        <f>'Population at Risk'!X20/'Population at Risk'!X$5</f>
        <v>7.8451964282679809E-2</v>
      </c>
      <c r="O20">
        <f>'Population at Risk'!Y20/'Population at Risk'!Y$5</f>
        <v>9.4547347971702056E-2</v>
      </c>
      <c r="P20">
        <f>'Population at Risk'!Z20/'Population at Risk'!Z$5</f>
        <v>4.0606316827697921E-2</v>
      </c>
      <c r="Q20">
        <f>'Population at Risk'!AA20/'Population at Risk'!AA$5</f>
        <v>6.5176368434937085E-2</v>
      </c>
      <c r="R20">
        <f>'Population at Risk'!AB20/'Population at Risk'!AB$5</f>
        <v>0.15012331067286722</v>
      </c>
      <c r="S20">
        <f>'Population at Risk'!AY20/'Population at Risk'!AY$5</f>
        <v>0.10176650830009355</v>
      </c>
      <c r="T20">
        <f>'Population at Risk'!AC20/'Population at Risk'!AC$5</f>
        <v>5.8722824577420937E-2</v>
      </c>
      <c r="U20">
        <f>'Population at Risk'!AD20/'Population at Risk'!AD$5</f>
        <v>0.12183604540209253</v>
      </c>
      <c r="V20">
        <f>'Population at Risk'!AE20/'Population at Risk'!AE$5</f>
        <v>0.1394007426259026</v>
      </c>
      <c r="W20">
        <f>'Population at Risk'!G20/'Population at Risk'!G$5</f>
        <v>9.5910692817352566E-2</v>
      </c>
      <c r="X20">
        <f>'Population at Risk'!AF20/'Population at Risk'!AF$5</f>
        <v>8.7005937984368911E-2</v>
      </c>
      <c r="Y20">
        <f>'Population at Risk'!H20/'Population at Risk'!H$5</f>
        <v>6.1491652231145062E-2</v>
      </c>
      <c r="Z20">
        <f>'Population at Risk'!AG20/'Population at Risk'!AG$5</f>
        <v>0.13940074262590257</v>
      </c>
      <c r="AA20">
        <f>'Population at Risk'!AZ20/'Population at Risk'!AZ$5</f>
        <v>0.12120083625254385</v>
      </c>
      <c r="AB20">
        <f>'Population at Risk'!I20/'Population at Risk'!I$5</f>
        <v>0.16104113613771673</v>
      </c>
      <c r="AC20">
        <f>'Population at Risk'!J20/'Population at Risk'!J$5</f>
        <v>0.10613020377105761</v>
      </c>
      <c r="AD20">
        <f>'Population at Risk'!K20/'Population at Risk'!K$5</f>
        <v>7.7134277320306269E-2</v>
      </c>
      <c r="AE20">
        <f>'Population at Risk'!AH20/'Population at Risk'!AH$5</f>
        <v>7.6297484928085996E-2</v>
      </c>
      <c r="AF20">
        <f>'Population at Risk'!AI20/'Population at Risk'!AI$5</f>
        <v>8.290034751622774E-2</v>
      </c>
      <c r="AG20">
        <f>'Population at Risk'!BA20/'Population at Risk'!BA$5</f>
        <v>6.2574729514835628E-2</v>
      </c>
      <c r="AH20">
        <f>'Population at Risk'!L20/'Population at Risk'!L$5</f>
        <v>8.0896073742955307E-2</v>
      </c>
      <c r="AI20">
        <f>'Population at Risk'!M20/'Population at Risk'!M$5</f>
        <v>8.0896073742955335E-2</v>
      </c>
      <c r="AJ20">
        <f>'Population at Risk'!AJ20/'Population at Risk'!AJ$5</f>
        <v>6.850924293247565E-2</v>
      </c>
      <c r="AK20">
        <f>'Population at Risk'!AK20/'Population at Risk'!AK$5</f>
        <v>0.21077297556050695</v>
      </c>
      <c r="AL20">
        <f>'Population at Risk'!AL20/'Population at Risk'!AL$5</f>
        <v>6.0525247276841138E-2</v>
      </c>
      <c r="AM20">
        <f>'Population at Risk'!AM20/'Population at Risk'!AM$5</f>
        <v>5.9297191379032929E-2</v>
      </c>
      <c r="AN20">
        <f>'Population at Risk'!N20/'Population at Risk'!N$5</f>
        <v>6.7929184527374523E-2</v>
      </c>
      <c r="AO20">
        <f>'Population at Risk'!AN20/'Population at Risk'!AN$5</f>
        <v>0.2072865103652487</v>
      </c>
      <c r="AP20">
        <f>'Population at Risk'!AO20/'Population at Risk'!AO$5</f>
        <v>0.20728651036524876</v>
      </c>
      <c r="AQ20">
        <f>'Population at Risk'!AP20/'Population at Risk'!AP$5</f>
        <v>0.20376281583082728</v>
      </c>
      <c r="AR20">
        <f>'Population at Risk'!C20/'Population at Risk'!C$5</f>
        <v>8.1662813911890161E-2</v>
      </c>
      <c r="AS20">
        <f>'Population at Risk'!AQ20/'Population at Risk'!AQ$5</f>
        <v>9.5243066553379302E-2</v>
      </c>
      <c r="AT20">
        <f>'Population at Risk'!O20/'Population at Risk'!O$5</f>
        <v>5.8394669684421384E-2</v>
      </c>
      <c r="AU20">
        <f>'Population at Risk'!AR20/'Population at Risk'!AR$5</f>
        <v>9.0580855556351147E-2</v>
      </c>
      <c r="AV20">
        <f>'Population at Risk'!AS20/'Population at Risk'!AS$5</f>
        <v>0.14711409648484203</v>
      </c>
      <c r="AW20">
        <f>'Population at Risk'!AT20/'Population at Risk'!AT$5</f>
        <v>0.32221937275355933</v>
      </c>
      <c r="AX20">
        <f>'Population at Risk'!AU20/'Population at Risk'!AU$5</f>
        <v>0.32221937275355922</v>
      </c>
      <c r="AY20">
        <f>'Population at Risk'!BB20/'Population at Risk'!BB$5</f>
        <v>7.0638147627848633E-2</v>
      </c>
      <c r="AZ20">
        <f>'Population at Risk'!P20/'Population at Risk'!P$5</f>
        <v>9.5957154194439787E-2</v>
      </c>
      <c r="BA20">
        <f>'Population at Risk'!AV20/'Population at Risk'!AV$5</f>
        <v>6.644385740418042E-2</v>
      </c>
      <c r="BB20">
        <f>'Population at Risk'!AW20/'Population at Risk'!AW$5</f>
        <v>9.6745943069254922E-2</v>
      </c>
      <c r="BC20">
        <f>'Population at Risk'!Q20/'Population at Risk'!Q$5</f>
        <v>0.1428492859685887</v>
      </c>
      <c r="BD20" s="9">
        <v>18</v>
      </c>
    </row>
    <row r="21" spans="1:56" hidden="1" x14ac:dyDescent="0.35">
      <c r="A21" t="s">
        <v>137</v>
      </c>
      <c r="C21">
        <f>'Population at Risk'!R21/'Population at Risk'!R$5</f>
        <v>0.24564106102298972</v>
      </c>
      <c r="D21">
        <f>'Population at Risk'!AX21/'Population at Risk'!AX$5</f>
        <v>0.10192074511915704</v>
      </c>
      <c r="E21">
        <f>'Population at Risk'!S21/'Population at Risk'!S$5</f>
        <v>9.3869058285755702E-2</v>
      </c>
      <c r="F21">
        <f>'Population at Risk'!T21/'Population at Risk'!T$5</f>
        <v>0.16428044584559243</v>
      </c>
      <c r="G21">
        <f>'Population at Risk'!U21/'Population at Risk'!U$5</f>
        <v>0</v>
      </c>
      <c r="H21">
        <f>'Population at Risk'!D21/'Population at Risk'!D$5</f>
        <v>0.1472355062976291</v>
      </c>
      <c r="I21">
        <f>'Population at Risk'!E21/'Population at Risk'!E$5</f>
        <v>0.13823556167533851</v>
      </c>
      <c r="J21">
        <f>'Population at Risk'!BC21/'Population at Risk'!BC$5</f>
        <v>0</v>
      </c>
      <c r="K21">
        <f>'Population at Risk'!V21/'Population at Risk'!V$5</f>
        <v>6.7182205107016654E-2</v>
      </c>
      <c r="L21">
        <f>'Population at Risk'!F21/'Population at Risk'!F$5</f>
        <v>6.0315795039887932E-2</v>
      </c>
      <c r="M21">
        <f>'Population at Risk'!W21/'Population at Risk'!W$5</f>
        <v>7.3011017533446396E-2</v>
      </c>
      <c r="N21">
        <f>'Population at Risk'!X21/'Population at Risk'!X$5</f>
        <v>7.3011017533446437E-2</v>
      </c>
      <c r="O21">
        <f>'Population at Risk'!Y21/'Population at Risk'!Y$5</f>
        <v>7.2450556419179343E-2</v>
      </c>
      <c r="P21">
        <f>'Population at Risk'!Z21/'Population at Risk'!Z$5</f>
        <v>2.9368859748260232E-2</v>
      </c>
      <c r="Q21">
        <f>'Population at Risk'!AA21/'Population at Risk'!AA$5</f>
        <v>5.6946506221426108E-2</v>
      </c>
      <c r="R21">
        <f>'Population at Risk'!AB21/'Population at Risk'!AB$5</f>
        <v>0.13678622494216591</v>
      </c>
      <c r="S21">
        <f>'Population at Risk'!AY21/'Population at Risk'!AY$5</f>
        <v>6.5938760634820515E-2</v>
      </c>
      <c r="T21">
        <f>'Population at Risk'!AC21/'Population at Risk'!AC$5</f>
        <v>6.5086436371505088E-2</v>
      </c>
      <c r="U21">
        <f>'Population at Risk'!AD21/'Population at Risk'!AD$5</f>
        <v>3.0851099084342724E-2</v>
      </c>
      <c r="V21">
        <f>'Population at Risk'!AE21/'Population at Risk'!AE$5</f>
        <v>3.1245200652751753E-2</v>
      </c>
      <c r="W21">
        <f>'Population at Risk'!G21/'Population at Risk'!G$5</f>
        <v>3.4189714116690063E-2</v>
      </c>
      <c r="X21">
        <f>'Population at Risk'!AF21/'Population at Risk'!AF$5</f>
        <v>4.7808616663215286E-2</v>
      </c>
      <c r="Y21">
        <f>'Population at Risk'!H21/'Population at Risk'!H$5</f>
        <v>4.6625713360609465E-2</v>
      </c>
      <c r="Z21">
        <f>'Population at Risk'!AG21/'Population at Risk'!AG$5</f>
        <v>3.1245200652751749E-2</v>
      </c>
      <c r="AA21">
        <f>'Population at Risk'!AZ21/'Population at Risk'!AZ$5</f>
        <v>5.9356875678129216E-2</v>
      </c>
      <c r="AB21">
        <f>'Population at Risk'!I21/'Population at Risk'!I$5</f>
        <v>3.3065094564494024E-2</v>
      </c>
      <c r="AC21">
        <f>'Population at Risk'!J21/'Population at Risk'!J$5</f>
        <v>7.7692201979346662E-2</v>
      </c>
      <c r="AD21">
        <f>'Population at Risk'!K21/'Population at Risk'!K$5</f>
        <v>4.617231411087859E-2</v>
      </c>
      <c r="AE21">
        <f>'Population at Risk'!AH21/'Population at Risk'!AH$5</f>
        <v>4.1447016266652661E-2</v>
      </c>
      <c r="AF21">
        <f>'Population at Risk'!AI21/'Population at Risk'!AI$5</f>
        <v>0.11219770000302139</v>
      </c>
      <c r="AG21">
        <f>'Population at Risk'!BA21/'Population at Risk'!BA$5</f>
        <v>1.5472735497887777E-2</v>
      </c>
      <c r="AH21">
        <f>'Population at Risk'!L21/'Population at Risk'!L$5</f>
        <v>3.172741192232751E-2</v>
      </c>
      <c r="AI21">
        <f>'Population at Risk'!M21/'Population at Risk'!M$5</f>
        <v>3.1727411922327524E-2</v>
      </c>
      <c r="AJ21">
        <f>'Population at Risk'!AJ21/'Population at Risk'!AJ$5</f>
        <v>5.5913778460083073E-2</v>
      </c>
      <c r="AK21">
        <f>'Population at Risk'!AK21/'Population at Risk'!AK$5</f>
        <v>7.6575275045496979E-2</v>
      </c>
      <c r="AL21">
        <f>'Population at Risk'!AL21/'Population at Risk'!AL$5</f>
        <v>2.8558986849516438E-2</v>
      </c>
      <c r="AM21">
        <f>'Population at Risk'!AM21/'Population at Risk'!AM$5</f>
        <v>3.0981355681723697E-2</v>
      </c>
      <c r="AN21">
        <f>'Population at Risk'!N21/'Population at Risk'!N$5</f>
        <v>5.3371177379926027E-2</v>
      </c>
      <c r="AO21">
        <f>'Population at Risk'!AN21/'Population at Risk'!AN$5</f>
        <v>2.7335815911244683E-2</v>
      </c>
      <c r="AP21">
        <f>'Population at Risk'!AO21/'Population at Risk'!AO$5</f>
        <v>2.7335815911244687E-2</v>
      </c>
      <c r="AQ21">
        <f>'Population at Risk'!AP21/'Population at Risk'!AP$5</f>
        <v>7.0405306386183142E-2</v>
      </c>
      <c r="AR21">
        <f>'Population at Risk'!C21/'Population at Risk'!C$5</f>
        <v>0.15738146022895519</v>
      </c>
      <c r="AS21">
        <f>'Population at Risk'!AQ21/'Population at Risk'!AQ$5</f>
        <v>7.8843012705888393E-2</v>
      </c>
      <c r="AT21">
        <f>'Population at Risk'!O21/'Population at Risk'!O$5</f>
        <v>3.9577533832319607E-2</v>
      </c>
      <c r="AU21">
        <f>'Population at Risk'!AR21/'Population at Risk'!AR$5</f>
        <v>7.0709565252970757E-2</v>
      </c>
      <c r="AV21">
        <f>'Population at Risk'!AS21/'Population at Risk'!AS$5</f>
        <v>3.0205583670755945E-2</v>
      </c>
      <c r="AW21">
        <f>'Population at Risk'!AT21/'Population at Risk'!AT$5</f>
        <v>0</v>
      </c>
      <c r="AX21">
        <f>'Population at Risk'!AU21/'Population at Risk'!AU$5</f>
        <v>0</v>
      </c>
      <c r="AY21">
        <f>'Population at Risk'!BB21/'Population at Risk'!BB$5</f>
        <v>5.6912564299795187E-2</v>
      </c>
      <c r="AZ21">
        <f>'Population at Risk'!P21/'Population at Risk'!P$5</f>
        <v>0.23040810151407418</v>
      </c>
      <c r="BA21">
        <f>'Population at Risk'!AV21/'Population at Risk'!AV$5</f>
        <v>8.3573101031711755E-2</v>
      </c>
      <c r="BB21">
        <f>'Population at Risk'!AW21/'Population at Risk'!AW$5</f>
        <v>5.400151432848372E-2</v>
      </c>
      <c r="BC21">
        <f>'Population at Risk'!Q21/'Population at Risk'!Q$5</f>
        <v>6.1906106825946668E-2</v>
      </c>
      <c r="BD21" s="9">
        <v>19</v>
      </c>
    </row>
    <row r="22" spans="1:56" hidden="1" x14ac:dyDescent="0.35">
      <c r="A22" s="2" t="s">
        <v>142</v>
      </c>
      <c r="B22" s="7" t="s">
        <v>83</v>
      </c>
      <c r="C22">
        <f>'Population at Risk'!R22/'Population at Risk'!R$5</f>
        <v>0</v>
      </c>
      <c r="D22">
        <f>'Population at Risk'!AX22/'Population at Risk'!AX$5</f>
        <v>0</v>
      </c>
      <c r="E22">
        <f>'Population at Risk'!S22/'Population at Risk'!S$5</f>
        <v>0</v>
      </c>
      <c r="F22">
        <f>'Population at Risk'!T22/'Population at Risk'!T$5</f>
        <v>0</v>
      </c>
      <c r="G22">
        <f>'Population at Risk'!U22/'Population at Risk'!U$5</f>
        <v>0</v>
      </c>
      <c r="H22">
        <f>'Population at Risk'!D22/'Population at Risk'!D$5</f>
        <v>0</v>
      </c>
      <c r="I22">
        <f>'Population at Risk'!E22/'Population at Risk'!E$5</f>
        <v>0</v>
      </c>
      <c r="J22">
        <f>'Population at Risk'!BC22/'Population at Risk'!BC$5</f>
        <v>0</v>
      </c>
      <c r="K22">
        <f>'Population at Risk'!V22/'Population at Risk'!V$5</f>
        <v>0</v>
      </c>
      <c r="L22">
        <f>'Population at Risk'!F22/'Population at Risk'!F$5</f>
        <v>0</v>
      </c>
      <c r="M22">
        <f>'Population at Risk'!W22/'Population at Risk'!W$5</f>
        <v>0</v>
      </c>
      <c r="N22">
        <f>'Population at Risk'!X22/'Population at Risk'!X$5</f>
        <v>0</v>
      </c>
      <c r="O22">
        <f>'Population at Risk'!Y22/'Population at Risk'!Y$5</f>
        <v>0</v>
      </c>
      <c r="P22">
        <f>'Population at Risk'!Z22/'Population at Risk'!Z$5</f>
        <v>0</v>
      </c>
      <c r="Q22">
        <f>'Population at Risk'!AA22/'Population at Risk'!AA$5</f>
        <v>0</v>
      </c>
      <c r="R22">
        <f>'Population at Risk'!AB22/'Population at Risk'!AB$5</f>
        <v>0</v>
      </c>
      <c r="S22">
        <f>'Population at Risk'!AY22/'Population at Risk'!AY$5</f>
        <v>0</v>
      </c>
      <c r="T22">
        <f>'Population at Risk'!AC22/'Population at Risk'!AC$5</f>
        <v>0</v>
      </c>
      <c r="U22">
        <f>'Population at Risk'!AD22/'Population at Risk'!AD$5</f>
        <v>0</v>
      </c>
      <c r="V22">
        <f>'Population at Risk'!AE22/'Population at Risk'!AE$5</f>
        <v>0</v>
      </c>
      <c r="W22">
        <f>'Population at Risk'!G22/'Population at Risk'!G$5</f>
        <v>0</v>
      </c>
      <c r="X22">
        <f>'Population at Risk'!AF22/'Population at Risk'!AF$5</f>
        <v>0</v>
      </c>
      <c r="Y22">
        <f>'Population at Risk'!H22/'Population at Risk'!H$5</f>
        <v>0</v>
      </c>
      <c r="Z22">
        <f>'Population at Risk'!AG22/'Population at Risk'!AG$5</f>
        <v>0</v>
      </c>
      <c r="AA22">
        <f>'Population at Risk'!AZ22/'Population at Risk'!AZ$5</f>
        <v>0</v>
      </c>
      <c r="AB22">
        <f>'Population at Risk'!I22/'Population at Risk'!I$5</f>
        <v>0</v>
      </c>
      <c r="AC22">
        <f>'Population at Risk'!J22/'Population at Risk'!J$5</f>
        <v>0</v>
      </c>
      <c r="AD22">
        <f>'Population at Risk'!K22/'Population at Risk'!K$5</f>
        <v>0</v>
      </c>
      <c r="AE22">
        <f>'Population at Risk'!AH22/'Population at Risk'!AH$5</f>
        <v>0</v>
      </c>
      <c r="AF22">
        <f>'Population at Risk'!AI22/'Population at Risk'!AI$5</f>
        <v>0</v>
      </c>
      <c r="AG22">
        <f>'Population at Risk'!BA22/'Population at Risk'!BA$5</f>
        <v>0</v>
      </c>
      <c r="AH22">
        <f>'Population at Risk'!L22/'Population at Risk'!L$5</f>
        <v>0</v>
      </c>
      <c r="AI22">
        <f>'Population at Risk'!M22/'Population at Risk'!M$5</f>
        <v>0</v>
      </c>
      <c r="AJ22">
        <f>'Population at Risk'!AJ22/'Population at Risk'!AJ$5</f>
        <v>0</v>
      </c>
      <c r="AK22">
        <f>'Population at Risk'!AK22/'Population at Risk'!AK$5</f>
        <v>0</v>
      </c>
      <c r="AL22">
        <f>'Population at Risk'!AL22/'Population at Risk'!AL$5</f>
        <v>0</v>
      </c>
      <c r="AM22">
        <f>'Population at Risk'!AM22/'Population at Risk'!AM$5</f>
        <v>0</v>
      </c>
      <c r="AN22">
        <f>'Population at Risk'!N22/'Population at Risk'!N$5</f>
        <v>0</v>
      </c>
      <c r="AO22">
        <f>'Population at Risk'!AN22/'Population at Risk'!AN$5</f>
        <v>0</v>
      </c>
      <c r="AP22">
        <f>'Population at Risk'!AO22/'Population at Risk'!AO$5</f>
        <v>0</v>
      </c>
      <c r="AQ22">
        <f>'Population at Risk'!AP22/'Population at Risk'!AP$5</f>
        <v>0</v>
      </c>
      <c r="AR22">
        <f>'Population at Risk'!C22/'Population at Risk'!C$5</f>
        <v>0</v>
      </c>
      <c r="AS22">
        <f>'Population at Risk'!AQ22/'Population at Risk'!AQ$5</f>
        <v>0</v>
      </c>
      <c r="AT22">
        <f>'Population at Risk'!O22/'Population at Risk'!O$5</f>
        <v>0</v>
      </c>
      <c r="AU22">
        <f>'Population at Risk'!AR22/'Population at Risk'!AR$5</f>
        <v>0</v>
      </c>
      <c r="AV22">
        <f>'Population at Risk'!AS22/'Population at Risk'!AS$5</f>
        <v>0</v>
      </c>
      <c r="AW22">
        <f>'Population at Risk'!AT22/'Population at Risk'!AT$5</f>
        <v>0</v>
      </c>
      <c r="AX22">
        <f>'Population at Risk'!AU22/'Population at Risk'!AU$5</f>
        <v>0</v>
      </c>
      <c r="AY22">
        <f>'Population at Risk'!BB22/'Population at Risk'!BB$5</f>
        <v>0</v>
      </c>
      <c r="AZ22">
        <f>'Population at Risk'!P22/'Population at Risk'!P$5</f>
        <v>0</v>
      </c>
      <c r="BA22">
        <f>'Population at Risk'!AV22/'Population at Risk'!AV$5</f>
        <v>0</v>
      </c>
      <c r="BB22">
        <f>'Population at Risk'!AW22/'Population at Risk'!AW$5</f>
        <v>0</v>
      </c>
      <c r="BC22">
        <f>'Population at Risk'!Q22/'Population at Risk'!Q$5</f>
        <v>0</v>
      </c>
      <c r="BD22" s="9">
        <v>20</v>
      </c>
    </row>
    <row r="23" spans="1:56" hidden="1" x14ac:dyDescent="0.35">
      <c r="A23" s="3"/>
      <c r="B23" s="5" t="s">
        <v>61</v>
      </c>
      <c r="C23">
        <f>'Population at Risk'!R23/'Population at Risk'!R$5</f>
        <v>0</v>
      </c>
      <c r="D23">
        <f>'Population at Risk'!AX23/'Population at Risk'!AX$5</f>
        <v>0</v>
      </c>
      <c r="E23">
        <f>'Population at Risk'!S23/'Population at Risk'!S$5</f>
        <v>0</v>
      </c>
      <c r="F23">
        <f>'Population at Risk'!T23/'Population at Risk'!T$5</f>
        <v>0</v>
      </c>
      <c r="G23">
        <f>'Population at Risk'!U23/'Population at Risk'!U$5</f>
        <v>0</v>
      </c>
      <c r="H23">
        <f>'Population at Risk'!D23/'Population at Risk'!D$5</f>
        <v>0</v>
      </c>
      <c r="I23">
        <f>'Population at Risk'!E23/'Population at Risk'!E$5</f>
        <v>0</v>
      </c>
      <c r="J23">
        <f>'Population at Risk'!BC23/'Population at Risk'!BC$5</f>
        <v>0</v>
      </c>
      <c r="K23">
        <f>'Population at Risk'!V23/'Population at Risk'!V$5</f>
        <v>0</v>
      </c>
      <c r="L23">
        <f>'Population at Risk'!F23/'Population at Risk'!F$5</f>
        <v>0</v>
      </c>
      <c r="M23">
        <f>'Population at Risk'!W23/'Population at Risk'!W$5</f>
        <v>0</v>
      </c>
      <c r="N23">
        <f>'Population at Risk'!X23/'Population at Risk'!X$5</f>
        <v>0</v>
      </c>
      <c r="O23">
        <f>'Population at Risk'!Y23/'Population at Risk'!Y$5</f>
        <v>0</v>
      </c>
      <c r="P23">
        <f>'Population at Risk'!Z23/'Population at Risk'!Z$5</f>
        <v>0</v>
      </c>
      <c r="Q23">
        <f>'Population at Risk'!AA23/'Population at Risk'!AA$5</f>
        <v>0</v>
      </c>
      <c r="R23">
        <f>'Population at Risk'!AB23/'Population at Risk'!AB$5</f>
        <v>0</v>
      </c>
      <c r="S23">
        <f>'Population at Risk'!AY23/'Population at Risk'!AY$5</f>
        <v>0</v>
      </c>
      <c r="T23">
        <f>'Population at Risk'!AC23/'Population at Risk'!AC$5</f>
        <v>0</v>
      </c>
      <c r="U23">
        <f>'Population at Risk'!AD23/'Population at Risk'!AD$5</f>
        <v>0</v>
      </c>
      <c r="V23">
        <f>'Population at Risk'!AE23/'Population at Risk'!AE$5</f>
        <v>0</v>
      </c>
      <c r="W23">
        <f>'Population at Risk'!G23/'Population at Risk'!G$5</f>
        <v>0</v>
      </c>
      <c r="X23">
        <f>'Population at Risk'!AF23/'Population at Risk'!AF$5</f>
        <v>0</v>
      </c>
      <c r="Y23">
        <f>'Population at Risk'!H23/'Population at Risk'!H$5</f>
        <v>0</v>
      </c>
      <c r="Z23">
        <f>'Population at Risk'!AG23/'Population at Risk'!AG$5</f>
        <v>0</v>
      </c>
      <c r="AA23">
        <f>'Population at Risk'!AZ23/'Population at Risk'!AZ$5</f>
        <v>0</v>
      </c>
      <c r="AB23">
        <f>'Population at Risk'!I23/'Population at Risk'!I$5</f>
        <v>0</v>
      </c>
      <c r="AC23">
        <f>'Population at Risk'!J23/'Population at Risk'!J$5</f>
        <v>0</v>
      </c>
      <c r="AD23">
        <f>'Population at Risk'!K23/'Population at Risk'!K$5</f>
        <v>0</v>
      </c>
      <c r="AE23">
        <f>'Population at Risk'!AH23/'Population at Risk'!AH$5</f>
        <v>0</v>
      </c>
      <c r="AF23">
        <f>'Population at Risk'!AI23/'Population at Risk'!AI$5</f>
        <v>0</v>
      </c>
      <c r="AG23">
        <f>'Population at Risk'!BA23/'Population at Risk'!BA$5</f>
        <v>0</v>
      </c>
      <c r="AH23">
        <f>'Population at Risk'!L23/'Population at Risk'!L$5</f>
        <v>0</v>
      </c>
      <c r="AI23">
        <f>'Population at Risk'!M23/'Population at Risk'!M$5</f>
        <v>0</v>
      </c>
      <c r="AJ23">
        <f>'Population at Risk'!AJ23/'Population at Risk'!AJ$5</f>
        <v>0</v>
      </c>
      <c r="AK23">
        <f>'Population at Risk'!AK23/'Population at Risk'!AK$5</f>
        <v>0</v>
      </c>
      <c r="AL23">
        <f>'Population at Risk'!AL23/'Population at Risk'!AL$5</f>
        <v>0</v>
      </c>
      <c r="AM23">
        <f>'Population at Risk'!AM23/'Population at Risk'!AM$5</f>
        <v>0</v>
      </c>
      <c r="AN23">
        <f>'Population at Risk'!N23/'Population at Risk'!N$5</f>
        <v>0</v>
      </c>
      <c r="AO23">
        <f>'Population at Risk'!AN23/'Population at Risk'!AN$5</f>
        <v>0</v>
      </c>
      <c r="AP23">
        <f>'Population at Risk'!AO23/'Population at Risk'!AO$5</f>
        <v>0</v>
      </c>
      <c r="AQ23">
        <f>'Population at Risk'!AP23/'Population at Risk'!AP$5</f>
        <v>0</v>
      </c>
      <c r="AR23">
        <f>'Population at Risk'!C23/'Population at Risk'!C$5</f>
        <v>0</v>
      </c>
      <c r="AS23">
        <f>'Population at Risk'!AQ23/'Population at Risk'!AQ$5</f>
        <v>0</v>
      </c>
      <c r="AT23">
        <f>'Population at Risk'!O23/'Population at Risk'!O$5</f>
        <v>0</v>
      </c>
      <c r="AU23">
        <f>'Population at Risk'!AR23/'Population at Risk'!AR$5</f>
        <v>0</v>
      </c>
      <c r="AV23">
        <f>'Population at Risk'!AS23/'Population at Risk'!AS$5</f>
        <v>0</v>
      </c>
      <c r="AW23">
        <f>'Population at Risk'!AT23/'Population at Risk'!AT$5</f>
        <v>0</v>
      </c>
      <c r="AX23">
        <f>'Population at Risk'!AU23/'Population at Risk'!AU$5</f>
        <v>0</v>
      </c>
      <c r="AY23">
        <f>'Population at Risk'!BB23/'Population at Risk'!BB$5</f>
        <v>0</v>
      </c>
      <c r="AZ23">
        <f>'Population at Risk'!P23/'Population at Risk'!P$5</f>
        <v>0</v>
      </c>
      <c r="BA23">
        <f>'Population at Risk'!AV23/'Population at Risk'!AV$5</f>
        <v>0</v>
      </c>
      <c r="BB23">
        <f>'Population at Risk'!AW23/'Population at Risk'!AW$5</f>
        <v>0</v>
      </c>
      <c r="BC23">
        <f>'Population at Risk'!Q23/'Population at Risk'!Q$5</f>
        <v>0</v>
      </c>
      <c r="BD23" s="9">
        <v>21</v>
      </c>
    </row>
    <row r="24" spans="1:56" hidden="1" x14ac:dyDescent="0.35">
      <c r="A24" s="3"/>
      <c r="B24" s="5" t="s">
        <v>78</v>
      </c>
      <c r="C24">
        <f>'Population at Risk'!R24/'Population at Risk'!R$5</f>
        <v>0</v>
      </c>
      <c r="D24">
        <f>'Population at Risk'!AX24/'Population at Risk'!AX$5</f>
        <v>0</v>
      </c>
      <c r="E24">
        <f>'Population at Risk'!S24/'Population at Risk'!S$5</f>
        <v>0</v>
      </c>
      <c r="F24">
        <f>'Population at Risk'!T24/'Population at Risk'!T$5</f>
        <v>0</v>
      </c>
      <c r="G24">
        <f>'Population at Risk'!U24/'Population at Risk'!U$5</f>
        <v>0</v>
      </c>
      <c r="H24">
        <f>'Population at Risk'!D24/'Population at Risk'!D$5</f>
        <v>0</v>
      </c>
      <c r="I24">
        <f>'Population at Risk'!E24/'Population at Risk'!E$5</f>
        <v>0</v>
      </c>
      <c r="J24">
        <f>'Population at Risk'!BC24/'Population at Risk'!BC$5</f>
        <v>0</v>
      </c>
      <c r="K24">
        <f>'Population at Risk'!V24/'Population at Risk'!V$5</f>
        <v>0</v>
      </c>
      <c r="L24">
        <f>'Population at Risk'!F24/'Population at Risk'!F$5</f>
        <v>0</v>
      </c>
      <c r="M24">
        <f>'Population at Risk'!W24/'Population at Risk'!W$5</f>
        <v>0</v>
      </c>
      <c r="N24">
        <f>'Population at Risk'!X24/'Population at Risk'!X$5</f>
        <v>0</v>
      </c>
      <c r="O24">
        <f>'Population at Risk'!Y24/'Population at Risk'!Y$5</f>
        <v>0</v>
      </c>
      <c r="P24">
        <f>'Population at Risk'!Z24/'Population at Risk'!Z$5</f>
        <v>0</v>
      </c>
      <c r="Q24">
        <f>'Population at Risk'!AA24/'Population at Risk'!AA$5</f>
        <v>0</v>
      </c>
      <c r="R24">
        <f>'Population at Risk'!AB24/'Population at Risk'!AB$5</f>
        <v>0</v>
      </c>
      <c r="S24">
        <f>'Population at Risk'!AY24/'Population at Risk'!AY$5</f>
        <v>0</v>
      </c>
      <c r="T24">
        <f>'Population at Risk'!AC24/'Population at Risk'!AC$5</f>
        <v>0</v>
      </c>
      <c r="U24">
        <f>'Population at Risk'!AD24/'Population at Risk'!AD$5</f>
        <v>0</v>
      </c>
      <c r="V24">
        <f>'Population at Risk'!AE24/'Population at Risk'!AE$5</f>
        <v>0</v>
      </c>
      <c r="W24">
        <f>'Population at Risk'!G24/'Population at Risk'!G$5</f>
        <v>0</v>
      </c>
      <c r="X24">
        <f>'Population at Risk'!AF24/'Population at Risk'!AF$5</f>
        <v>0</v>
      </c>
      <c r="Y24">
        <f>'Population at Risk'!H24/'Population at Risk'!H$5</f>
        <v>0</v>
      </c>
      <c r="Z24">
        <f>'Population at Risk'!AG24/'Population at Risk'!AG$5</f>
        <v>0</v>
      </c>
      <c r="AA24">
        <f>'Population at Risk'!AZ24/'Population at Risk'!AZ$5</f>
        <v>0</v>
      </c>
      <c r="AB24">
        <f>'Population at Risk'!I24/'Population at Risk'!I$5</f>
        <v>0</v>
      </c>
      <c r="AC24">
        <f>'Population at Risk'!J24/'Population at Risk'!J$5</f>
        <v>0</v>
      </c>
      <c r="AD24">
        <f>'Population at Risk'!K24/'Population at Risk'!K$5</f>
        <v>0</v>
      </c>
      <c r="AE24">
        <f>'Population at Risk'!AH24/'Population at Risk'!AH$5</f>
        <v>0</v>
      </c>
      <c r="AF24">
        <f>'Population at Risk'!AI24/'Population at Risk'!AI$5</f>
        <v>0</v>
      </c>
      <c r="AG24">
        <f>'Population at Risk'!BA24/'Population at Risk'!BA$5</f>
        <v>0</v>
      </c>
      <c r="AH24">
        <f>'Population at Risk'!L24/'Population at Risk'!L$5</f>
        <v>0</v>
      </c>
      <c r="AI24">
        <f>'Population at Risk'!M24/'Population at Risk'!M$5</f>
        <v>0</v>
      </c>
      <c r="AJ24">
        <f>'Population at Risk'!AJ24/'Population at Risk'!AJ$5</f>
        <v>0</v>
      </c>
      <c r="AK24">
        <f>'Population at Risk'!AK24/'Population at Risk'!AK$5</f>
        <v>0</v>
      </c>
      <c r="AL24">
        <f>'Population at Risk'!AL24/'Population at Risk'!AL$5</f>
        <v>0</v>
      </c>
      <c r="AM24">
        <f>'Population at Risk'!AM24/'Population at Risk'!AM$5</f>
        <v>0</v>
      </c>
      <c r="AN24">
        <f>'Population at Risk'!N24/'Population at Risk'!N$5</f>
        <v>0</v>
      </c>
      <c r="AO24">
        <f>'Population at Risk'!AN24/'Population at Risk'!AN$5</f>
        <v>0</v>
      </c>
      <c r="AP24">
        <f>'Population at Risk'!AO24/'Population at Risk'!AO$5</f>
        <v>0</v>
      </c>
      <c r="AQ24">
        <f>'Population at Risk'!AP24/'Population at Risk'!AP$5</f>
        <v>0</v>
      </c>
      <c r="AR24">
        <f>'Population at Risk'!C24/'Population at Risk'!C$5</f>
        <v>0</v>
      </c>
      <c r="AS24">
        <f>'Population at Risk'!AQ24/'Population at Risk'!AQ$5</f>
        <v>0</v>
      </c>
      <c r="AT24">
        <f>'Population at Risk'!O24/'Population at Risk'!O$5</f>
        <v>0</v>
      </c>
      <c r="AU24">
        <f>'Population at Risk'!AR24/'Population at Risk'!AR$5</f>
        <v>0</v>
      </c>
      <c r="AV24">
        <f>'Population at Risk'!AS24/'Population at Risk'!AS$5</f>
        <v>0</v>
      </c>
      <c r="AW24">
        <f>'Population at Risk'!AT24/'Population at Risk'!AT$5</f>
        <v>0</v>
      </c>
      <c r="AX24">
        <f>'Population at Risk'!AU24/'Population at Risk'!AU$5</f>
        <v>0</v>
      </c>
      <c r="AY24">
        <f>'Population at Risk'!BB24/'Population at Risk'!BB$5</f>
        <v>0</v>
      </c>
      <c r="AZ24">
        <f>'Population at Risk'!P24/'Population at Risk'!P$5</f>
        <v>0</v>
      </c>
      <c r="BA24">
        <f>'Population at Risk'!AV24/'Population at Risk'!AV$5</f>
        <v>0</v>
      </c>
      <c r="BB24">
        <f>'Population at Risk'!AW24/'Population at Risk'!AW$5</f>
        <v>0</v>
      </c>
      <c r="BC24">
        <f>'Population at Risk'!Q24/'Population at Risk'!Q$5</f>
        <v>0</v>
      </c>
      <c r="BD24" s="9">
        <v>22</v>
      </c>
    </row>
    <row r="25" spans="1:56" hidden="1" x14ac:dyDescent="0.35">
      <c r="A25" s="3"/>
      <c r="B25" s="5" t="s">
        <v>62</v>
      </c>
      <c r="C25">
        <f>'Population at Risk'!R25/'Population at Risk'!R$5</f>
        <v>1.5446255693685809E-2</v>
      </c>
      <c r="D25">
        <f>'Population at Risk'!AX25/'Population at Risk'!AX$5</f>
        <v>1.8470062873645273E-2</v>
      </c>
      <c r="E25">
        <f>'Population at Risk'!S25/'Population at Risk'!S$5</f>
        <v>1.4805477772512295E-2</v>
      </c>
      <c r="F25">
        <f>'Population at Risk'!T25/'Population at Risk'!T$5</f>
        <v>1.3437617092973399E-2</v>
      </c>
      <c r="G25">
        <f>'Population at Risk'!U25/'Population at Risk'!U$5</f>
        <v>1.6018149197761084E-2</v>
      </c>
      <c r="H25">
        <f>'Population at Risk'!D25/'Population at Risk'!D$5</f>
        <v>1.3444176427518443E-2</v>
      </c>
      <c r="I25">
        <f>'Population at Risk'!E25/'Population at Risk'!E$5</f>
        <v>1.2982569865980415E-2</v>
      </c>
      <c r="J25">
        <f>'Population at Risk'!BC25/'Population at Risk'!BC$5</f>
        <v>1.6018149197761074E-2</v>
      </c>
      <c r="K25">
        <f>'Population at Risk'!V25/'Population at Risk'!V$5</f>
        <v>1.351001766705987E-2</v>
      </c>
      <c r="L25">
        <f>'Population at Risk'!F25/'Population at Risk'!F$5</f>
        <v>1.5185536681924561E-2</v>
      </c>
      <c r="M25">
        <f>'Population at Risk'!W25/'Population at Risk'!W$5</f>
        <v>1.5518226694380563E-2</v>
      </c>
      <c r="N25">
        <f>'Population at Risk'!X25/'Population at Risk'!X$5</f>
        <v>1.5518226694380558E-2</v>
      </c>
      <c r="O25">
        <f>'Population at Risk'!Y25/'Population at Risk'!Y$5</f>
        <v>1.5348841344118992E-2</v>
      </c>
      <c r="P25">
        <f>'Population at Risk'!Z25/'Population at Risk'!Z$5</f>
        <v>1.8098115131048458E-2</v>
      </c>
      <c r="Q25">
        <f>'Population at Risk'!AA25/'Population at Risk'!AA$5</f>
        <v>1.531230663793539E-2</v>
      </c>
      <c r="R25">
        <f>'Population at Risk'!AB25/'Population at Risk'!AB$5</f>
        <v>1.3143717282426642E-2</v>
      </c>
      <c r="S25">
        <f>'Population at Risk'!AY25/'Population at Risk'!AY$5</f>
        <v>1.5583058024330758E-2</v>
      </c>
      <c r="T25">
        <f>'Population at Risk'!AC25/'Population at Risk'!AC$5</f>
        <v>1.5789786317255364E-2</v>
      </c>
      <c r="U25">
        <f>'Population at Risk'!AD25/'Population at Risk'!AD$5</f>
        <v>1.491888089086963E-2</v>
      </c>
      <c r="V25">
        <f>'Population at Risk'!AE25/'Population at Risk'!AE$5</f>
        <v>1.4089597218844415E-2</v>
      </c>
      <c r="W25">
        <f>'Population at Risk'!G25/'Population at Risk'!G$5</f>
        <v>1.5478710203007678E-2</v>
      </c>
      <c r="X25">
        <f>'Population at Risk'!AF25/'Population at Risk'!AF$5</f>
        <v>1.3146278233255633E-2</v>
      </c>
      <c r="Y25">
        <f>'Population at Risk'!H25/'Population at Risk'!H$5</f>
        <v>1.4840286700443512E-2</v>
      </c>
      <c r="Z25">
        <f>'Population at Risk'!AG25/'Population at Risk'!AG$5</f>
        <v>1.4089597218844417E-2</v>
      </c>
      <c r="AA25">
        <f>'Population at Risk'!AZ25/'Population at Risk'!AZ$5</f>
        <v>1.5726145658971992E-2</v>
      </c>
      <c r="AB25">
        <f>'Population at Risk'!I25/'Population at Risk'!I$5</f>
        <v>1.3594287728280561E-2</v>
      </c>
      <c r="AC25">
        <f>'Population at Risk'!J25/'Population at Risk'!J$5</f>
        <v>1.7572649388659014E-2</v>
      </c>
      <c r="AD25">
        <f>'Population at Risk'!K25/'Population at Risk'!K$5</f>
        <v>1.4852619797724202E-2</v>
      </c>
      <c r="AE25">
        <f>'Population at Risk'!AH25/'Population at Risk'!AH$5</f>
        <v>1.4590791327103508E-2</v>
      </c>
      <c r="AF25">
        <f>'Population at Risk'!AI25/'Population at Risk'!AI$5</f>
        <v>1.4600692694146119E-2</v>
      </c>
      <c r="AG25">
        <f>'Population at Risk'!BA25/'Population at Risk'!BA$5</f>
        <v>1.2650348164568793E-2</v>
      </c>
      <c r="AH25">
        <f>'Population at Risk'!L25/'Population at Risk'!L$5</f>
        <v>1.3046974271608216E-2</v>
      </c>
      <c r="AI25">
        <f>'Population at Risk'!M25/'Population at Risk'!M$5</f>
        <v>1.304697427160822E-2</v>
      </c>
      <c r="AJ25">
        <f>'Population at Risk'!AJ25/'Population at Risk'!AJ$5</f>
        <v>1.4640851400539339E-2</v>
      </c>
      <c r="AK25">
        <f>'Population at Risk'!AK25/'Population at Risk'!AK$5</f>
        <v>1.1906857167422772E-2</v>
      </c>
      <c r="AL25">
        <f>'Population at Risk'!AL25/'Population at Risk'!AL$5</f>
        <v>1.6909217111974326E-2</v>
      </c>
      <c r="AM25">
        <f>'Population at Risk'!AM25/'Population at Risk'!AM$5</f>
        <v>1.6063216495616827E-2</v>
      </c>
      <c r="AN25">
        <f>'Population at Risk'!N25/'Population at Risk'!N$5</f>
        <v>1.8143124647715048E-2</v>
      </c>
      <c r="AO25">
        <f>'Population at Risk'!AN25/'Population at Risk'!AN$5</f>
        <v>1.1883627823059678E-2</v>
      </c>
      <c r="AP25">
        <f>'Population at Risk'!AO25/'Population at Risk'!AO$5</f>
        <v>1.1883627823059673E-2</v>
      </c>
      <c r="AQ25">
        <f>'Population at Risk'!AP25/'Population at Risk'!AP$5</f>
        <v>1.2512600034016916E-2</v>
      </c>
      <c r="AR25">
        <f>'Population at Risk'!C25/'Population at Risk'!C$5</f>
        <v>1.3969083558470095E-2</v>
      </c>
      <c r="AS25">
        <f>'Population at Risk'!AQ25/'Population at Risk'!AQ$5</f>
        <v>1.2093524284954246E-2</v>
      </c>
      <c r="AT25">
        <f>'Population at Risk'!O25/'Population at Risk'!O$5</f>
        <v>1.4519262926523576E-2</v>
      </c>
      <c r="AU25">
        <f>'Population at Risk'!AR25/'Population at Risk'!AR$5</f>
        <v>1.4870359998073686E-2</v>
      </c>
      <c r="AV25">
        <f>'Population at Risk'!AS25/'Population at Risk'!AS$5</f>
        <v>1.4662582790091081E-2</v>
      </c>
      <c r="AW25">
        <f>'Population at Risk'!AT25/'Population at Risk'!AT$5</f>
        <v>1.3684421423797336E-2</v>
      </c>
      <c r="AX25">
        <f>'Population at Risk'!AU25/'Population at Risk'!AU$5</f>
        <v>1.3684421423797341E-2</v>
      </c>
      <c r="AY25">
        <f>'Population at Risk'!BB25/'Population at Risk'!BB$5</f>
        <v>1.7187385832955086E-2</v>
      </c>
      <c r="AZ25">
        <f>'Population at Risk'!P25/'Population at Risk'!P$5</f>
        <v>1.2475376314703034E-2</v>
      </c>
      <c r="BA25">
        <f>'Population at Risk'!AV25/'Population at Risk'!AV$5</f>
        <v>1.2388179738375006E-2</v>
      </c>
      <c r="BB25">
        <f>'Population at Risk'!AW25/'Population at Risk'!AW$5</f>
        <v>1.2934535111587772E-2</v>
      </c>
      <c r="BC25">
        <f>'Population at Risk'!Q25/'Population at Risk'!Q$5</f>
        <v>1.3308202580648356E-2</v>
      </c>
      <c r="BD25" s="9">
        <v>23</v>
      </c>
    </row>
    <row r="26" spans="1:56" hidden="1" x14ac:dyDescent="0.35">
      <c r="A26" s="3"/>
      <c r="B26" s="5" t="s">
        <v>63</v>
      </c>
      <c r="C26">
        <f>'Population at Risk'!R26/'Population at Risk'!R$5</f>
        <v>1.7287697129237146E-2</v>
      </c>
      <c r="D26">
        <f>'Population at Risk'!AX26/'Population at Risk'!AX$5</f>
        <v>2.8406421535560687E-2</v>
      </c>
      <c r="E26">
        <f>'Population at Risk'!S26/'Population at Risk'!S$5</f>
        <v>2.4805510721586418E-2</v>
      </c>
      <c r="F26">
        <f>'Population at Risk'!T26/'Population at Risk'!T$5</f>
        <v>3.2157432611493432E-2</v>
      </c>
      <c r="G26">
        <f>'Population at Risk'!U26/'Population at Risk'!U$5</f>
        <v>1.7078524822549911E-2</v>
      </c>
      <c r="H26">
        <f>'Population at Risk'!D26/'Population at Risk'!D$5</f>
        <v>2.3432950236167826E-2</v>
      </c>
      <c r="I26">
        <f>'Population at Risk'!E26/'Population at Risk'!E$5</f>
        <v>1.5839296948671051E-2</v>
      </c>
      <c r="J26">
        <f>'Population at Risk'!BC26/'Population at Risk'!BC$5</f>
        <v>1.7078524822549908E-2</v>
      </c>
      <c r="K26">
        <f>'Population at Risk'!V26/'Population at Risk'!V$5</f>
        <v>1.86549591095032E-2</v>
      </c>
      <c r="L26">
        <f>'Population at Risk'!F26/'Population at Risk'!F$5</f>
        <v>1.8904441189719127E-2</v>
      </c>
      <c r="M26">
        <f>'Population at Risk'!W26/'Population at Risk'!W$5</f>
        <v>2.1816933241504969E-2</v>
      </c>
      <c r="N26">
        <f>'Population at Risk'!X26/'Population at Risk'!X$5</f>
        <v>2.1816933241504962E-2</v>
      </c>
      <c r="O26">
        <f>'Population at Risk'!Y26/'Population at Risk'!Y$5</f>
        <v>2.1957103207798093E-2</v>
      </c>
      <c r="P26">
        <f>'Population at Risk'!Z26/'Population at Risk'!Z$5</f>
        <v>3.6526123287452375E-2</v>
      </c>
      <c r="Q26">
        <f>'Population at Risk'!AA26/'Population at Risk'!AA$5</f>
        <v>2.4187213746926225E-2</v>
      </c>
      <c r="R26">
        <f>'Population at Risk'!AB26/'Population at Risk'!AB$5</f>
        <v>2.1759437935723377E-2</v>
      </c>
      <c r="S26">
        <f>'Population at Risk'!AY26/'Population at Risk'!AY$5</f>
        <v>2.2745553416163952E-2</v>
      </c>
      <c r="T26">
        <f>'Population at Risk'!AC26/'Population at Risk'!AC$5</f>
        <v>2.7538112980950068E-2</v>
      </c>
      <c r="U26">
        <f>'Population at Risk'!AD26/'Population at Risk'!AD$5</f>
        <v>1.7152789908722679E-2</v>
      </c>
      <c r="V26">
        <f>'Population at Risk'!AE26/'Population at Risk'!AE$5</f>
        <v>1.6835741261226226E-2</v>
      </c>
      <c r="W26">
        <f>'Population at Risk'!G26/'Population at Risk'!G$5</f>
        <v>1.608144721082418E-2</v>
      </c>
      <c r="X26">
        <f>'Population at Risk'!AF26/'Population at Risk'!AF$5</f>
        <v>1.868614713177362E-2</v>
      </c>
      <c r="Y26">
        <f>'Population at Risk'!H26/'Population at Risk'!H$5</f>
        <v>1.9600142495225108E-2</v>
      </c>
      <c r="Z26">
        <f>'Population at Risk'!AG26/'Population at Risk'!AG$5</f>
        <v>1.6835741261226229E-2</v>
      </c>
      <c r="AA26">
        <f>'Population at Risk'!AZ26/'Population at Risk'!AZ$5</f>
        <v>2.3726826202180796E-2</v>
      </c>
      <c r="AB26">
        <f>'Population at Risk'!I26/'Population at Risk'!I$5</f>
        <v>1.6070160157218804E-2</v>
      </c>
      <c r="AC26">
        <f>'Population at Risk'!J26/'Population at Risk'!J$5</f>
        <v>2.5919118658559382E-2</v>
      </c>
      <c r="AD26">
        <f>'Population at Risk'!K26/'Population at Risk'!K$5</f>
        <v>1.9917190310446663E-2</v>
      </c>
      <c r="AE26">
        <f>'Population at Risk'!AH26/'Population at Risk'!AH$5</f>
        <v>1.8851361269059414E-2</v>
      </c>
      <c r="AF26">
        <f>'Population at Risk'!AI26/'Population at Risk'!AI$5</f>
        <v>2.7357634759174389E-2</v>
      </c>
      <c r="AG26">
        <f>'Population at Risk'!BA26/'Population at Risk'!BA$5</f>
        <v>1.8853611479925508E-2</v>
      </c>
      <c r="AH26">
        <f>'Population at Risk'!L26/'Population at Risk'!L$5</f>
        <v>1.6437824752764264E-2</v>
      </c>
      <c r="AI26">
        <f>'Population at Risk'!M26/'Population at Risk'!M$5</f>
        <v>1.6437824752764264E-2</v>
      </c>
      <c r="AJ26">
        <f>'Population at Risk'!AJ26/'Population at Risk'!AJ$5</f>
        <v>1.7935354258057635E-2</v>
      </c>
      <c r="AK26">
        <f>'Population at Risk'!AK26/'Population at Risk'!AK$5</f>
        <v>1.4814998044788882E-2</v>
      </c>
      <c r="AL26">
        <f>'Population at Risk'!AL26/'Population at Risk'!AL$5</f>
        <v>2.2481648530776017E-2</v>
      </c>
      <c r="AM26">
        <f>'Population at Risk'!AM26/'Population at Risk'!AM$5</f>
        <v>2.0342329831204455E-2</v>
      </c>
      <c r="AN26">
        <f>'Population at Risk'!N26/'Population at Risk'!N$5</f>
        <v>3.339186511698404E-2</v>
      </c>
      <c r="AO26">
        <f>'Population at Risk'!AN26/'Population at Risk'!AN$5</f>
        <v>1.6226566586123564E-2</v>
      </c>
      <c r="AP26">
        <f>'Population at Risk'!AO26/'Population at Risk'!AO$5</f>
        <v>1.6226566586123561E-2</v>
      </c>
      <c r="AQ26">
        <f>'Population at Risk'!AP26/'Population at Risk'!AP$5</f>
        <v>1.5967374044773421E-2</v>
      </c>
      <c r="AR26">
        <f>'Population at Risk'!C26/'Population at Risk'!C$5</f>
        <v>3.1978029815322329E-2</v>
      </c>
      <c r="AS26">
        <f>'Population at Risk'!AQ26/'Population at Risk'!AQ$5</f>
        <v>1.7810614564559426E-2</v>
      </c>
      <c r="AT26">
        <f>'Population at Risk'!O26/'Population at Risk'!O$5</f>
        <v>1.9810202426948476E-2</v>
      </c>
      <c r="AU26">
        <f>'Population at Risk'!AR26/'Population at Risk'!AR$5</f>
        <v>2.2869759844448615E-2</v>
      </c>
      <c r="AV26">
        <f>'Population at Risk'!AS26/'Population at Risk'!AS$5</f>
        <v>1.7333019461185619E-2</v>
      </c>
      <c r="AW26">
        <f>'Population at Risk'!AT26/'Population at Risk'!AT$5</f>
        <v>1.4999784229241378E-2</v>
      </c>
      <c r="AX26">
        <f>'Population at Risk'!AU26/'Population at Risk'!AU$5</f>
        <v>1.4999784229241385E-2</v>
      </c>
      <c r="AY26">
        <f>'Population at Risk'!BB26/'Population at Risk'!BB$5</f>
        <v>2.1438893671563965E-2</v>
      </c>
      <c r="AZ26">
        <f>'Population at Risk'!P26/'Population at Risk'!P$5</f>
        <v>1.565097920477742E-2</v>
      </c>
      <c r="BA26">
        <f>'Population at Risk'!AV26/'Population at Risk'!AV$5</f>
        <v>1.5594226105456204E-2</v>
      </c>
      <c r="BB26">
        <f>'Population at Risk'!AW26/'Population at Risk'!AW$5</f>
        <v>1.712090095433277E-2</v>
      </c>
      <c r="BC26">
        <f>'Population at Risk'!Q26/'Population at Risk'!Q$5</f>
        <v>1.8284297239708043E-2</v>
      </c>
      <c r="BD26" s="9">
        <v>24</v>
      </c>
    </row>
    <row r="27" spans="1:56" hidden="1" x14ac:dyDescent="0.35">
      <c r="A27" s="3"/>
      <c r="B27" s="5" t="s">
        <v>64</v>
      </c>
      <c r="C27">
        <f>'Population at Risk'!R27/'Population at Risk'!R$5</f>
        <v>2.3069244643522707E-2</v>
      </c>
      <c r="D27">
        <f>'Population at Risk'!AX27/'Population at Risk'!AX$5</f>
        <v>3.6346246209980851E-2</v>
      </c>
      <c r="E27">
        <f>'Population at Risk'!S27/'Population at Risk'!S$5</f>
        <v>4.024057128852665E-2</v>
      </c>
      <c r="F27">
        <f>'Population at Risk'!T27/'Population at Risk'!T$5</f>
        <v>5.4977232994954869E-2</v>
      </c>
      <c r="G27">
        <f>'Population at Risk'!U27/'Population at Risk'!U$5</f>
        <v>2.6778606560054142E-2</v>
      </c>
      <c r="H27">
        <f>'Population at Risk'!D27/'Population at Risk'!D$5</f>
        <v>3.7135137152358437E-2</v>
      </c>
      <c r="I27">
        <f>'Population at Risk'!E27/'Population at Risk'!E$5</f>
        <v>2.4211880506515134E-2</v>
      </c>
      <c r="J27">
        <f>'Population at Risk'!BC27/'Population at Risk'!BC$5</f>
        <v>2.6778606560054135E-2</v>
      </c>
      <c r="K27">
        <f>'Population at Risk'!V27/'Population at Risk'!V$5</f>
        <v>3.1700208898078459E-2</v>
      </c>
      <c r="L27">
        <f>'Population at Risk'!F27/'Population at Risk'!F$5</f>
        <v>2.7920166931166283E-2</v>
      </c>
      <c r="M27">
        <f>'Population at Risk'!W27/'Population at Risk'!W$5</f>
        <v>3.2059758565245733E-2</v>
      </c>
      <c r="N27">
        <f>'Population at Risk'!X27/'Population at Risk'!X$5</f>
        <v>3.2059758565245726E-2</v>
      </c>
      <c r="O27">
        <f>'Population at Risk'!Y27/'Population at Risk'!Y$5</f>
        <v>3.3380946131952555E-2</v>
      </c>
      <c r="P27">
        <f>'Population at Risk'!Z27/'Population at Risk'!Z$5</f>
        <v>6.2401208816745914E-2</v>
      </c>
      <c r="Q27">
        <f>'Population at Risk'!AA27/'Population at Risk'!AA$5</f>
        <v>3.9608471909609033E-2</v>
      </c>
      <c r="R27">
        <f>'Population at Risk'!AB27/'Population at Risk'!AB$5</f>
        <v>3.4386494360276583E-2</v>
      </c>
      <c r="S27">
        <f>'Population at Risk'!AY27/'Population at Risk'!AY$5</f>
        <v>3.41472219101807E-2</v>
      </c>
      <c r="T27">
        <f>'Population at Risk'!AC27/'Population at Risk'!AC$5</f>
        <v>4.5132766546809283E-2</v>
      </c>
      <c r="U27">
        <f>'Population at Risk'!AD27/'Population at Risk'!AD$5</f>
        <v>2.7254496153602495E-2</v>
      </c>
      <c r="V27">
        <f>'Population at Risk'!AE27/'Population at Risk'!AE$5</f>
        <v>2.7354288867169681E-2</v>
      </c>
      <c r="W27">
        <f>'Population at Risk'!G27/'Population at Risk'!G$5</f>
        <v>2.3925738878147165E-2</v>
      </c>
      <c r="X27">
        <f>'Population at Risk'!AF27/'Population at Risk'!AF$5</f>
        <v>2.6579262029084175E-2</v>
      </c>
      <c r="Y27">
        <f>'Population at Risk'!H27/'Population at Risk'!H$5</f>
        <v>3.0331417517901381E-2</v>
      </c>
      <c r="Z27">
        <f>'Population at Risk'!AG27/'Population at Risk'!AG$5</f>
        <v>2.7354288867169688E-2</v>
      </c>
      <c r="AA27">
        <f>'Population at Risk'!AZ27/'Population at Risk'!AZ$5</f>
        <v>3.6262541246512937E-2</v>
      </c>
      <c r="AB27">
        <f>'Population at Risk'!I27/'Population at Risk'!I$5</f>
        <v>2.1451870104815068E-2</v>
      </c>
      <c r="AC27">
        <f>'Population at Risk'!J27/'Population at Risk'!J$5</f>
        <v>3.5522234594684565E-2</v>
      </c>
      <c r="AD27">
        <f>'Population at Risk'!K27/'Population at Risk'!K$5</f>
        <v>3.1716955826598149E-2</v>
      </c>
      <c r="AE27">
        <f>'Population at Risk'!AH27/'Population at Risk'!AH$5</f>
        <v>3.0810910228896312E-2</v>
      </c>
      <c r="AF27">
        <f>'Population at Risk'!AI27/'Population at Risk'!AI$5</f>
        <v>4.6580111015844007E-2</v>
      </c>
      <c r="AG27">
        <f>'Population at Risk'!BA27/'Population at Risk'!BA$5</f>
        <v>3.0401933533853485E-2</v>
      </c>
      <c r="AH27">
        <f>'Population at Risk'!L27/'Population at Risk'!L$5</f>
        <v>2.5591119279721089E-2</v>
      </c>
      <c r="AI27">
        <f>'Population at Risk'!M27/'Population at Risk'!M$5</f>
        <v>2.5591119279721096E-2</v>
      </c>
      <c r="AJ27">
        <f>'Population at Risk'!AJ27/'Population at Risk'!AJ$5</f>
        <v>3.2375103921386289E-2</v>
      </c>
      <c r="AK27">
        <f>'Population at Risk'!AK27/'Population at Risk'!AK$5</f>
        <v>2.29792179623351E-2</v>
      </c>
      <c r="AL27">
        <f>'Population at Risk'!AL27/'Population at Risk'!AL$5</f>
        <v>3.2597425178146018E-2</v>
      </c>
      <c r="AM27">
        <f>'Population at Risk'!AM27/'Population at Risk'!AM$5</f>
        <v>3.3995763679957984E-2</v>
      </c>
      <c r="AN27">
        <f>'Population at Risk'!N27/'Population at Risk'!N$5</f>
        <v>5.1736248446974296E-2</v>
      </c>
      <c r="AO27">
        <f>'Population at Risk'!AN27/'Population at Risk'!AN$5</f>
        <v>2.6606514441898214E-2</v>
      </c>
      <c r="AP27">
        <f>'Population at Risk'!AO27/'Population at Risk'!AO$5</f>
        <v>2.6606514441898203E-2</v>
      </c>
      <c r="AQ27">
        <f>'Population at Risk'!AP27/'Population at Risk'!AP$5</f>
        <v>2.4427038348249049E-2</v>
      </c>
      <c r="AR27">
        <f>'Population at Risk'!C27/'Population at Risk'!C$5</f>
        <v>5.1676330683760194E-2</v>
      </c>
      <c r="AS27">
        <f>'Population at Risk'!AQ27/'Population at Risk'!AQ$5</f>
        <v>2.784656524948698E-2</v>
      </c>
      <c r="AT27">
        <f>'Population at Risk'!O27/'Population at Risk'!O$5</f>
        <v>3.2599833131436162E-2</v>
      </c>
      <c r="AU27">
        <f>'Population at Risk'!AR27/'Population at Risk'!AR$5</f>
        <v>3.6674106108596879E-2</v>
      </c>
      <c r="AV27">
        <f>'Population at Risk'!AS27/'Population at Risk'!AS$5</f>
        <v>2.313764631888621E-2</v>
      </c>
      <c r="AW27">
        <f>'Population at Risk'!AT27/'Population at Risk'!AT$5</f>
        <v>2.5195677008523269E-2</v>
      </c>
      <c r="AX27">
        <f>'Population at Risk'!AU27/'Population at Risk'!AU$5</f>
        <v>2.5195677008523275E-2</v>
      </c>
      <c r="AY27">
        <f>'Population at Risk'!BB27/'Population at Risk'!BB$5</f>
        <v>3.6953023343935826E-2</v>
      </c>
      <c r="AZ27">
        <f>'Population at Risk'!P27/'Population at Risk'!P$5</f>
        <v>2.2564669294021893E-2</v>
      </c>
      <c r="BA27">
        <f>'Population at Risk'!AV27/'Population at Risk'!AV$5</f>
        <v>2.444775777368215E-2</v>
      </c>
      <c r="BB27">
        <f>'Population at Risk'!AW27/'Population at Risk'!AW$5</f>
        <v>2.7238230582719101E-2</v>
      </c>
      <c r="BC27">
        <f>'Population at Risk'!Q27/'Population at Risk'!Q$5</f>
        <v>2.7808835656681699E-2</v>
      </c>
      <c r="BD27" s="9">
        <v>25</v>
      </c>
    </row>
    <row r="28" spans="1:56" hidden="1" x14ac:dyDescent="0.35">
      <c r="A28" s="3"/>
      <c r="B28" s="5" t="s">
        <v>65</v>
      </c>
      <c r="C28">
        <f>'Population at Risk'!R28/'Population at Risk'!R$5</f>
        <v>2.2637135778478642E-2</v>
      </c>
      <c r="D28">
        <f>'Population at Risk'!AX28/'Population at Risk'!AX$5</f>
        <v>2.8133469900678248E-2</v>
      </c>
      <c r="E28">
        <f>'Population at Risk'!S28/'Population at Risk'!S$5</f>
        <v>3.7558800495558264E-2</v>
      </c>
      <c r="F28">
        <f>'Population at Risk'!T28/'Population at Risk'!T$5</f>
        <v>4.6182778469373804E-2</v>
      </c>
      <c r="G28">
        <f>'Population at Risk'!U28/'Population at Risk'!U$5</f>
        <v>2.8652093065957999E-2</v>
      </c>
      <c r="H28">
        <f>'Population at Risk'!D28/'Population at Risk'!D$5</f>
        <v>3.5203926157588036E-2</v>
      </c>
      <c r="I28">
        <f>'Population at Risk'!E28/'Population at Risk'!E$5</f>
        <v>2.8191713389538804E-2</v>
      </c>
      <c r="J28">
        <f>'Population at Risk'!BC28/'Population at Risk'!BC$5</f>
        <v>2.8652093065957993E-2</v>
      </c>
      <c r="K28">
        <f>'Population at Risk'!V28/'Population at Risk'!V$5</f>
        <v>3.4819756692108295E-2</v>
      </c>
      <c r="L28">
        <f>'Population at Risk'!F28/'Population at Risk'!F$5</f>
        <v>3.0427202560580197E-2</v>
      </c>
      <c r="M28">
        <f>'Population at Risk'!W28/'Population at Risk'!W$5</f>
        <v>3.0884216180473382E-2</v>
      </c>
      <c r="N28">
        <f>'Population at Risk'!X28/'Population at Risk'!X$5</f>
        <v>3.0884216180473378E-2</v>
      </c>
      <c r="O28">
        <f>'Population at Risk'!Y28/'Population at Risk'!Y$5</f>
        <v>3.2623177889287952E-2</v>
      </c>
      <c r="P28">
        <f>'Population at Risk'!Z28/'Population at Risk'!Z$5</f>
        <v>5.1477542920119093E-2</v>
      </c>
      <c r="Q28">
        <f>'Population at Risk'!AA28/'Population at Risk'!AA$5</f>
        <v>3.6948825895538537E-2</v>
      </c>
      <c r="R28">
        <f>'Population at Risk'!AB28/'Population at Risk'!AB$5</f>
        <v>3.3386625129122167E-2</v>
      </c>
      <c r="S28">
        <f>'Population at Risk'!AY28/'Population at Risk'!AY$5</f>
        <v>3.2117841619086686E-2</v>
      </c>
      <c r="T28">
        <f>'Population at Risk'!AC28/'Population at Risk'!AC$5</f>
        <v>3.9360187555323126E-2</v>
      </c>
      <c r="U28">
        <f>'Population at Risk'!AD28/'Population at Risk'!AD$5</f>
        <v>2.9391024202733495E-2</v>
      </c>
      <c r="V28">
        <f>'Population at Risk'!AE28/'Population at Risk'!AE$5</f>
        <v>2.9996332259555121E-2</v>
      </c>
      <c r="W28">
        <f>'Population at Risk'!G28/'Population at Risk'!G$5</f>
        <v>2.4460136009924284E-2</v>
      </c>
      <c r="X28">
        <f>'Population at Risk'!AF28/'Population at Risk'!AF$5</f>
        <v>2.5917300242277164E-2</v>
      </c>
      <c r="Y28">
        <f>'Population at Risk'!H28/'Population at Risk'!H$5</f>
        <v>2.9219221555399168E-2</v>
      </c>
      <c r="Z28">
        <f>'Population at Risk'!AG28/'Population at Risk'!AG$5</f>
        <v>2.9996332259555131E-2</v>
      </c>
      <c r="AA28">
        <f>'Population at Risk'!AZ28/'Population at Risk'!AZ$5</f>
        <v>3.3431546652863853E-2</v>
      </c>
      <c r="AB28">
        <f>'Population at Risk'!I28/'Population at Risk'!I$5</f>
        <v>2.3600149888731683E-2</v>
      </c>
      <c r="AC28">
        <f>'Population at Risk'!J28/'Population at Risk'!J$5</f>
        <v>3.0252856988962171E-2</v>
      </c>
      <c r="AD28">
        <f>'Population at Risk'!K28/'Population at Risk'!K$5</f>
        <v>3.1836571389003164E-2</v>
      </c>
      <c r="AE28">
        <f>'Population at Risk'!AH28/'Population at Risk'!AH$5</f>
        <v>3.3172974668621527E-2</v>
      </c>
      <c r="AF28">
        <f>'Population at Risk'!AI28/'Population at Risk'!AI$5</f>
        <v>4.2508949992086327E-2</v>
      </c>
      <c r="AG28">
        <f>'Population at Risk'!BA28/'Population at Risk'!BA$5</f>
        <v>3.1208365316707513E-2</v>
      </c>
      <c r="AH28">
        <f>'Population at Risk'!L28/'Population at Risk'!L$5</f>
        <v>2.4891414350003728E-2</v>
      </c>
      <c r="AI28">
        <f>'Population at Risk'!M28/'Population at Risk'!M$5</f>
        <v>2.4891414350003731E-2</v>
      </c>
      <c r="AJ28">
        <f>'Population at Risk'!AJ28/'Population at Risk'!AJ$5</f>
        <v>3.4385861223392981E-2</v>
      </c>
      <c r="AK28">
        <f>'Population at Risk'!AK28/'Population at Risk'!AK$5</f>
        <v>2.5856007449719998E-2</v>
      </c>
      <c r="AL28">
        <f>'Population at Risk'!AL28/'Population at Risk'!AL$5</f>
        <v>3.106102980536295E-2</v>
      </c>
      <c r="AM28">
        <f>'Population at Risk'!AM28/'Population at Risk'!AM$5</f>
        <v>3.6142030882389604E-2</v>
      </c>
      <c r="AN28">
        <f>'Population at Risk'!N28/'Population at Risk'!N$5</f>
        <v>3.9688129440944686E-2</v>
      </c>
      <c r="AO28">
        <f>'Population at Risk'!AN28/'Population at Risk'!AN$5</f>
        <v>2.5836194947760575E-2</v>
      </c>
      <c r="AP28">
        <f>'Population at Risk'!AO28/'Population at Risk'!AO$5</f>
        <v>2.5836194947760568E-2</v>
      </c>
      <c r="AQ28">
        <f>'Population at Risk'!AP28/'Population at Risk'!AP$5</f>
        <v>2.6858395583036241E-2</v>
      </c>
      <c r="AR28">
        <f>'Population at Risk'!C28/'Population at Risk'!C$5</f>
        <v>4.3100882685131403E-2</v>
      </c>
      <c r="AS28">
        <f>'Population at Risk'!AQ28/'Population at Risk'!AQ$5</f>
        <v>2.6701394742540921E-2</v>
      </c>
      <c r="AT28">
        <f>'Population at Risk'!O28/'Population at Risk'!O$5</f>
        <v>3.1301452096735689E-2</v>
      </c>
      <c r="AU28">
        <f>'Population at Risk'!AR28/'Population at Risk'!AR$5</f>
        <v>3.4750849270904209E-2</v>
      </c>
      <c r="AV28">
        <f>'Population at Risk'!AS28/'Population at Risk'!AS$5</f>
        <v>2.545474676707133E-2</v>
      </c>
      <c r="AW28">
        <f>'Population at Risk'!AT28/'Population at Risk'!AT$5</f>
        <v>2.2977801501447931E-2</v>
      </c>
      <c r="AX28">
        <f>'Population at Risk'!AU28/'Population at Risk'!AU$5</f>
        <v>2.2977801501447941E-2</v>
      </c>
      <c r="AY28">
        <f>'Population at Risk'!BB28/'Population at Risk'!BB$5</f>
        <v>4.0280992773182131E-2</v>
      </c>
      <c r="AZ28">
        <f>'Population at Risk'!P28/'Population at Risk'!P$5</f>
        <v>2.1423194822477735E-2</v>
      </c>
      <c r="BA28">
        <f>'Population at Risk'!AV28/'Population at Risk'!AV$5</f>
        <v>2.3994968163436443E-2</v>
      </c>
      <c r="BB28">
        <f>'Population at Risk'!AW28/'Population at Risk'!AW$5</f>
        <v>2.9784145146654575E-2</v>
      </c>
      <c r="BC28">
        <f>'Population at Risk'!Q28/'Population at Risk'!Q$5</f>
        <v>2.9072455552762291E-2</v>
      </c>
      <c r="BD28" s="9">
        <v>26</v>
      </c>
    </row>
    <row r="29" spans="1:56" hidden="1" x14ac:dyDescent="0.35">
      <c r="A29" s="3"/>
      <c r="B29" s="5" t="s">
        <v>66</v>
      </c>
      <c r="C29">
        <f>'Population at Risk'!R29/'Population at Risk'!R$5</f>
        <v>3.9249221105986581E-2</v>
      </c>
      <c r="D29">
        <f>'Population at Risk'!AX29/'Population at Risk'!AX$5</f>
        <v>3.7632640907286956E-2</v>
      </c>
      <c r="E29">
        <f>'Population at Risk'!S29/'Population at Risk'!S$5</f>
        <v>4.3717321224879431E-2</v>
      </c>
      <c r="F29">
        <f>'Population at Risk'!T29/'Population at Risk'!T$5</f>
        <v>4.7546804618816621E-2</v>
      </c>
      <c r="G29">
        <f>'Population at Risk'!U29/'Population at Risk'!U$5</f>
        <v>4.1145586705478333E-2</v>
      </c>
      <c r="H29">
        <f>'Population at Risk'!D29/'Population at Risk'!D$5</f>
        <v>4.1438185467194889E-2</v>
      </c>
      <c r="I29">
        <f>'Population at Risk'!E29/'Population at Risk'!E$5</f>
        <v>3.9761966212518485E-2</v>
      </c>
      <c r="J29">
        <f>'Population at Risk'!BC29/'Population at Risk'!BC$5</f>
        <v>4.1145586705478313E-2</v>
      </c>
      <c r="K29">
        <f>'Population at Risk'!V29/'Population at Risk'!V$5</f>
        <v>4.3514516369157485E-2</v>
      </c>
      <c r="L29">
        <f>'Population at Risk'!F29/'Population at Risk'!F$5</f>
        <v>3.9205633675345776E-2</v>
      </c>
      <c r="M29">
        <f>'Population at Risk'!W29/'Population at Risk'!W$5</f>
        <v>3.9838880234365201E-2</v>
      </c>
      <c r="N29">
        <f>'Population at Risk'!X29/'Population at Risk'!X$5</f>
        <v>3.9838880234365187E-2</v>
      </c>
      <c r="O29">
        <f>'Population at Risk'!Y29/'Population at Risk'!Y$5</f>
        <v>4.1771455787291176E-2</v>
      </c>
      <c r="P29">
        <f>'Population at Risk'!Z29/'Population at Risk'!Z$5</f>
        <v>5.2570631564921033E-2</v>
      </c>
      <c r="Q29">
        <f>'Population at Risk'!AA29/'Population at Risk'!AA$5</f>
        <v>4.3064775444324375E-2</v>
      </c>
      <c r="R29">
        <f>'Population at Risk'!AB29/'Population at Risk'!AB$5</f>
        <v>3.9150356349727598E-2</v>
      </c>
      <c r="S29">
        <f>'Population at Risk'!AY29/'Population at Risk'!AY$5</f>
        <v>3.8965878198106374E-2</v>
      </c>
      <c r="T29">
        <f>'Population at Risk'!AC29/'Population at Risk'!AC$5</f>
        <v>4.4374073267134509E-2</v>
      </c>
      <c r="U29">
        <f>'Population at Risk'!AD29/'Population at Risk'!AD$5</f>
        <v>3.8145933682508702E-2</v>
      </c>
      <c r="V29">
        <f>'Population at Risk'!AE29/'Population at Risk'!AE$5</f>
        <v>3.8266048879345455E-2</v>
      </c>
      <c r="W29">
        <f>'Population at Risk'!G29/'Population at Risk'!G$5</f>
        <v>3.3539640330513175E-2</v>
      </c>
      <c r="X29">
        <f>'Population at Risk'!AF29/'Population at Risk'!AF$5</f>
        <v>3.2675077625781958E-2</v>
      </c>
      <c r="Y29">
        <f>'Population at Risk'!H29/'Population at Risk'!H$5</f>
        <v>3.7018668112088149E-2</v>
      </c>
      <c r="Z29">
        <f>'Population at Risk'!AG29/'Population at Risk'!AG$5</f>
        <v>3.8266048879345461E-2</v>
      </c>
      <c r="AA29">
        <f>'Population at Risk'!AZ29/'Population at Risk'!AZ$5</f>
        <v>3.836498005652933E-2</v>
      </c>
      <c r="AB29">
        <f>'Population at Risk'!I29/'Population at Risk'!I$5</f>
        <v>3.0391551502566953E-2</v>
      </c>
      <c r="AC29">
        <f>'Population at Risk'!J29/'Population at Risk'!J$5</f>
        <v>3.997971673786814E-2</v>
      </c>
      <c r="AD29">
        <f>'Population at Risk'!K29/'Population at Risk'!K$5</f>
        <v>4.129668766053745E-2</v>
      </c>
      <c r="AE29">
        <f>'Population at Risk'!AH29/'Population at Risk'!AH$5</f>
        <v>4.1089828955505392E-2</v>
      </c>
      <c r="AF29">
        <f>'Population at Risk'!AI29/'Population at Risk'!AI$5</f>
        <v>4.727724022450349E-2</v>
      </c>
      <c r="AG29">
        <f>'Population at Risk'!BA29/'Population at Risk'!BA$5</f>
        <v>3.531925075539414E-2</v>
      </c>
      <c r="AH29">
        <f>'Population at Risk'!L29/'Population at Risk'!L$5</f>
        <v>3.05476378692985E-2</v>
      </c>
      <c r="AI29">
        <f>'Population at Risk'!M29/'Population at Risk'!M$5</f>
        <v>3.0547637869298511E-2</v>
      </c>
      <c r="AJ29">
        <f>'Population at Risk'!AJ29/'Population at Risk'!AJ$5</f>
        <v>4.3537867560714219E-2</v>
      </c>
      <c r="AK29">
        <f>'Population at Risk'!AK29/'Population at Risk'!AK$5</f>
        <v>2.966684515416133E-2</v>
      </c>
      <c r="AL29">
        <f>'Population at Risk'!AL29/'Population at Risk'!AL$5</f>
        <v>3.9536736010660496E-2</v>
      </c>
      <c r="AM29">
        <f>'Population at Risk'!AM29/'Population at Risk'!AM$5</f>
        <v>4.4340715805196093E-2</v>
      </c>
      <c r="AN29">
        <f>'Population at Risk'!N29/'Population at Risk'!N$5</f>
        <v>4.1011820978904101E-2</v>
      </c>
      <c r="AO29">
        <f>'Population at Risk'!AN29/'Population at Risk'!AN$5</f>
        <v>3.2894111071577331E-2</v>
      </c>
      <c r="AP29">
        <f>'Population at Risk'!AO29/'Population at Risk'!AO$5</f>
        <v>3.2894111071577324E-2</v>
      </c>
      <c r="AQ29">
        <f>'Population at Risk'!AP29/'Population at Risk'!AP$5</f>
        <v>3.2099853564724057E-2</v>
      </c>
      <c r="AR29">
        <f>'Population at Risk'!C29/'Population at Risk'!C$5</f>
        <v>4.3340910410625134E-2</v>
      </c>
      <c r="AS29">
        <f>'Population at Risk'!AQ29/'Population at Risk'!AQ$5</f>
        <v>3.2999100045749075E-2</v>
      </c>
      <c r="AT29">
        <f>'Population at Risk'!O29/'Population at Risk'!O$5</f>
        <v>3.8797637548749674E-2</v>
      </c>
      <c r="AU29">
        <f>'Population at Risk'!AR29/'Population at Risk'!AR$5</f>
        <v>4.1246170991516722E-2</v>
      </c>
      <c r="AV29">
        <f>'Population at Risk'!AS29/'Population at Risk'!AS$5</f>
        <v>3.2779844662157075E-2</v>
      </c>
      <c r="AW29">
        <f>'Population at Risk'!AT29/'Population at Risk'!AT$5</f>
        <v>3.4675750234294693E-2</v>
      </c>
      <c r="AX29">
        <f>'Population at Risk'!AU29/'Population at Risk'!AU$5</f>
        <v>3.4675750234294707E-2</v>
      </c>
      <c r="AY29">
        <f>'Population at Risk'!BB29/'Population at Risk'!BB$5</f>
        <v>4.8549137744996397E-2</v>
      </c>
      <c r="AZ29">
        <f>'Population at Risk'!P29/'Population at Risk'!P$5</f>
        <v>3.5075484153536257E-2</v>
      </c>
      <c r="BA29">
        <f>'Population at Risk'!AV29/'Population at Risk'!AV$5</f>
        <v>3.1050498382237203E-2</v>
      </c>
      <c r="BB29">
        <f>'Population at Risk'!AW29/'Population at Risk'!AW$5</f>
        <v>3.7316933180533488E-2</v>
      </c>
      <c r="BC29">
        <f>'Population at Risk'!Q29/'Population at Risk'!Q$5</f>
        <v>3.9181217115379439E-2</v>
      </c>
      <c r="BD29" s="9">
        <v>27</v>
      </c>
    </row>
    <row r="30" spans="1:56" hidden="1" x14ac:dyDescent="0.35">
      <c r="A30" s="3"/>
      <c r="B30" s="5" t="s">
        <v>67</v>
      </c>
      <c r="C30">
        <f>'Population at Risk'!R30/'Population at Risk'!R$5</f>
        <v>4.2402464796326832E-2</v>
      </c>
      <c r="D30">
        <f>'Population at Risk'!AX30/'Population at Risk'!AX$5</f>
        <v>4.1497919197515803E-2</v>
      </c>
      <c r="E30">
        <f>'Population at Risk'!S30/'Population at Risk'!S$5</f>
        <v>4.3601245359207175E-2</v>
      </c>
      <c r="F30">
        <f>'Population at Risk'!T30/'Population at Risk'!T$5</f>
        <v>4.0846229630842751E-2</v>
      </c>
      <c r="G30">
        <f>'Population at Risk'!U30/'Population at Risk'!U$5</f>
        <v>4.5622926410152767E-2</v>
      </c>
      <c r="H30">
        <f>'Population at Risk'!D30/'Population at Risk'!D$5</f>
        <v>4.0814431525536037E-2</v>
      </c>
      <c r="I30">
        <f>'Population at Risk'!E30/'Population at Risk'!E$5</f>
        <v>4.2320061690820664E-2</v>
      </c>
      <c r="J30">
        <f>'Population at Risk'!BC30/'Population at Risk'!BC$5</f>
        <v>4.562292641015276E-2</v>
      </c>
      <c r="K30">
        <f>'Population at Risk'!V30/'Population at Risk'!V$5</f>
        <v>4.8593658538631936E-2</v>
      </c>
      <c r="L30">
        <f>'Population at Risk'!F30/'Population at Risk'!F$5</f>
        <v>4.3566323639287634E-2</v>
      </c>
      <c r="M30">
        <f>'Population at Risk'!W30/'Population at Risk'!W$5</f>
        <v>4.2299964121818794E-2</v>
      </c>
      <c r="N30">
        <f>'Population at Risk'!X30/'Population at Risk'!X$5</f>
        <v>4.229996412181878E-2</v>
      </c>
      <c r="O30">
        <f>'Population at Risk'!Y30/'Population at Risk'!Y$5</f>
        <v>4.661523888024869E-2</v>
      </c>
      <c r="P30">
        <f>'Population at Risk'!Z30/'Population at Risk'!Z$5</f>
        <v>4.630450166515454E-2</v>
      </c>
      <c r="Q30">
        <f>'Population at Risk'!AA30/'Population at Risk'!AA$5</f>
        <v>4.2659565150984992E-2</v>
      </c>
      <c r="R30">
        <f>'Population at Risk'!AB30/'Population at Risk'!AB$5</f>
        <v>3.9788727132421951E-2</v>
      </c>
      <c r="S30">
        <f>'Population at Risk'!AY30/'Population at Risk'!AY$5</f>
        <v>4.0661729101025959E-2</v>
      </c>
      <c r="T30">
        <f>'Population at Risk'!AC30/'Population at Risk'!AC$5</f>
        <v>4.2508324220956004E-2</v>
      </c>
      <c r="U30">
        <f>'Population at Risk'!AD30/'Population at Risk'!AD$5</f>
        <v>4.3157417362244592E-2</v>
      </c>
      <c r="V30">
        <f>'Population at Risk'!AE30/'Population at Risk'!AE$5</f>
        <v>4.2249455949724728E-2</v>
      </c>
      <c r="W30">
        <f>'Population at Risk'!G30/'Population at Risk'!G$5</f>
        <v>4.0758955143979057E-2</v>
      </c>
      <c r="X30">
        <f>'Population at Risk'!AF30/'Population at Risk'!AF$5</f>
        <v>3.5489642189555352E-2</v>
      </c>
      <c r="Y30">
        <f>'Population at Risk'!H30/'Population at Risk'!H$5</f>
        <v>4.2507531666313998E-2</v>
      </c>
      <c r="Z30">
        <f>'Population at Risk'!AG30/'Population at Risk'!AG$5</f>
        <v>4.2249455949724728E-2</v>
      </c>
      <c r="AA30">
        <f>'Population at Risk'!AZ30/'Population at Risk'!AZ$5</f>
        <v>3.9361131849422984E-2</v>
      </c>
      <c r="AB30">
        <f>'Population at Risk'!I30/'Population at Risk'!I$5</f>
        <v>3.907095578928764E-2</v>
      </c>
      <c r="AC30">
        <f>'Population at Risk'!J30/'Population at Risk'!J$5</f>
        <v>4.4577095534618617E-2</v>
      </c>
      <c r="AD30">
        <f>'Population at Risk'!K30/'Population at Risk'!K$5</f>
        <v>4.6835930336265985E-2</v>
      </c>
      <c r="AE30">
        <f>'Population at Risk'!AH30/'Population at Risk'!AH$5</f>
        <v>4.304348135816654E-2</v>
      </c>
      <c r="AF30">
        <f>'Population at Risk'!AI30/'Population at Risk'!AI$5</f>
        <v>4.4687100178281473E-2</v>
      </c>
      <c r="AG30">
        <f>'Population at Risk'!BA30/'Population at Risk'!BA$5</f>
        <v>3.6656746174864738E-2</v>
      </c>
      <c r="AH30">
        <f>'Population at Risk'!L30/'Population at Risk'!L$5</f>
        <v>3.5968319133066619E-2</v>
      </c>
      <c r="AI30">
        <f>'Population at Risk'!M30/'Population at Risk'!M$5</f>
        <v>3.5968319133066626E-2</v>
      </c>
      <c r="AJ30">
        <f>'Population at Risk'!AJ30/'Population at Risk'!AJ$5</f>
        <v>4.327128807185053E-2</v>
      </c>
      <c r="AK30">
        <f>'Population at Risk'!AK30/'Population at Risk'!AK$5</f>
        <v>3.5560883622086426E-2</v>
      </c>
      <c r="AL30">
        <f>'Population at Risk'!AL30/'Population at Risk'!AL$5</f>
        <v>4.6997515855787632E-2</v>
      </c>
      <c r="AM30">
        <f>'Population at Risk'!AM30/'Population at Risk'!AM$5</f>
        <v>4.6371039852775367E-2</v>
      </c>
      <c r="AN30">
        <f>'Population at Risk'!N30/'Population at Risk'!N$5</f>
        <v>3.6641595673208856E-2</v>
      </c>
      <c r="AO30">
        <f>'Population at Risk'!AN30/'Population at Risk'!AN$5</f>
        <v>3.9623095742424168E-2</v>
      </c>
      <c r="AP30">
        <f>'Population at Risk'!AO30/'Population at Risk'!AO$5</f>
        <v>3.9623095742424161E-2</v>
      </c>
      <c r="AQ30">
        <f>'Population at Risk'!AP30/'Population at Risk'!AP$5</f>
        <v>3.5760648737110788E-2</v>
      </c>
      <c r="AR30">
        <f>'Population at Risk'!C30/'Population at Risk'!C$5</f>
        <v>3.914082635696825E-2</v>
      </c>
      <c r="AS30">
        <f>'Population at Risk'!AQ30/'Population at Risk'!AQ$5</f>
        <v>3.4985301200749254E-2</v>
      </c>
      <c r="AT30">
        <f>'Population at Risk'!O30/'Population at Risk'!O$5</f>
        <v>4.3603669863129683E-2</v>
      </c>
      <c r="AU30">
        <f>'Population at Risk'!AR30/'Population at Risk'!AR$5</f>
        <v>4.2389930756824207E-2</v>
      </c>
      <c r="AV30">
        <f>'Population at Risk'!AS30/'Population at Risk'!AS$5</f>
        <v>4.2141312248131862E-2</v>
      </c>
      <c r="AW30">
        <f>'Population at Risk'!AT30/'Population at Risk'!AT$5</f>
        <v>3.5197959300157948E-2</v>
      </c>
      <c r="AX30">
        <f>'Population at Risk'!AU30/'Population at Risk'!AU$5</f>
        <v>3.5197959300157962E-2</v>
      </c>
      <c r="AY30">
        <f>'Population at Risk'!BB30/'Population at Risk'!BB$5</f>
        <v>5.3624840428362332E-2</v>
      </c>
      <c r="AZ30">
        <f>'Population at Risk'!P30/'Population at Risk'!P$5</f>
        <v>3.8640335750569119E-2</v>
      </c>
      <c r="BA30">
        <f>'Population at Risk'!AV30/'Population at Risk'!AV$5</f>
        <v>3.4966960949328059E-2</v>
      </c>
      <c r="BB30">
        <f>'Population at Risk'!AW30/'Population at Risk'!AW$5</f>
        <v>3.9168719430318022E-2</v>
      </c>
      <c r="BC30">
        <f>'Population at Risk'!Q30/'Population at Risk'!Q$5</f>
        <v>4.1775793578051487E-2</v>
      </c>
      <c r="BD30" s="9">
        <v>28</v>
      </c>
    </row>
    <row r="31" spans="1:56" hidden="1" x14ac:dyDescent="0.35">
      <c r="A31" s="3"/>
      <c r="B31" s="5" t="s">
        <v>68</v>
      </c>
      <c r="C31">
        <f>'Population at Risk'!R31/'Population at Risk'!R$5</f>
        <v>5.388220566430256E-2</v>
      </c>
      <c r="D31">
        <f>'Population at Risk'!AX31/'Population at Risk'!AX$5</f>
        <v>5.4379219969194439E-2</v>
      </c>
      <c r="E31">
        <f>'Population at Risk'!S31/'Population at Risk'!S$5</f>
        <v>5.1385718717784266E-2</v>
      </c>
      <c r="F31">
        <f>'Population at Risk'!T31/'Population at Risk'!T$5</f>
        <v>4.2431883702876559E-2</v>
      </c>
      <c r="G31">
        <f>'Population at Risk'!U31/'Population at Risk'!U$5</f>
        <v>5.2597701460363105E-2</v>
      </c>
      <c r="H31">
        <f>'Population at Risk'!D31/'Population at Risk'!D$5</f>
        <v>4.8173228513163885E-2</v>
      </c>
      <c r="I31">
        <f>'Population at Risk'!E31/'Population at Risk'!E$5</f>
        <v>5.4294446173890197E-2</v>
      </c>
      <c r="J31">
        <f>'Population at Risk'!BC31/'Population at Risk'!BC$5</f>
        <v>5.2597701460363078E-2</v>
      </c>
      <c r="K31">
        <f>'Population at Risk'!V31/'Population at Risk'!V$5</f>
        <v>5.533765865866927E-2</v>
      </c>
      <c r="L31">
        <f>'Population at Risk'!F31/'Population at Risk'!F$5</f>
        <v>5.2524905319140107E-2</v>
      </c>
      <c r="M31">
        <f>'Population at Risk'!W31/'Population at Risk'!W$5</f>
        <v>5.2514934431078256E-2</v>
      </c>
      <c r="N31">
        <f>'Population at Risk'!X31/'Population at Risk'!X$5</f>
        <v>5.2514934431078235E-2</v>
      </c>
      <c r="O31">
        <f>'Population at Risk'!Y31/'Population at Risk'!Y$5</f>
        <v>5.6226644645096649E-2</v>
      </c>
      <c r="P31">
        <f>'Population at Risk'!Z31/'Population at Risk'!Z$5</f>
        <v>5.6679883043299614E-2</v>
      </c>
      <c r="Q31">
        <f>'Population at Risk'!AA31/'Population at Risk'!AA$5</f>
        <v>5.3752859977740909E-2</v>
      </c>
      <c r="R31">
        <f>'Population at Risk'!AB31/'Population at Risk'!AB$5</f>
        <v>4.7406969641617822E-2</v>
      </c>
      <c r="S31">
        <f>'Population at Risk'!AY31/'Population at Risk'!AY$5</f>
        <v>5.1201879589683759E-2</v>
      </c>
      <c r="T31">
        <f>'Population at Risk'!AC31/'Population at Risk'!AC$5</f>
        <v>5.4238273361527999E-2</v>
      </c>
      <c r="U31">
        <f>'Population at Risk'!AD31/'Population at Risk'!AD$5</f>
        <v>5.5396408240890885E-2</v>
      </c>
      <c r="V31">
        <f>'Population at Risk'!AE31/'Population at Risk'!AE$5</f>
        <v>5.419854284577405E-2</v>
      </c>
      <c r="W31">
        <f>'Population at Risk'!G31/'Population at Risk'!G$5</f>
        <v>5.2405121134060782E-2</v>
      </c>
      <c r="X31">
        <f>'Population at Risk'!AF31/'Population at Risk'!AF$5</f>
        <v>5.0537914468667837E-2</v>
      </c>
      <c r="Y31">
        <f>'Population at Risk'!H31/'Population at Risk'!H$5</f>
        <v>5.4899937906621073E-2</v>
      </c>
      <c r="Z31">
        <f>'Population at Risk'!AG31/'Population at Risk'!AG$5</f>
        <v>5.4198542845774064E-2</v>
      </c>
      <c r="AA31">
        <f>'Population at Risk'!AZ31/'Population at Risk'!AZ$5</f>
        <v>5.0258623587503624E-2</v>
      </c>
      <c r="AB31">
        <f>'Population at Risk'!I31/'Population at Risk'!I$5</f>
        <v>5.2508641158020453E-2</v>
      </c>
      <c r="AC31">
        <f>'Population at Risk'!J31/'Population at Risk'!J$5</f>
        <v>5.7575811929252332E-2</v>
      </c>
      <c r="AD31">
        <f>'Population at Risk'!K31/'Population at Risk'!K$5</f>
        <v>5.9158623029772837E-2</v>
      </c>
      <c r="AE31">
        <f>'Population at Risk'!AH31/'Population at Risk'!AH$5</f>
        <v>5.3144241320791437E-2</v>
      </c>
      <c r="AF31">
        <f>'Population at Risk'!AI31/'Population at Risk'!AI$5</f>
        <v>5.0497525839782488E-2</v>
      </c>
      <c r="AG31">
        <f>'Population at Risk'!BA31/'Population at Risk'!BA$5</f>
        <v>4.9453317417174431E-2</v>
      </c>
      <c r="AH31">
        <f>'Population at Risk'!L31/'Population at Risk'!L$5</f>
        <v>4.84719048183197E-2</v>
      </c>
      <c r="AI31">
        <f>'Population at Risk'!M31/'Population at Risk'!M$5</f>
        <v>4.8471904818319714E-2</v>
      </c>
      <c r="AJ31">
        <f>'Population at Risk'!AJ31/'Population at Risk'!AJ$5</f>
        <v>5.3257730044718218E-2</v>
      </c>
      <c r="AK31">
        <f>'Population at Risk'!AK31/'Population at Risk'!AK$5</f>
        <v>4.4267543927992974E-2</v>
      </c>
      <c r="AL31">
        <f>'Population at Risk'!AL31/'Population at Risk'!AL$5</f>
        <v>6.0772513831286033E-2</v>
      </c>
      <c r="AM31">
        <f>'Population at Risk'!AM31/'Population at Risk'!AM$5</f>
        <v>5.5916653000898021E-2</v>
      </c>
      <c r="AN31">
        <f>'Population at Risk'!N31/'Population at Risk'!N$5</f>
        <v>4.4985526721502467E-2</v>
      </c>
      <c r="AO31">
        <f>'Population at Risk'!AN31/'Population at Risk'!AN$5</f>
        <v>5.2388337539892478E-2</v>
      </c>
      <c r="AP31">
        <f>'Population at Risk'!AO31/'Population at Risk'!AO$5</f>
        <v>5.2388337539892457E-2</v>
      </c>
      <c r="AQ31">
        <f>'Population at Risk'!AP31/'Population at Risk'!AP$5</f>
        <v>4.9628853356910717E-2</v>
      </c>
      <c r="AR31">
        <f>'Population at Risk'!C31/'Population at Risk'!C$5</f>
        <v>4.1315559652295698E-2</v>
      </c>
      <c r="AS31">
        <f>'Population at Risk'!AQ31/'Population at Risk'!AQ$5</f>
        <v>4.6445483995387074E-2</v>
      </c>
      <c r="AT31">
        <f>'Population at Risk'!O31/'Population at Risk'!O$5</f>
        <v>5.6977689868360083E-2</v>
      </c>
      <c r="AU31">
        <f>'Population at Risk'!AR31/'Population at Risk'!AR$5</f>
        <v>5.2440504727678847E-2</v>
      </c>
      <c r="AV31">
        <f>'Population at Risk'!AS31/'Population at Risk'!AS$5</f>
        <v>5.6634986220939675E-2</v>
      </c>
      <c r="AW31">
        <f>'Population at Risk'!AT31/'Population at Risk'!AT$5</f>
        <v>4.941104653603326E-2</v>
      </c>
      <c r="AX31">
        <f>'Population at Risk'!AU31/'Population at Risk'!AU$5</f>
        <v>4.941104653603328E-2</v>
      </c>
      <c r="AY31">
        <f>'Population at Risk'!BB31/'Population at Risk'!BB$5</f>
        <v>6.3486537418607381E-2</v>
      </c>
      <c r="AZ31">
        <f>'Population at Risk'!P31/'Population at Risk'!P$5</f>
        <v>5.1347854280677813E-2</v>
      </c>
      <c r="BA31">
        <f>'Population at Risk'!AV31/'Population at Risk'!AV$5</f>
        <v>4.4442324489912706E-2</v>
      </c>
      <c r="BB31">
        <f>'Population at Risk'!AW31/'Population at Risk'!AW$5</f>
        <v>4.9689783183924412E-2</v>
      </c>
      <c r="BC31">
        <f>'Population at Risk'!Q31/'Population at Risk'!Q$5</f>
        <v>5.5790890587905734E-2</v>
      </c>
      <c r="BD31" s="9">
        <v>29</v>
      </c>
    </row>
    <row r="32" spans="1:56" hidden="1" x14ac:dyDescent="0.35">
      <c r="A32" s="3"/>
      <c r="B32" s="5" t="s">
        <v>69</v>
      </c>
      <c r="C32">
        <f>'Population at Risk'!R32/'Population at Risk'!R$5</f>
        <v>5.4672442405166673E-2</v>
      </c>
      <c r="D32">
        <f>'Population at Risk'!AX32/'Population at Risk'!AX$5</f>
        <v>5.5739913607669493E-2</v>
      </c>
      <c r="E32">
        <f>'Population at Risk'!S32/'Population at Risk'!S$5</f>
        <v>5.1518497062404751E-2</v>
      </c>
      <c r="F32">
        <f>'Population at Risk'!T32/'Population at Risk'!T$5</f>
        <v>4.1974243372663575E-2</v>
      </c>
      <c r="G32">
        <f>'Population at Risk'!U32/'Population at Risk'!U$5</f>
        <v>5.5757204828949032E-2</v>
      </c>
      <c r="H32">
        <f>'Population at Risk'!D32/'Population at Risk'!D$5</f>
        <v>4.9505539854811674E-2</v>
      </c>
      <c r="I32">
        <f>'Population at Risk'!E32/'Population at Risk'!E$5</f>
        <v>5.4449760851366227E-2</v>
      </c>
      <c r="J32">
        <f>'Population at Risk'!BC32/'Population at Risk'!BC$5</f>
        <v>5.5757204828949018E-2</v>
      </c>
      <c r="K32">
        <f>'Population at Risk'!V32/'Population at Risk'!V$5</f>
        <v>5.5108457156586972E-2</v>
      </c>
      <c r="L32">
        <f>'Population at Risk'!F32/'Population at Risk'!F$5</f>
        <v>5.5805529613080947E-2</v>
      </c>
      <c r="M32">
        <f>'Population at Risk'!W32/'Population at Risk'!W$5</f>
        <v>5.4566007770263117E-2</v>
      </c>
      <c r="N32">
        <f>'Population at Risk'!X32/'Population at Risk'!X$5</f>
        <v>5.4566007770263117E-2</v>
      </c>
      <c r="O32">
        <f>'Population at Risk'!Y32/'Population at Risk'!Y$5</f>
        <v>5.6444769215035044E-2</v>
      </c>
      <c r="P32">
        <f>'Population at Risk'!Z32/'Population at Risk'!Z$5</f>
        <v>5.913606442078348E-2</v>
      </c>
      <c r="Q32">
        <f>'Population at Risk'!AA32/'Population at Risk'!AA$5</f>
        <v>5.5317491943101878E-2</v>
      </c>
      <c r="R32">
        <f>'Population at Risk'!AB32/'Population at Risk'!AB$5</f>
        <v>4.8757160260848725E-2</v>
      </c>
      <c r="S32">
        <f>'Population at Risk'!AY32/'Population at Risk'!AY$5</f>
        <v>5.4339891946393354E-2</v>
      </c>
      <c r="T32">
        <f>'Population at Risk'!AC32/'Population at Risk'!AC$5</f>
        <v>5.6227575396728992E-2</v>
      </c>
      <c r="U32">
        <f>'Population at Risk'!AD32/'Population at Risk'!AD$5</f>
        <v>6.0255135225360704E-2</v>
      </c>
      <c r="V32">
        <f>'Population at Risk'!AE32/'Population at Risk'!AE$5</f>
        <v>5.7911370048055306E-2</v>
      </c>
      <c r="W32">
        <f>'Population at Risk'!G32/'Population at Risk'!G$5</f>
        <v>5.9806339511568239E-2</v>
      </c>
      <c r="X32">
        <f>'Population at Risk'!AF32/'Population at Risk'!AF$5</f>
        <v>5.3304970175148819E-2</v>
      </c>
      <c r="Y32">
        <f>'Population at Risk'!H32/'Population at Risk'!H$5</f>
        <v>5.7484746586256255E-2</v>
      </c>
      <c r="Z32">
        <f>'Population at Risk'!AG32/'Population at Risk'!AG$5</f>
        <v>5.7911370048055313E-2</v>
      </c>
      <c r="AA32">
        <f>'Population at Risk'!AZ32/'Population at Risk'!AZ$5</f>
        <v>5.4420049611986383E-2</v>
      </c>
      <c r="AB32">
        <f>'Population at Risk'!I32/'Population at Risk'!I$5</f>
        <v>5.4770887925097364E-2</v>
      </c>
      <c r="AC32">
        <f>'Population at Risk'!J32/'Population at Risk'!J$5</f>
        <v>5.8315174930491577E-2</v>
      </c>
      <c r="AD32">
        <f>'Population at Risk'!K32/'Population at Risk'!K$5</f>
        <v>5.8785565784796136E-2</v>
      </c>
      <c r="AE32">
        <f>'Population at Risk'!AH32/'Population at Risk'!AH$5</f>
        <v>5.4027735898648822E-2</v>
      </c>
      <c r="AF32">
        <f>'Population at Risk'!AI32/'Population at Risk'!AI$5</f>
        <v>4.9442064962453826E-2</v>
      </c>
      <c r="AG32">
        <f>'Population at Risk'!BA32/'Population at Risk'!BA$5</f>
        <v>5.1666002848782755E-2</v>
      </c>
      <c r="AH32">
        <f>'Population at Risk'!L32/'Population at Risk'!L$5</f>
        <v>5.2754958086325514E-2</v>
      </c>
      <c r="AI32">
        <f>'Population at Risk'!M32/'Population at Risk'!M$5</f>
        <v>5.2754958086325528E-2</v>
      </c>
      <c r="AJ32">
        <f>'Population at Risk'!AJ32/'Population at Risk'!AJ$5</f>
        <v>5.2800672952565936E-2</v>
      </c>
      <c r="AK32">
        <f>'Population at Risk'!AK32/'Population at Risk'!AK$5</f>
        <v>4.5693628331956303E-2</v>
      </c>
      <c r="AL32">
        <f>'Population at Risk'!AL32/'Population at Risk'!AL$5</f>
        <v>6.4204482061591905E-2</v>
      </c>
      <c r="AM32">
        <f>'Population at Risk'!AM32/'Population at Risk'!AM$5</f>
        <v>5.6262068248011166E-2</v>
      </c>
      <c r="AN32">
        <f>'Population at Risk'!N32/'Population at Risk'!N$5</f>
        <v>5.1484366357497154E-2</v>
      </c>
      <c r="AO32">
        <f>'Population at Risk'!AN32/'Population at Risk'!AN$5</f>
        <v>5.6584025552086026E-2</v>
      </c>
      <c r="AP32">
        <f>'Population at Risk'!AO32/'Population at Risk'!AO$5</f>
        <v>5.6584025552086019E-2</v>
      </c>
      <c r="AQ32">
        <f>'Population at Risk'!AP32/'Population at Risk'!AP$5</f>
        <v>5.1836112196702706E-2</v>
      </c>
      <c r="AR32">
        <f>'Population at Risk'!C32/'Population at Risk'!C$5</f>
        <v>4.3971290693086675E-2</v>
      </c>
      <c r="AS32">
        <f>'Population at Risk'!AQ32/'Population at Risk'!AQ$5</f>
        <v>4.6803280279692071E-2</v>
      </c>
      <c r="AT32">
        <f>'Population at Risk'!O32/'Population at Risk'!O$5</f>
        <v>5.7352801340013838E-2</v>
      </c>
      <c r="AU32">
        <f>'Population at Risk'!AR32/'Population at Risk'!AR$5</f>
        <v>5.4122155360504846E-2</v>
      </c>
      <c r="AV32">
        <f>'Population at Risk'!AS32/'Population at Risk'!AS$5</f>
        <v>5.9075009646725775E-2</v>
      </c>
      <c r="AW32">
        <f>'Population at Risk'!AT32/'Population at Risk'!AT$5</f>
        <v>5.0575509822466912E-2</v>
      </c>
      <c r="AX32">
        <f>'Population at Risk'!AU32/'Population at Risk'!AU$5</f>
        <v>5.0575509822466926E-2</v>
      </c>
      <c r="AY32">
        <f>'Population at Risk'!BB32/'Population at Risk'!BB$5</f>
        <v>6.1320605937911755E-2</v>
      </c>
      <c r="AZ32">
        <f>'Population at Risk'!P32/'Population at Risk'!P$5</f>
        <v>5.3644856008772931E-2</v>
      </c>
      <c r="BA32">
        <f>'Population at Risk'!AV32/'Population at Risk'!AV$5</f>
        <v>4.8207055105091885E-2</v>
      </c>
      <c r="BB32">
        <f>'Population at Risk'!AW32/'Population at Risk'!AW$5</f>
        <v>5.109720515554575E-2</v>
      </c>
      <c r="BC32">
        <f>'Population at Risk'!Q32/'Population at Risk'!Q$5</f>
        <v>5.3402318427952469E-2</v>
      </c>
      <c r="BD32" s="9">
        <v>30</v>
      </c>
    </row>
    <row r="33" spans="1:56" hidden="1" x14ac:dyDescent="0.35">
      <c r="A33" s="3"/>
      <c r="B33" s="5" t="s">
        <v>70</v>
      </c>
      <c r="C33">
        <f>'Population at Risk'!R33/'Population at Risk'!R$5</f>
        <v>5.0708940090411048E-2</v>
      </c>
      <c r="D33">
        <f>'Population at Risk'!AX33/'Population at Risk'!AX$5</f>
        <v>4.9047781177560326E-2</v>
      </c>
      <c r="E33">
        <f>'Population at Risk'!S33/'Population at Risk'!S$5</f>
        <v>4.8435868246618406E-2</v>
      </c>
      <c r="F33">
        <f>'Population at Risk'!T33/'Population at Risk'!T$5</f>
        <v>4.0282916567826441E-2</v>
      </c>
      <c r="G33">
        <f>'Population at Risk'!U33/'Population at Risk'!U$5</f>
        <v>5.2839765655174911E-2</v>
      </c>
      <c r="H33">
        <f>'Population at Risk'!D33/'Population at Risk'!D$5</f>
        <v>4.4974248371035835E-2</v>
      </c>
      <c r="I33">
        <f>'Population at Risk'!E33/'Population at Risk'!E$5</f>
        <v>4.782191986568031E-2</v>
      </c>
      <c r="J33">
        <f>'Population at Risk'!BC33/'Population at Risk'!BC$5</f>
        <v>5.2839765655174883E-2</v>
      </c>
      <c r="K33">
        <f>'Population at Risk'!V33/'Population at Risk'!V$5</f>
        <v>4.9931989416521043E-2</v>
      </c>
      <c r="L33">
        <f>'Population at Risk'!F33/'Population at Risk'!F$5</f>
        <v>5.4349678523617044E-2</v>
      </c>
      <c r="M33">
        <f>'Population at Risk'!W33/'Population at Risk'!W$5</f>
        <v>5.0629035465907531E-2</v>
      </c>
      <c r="N33">
        <f>'Population at Risk'!X33/'Population at Risk'!X$5</f>
        <v>5.0629035465907524E-2</v>
      </c>
      <c r="O33">
        <f>'Population at Risk'!Y33/'Population at Risk'!Y$5</f>
        <v>5.0776617903736984E-2</v>
      </c>
      <c r="P33">
        <f>'Population at Risk'!Z33/'Population at Risk'!Z$5</f>
        <v>5.2223419798284015E-2</v>
      </c>
      <c r="Q33">
        <f>'Population at Risk'!AA33/'Population at Risk'!AA$5</f>
        <v>5.074903681305197E-2</v>
      </c>
      <c r="R33">
        <f>'Population at Risk'!AB33/'Population at Risk'!AB$5</f>
        <v>4.4320550598285081E-2</v>
      </c>
      <c r="S33">
        <f>'Population at Risk'!AY33/'Population at Risk'!AY$5</f>
        <v>5.0848556960467993E-2</v>
      </c>
      <c r="T33">
        <f>'Population at Risk'!AC33/'Population at Risk'!AC$5</f>
        <v>5.1247702442107704E-2</v>
      </c>
      <c r="U33">
        <f>'Population at Risk'!AD33/'Population at Risk'!AD$5</f>
        <v>5.7235505443052205E-2</v>
      </c>
      <c r="V33">
        <f>'Population at Risk'!AE33/'Population at Risk'!AE$5</f>
        <v>5.4687301180945357E-2</v>
      </c>
      <c r="W33">
        <f>'Population at Risk'!G33/'Population at Risk'!G$5</f>
        <v>5.767664395344952E-2</v>
      </c>
      <c r="X33">
        <f>'Population at Risk'!AF33/'Population at Risk'!AF$5</f>
        <v>5.0243613995761043E-2</v>
      </c>
      <c r="Y33">
        <f>'Population at Risk'!H33/'Population at Risk'!H$5</f>
        <v>5.3955984225392654E-2</v>
      </c>
      <c r="Z33">
        <f>'Population at Risk'!AG33/'Population at Risk'!AG$5</f>
        <v>5.4687301180945364E-2</v>
      </c>
      <c r="AA33">
        <f>'Population at Risk'!AZ33/'Population at Risk'!AZ$5</f>
        <v>5.132284538576961E-2</v>
      </c>
      <c r="AB33">
        <f>'Population at Risk'!I33/'Population at Risk'!I$5</f>
        <v>5.2502255704281679E-2</v>
      </c>
      <c r="AC33">
        <f>'Population at Risk'!J33/'Population at Risk'!J$5</f>
        <v>5.204361659840423E-2</v>
      </c>
      <c r="AD33">
        <f>'Population at Risk'!K33/'Population at Risk'!K$5</f>
        <v>5.3656280634545715E-2</v>
      </c>
      <c r="AE33">
        <f>'Population at Risk'!AH33/'Population at Risk'!AH$5</f>
        <v>5.0109179110257467E-2</v>
      </c>
      <c r="AF33">
        <f>'Population at Risk'!AI33/'Population at Risk'!AI$5</f>
        <v>4.6639893396313081E-2</v>
      </c>
      <c r="AG33">
        <f>'Population at Risk'!BA33/'Population at Risk'!BA$5</f>
        <v>4.812624293975544E-2</v>
      </c>
      <c r="AH33">
        <f>'Population at Risk'!L33/'Population at Risk'!L$5</f>
        <v>5.0352406581309177E-2</v>
      </c>
      <c r="AI33">
        <f>'Population at Risk'!M33/'Population at Risk'!M$5</f>
        <v>5.0352406581309177E-2</v>
      </c>
      <c r="AJ33">
        <f>'Population at Risk'!AJ33/'Population at Risk'!AJ$5</f>
        <v>5.119337125765417E-2</v>
      </c>
      <c r="AK33">
        <f>'Population at Risk'!AK33/'Population at Risk'!AK$5</f>
        <v>4.164646584703649E-2</v>
      </c>
      <c r="AL33">
        <f>'Population at Risk'!AL33/'Population at Risk'!AL$5</f>
        <v>5.8984453686838668E-2</v>
      </c>
      <c r="AM33">
        <f>'Population at Risk'!AM33/'Population at Risk'!AM$5</f>
        <v>5.0644442108183786E-2</v>
      </c>
      <c r="AN33">
        <f>'Population at Risk'!N33/'Population at Risk'!N$5</f>
        <v>4.9103196920453923E-2</v>
      </c>
      <c r="AO33">
        <f>'Population at Risk'!AN33/'Population at Risk'!AN$5</f>
        <v>5.1322349060161442E-2</v>
      </c>
      <c r="AP33">
        <f>'Population at Risk'!AO33/'Population at Risk'!AO$5</f>
        <v>5.1322349060161428E-2</v>
      </c>
      <c r="AQ33">
        <f>'Population at Risk'!AP33/'Population at Risk'!AP$5</f>
        <v>4.7119141141543378E-2</v>
      </c>
      <c r="AR33">
        <f>'Population at Risk'!C33/'Population at Risk'!C$5</f>
        <v>4.1794228590782904E-2</v>
      </c>
      <c r="AS33">
        <f>'Population at Risk'!AQ33/'Population at Risk'!AQ$5</f>
        <v>4.3069573926899099E-2</v>
      </c>
      <c r="AT33">
        <f>'Population at Risk'!O33/'Population at Risk'!O$5</f>
        <v>5.1897271299400256E-2</v>
      </c>
      <c r="AU33">
        <f>'Population at Risk'!AR33/'Population at Risk'!AR$5</f>
        <v>5.0200206200591561E-2</v>
      </c>
      <c r="AV33">
        <f>'Population at Risk'!AS33/'Population at Risk'!AS$5</f>
        <v>5.6628098971973906E-2</v>
      </c>
      <c r="AW33">
        <f>'Population at Risk'!AT33/'Population at Risk'!AT$5</f>
        <v>4.379012258069967E-2</v>
      </c>
      <c r="AX33">
        <f>'Population at Risk'!AU33/'Population at Risk'!AU$5</f>
        <v>4.379012258069969E-2</v>
      </c>
      <c r="AY33">
        <f>'Population at Risk'!BB33/'Population at Risk'!BB$5</f>
        <v>5.4132862739702539E-2</v>
      </c>
      <c r="AZ33">
        <f>'Population at Risk'!P33/'Population at Risk'!P$5</f>
        <v>5.4321178559541106E-2</v>
      </c>
      <c r="BA33">
        <f>'Population at Risk'!AV33/'Population at Risk'!AV$5</f>
        <v>4.8418958297302424E-2</v>
      </c>
      <c r="BB33">
        <f>'Population at Risk'!AW33/'Population at Risk'!AW$5</f>
        <v>4.8920809960933898E-2</v>
      </c>
      <c r="BC33">
        <f>'Population at Risk'!Q33/'Population at Risk'!Q$5</f>
        <v>5.1780838816817991E-2</v>
      </c>
      <c r="BD33" s="9">
        <v>31</v>
      </c>
    </row>
    <row r="34" spans="1:56" hidden="1" x14ac:dyDescent="0.35">
      <c r="A34" s="3"/>
      <c r="B34" s="5" t="s">
        <v>71</v>
      </c>
      <c r="C34">
        <f>'Population at Risk'!R34/'Population at Risk'!R$5</f>
        <v>4.4293174084945916E-2</v>
      </c>
      <c r="D34">
        <f>'Population at Risk'!AX34/'Population at Risk'!AX$5</f>
        <v>4.1721477590441869E-2</v>
      </c>
      <c r="E34">
        <f>'Population at Risk'!S34/'Population at Risk'!S$5</f>
        <v>4.1422354130431716E-2</v>
      </c>
      <c r="F34">
        <f>'Population at Risk'!T34/'Population at Risk'!T$5</f>
        <v>3.3039694980900383E-2</v>
      </c>
      <c r="G34">
        <f>'Population at Risk'!U34/'Population at Risk'!U$5</f>
        <v>5.3481599097418321E-2</v>
      </c>
      <c r="H34">
        <f>'Population at Risk'!D34/'Population at Risk'!D$5</f>
        <v>4.0241526849056304E-2</v>
      </c>
      <c r="I34">
        <f>'Population at Risk'!E34/'Population at Risk'!E$5</f>
        <v>4.4100977209004875E-2</v>
      </c>
      <c r="J34">
        <f>'Population at Risk'!BC34/'Population at Risk'!BC$5</f>
        <v>5.34815990974183E-2</v>
      </c>
      <c r="K34">
        <f>'Population at Risk'!V34/'Population at Risk'!V$5</f>
        <v>4.4044968282383273E-2</v>
      </c>
      <c r="L34">
        <f>'Population at Risk'!F34/'Population at Risk'!F$5</f>
        <v>4.914236878237415E-2</v>
      </c>
      <c r="M34">
        <f>'Population at Risk'!W34/'Population at Risk'!W$5</f>
        <v>4.5016468518426209E-2</v>
      </c>
      <c r="N34">
        <f>'Population at Risk'!X34/'Population at Risk'!X$5</f>
        <v>4.5016468518426209E-2</v>
      </c>
      <c r="O34">
        <f>'Population at Risk'!Y34/'Population at Risk'!Y$5</f>
        <v>4.4253106981568764E-2</v>
      </c>
      <c r="P34">
        <f>'Population at Risk'!Z34/'Population at Risk'!Z$5</f>
        <v>4.0556961742579646E-2</v>
      </c>
      <c r="Q34">
        <f>'Population at Risk'!AA34/'Population at Risk'!AA$5</f>
        <v>4.2014041185897313E-2</v>
      </c>
      <c r="R34">
        <f>'Population at Risk'!AB34/'Population at Risk'!AB$5</f>
        <v>3.9917277290444239E-2</v>
      </c>
      <c r="S34">
        <f>'Population at Risk'!AY34/'Population at Risk'!AY$5</f>
        <v>4.4861655678399399E-2</v>
      </c>
      <c r="T34">
        <f>'Population at Risk'!AC34/'Population at Risk'!AC$5</f>
        <v>4.1200087765782489E-2</v>
      </c>
      <c r="U34">
        <f>'Population at Risk'!AD34/'Population at Risk'!AD$5</f>
        <v>5.334131317518892E-2</v>
      </c>
      <c r="V34">
        <f>'Population at Risk'!AE34/'Population at Risk'!AE$5</f>
        <v>5.0795276629491216E-2</v>
      </c>
      <c r="W34">
        <f>'Population at Risk'!G34/'Population at Risk'!G$5</f>
        <v>5.4213807241647795E-2</v>
      </c>
      <c r="X34">
        <f>'Population at Risk'!AF34/'Population at Risk'!AF$5</f>
        <v>4.0432817729622532E-2</v>
      </c>
      <c r="Y34">
        <f>'Population at Risk'!H34/'Population at Risk'!H$5</f>
        <v>4.8936924366410804E-2</v>
      </c>
      <c r="Z34">
        <f>'Population at Risk'!AG34/'Population at Risk'!AG$5</f>
        <v>5.079527662949123E-2</v>
      </c>
      <c r="AA34">
        <f>'Population at Risk'!AZ34/'Population at Risk'!AZ$5</f>
        <v>4.4957342168020394E-2</v>
      </c>
      <c r="AB34">
        <f>'Population at Risk'!I34/'Population at Risk'!I$5</f>
        <v>4.7605876095096471E-2</v>
      </c>
      <c r="AC34">
        <f>'Population at Risk'!J34/'Population at Risk'!J$5</f>
        <v>4.474355932192696E-2</v>
      </c>
      <c r="AD34">
        <f>'Population at Risk'!K34/'Population at Risk'!K$5</f>
        <v>4.6893527076597268E-2</v>
      </c>
      <c r="AE34">
        <f>'Population at Risk'!AH34/'Population at Risk'!AH$5</f>
        <v>4.346677025182874E-2</v>
      </c>
      <c r="AF34">
        <f>'Population at Risk'!AI34/'Population at Risk'!AI$5</f>
        <v>3.8704207916253279E-2</v>
      </c>
      <c r="AG34">
        <f>'Population at Risk'!BA34/'Population at Risk'!BA$5</f>
        <v>4.0723902957257856E-2</v>
      </c>
      <c r="AH34">
        <f>'Population at Risk'!L34/'Population at Risk'!L$5</f>
        <v>4.8894403938071831E-2</v>
      </c>
      <c r="AI34">
        <f>'Population at Risk'!M34/'Population at Risk'!M$5</f>
        <v>4.8894403938071845E-2</v>
      </c>
      <c r="AJ34">
        <f>'Population at Risk'!AJ34/'Population at Risk'!AJ$5</f>
        <v>4.2734415318044047E-2</v>
      </c>
      <c r="AK34">
        <f>'Population at Risk'!AK34/'Population at Risk'!AK$5</f>
        <v>3.8610148697017725E-2</v>
      </c>
      <c r="AL34">
        <f>'Population at Risk'!AL34/'Population at Risk'!AL$5</f>
        <v>5.4282529952650198E-2</v>
      </c>
      <c r="AM34">
        <f>'Population at Risk'!AM34/'Population at Risk'!AM$5</f>
        <v>4.3823290055354548E-2</v>
      </c>
      <c r="AN34">
        <f>'Population at Risk'!N34/'Population at Risk'!N$5</f>
        <v>3.9052729584328504E-2</v>
      </c>
      <c r="AO34">
        <f>'Population at Risk'!AN34/'Population at Risk'!AN$5</f>
        <v>4.7711014564793007E-2</v>
      </c>
      <c r="AP34">
        <f>'Population at Risk'!AO34/'Population at Risk'!AO$5</f>
        <v>4.7711014564792972E-2</v>
      </c>
      <c r="AQ34">
        <f>'Population at Risk'!AP34/'Population at Risk'!AP$5</f>
        <v>4.3984439157598587E-2</v>
      </c>
      <c r="AR34">
        <f>'Population at Risk'!C34/'Population at Risk'!C$5</f>
        <v>3.5922227874297469E-2</v>
      </c>
      <c r="AS34">
        <f>'Population at Risk'!AQ34/'Population at Risk'!AQ$5</f>
        <v>3.532096554921297E-2</v>
      </c>
      <c r="AT34">
        <f>'Population at Risk'!O34/'Population at Risk'!O$5</f>
        <v>4.5697747705814362E-2</v>
      </c>
      <c r="AU34">
        <f>'Population at Risk'!AR34/'Population at Risk'!AR$5</f>
        <v>4.3496742482212587E-2</v>
      </c>
      <c r="AV34">
        <f>'Population at Risk'!AS34/'Population at Risk'!AS$5</f>
        <v>5.1346941707512174E-2</v>
      </c>
      <c r="AW34">
        <f>'Population at Risk'!AT34/'Population at Risk'!AT$5</f>
        <v>4.225700364786588E-2</v>
      </c>
      <c r="AX34">
        <f>'Population at Risk'!AU34/'Population at Risk'!AU$5</f>
        <v>4.2257003647865894E-2</v>
      </c>
      <c r="AY34">
        <f>'Population at Risk'!BB34/'Population at Risk'!BB$5</f>
        <v>4.5464222246030389E-2</v>
      </c>
      <c r="AZ34">
        <f>'Population at Risk'!P34/'Population at Risk'!P$5</f>
        <v>4.523974233347787E-2</v>
      </c>
      <c r="BA34">
        <f>'Population at Risk'!AV34/'Population at Risk'!AV$5</f>
        <v>4.4460693721498412E-2</v>
      </c>
      <c r="BB34">
        <f>'Population at Risk'!AW34/'Population at Risk'!AW$5</f>
        <v>4.2543200115973324E-2</v>
      </c>
      <c r="BC34">
        <f>'Population at Risk'!Q34/'Population at Risk'!Q$5</f>
        <v>4.3675006339537206E-2</v>
      </c>
      <c r="BD34" s="9">
        <v>32</v>
      </c>
    </row>
    <row r="35" spans="1:56" hidden="1" x14ac:dyDescent="0.35">
      <c r="A35" s="3"/>
      <c r="B35" s="5" t="s">
        <v>72</v>
      </c>
      <c r="C35">
        <f>'Population at Risk'!R35/'Population at Risk'!R$5</f>
        <v>4.3620894757019052E-2</v>
      </c>
      <c r="D35">
        <f>'Population at Risk'!AX35/'Population at Risk'!AX$5</f>
        <v>4.4219359818559283E-2</v>
      </c>
      <c r="E35">
        <f>'Population at Risk'!S35/'Population at Risk'!S$5</f>
        <v>4.4939977492631733E-2</v>
      </c>
      <c r="F35">
        <f>'Population at Risk'!T35/'Population at Risk'!T$5</f>
        <v>3.3768285384566658E-2</v>
      </c>
      <c r="G35">
        <f>'Population at Risk'!U35/'Population at Risk'!U$5</f>
        <v>6.2228822425958098E-2</v>
      </c>
      <c r="H35">
        <f>'Population at Risk'!D35/'Population at Risk'!D$5</f>
        <v>4.1308050246754005E-2</v>
      </c>
      <c r="I35">
        <f>'Population at Risk'!E35/'Population at Risk'!E$5</f>
        <v>4.6220243336699357E-2</v>
      </c>
      <c r="J35">
        <f>'Population at Risk'!BC35/'Population at Risk'!BC$5</f>
        <v>6.2228822425958084E-2</v>
      </c>
      <c r="K35">
        <f>'Population at Risk'!V35/'Population at Risk'!V$5</f>
        <v>4.7497282682921985E-2</v>
      </c>
      <c r="L35">
        <f>'Population at Risk'!F35/'Population at Risk'!F$5</f>
        <v>5.7526946626677955E-2</v>
      </c>
      <c r="M35">
        <f>'Population at Risk'!W35/'Population at Risk'!W$5</f>
        <v>5.0195090965264998E-2</v>
      </c>
      <c r="N35">
        <f>'Population at Risk'!X35/'Population at Risk'!X$5</f>
        <v>5.0195090965264984E-2</v>
      </c>
      <c r="O35">
        <f>'Population at Risk'!Y35/'Population at Risk'!Y$5</f>
        <v>4.8023935245420223E-2</v>
      </c>
      <c r="P35">
        <f>'Population at Risk'!Z35/'Population at Risk'!Z$5</f>
        <v>3.7239206143969174E-2</v>
      </c>
      <c r="Q35">
        <f>'Population at Risk'!AA35/'Population at Risk'!AA$5</f>
        <v>4.1122724657518712E-2</v>
      </c>
      <c r="R35">
        <f>'Population at Risk'!AB35/'Population at Risk'!AB$5</f>
        <v>4.1689316056802476E-2</v>
      </c>
      <c r="S35">
        <f>'Population at Risk'!AY35/'Population at Risk'!AY$5</f>
        <v>5.0167542665015254E-2</v>
      </c>
      <c r="T35">
        <f>'Population at Risk'!AC35/'Population at Risk'!AC$5</f>
        <v>4.0099624260100206E-2</v>
      </c>
      <c r="U35">
        <f>'Population at Risk'!AD35/'Population at Risk'!AD$5</f>
        <v>5.9569252470237484E-2</v>
      </c>
      <c r="V35">
        <f>'Population at Risk'!AE35/'Population at Risk'!AE$5</f>
        <v>5.4806569378267951E-2</v>
      </c>
      <c r="W35">
        <f>'Population at Risk'!G35/'Population at Risk'!G$5</f>
        <v>6.5715971005160412E-2</v>
      </c>
      <c r="X35">
        <f>'Population at Risk'!AF35/'Population at Risk'!AF$5</f>
        <v>4.290932976453174E-2</v>
      </c>
      <c r="Y35">
        <f>'Population at Risk'!H35/'Population at Risk'!H$5</f>
        <v>5.2413875980185931E-2</v>
      </c>
      <c r="Z35">
        <f>'Population at Risk'!AG35/'Population at Risk'!AG$5</f>
        <v>5.4806569378267958E-2</v>
      </c>
      <c r="AA35">
        <f>'Population at Risk'!AZ35/'Population at Risk'!AZ$5</f>
        <v>5.0409373132284746E-2</v>
      </c>
      <c r="AB35">
        <f>'Population at Risk'!I35/'Population at Risk'!I$5</f>
        <v>5.629770463123334E-2</v>
      </c>
      <c r="AC35">
        <f>'Population at Risk'!J35/'Population at Risk'!J$5</f>
        <v>4.8905832011522161E-2</v>
      </c>
      <c r="AD35">
        <f>'Population at Risk'!K35/'Population at Risk'!K$5</f>
        <v>5.3621336814012002E-2</v>
      </c>
      <c r="AE35">
        <f>'Population at Risk'!AH35/'Population at Risk'!AH$5</f>
        <v>4.2910514130253985E-2</v>
      </c>
      <c r="AF35">
        <f>'Population at Risk'!AI35/'Population at Risk'!AI$5</f>
        <v>4.0685950903952051E-2</v>
      </c>
      <c r="AG35">
        <f>'Population at Risk'!BA35/'Population at Risk'!BA$5</f>
        <v>4.0762945940867275E-2</v>
      </c>
      <c r="AH35">
        <f>'Population at Risk'!L35/'Population at Risk'!L$5</f>
        <v>5.3700857592184965E-2</v>
      </c>
      <c r="AI35">
        <f>'Population at Risk'!M35/'Population at Risk'!M$5</f>
        <v>5.3700857592184979E-2</v>
      </c>
      <c r="AJ35">
        <f>'Population at Risk'!AJ35/'Population at Risk'!AJ$5</f>
        <v>4.8667119131469865E-2</v>
      </c>
      <c r="AK35">
        <f>'Population at Risk'!AK35/'Population at Risk'!AK$5</f>
        <v>4.3321575793270999E-2</v>
      </c>
      <c r="AL35">
        <f>'Population at Risk'!AL35/'Population at Risk'!AL$5</f>
        <v>5.8204062019178791E-2</v>
      </c>
      <c r="AM35">
        <f>'Population at Risk'!AM35/'Population at Risk'!AM$5</f>
        <v>4.3332789941085005E-2</v>
      </c>
      <c r="AN35">
        <f>'Population at Risk'!N35/'Population at Risk'!N$5</f>
        <v>4.2465472546340505E-2</v>
      </c>
      <c r="AO35">
        <f>'Population at Risk'!AN35/'Population at Risk'!AN$5</f>
        <v>5.4461168699083379E-2</v>
      </c>
      <c r="AP35">
        <f>'Population at Risk'!AO35/'Population at Risk'!AO$5</f>
        <v>5.4461168699083365E-2</v>
      </c>
      <c r="AQ35">
        <f>'Population at Risk'!AP35/'Population at Risk'!AP$5</f>
        <v>4.8847045099295529E-2</v>
      </c>
      <c r="AR35">
        <f>'Population at Risk'!C35/'Population at Risk'!C$5</f>
        <v>3.5806069881048189E-2</v>
      </c>
      <c r="AS35">
        <f>'Population at Risk'!AQ35/'Population at Risk'!AQ$5</f>
        <v>3.742028993736058E-2</v>
      </c>
      <c r="AT35">
        <f>'Population at Risk'!O35/'Population at Risk'!O$5</f>
        <v>4.900631906451576E-2</v>
      </c>
      <c r="AU35">
        <f>'Population at Risk'!AR35/'Population at Risk'!AR$5</f>
        <v>4.5671884404094518E-2</v>
      </c>
      <c r="AV35">
        <f>'Population at Risk'!AS35/'Population at Risk'!AS$5</f>
        <v>6.0721809891540406E-2</v>
      </c>
      <c r="AW35">
        <f>'Population at Risk'!AT35/'Population at Risk'!AT$5</f>
        <v>4.3385294876214266E-2</v>
      </c>
      <c r="AX35">
        <f>'Population at Risk'!AU35/'Population at Risk'!AU$5</f>
        <v>4.338529487621428E-2</v>
      </c>
      <c r="AY35">
        <f>'Population at Risk'!BB35/'Population at Risk'!BB$5</f>
        <v>4.7948460312564826E-2</v>
      </c>
      <c r="AZ35">
        <f>'Population at Risk'!P35/'Population at Risk'!P$5</f>
        <v>4.5173560052572032E-2</v>
      </c>
      <c r="BA35">
        <f>'Population at Risk'!AV35/'Population at Risk'!AV$5</f>
        <v>4.749426904501599E-2</v>
      </c>
      <c r="BB35">
        <f>'Population at Risk'!AW35/'Population at Risk'!AW$5</f>
        <v>4.1928783329250478E-2</v>
      </c>
      <c r="BC35">
        <f>'Population at Risk'!Q35/'Population at Risk'!Q$5</f>
        <v>4.6749177506879541E-2</v>
      </c>
      <c r="BD35" s="9">
        <v>33</v>
      </c>
    </row>
    <row r="36" spans="1:56" hidden="1" x14ac:dyDescent="0.35">
      <c r="A36" s="3"/>
      <c r="B36" s="5" t="s">
        <v>73</v>
      </c>
      <c r="C36">
        <f>'Population at Risk'!R36/'Population at Risk'!R$5</f>
        <v>3.4652379506848553E-2</v>
      </c>
      <c r="D36">
        <f>'Population at Risk'!AX36/'Population at Risk'!AX$5</f>
        <v>3.602993296996547E-2</v>
      </c>
      <c r="E36">
        <f>'Population at Risk'!S36/'Population at Risk'!S$5</f>
        <v>3.4364060962529044E-2</v>
      </c>
      <c r="F36">
        <f>'Population at Risk'!T36/'Population at Risk'!T$5</f>
        <v>2.5165441687556869E-2</v>
      </c>
      <c r="G36">
        <f>'Population at Risk'!U36/'Population at Risk'!U$5</f>
        <v>4.9419626573822199E-2</v>
      </c>
      <c r="H36">
        <f>'Population at Risk'!D36/'Population at Risk'!D$5</f>
        <v>3.0248631807060014E-2</v>
      </c>
      <c r="I36">
        <f>'Population at Risk'!E36/'Population at Risk'!E$5</f>
        <v>3.3952331649434855E-2</v>
      </c>
      <c r="J36">
        <f>'Population at Risk'!BC36/'Population at Risk'!BC$5</f>
        <v>4.9419626573822192E-2</v>
      </c>
      <c r="K36">
        <f>'Population at Risk'!V36/'Population at Risk'!V$5</f>
        <v>3.5775694927469723E-2</v>
      </c>
      <c r="L36">
        <f>'Population at Risk'!F36/'Population at Risk'!F$5</f>
        <v>4.4424848504511762E-2</v>
      </c>
      <c r="M36">
        <f>'Population at Risk'!W36/'Population at Risk'!W$5</f>
        <v>3.8666433910639529E-2</v>
      </c>
      <c r="N36">
        <f>'Population at Risk'!X36/'Population at Risk'!X$5</f>
        <v>3.8666433910639515E-2</v>
      </c>
      <c r="O36">
        <f>'Population at Risk'!Y36/'Population at Risk'!Y$5</f>
        <v>3.7030102314469335E-2</v>
      </c>
      <c r="P36">
        <f>'Population at Risk'!Z36/'Population at Risk'!Z$5</f>
        <v>2.916446126774137E-2</v>
      </c>
      <c r="Q36">
        <f>'Population at Risk'!AA36/'Population at Risk'!AA$5</f>
        <v>3.2169361630270454E-2</v>
      </c>
      <c r="R36">
        <f>'Population at Risk'!AB36/'Population at Risk'!AB$5</f>
        <v>3.1080439328439936E-2</v>
      </c>
      <c r="S36">
        <f>'Population at Risk'!AY36/'Population at Risk'!AY$5</f>
        <v>3.887041048776857E-2</v>
      </c>
      <c r="T36">
        <f>'Population at Risk'!AC36/'Population at Risk'!AC$5</f>
        <v>3.1225852628121342E-2</v>
      </c>
      <c r="U36">
        <f>'Population at Risk'!AD36/'Population at Risk'!AD$5</f>
        <v>4.6051947992807339E-2</v>
      </c>
      <c r="V36">
        <f>'Population at Risk'!AE36/'Population at Risk'!AE$5</f>
        <v>4.2407039449407026E-2</v>
      </c>
      <c r="W36">
        <f>'Population at Risk'!G36/'Population at Risk'!G$5</f>
        <v>5.0704057102307791E-2</v>
      </c>
      <c r="X36">
        <f>'Population at Risk'!AF36/'Population at Risk'!AF$5</f>
        <v>3.364711901718586E-2</v>
      </c>
      <c r="Y36">
        <f>'Population at Risk'!H36/'Population at Risk'!H$5</f>
        <v>4.1952801056528474E-2</v>
      </c>
      <c r="Z36">
        <f>'Population at Risk'!AG36/'Population at Risk'!AG$5</f>
        <v>4.240703944940704E-2</v>
      </c>
      <c r="AA36">
        <f>'Population at Risk'!AZ36/'Population at Risk'!AZ$5</f>
        <v>3.9266469631377872E-2</v>
      </c>
      <c r="AB36">
        <f>'Population at Risk'!I36/'Population at Risk'!I$5</f>
        <v>4.378460672218111E-2</v>
      </c>
      <c r="AC36">
        <f>'Population at Risk'!J36/'Population at Risk'!J$5</f>
        <v>3.8696276086291455E-2</v>
      </c>
      <c r="AD36">
        <f>'Population at Risk'!K36/'Population at Risk'!K$5</f>
        <v>4.0645804378062755E-2</v>
      </c>
      <c r="AE36">
        <f>'Population at Risk'!AH36/'Population at Risk'!AH$5</f>
        <v>3.3799252354145624E-2</v>
      </c>
      <c r="AF36">
        <f>'Population at Risk'!AI36/'Population at Risk'!AI$5</f>
        <v>3.0873067639006404E-2</v>
      </c>
      <c r="AG36">
        <f>'Population at Risk'!BA36/'Population at Risk'!BA$5</f>
        <v>2.9706076996556953E-2</v>
      </c>
      <c r="AH36">
        <f>'Population at Risk'!L36/'Population at Risk'!L$5</f>
        <v>4.5240794474698462E-2</v>
      </c>
      <c r="AI36">
        <f>'Population at Risk'!M36/'Population at Risk'!M$5</f>
        <v>4.5240794474698469E-2</v>
      </c>
      <c r="AJ36">
        <f>'Population at Risk'!AJ36/'Population at Risk'!AJ$5</f>
        <v>3.6208251665354588E-2</v>
      </c>
      <c r="AK36">
        <f>'Population at Risk'!AK36/'Population at Risk'!AK$5</f>
        <v>3.4577168118344305E-2</v>
      </c>
      <c r="AL36">
        <f>'Population at Risk'!AL36/'Population at Risk'!AL$5</f>
        <v>4.6082602522191839E-2</v>
      </c>
      <c r="AM36">
        <f>'Population at Risk'!AM36/'Population at Risk'!AM$5</f>
        <v>3.445306648287625E-2</v>
      </c>
      <c r="AN36">
        <f>'Population at Risk'!N36/'Population at Risk'!N$5</f>
        <v>3.1898085848828174E-2</v>
      </c>
      <c r="AO36">
        <f>'Population at Risk'!AN36/'Population at Risk'!AN$5</f>
        <v>4.7321721620773693E-2</v>
      </c>
      <c r="AP36">
        <f>'Population at Risk'!AO36/'Population at Risk'!AO$5</f>
        <v>4.7321721620773673E-2</v>
      </c>
      <c r="AQ36">
        <f>'Population at Risk'!AP36/'Population at Risk'!AP$5</f>
        <v>3.9463920003897451E-2</v>
      </c>
      <c r="AR36">
        <f>'Population at Risk'!C36/'Population at Risk'!C$5</f>
        <v>2.6099835857874728E-2</v>
      </c>
      <c r="AS36">
        <f>'Population at Risk'!AQ36/'Population at Risk'!AQ$5</f>
        <v>2.885265162445793E-2</v>
      </c>
      <c r="AT36">
        <f>'Population at Risk'!O36/'Population at Risk'!O$5</f>
        <v>3.8085407138798592E-2</v>
      </c>
      <c r="AU36">
        <f>'Population at Risk'!AR36/'Population at Risk'!AR$5</f>
        <v>3.5510347611182276E-2</v>
      </c>
      <c r="AV36">
        <f>'Population at Risk'!AS36/'Population at Risk'!AS$5</f>
        <v>4.7225381265102902E-2</v>
      </c>
      <c r="AW36">
        <f>'Population at Risk'!AT36/'Population at Risk'!AT$5</f>
        <v>3.6989278062904668E-2</v>
      </c>
      <c r="AX36">
        <f>'Population at Risk'!AU36/'Population at Risk'!AU$5</f>
        <v>3.6989278062904682E-2</v>
      </c>
      <c r="AY36">
        <f>'Population at Risk'!BB36/'Population at Risk'!BB$5</f>
        <v>3.7364210103907822E-2</v>
      </c>
      <c r="AZ36">
        <f>'Population at Risk'!P36/'Population at Risk'!P$5</f>
        <v>3.6411139522917184E-2</v>
      </c>
      <c r="BA36">
        <f>'Population at Risk'!AV36/'Population at Risk'!AV$5</f>
        <v>3.9633078999823657E-2</v>
      </c>
      <c r="BB36">
        <f>'Population at Risk'!AW36/'Population at Risk'!AW$5</f>
        <v>3.2706320115792775E-2</v>
      </c>
      <c r="BC36">
        <f>'Population at Risk'!Q36/'Population at Risk'!Q$5</f>
        <v>3.666723113982092E-2</v>
      </c>
      <c r="BD36" s="9">
        <v>34</v>
      </c>
    </row>
    <row r="37" spans="1:56" hidden="1" x14ac:dyDescent="0.35">
      <c r="A37" s="3"/>
      <c r="B37" s="5" t="s">
        <v>74</v>
      </c>
      <c r="C37">
        <f>'Population at Risk'!R37/'Population at Risk'!R$5</f>
        <v>2.8710791406890809E-2</v>
      </c>
      <c r="D37">
        <f>'Population at Risk'!AX37/'Population at Risk'!AX$5</f>
        <v>2.6947111524572007E-2</v>
      </c>
      <c r="E37">
        <f>'Population at Risk'!S37/'Population at Risk'!S$5</f>
        <v>2.4498421850789764E-2</v>
      </c>
      <c r="F37">
        <f>'Population at Risk'!T37/'Population at Risk'!T$5</f>
        <v>2.0515124460417394E-2</v>
      </c>
      <c r="G37">
        <f>'Population at Risk'!U37/'Population at Risk'!U$5</f>
        <v>3.3960712576888007E-2</v>
      </c>
      <c r="H37">
        <f>'Population at Risk'!D37/'Population at Risk'!D$5</f>
        <v>2.2669149467954789E-2</v>
      </c>
      <c r="I37">
        <f>'Population at Risk'!E37/'Population at Risk'!E$5</f>
        <v>2.3615046031527188E-2</v>
      </c>
      <c r="J37">
        <f>'Population at Risk'!BC37/'Population at Risk'!BC$5</f>
        <v>3.3960712576887993E-2</v>
      </c>
      <c r="K37">
        <f>'Population at Risk'!V37/'Population at Risk'!V$5</f>
        <v>2.6313314566606041E-2</v>
      </c>
      <c r="L37">
        <f>'Population at Risk'!F37/'Population at Risk'!F$5</f>
        <v>3.0504729968851414E-2</v>
      </c>
      <c r="M37">
        <f>'Population at Risk'!W37/'Population at Risk'!W$5</f>
        <v>2.6316210782222949E-2</v>
      </c>
      <c r="N37">
        <f>'Population at Risk'!X37/'Population at Risk'!X$5</f>
        <v>2.6316210782222942E-2</v>
      </c>
      <c r="O37">
        <f>'Population at Risk'!Y37/'Population at Risk'!Y$5</f>
        <v>2.6652442158160278E-2</v>
      </c>
      <c r="P37">
        <f>'Population at Risk'!Z37/'Population at Risk'!Z$5</f>
        <v>2.3991900376596612E-2</v>
      </c>
      <c r="Q37">
        <f>'Population at Risk'!AA37/'Population at Risk'!AA$5</f>
        <v>2.4618122653497082E-2</v>
      </c>
      <c r="R37">
        <f>'Population at Risk'!AB37/'Population at Risk'!AB$5</f>
        <v>2.2723534659014766E-2</v>
      </c>
      <c r="S37">
        <f>'Population at Risk'!AY37/'Population at Risk'!AY$5</f>
        <v>2.7330995468965755E-2</v>
      </c>
      <c r="T37">
        <f>'Population at Risk'!AC37/'Population at Risk'!AC$5</f>
        <v>2.5023776453602754E-2</v>
      </c>
      <c r="U37">
        <f>'Population at Risk'!AD37/'Population at Risk'!AD$5</f>
        <v>3.0671986392671172E-2</v>
      </c>
      <c r="V37">
        <f>'Population at Risk'!AE37/'Population at Risk'!AE$5</f>
        <v>2.8008274958749507E-2</v>
      </c>
      <c r="W37">
        <f>'Population at Risk'!G37/'Population at Risk'!G$5</f>
        <v>3.4406654252850277E-2</v>
      </c>
      <c r="X37">
        <f>'Population at Risk'!AF37/'Population at Risk'!AF$5</f>
        <v>2.5463599348183305E-2</v>
      </c>
      <c r="Y37">
        <f>'Population at Risk'!H37/'Population at Risk'!H$5</f>
        <v>2.8973315529574724E-2</v>
      </c>
      <c r="Z37">
        <f>'Population at Risk'!AG37/'Population at Risk'!AG$5</f>
        <v>2.8008274958749513E-2</v>
      </c>
      <c r="AA37">
        <f>'Population at Risk'!AZ37/'Population at Risk'!AZ$5</f>
        <v>2.8416507310552331E-2</v>
      </c>
      <c r="AB37">
        <f>'Population at Risk'!I37/'Population at Risk'!I$5</f>
        <v>2.9765490116076217E-2</v>
      </c>
      <c r="AC37">
        <f>'Population at Risk'!J37/'Population at Risk'!J$5</f>
        <v>2.7196336001733813E-2</v>
      </c>
      <c r="AD37">
        <f>'Population at Risk'!K37/'Population at Risk'!K$5</f>
        <v>2.5788031633472843E-2</v>
      </c>
      <c r="AE37">
        <f>'Population at Risk'!AH37/'Population at Risk'!AH$5</f>
        <v>2.4043109918888111E-2</v>
      </c>
      <c r="AF37">
        <f>'Population at Risk'!AI37/'Population at Risk'!AI$5</f>
        <v>2.2792404862356182E-2</v>
      </c>
      <c r="AG37">
        <f>'Population at Risk'!BA37/'Population at Risk'!BA$5</f>
        <v>2.223542960477367E-2</v>
      </c>
      <c r="AH37">
        <f>'Population at Risk'!L37/'Population at Risk'!L$5</f>
        <v>2.8429332192800846E-2</v>
      </c>
      <c r="AI37">
        <f>'Population at Risk'!M37/'Population at Risk'!M$5</f>
        <v>2.8429332192800846E-2</v>
      </c>
      <c r="AJ37">
        <f>'Population at Risk'!AJ37/'Population at Risk'!AJ$5</f>
        <v>2.3619198398323802E-2</v>
      </c>
      <c r="AK37">
        <f>'Population at Risk'!AK37/'Population at Risk'!AK$5</f>
        <v>2.2974403721150675E-2</v>
      </c>
      <c r="AL37">
        <f>'Population at Risk'!AL37/'Population at Risk'!AL$5</f>
        <v>3.1996669322752219E-2</v>
      </c>
      <c r="AM37">
        <f>'Population at Risk'!AM37/'Population at Risk'!AM$5</f>
        <v>2.4207546824428876E-2</v>
      </c>
      <c r="AN37">
        <f>'Population at Risk'!N37/'Population at Risk'!N$5</f>
        <v>2.5459725086680537E-2</v>
      </c>
      <c r="AO37">
        <f>'Population at Risk'!AN37/'Population at Risk'!AN$5</f>
        <v>2.973116297269476E-2</v>
      </c>
      <c r="AP37">
        <f>'Population at Risk'!AO37/'Population at Risk'!AO$5</f>
        <v>2.9731162972694746E-2</v>
      </c>
      <c r="AQ37">
        <f>'Population at Risk'!AP37/'Population at Risk'!AP$5</f>
        <v>2.7455901303435264E-2</v>
      </c>
      <c r="AR37">
        <f>'Population at Risk'!C37/'Population at Risk'!C$5</f>
        <v>2.1616373071433177E-2</v>
      </c>
      <c r="AS37">
        <f>'Population at Risk'!AQ37/'Population at Risk'!AQ$5</f>
        <v>2.1651619628848352E-2</v>
      </c>
      <c r="AT37">
        <f>'Population at Risk'!O37/'Population at Risk'!O$5</f>
        <v>2.6163349921751976E-2</v>
      </c>
      <c r="AU37">
        <f>'Population at Risk'!AR37/'Population at Risk'!AR$5</f>
        <v>2.5658670450785726E-2</v>
      </c>
      <c r="AV37">
        <f>'Population at Risk'!AS37/'Population at Risk'!AS$5</f>
        <v>3.2104584796058835E-2</v>
      </c>
      <c r="AW37">
        <f>'Population at Risk'!AT37/'Population at Risk'!AT$5</f>
        <v>2.2430027169200801E-2</v>
      </c>
      <c r="AX37">
        <f>'Population at Risk'!AU37/'Population at Risk'!AU$5</f>
        <v>2.2430027169200811E-2</v>
      </c>
      <c r="AY37">
        <f>'Population at Risk'!BB37/'Population at Risk'!BB$5</f>
        <v>2.4265996839482738E-2</v>
      </c>
      <c r="AZ37">
        <f>'Population at Risk'!P37/'Population at Risk'!P$5</f>
        <v>3.1345103343592286E-2</v>
      </c>
      <c r="BA37">
        <f>'Population at Risk'!AV37/'Population at Risk'!AV$5</f>
        <v>2.7334312313483065E-2</v>
      </c>
      <c r="BB37">
        <f>'Population at Risk'!AW37/'Population at Risk'!AW$5</f>
        <v>2.3564858284446981E-2</v>
      </c>
      <c r="BC37">
        <f>'Population at Risk'!Q37/'Population at Risk'!Q$5</f>
        <v>2.615388340451829E-2</v>
      </c>
      <c r="BD37" s="9">
        <v>35</v>
      </c>
    </row>
    <row r="38" spans="1:56" hidden="1" x14ac:dyDescent="0.35">
      <c r="A38" s="3"/>
      <c r="B38" s="5" t="s">
        <v>75</v>
      </c>
      <c r="C38">
        <f>'Population at Risk'!R38/'Population at Risk'!R$5</f>
        <v>2.4956470940439877E-2</v>
      </c>
      <c r="D38">
        <f>'Population at Risk'!AX38/'Population at Risk'!AX$5</f>
        <v>2.0195875751056396E-2</v>
      </c>
      <c r="E38">
        <f>'Population at Risk'!S38/'Population at Risk'!S$5</f>
        <v>1.8606268352726461E-2</v>
      </c>
      <c r="F38">
        <f>'Population at Risk'!T38/'Population at Risk'!T$5</f>
        <v>1.6756171709008085E-2</v>
      </c>
      <c r="G38">
        <f>'Population at Risk'!U38/'Population at Risk'!U$5</f>
        <v>2.640097130421698E-2</v>
      </c>
      <c r="H38">
        <f>'Population at Risk'!D38/'Population at Risk'!D$5</f>
        <v>1.7517788029934062E-2</v>
      </c>
      <c r="I38">
        <f>'Population at Risk'!E38/'Population at Risk'!E$5</f>
        <v>1.7256097165111128E-2</v>
      </c>
      <c r="J38">
        <f>'Population at Risk'!BC38/'Population at Risk'!BC$5</f>
        <v>2.640097130421697E-2</v>
      </c>
      <c r="K38">
        <f>'Population at Risk'!V38/'Population at Risk'!V$5</f>
        <v>1.8622161212599988E-2</v>
      </c>
      <c r="L38">
        <f>'Population at Risk'!F38/'Population at Risk'!F$5</f>
        <v>2.3361357384450807E-2</v>
      </c>
      <c r="M38">
        <f>'Population at Risk'!W38/'Population at Risk'!W$5</f>
        <v>1.9610651744392235E-2</v>
      </c>
      <c r="N38">
        <f>'Population at Risk'!X38/'Population at Risk'!X$5</f>
        <v>1.9610651744392235E-2</v>
      </c>
      <c r="O38">
        <f>'Population at Risk'!Y38/'Population at Risk'!Y$5</f>
        <v>1.9043214290566265E-2</v>
      </c>
      <c r="P38">
        <f>'Population at Risk'!Z38/'Population at Risk'!Z$5</f>
        <v>1.969822691800354E-2</v>
      </c>
      <c r="Q38">
        <f>'Population at Risk'!AA38/'Population at Risk'!AA$5</f>
        <v>1.9292400782968139E-2</v>
      </c>
      <c r="R38">
        <f>'Population at Risk'!AB38/'Population at Risk'!AB$5</f>
        <v>1.7710584017554622E-2</v>
      </c>
      <c r="S38">
        <f>'Population at Risk'!AY38/'Population at Risk'!AY$5</f>
        <v>2.1184563294903761E-2</v>
      </c>
      <c r="T38">
        <f>'Population at Risk'!AC38/'Population at Risk'!AC$5</f>
        <v>2.0072080203901537E-2</v>
      </c>
      <c r="U38">
        <f>'Population at Risk'!AD38/'Population at Risk'!AD$5</f>
        <v>2.2960064602595174E-2</v>
      </c>
      <c r="V38">
        <f>'Population at Risk'!AE38/'Population at Risk'!AE$5</f>
        <v>2.123107051358426E-2</v>
      </c>
      <c r="W38">
        <f>'Population at Risk'!G38/'Population at Risk'!G$5</f>
        <v>2.5041661819682409E-2</v>
      </c>
      <c r="X38">
        <f>'Population at Risk'!AF38/'Population at Risk'!AF$5</f>
        <v>2.0167948766330681E-2</v>
      </c>
      <c r="Y38">
        <f>'Population at Risk'!H38/'Population at Risk'!H$5</f>
        <v>2.1731988288422922E-2</v>
      </c>
      <c r="Z38">
        <f>'Population at Risk'!AG38/'Population at Risk'!AG$5</f>
        <v>2.1231070513584267E-2</v>
      </c>
      <c r="AA38">
        <f>'Population at Risk'!AZ38/'Population at Risk'!AZ$5</f>
        <v>2.2755167465888279E-2</v>
      </c>
      <c r="AB38">
        <f>'Population at Risk'!I38/'Population at Risk'!I$5</f>
        <v>2.1376504726845429E-2</v>
      </c>
      <c r="AC38">
        <f>'Population at Risk'!J38/'Population at Risk'!J$5</f>
        <v>1.963961821720393E-2</v>
      </c>
      <c r="AD38">
        <f>'Population at Risk'!K38/'Population at Risk'!K$5</f>
        <v>1.7363578960446668E-2</v>
      </c>
      <c r="AE38">
        <f>'Population at Risk'!AH38/'Population at Risk'!AH$5</f>
        <v>1.8095556162627948E-2</v>
      </c>
      <c r="AF38">
        <f>'Population at Risk'!AI38/'Population at Risk'!AI$5</f>
        <v>1.7663811491291422E-2</v>
      </c>
      <c r="AG38">
        <f>'Population at Risk'!BA38/'Population at Risk'!BA$5</f>
        <v>1.6474502410562971E-2</v>
      </c>
      <c r="AH38">
        <f>'Population at Risk'!L38/'Population at Risk'!L$5</f>
        <v>2.2289800817088708E-2</v>
      </c>
      <c r="AI38">
        <f>'Population at Risk'!M38/'Population at Risk'!M$5</f>
        <v>2.2289800817088718E-2</v>
      </c>
      <c r="AJ38">
        <f>'Population at Risk'!AJ38/'Population at Risk'!AJ$5</f>
        <v>1.7883123871645267E-2</v>
      </c>
      <c r="AK38">
        <f>'Population at Risk'!AK38/'Population at Risk'!AK$5</f>
        <v>1.8532350533171111E-2</v>
      </c>
      <c r="AL38">
        <f>'Population at Risk'!AL38/'Population at Risk'!AL$5</f>
        <v>2.3643151074100706E-2</v>
      </c>
      <c r="AM38">
        <f>'Population at Risk'!AM38/'Population at Risk'!AM$5</f>
        <v>1.7746387370488559E-2</v>
      </c>
      <c r="AN38">
        <f>'Population at Risk'!N38/'Population at Risk'!N$5</f>
        <v>2.180441121173635E-2</v>
      </c>
      <c r="AO38">
        <f>'Population at Risk'!AN38/'Population at Risk'!AN$5</f>
        <v>1.9481714754714892E-2</v>
      </c>
      <c r="AP38">
        <f>'Population at Risk'!AO38/'Population at Risk'!AO$5</f>
        <v>1.9481714754714885E-2</v>
      </c>
      <c r="AQ38">
        <f>'Population at Risk'!AP38/'Population at Risk'!AP$5</f>
        <v>2.1388881978018387E-2</v>
      </c>
      <c r="AR38">
        <f>'Population at Risk'!C38/'Population at Risk'!C$5</f>
        <v>1.7819864134157915E-2</v>
      </c>
      <c r="AS38">
        <f>'Population at Risk'!AQ38/'Population at Risk'!AQ$5</f>
        <v>1.6958820894996035E-2</v>
      </c>
      <c r="AT38">
        <f>'Population at Risk'!O38/'Population at Risk'!O$5</f>
        <v>1.9304542035105714E-2</v>
      </c>
      <c r="AU38">
        <f>'Population at Risk'!AR38/'Population at Risk'!AR$5</f>
        <v>1.9737213282827008E-2</v>
      </c>
      <c r="AV38">
        <f>'Population at Risk'!AS38/'Population at Risk'!AS$5</f>
        <v>2.3056358419433601E-2</v>
      </c>
      <c r="AW38">
        <f>'Population at Risk'!AT38/'Population at Risk'!AT$5</f>
        <v>1.6686546111320033E-2</v>
      </c>
      <c r="AX38">
        <f>'Population at Risk'!AU38/'Population at Risk'!AU$5</f>
        <v>1.668654611132004E-2</v>
      </c>
      <c r="AY38">
        <f>'Population at Risk'!BB38/'Population at Risk'!BB$5</f>
        <v>1.6766407067441383E-2</v>
      </c>
      <c r="AZ38">
        <f>'Population at Risk'!P38/'Population at Risk'!P$5</f>
        <v>2.3617113093326984E-2</v>
      </c>
      <c r="BA38">
        <f>'Population at Risk'!AV38/'Population at Risk'!AV$5</f>
        <v>2.117290219949669E-2</v>
      </c>
      <c r="BB38">
        <f>'Population at Risk'!AW38/'Population at Risk'!AW$5</f>
        <v>1.8206261140098504E-2</v>
      </c>
      <c r="BC38">
        <f>'Population at Risk'!Q38/'Population at Risk'!Q$5</f>
        <v>1.9906272806397628E-2</v>
      </c>
      <c r="BD38" s="9">
        <v>36</v>
      </c>
    </row>
    <row r="39" spans="1:56" hidden="1" x14ac:dyDescent="0.35">
      <c r="A39" s="3"/>
      <c r="B39" s="5" t="s">
        <v>81</v>
      </c>
      <c r="C39">
        <f>'Population at Risk'!R39/'Population at Risk'!R$5</f>
        <v>1.580604305227936E-2</v>
      </c>
      <c r="D39">
        <f>'Population at Risk'!AX39/'Population at Risk'!AX$5</f>
        <v>1.1363686435351041E-2</v>
      </c>
      <c r="E39">
        <f>'Population at Risk'!S39/'Population at Risk'!S$5</f>
        <v>1.1904749169203204E-2</v>
      </c>
      <c r="F39">
        <f>'Population at Risk'!T39/'Population at Risk'!T$5</f>
        <v>1.1906205375311152E-2</v>
      </c>
      <c r="G39">
        <f>'Population at Risk'!U39/'Population at Risk'!U$5</f>
        <v>1.5688962906634837E-2</v>
      </c>
      <c r="H39">
        <f>'Population at Risk'!D39/'Population at Risk'!D$5</f>
        <v>1.1442634057913067E-2</v>
      </c>
      <c r="I39">
        <f>'Population at Risk'!E39/'Population at Risk'!E$5</f>
        <v>1.1140824606528699E-2</v>
      </c>
      <c r="J39">
        <f>'Population at Risk'!BC39/'Population at Risk'!BC$5</f>
        <v>1.5688962906634834E-2</v>
      </c>
      <c r="K39">
        <f>'Population at Risk'!V39/'Population at Risk'!V$5</f>
        <v>1.0926257807776917E-2</v>
      </c>
      <c r="L39">
        <f>'Population at Risk'!F39/'Population at Risk'!F$5</f>
        <v>1.5135412258162449E-2</v>
      </c>
      <c r="M39">
        <f>'Population at Risk'!W39/'Population at Risk'!W$5</f>
        <v>1.2397333005913435E-2</v>
      </c>
      <c r="N39">
        <f>'Population at Risk'!X39/'Population at Risk'!X$5</f>
        <v>1.2397333005913433E-2</v>
      </c>
      <c r="O39">
        <f>'Population at Risk'!Y39/'Population at Risk'!Y$5</f>
        <v>1.1152906521909972E-2</v>
      </c>
      <c r="P39">
        <f>'Population at Risk'!Z39/'Population at Risk'!Z$5</f>
        <v>1.1856944672543857E-2</v>
      </c>
      <c r="Q39">
        <f>'Population at Risk'!AA39/'Population at Risk'!AA$5</f>
        <v>1.1520290830586961E-2</v>
      </c>
      <c r="R39">
        <f>'Population at Risk'!AB39/'Population at Risk'!AB$5</f>
        <v>1.1370034473855975E-2</v>
      </c>
      <c r="S39">
        <f>'Population at Risk'!AY39/'Population at Risk'!AY$5</f>
        <v>1.3692472156042719E-2</v>
      </c>
      <c r="T39">
        <f>'Population at Risk'!AC39/'Population at Risk'!AC$5</f>
        <v>1.2213123420130846E-2</v>
      </c>
      <c r="U39">
        <f>'Population at Risk'!AD39/'Population at Risk'!AD$5</f>
        <v>1.4480210991501033E-2</v>
      </c>
      <c r="V39">
        <f>'Population at Risk'!AE39/'Population at Risk'!AE$5</f>
        <v>1.3542504486113261E-2</v>
      </c>
      <c r="W39">
        <f>'Population at Risk'!G39/'Population at Risk'!G$5</f>
        <v>1.5381467679538871E-2</v>
      </c>
      <c r="X39">
        <f>'Population at Risk'!AF39/'Population at Risk'!AF$5</f>
        <v>1.2909723005003298E-2</v>
      </c>
      <c r="Y39">
        <f>'Population at Risk'!H39/'Population at Risk'!H$5</f>
        <v>1.2665127829891211E-2</v>
      </c>
      <c r="Z39">
        <f>'Population at Risk'!AG39/'Population at Risk'!AG$5</f>
        <v>1.3542504486113265E-2</v>
      </c>
      <c r="AA39">
        <f>'Population at Risk'!AZ39/'Population at Risk'!AZ$5</f>
        <v>1.4964959836286588E-2</v>
      </c>
      <c r="AB39">
        <f>'Population at Risk'!I39/'Population at Risk'!I$5</f>
        <v>1.3139245597749644E-2</v>
      </c>
      <c r="AC39">
        <f>'Population at Risk'!J39/'Population at Risk'!J$5</f>
        <v>1.1479010569266326E-2</v>
      </c>
      <c r="AD39">
        <f>'Population at Risk'!K39/'Population at Risk'!K$5</f>
        <v>1.0901920715781294E-2</v>
      </c>
      <c r="AE39">
        <f>'Population at Risk'!AH39/'Population at Risk'!AH$5</f>
        <v>1.0438369978077669E-2</v>
      </c>
      <c r="AF39">
        <f>'Population at Risk'!AI39/'Population at Risk'!AI$5</f>
        <v>1.1449646071953024E-2</v>
      </c>
      <c r="AG39">
        <f>'Population at Risk'!BA39/'Population at Risk'!BA$5</f>
        <v>1.0553650052507899E-2</v>
      </c>
      <c r="AH39">
        <f>'Population at Risk'!L39/'Population at Risk'!L$5</f>
        <v>1.369360028495077E-2</v>
      </c>
      <c r="AI39">
        <f>'Population at Risk'!M39/'Population at Risk'!M$5</f>
        <v>1.369360028495077E-2</v>
      </c>
      <c r="AJ39">
        <f>'Population at Risk'!AJ39/'Population at Risk'!AJ$5</f>
        <v>1.0075398317010905E-2</v>
      </c>
      <c r="AK39">
        <f>'Population at Risk'!AK39/'Population at Risk'!AK$5</f>
        <v>1.1079983265527744E-2</v>
      </c>
      <c r="AL39">
        <f>'Population at Risk'!AL39/'Population at Risk'!AL$5</f>
        <v>1.3308304641886849E-2</v>
      </c>
      <c r="AM39">
        <f>'Population at Risk'!AM39/'Population at Risk'!AM$5</f>
        <v>9.7724183605738275E-3</v>
      </c>
      <c r="AN39">
        <f>'Population at Risk'!N39/'Population at Risk'!N$5</f>
        <v>1.3949566556612208E-2</v>
      </c>
      <c r="AO39">
        <f>'Population at Risk'!AN39/'Population at Risk'!AN$5</f>
        <v>1.3040608804507142E-2</v>
      </c>
      <c r="AP39">
        <f>'Population at Risk'!AO39/'Population at Risk'!AO$5</f>
        <v>1.3040608804507135E-2</v>
      </c>
      <c r="AQ39">
        <f>'Population at Risk'!AP39/'Population at Risk'!AP$5</f>
        <v>1.4606343834505488E-2</v>
      </c>
      <c r="AR39">
        <f>'Population at Risk'!C39/'Population at Risk'!C$5</f>
        <v>1.1787036916237812E-2</v>
      </c>
      <c r="AS39">
        <f>'Population at Risk'!AQ39/'Population at Risk'!AQ$5</f>
        <v>9.7765888945817968E-3</v>
      </c>
      <c r="AT39">
        <f>'Population at Risk'!O39/'Population at Risk'!O$5</f>
        <v>1.1317508187375269E-2</v>
      </c>
      <c r="AU39">
        <f>'Population at Risk'!AR39/'Population at Risk'!AR$5</f>
        <v>1.2191016874901784E-2</v>
      </c>
      <c r="AV39">
        <f>'Population at Risk'!AS39/'Population at Risk'!AS$5</f>
        <v>1.4171781576724905E-2</v>
      </c>
      <c r="AW39">
        <f>'Population at Risk'!AT39/'Population at Risk'!AT$5</f>
        <v>1.010828430247749E-2</v>
      </c>
      <c r="AX39">
        <f>'Population at Risk'!AU39/'Population at Risk'!AU$5</f>
        <v>1.0108284302477493E-2</v>
      </c>
      <c r="AY39">
        <f>'Population at Risk'!BB39/'Population at Risk'!BB$5</f>
        <v>8.9093811741763253E-3</v>
      </c>
      <c r="AZ39">
        <f>'Population at Risk'!P39/'Population at Risk'!P$5</f>
        <v>1.459608147697455E-2</v>
      </c>
      <c r="BA39">
        <f>'Population at Risk'!AV39/'Population at Risk'!AV$5</f>
        <v>1.274774537408749E-2</v>
      </c>
      <c r="BB39">
        <f>'Population at Risk'!AW39/'Population at Risk'!AW$5</f>
        <v>1.0964527288426782E-2</v>
      </c>
      <c r="BC39">
        <f>'Population at Risk'!Q39/'Population at Risk'!Q$5</f>
        <v>1.2525453305177627E-2</v>
      </c>
      <c r="BD39" s="9">
        <v>37</v>
      </c>
    </row>
    <row r="40" spans="1:56" hidden="1" x14ac:dyDescent="0.35">
      <c r="A40" s="3"/>
      <c r="B40" s="5" t="s">
        <v>82</v>
      </c>
      <c r="C40">
        <f>'Population at Risk'!R40/'Population at Risk'!R$5</f>
        <v>9.7877765006577667E-3</v>
      </c>
      <c r="D40">
        <f>'Population at Risk'!AX40/'Population at Risk'!AX$5</f>
        <v>7.4974350550087027E-3</v>
      </c>
      <c r="E40">
        <f>'Population at Risk'!S40/'Population at Risk'!S$5</f>
        <v>7.080679571290641E-3</v>
      </c>
      <c r="F40">
        <f>'Population at Risk'!T40/'Population at Risk'!T$5</f>
        <v>7.104376318486337E-3</v>
      </c>
      <c r="G40">
        <f>'Population at Risk'!U40/'Population at Risk'!U$5</f>
        <v>1.1438988772331599E-2</v>
      </c>
      <c r="H40">
        <f>'Population at Risk'!D40/'Population at Risk'!D$5</f>
        <v>6.493577223382699E-3</v>
      </c>
      <c r="I40">
        <f>'Population at Risk'!E40/'Population at Risk'!E$5</f>
        <v>6.5623772535686005E-3</v>
      </c>
      <c r="J40">
        <f>'Population at Risk'!BC40/'Population at Risk'!BC$5</f>
        <v>1.1438988772331593E-2</v>
      </c>
      <c r="K40">
        <f>'Population at Risk'!V40/'Population at Risk'!V$5</f>
        <v>6.5329475066876067E-3</v>
      </c>
      <c r="L40">
        <f>'Population at Risk'!F40/'Population at Risk'!F$5</f>
        <v>1.0210879085355338E-2</v>
      </c>
      <c r="M40">
        <f>'Population at Risk'!W40/'Population at Risk'!W$5</f>
        <v>7.5329279337547628E-3</v>
      </c>
      <c r="N40">
        <f>'Population at Risk'!X40/'Population at Risk'!X$5</f>
        <v>7.5329279337547628E-3</v>
      </c>
      <c r="O40">
        <f>'Population at Risk'!Y40/'Population at Risk'!Y$5</f>
        <v>6.7908047483805781E-3</v>
      </c>
      <c r="P40">
        <f>'Population at Risk'!Z40/'Population at Risk'!Z$5</f>
        <v>6.8399716201818115E-3</v>
      </c>
      <c r="Q40">
        <f>'Population at Risk'!AA40/'Population at Risk'!AA$5</f>
        <v>6.3882010681280063E-3</v>
      </c>
      <c r="R40">
        <f>'Population at Risk'!AB40/'Population at Risk'!AB$5</f>
        <v>6.4352772975966935E-3</v>
      </c>
      <c r="S40">
        <f>'Population at Risk'!AY40/'Population at Risk'!AY$5</f>
        <v>8.3660069220881424E-3</v>
      </c>
      <c r="T40">
        <f>'Population at Risk'!AC40/'Population at Risk'!AC$5</f>
        <v>7.037503833955224E-3</v>
      </c>
      <c r="U40">
        <f>'Population at Risk'!AD40/'Population at Risk'!AD$5</f>
        <v>8.4144579236721702E-3</v>
      </c>
      <c r="V40">
        <f>'Population at Risk'!AE40/'Population at Risk'!AE$5</f>
        <v>7.568953680347588E-3</v>
      </c>
      <c r="W40">
        <f>'Population at Risk'!G40/'Population at Risk'!G$5</f>
        <v>9.7482436603267223E-3</v>
      </c>
      <c r="X40">
        <f>'Population at Risk'!AF40/'Population at Risk'!AF$5</f>
        <v>7.4788804329434687E-3</v>
      </c>
      <c r="Y40">
        <f>'Population at Risk'!H40/'Population at Risk'!H$5</f>
        <v>7.8003603866823711E-3</v>
      </c>
      <c r="Z40">
        <f>'Population at Risk'!AG40/'Population at Risk'!AG$5</f>
        <v>7.5689536803475906E-3</v>
      </c>
      <c r="AA40">
        <f>'Population at Risk'!AZ40/'Population at Risk'!AZ$5</f>
        <v>9.182163066665746E-3</v>
      </c>
      <c r="AB40">
        <f>'Population at Risk'!I40/'Population at Risk'!I$5</f>
        <v>7.9910658821925207E-3</v>
      </c>
      <c r="AC40">
        <f>'Population at Risk'!J40/'Population at Risk'!J$5</f>
        <v>7.1286941896309131E-3</v>
      </c>
      <c r="AD40">
        <f>'Population at Risk'!K40/'Population at Risk'!K$5</f>
        <v>6.0172444081241956E-3</v>
      </c>
      <c r="AE40">
        <f>'Population at Risk'!AH40/'Population at Risk'!AH$5</f>
        <v>5.3598389773963527E-3</v>
      </c>
      <c r="AF40">
        <f>'Population at Risk'!AI40/'Population at Risk'!AI$5</f>
        <v>6.7114820046142607E-3</v>
      </c>
      <c r="AG40">
        <f>'Population at Risk'!BA40/'Population at Risk'!BA$5</f>
        <v>5.7543936913257631E-3</v>
      </c>
      <c r="AH40">
        <f>'Population at Risk'!L40/'Population at Risk'!L$5</f>
        <v>7.7021283247933571E-3</v>
      </c>
      <c r="AI40">
        <f>'Population at Risk'!M40/'Population at Risk'!M$5</f>
        <v>7.7021283247933597E-3</v>
      </c>
      <c r="AJ40">
        <f>'Population at Risk'!AJ40/'Population at Risk'!AJ$5</f>
        <v>5.7941069401317036E-3</v>
      </c>
      <c r="AK40">
        <f>'Population at Risk'!AK40/'Population at Risk'!AK$5</f>
        <v>6.1994585895564069E-3</v>
      </c>
      <c r="AL40">
        <f>'Population at Risk'!AL40/'Population at Risk'!AL$5</f>
        <v>8.087297271808765E-3</v>
      </c>
      <c r="AM40">
        <f>'Population at Risk'!AM40/'Population at Risk'!AM$5</f>
        <v>4.6330853590730251E-3</v>
      </c>
      <c r="AN40">
        <f>'Population at Risk'!N40/'Population at Risk'!N$5</f>
        <v>7.7125036236862414E-3</v>
      </c>
      <c r="AO40">
        <f>'Population at Risk'!AN40/'Population at Risk'!AN$5</f>
        <v>8.0472018251858055E-3</v>
      </c>
      <c r="AP40">
        <f>'Population at Risk'!AO40/'Population at Risk'!AO$5</f>
        <v>8.0472018251858003E-3</v>
      </c>
      <c r="AQ40">
        <f>'Population at Risk'!AP40/'Population at Risk'!AP$5</f>
        <v>9.1121453320385081E-3</v>
      </c>
      <c r="AR40">
        <f>'Population at Risk'!C40/'Population at Risk'!C$5</f>
        <v>6.4192059396785623E-3</v>
      </c>
      <c r="AS40">
        <f>'Population at Risk'!AQ40/'Population at Risk'!AQ$5</f>
        <v>5.4311876478799577E-3</v>
      </c>
      <c r="AT40">
        <f>'Population at Risk'!O40/'Population at Risk'!O$5</f>
        <v>6.5557626226453725E-3</v>
      </c>
      <c r="AU40">
        <f>'Population at Risk'!AR40/'Population at Risk'!AR$5</f>
        <v>7.0934666336548609E-3</v>
      </c>
      <c r="AV40">
        <f>'Population at Risk'!AS40/'Population at Risk'!AS$5</f>
        <v>8.6190367175301777E-3</v>
      </c>
      <c r="AW40">
        <f>'Population at Risk'!AT40/'Population at Risk'!AT$5</f>
        <v>6.7190194076747452E-3</v>
      </c>
      <c r="AX40">
        <f>'Population at Risk'!AU40/'Population at Risk'!AU$5</f>
        <v>6.7190194076747478E-3</v>
      </c>
      <c r="AY40">
        <f>'Population at Risk'!BB40/'Population at Risk'!BB$5</f>
        <v>5.2244321569921296E-3</v>
      </c>
      <c r="AZ40">
        <f>'Population at Risk'!P40/'Population at Risk'!P$5</f>
        <v>8.5992465304462733E-3</v>
      </c>
      <c r="BA40">
        <f>'Population at Risk'!AV40/'Population at Risk'!AV$5</f>
        <v>8.3648459112384294E-3</v>
      </c>
      <c r="BB40">
        <f>'Population at Risk'!AW40/'Population at Risk'!AW$5</f>
        <v>6.0129585893408943E-3</v>
      </c>
      <c r="BC40">
        <f>'Population at Risk'!Q40/'Population at Risk'!Q$5</f>
        <v>6.8699472489680445E-3</v>
      </c>
      <c r="BD40" s="9">
        <v>38</v>
      </c>
    </row>
    <row r="41" spans="1:56" hidden="1" x14ac:dyDescent="0.35">
      <c r="A41" s="3"/>
      <c r="B41" s="5" t="s">
        <v>76</v>
      </c>
      <c r="C41">
        <f>'Population at Risk'!R41/'Population at Risk'!R$5</f>
        <v>0</v>
      </c>
      <c r="D41">
        <f>'Population at Risk'!AX41/'Population at Risk'!AX$5</f>
        <v>0</v>
      </c>
      <c r="E41">
        <f>'Population at Risk'!S41/'Population at Risk'!S$5</f>
        <v>0</v>
      </c>
      <c r="F41">
        <f>'Population at Risk'!T41/'Population at Risk'!T$5</f>
        <v>0</v>
      </c>
      <c r="G41">
        <f>'Population at Risk'!U41/'Population at Risk'!U$5</f>
        <v>0</v>
      </c>
      <c r="H41">
        <f>'Population at Risk'!D41/'Population at Risk'!D$5</f>
        <v>0</v>
      </c>
      <c r="I41">
        <f>'Population at Risk'!E41/'Population at Risk'!E$5</f>
        <v>0</v>
      </c>
      <c r="J41">
        <f>'Population at Risk'!BC41/'Population at Risk'!BC$5</f>
        <v>0</v>
      </c>
      <c r="K41">
        <f>'Population at Risk'!V41/'Population at Risk'!V$5</f>
        <v>0</v>
      </c>
      <c r="L41">
        <f>'Population at Risk'!F41/'Population at Risk'!F$5</f>
        <v>0</v>
      </c>
      <c r="M41">
        <f>'Population at Risk'!W41/'Population at Risk'!W$5</f>
        <v>0</v>
      </c>
      <c r="N41">
        <f>'Population at Risk'!X41/'Population at Risk'!X$5</f>
        <v>0</v>
      </c>
      <c r="O41">
        <f>'Population at Risk'!Y41/'Population at Risk'!Y$5</f>
        <v>0</v>
      </c>
      <c r="P41">
        <f>'Population at Risk'!Z41/'Population at Risk'!Z$5</f>
        <v>0</v>
      </c>
      <c r="Q41">
        <f>'Population at Risk'!AA41/'Population at Risk'!AA$5</f>
        <v>0</v>
      </c>
      <c r="R41">
        <f>'Population at Risk'!AB41/'Population at Risk'!AB$5</f>
        <v>0</v>
      </c>
      <c r="S41">
        <f>'Population at Risk'!AY41/'Population at Risk'!AY$5</f>
        <v>0</v>
      </c>
      <c r="T41">
        <f>'Population at Risk'!AC41/'Population at Risk'!AC$5</f>
        <v>0</v>
      </c>
      <c r="U41">
        <f>'Population at Risk'!AD41/'Population at Risk'!AD$5</f>
        <v>0</v>
      </c>
      <c r="V41">
        <f>'Population at Risk'!AE41/'Population at Risk'!AE$5</f>
        <v>0</v>
      </c>
      <c r="W41">
        <f>'Population at Risk'!G41/'Population at Risk'!G$5</f>
        <v>0</v>
      </c>
      <c r="X41">
        <f>'Population at Risk'!AF41/'Population at Risk'!AF$5</f>
        <v>0</v>
      </c>
      <c r="Y41">
        <f>'Population at Risk'!H41/'Population at Risk'!H$5</f>
        <v>0</v>
      </c>
      <c r="Z41">
        <f>'Population at Risk'!AG41/'Population at Risk'!AG$5</f>
        <v>0</v>
      </c>
      <c r="AA41">
        <f>'Population at Risk'!AZ41/'Population at Risk'!AZ$5</f>
        <v>0</v>
      </c>
      <c r="AB41">
        <f>'Population at Risk'!I41/'Population at Risk'!I$5</f>
        <v>0</v>
      </c>
      <c r="AC41">
        <f>'Population at Risk'!J41/'Population at Risk'!J$5</f>
        <v>0</v>
      </c>
      <c r="AD41">
        <f>'Population at Risk'!K41/'Population at Risk'!K$5</f>
        <v>0</v>
      </c>
      <c r="AE41">
        <f>'Population at Risk'!AH41/'Population at Risk'!AH$5</f>
        <v>0</v>
      </c>
      <c r="AF41">
        <f>'Population at Risk'!AI41/'Population at Risk'!AI$5</f>
        <v>0</v>
      </c>
      <c r="AG41">
        <f>'Population at Risk'!BA41/'Population at Risk'!BA$5</f>
        <v>0</v>
      </c>
      <c r="AH41">
        <f>'Population at Risk'!L41/'Population at Risk'!L$5</f>
        <v>0</v>
      </c>
      <c r="AI41">
        <f>'Population at Risk'!M41/'Population at Risk'!M$5</f>
        <v>0</v>
      </c>
      <c r="AJ41">
        <f>'Population at Risk'!AJ41/'Population at Risk'!AJ$5</f>
        <v>0</v>
      </c>
      <c r="AK41">
        <f>'Population at Risk'!AK41/'Population at Risk'!AK$5</f>
        <v>0</v>
      </c>
      <c r="AL41">
        <f>'Population at Risk'!AL41/'Population at Risk'!AL$5</f>
        <v>0</v>
      </c>
      <c r="AM41">
        <f>'Population at Risk'!AM41/'Population at Risk'!AM$5</f>
        <v>0</v>
      </c>
      <c r="AN41">
        <f>'Population at Risk'!N41/'Population at Risk'!N$5</f>
        <v>0</v>
      </c>
      <c r="AO41">
        <f>'Population at Risk'!AN41/'Population at Risk'!AN$5</f>
        <v>0</v>
      </c>
      <c r="AP41">
        <f>'Population at Risk'!AO41/'Population at Risk'!AO$5</f>
        <v>0</v>
      </c>
      <c r="AQ41">
        <f>'Population at Risk'!AP41/'Population at Risk'!AP$5</f>
        <v>0</v>
      </c>
      <c r="AR41">
        <f>'Population at Risk'!C41/'Population at Risk'!C$5</f>
        <v>0</v>
      </c>
      <c r="AS41">
        <f>'Population at Risk'!AQ41/'Population at Risk'!AQ$5</f>
        <v>0</v>
      </c>
      <c r="AT41">
        <f>'Population at Risk'!O41/'Population at Risk'!O$5</f>
        <v>0</v>
      </c>
      <c r="AU41">
        <f>'Population at Risk'!AR41/'Population at Risk'!AR$5</f>
        <v>0</v>
      </c>
      <c r="AV41">
        <f>'Population at Risk'!AS41/'Population at Risk'!AS$5</f>
        <v>0</v>
      </c>
      <c r="AW41">
        <f>'Population at Risk'!AT41/'Population at Risk'!AT$5</f>
        <v>0</v>
      </c>
      <c r="AX41">
        <f>'Population at Risk'!AU41/'Population at Risk'!AU$5</f>
        <v>0</v>
      </c>
      <c r="AY41">
        <f>'Population at Risk'!BB41/'Population at Risk'!BB$5</f>
        <v>0</v>
      </c>
      <c r="AZ41">
        <f>'Population at Risk'!P41/'Population at Risk'!P$5</f>
        <v>0</v>
      </c>
      <c r="BA41">
        <f>'Population at Risk'!AV41/'Population at Risk'!AV$5</f>
        <v>0</v>
      </c>
      <c r="BB41">
        <f>'Population at Risk'!AW41/'Population at Risk'!AW$5</f>
        <v>0</v>
      </c>
      <c r="BC41">
        <f>'Population at Risk'!Q41/'Population at Risk'!Q$5</f>
        <v>0</v>
      </c>
      <c r="BD41" s="9">
        <v>39</v>
      </c>
    </row>
    <row r="42" spans="1:56" hidden="1" x14ac:dyDescent="0.35">
      <c r="A42" s="3"/>
      <c r="B42" s="5" t="s">
        <v>46</v>
      </c>
      <c r="C42">
        <f>'Population at Risk'!R42/'Population at Risk'!R$5</f>
        <v>0</v>
      </c>
      <c r="D42">
        <f>'Population at Risk'!AX42/'Population at Risk'!AX$5</f>
        <v>0</v>
      </c>
      <c r="E42">
        <f>'Population at Risk'!S42/'Population at Risk'!S$5</f>
        <v>0</v>
      </c>
      <c r="F42">
        <f>'Population at Risk'!T42/'Population at Risk'!T$5</f>
        <v>0</v>
      </c>
      <c r="G42">
        <f>'Population at Risk'!U42/'Population at Risk'!U$5</f>
        <v>0</v>
      </c>
      <c r="H42">
        <f>'Population at Risk'!D42/'Population at Risk'!D$5</f>
        <v>0</v>
      </c>
      <c r="I42">
        <f>'Population at Risk'!E42/'Population at Risk'!E$5</f>
        <v>0</v>
      </c>
      <c r="J42">
        <f>'Population at Risk'!BC42/'Population at Risk'!BC$5</f>
        <v>0</v>
      </c>
      <c r="K42">
        <f>'Population at Risk'!V42/'Population at Risk'!V$5</f>
        <v>0</v>
      </c>
      <c r="L42">
        <f>'Population at Risk'!F42/'Population at Risk'!F$5</f>
        <v>0</v>
      </c>
      <c r="M42">
        <f>'Population at Risk'!W42/'Population at Risk'!W$5</f>
        <v>0</v>
      </c>
      <c r="N42">
        <f>'Population at Risk'!X42/'Population at Risk'!X$5</f>
        <v>0</v>
      </c>
      <c r="O42">
        <f>'Population at Risk'!Y42/'Population at Risk'!Y$5</f>
        <v>0</v>
      </c>
      <c r="P42">
        <f>'Population at Risk'!Z42/'Population at Risk'!Z$5</f>
        <v>0</v>
      </c>
      <c r="Q42">
        <f>'Population at Risk'!AA42/'Population at Risk'!AA$5</f>
        <v>0</v>
      </c>
      <c r="R42">
        <f>'Population at Risk'!AB42/'Population at Risk'!AB$5</f>
        <v>0</v>
      </c>
      <c r="S42">
        <f>'Population at Risk'!AY42/'Population at Risk'!AY$5</f>
        <v>0</v>
      </c>
      <c r="T42">
        <f>'Population at Risk'!AC42/'Population at Risk'!AC$5</f>
        <v>0</v>
      </c>
      <c r="U42">
        <f>'Population at Risk'!AD42/'Population at Risk'!AD$5</f>
        <v>0</v>
      </c>
      <c r="V42">
        <f>'Population at Risk'!AE42/'Population at Risk'!AE$5</f>
        <v>0</v>
      </c>
      <c r="W42">
        <f>'Population at Risk'!G42/'Population at Risk'!G$5</f>
        <v>0</v>
      </c>
      <c r="X42">
        <f>'Population at Risk'!AF42/'Population at Risk'!AF$5</f>
        <v>0</v>
      </c>
      <c r="Y42">
        <f>'Population at Risk'!H42/'Population at Risk'!H$5</f>
        <v>0</v>
      </c>
      <c r="Z42">
        <f>'Population at Risk'!AG42/'Population at Risk'!AG$5</f>
        <v>0</v>
      </c>
      <c r="AA42">
        <f>'Population at Risk'!AZ42/'Population at Risk'!AZ$5</f>
        <v>0</v>
      </c>
      <c r="AB42">
        <f>'Population at Risk'!I42/'Population at Risk'!I$5</f>
        <v>0</v>
      </c>
      <c r="AC42">
        <f>'Population at Risk'!J42/'Population at Risk'!J$5</f>
        <v>0</v>
      </c>
      <c r="AD42">
        <f>'Population at Risk'!K42/'Population at Risk'!K$5</f>
        <v>0</v>
      </c>
      <c r="AE42">
        <f>'Population at Risk'!AH42/'Population at Risk'!AH$5</f>
        <v>0</v>
      </c>
      <c r="AF42">
        <f>'Population at Risk'!AI42/'Population at Risk'!AI$5</f>
        <v>0</v>
      </c>
      <c r="AG42">
        <f>'Population at Risk'!BA42/'Population at Risk'!BA$5</f>
        <v>0</v>
      </c>
      <c r="AH42">
        <f>'Population at Risk'!L42/'Population at Risk'!L$5</f>
        <v>0</v>
      </c>
      <c r="AI42">
        <f>'Population at Risk'!M42/'Population at Risk'!M$5</f>
        <v>0</v>
      </c>
      <c r="AJ42">
        <f>'Population at Risk'!AJ42/'Population at Risk'!AJ$5</f>
        <v>0</v>
      </c>
      <c r="AK42">
        <f>'Population at Risk'!AK42/'Population at Risk'!AK$5</f>
        <v>0</v>
      </c>
      <c r="AL42">
        <f>'Population at Risk'!AL42/'Population at Risk'!AL$5</f>
        <v>0</v>
      </c>
      <c r="AM42">
        <f>'Population at Risk'!AM42/'Population at Risk'!AM$5</f>
        <v>0</v>
      </c>
      <c r="AN42">
        <f>'Population at Risk'!N42/'Population at Risk'!N$5</f>
        <v>0</v>
      </c>
      <c r="AO42">
        <f>'Population at Risk'!AN42/'Population at Risk'!AN$5</f>
        <v>0</v>
      </c>
      <c r="AP42">
        <f>'Population at Risk'!AO42/'Population at Risk'!AO$5</f>
        <v>0</v>
      </c>
      <c r="AQ42">
        <f>'Population at Risk'!AP42/'Population at Risk'!AP$5</f>
        <v>0</v>
      </c>
      <c r="AR42">
        <f>'Population at Risk'!C42/'Population at Risk'!C$5</f>
        <v>0</v>
      </c>
      <c r="AS42">
        <f>'Population at Risk'!AQ42/'Population at Risk'!AQ$5</f>
        <v>0</v>
      </c>
      <c r="AT42">
        <f>'Population at Risk'!O42/'Population at Risk'!O$5</f>
        <v>0</v>
      </c>
      <c r="AU42">
        <f>'Population at Risk'!AR42/'Population at Risk'!AR$5</f>
        <v>0</v>
      </c>
      <c r="AV42">
        <f>'Population at Risk'!AS42/'Population at Risk'!AS$5</f>
        <v>0</v>
      </c>
      <c r="AW42">
        <f>'Population at Risk'!AT42/'Population at Risk'!AT$5</f>
        <v>0</v>
      </c>
      <c r="AX42">
        <f>'Population at Risk'!AU42/'Population at Risk'!AU$5</f>
        <v>0</v>
      </c>
      <c r="AY42">
        <f>'Population at Risk'!BB42/'Population at Risk'!BB$5</f>
        <v>0</v>
      </c>
      <c r="AZ42">
        <f>'Population at Risk'!P42/'Population at Risk'!P$5</f>
        <v>0</v>
      </c>
      <c r="BA42">
        <f>'Population at Risk'!AV42/'Population at Risk'!AV$5</f>
        <v>0</v>
      </c>
      <c r="BB42">
        <f>'Population at Risk'!AW42/'Population at Risk'!AW$5</f>
        <v>0</v>
      </c>
      <c r="BC42">
        <f>'Population at Risk'!Q42/'Population at Risk'!Q$5</f>
        <v>0</v>
      </c>
      <c r="BD42" s="9">
        <v>40</v>
      </c>
    </row>
    <row r="43" spans="1:56" hidden="1" x14ac:dyDescent="0.35">
      <c r="A43" s="3"/>
      <c r="B43" s="5" t="s">
        <v>77</v>
      </c>
      <c r="C43">
        <f>'Population at Risk'!R43/'Population at Risk'!R$5</f>
        <v>0</v>
      </c>
      <c r="D43">
        <f>'Population at Risk'!AX43/'Population at Risk'!AX$5</f>
        <v>0</v>
      </c>
      <c r="E43">
        <f>'Population at Risk'!S43/'Population at Risk'!S$5</f>
        <v>0</v>
      </c>
      <c r="F43">
        <f>'Population at Risk'!T43/'Population at Risk'!T$5</f>
        <v>0</v>
      </c>
      <c r="G43">
        <f>'Population at Risk'!U43/'Population at Risk'!U$5</f>
        <v>0</v>
      </c>
      <c r="H43">
        <f>'Population at Risk'!D43/'Population at Risk'!D$5</f>
        <v>0</v>
      </c>
      <c r="I43">
        <f>'Population at Risk'!E43/'Population at Risk'!E$5</f>
        <v>0</v>
      </c>
      <c r="J43">
        <f>'Population at Risk'!BC43/'Population at Risk'!BC$5</f>
        <v>0</v>
      </c>
      <c r="K43">
        <f>'Population at Risk'!V43/'Population at Risk'!V$5</f>
        <v>0</v>
      </c>
      <c r="L43">
        <f>'Population at Risk'!F43/'Population at Risk'!F$5</f>
        <v>0</v>
      </c>
      <c r="M43">
        <f>'Population at Risk'!W43/'Population at Risk'!W$5</f>
        <v>0</v>
      </c>
      <c r="N43">
        <f>'Population at Risk'!X43/'Population at Risk'!X$5</f>
        <v>0</v>
      </c>
      <c r="O43">
        <f>'Population at Risk'!Y43/'Population at Risk'!Y$5</f>
        <v>0</v>
      </c>
      <c r="P43">
        <f>'Population at Risk'!Z43/'Population at Risk'!Z$5</f>
        <v>0</v>
      </c>
      <c r="Q43">
        <f>'Population at Risk'!AA43/'Population at Risk'!AA$5</f>
        <v>0</v>
      </c>
      <c r="R43">
        <f>'Population at Risk'!AB43/'Population at Risk'!AB$5</f>
        <v>0</v>
      </c>
      <c r="S43">
        <f>'Population at Risk'!AY43/'Population at Risk'!AY$5</f>
        <v>0</v>
      </c>
      <c r="T43">
        <f>'Population at Risk'!AC43/'Population at Risk'!AC$5</f>
        <v>0</v>
      </c>
      <c r="U43">
        <f>'Population at Risk'!AD43/'Population at Risk'!AD$5</f>
        <v>0</v>
      </c>
      <c r="V43">
        <f>'Population at Risk'!AE43/'Population at Risk'!AE$5</f>
        <v>0</v>
      </c>
      <c r="W43">
        <f>'Population at Risk'!G43/'Population at Risk'!G$5</f>
        <v>0</v>
      </c>
      <c r="X43">
        <f>'Population at Risk'!AF43/'Population at Risk'!AF$5</f>
        <v>0</v>
      </c>
      <c r="Y43">
        <f>'Population at Risk'!H43/'Population at Risk'!H$5</f>
        <v>0</v>
      </c>
      <c r="Z43">
        <f>'Population at Risk'!AG43/'Population at Risk'!AG$5</f>
        <v>0</v>
      </c>
      <c r="AA43">
        <f>'Population at Risk'!AZ43/'Population at Risk'!AZ$5</f>
        <v>0</v>
      </c>
      <c r="AB43">
        <f>'Population at Risk'!I43/'Population at Risk'!I$5</f>
        <v>0</v>
      </c>
      <c r="AC43">
        <f>'Population at Risk'!J43/'Population at Risk'!J$5</f>
        <v>0</v>
      </c>
      <c r="AD43">
        <f>'Population at Risk'!K43/'Population at Risk'!K$5</f>
        <v>0</v>
      </c>
      <c r="AE43">
        <f>'Population at Risk'!AH43/'Population at Risk'!AH$5</f>
        <v>0</v>
      </c>
      <c r="AF43">
        <f>'Population at Risk'!AI43/'Population at Risk'!AI$5</f>
        <v>0</v>
      </c>
      <c r="AG43">
        <f>'Population at Risk'!BA43/'Population at Risk'!BA$5</f>
        <v>0</v>
      </c>
      <c r="AH43">
        <f>'Population at Risk'!L43/'Population at Risk'!L$5</f>
        <v>0</v>
      </c>
      <c r="AI43">
        <f>'Population at Risk'!M43/'Population at Risk'!M$5</f>
        <v>0</v>
      </c>
      <c r="AJ43">
        <f>'Population at Risk'!AJ43/'Population at Risk'!AJ$5</f>
        <v>0</v>
      </c>
      <c r="AK43">
        <f>'Population at Risk'!AK43/'Population at Risk'!AK$5</f>
        <v>0</v>
      </c>
      <c r="AL43">
        <f>'Population at Risk'!AL43/'Population at Risk'!AL$5</f>
        <v>0</v>
      </c>
      <c r="AM43">
        <f>'Population at Risk'!AM43/'Population at Risk'!AM$5</f>
        <v>0</v>
      </c>
      <c r="AN43">
        <f>'Population at Risk'!N43/'Population at Risk'!N$5</f>
        <v>0</v>
      </c>
      <c r="AO43">
        <f>'Population at Risk'!AN43/'Population at Risk'!AN$5</f>
        <v>0</v>
      </c>
      <c r="AP43">
        <f>'Population at Risk'!AO43/'Population at Risk'!AO$5</f>
        <v>0</v>
      </c>
      <c r="AQ43">
        <f>'Population at Risk'!AP43/'Population at Risk'!AP$5</f>
        <v>0</v>
      </c>
      <c r="AR43">
        <f>'Population at Risk'!C43/'Population at Risk'!C$5</f>
        <v>0</v>
      </c>
      <c r="AS43">
        <f>'Population at Risk'!AQ43/'Population at Risk'!AQ$5</f>
        <v>0</v>
      </c>
      <c r="AT43">
        <f>'Population at Risk'!O43/'Population at Risk'!O$5</f>
        <v>0</v>
      </c>
      <c r="AU43">
        <f>'Population at Risk'!AR43/'Population at Risk'!AR$5</f>
        <v>0</v>
      </c>
      <c r="AV43">
        <f>'Population at Risk'!AS43/'Population at Risk'!AS$5</f>
        <v>0</v>
      </c>
      <c r="AW43">
        <f>'Population at Risk'!AT43/'Population at Risk'!AT$5</f>
        <v>0</v>
      </c>
      <c r="AX43">
        <f>'Population at Risk'!AU43/'Population at Risk'!AU$5</f>
        <v>0</v>
      </c>
      <c r="AY43">
        <f>'Population at Risk'!BB43/'Population at Risk'!BB$5</f>
        <v>0</v>
      </c>
      <c r="AZ43">
        <f>'Population at Risk'!P43/'Population at Risk'!P$5</f>
        <v>0</v>
      </c>
      <c r="BA43">
        <f>'Population at Risk'!AV43/'Population at Risk'!AV$5</f>
        <v>0</v>
      </c>
      <c r="BB43">
        <f>'Population at Risk'!AW43/'Population at Risk'!AW$5</f>
        <v>0</v>
      </c>
      <c r="BC43">
        <f>'Population at Risk'!Q43/'Population at Risk'!Q$5</f>
        <v>0</v>
      </c>
      <c r="BD43" s="9">
        <v>41</v>
      </c>
    </row>
    <row r="44" spans="1:56" hidden="1" x14ac:dyDescent="0.35">
      <c r="A44" s="3"/>
      <c r="B44" s="5" t="s">
        <v>47</v>
      </c>
      <c r="C44">
        <f>'Population at Risk'!R44/'Population at Risk'!R$5</f>
        <v>1.1320431491781795E-2</v>
      </c>
      <c r="D44">
        <f>'Population at Risk'!AX44/'Population at Risk'!AX$5</f>
        <v>1.2209663220260824E-2</v>
      </c>
      <c r="E44">
        <f>'Population at Risk'!S44/'Population at Risk'!S$5</f>
        <v>9.8469082969678372E-3</v>
      </c>
      <c r="F44">
        <f>'Population at Risk'!T44/'Population at Risk'!T$5</f>
        <v>9.456679688046761E-3</v>
      </c>
      <c r="G44">
        <f>'Population at Risk'!U44/'Population at Risk'!U$5</f>
        <v>7.7742883464174432E-3</v>
      </c>
      <c r="H44">
        <f>'Population at Risk'!D44/'Population at Risk'!D$5</f>
        <v>9.7589683475577706E-3</v>
      </c>
      <c r="I44">
        <f>'Population at Risk'!E44/'Population at Risk'!E$5</f>
        <v>1.0347259756820937E-2</v>
      </c>
      <c r="J44">
        <f>'Population at Risk'!BC44/'Population at Risk'!BC$5</f>
        <v>7.7742883464174432E-3</v>
      </c>
      <c r="K44">
        <f>'Population at Risk'!V44/'Population at Risk'!V$5</f>
        <v>1.0577379207724859E-2</v>
      </c>
      <c r="L44">
        <f>'Population at Risk'!F44/'Population at Risk'!F$5</f>
        <v>9.6990046738995358E-3</v>
      </c>
      <c r="M44">
        <f>'Population at Risk'!W44/'Population at Risk'!W$5</f>
        <v>1.0501764266820644E-2</v>
      </c>
      <c r="N44">
        <f>'Population at Risk'!X44/'Population at Risk'!X$5</f>
        <v>1.0501764266820651E-2</v>
      </c>
      <c r="O44">
        <f>'Population at Risk'!Y44/'Population at Risk'!Y$5</f>
        <v>1.0987845964574874E-2</v>
      </c>
      <c r="P44">
        <f>'Population at Risk'!Z44/'Population at Risk'!Z$5</f>
        <v>1.0061240001832087E-2</v>
      </c>
      <c r="Q44">
        <f>'Population at Risk'!AA44/'Population at Risk'!AA$5</f>
        <v>1.1415096228547842E-2</v>
      </c>
      <c r="R44">
        <f>'Population at Risk'!AB44/'Population at Risk'!AB$5</f>
        <v>1.0202627096750749E-2</v>
      </c>
      <c r="S44">
        <f>'Population at Risk'!AY44/'Population at Risk'!AY$5</f>
        <v>1.0543765894234194E-2</v>
      </c>
      <c r="T44">
        <f>'Population at Risk'!AC44/'Population at Risk'!AC$5</f>
        <v>1.0987759034929271E-2</v>
      </c>
      <c r="U44">
        <f>'Population at Risk'!AD44/'Population at Risk'!AD$5</f>
        <v>9.4378401323102455E-3</v>
      </c>
      <c r="V44">
        <f>'Population at Risk'!AE44/'Population at Risk'!AE$5</f>
        <v>1.0038316581552917E-2</v>
      </c>
      <c r="W44">
        <f>'Population at Risk'!G44/'Population at Risk'!G$5</f>
        <v>9.2866916789637616E-3</v>
      </c>
      <c r="X44">
        <f>'Population at Risk'!AF44/'Population at Risk'!AF$5</f>
        <v>1.2761865543560267E-2</v>
      </c>
      <c r="Y44">
        <f>'Population at Risk'!H44/'Population at Risk'!H$5</f>
        <v>1.0681297305901925E-2</v>
      </c>
      <c r="Z44">
        <f>'Population at Risk'!AG44/'Population at Risk'!AG$5</f>
        <v>1.0038316581552915E-2</v>
      </c>
      <c r="AA44">
        <f>'Population at Risk'!AZ44/'Population at Risk'!AZ$5</f>
        <v>1.050529150225114E-2</v>
      </c>
      <c r="AB44">
        <f>'Population at Risk'!I44/'Population at Risk'!I$5</f>
        <v>9.6858373939240315E-3</v>
      </c>
      <c r="AC44">
        <f>'Population at Risk'!J44/'Population at Risk'!J$5</f>
        <v>1.1354678377083111E-2</v>
      </c>
      <c r="AD44">
        <f>'Population at Risk'!K44/'Population at Risk'!K$5</f>
        <v>1.0911935592801014E-2</v>
      </c>
      <c r="AE44">
        <f>'Population at Risk'!AH44/'Population at Risk'!AH$5</f>
        <v>1.2076395480114412E-2</v>
      </c>
      <c r="AF44">
        <f>'Population at Risk'!AI44/'Population at Risk'!AI$5</f>
        <v>9.6224198816387031E-3</v>
      </c>
      <c r="AG44">
        <f>'Population at Risk'!BA44/'Population at Risk'!BA$5</f>
        <v>1.2859902875147416E-2</v>
      </c>
      <c r="AH44">
        <f>'Population at Risk'!L44/'Population at Risk'!L$5</f>
        <v>9.8609597505844512E-3</v>
      </c>
      <c r="AI44">
        <f>'Population at Risk'!M44/'Population at Risk'!M$5</f>
        <v>9.860959750584453E-3</v>
      </c>
      <c r="AJ44">
        <f>'Population at Risk'!AJ44/'Population at Risk'!AJ$5</f>
        <v>1.0476918715592844E-2</v>
      </c>
      <c r="AK44">
        <f>'Population at Risk'!AK44/'Population at Risk'!AK$5</f>
        <v>1.231304916933018E-2</v>
      </c>
      <c r="AL44">
        <f>'Population at Risk'!AL44/'Population at Risk'!AL$5</f>
        <v>1.0120351569188214E-2</v>
      </c>
      <c r="AM44">
        <f>'Population at Risk'!AM44/'Population at Risk'!AM$5</f>
        <v>1.2286837497069953E-2</v>
      </c>
      <c r="AN44">
        <f>'Population at Risk'!N44/'Population at Risk'!N$5</f>
        <v>1.1469701492624039E-2</v>
      </c>
      <c r="AO44">
        <f>'Population at Risk'!AN44/'Population at Risk'!AN$5</f>
        <v>9.8234306584943695E-3</v>
      </c>
      <c r="AP44">
        <f>'Population at Risk'!AO44/'Population at Risk'!AO$5</f>
        <v>9.8234306584943712E-3</v>
      </c>
      <c r="AQ44">
        <f>'Population at Risk'!AP44/'Population at Risk'!AP$5</f>
        <v>1.1216574686542045E-2</v>
      </c>
      <c r="AR44">
        <f>'Population at Risk'!C44/'Population at Risk'!C$5</f>
        <v>9.0873551349347804E-3</v>
      </c>
      <c r="AS44">
        <f>'Population at Risk'!AQ44/'Population at Risk'!AQ$5</f>
        <v>1.3156555760819694E-2</v>
      </c>
      <c r="AT44">
        <f>'Population at Risk'!O44/'Population at Risk'!O$5</f>
        <v>1.0974020705069037E-2</v>
      </c>
      <c r="AU44">
        <f>'Population at Risk'!AR44/'Population at Risk'!AR$5</f>
        <v>1.056640070971188E-2</v>
      </c>
      <c r="AV44">
        <f>'Population at Risk'!AS44/'Population at Risk'!AS$5</f>
        <v>8.8481940147745047E-3</v>
      </c>
      <c r="AW44">
        <f>'Population at Risk'!AT44/'Population at Risk'!AT$5</f>
        <v>1.2170305557145978E-2</v>
      </c>
      <c r="AX44">
        <f>'Population at Risk'!AU44/'Population at Risk'!AU$5</f>
        <v>1.2170305557145973E-2</v>
      </c>
      <c r="AY44">
        <f>'Population at Risk'!BB44/'Population at Risk'!BB$5</f>
        <v>9.8605162809543585E-3</v>
      </c>
      <c r="AZ44">
        <f>'Population at Risk'!P44/'Population at Risk'!P$5</f>
        <v>1.0320935798274877E-2</v>
      </c>
      <c r="BA44">
        <f>'Population at Risk'!AV44/'Population at Risk'!AV$5</f>
        <v>1.1134764357424538E-2</v>
      </c>
      <c r="BB44">
        <f>'Population at Risk'!AW44/'Population at Risk'!AW$5</f>
        <v>1.1903213810916734E-2</v>
      </c>
      <c r="BC44">
        <f>'Population at Risk'!Q44/'Population at Risk'!Q$5</f>
        <v>1.0533770982697499E-2</v>
      </c>
      <c r="BD44" s="9">
        <v>42</v>
      </c>
    </row>
    <row r="45" spans="1:56" hidden="1" x14ac:dyDescent="0.35">
      <c r="A45" s="3"/>
      <c r="B45" s="5" t="s">
        <v>48</v>
      </c>
      <c r="C45">
        <f>'Population at Risk'!R45/'Population at Risk'!R$5</f>
        <v>1.3133257459870965E-2</v>
      </c>
      <c r="D45">
        <f>'Population at Risk'!AX45/'Population at Risk'!AX$5</f>
        <v>1.8868134681442737E-2</v>
      </c>
      <c r="E45">
        <f>'Population at Risk'!S45/'Population at Risk'!S$5</f>
        <v>1.4998050828662454E-2</v>
      </c>
      <c r="F45">
        <f>'Population at Risk'!T45/'Population at Risk'!T$5</f>
        <v>1.8828959540426043E-2</v>
      </c>
      <c r="G45">
        <f>'Population at Risk'!U45/'Population at Risk'!U$5</f>
        <v>9.0726260731941975E-3</v>
      </c>
      <c r="H45">
        <f>'Population at Risk'!D45/'Population at Risk'!D$5</f>
        <v>1.637608671225722E-2</v>
      </c>
      <c r="I45">
        <f>'Population at Risk'!E45/'Population at Risk'!E$5</f>
        <v>1.2465078800901442E-2</v>
      </c>
      <c r="J45">
        <f>'Population at Risk'!BC45/'Population at Risk'!BC$5</f>
        <v>9.0726260731941975E-3</v>
      </c>
      <c r="K45">
        <f>'Population at Risk'!V45/'Population at Risk'!V$5</f>
        <v>1.3330878742302646E-2</v>
      </c>
      <c r="L45">
        <f>'Population at Risk'!F45/'Population at Risk'!F$5</f>
        <v>1.1840601094281589E-2</v>
      </c>
      <c r="M45">
        <f>'Population at Risk'!W45/'Population at Risk'!W$5</f>
        <v>1.4146896931385043E-2</v>
      </c>
      <c r="N45">
        <f>'Population at Risk'!X45/'Population at Risk'!X$5</f>
        <v>1.4146896931385051E-2</v>
      </c>
      <c r="O45">
        <f>'Population at Risk'!Y45/'Population at Risk'!Y$5</f>
        <v>1.4876330275760838E-2</v>
      </c>
      <c r="P45">
        <f>'Population at Risk'!Z45/'Population at Risk'!Z$5</f>
        <v>1.9047139345262264E-2</v>
      </c>
      <c r="Q45">
        <f>'Population at Risk'!AA45/'Population at Risk'!AA$5</f>
        <v>1.7281081740367903E-2</v>
      </c>
      <c r="R45">
        <f>'Population at Risk'!AB45/'Population at Risk'!AB$5</f>
        <v>1.6342890117360599E-2</v>
      </c>
      <c r="S45">
        <f>'Population at Risk'!AY45/'Population at Risk'!AY$5</f>
        <v>1.5239334327902187E-2</v>
      </c>
      <c r="T45">
        <f>'Population at Risk'!AC45/'Population at Risk'!AC$5</f>
        <v>1.808916604907481E-2</v>
      </c>
      <c r="U45">
        <f>'Population at Risk'!AD45/'Population at Risk'!AD$5</f>
        <v>1.1187767377932804E-2</v>
      </c>
      <c r="V45">
        <f>'Population at Risk'!AE45/'Population at Risk'!AE$5</f>
        <v>1.1533600513110212E-2</v>
      </c>
      <c r="W45">
        <f>'Population at Risk'!G45/'Population at Risk'!G$5</f>
        <v>1.190272591740354E-2</v>
      </c>
      <c r="X45">
        <f>'Population at Risk'!AF45/'Population at Risk'!AF$5</f>
        <v>1.7136567749026329E-2</v>
      </c>
      <c r="Y45">
        <f>'Population at Risk'!H45/'Population at Risk'!H$5</f>
        <v>1.3732973821964475E-2</v>
      </c>
      <c r="Z45">
        <f>'Population at Risk'!AG45/'Population at Risk'!AG$5</f>
        <v>1.1533600513110209E-2</v>
      </c>
      <c r="AA45">
        <f>'Population at Risk'!AZ45/'Population at Risk'!AZ$5</f>
        <v>1.6075689092580409E-2</v>
      </c>
      <c r="AB45">
        <f>'Population at Risk'!I45/'Population at Risk'!I$5</f>
        <v>1.1251760980951472E-2</v>
      </c>
      <c r="AC45">
        <f>'Population at Risk'!J45/'Population at Risk'!J$5</f>
        <v>1.6463540454799707E-2</v>
      </c>
      <c r="AD45">
        <f>'Population at Risk'!K45/'Population at Risk'!K$5</f>
        <v>1.4015717672232758E-2</v>
      </c>
      <c r="AE45">
        <f>'Population at Risk'!AH45/'Population at Risk'!AH$5</f>
        <v>1.5619358201434617E-2</v>
      </c>
      <c r="AF45">
        <f>'Population at Risk'!AI45/'Population at Risk'!AI$5</f>
        <v>1.5975676936859293E-2</v>
      </c>
      <c r="AG45">
        <f>'Population at Risk'!BA45/'Population at Risk'!BA$5</f>
        <v>1.8377027282373639E-2</v>
      </c>
      <c r="AH45">
        <f>'Population at Risk'!L45/'Population at Risk'!L$5</f>
        <v>1.2396371201066283E-2</v>
      </c>
      <c r="AI45">
        <f>'Population at Risk'!M45/'Population at Risk'!M$5</f>
        <v>1.2396371201066287E-2</v>
      </c>
      <c r="AJ45">
        <f>'Population at Risk'!AJ45/'Population at Risk'!AJ$5</f>
        <v>1.3632697373554875E-2</v>
      </c>
      <c r="AK45">
        <f>'Population at Risk'!AK45/'Population at Risk'!AK$5</f>
        <v>1.5708413557780548E-2</v>
      </c>
      <c r="AL45">
        <f>'Population at Risk'!AL45/'Population at Risk'!AL$5</f>
        <v>1.3131796140830267E-2</v>
      </c>
      <c r="AM45">
        <f>'Population at Risk'!AM45/'Population at Risk'!AM$5</f>
        <v>1.591834671008965E-2</v>
      </c>
      <c r="AN45">
        <f>'Population at Risk'!N45/'Population at Risk'!N$5</f>
        <v>2.2915416341275436E-2</v>
      </c>
      <c r="AO45">
        <f>'Population at Risk'!AN45/'Population at Risk'!AN$5</f>
        <v>1.1402968375095515E-2</v>
      </c>
      <c r="AP45">
        <f>'Population at Risk'!AO45/'Population at Risk'!AO$5</f>
        <v>1.1402968375095517E-2</v>
      </c>
      <c r="AQ45">
        <f>'Population at Risk'!AP45/'Population at Risk'!AP$5</f>
        <v>1.4242622299342662E-2</v>
      </c>
      <c r="AR45">
        <f>'Population at Risk'!C45/'Population at Risk'!C$5</f>
        <v>2.0805762951216354E-2</v>
      </c>
      <c r="AS45">
        <f>'Population at Risk'!AQ45/'Population at Risk'!AQ$5</f>
        <v>1.7980851652831541E-2</v>
      </c>
      <c r="AT45">
        <f>'Population at Risk'!O45/'Population at Risk'!O$5</f>
        <v>1.4514193113740342E-2</v>
      </c>
      <c r="AU45">
        <f>'Population at Risk'!AR45/'Population at Risk'!AR$5</f>
        <v>1.5505725332069393E-2</v>
      </c>
      <c r="AV45">
        <f>'Population at Risk'!AS45/'Population at Risk'!AS$5</f>
        <v>1.0278694563856831E-2</v>
      </c>
      <c r="AW45">
        <f>'Population at Risk'!AT45/'Population at Risk'!AT$5</f>
        <v>1.6081713675979215E-2</v>
      </c>
      <c r="AX45">
        <f>'Population at Risk'!AU45/'Population at Risk'!AU$5</f>
        <v>1.6081713675979208E-2</v>
      </c>
      <c r="AY45">
        <f>'Population at Risk'!BB45/'Population at Risk'!BB$5</f>
        <v>1.3099325363276288E-2</v>
      </c>
      <c r="AZ45">
        <f>'Population at Risk'!P45/'Population at Risk'!P$5</f>
        <v>1.3490730849551569E-2</v>
      </c>
      <c r="BA45">
        <f>'Population at Risk'!AV45/'Population at Risk'!AV$5</f>
        <v>1.3625571221049584E-2</v>
      </c>
      <c r="BB45">
        <f>'Population at Risk'!AW45/'Population at Risk'!AW$5</f>
        <v>1.5363862828927039E-2</v>
      </c>
      <c r="BC45">
        <f>'Population at Risk'!Q45/'Population at Risk'!Q$5</f>
        <v>1.3713425938523208E-2</v>
      </c>
      <c r="BD45" s="9">
        <v>43</v>
      </c>
    </row>
    <row r="46" spans="1:56" hidden="1" x14ac:dyDescent="0.35">
      <c r="A46" s="3"/>
      <c r="B46" s="5" t="s">
        <v>49</v>
      </c>
      <c r="C46">
        <f>'Population at Risk'!R46/'Population at Risk'!R$5</f>
        <v>2.4613547941490954E-2</v>
      </c>
      <c r="D46">
        <f>'Population at Risk'!AX46/'Population at Risk'!AX$5</f>
        <v>3.079401478544317E-2</v>
      </c>
      <c r="E46">
        <f>'Population at Risk'!S46/'Population at Risk'!S$5</f>
        <v>3.3476293882165158E-2</v>
      </c>
      <c r="F46">
        <f>'Population at Risk'!T46/'Population at Risk'!T$5</f>
        <v>5.231083661646075E-2</v>
      </c>
      <c r="G46">
        <f>'Population at Risk'!U46/'Population at Risk'!U$5</f>
        <v>1.7183684915598466E-2</v>
      </c>
      <c r="H46">
        <f>'Population at Risk'!D46/'Population at Risk'!D$5</f>
        <v>3.9370269373075896E-2</v>
      </c>
      <c r="I46">
        <f>'Population at Risk'!E46/'Population at Risk'!E$5</f>
        <v>2.4535163018930665E-2</v>
      </c>
      <c r="J46">
        <f>'Population at Risk'!BC46/'Population at Risk'!BC$5</f>
        <v>1.7183684915598466E-2</v>
      </c>
      <c r="K46">
        <f>'Population at Risk'!V46/'Population at Risk'!V$5</f>
        <v>2.6088468617790489E-2</v>
      </c>
      <c r="L46">
        <f>'Population at Risk'!F46/'Population at Risk'!F$5</f>
        <v>2.1399700452824844E-2</v>
      </c>
      <c r="M46">
        <f>'Population at Risk'!W46/'Population at Risk'!W$5</f>
        <v>2.6036934716677073E-2</v>
      </c>
      <c r="N46">
        <f>'Population at Risk'!X46/'Population at Risk'!X$5</f>
        <v>2.6036934716677083E-2</v>
      </c>
      <c r="O46">
        <f>'Population at Risk'!Y46/'Population at Risk'!Y$5</f>
        <v>2.6491728994520503E-2</v>
      </c>
      <c r="P46">
        <f>'Population at Risk'!Z46/'Population at Risk'!Z$5</f>
        <v>4.2425543330597976E-2</v>
      </c>
      <c r="Q46">
        <f>'Population at Risk'!AA46/'Population at Risk'!AA$5</f>
        <v>3.4962926186195585E-2</v>
      </c>
      <c r="R46">
        <f>'Population at Risk'!AB46/'Population at Risk'!AB$5</f>
        <v>3.8094204070334703E-2</v>
      </c>
      <c r="S46">
        <f>'Population at Risk'!AY46/'Population at Risk'!AY$5</f>
        <v>2.8324757196827175E-2</v>
      </c>
      <c r="T46">
        <f>'Population at Risk'!AC46/'Population at Risk'!AC$5</f>
        <v>3.8312566148877132E-2</v>
      </c>
      <c r="U46">
        <f>'Population at Risk'!AD46/'Population at Risk'!AD$5</f>
        <v>2.0343748378611706E-2</v>
      </c>
      <c r="V46">
        <f>'Population at Risk'!AE46/'Population at Risk'!AE$5</f>
        <v>2.1380617920624508E-2</v>
      </c>
      <c r="W46">
        <f>'Population at Risk'!G46/'Population at Risk'!G$5</f>
        <v>2.0647012064380584E-2</v>
      </c>
      <c r="X46">
        <f>'Population at Risk'!AF46/'Population at Risk'!AF$5</f>
        <v>3.0023732182694406E-2</v>
      </c>
      <c r="Y46">
        <f>'Population at Risk'!H46/'Population at Risk'!H$5</f>
        <v>2.4269627679489331E-2</v>
      </c>
      <c r="Z46">
        <f>'Population at Risk'!AG46/'Population at Risk'!AG$5</f>
        <v>2.1380617920624501E-2</v>
      </c>
      <c r="AA46">
        <f>'Population at Risk'!AZ46/'Population at Risk'!AZ$5</f>
        <v>3.0101745735520706E-2</v>
      </c>
      <c r="AB46">
        <f>'Population at Risk'!I46/'Population at Risk'!I$5</f>
        <v>1.8812715124269016E-2</v>
      </c>
      <c r="AC46">
        <f>'Population at Risk'!J46/'Population at Risk'!J$5</f>
        <v>2.6730045908058039E-2</v>
      </c>
      <c r="AD46">
        <f>'Population at Risk'!K46/'Population at Risk'!K$5</f>
        <v>2.250791683241872E-2</v>
      </c>
      <c r="AE46">
        <f>'Population at Risk'!AH46/'Population at Risk'!AH$5</f>
        <v>2.846279349416457E-2</v>
      </c>
      <c r="AF46">
        <f>'Population at Risk'!AI46/'Population at Risk'!AI$5</f>
        <v>3.9019977458067963E-2</v>
      </c>
      <c r="AG46">
        <f>'Population at Risk'!BA46/'Population at Risk'!BA$5</f>
        <v>3.4500074111026194E-2</v>
      </c>
      <c r="AH46">
        <f>'Population at Risk'!L46/'Population at Risk'!L$5</f>
        <v>2.2173510385225782E-2</v>
      </c>
      <c r="AI46">
        <f>'Population at Risk'!M46/'Population at Risk'!M$5</f>
        <v>2.2173510385225786E-2</v>
      </c>
      <c r="AJ46">
        <f>'Population at Risk'!AJ46/'Population at Risk'!AJ$5</f>
        <v>2.7386714119780484E-2</v>
      </c>
      <c r="AK46">
        <f>'Population at Risk'!AK46/'Population at Risk'!AK$5</f>
        <v>3.0145346661377023E-2</v>
      </c>
      <c r="AL46">
        <f>'Population at Risk'!AL46/'Population at Risk'!AL$5</f>
        <v>2.1096900849929989E-2</v>
      </c>
      <c r="AM46">
        <f>'Population at Risk'!AM46/'Population at Risk'!AM$5</f>
        <v>2.8897966122831697E-2</v>
      </c>
      <c r="AN46">
        <f>'Population at Risk'!N46/'Population at Risk'!N$5</f>
        <v>4.536777729034458E-2</v>
      </c>
      <c r="AO46">
        <f>'Population at Risk'!AN46/'Population at Risk'!AN$5</f>
        <v>2.1884382659113157E-2</v>
      </c>
      <c r="AP46">
        <f>'Population at Risk'!AO46/'Population at Risk'!AO$5</f>
        <v>2.1884382659113161E-2</v>
      </c>
      <c r="AQ46">
        <f>'Population at Risk'!AP46/'Population at Risk'!AP$5</f>
        <v>2.4782407480613718E-2</v>
      </c>
      <c r="AR46">
        <f>'Population at Risk'!C46/'Population at Risk'!C$5</f>
        <v>5.6182642731433932E-2</v>
      </c>
      <c r="AS46">
        <f>'Population at Risk'!AQ46/'Population at Risk'!AQ$5</f>
        <v>3.6393719748721812E-2</v>
      </c>
      <c r="AT46">
        <f>'Population at Risk'!O46/'Population at Risk'!O$5</f>
        <v>2.6868224640759247E-2</v>
      </c>
      <c r="AU46">
        <f>'Population at Risk'!AR46/'Population at Risk'!AR$5</f>
        <v>3.1673689144160154E-2</v>
      </c>
      <c r="AV46">
        <f>'Population at Risk'!AS46/'Population at Risk'!AS$5</f>
        <v>1.7185767899493658E-2</v>
      </c>
      <c r="AW46">
        <f>'Population at Risk'!AT46/'Population at Risk'!AT$5</f>
        <v>2.5606264755091267E-2</v>
      </c>
      <c r="AX46">
        <f>'Population at Risk'!AU46/'Population at Risk'!AU$5</f>
        <v>2.5606264755091257E-2</v>
      </c>
      <c r="AY46">
        <f>'Population at Risk'!BB46/'Population at Risk'!BB$5</f>
        <v>2.5758673233107352E-2</v>
      </c>
      <c r="AZ46">
        <f>'Population at Risk'!P46/'Population at Risk'!P$5</f>
        <v>2.6559292974151962E-2</v>
      </c>
      <c r="BA46">
        <f>'Population at Risk'!AV46/'Population at Risk'!AV$5</f>
        <v>2.590623194883266E-2</v>
      </c>
      <c r="BB46">
        <f>'Population at Risk'!AW46/'Population at Risk'!AW$5</f>
        <v>2.8126099274430508E-2</v>
      </c>
      <c r="BC46">
        <f>'Population at Risk'!Q46/'Population at Risk'!Q$5</f>
        <v>2.3638485817117135E-2</v>
      </c>
      <c r="BD46" s="9">
        <v>44</v>
      </c>
    </row>
    <row r="47" spans="1:56" hidden="1" x14ac:dyDescent="0.35">
      <c r="A47" s="3"/>
      <c r="B47" s="5" t="s">
        <v>50</v>
      </c>
      <c r="C47">
        <f>'Population at Risk'!R47/'Population at Risk'!R$5</f>
        <v>2.1025468280510988E-2</v>
      </c>
      <c r="D47">
        <f>'Population at Risk'!AX47/'Population at Risk'!AX$5</f>
        <v>2.3454293168515095E-2</v>
      </c>
      <c r="E47">
        <f>'Population at Risk'!S47/'Population at Risk'!S$5</f>
        <v>3.1083957067794082E-2</v>
      </c>
      <c r="F47">
        <f>'Population at Risk'!T47/'Population at Risk'!T$5</f>
        <v>4.5382379673563379E-2</v>
      </c>
      <c r="G47">
        <f>'Population at Risk'!U47/'Population at Risk'!U$5</f>
        <v>1.7060268913720453E-2</v>
      </c>
      <c r="H47">
        <f>'Population at Risk'!D47/'Population at Risk'!D$5</f>
        <v>3.5150578459798021E-2</v>
      </c>
      <c r="I47">
        <f>'Population at Risk'!E47/'Population at Risk'!E$5</f>
        <v>2.6285817271994583E-2</v>
      </c>
      <c r="J47">
        <f>'Population at Risk'!BC47/'Population at Risk'!BC$5</f>
        <v>1.7060268913720453E-2</v>
      </c>
      <c r="K47">
        <f>'Population at Risk'!V47/'Population at Risk'!V$5</f>
        <v>2.6512450272812554E-2</v>
      </c>
      <c r="L47">
        <f>'Population at Risk'!F47/'Population at Risk'!F$5</f>
        <v>2.1978994753900413E-2</v>
      </c>
      <c r="M47">
        <f>'Population at Risk'!W47/'Population at Risk'!W$5</f>
        <v>2.5315856053851924E-2</v>
      </c>
      <c r="N47">
        <f>'Population at Risk'!X47/'Population at Risk'!X$5</f>
        <v>2.5315856053851934E-2</v>
      </c>
      <c r="O47">
        <f>'Population at Risk'!Y47/'Population at Risk'!Y$5</f>
        <v>2.4737185770383262E-2</v>
      </c>
      <c r="P47">
        <f>'Population at Risk'!Z47/'Population at Risk'!Z$5</f>
        <v>3.7460949635675894E-2</v>
      </c>
      <c r="Q47">
        <f>'Population at Risk'!AA47/'Population at Risk'!AA$5</f>
        <v>3.2503800872686825E-2</v>
      </c>
      <c r="R47">
        <f>'Population at Risk'!AB47/'Population at Risk'!AB$5</f>
        <v>3.4404056903414096E-2</v>
      </c>
      <c r="S47">
        <f>'Population at Risk'!AY47/'Population at Risk'!AY$5</f>
        <v>2.6158864605588115E-2</v>
      </c>
      <c r="T47">
        <f>'Population at Risk'!AC47/'Population at Risk'!AC$5</f>
        <v>3.4386492732018784E-2</v>
      </c>
      <c r="U47">
        <f>'Population at Risk'!AD47/'Population at Risk'!AD$5</f>
        <v>1.9942073182824201E-2</v>
      </c>
      <c r="V47">
        <f>'Population at Risk'!AE47/'Population at Risk'!AE$5</f>
        <v>2.2244571329624888E-2</v>
      </c>
      <c r="W47">
        <f>'Population at Risk'!G47/'Population at Risk'!G$5</f>
        <v>1.7097263742521476E-2</v>
      </c>
      <c r="X47">
        <f>'Population at Risk'!AF47/'Population at Risk'!AF$5</f>
        <v>2.8700884613513049E-2</v>
      </c>
      <c r="Y47">
        <f>'Population at Risk'!H47/'Population at Risk'!H$5</f>
        <v>2.2281881976299385E-2</v>
      </c>
      <c r="Z47">
        <f>'Population at Risk'!AG47/'Population at Risk'!AG$5</f>
        <v>2.2244571329624884E-2</v>
      </c>
      <c r="AA47">
        <f>'Population at Risk'!AZ47/'Population at Risk'!AZ$5</f>
        <v>2.6702128985917967E-2</v>
      </c>
      <c r="AB47">
        <f>'Population at Risk'!I47/'Population at Risk'!I$5</f>
        <v>1.8363718992985393E-2</v>
      </c>
      <c r="AC47">
        <f>'Population at Risk'!J47/'Population at Risk'!J$5</f>
        <v>2.2588671475088203E-2</v>
      </c>
      <c r="AD47">
        <f>'Population at Risk'!K47/'Population at Risk'!K$5</f>
        <v>2.3002721587177359E-2</v>
      </c>
      <c r="AE47">
        <f>'Population at Risk'!AH47/'Population at Risk'!AH$5</f>
        <v>2.8714364742708078E-2</v>
      </c>
      <c r="AF47">
        <f>'Population at Risk'!AI47/'Population at Risk'!AI$5</f>
        <v>3.5596636434821388E-2</v>
      </c>
      <c r="AG47">
        <f>'Population at Risk'!BA47/'Population at Risk'!BA$5</f>
        <v>3.2568618457025626E-2</v>
      </c>
      <c r="AH47">
        <f>'Population at Risk'!L47/'Population at Risk'!L$5</f>
        <v>2.1101888081721074E-2</v>
      </c>
      <c r="AI47">
        <f>'Population at Risk'!M47/'Population at Risk'!M$5</f>
        <v>2.1101888081721077E-2</v>
      </c>
      <c r="AJ47">
        <f>'Population at Risk'!AJ47/'Population at Risk'!AJ$5</f>
        <v>2.7741274104387249E-2</v>
      </c>
      <c r="AK47">
        <f>'Population at Risk'!AK47/'Population at Risk'!AK$5</f>
        <v>2.9416227014497979E-2</v>
      </c>
      <c r="AL47">
        <f>'Population at Risk'!AL47/'Population at Risk'!AL$5</f>
        <v>1.912509472377133E-2</v>
      </c>
      <c r="AM47">
        <f>'Population at Risk'!AM47/'Population at Risk'!AM$5</f>
        <v>2.9269686962586947E-2</v>
      </c>
      <c r="AN47">
        <f>'Population at Risk'!N47/'Population at Risk'!N$5</f>
        <v>3.4501642265039358E-2</v>
      </c>
      <c r="AO47">
        <f>'Population at Risk'!AN47/'Population at Risk'!AN$5</f>
        <v>1.8950743789465967E-2</v>
      </c>
      <c r="AP47">
        <f>'Population at Risk'!AO47/'Population at Risk'!AO$5</f>
        <v>1.8950743789465971E-2</v>
      </c>
      <c r="AQ47">
        <f>'Population at Risk'!AP47/'Population at Risk'!AP$5</f>
        <v>2.530796851175297E-2</v>
      </c>
      <c r="AR47">
        <f>'Population at Risk'!C47/'Population at Risk'!C$5</f>
        <v>4.5191816586757007E-2</v>
      </c>
      <c r="AS47">
        <f>'Population at Risk'!AQ47/'Population at Risk'!AQ$5</f>
        <v>3.5044591145295442E-2</v>
      </c>
      <c r="AT47">
        <f>'Population at Risk'!O47/'Population at Risk'!O$5</f>
        <v>2.5352624882755793E-2</v>
      </c>
      <c r="AU47">
        <f>'Population at Risk'!AR47/'Population at Risk'!AR$5</f>
        <v>2.9310175074821303E-2</v>
      </c>
      <c r="AV47">
        <f>'Population at Risk'!AS47/'Population at Risk'!AS$5</f>
        <v>1.6775601517393043E-2</v>
      </c>
      <c r="AW47">
        <f>'Population at Risk'!AT47/'Population at Risk'!AT$5</f>
        <v>2.3649536552517742E-2</v>
      </c>
      <c r="AX47">
        <f>'Population at Risk'!AU47/'Population at Risk'!AU$5</f>
        <v>2.3649536552517735E-2</v>
      </c>
      <c r="AY47">
        <f>'Population at Risk'!BB47/'Population at Risk'!BB$5</f>
        <v>2.6536366589323498E-2</v>
      </c>
      <c r="AZ47">
        <f>'Population at Risk'!P47/'Population at Risk'!P$5</f>
        <v>2.2866900193021428E-2</v>
      </c>
      <c r="BA47">
        <f>'Population at Risk'!AV47/'Population at Risk'!AV$5</f>
        <v>2.3322340880488127E-2</v>
      </c>
      <c r="BB47">
        <f>'Population at Risk'!AW47/'Population at Risk'!AW$5</f>
        <v>2.8238006326780064E-2</v>
      </c>
      <c r="BC47">
        <f>'Population at Risk'!Q47/'Population at Risk'!Q$5</f>
        <v>2.3260043247625154E-2</v>
      </c>
      <c r="BD47" s="9">
        <v>45</v>
      </c>
    </row>
    <row r="48" spans="1:56" hidden="1" x14ac:dyDescent="0.35">
      <c r="A48" s="3"/>
      <c r="B48" s="5" t="s">
        <v>51</v>
      </c>
      <c r="C48">
        <f>'Population at Risk'!R48/'Population at Risk'!R$5</f>
        <v>2.9950193239529958E-2</v>
      </c>
      <c r="D48">
        <f>'Population at Risk'!AX48/'Population at Risk'!AX$5</f>
        <v>2.9839682027386506E-2</v>
      </c>
      <c r="E48">
        <f>'Population at Risk'!S48/'Population at Risk'!S$5</f>
        <v>3.5808326289901903E-2</v>
      </c>
      <c r="F48">
        <f>'Population at Risk'!T48/'Population at Risk'!T$5</f>
        <v>4.6431093013627113E-2</v>
      </c>
      <c r="G48">
        <f>'Population at Risk'!U48/'Population at Risk'!U$5</f>
        <v>2.2290482129426446E-2</v>
      </c>
      <c r="H48">
        <f>'Population at Risk'!D48/'Population at Risk'!D$5</f>
        <v>4.0537911241911875E-2</v>
      </c>
      <c r="I48">
        <f>'Population at Risk'!E48/'Population at Risk'!E$5</f>
        <v>3.7805733908203153E-2</v>
      </c>
      <c r="J48">
        <f>'Population at Risk'!BC48/'Population at Risk'!BC$5</f>
        <v>2.2290482129426446E-2</v>
      </c>
      <c r="K48">
        <f>'Population at Risk'!V48/'Population at Risk'!V$5</f>
        <v>3.4627571257966845E-2</v>
      </c>
      <c r="L48">
        <f>'Population at Risk'!F48/'Population at Risk'!F$5</f>
        <v>2.6483476419200243E-2</v>
      </c>
      <c r="M48">
        <f>'Population at Risk'!W48/'Population at Risk'!W$5</f>
        <v>3.1573780004294845E-2</v>
      </c>
      <c r="N48">
        <f>'Population at Risk'!X48/'Population at Risk'!X$5</f>
        <v>3.1573780004294859E-2</v>
      </c>
      <c r="O48">
        <f>'Population at Risk'!Y48/'Population at Risk'!Y$5</f>
        <v>3.2209769221847165E-2</v>
      </c>
      <c r="P48">
        <f>'Population at Risk'!Z48/'Population at Risk'!Z$5</f>
        <v>3.7992642979664606E-2</v>
      </c>
      <c r="Q48">
        <f>'Population at Risk'!AA48/'Population at Risk'!AA$5</f>
        <v>3.6950381166821589E-2</v>
      </c>
      <c r="R48">
        <f>'Population at Risk'!AB48/'Population at Risk'!AB$5</f>
        <v>4.0173358715832164E-2</v>
      </c>
      <c r="S48">
        <f>'Population at Risk'!AY48/'Population at Risk'!AY$5</f>
        <v>3.1076059138058654E-2</v>
      </c>
      <c r="T48">
        <f>'Population at Risk'!AC48/'Population at Risk'!AC$5</f>
        <v>3.6818669472797029E-2</v>
      </c>
      <c r="U48">
        <f>'Population at Risk'!AD48/'Population at Risk'!AD$5</f>
        <v>2.6597630756648477E-2</v>
      </c>
      <c r="V48">
        <f>'Population at Risk'!AE48/'Population at Risk'!AE$5</f>
        <v>2.9616888771145489E-2</v>
      </c>
      <c r="W48">
        <f>'Population at Risk'!G48/'Population at Risk'!G$5</f>
        <v>2.2929656959677806E-2</v>
      </c>
      <c r="X48">
        <f>'Population at Risk'!AF48/'Population at Risk'!AF$5</f>
        <v>3.3751882661480166E-2</v>
      </c>
      <c r="Y48">
        <f>'Population at Risk'!H48/'Population at Risk'!H$5</f>
        <v>2.733308298069384E-2</v>
      </c>
      <c r="Z48">
        <f>'Population at Risk'!AG48/'Population at Risk'!AG$5</f>
        <v>2.9616888771145489E-2</v>
      </c>
      <c r="AA48">
        <f>'Population at Risk'!AZ48/'Population at Risk'!AZ$5</f>
        <v>3.0425343879240962E-2</v>
      </c>
      <c r="AB48">
        <f>'Population at Risk'!I48/'Population at Risk'!I$5</f>
        <v>2.5829052480185858E-2</v>
      </c>
      <c r="AC48">
        <f>'Population at Risk'!J48/'Population at Risk'!J$5</f>
        <v>2.9295139784452775E-2</v>
      </c>
      <c r="AD48">
        <f>'Population at Risk'!K48/'Population at Risk'!K$5</f>
        <v>3.072826264519566E-2</v>
      </c>
      <c r="AE48">
        <f>'Population at Risk'!AH48/'Population at Risk'!AH$5</f>
        <v>3.6800481412986842E-2</v>
      </c>
      <c r="AF48">
        <f>'Population at Risk'!AI48/'Population at Risk'!AI$5</f>
        <v>3.9270900332456983E-2</v>
      </c>
      <c r="AG48">
        <f>'Population at Risk'!BA48/'Population at Risk'!BA$5</f>
        <v>3.6424244754311587E-2</v>
      </c>
      <c r="AH48">
        <f>'Population at Risk'!L48/'Population at Risk'!L$5</f>
        <v>2.4048158416499304E-2</v>
      </c>
      <c r="AI48">
        <f>'Population at Risk'!M48/'Population at Risk'!M$5</f>
        <v>2.4048158416499304E-2</v>
      </c>
      <c r="AJ48">
        <f>'Population at Risk'!AJ48/'Population at Risk'!AJ$5</f>
        <v>3.4376359324806628E-2</v>
      </c>
      <c r="AK48">
        <f>'Population at Risk'!AK48/'Population at Risk'!AK$5</f>
        <v>3.7086487526728794E-2</v>
      </c>
      <c r="AL48">
        <f>'Population at Risk'!AL48/'Population at Risk'!AL$5</f>
        <v>2.3689210355058891E-2</v>
      </c>
      <c r="AM48">
        <f>'Population at Risk'!AM48/'Population at Risk'!AM$5</f>
        <v>3.6362261946269327E-2</v>
      </c>
      <c r="AN48">
        <f>'Population at Risk'!N48/'Population at Risk'!N$5</f>
        <v>3.2755646468212038E-2</v>
      </c>
      <c r="AO48">
        <f>'Population at Risk'!AN48/'Population at Risk'!AN$5</f>
        <v>2.6780750714921756E-2</v>
      </c>
      <c r="AP48">
        <f>'Population at Risk'!AO48/'Population at Risk'!AO$5</f>
        <v>2.678075071492176E-2</v>
      </c>
      <c r="AQ48">
        <f>'Population at Risk'!AP48/'Population at Risk'!AP$5</f>
        <v>3.4429988808189808E-2</v>
      </c>
      <c r="AR48">
        <f>'Population at Risk'!C48/'Population at Risk'!C$5</f>
        <v>4.3619795833676922E-2</v>
      </c>
      <c r="AS48">
        <f>'Population at Risk'!AQ48/'Population at Risk'!AQ$5</f>
        <v>3.9936764991346116E-2</v>
      </c>
      <c r="AT48">
        <f>'Population at Risk'!O48/'Population at Risk'!O$5</f>
        <v>3.0065645984097025E-2</v>
      </c>
      <c r="AU48">
        <f>'Population at Risk'!AR48/'Population at Risk'!AR$5</f>
        <v>3.4298117747761536E-2</v>
      </c>
      <c r="AV48">
        <f>'Population at Risk'!AS48/'Population at Risk'!AS$5</f>
        <v>2.3595323591312972E-2</v>
      </c>
      <c r="AW48">
        <f>'Population at Risk'!AT48/'Population at Risk'!AT$5</f>
        <v>4.1466555101533645E-2</v>
      </c>
      <c r="AX48">
        <f>'Population at Risk'!AU48/'Population at Risk'!AU$5</f>
        <v>4.1466555101533631E-2</v>
      </c>
      <c r="AY48">
        <f>'Population at Risk'!BB48/'Population at Risk'!BB$5</f>
        <v>3.2718419989089746E-2</v>
      </c>
      <c r="AZ48">
        <f>'Population at Risk'!P48/'Population at Risk'!P$5</f>
        <v>2.7367979680608511E-2</v>
      </c>
      <c r="BA48">
        <f>'Population at Risk'!AV48/'Population at Risk'!AV$5</f>
        <v>2.9527926748822195E-2</v>
      </c>
      <c r="BB48">
        <f>'Population at Risk'!AW48/'Population at Risk'!AW$5</f>
        <v>3.7541453726530401E-2</v>
      </c>
      <c r="BC48">
        <f>'Population at Risk'!Q48/'Population at Risk'!Q$5</f>
        <v>3.1287488708359512E-2</v>
      </c>
      <c r="BD48" s="9">
        <v>46</v>
      </c>
    </row>
    <row r="49" spans="1:56" hidden="1" x14ac:dyDescent="0.35">
      <c r="A49" s="3"/>
      <c r="B49" s="5" t="s">
        <v>52</v>
      </c>
      <c r="C49">
        <f>'Population at Risk'!R49/'Population at Risk'!R$5</f>
        <v>3.5485684857585395E-2</v>
      </c>
      <c r="D49">
        <f>'Population at Risk'!AX49/'Population at Risk'!AX$5</f>
        <v>3.3182477060411518E-2</v>
      </c>
      <c r="E49">
        <f>'Population at Risk'!S49/'Population at Risk'!S$5</f>
        <v>3.6175392069144538E-2</v>
      </c>
      <c r="F49">
        <f>'Population at Risk'!T49/'Population at Risk'!T$5</f>
        <v>4.048106372504584E-2</v>
      </c>
      <c r="G49">
        <f>'Population at Risk'!U49/'Population at Risk'!U$5</f>
        <v>2.6603534522630767E-2</v>
      </c>
      <c r="H49">
        <f>'Population at Risk'!D49/'Population at Risk'!D$5</f>
        <v>3.9240136139331479E-2</v>
      </c>
      <c r="I49">
        <f>'Population at Risk'!E49/'Population at Risk'!E$5</f>
        <v>4.1129042640322973E-2</v>
      </c>
      <c r="J49">
        <f>'Population at Risk'!BC49/'Population at Risk'!BC$5</f>
        <v>2.6603534522630767E-2</v>
      </c>
      <c r="K49">
        <f>'Population at Risk'!V49/'Population at Risk'!V$5</f>
        <v>3.72670183118856E-2</v>
      </c>
      <c r="L49">
        <f>'Population at Risk'!F49/'Population at Risk'!F$5</f>
        <v>2.9581118088223106E-2</v>
      </c>
      <c r="M49">
        <f>'Population at Risk'!W49/'Population at Risk'!W$5</f>
        <v>3.3922984969461105E-2</v>
      </c>
      <c r="N49">
        <f>'Population at Risk'!X49/'Population at Risk'!X$5</f>
        <v>3.3922984969461119E-2</v>
      </c>
      <c r="O49">
        <f>'Population at Risk'!Y49/'Population at Risk'!Y$5</f>
        <v>3.5121818211393499E-2</v>
      </c>
      <c r="P49">
        <f>'Population at Risk'!Z49/'Population at Risk'!Z$5</f>
        <v>3.2143017190144819E-2</v>
      </c>
      <c r="Q49">
        <f>'Population at Risk'!AA49/'Population at Risk'!AA$5</f>
        <v>3.6007952121732918E-2</v>
      </c>
      <c r="R49">
        <f>'Population at Risk'!AB49/'Population at Risk'!AB$5</f>
        <v>3.9776433827511032E-2</v>
      </c>
      <c r="S49">
        <f>'Population at Risk'!AY49/'Population at Risk'!AY$5</f>
        <v>3.2098640477988001E-2</v>
      </c>
      <c r="T49">
        <f>'Population at Risk'!AC49/'Population at Risk'!AC$5</f>
        <v>3.4097977430270959E-2</v>
      </c>
      <c r="U49">
        <f>'Population at Risk'!AD49/'Population at Risk'!AD$5</f>
        <v>2.8436451564294953E-2</v>
      </c>
      <c r="V49">
        <f>'Population at Risk'!AE49/'Population at Risk'!AE$5</f>
        <v>3.0876786508027002E-2</v>
      </c>
      <c r="W49">
        <f>'Population at Risk'!G49/'Population at Risk'!G$5</f>
        <v>2.6439229759267647E-2</v>
      </c>
      <c r="X49">
        <f>'Population at Risk'!AF49/'Population at Risk'!AF$5</f>
        <v>3.5242342880410664E-2</v>
      </c>
      <c r="Y49">
        <f>'Population at Risk'!H49/'Population at Risk'!H$5</f>
        <v>3.1309728476579979E-2</v>
      </c>
      <c r="Z49">
        <f>'Population at Risk'!AG49/'Population at Risk'!AG$5</f>
        <v>3.0876786508026999E-2</v>
      </c>
      <c r="AA49">
        <f>'Population at Risk'!AZ49/'Population at Risk'!AZ$5</f>
        <v>3.0293764664526601E-2</v>
      </c>
      <c r="AB49">
        <f>'Population at Risk'!I49/'Population at Risk'!I$5</f>
        <v>3.2155610230247544E-2</v>
      </c>
      <c r="AC49">
        <f>'Population at Risk'!J49/'Population at Risk'!J$5</f>
        <v>3.2484916590054452E-2</v>
      </c>
      <c r="AD49">
        <f>'Population at Risk'!K49/'Population at Risk'!K$5</f>
        <v>3.392878848302084E-2</v>
      </c>
      <c r="AE49">
        <f>'Population at Risk'!AH49/'Population at Risk'!AH$5</f>
        <v>3.9122442691252757E-2</v>
      </c>
      <c r="AF49">
        <f>'Population at Risk'!AI49/'Population at Risk'!AI$5</f>
        <v>3.791273993743681E-2</v>
      </c>
      <c r="AG49">
        <f>'Population at Risk'!BA49/'Population at Risk'!BA$5</f>
        <v>3.6621611939925088E-2</v>
      </c>
      <c r="AH49">
        <f>'Population at Risk'!L49/'Population at Risk'!L$5</f>
        <v>2.8921693737817358E-2</v>
      </c>
      <c r="AI49">
        <f>'Population at Risk'!M49/'Population at Risk'!M$5</f>
        <v>2.8921693737817358E-2</v>
      </c>
      <c r="AJ49">
        <f>'Population at Risk'!AJ49/'Population at Risk'!AJ$5</f>
        <v>3.5519051922972077E-2</v>
      </c>
      <c r="AK49">
        <f>'Population at Risk'!AK49/'Population at Risk'!AK$5</f>
        <v>4.1562978652319775E-2</v>
      </c>
      <c r="AL49">
        <f>'Population at Risk'!AL49/'Population at Risk'!AL$5</f>
        <v>2.7583093655228021E-2</v>
      </c>
      <c r="AM49">
        <f>'Population at Risk'!AM49/'Population at Risk'!AM$5</f>
        <v>3.8478629950271369E-2</v>
      </c>
      <c r="AN49">
        <f>'Population at Risk'!N49/'Population at Risk'!N$5</f>
        <v>2.9875662640618573E-2</v>
      </c>
      <c r="AO49">
        <f>'Population at Risk'!AN49/'Population at Risk'!AN$5</f>
        <v>3.1857473217578279E-2</v>
      </c>
      <c r="AP49">
        <f>'Population at Risk'!AO49/'Population at Risk'!AO$5</f>
        <v>3.1857473217578286E-2</v>
      </c>
      <c r="AQ49">
        <f>'Population at Risk'!AP49/'Population at Risk'!AP$5</f>
        <v>3.4248411618415839E-2</v>
      </c>
      <c r="AR49">
        <f>'Population at Risk'!C49/'Population at Risk'!C$5</f>
        <v>3.7080266296549716E-2</v>
      </c>
      <c r="AS49">
        <f>'Population at Risk'!AQ49/'Population at Risk'!AQ$5</f>
        <v>4.0032852147725957E-2</v>
      </c>
      <c r="AT49">
        <f>'Population at Risk'!O49/'Population at Risk'!O$5</f>
        <v>3.4363277122589866E-2</v>
      </c>
      <c r="AU49">
        <f>'Population at Risk'!AR49/'Population at Risk'!AR$5</f>
        <v>3.4825304773261068E-2</v>
      </c>
      <c r="AV49">
        <f>'Population at Risk'!AS49/'Population at Risk'!AS$5</f>
        <v>2.9374752683663494E-2</v>
      </c>
      <c r="AW49">
        <f>'Population at Risk'!AT49/'Population at Risk'!AT$5</f>
        <v>4.6926459135700538E-2</v>
      </c>
      <c r="AX49">
        <f>'Population at Risk'!AU49/'Population at Risk'!AU$5</f>
        <v>4.6926459135700517E-2</v>
      </c>
      <c r="AY49">
        <f>'Population at Risk'!BB49/'Population at Risk'!BB$5</f>
        <v>3.5752257455600525E-2</v>
      </c>
      <c r="AZ49">
        <f>'Population at Risk'!P49/'Population at Risk'!P$5</f>
        <v>3.2272829143418252E-2</v>
      </c>
      <c r="BA49">
        <f>'Population at Risk'!AV49/'Population at Risk'!AV$5</f>
        <v>3.3212000320232048E-2</v>
      </c>
      <c r="BB49">
        <f>'Population at Risk'!AW49/'Population at Risk'!AW$5</f>
        <v>4.0119299725304078E-2</v>
      </c>
      <c r="BC49">
        <f>'Population at Risk'!Q49/'Population at Risk'!Q$5</f>
        <v>3.873202207489973E-2</v>
      </c>
      <c r="BD49" s="9">
        <v>47</v>
      </c>
    </row>
    <row r="50" spans="1:56" hidden="1" x14ac:dyDescent="0.35">
      <c r="A50" s="3"/>
      <c r="B50" s="5" t="s">
        <v>53</v>
      </c>
      <c r="C50">
        <f>'Population at Risk'!R50/'Population at Risk'!R$5</f>
        <v>5.2264612296213923E-2</v>
      </c>
      <c r="D50">
        <f>'Population at Risk'!AX50/'Population at Risk'!AX$5</f>
        <v>4.9749982130934726E-2</v>
      </c>
      <c r="E50">
        <f>'Population at Risk'!S50/'Population at Risk'!S$5</f>
        <v>4.9287485875136074E-2</v>
      </c>
      <c r="F50">
        <f>'Population at Risk'!T50/'Population at Risk'!T$5</f>
        <v>4.9250185522777573E-2</v>
      </c>
      <c r="G50">
        <f>'Population at Risk'!U50/'Population at Risk'!U$5</f>
        <v>4.4723818640451878E-2</v>
      </c>
      <c r="H50">
        <f>'Population at Risk'!D50/'Population at Risk'!D$5</f>
        <v>5.1513622811548879E-2</v>
      </c>
      <c r="I50">
        <f>'Population at Risk'!E50/'Population at Risk'!E$5</f>
        <v>5.5207517990743867E-2</v>
      </c>
      <c r="J50">
        <f>'Population at Risk'!BC50/'Population at Risk'!BC$5</f>
        <v>4.4723818640451878E-2</v>
      </c>
      <c r="K50">
        <f>'Population at Risk'!V50/'Population at Risk'!V$5</f>
        <v>5.3934207636493342E-2</v>
      </c>
      <c r="L50">
        <f>'Population at Risk'!F50/'Population at Risk'!F$5</f>
        <v>4.3595012381634234E-2</v>
      </c>
      <c r="M50">
        <f>'Population at Risk'!W50/'Population at Risk'!W$5</f>
        <v>5.031611357105592E-2</v>
      </c>
      <c r="N50">
        <f>'Population at Risk'!X50/'Population at Risk'!X$5</f>
        <v>5.0316113571055934E-2</v>
      </c>
      <c r="O50">
        <f>'Population at Risk'!Y50/'Population at Risk'!Y$5</f>
        <v>5.1838670123645098E-2</v>
      </c>
      <c r="P50">
        <f>'Population at Risk'!Z50/'Population at Risk'!Z$5</f>
        <v>4.031658111267248E-2</v>
      </c>
      <c r="Q50">
        <f>'Population at Risk'!AA50/'Population at Risk'!AA$5</f>
        <v>4.9743612438459567E-2</v>
      </c>
      <c r="R50">
        <f>'Population at Risk'!AB50/'Population at Risk'!AB$5</f>
        <v>5.3404549511781023E-2</v>
      </c>
      <c r="S50">
        <f>'Population at Risk'!AY50/'Population at Risk'!AY$5</f>
        <v>4.725651170705146E-2</v>
      </c>
      <c r="T50">
        <f>'Population at Risk'!AC50/'Population at Risk'!AC$5</f>
        <v>4.6470324565919138E-2</v>
      </c>
      <c r="U50">
        <f>'Population at Risk'!AD50/'Population at Risk'!AD$5</f>
        <v>4.2002888383340119E-2</v>
      </c>
      <c r="V50">
        <f>'Population at Risk'!AE50/'Population at Risk'!AE$5</f>
        <v>4.4944653075945876E-2</v>
      </c>
      <c r="W50">
        <f>'Population at Risk'!G50/'Population at Risk'!G$5</f>
        <v>4.067213416215644E-2</v>
      </c>
      <c r="X50">
        <f>'Population at Risk'!AF50/'Population at Risk'!AF$5</f>
        <v>5.2328499368080192E-2</v>
      </c>
      <c r="Y50">
        <f>'Population at Risk'!H50/'Population at Risk'!H$5</f>
        <v>4.6399138447559468E-2</v>
      </c>
      <c r="Z50">
        <f>'Population at Risk'!AG50/'Population at Risk'!AG$5</f>
        <v>4.4944653075945862E-2</v>
      </c>
      <c r="AA50">
        <f>'Population at Risk'!AZ50/'Population at Risk'!AZ$5</f>
        <v>4.4276203804749101E-2</v>
      </c>
      <c r="AB50">
        <f>'Population at Risk'!I50/'Population at Risk'!I$5</f>
        <v>4.98879012442199E-2</v>
      </c>
      <c r="AC50">
        <f>'Population at Risk'!J50/'Population at Risk'!J$5</f>
        <v>4.9126482516538159E-2</v>
      </c>
      <c r="AD50">
        <f>'Population at Risk'!K50/'Population at Risk'!K$5</f>
        <v>5.1978808019443191E-2</v>
      </c>
      <c r="AE50">
        <f>'Population at Risk'!AH50/'Population at Risk'!AH$5</f>
        <v>5.5207790139917751E-2</v>
      </c>
      <c r="AF50">
        <f>'Population at Risk'!AI50/'Population at Risk'!AI$5</f>
        <v>4.8967775888875693E-2</v>
      </c>
      <c r="AG50">
        <f>'Population at Risk'!BA50/'Population at Risk'!BA$5</f>
        <v>5.4751110046081464E-2</v>
      </c>
      <c r="AH50">
        <f>'Population at Risk'!L50/'Population at Risk'!L$5</f>
        <v>4.6549730081607996E-2</v>
      </c>
      <c r="AI50">
        <f>'Population at Risk'!M50/'Population at Risk'!M$5</f>
        <v>4.654973008160801E-2</v>
      </c>
      <c r="AJ50">
        <f>'Population at Risk'!AJ50/'Population at Risk'!AJ$5</f>
        <v>5.1211357623932217E-2</v>
      </c>
      <c r="AK50">
        <f>'Population at Risk'!AK50/'Population at Risk'!AK$5</f>
        <v>6.2123066827539625E-2</v>
      </c>
      <c r="AL50">
        <f>'Population at Risk'!AL50/'Population at Risk'!AL$5</f>
        <v>4.0641254246894652E-2</v>
      </c>
      <c r="AM50">
        <f>'Population at Risk'!AM50/'Population at Risk'!AM$5</f>
        <v>5.3296890021676667E-2</v>
      </c>
      <c r="AN50">
        <f>'Population at Risk'!N50/'Population at Risk'!N$5</f>
        <v>4.3398224923204769E-2</v>
      </c>
      <c r="AO50">
        <f>'Population at Risk'!AN50/'Population at Risk'!AN$5</f>
        <v>4.7148609147055966E-2</v>
      </c>
      <c r="AP50">
        <f>'Population at Risk'!AO50/'Population at Risk'!AO$5</f>
        <v>4.7148609147055973E-2</v>
      </c>
      <c r="AQ50">
        <f>'Population at Risk'!AP50/'Population at Risk'!AP$5</f>
        <v>5.0010064019019841E-2</v>
      </c>
      <c r="AR50">
        <f>'Population at Risk'!C50/'Population at Risk'!C$5</f>
        <v>4.7300785001702067E-2</v>
      </c>
      <c r="AS50">
        <f>'Population at Risk'!AQ50/'Population at Risk'!AQ$5</f>
        <v>6.0283943242629333E-2</v>
      </c>
      <c r="AT50">
        <f>'Population at Risk'!O50/'Population at Risk'!O$5</f>
        <v>4.9849926597393755E-2</v>
      </c>
      <c r="AU50">
        <f>'Population at Risk'!AR50/'Population at Risk'!AR$5</f>
        <v>4.8810346526782934E-2</v>
      </c>
      <c r="AV50">
        <f>'Population at Risk'!AS50/'Population at Risk'!AS$5</f>
        <v>4.5573532906475533E-2</v>
      </c>
      <c r="AW50">
        <f>'Population at Risk'!AT50/'Population at Risk'!AT$5</f>
        <v>5.2863025447121653E-2</v>
      </c>
      <c r="AX50">
        <f>'Population at Risk'!AU50/'Population at Risk'!AU$5</f>
        <v>5.2863025447121632E-2</v>
      </c>
      <c r="AY50">
        <f>'Population at Risk'!BB50/'Population at Risk'!BB$5</f>
        <v>4.9369370806992885E-2</v>
      </c>
      <c r="AZ50">
        <f>'Population at Risk'!P50/'Population at Risk'!P$5</f>
        <v>5.1251842509443313E-2</v>
      </c>
      <c r="BA50">
        <f>'Population at Risk'!AV50/'Population at Risk'!AV$5</f>
        <v>5.0918817126955049E-2</v>
      </c>
      <c r="BB50">
        <f>'Population at Risk'!AW50/'Population at Risk'!AW$5</f>
        <v>5.7792582133732062E-2</v>
      </c>
      <c r="BC50">
        <f>'Population at Risk'!Q50/'Population at Risk'!Q$5</f>
        <v>5.2174789740455522E-2</v>
      </c>
      <c r="BD50" s="9">
        <v>48</v>
      </c>
    </row>
    <row r="51" spans="1:56" hidden="1" x14ac:dyDescent="0.35">
      <c r="A51" s="3"/>
      <c r="B51" s="5" t="s">
        <v>54</v>
      </c>
      <c r="C51">
        <f>'Population at Risk'!R51/'Population at Risk'!R$5</f>
        <v>5.7615193252751405E-2</v>
      </c>
      <c r="D51">
        <f>'Population at Risk'!AX51/'Population at Risk'!AX$5</f>
        <v>5.3045282332028494E-2</v>
      </c>
      <c r="E51">
        <f>'Population at Risk'!S51/'Population at Risk'!S$5</f>
        <v>4.9953315061859203E-2</v>
      </c>
      <c r="F51">
        <f>'Population at Risk'!T51/'Population at Risk'!T$5</f>
        <v>4.8856526211503978E-2</v>
      </c>
      <c r="G51">
        <f>'Population at Risk'!U51/'Population at Risk'!U$5</f>
        <v>4.3821019120891362E-2</v>
      </c>
      <c r="H51">
        <f>'Population at Risk'!D51/'Population at Risk'!D$5</f>
        <v>5.2015080722557505E-2</v>
      </c>
      <c r="I51">
        <f>'Population at Risk'!E51/'Population at Risk'!E$5</f>
        <v>5.6356025747051279E-2</v>
      </c>
      <c r="J51">
        <f>'Population at Risk'!BC51/'Population at Risk'!BC$5</f>
        <v>4.3821019120891362E-2</v>
      </c>
      <c r="K51">
        <f>'Population at Risk'!V51/'Population at Risk'!V$5</f>
        <v>5.3177273199018556E-2</v>
      </c>
      <c r="L51">
        <f>'Population at Risk'!F51/'Population at Risk'!F$5</f>
        <v>4.9291234745444362E-2</v>
      </c>
      <c r="M51">
        <f>'Population at Risk'!W51/'Population at Risk'!W$5</f>
        <v>5.0190865044473912E-2</v>
      </c>
      <c r="N51">
        <f>'Population at Risk'!X51/'Population at Risk'!X$5</f>
        <v>5.0190865044473947E-2</v>
      </c>
      <c r="O51">
        <f>'Population at Risk'!Y51/'Population at Risk'!Y$5</f>
        <v>5.2211190801174243E-2</v>
      </c>
      <c r="P51">
        <f>'Population at Risk'!Z51/'Population at Risk'!Z$5</f>
        <v>4.0380708947307158E-2</v>
      </c>
      <c r="Q51">
        <f>'Population at Risk'!AA51/'Population at Risk'!AA$5</f>
        <v>5.1664880473274437E-2</v>
      </c>
      <c r="R51">
        <f>'Population at Risk'!AB51/'Population at Risk'!AB$5</f>
        <v>5.3687295670275595E-2</v>
      </c>
      <c r="S51">
        <f>'Population at Risk'!AY51/'Population at Risk'!AY$5</f>
        <v>4.9632105594779208E-2</v>
      </c>
      <c r="T51">
        <f>'Population at Risk'!AC51/'Population at Risk'!AC$5</f>
        <v>4.9133477312882159E-2</v>
      </c>
      <c r="U51">
        <f>'Population at Risk'!AD51/'Population at Risk'!AD$5</f>
        <v>4.6684689881091875E-2</v>
      </c>
      <c r="V51">
        <f>'Population at Risk'!AE51/'Population at Risk'!AE$5</f>
        <v>4.9909893723169965E-2</v>
      </c>
      <c r="W51">
        <f>'Population at Risk'!G51/'Population at Risk'!G$5</f>
        <v>4.5314228114342187E-2</v>
      </c>
      <c r="X51">
        <f>'Population at Risk'!AF51/'Population at Risk'!AF$5</f>
        <v>6.2964040244386496E-2</v>
      </c>
      <c r="Y51">
        <f>'Population at Risk'!H51/'Population at Risk'!H$5</f>
        <v>5.0104417671308937E-2</v>
      </c>
      <c r="Z51">
        <f>'Population at Risk'!AG51/'Population at Risk'!AG$5</f>
        <v>4.9909893723169951E-2</v>
      </c>
      <c r="AA51">
        <f>'Population at Risk'!AZ51/'Population at Risk'!AZ$5</f>
        <v>4.8797003990600912E-2</v>
      </c>
      <c r="AB51">
        <f>'Population at Risk'!I51/'Population at Risk'!I$5</f>
        <v>5.5290842410519438E-2</v>
      </c>
      <c r="AC51">
        <f>'Population at Risk'!J51/'Population at Risk'!J$5</f>
        <v>5.0740631854913079E-2</v>
      </c>
      <c r="AD51">
        <f>'Population at Risk'!K51/'Population at Risk'!K$5</f>
        <v>5.111229643839027E-2</v>
      </c>
      <c r="AE51">
        <f>'Population at Risk'!AH51/'Population at Risk'!AH$5</f>
        <v>5.5750998986004614E-2</v>
      </c>
      <c r="AF51">
        <f>'Population at Risk'!AI51/'Population at Risk'!AI$5</f>
        <v>4.9319256429767221E-2</v>
      </c>
      <c r="AG51">
        <f>'Population at Risk'!BA51/'Population at Risk'!BA$5</f>
        <v>6.2594716253839319E-2</v>
      </c>
      <c r="AH51">
        <f>'Population at Risk'!L51/'Population at Risk'!L$5</f>
        <v>5.4104865971367988E-2</v>
      </c>
      <c r="AI51">
        <f>'Population at Risk'!M51/'Population at Risk'!M$5</f>
        <v>5.4104865971367995E-2</v>
      </c>
      <c r="AJ51">
        <f>'Population at Risk'!AJ51/'Population at Risk'!AJ$5</f>
        <v>5.2548928761595101E-2</v>
      </c>
      <c r="AK51">
        <f>'Population at Risk'!AK51/'Population at Risk'!AK$5</f>
        <v>6.1217434643556362E-2</v>
      </c>
      <c r="AL51">
        <f>'Population at Risk'!AL51/'Population at Risk'!AL$5</f>
        <v>4.4212418196484964E-2</v>
      </c>
      <c r="AM51">
        <f>'Population at Risk'!AM51/'Population at Risk'!AM$5</f>
        <v>5.3915070517556445E-2</v>
      </c>
      <c r="AN51">
        <f>'Population at Risk'!N51/'Population at Risk'!N$5</f>
        <v>4.5023167473286323E-2</v>
      </c>
      <c r="AO51">
        <f>'Population at Risk'!AN51/'Population at Risk'!AN$5</f>
        <v>5.4165689527573183E-2</v>
      </c>
      <c r="AP51">
        <f>'Population at Risk'!AO51/'Population at Risk'!AO$5</f>
        <v>5.4165689527573189E-2</v>
      </c>
      <c r="AQ51">
        <f>'Population at Risk'!AP51/'Population at Risk'!AP$5</f>
        <v>5.6939743650323296E-2</v>
      </c>
      <c r="AR51">
        <f>'Population at Risk'!C51/'Population at Risk'!C$5</f>
        <v>4.7067989532425039E-2</v>
      </c>
      <c r="AS51">
        <f>'Population at Risk'!AQ51/'Population at Risk'!AQ$5</f>
        <v>6.4784732463677469E-2</v>
      </c>
      <c r="AT51">
        <f>'Population at Risk'!O51/'Population at Risk'!O$5</f>
        <v>5.2507484919539715E-2</v>
      </c>
      <c r="AU51">
        <f>'Population at Risk'!AR51/'Population at Risk'!AR$5</f>
        <v>5.0900975940278488E-2</v>
      </c>
      <c r="AV51">
        <f>'Population at Risk'!AS51/'Population at Risk'!AS$5</f>
        <v>5.050922093690019E-2</v>
      </c>
      <c r="AW51">
        <f>'Population at Risk'!AT51/'Population at Risk'!AT$5</f>
        <v>6.0599300543718322E-2</v>
      </c>
      <c r="AX51">
        <f>'Population at Risk'!AU51/'Population at Risk'!AU$5</f>
        <v>6.0599300543718301E-2</v>
      </c>
      <c r="AY51">
        <f>'Population at Risk'!BB51/'Population at Risk'!BB$5</f>
        <v>4.8733892660052805E-2</v>
      </c>
      <c r="AZ51">
        <f>'Population at Risk'!P51/'Population at Risk'!P$5</f>
        <v>5.7867389121398861E-2</v>
      </c>
      <c r="BA51">
        <f>'Population at Risk'!AV51/'Population at Risk'!AV$5</f>
        <v>5.610759423790207E-2</v>
      </c>
      <c r="BB51">
        <f>'Population at Risk'!AW51/'Population at Risk'!AW$5</f>
        <v>5.8251013841792772E-2</v>
      </c>
      <c r="BC51">
        <f>'Population at Risk'!Q51/'Population at Risk'!Q$5</f>
        <v>5.6909012065615203E-2</v>
      </c>
      <c r="BD51" s="9">
        <v>49</v>
      </c>
    </row>
    <row r="52" spans="1:56" hidden="1" x14ac:dyDescent="0.35">
      <c r="A52" s="3"/>
      <c r="B52" s="5" t="s">
        <v>55</v>
      </c>
      <c r="C52">
        <f>'Population at Risk'!R52/'Population at Risk'!R$5</f>
        <v>6.393258181262125E-2</v>
      </c>
      <c r="D52">
        <f>'Population at Risk'!AX52/'Population at Risk'!AX$5</f>
        <v>5.5176901673039722E-2</v>
      </c>
      <c r="E52">
        <f>'Population at Risk'!S52/'Population at Risk'!S$5</f>
        <v>5.1431716835856345E-2</v>
      </c>
      <c r="F52">
        <f>'Population at Risk'!T52/'Population at Risk'!T$5</f>
        <v>4.9626524091405728E-2</v>
      </c>
      <c r="G52">
        <f>'Population at Risk'!U52/'Population at Risk'!U$5</f>
        <v>4.769134278909154E-2</v>
      </c>
      <c r="H52">
        <f>'Population at Risk'!D52/'Population at Risk'!D$5</f>
        <v>5.6317862259138374E-2</v>
      </c>
      <c r="I52">
        <f>'Population at Risk'!E52/'Population at Risk'!E$5</f>
        <v>6.1104137027369089E-2</v>
      </c>
      <c r="J52">
        <f>'Population at Risk'!BC52/'Population at Risk'!BC$5</f>
        <v>4.769134278909154E-2</v>
      </c>
      <c r="K52">
        <f>'Population at Risk'!V52/'Population at Risk'!V$5</f>
        <v>5.1824873808373403E-2</v>
      </c>
      <c r="L52">
        <f>'Population at Risk'!F52/'Population at Risk'!F$5</f>
        <v>4.9795753431677262E-2</v>
      </c>
      <c r="M52">
        <f>'Population at Risk'!W52/'Population at Risk'!W$5</f>
        <v>5.3271375853593678E-2</v>
      </c>
      <c r="N52">
        <f>'Population at Risk'!X52/'Population at Risk'!X$5</f>
        <v>5.3271375853593698E-2</v>
      </c>
      <c r="O52">
        <f>'Population at Risk'!Y52/'Population at Risk'!Y$5</f>
        <v>5.1950802164314344E-2</v>
      </c>
      <c r="P52">
        <f>'Population at Risk'!Z52/'Population at Risk'!Z$5</f>
        <v>3.6777604938766147E-2</v>
      </c>
      <c r="Q52">
        <f>'Population at Risk'!AA52/'Population at Risk'!AA$5</f>
        <v>5.0241009776218919E-2</v>
      </c>
      <c r="R52">
        <f>'Population at Risk'!AB52/'Population at Risk'!AB$5</f>
        <v>5.7834188784151058E-2</v>
      </c>
      <c r="S52">
        <f>'Population at Risk'!AY52/'Population at Risk'!AY$5</f>
        <v>5.199832366437189E-2</v>
      </c>
      <c r="T52">
        <f>'Population at Risk'!AC52/'Population at Risk'!AC$5</f>
        <v>4.7693825141980763E-2</v>
      </c>
      <c r="U52">
        <f>'Population at Risk'!AD52/'Population at Risk'!AD$5</f>
        <v>5.0994896481256095E-2</v>
      </c>
      <c r="V52">
        <f>'Population at Risk'!AE52/'Population at Risk'!AE$5</f>
        <v>5.4472421329733955E-2</v>
      </c>
      <c r="W52">
        <f>'Population at Risk'!G52/'Population at Risk'!G$5</f>
        <v>4.9608942170815587E-2</v>
      </c>
      <c r="X52">
        <f>'Population at Risk'!AF52/'Population at Risk'!AF$5</f>
        <v>6.1309040743966391E-2</v>
      </c>
      <c r="Y52">
        <f>'Population at Risk'!H52/'Population at Risk'!H$5</f>
        <v>5.0783441424548152E-2</v>
      </c>
      <c r="Z52">
        <f>'Population at Risk'!AG52/'Population at Risk'!AG$5</f>
        <v>5.4472421329733949E-2</v>
      </c>
      <c r="AA52">
        <f>'Population at Risk'!AZ52/'Population at Risk'!AZ$5</f>
        <v>5.0528910327729319E-2</v>
      </c>
      <c r="AB52">
        <f>'Population at Risk'!I52/'Population at Risk'!I$5</f>
        <v>5.8920465789590586E-2</v>
      </c>
      <c r="AC52">
        <f>'Population at Risk'!J52/'Population at Risk'!J$5</f>
        <v>5.1685534812770897E-2</v>
      </c>
      <c r="AD52">
        <f>'Population at Risk'!K52/'Population at Risk'!K$5</f>
        <v>5.0290991731081883E-2</v>
      </c>
      <c r="AE52">
        <f>'Population at Risk'!AH52/'Population at Risk'!AH$5</f>
        <v>5.4371075147539416E-2</v>
      </c>
      <c r="AF52">
        <f>'Population at Risk'!AI52/'Population at Risk'!AI$5</f>
        <v>4.9785664595836492E-2</v>
      </c>
      <c r="AG52">
        <f>'Population at Risk'!BA52/'Population at Risk'!BA$5</f>
        <v>5.9781118929805747E-2</v>
      </c>
      <c r="AH52">
        <f>'Population at Risk'!L52/'Population at Risk'!L$5</f>
        <v>5.6687817636810543E-2</v>
      </c>
      <c r="AI52">
        <f>'Population at Risk'!M52/'Population at Risk'!M$5</f>
        <v>5.668781763681055E-2</v>
      </c>
      <c r="AJ52">
        <f>'Population at Risk'!AJ52/'Population at Risk'!AJ$5</f>
        <v>5.3502670587863996E-2</v>
      </c>
      <c r="AK52">
        <f>'Population at Risk'!AK52/'Population at Risk'!AK$5</f>
        <v>6.4407388238714919E-2</v>
      </c>
      <c r="AL52">
        <f>'Population at Risk'!AL52/'Population at Risk'!AL$5</f>
        <v>4.411764320285471E-2</v>
      </c>
      <c r="AM52">
        <f>'Population at Risk'!AM52/'Population at Risk'!AM$5</f>
        <v>4.9515997903467522E-2</v>
      </c>
      <c r="AN52">
        <f>'Population at Risk'!N52/'Population at Risk'!N$5</f>
        <v>4.7473421882026579E-2</v>
      </c>
      <c r="AO52">
        <f>'Population at Risk'!AN52/'Population at Risk'!AN$5</f>
        <v>6.0505696078872864E-2</v>
      </c>
      <c r="AP52">
        <f>'Population at Risk'!AO52/'Population at Risk'!AO$5</f>
        <v>6.0505696078872871E-2</v>
      </c>
      <c r="AQ52">
        <f>'Population at Risk'!AP52/'Population at Risk'!AP$5</f>
        <v>5.919323430994123E-2</v>
      </c>
      <c r="AR52">
        <f>'Population at Risk'!C52/'Population at Risk'!C$5</f>
        <v>5.0863706319090735E-2</v>
      </c>
      <c r="AS52">
        <f>'Population at Risk'!AQ52/'Population at Risk'!AQ$5</f>
        <v>6.6131130903792065E-2</v>
      </c>
      <c r="AT52">
        <f>'Population at Risk'!O52/'Population at Risk'!O$5</f>
        <v>5.1004761741603712E-2</v>
      </c>
      <c r="AU52">
        <f>'Population at Risk'!AR52/'Population at Risk'!AR$5</f>
        <v>5.1788141741306817E-2</v>
      </c>
      <c r="AV52">
        <f>'Population at Risk'!AS52/'Population at Risk'!AS$5</f>
        <v>5.3824949928874502E-2</v>
      </c>
      <c r="AW52">
        <f>'Population at Risk'!AT52/'Population at Risk'!AT$5</f>
        <v>6.3296973852938448E-2</v>
      </c>
      <c r="AX52">
        <f>'Population at Risk'!AU52/'Population at Risk'!AU$5</f>
        <v>6.3296973852938435E-2</v>
      </c>
      <c r="AY52">
        <f>'Population at Risk'!BB52/'Population at Risk'!BB$5</f>
        <v>4.7160193461671295E-2</v>
      </c>
      <c r="AZ52">
        <f>'Population at Risk'!P52/'Population at Risk'!P$5</f>
        <v>6.4260261351840708E-2</v>
      </c>
      <c r="BA52">
        <f>'Population at Risk'!AV52/'Population at Risk'!AV$5</f>
        <v>6.0703278016306705E-2</v>
      </c>
      <c r="BB52">
        <f>'Population at Risk'!AW52/'Population at Risk'!AW$5</f>
        <v>6.0410946713382853E-2</v>
      </c>
      <c r="BC52">
        <f>'Population at Risk'!Q52/'Population at Risk'!Q$5</f>
        <v>5.9755128743713193E-2</v>
      </c>
      <c r="BD52" s="9">
        <v>50</v>
      </c>
    </row>
    <row r="53" spans="1:56" hidden="1" x14ac:dyDescent="0.35">
      <c r="A53" s="3"/>
      <c r="B53" s="5" t="s">
        <v>56</v>
      </c>
      <c r="C53">
        <f>'Population at Risk'!R53/'Population at Risk'!R$5</f>
        <v>5.5336920799375119E-2</v>
      </c>
      <c r="D53">
        <f>'Population at Risk'!AX53/'Population at Risk'!AX$5</f>
        <v>4.6185420278719108E-2</v>
      </c>
      <c r="E53">
        <f>'Population at Risk'!S53/'Population at Risk'!S$5</f>
        <v>4.3670746068478414E-2</v>
      </c>
      <c r="F53">
        <f>'Population at Risk'!T53/'Population at Risk'!T$5</f>
        <v>4.1951679053038697E-2</v>
      </c>
      <c r="G53">
        <f>'Population at Risk'!U53/'Population at Risk'!U$5</f>
        <v>4.6259877972423903E-2</v>
      </c>
      <c r="H53">
        <f>'Population at Risk'!D53/'Population at Risk'!D$5</f>
        <v>5.0200480855927564E-2</v>
      </c>
      <c r="I53">
        <f>'Population at Risk'!E53/'Population at Risk'!E$5</f>
        <v>5.4715517986021554E-2</v>
      </c>
      <c r="J53">
        <f>'Population at Risk'!BC53/'Population at Risk'!BC$5</f>
        <v>4.6259877972423903E-2</v>
      </c>
      <c r="K53">
        <f>'Population at Risk'!V53/'Population at Risk'!V$5</f>
        <v>4.2336784804810575E-2</v>
      </c>
      <c r="L53">
        <f>'Population at Risk'!F53/'Population at Risk'!F$5</f>
        <v>4.6007105776789729E-2</v>
      </c>
      <c r="M53">
        <f>'Population at Risk'!W53/'Population at Risk'!W$5</f>
        <v>4.5714817336129629E-2</v>
      </c>
      <c r="N53">
        <f>'Population at Risk'!X53/'Population at Risk'!X$5</f>
        <v>4.5714817336129643E-2</v>
      </c>
      <c r="O53">
        <f>'Population at Risk'!Y53/'Population at Risk'!Y$5</f>
        <v>4.3171123540809778E-2</v>
      </c>
      <c r="P53">
        <f>'Population at Risk'!Z53/'Population at Risk'!Z$5</f>
        <v>3.0187508798082945E-2</v>
      </c>
      <c r="Q53">
        <f>'Population at Risk'!AA53/'Population at Risk'!AA$5</f>
        <v>4.2116524957410618E-2</v>
      </c>
      <c r="R53">
        <f>'Population at Risk'!AB53/'Population at Risk'!AB$5</f>
        <v>5.1719437139818289E-2</v>
      </c>
      <c r="S53">
        <f>'Population at Risk'!AY53/'Population at Risk'!AY$5</f>
        <v>4.5502917483399075E-2</v>
      </c>
      <c r="T53">
        <f>'Population at Risk'!AC53/'Population at Risk'!AC$5</f>
        <v>3.9547158693590163E-2</v>
      </c>
      <c r="U53">
        <f>'Population at Risk'!AD53/'Population at Risk'!AD$5</f>
        <v>4.7257416467382185E-2</v>
      </c>
      <c r="V53">
        <f>'Population at Risk'!AE53/'Population at Risk'!AE$5</f>
        <v>4.9901581105111337E-2</v>
      </c>
      <c r="W53">
        <f>'Population at Risk'!G53/'Population at Risk'!G$5</f>
        <v>4.7386350065171251E-2</v>
      </c>
      <c r="X53">
        <f>'Population at Risk'!AF53/'Population at Risk'!AF$5</f>
        <v>4.9972214112816521E-2</v>
      </c>
      <c r="Y53">
        <f>'Population at Risk'!H53/'Population at Risk'!H$5</f>
        <v>4.5752136096503228E-2</v>
      </c>
      <c r="Z53">
        <f>'Population at Risk'!AG53/'Population at Risk'!AG$5</f>
        <v>4.9901581105111323E-2</v>
      </c>
      <c r="AA53">
        <f>'Population at Risk'!AZ53/'Population at Risk'!AZ$5</f>
        <v>4.4996974818534742E-2</v>
      </c>
      <c r="AB53">
        <f>'Population at Risk'!I53/'Population at Risk'!I$5</f>
        <v>5.480825435478183E-2</v>
      </c>
      <c r="AC53">
        <f>'Population at Risk'!J53/'Population at Risk'!J$5</f>
        <v>4.3754720789493093E-2</v>
      </c>
      <c r="AD53">
        <f>'Population at Risk'!K53/'Population at Risk'!K$5</f>
        <v>4.3387928206507477E-2</v>
      </c>
      <c r="AE53">
        <f>'Population at Risk'!AH53/'Population at Risk'!AH$5</f>
        <v>4.6373144816980301E-2</v>
      </c>
      <c r="AF53">
        <f>'Population at Risk'!AI53/'Population at Risk'!AI$5</f>
        <v>4.1382128009384705E-2</v>
      </c>
      <c r="AG53">
        <f>'Population at Risk'!BA53/'Population at Risk'!BA$5</f>
        <v>5.1253095390614803E-2</v>
      </c>
      <c r="AH53">
        <f>'Population at Risk'!L53/'Population at Risk'!L$5</f>
        <v>5.3743379407130365E-2</v>
      </c>
      <c r="AI53">
        <f>'Population at Risk'!M53/'Population at Risk'!M$5</f>
        <v>5.3743379407130386E-2</v>
      </c>
      <c r="AJ53">
        <f>'Population at Risk'!AJ53/'Population at Risk'!AJ$5</f>
        <v>4.748596359602901E-2</v>
      </c>
      <c r="AK53">
        <f>'Population at Risk'!AK53/'Population at Risk'!AK$5</f>
        <v>5.847718188700831E-2</v>
      </c>
      <c r="AL53">
        <f>'Population at Risk'!AL53/'Population at Risk'!AL$5</f>
        <v>3.9700067791681858E-2</v>
      </c>
      <c r="AM53">
        <f>'Population at Risk'!AM53/'Population at Risk'!AM$5</f>
        <v>4.1947316327660612E-2</v>
      </c>
      <c r="AN53">
        <f>'Population at Risk'!N53/'Population at Risk'!N$5</f>
        <v>3.8287533497364315E-2</v>
      </c>
      <c r="AO53">
        <f>'Population at Risk'!AN53/'Population at Risk'!AN$5</f>
        <v>5.3011803247702348E-2</v>
      </c>
      <c r="AP53">
        <f>'Population at Risk'!AO53/'Population at Risk'!AO$5</f>
        <v>5.3011803247702355E-2</v>
      </c>
      <c r="AQ53">
        <f>'Population at Risk'!AP53/'Population at Risk'!AP$5</f>
        <v>5.5400943262984025E-2</v>
      </c>
      <c r="AR53">
        <f>'Population at Risk'!C53/'Population at Risk'!C$5</f>
        <v>4.5056681022215155E-2</v>
      </c>
      <c r="AS53">
        <f>'Population at Risk'!AQ53/'Population at Risk'!AQ$5</f>
        <v>5.2931295314294968E-2</v>
      </c>
      <c r="AT53">
        <f>'Population at Risk'!O53/'Population at Risk'!O$5</f>
        <v>4.4507031164321871E-2</v>
      </c>
      <c r="AU53">
        <f>'Population at Risk'!AR53/'Population at Risk'!AR$5</f>
        <v>4.4848616951313917E-2</v>
      </c>
      <c r="AV53">
        <f>'Population at Risk'!AS53/'Population at Risk'!AS$5</f>
        <v>5.006836770214964E-2</v>
      </c>
      <c r="AW53">
        <f>'Population at Risk'!AT53/'Population at Risk'!AT$5</f>
        <v>5.9162692296243651E-2</v>
      </c>
      <c r="AX53">
        <f>'Population at Risk'!AU53/'Population at Risk'!AU$5</f>
        <v>5.9162692296243637E-2</v>
      </c>
      <c r="AY53">
        <f>'Population at Risk'!BB53/'Population at Risk'!BB$5</f>
        <v>3.6983859944859518E-2</v>
      </c>
      <c r="AZ53">
        <f>'Population at Risk'!P53/'Population at Risk'!P$5</f>
        <v>5.6040319604339375E-2</v>
      </c>
      <c r="BA53">
        <f>'Population at Risk'!AV53/'Population at Risk'!AV$5</f>
        <v>5.6549829307171347E-2</v>
      </c>
      <c r="BB53">
        <f>'Population at Risk'!AW53/'Population at Risk'!AW$5</f>
        <v>5.1859426272020621E-2</v>
      </c>
      <c r="BC53">
        <f>'Population at Risk'!Q53/'Population at Risk'!Q$5</f>
        <v>4.8388110843791271E-2</v>
      </c>
      <c r="BD53" s="9">
        <v>51</v>
      </c>
    </row>
    <row r="54" spans="1:56" hidden="1" x14ac:dyDescent="0.35">
      <c r="A54" s="3"/>
      <c r="B54" s="5" t="s">
        <v>57</v>
      </c>
      <c r="C54">
        <f>'Population at Risk'!R54/'Population at Risk'!R$5</f>
        <v>4.3612369782221112E-2</v>
      </c>
      <c r="D54">
        <f>'Population at Risk'!AX54/'Population at Risk'!AX$5</f>
        <v>4.4245693525351147E-2</v>
      </c>
      <c r="E54">
        <f>'Population at Risk'!S54/'Population at Risk'!S$5</f>
        <v>4.2263205395978297E-2</v>
      </c>
      <c r="F54">
        <f>'Population at Risk'!T54/'Population at Risk'!T$5</f>
        <v>3.5985032372128696E-2</v>
      </c>
      <c r="G54">
        <f>'Population at Risk'!U54/'Population at Risk'!U$5</f>
        <v>5.2416736444407246E-2</v>
      </c>
      <c r="H54">
        <f>'Population at Risk'!D54/'Population at Risk'!D$5</f>
        <v>4.4429817571303737E-2</v>
      </c>
      <c r="I54">
        <f>'Population at Risk'!E54/'Population at Risk'!E$5</f>
        <v>4.9908653897106935E-2</v>
      </c>
      <c r="J54">
        <f>'Population at Risk'!BC54/'Population at Risk'!BC$5</f>
        <v>5.2416736444407246E-2</v>
      </c>
      <c r="K54">
        <f>'Population at Risk'!V54/'Population at Risk'!V$5</f>
        <v>4.472063671346134E-2</v>
      </c>
      <c r="L54">
        <f>'Population at Risk'!F54/'Population at Risk'!F$5</f>
        <v>4.9519686250538417E-2</v>
      </c>
      <c r="M54">
        <f>'Population at Risk'!W54/'Population at Risk'!W$5</f>
        <v>4.773911174427023E-2</v>
      </c>
      <c r="N54">
        <f>'Population at Risk'!X54/'Population at Risk'!X$5</f>
        <v>4.773911174427025E-2</v>
      </c>
      <c r="O54">
        <f>'Population at Risk'!Y54/'Population at Risk'!Y$5</f>
        <v>4.4229676884498602E-2</v>
      </c>
      <c r="P54">
        <f>'Population at Risk'!Z54/'Population at Risk'!Z$5</f>
        <v>2.7889685907165011E-2</v>
      </c>
      <c r="Q54">
        <f>'Population at Risk'!AA54/'Population at Risk'!AA$5</f>
        <v>3.9315476178447391E-2</v>
      </c>
      <c r="R54">
        <f>'Population at Risk'!AB54/'Population at Risk'!AB$5</f>
        <v>4.6161009883307798E-2</v>
      </c>
      <c r="S54">
        <f>'Population at Risk'!AY54/'Population at Risk'!AY$5</f>
        <v>4.6431084449064255E-2</v>
      </c>
      <c r="T54">
        <f>'Population at Risk'!AC54/'Population at Risk'!AC$5</f>
        <v>3.6280379503961915E-2</v>
      </c>
      <c r="U54">
        <f>'Population at Risk'!AD54/'Population at Risk'!AD$5</f>
        <v>4.7714774213661201E-2</v>
      </c>
      <c r="V54">
        <f>'Population at Risk'!AE54/'Population at Risk'!AE$5</f>
        <v>4.8859888875245339E-2</v>
      </c>
      <c r="W54">
        <f>'Population at Risk'!G54/'Population at Risk'!G$5</f>
        <v>5.1569818481078104E-2</v>
      </c>
      <c r="X54">
        <f>'Population at Risk'!AF54/'Population at Risk'!AF$5</f>
        <v>5.0337564580103786E-2</v>
      </c>
      <c r="Y54">
        <f>'Population at Risk'!H54/'Population at Risk'!H$5</f>
        <v>4.849973745979988E-2</v>
      </c>
      <c r="Z54">
        <f>'Population at Risk'!AG54/'Population at Risk'!AG$5</f>
        <v>4.8859888875245332E-2</v>
      </c>
      <c r="AA54">
        <f>'Population at Risk'!AZ54/'Population at Risk'!AZ$5</f>
        <v>4.4970922036199568E-2</v>
      </c>
      <c r="AB54">
        <f>'Population at Risk'!I54/'Population at Risk'!I$5</f>
        <v>5.6712861869917565E-2</v>
      </c>
      <c r="AC54">
        <f>'Population at Risk'!J54/'Population at Risk'!J$5</f>
        <v>4.3344719607238576E-2</v>
      </c>
      <c r="AD54">
        <f>'Population at Risk'!K54/'Population at Risk'!K$5</f>
        <v>4.5317452139994129E-2</v>
      </c>
      <c r="AE54">
        <f>'Population at Risk'!AH54/'Population at Risk'!AH$5</f>
        <v>4.445407049245155E-2</v>
      </c>
      <c r="AF54">
        <f>'Population at Risk'!AI54/'Population at Risk'!AI$5</f>
        <v>3.7969366942193543E-2</v>
      </c>
      <c r="AG54">
        <f>'Population at Risk'!BA54/'Population at Risk'!BA$5</f>
        <v>4.7965764386614637E-2</v>
      </c>
      <c r="AH54">
        <f>'Population at Risk'!L54/'Population at Risk'!L$5</f>
        <v>5.8634180201061918E-2</v>
      </c>
      <c r="AI54">
        <f>'Population at Risk'!M54/'Population at Risk'!M$5</f>
        <v>5.8634180201061918E-2</v>
      </c>
      <c r="AJ54">
        <f>'Population at Risk'!AJ54/'Population at Risk'!AJ$5</f>
        <v>4.738232564825353E-2</v>
      </c>
      <c r="AK54">
        <f>'Population at Risk'!AK54/'Population at Risk'!AK$5</f>
        <v>5.4219155526890508E-2</v>
      </c>
      <c r="AL54">
        <f>'Population at Risk'!AL54/'Population at Risk'!AL$5</f>
        <v>4.2909146946905279E-2</v>
      </c>
      <c r="AM54">
        <f>'Population at Risk'!AM54/'Population at Risk'!AM$5</f>
        <v>4.1666006471397767E-2</v>
      </c>
      <c r="AN54">
        <f>'Population at Risk'!N54/'Population at Risk'!N$5</f>
        <v>3.9063914325711595E-2</v>
      </c>
      <c r="AO54">
        <f>'Population at Risk'!AN54/'Population at Risk'!AN$5</f>
        <v>5.0051933962441085E-2</v>
      </c>
      <c r="AP54">
        <f>'Population at Risk'!AO54/'Population at Risk'!AO$5</f>
        <v>5.0051933962441092E-2</v>
      </c>
      <c r="AQ54">
        <f>'Population at Risk'!AP54/'Population at Risk'!AP$5</f>
        <v>5.1317747498571702E-2</v>
      </c>
      <c r="AR54">
        <f>'Population at Risk'!C54/'Population at Risk'!C$5</f>
        <v>3.8195154801622895E-2</v>
      </c>
      <c r="AS54">
        <f>'Population at Risk'!AQ54/'Population at Risk'!AQ$5</f>
        <v>5.0171892899310594E-2</v>
      </c>
      <c r="AT54">
        <f>'Population at Risk'!O54/'Population at Risk'!O$5</f>
        <v>4.6770960097908834E-2</v>
      </c>
      <c r="AU54">
        <f>'Population at Risk'!AR54/'Population at Risk'!AR$5</f>
        <v>4.3478938561115024E-2</v>
      </c>
      <c r="AV54">
        <f>'Population at Risk'!AS54/'Population at Risk'!AS$5</f>
        <v>5.1808262367993421E-2</v>
      </c>
      <c r="AW54">
        <f>'Population at Risk'!AT54/'Population at Risk'!AT$5</f>
        <v>5.4686578462749366E-2</v>
      </c>
      <c r="AX54">
        <f>'Population at Risk'!AU54/'Population at Risk'!AU$5</f>
        <v>5.4686578462749338E-2</v>
      </c>
      <c r="AY54">
        <f>'Population at Risk'!BB54/'Population at Risk'!BB$5</f>
        <v>3.7021624857509185E-2</v>
      </c>
      <c r="AZ54">
        <f>'Population at Risk'!P54/'Population at Risk'!P$5</f>
        <v>4.8649770668341488E-2</v>
      </c>
      <c r="BA54">
        <f>'Population at Risk'!AV54/'Population at Risk'!AV$5</f>
        <v>5.9148763052907193E-2</v>
      </c>
      <c r="BB54">
        <f>'Population at Risk'!AW54/'Population at Risk'!AW$5</f>
        <v>4.8003746328375251E-2</v>
      </c>
      <c r="BC54">
        <f>'Population at Risk'!Q54/'Population at Risk'!Q$5</f>
        <v>4.5797069153319853E-2</v>
      </c>
      <c r="BD54" s="9">
        <v>52</v>
      </c>
    </row>
    <row r="55" spans="1:56" hidden="1" x14ac:dyDescent="0.35">
      <c r="A55" s="3"/>
      <c r="B55" s="5" t="s">
        <v>58</v>
      </c>
      <c r="C55">
        <f>'Population at Risk'!R55/'Population at Risk'!R$5</f>
        <v>3.2261723539892651E-2</v>
      </c>
      <c r="D55">
        <f>'Population at Risk'!AX55/'Population at Risk'!AX$5</f>
        <v>3.1591693823462628E-2</v>
      </c>
      <c r="E55">
        <f>'Population at Risk'!S55/'Population at Risk'!S$5</f>
        <v>3.0789234918355203E-2</v>
      </c>
      <c r="F55">
        <f>'Population at Risk'!T55/'Population at Risk'!T$5</f>
        <v>2.4632080220242696E-2</v>
      </c>
      <c r="G55">
        <f>'Population at Risk'!U55/'Population at Risk'!U$5</f>
        <v>3.6908946580175711E-2</v>
      </c>
      <c r="H55">
        <f>'Population at Risk'!D55/'Population at Risk'!D$5</f>
        <v>2.9521143078187619E-2</v>
      </c>
      <c r="I55">
        <f>'Population at Risk'!E55/'Population at Risk'!E$5</f>
        <v>3.3651847744904442E-2</v>
      </c>
      <c r="J55">
        <f>'Population at Risk'!BC55/'Population at Risk'!BC$5</f>
        <v>3.6908946580175711E-2</v>
      </c>
      <c r="K55">
        <f>'Population at Risk'!V55/'Population at Risk'!V$5</f>
        <v>3.1288864387670652E-2</v>
      </c>
      <c r="L55">
        <f>'Population at Risk'!F55/'Population at Risk'!F$5</f>
        <v>3.5029075161381498E-2</v>
      </c>
      <c r="M55">
        <f>'Population at Risk'!W55/'Population at Risk'!W$5</f>
        <v>3.5630842940832623E-2</v>
      </c>
      <c r="N55">
        <f>'Population at Risk'!X55/'Population at Risk'!X$5</f>
        <v>3.5630842940832637E-2</v>
      </c>
      <c r="O55">
        <f>'Population at Risk'!Y55/'Population at Risk'!Y$5</f>
        <v>3.1348186050022958E-2</v>
      </c>
      <c r="P55">
        <f>'Population at Risk'!Z55/'Population at Risk'!Z$5</f>
        <v>1.9750368154783825E-2</v>
      </c>
      <c r="Q55">
        <f>'Population at Risk'!AA55/'Population at Risk'!AA$5</f>
        <v>2.8822257272504464E-2</v>
      </c>
      <c r="R55">
        <f>'Population at Risk'!AB55/'Population at Risk'!AB$5</f>
        <v>3.1519909368708424E-2</v>
      </c>
      <c r="S55">
        <f>'Population at Risk'!AY55/'Population at Risk'!AY$5</f>
        <v>3.4143065287473642E-2</v>
      </c>
      <c r="T55">
        <f>'Population at Risk'!AC55/'Population at Risk'!AC$5</f>
        <v>2.6495466064056367E-2</v>
      </c>
      <c r="U55">
        <f>'Population at Risk'!AD55/'Population at Risk'!AD$5</f>
        <v>3.6046069092308383E-2</v>
      </c>
      <c r="V55">
        <f>'Population at Risk'!AE55/'Population at Risk'!AE$5</f>
        <v>3.6594063793236153E-2</v>
      </c>
      <c r="W55">
        <f>'Population at Risk'!G55/'Population at Risk'!G$5</f>
        <v>3.9733020750346237E-2</v>
      </c>
      <c r="X55">
        <f>'Population at Risk'!AF55/'Population at Risk'!AF$5</f>
        <v>3.8093153494493034E-2</v>
      </c>
      <c r="Y55">
        <f>'Population at Risk'!H55/'Population at Risk'!H$5</f>
        <v>3.6715054746114986E-2</v>
      </c>
      <c r="Z55">
        <f>'Population at Risk'!AG55/'Population at Risk'!AG$5</f>
        <v>3.659406379323614E-2</v>
      </c>
      <c r="AA55">
        <f>'Population at Risk'!AZ55/'Population at Risk'!AZ$5</f>
        <v>3.2614661048412798E-2</v>
      </c>
      <c r="AB55">
        <f>'Population at Risk'!I55/'Population at Risk'!I$5</f>
        <v>4.169033714493281E-2</v>
      </c>
      <c r="AC55">
        <f>'Population at Risk'!J55/'Population at Risk'!J$5</f>
        <v>3.1169754180824415E-2</v>
      </c>
      <c r="AD55">
        <f>'Population at Risk'!K55/'Population at Risk'!K$5</f>
        <v>3.2938661347786231E-2</v>
      </c>
      <c r="AE55">
        <f>'Population at Risk'!AH55/'Population at Risk'!AH$5</f>
        <v>3.2775595381802906E-2</v>
      </c>
      <c r="AF55">
        <f>'Population at Risk'!AI55/'Population at Risk'!AI$5</f>
        <v>2.7228097748045348E-2</v>
      </c>
      <c r="AG55">
        <f>'Population at Risk'!BA55/'Population at Risk'!BA$5</f>
        <v>3.6277529040220399E-2</v>
      </c>
      <c r="AH55">
        <f>'Population at Risk'!L55/'Population at Risk'!L$5</f>
        <v>4.4937504282266109E-2</v>
      </c>
      <c r="AI55">
        <f>'Population at Risk'!M55/'Population at Risk'!M$5</f>
        <v>4.4937504282266116E-2</v>
      </c>
      <c r="AJ55">
        <f>'Population at Risk'!AJ55/'Population at Risk'!AJ$5</f>
        <v>3.5383125190068802E-2</v>
      </c>
      <c r="AK55">
        <f>'Population at Risk'!AK55/'Population at Risk'!AK$5</f>
        <v>4.143017822719202E-2</v>
      </c>
      <c r="AL55">
        <f>'Population at Risk'!AL55/'Population at Risk'!AL$5</f>
        <v>3.234147115027966E-2</v>
      </c>
      <c r="AM55">
        <f>'Population at Risk'!AM55/'Population at Risk'!AM$5</f>
        <v>3.0002022728314832E-2</v>
      </c>
      <c r="AN55">
        <f>'Population at Risk'!N55/'Population at Risk'!N$5</f>
        <v>2.7801587492748119E-2</v>
      </c>
      <c r="AO55">
        <f>'Population at Risk'!AN55/'Population at Risk'!AN$5</f>
        <v>4.0003886415136095E-2</v>
      </c>
      <c r="AP55">
        <f>'Population at Risk'!AO55/'Population at Risk'!AO$5</f>
        <v>4.0003886415136101E-2</v>
      </c>
      <c r="AQ55">
        <f>'Population at Risk'!AP55/'Population at Risk'!AP$5</f>
        <v>3.8576817245223272E-2</v>
      </c>
      <c r="AR55">
        <f>'Population at Risk'!C55/'Population at Risk'!C$5</f>
        <v>2.4822317422904343E-2</v>
      </c>
      <c r="AS55">
        <f>'Population at Risk'!AQ55/'Population at Risk'!AQ$5</f>
        <v>3.7945092113886789E-2</v>
      </c>
      <c r="AT55">
        <f>'Population at Risk'!O55/'Population at Risk'!O$5</f>
        <v>3.4317509691950646E-2</v>
      </c>
      <c r="AU55">
        <f>'Population at Risk'!AR55/'Population at Risk'!AR$5</f>
        <v>3.1731179998290802E-2</v>
      </c>
      <c r="AV55">
        <f>'Population at Risk'!AS55/'Population at Risk'!AS$5</f>
        <v>3.8084904443174777E-2</v>
      </c>
      <c r="AW55">
        <f>'Population at Risk'!AT55/'Population at Risk'!AT$5</f>
        <v>3.8509177956284842E-2</v>
      </c>
      <c r="AX55">
        <f>'Population at Risk'!AU55/'Population at Risk'!AU$5</f>
        <v>3.8509177956284828E-2</v>
      </c>
      <c r="AY55">
        <f>'Population at Risk'!BB55/'Population at Risk'!BB$5</f>
        <v>2.7482001975401623E-2</v>
      </c>
      <c r="AZ55">
        <f>'Population at Risk'!P55/'Population at Risk'!P$5</f>
        <v>3.5750138652073667E-2</v>
      </c>
      <c r="BA55">
        <f>'Population at Risk'!AV55/'Population at Risk'!AV$5</f>
        <v>4.6346851314698324E-2</v>
      </c>
      <c r="BB55">
        <f>'Population at Risk'!AW55/'Population at Risk'!AW$5</f>
        <v>3.6236537494589688E-2</v>
      </c>
      <c r="BC55">
        <f>'Population at Risk'!Q55/'Population at Risk'!Q$5</f>
        <v>3.4844640247607167E-2</v>
      </c>
      <c r="BD55" s="9">
        <v>53</v>
      </c>
    </row>
    <row r="56" spans="1:56" hidden="1" x14ac:dyDescent="0.35">
      <c r="A56" s="3"/>
      <c r="B56" s="5" t="s">
        <v>59</v>
      </c>
      <c r="C56">
        <f>'Population at Risk'!R56/'Population at Risk'!R$5</f>
        <v>1.689566513594885E-2</v>
      </c>
      <c r="D56">
        <f>'Population at Risk'!AX56/'Population at Risk'!AX$5</f>
        <v>1.6080124109101774E-2</v>
      </c>
      <c r="E56">
        <f>'Population at Risk'!S56/'Population at Risk'!S$5</f>
        <v>1.4727448209387449E-2</v>
      </c>
      <c r="F56">
        <f>'Population at Risk'!T56/'Population at Risk'!T$5</f>
        <v>1.2196884834982429E-2</v>
      </c>
      <c r="G56">
        <f>'Population at Risk'!U56/'Population at Risk'!U$5</f>
        <v>1.8716833341687236E-2</v>
      </c>
      <c r="H56">
        <f>'Population at Risk'!D56/'Population at Risk'!D$5</f>
        <v>1.4219632058770269E-2</v>
      </c>
      <c r="I56">
        <f>'Population at Risk'!E56/'Population at Risk'!E$5</f>
        <v>1.557513376949037E-2</v>
      </c>
      <c r="J56">
        <f>'Population at Risk'!BC56/'Population at Risk'!BC$5</f>
        <v>1.8716833341687236E-2</v>
      </c>
      <c r="K56">
        <f>'Population at Risk'!V56/'Population at Risk'!V$5</f>
        <v>1.5528055863332457E-2</v>
      </c>
      <c r="L56">
        <f>'Population at Risk'!F56/'Population at Risk'!F$5</f>
        <v>1.7024710255793114E-2</v>
      </c>
      <c r="M56">
        <f>'Population at Risk'!W56/'Population at Risk'!W$5</f>
        <v>1.658394492612332E-2</v>
      </c>
      <c r="N56">
        <f>'Population at Risk'!X56/'Population at Risk'!X$5</f>
        <v>1.6583944926123327E-2</v>
      </c>
      <c r="O56">
        <f>'Population at Risk'!Y56/'Population at Risk'!Y$5</f>
        <v>1.5445982687252741E-2</v>
      </c>
      <c r="P56">
        <f>'Population at Risk'!Z56/'Population at Risk'!Z$5</f>
        <v>9.5882402709807652E-3</v>
      </c>
      <c r="Q56">
        <f>'Population at Risk'!AA56/'Population at Risk'!AA$5</f>
        <v>1.4127851395330154E-2</v>
      </c>
      <c r="R56">
        <f>'Population at Risk'!AB56/'Population at Risk'!AB$5</f>
        <v>1.532481940974042E-2</v>
      </c>
      <c r="S56">
        <f>'Population at Risk'!AY56/'Population at Risk'!AY$5</f>
        <v>1.6587681854424802E-2</v>
      </c>
      <c r="T56">
        <f>'Population at Risk'!AC56/'Population at Risk'!AC$5</f>
        <v>1.3024820185933135E-2</v>
      </c>
      <c r="U56">
        <f>'Population at Risk'!AD56/'Population at Risk'!AD$5</f>
        <v>1.6190537186597093E-2</v>
      </c>
      <c r="V56">
        <f>'Population at Risk'!AE56/'Population at Risk'!AE$5</f>
        <v>1.6226576788856757E-2</v>
      </c>
      <c r="W56">
        <f>'Population at Risk'!G56/'Population at Risk'!G$5</f>
        <v>1.8359871872449151E-2</v>
      </c>
      <c r="X56">
        <f>'Population at Risk'!AF56/'Population at Risk'!AF$5</f>
        <v>1.7785709932665129E-2</v>
      </c>
      <c r="Y56">
        <f>'Population at Risk'!H56/'Population at Risk'!H$5</f>
        <v>1.7996388574920426E-2</v>
      </c>
      <c r="Z56">
        <f>'Population at Risk'!AG56/'Population at Risk'!AG$5</f>
        <v>1.6226576788856757E-2</v>
      </c>
      <c r="AA56">
        <f>'Population at Risk'!AZ56/'Population at Risk'!AZ$5</f>
        <v>1.6473257413902404E-2</v>
      </c>
      <c r="AB56">
        <f>'Population at Risk'!I56/'Population at Risk'!I$5</f>
        <v>1.9671188968419805E-2</v>
      </c>
      <c r="AC56">
        <f>'Population at Risk'!J56/'Population at Risk'!J$5</f>
        <v>1.5235423140599979E-2</v>
      </c>
      <c r="AD56">
        <f>'Population at Risk'!K56/'Population at Risk'!K$5</f>
        <v>1.5110294917265822E-2</v>
      </c>
      <c r="AE56">
        <f>'Population at Risk'!AH56/'Population at Risk'!AH$5</f>
        <v>1.5997044055158227E-2</v>
      </c>
      <c r="AF56">
        <f>'Population at Risk'!AI56/'Population at Risk'!AI$5</f>
        <v>1.3267172484537303E-2</v>
      </c>
      <c r="AG56">
        <f>'Population at Risk'!BA56/'Population at Risk'!BA$5</f>
        <v>1.6657430371989947E-2</v>
      </c>
      <c r="AH56">
        <f>'Population at Risk'!L56/'Population at Risk'!L$5</f>
        <v>2.2837708584101172E-2</v>
      </c>
      <c r="AI56">
        <f>'Population at Risk'!M56/'Population at Risk'!M$5</f>
        <v>2.2837708584101179E-2</v>
      </c>
      <c r="AJ56">
        <f>'Population at Risk'!AJ56/'Population at Risk'!AJ$5</f>
        <v>1.6416667606129243E-2</v>
      </c>
      <c r="AK56">
        <f>'Population at Risk'!AK56/'Population at Risk'!AK$5</f>
        <v>2.0863156726280335E-2</v>
      </c>
      <c r="AL56">
        <f>'Population at Risk'!AL56/'Population at Risk'!AL$5</f>
        <v>1.5523948900329734E-2</v>
      </c>
      <c r="AM56">
        <f>'Population at Risk'!AM56/'Population at Risk'!AM$5</f>
        <v>1.4902197430659689E-2</v>
      </c>
      <c r="AN56">
        <f>'Population at Risk'!N56/'Population at Risk'!N$5</f>
        <v>1.4927475401074272E-2</v>
      </c>
      <c r="AO56">
        <f>'Population at Risk'!AN56/'Population at Risk'!AN$5</f>
        <v>2.0160596017990421E-2</v>
      </c>
      <c r="AP56">
        <f>'Population at Risk'!AO56/'Population at Risk'!AO$5</f>
        <v>2.0160596017990424E-2</v>
      </c>
      <c r="AQ56">
        <f>'Population at Risk'!AP56/'Population at Risk'!AP$5</f>
        <v>1.9159210835561824E-2</v>
      </c>
      <c r="AR56">
        <f>'Population at Risk'!C56/'Population at Risk'!C$5</f>
        <v>1.2675733122922759E-2</v>
      </c>
      <c r="AS56">
        <f>'Population at Risk'!AQ56/'Population at Risk'!AQ$5</f>
        <v>1.9064477373265599E-2</v>
      </c>
      <c r="AT56">
        <f>'Population at Risk'!O56/'Population at Risk'!O$5</f>
        <v>1.7389093595376878E-2</v>
      </c>
      <c r="AU56">
        <f>'Population at Risk'!AR56/'Population at Risk'!AR$5</f>
        <v>1.5418909103359937E-2</v>
      </c>
      <c r="AV56">
        <f>'Population at Risk'!AS56/'Population at Risk'!AS$5</f>
        <v>1.7969999847721532E-2</v>
      </c>
      <c r="AW56">
        <f>'Population at Risk'!AT56/'Population at Risk'!AT$5</f>
        <v>1.7790148814381634E-2</v>
      </c>
      <c r="AX56">
        <f>'Population at Risk'!AU56/'Population at Risk'!AU$5</f>
        <v>1.7790148814381627E-2</v>
      </c>
      <c r="AY56">
        <f>'Population at Risk'!BB56/'Population at Risk'!BB$5</f>
        <v>1.3212109725489182E-2</v>
      </c>
      <c r="AZ56">
        <f>'Population at Risk'!P56/'Population at Risk'!P$5</f>
        <v>1.8854925924106397E-2</v>
      </c>
      <c r="BA56">
        <f>'Population at Risk'!AV56/'Population at Risk'!AV$5</f>
        <v>2.2534145073135493E-2</v>
      </c>
      <c r="BB56">
        <f>'Population at Risk'!AW56/'Population at Risk'!AW$5</f>
        <v>1.7382006666958907E-2</v>
      </c>
      <c r="BC56">
        <f>'Population at Risk'!Q56/'Population at Risk'!Q$5</f>
        <v>1.7211161840376587E-2</v>
      </c>
      <c r="BD56" s="9">
        <v>54</v>
      </c>
    </row>
    <row r="57" spans="1:56" hidden="1" x14ac:dyDescent="0.35">
      <c r="A57" s="3"/>
      <c r="B57" s="5" t="s">
        <v>60</v>
      </c>
      <c r="C57">
        <f>'Population at Risk'!R57/'Population at Risk'!R$5</f>
        <v>1.226440540835136E-2</v>
      </c>
      <c r="D57">
        <f>'Population at Risk'!AX57/'Population at Risk'!AX$5</f>
        <v>1.0905279106568432E-2</v>
      </c>
      <c r="E57">
        <f>'Population at Risk'!S57/'Population at Risk'!S$5</f>
        <v>1.0149012000932113E-2</v>
      </c>
      <c r="F57">
        <f>'Population at Risk'!T57/'Population at Risk'!T$5</f>
        <v>9.253166312255685E-3</v>
      </c>
      <c r="G57">
        <f>'Population at Risk'!U57/'Population at Risk'!U$5</f>
        <v>1.141454789473449E-2</v>
      </c>
      <c r="H57">
        <f>'Population at Risk'!D57/'Population at Risk'!D$5</f>
        <v>1.0030129747546222E-2</v>
      </c>
      <c r="I57">
        <f>'Population at Risk'!E57/'Population at Risk'!E$5</f>
        <v>1.0563706063452383E-2</v>
      </c>
      <c r="J57">
        <f>'Population at Risk'!BC57/'Population at Risk'!BC$5</f>
        <v>1.141454789473449E-2</v>
      </c>
      <c r="K57">
        <f>'Population at Risk'!V57/'Population at Risk'!V$5</f>
        <v>1.0844899230293791E-2</v>
      </c>
      <c r="L57">
        <f>'Population at Risk'!F57/'Population at Risk'!F$5</f>
        <v>1.1509787685354019E-2</v>
      </c>
      <c r="M57">
        <f>'Population at Risk'!W57/'Population at Risk'!W$5</f>
        <v>1.1217378713512884E-2</v>
      </c>
      <c r="N57">
        <f>'Population at Risk'!X57/'Population at Risk'!X$5</f>
        <v>1.1217378713512891E-2</v>
      </c>
      <c r="O57">
        <f>'Population at Risk'!Y57/'Population at Risk'!Y$5</f>
        <v>1.0405157537155893E-2</v>
      </c>
      <c r="P57">
        <f>'Population at Risk'!Z57/'Population at Risk'!Z$5</f>
        <v>6.6272619853453684E-3</v>
      </c>
      <c r="Q57">
        <f>'Population at Risk'!AA57/'Population at Risk'!AA$5</f>
        <v>9.5700868435636671E-3</v>
      </c>
      <c r="R57">
        <f>'Population at Risk'!AB57/'Population at Risk'!AB$5</f>
        <v>1.0575149908513805E-2</v>
      </c>
      <c r="S57">
        <f>'Population at Risk'!AY57/'Population at Risk'!AY$5</f>
        <v>1.1397800794759914E-2</v>
      </c>
      <c r="T57">
        <f>'Population at Risk'!AC57/'Population at Risk'!AC$5</f>
        <v>8.9960104588688358E-3</v>
      </c>
      <c r="U57">
        <f>'Population at Risk'!AD57/'Population at Risk'!AD$5</f>
        <v>1.090134909852959E-2</v>
      </c>
      <c r="V57">
        <f>'Population at Risk'!AE57/'Population at Risk'!AE$5</f>
        <v>1.120729247639638E-2</v>
      </c>
      <c r="W57">
        <f>'Population at Risk'!G57/'Population at Risk'!G$5</f>
        <v>1.1673828496201777E-2</v>
      </c>
      <c r="X57">
        <f>'Population at Risk'!AF57/'Population at Risk'!AF$5</f>
        <v>1.1662014837812673E-2</v>
      </c>
      <c r="Y57">
        <f>'Population at Risk'!H57/'Population at Risk'!H$5</f>
        <v>1.17233986954064E-2</v>
      </c>
      <c r="Z57">
        <f>'Population at Risk'!AG57/'Population at Risk'!AG$5</f>
        <v>1.1207292476396378E-2</v>
      </c>
      <c r="AA57">
        <f>'Population at Risk'!AZ57/'Population at Risk'!AZ$5</f>
        <v>1.1472937595831704E-2</v>
      </c>
      <c r="AB57">
        <f>'Population at Risk'!I57/'Population at Risk'!I$5</f>
        <v>1.2916386669083168E-2</v>
      </c>
      <c r="AC57">
        <f>'Population at Risk'!J57/'Population at Risk'!J$5</f>
        <v>9.8396925356774335E-3</v>
      </c>
      <c r="AD57">
        <f>'Population at Risk'!K57/'Population at Risk'!K$5</f>
        <v>8.9527042378203733E-3</v>
      </c>
      <c r="AE57">
        <f>'Population at Risk'!AH57/'Population at Risk'!AH$5</f>
        <v>1.051945592730778E-2</v>
      </c>
      <c r="AF57">
        <f>'Population at Risk'!AI57/'Population at Risk'!AI$5</f>
        <v>9.3272443897052127E-3</v>
      </c>
      <c r="AG57">
        <f>'Population at Risk'!BA57/'Population at Risk'!BA$5</f>
        <v>1.1559978341538426E-2</v>
      </c>
      <c r="AH57">
        <f>'Population at Risk'!L57/'Population at Risk'!L$5</f>
        <v>1.5281990181325466E-2</v>
      </c>
      <c r="AI57">
        <f>'Population at Risk'!M57/'Population at Risk'!M$5</f>
        <v>1.5281990181325469E-2</v>
      </c>
      <c r="AJ57">
        <f>'Population at Risk'!AJ57/'Population at Risk'!AJ$5</f>
        <v>1.0639146998232573E-2</v>
      </c>
      <c r="AK57">
        <f>'Population at Risk'!AK57/'Population at Risk'!AK$5</f>
        <v>1.3222294214932651E-2</v>
      </c>
      <c r="AL57">
        <f>'Population at Risk'!AL57/'Population at Risk'!AL$5</f>
        <v>1.0130969619278804E-2</v>
      </c>
      <c r="AM57">
        <f>'Population at Risk'!AM57/'Population at Risk'!AM$5</f>
        <v>9.5833640810713029E-3</v>
      </c>
      <c r="AN57">
        <f>'Population at Risk'!N57/'Population at Risk'!N$5</f>
        <v>1.0441515012086348E-2</v>
      </c>
      <c r="AO57">
        <f>'Population at Risk'!AN57/'Population at Risk'!AN$5</f>
        <v>1.204592602907534E-2</v>
      </c>
      <c r="AP57">
        <f>'Population at Risk'!AO57/'Population at Risk'!AO$5</f>
        <v>1.2045926029075341E-2</v>
      </c>
      <c r="AQ57">
        <f>'Population at Risk'!AP57/'Population at Risk'!AP$5</f>
        <v>1.361107979706308E-2</v>
      </c>
      <c r="AR57">
        <f>'Population at Risk'!C57/'Population at Risk'!C$5</f>
        <v>9.4204695580855143E-3</v>
      </c>
      <c r="AS57">
        <f>'Population at Risk'!AQ57/'Population at Risk'!AQ$5</f>
        <v>1.2525444366337624E-2</v>
      </c>
      <c r="AT57">
        <f>'Population at Risk'!O57/'Population at Risk'!O$5</f>
        <v>1.1073656714170618E-2</v>
      </c>
      <c r="AU57">
        <f>'Population at Risk'!AR57/'Population at Risk'!AR$5</f>
        <v>1.0461683822128606E-2</v>
      </c>
      <c r="AV57">
        <f>'Population at Risk'!AS57/'Population at Risk'!AS$5</f>
        <v>1.1799361332411737E-2</v>
      </c>
      <c r="AW57">
        <f>'Population at Risk'!AT57/'Population at Risk'!AT$5</f>
        <v>1.0588533184334172E-2</v>
      </c>
      <c r="AX57">
        <f>'Population at Risk'!AU57/'Population at Risk'!AU$5</f>
        <v>1.0588533184334167E-2</v>
      </c>
      <c r="AY57">
        <f>'Population at Risk'!BB57/'Population at Risk'!BB$5</f>
        <v>8.1800999269638769E-3</v>
      </c>
      <c r="AZ57">
        <f>'Population at Risk'!P57/'Population at Risk'!P$5</f>
        <v>1.3985288047275708E-2</v>
      </c>
      <c r="BA57">
        <f>'Population at Risk'!AV57/'Population at Risk'!AV$5</f>
        <v>1.4965071310493022E-2</v>
      </c>
      <c r="BB57">
        <f>'Population at Risk'!AW57/'Population at Risk'!AW$5</f>
        <v>1.1684207299462887E-2</v>
      </c>
      <c r="BC57">
        <f>'Population at Risk'!Q57/'Population at Risk'!Q$5</f>
        <v>1.2150390452700423E-2</v>
      </c>
      <c r="BD57" s="9">
        <v>55</v>
      </c>
    </row>
    <row r="58" spans="1:56" hidden="1" x14ac:dyDescent="0.35">
      <c r="A58" s="3"/>
      <c r="B58" s="5" t="s">
        <v>80</v>
      </c>
      <c r="C58">
        <f>'Population at Risk'!R58/'Population at Risk'!R$5</f>
        <v>6.1753635889242988E-3</v>
      </c>
      <c r="D58">
        <f>'Population at Risk'!AX58/'Population at Risk'!AX$5</f>
        <v>5.1341611440540568E-3</v>
      </c>
      <c r="E58">
        <f>'Population at Risk'!S58/'Population at Risk'!S$5</f>
        <v>5.2009815796333391E-3</v>
      </c>
      <c r="F58">
        <f>'Population at Risk'!T58/'Population at Risk'!T$5</f>
        <v>4.8934718683127749E-3</v>
      </c>
      <c r="G58">
        <f>'Population at Risk'!U58/'Population at Risk'!U$5</f>
        <v>6.725824982541909E-3</v>
      </c>
      <c r="H58">
        <f>'Population at Risk'!D58/'Population at Risk'!D$5</f>
        <v>5.0493942590953758E-3</v>
      </c>
      <c r="I58">
        <f>'Population at Risk'!E58/'Population at Risk'!E$5</f>
        <v>5.2209820451871594E-3</v>
      </c>
      <c r="J58">
        <f>'Population at Risk'!BC58/'Population at Risk'!BC$5</f>
        <v>6.725824982541909E-3</v>
      </c>
      <c r="K58">
        <f>'Population at Risk'!V58/'Population at Risk'!V$5</f>
        <v>4.9506286551846031E-3</v>
      </c>
      <c r="L58">
        <f>'Population at Risk'!F58/'Population at Risk'!F$5</f>
        <v>6.3267032628637858E-3</v>
      </c>
      <c r="M58">
        <f>'Population at Risk'!W58/'Population at Risk'!W$5</f>
        <v>5.5471623626032682E-3</v>
      </c>
      <c r="N58">
        <f>'Population at Risk'!X58/'Population at Risk'!X$5</f>
        <v>5.5471623626032699E-3</v>
      </c>
      <c r="O58">
        <f>'Population at Risk'!Y58/'Population at Risk'!Y$5</f>
        <v>4.8939082328466549E-3</v>
      </c>
      <c r="P58">
        <f>'Population at Risk'!Z58/'Population at Risk'!Z$5</f>
        <v>3.1909983616153401E-3</v>
      </c>
      <c r="Q58">
        <f>'Population at Risk'!AA58/'Population at Risk'!AA$5</f>
        <v>4.6086718770423536E-3</v>
      </c>
      <c r="R58">
        <f>'Population at Risk'!AB58/'Population at Risk'!AB$5</f>
        <v>5.3974813719886196E-3</v>
      </c>
      <c r="S58">
        <f>'Population at Risk'!AY58/'Population at Risk'!AY$5</f>
        <v>5.9635681201882125E-3</v>
      </c>
      <c r="T58">
        <f>'Population at Risk'!AC58/'Population at Risk'!AC$5</f>
        <v>4.4137676022440973E-3</v>
      </c>
      <c r="U58">
        <f>'Population at Risk'!AD58/'Population at Risk'!AD$5</f>
        <v>5.5590874574153026E-3</v>
      </c>
      <c r="V58">
        <f>'Population at Risk'!AE58/'Population at Risk'!AE$5</f>
        <v>5.7966270228422623E-3</v>
      </c>
      <c r="W58">
        <f>'Population at Risk'!G58/'Population at Risk'!G$5</f>
        <v>5.7538341719699741E-3</v>
      </c>
      <c r="X58">
        <f>'Population at Risk'!AF58/'Population at Risk'!AF$5</f>
        <v>5.7962269395857883E-3</v>
      </c>
      <c r="Y58">
        <f>'Population at Risk'!H58/'Population at Risk'!H$5</f>
        <v>5.7531127981904403E-3</v>
      </c>
      <c r="Z58">
        <f>'Population at Risk'!AG58/'Population at Risk'!AG$5</f>
        <v>5.7966270228422614E-3</v>
      </c>
      <c r="AA58">
        <f>'Population at Risk'!AZ58/'Population at Risk'!AZ$5</f>
        <v>6.2812647511390944E-3</v>
      </c>
      <c r="AB58">
        <f>'Population at Risk'!I58/'Population at Risk'!I$5</f>
        <v>7.4288437465879591E-3</v>
      </c>
      <c r="AC58">
        <f>'Population at Risk'!J58/'Population at Risk'!J$5</f>
        <v>4.7933487339952034E-3</v>
      </c>
      <c r="AD58">
        <f>'Population at Risk'!K58/'Population at Risk'!K$5</f>
        <v>4.6376320053409447E-3</v>
      </c>
      <c r="AE58">
        <f>'Population at Risk'!AH58/'Population at Risk'!AH$5</f>
        <v>4.9166071667010201E-3</v>
      </c>
      <c r="AF58">
        <f>'Population at Risk'!AI58/'Population at Risk'!AI$5</f>
        <v>4.7550855390517052E-3</v>
      </c>
      <c r="AG58">
        <f>'Population at Risk'!BA58/'Population at Risk'!BA$5</f>
        <v>5.144676527734024E-3</v>
      </c>
      <c r="AH58">
        <f>'Population at Risk'!L58/'Population at Risk'!L$5</f>
        <v>7.434401693077756E-3</v>
      </c>
      <c r="AI58">
        <f>'Population at Risk'!M58/'Population at Risk'!M$5</f>
        <v>7.4344016930777568E-3</v>
      </c>
      <c r="AJ58">
        <f>'Population at Risk'!AJ58/'Population at Risk'!AJ$5</f>
        <v>5.7281972684739895E-3</v>
      </c>
      <c r="AK58">
        <f>'Population at Risk'!AK58/'Population at Risk'!AK$5</f>
        <v>7.1259202673116763E-3</v>
      </c>
      <c r="AL58">
        <f>'Population at Risk'!AL58/'Population at Risk'!AL$5</f>
        <v>4.6600643564627727E-3</v>
      </c>
      <c r="AM58">
        <f>'Population at Risk'!AM58/'Population at Risk'!AM$5</f>
        <v>4.2672987680620385E-3</v>
      </c>
      <c r="AN58">
        <f>'Population at Risk'!N58/'Population at Risk'!N$5</f>
        <v>5.7522146804051804E-3</v>
      </c>
      <c r="AO58">
        <f>'Population at Risk'!AN58/'Population at Risk'!AN$5</f>
        <v>6.2062894484285376E-3</v>
      </c>
      <c r="AP58">
        <f>'Population at Risk'!AO58/'Population at Risk'!AO$5</f>
        <v>6.2062894484285385E-3</v>
      </c>
      <c r="AQ58">
        <f>'Population at Risk'!AP58/'Population at Risk'!AP$5</f>
        <v>7.3914452545743277E-3</v>
      </c>
      <c r="AR58">
        <f>'Population at Risk'!C58/'Population at Risk'!C$5</f>
        <v>4.8525478671616216E-3</v>
      </c>
      <c r="AS58">
        <f>'Population at Risk'!AQ58/'Population at Risk'!AQ$5</f>
        <v>6.4973342698825941E-3</v>
      </c>
      <c r="AT58">
        <f>'Population at Risk'!O58/'Population at Risk'!O$5</f>
        <v>5.3888598302781875E-3</v>
      </c>
      <c r="AU58">
        <f>'Population at Risk'!AR58/'Population at Risk'!AR$5</f>
        <v>5.2400717283349278E-3</v>
      </c>
      <c r="AV58">
        <f>'Population at Risk'!AS58/'Population at Risk'!AS$5</f>
        <v>6.7863880118913065E-3</v>
      </c>
      <c r="AW58">
        <f>'Population at Risk'!AT58/'Population at Risk'!AT$5</f>
        <v>5.4730860588744672E-3</v>
      </c>
      <c r="AX58">
        <f>'Population at Risk'!AU58/'Population at Risk'!AU$5</f>
        <v>5.4730860588744655E-3</v>
      </c>
      <c r="AY58">
        <f>'Population at Risk'!BB58/'Population at Risk'!BB$5</f>
        <v>3.7205706501045664E-3</v>
      </c>
      <c r="AZ58">
        <f>'Population at Risk'!P58/'Population at Risk'!P$5</f>
        <v>7.0672286908011429E-3</v>
      </c>
      <c r="BA58">
        <f>'Population at Risk'!AV58/'Population at Risk'!AV$5</f>
        <v>7.8922208765125484E-3</v>
      </c>
      <c r="BB58">
        <f>'Population at Risk'!AW58/'Population at Risk'!AW$5</f>
        <v>5.7099093858004324E-3</v>
      </c>
      <c r="BC58">
        <f>'Population at Risk'!Q58/'Population at Risk'!Q$5</f>
        <v>6.0573852722378132E-3</v>
      </c>
      <c r="BD58" s="9">
        <v>56</v>
      </c>
    </row>
    <row r="59" spans="1:56" hidden="1" x14ac:dyDescent="0.35">
      <c r="A59" s="3"/>
      <c r="B59" s="5" t="s">
        <v>79</v>
      </c>
      <c r="C59">
        <f>'Population at Risk'!R59/'Population at Risk'!R$5</f>
        <v>2.9294435567306402E-3</v>
      </c>
      <c r="D59">
        <f>'Population at Risk'!AX59/'Population at Risk'!AX$5</f>
        <v>1.908642409233067E-3</v>
      </c>
      <c r="E59">
        <f>'Population at Risk'!S59/'Population at Risk'!S$5</f>
        <v>2.2524032010673525E-3</v>
      </c>
      <c r="F59">
        <f>'Population at Risk'!T59/'Population at Risk'!T$5</f>
        <v>2.3709982781135058E-3</v>
      </c>
      <c r="G59">
        <f>'Population at Risk'!U59/'Population at Risk'!U$5</f>
        <v>2.2259249688954905E-3</v>
      </c>
      <c r="H59">
        <f>'Population at Risk'!D59/'Population at Risk'!D$5</f>
        <v>2.2257049745623117E-3</v>
      </c>
      <c r="I59">
        <f>'Population at Risk'!E59/'Population at Risk'!E$5</f>
        <v>2.4068695746430322E-3</v>
      </c>
      <c r="J59">
        <f>'Population at Risk'!BC59/'Population at Risk'!BC$5</f>
        <v>2.2259249688954905E-3</v>
      </c>
      <c r="K59">
        <f>'Population at Risk'!V59/'Population at Risk'!V$5</f>
        <v>2.1061597981163181E-3</v>
      </c>
      <c r="L59">
        <f>'Population at Risk'!F59/'Population at Risk'!F$5</f>
        <v>2.7220748219481607E-3</v>
      </c>
      <c r="M59">
        <f>'Population at Risk'!W59/'Population at Risk'!W$5</f>
        <v>2.4270969992621792E-3</v>
      </c>
      <c r="N59">
        <f>'Population at Risk'!X59/'Population at Risk'!X$5</f>
        <v>2.4270969992621801E-3</v>
      </c>
      <c r="O59">
        <f>'Population at Risk'!Y59/'Population at Risk'!Y$5</f>
        <v>1.9893162747582922E-3</v>
      </c>
      <c r="P59">
        <f>'Population at Risk'!Z59/'Population at Risk'!Z$5</f>
        <v>1.3953456506786328E-3</v>
      </c>
      <c r="Q59">
        <f>'Population at Risk'!AA59/'Population at Risk'!AA$5</f>
        <v>1.942700143315928E-3</v>
      </c>
      <c r="R59">
        <f>'Population at Risk'!AB59/'Population at Risk'!AB$5</f>
        <v>2.3560864063530006E-3</v>
      </c>
      <c r="S59">
        <f>'Population at Risk'!AY59/'Population at Risk'!AY$5</f>
        <v>2.5602619652660527E-3</v>
      </c>
      <c r="T59">
        <f>'Population at Risk'!AC59/'Population at Risk'!AC$5</f>
        <v>1.9632889482079472E-3</v>
      </c>
      <c r="U59">
        <f>'Population at Risk'!AD59/'Population at Risk'!AD$5</f>
        <v>2.3059556871370731E-3</v>
      </c>
      <c r="V59">
        <f>'Population at Risk'!AE59/'Population at Risk'!AE$5</f>
        <v>2.4478525787758822E-3</v>
      </c>
      <c r="W59">
        <f>'Population at Risk'!G59/'Population at Risk'!G$5</f>
        <v>2.2807964562663314E-3</v>
      </c>
      <c r="X59">
        <f>'Population at Risk'!AF59/'Population at Risk'!AF$5</f>
        <v>2.5446359602987524E-3</v>
      </c>
      <c r="Y59">
        <f>'Population at Risk'!H59/'Population at Risk'!H$5</f>
        <v>2.3322516413813539E-3</v>
      </c>
      <c r="Z59">
        <f>'Population at Risk'!AG59/'Population at Risk'!AG$5</f>
        <v>2.4478525787758813E-3</v>
      </c>
      <c r="AA59">
        <f>'Population at Risk'!AZ59/'Population at Risk'!AZ$5</f>
        <v>2.6572274900451011E-3</v>
      </c>
      <c r="AB59">
        <f>'Population at Risk'!I59/'Population at Risk'!I$5</f>
        <v>2.6529688697087368E-3</v>
      </c>
      <c r="AC59">
        <f>'Population at Risk'!J59/'Population at Risk'!J$5</f>
        <v>1.8450974793373473E-3</v>
      </c>
      <c r="AD59">
        <f>'Population at Risk'!K59/'Population at Risk'!K$5</f>
        <v>1.8900193873361143E-3</v>
      </c>
      <c r="AE59">
        <f>'Population at Risk'!AH59/'Population at Risk'!AH$5</f>
        <v>1.8844659532063492E-3</v>
      </c>
      <c r="AF59">
        <f>'Population at Risk'!AI59/'Population at Risk'!AI$5</f>
        <v>2.1280730393097749E-3</v>
      </c>
      <c r="AG59">
        <f>'Population at Risk'!BA59/'Population at Risk'!BA$5</f>
        <v>2.1163810068723179E-3</v>
      </c>
      <c r="AH59">
        <f>'Population at Risk'!L59/'Population at Risk'!L$5</f>
        <v>3.2723636213306978E-3</v>
      </c>
      <c r="AI59">
        <f>'Population at Risk'!M59/'Population at Risk'!M$5</f>
        <v>3.2723636213306978E-3</v>
      </c>
      <c r="AJ59">
        <f>'Population at Risk'!AJ59/'Population at Risk'!AJ$5</f>
        <v>2.1888868254677967E-3</v>
      </c>
      <c r="AK59">
        <f>'Population at Risk'!AK59/'Population at Risk'!AK$5</f>
        <v>2.9941846330002095E-3</v>
      </c>
      <c r="AL59">
        <f>'Population at Risk'!AL59/'Population at Risk'!AL$5</f>
        <v>1.8669294178275525E-3</v>
      </c>
      <c r="AM59">
        <f>'Population at Risk'!AM59/'Population at Risk'!AM$5</f>
        <v>1.6432622629008083E-3</v>
      </c>
      <c r="AN59">
        <f>'Population at Risk'!N59/'Population at Risk'!N$5</f>
        <v>2.4167300515814129E-3</v>
      </c>
      <c r="AO59">
        <f>'Population at Risk'!AN59/'Population at Risk'!AN$5</f>
        <v>2.8404047043189802E-3</v>
      </c>
      <c r="AP59">
        <f>'Population at Risk'!AO59/'Population at Risk'!AO$5</f>
        <v>2.8404047043189807E-3</v>
      </c>
      <c r="AQ59">
        <f>'Population at Risk'!AP59/'Population at Risk'!AP$5</f>
        <v>3.1030470060237894E-3</v>
      </c>
      <c r="AR59">
        <f>'Population at Risk'!C59/'Population at Risk'!C$5</f>
        <v>2.0192196961305699E-3</v>
      </c>
      <c r="AS59">
        <f>'Population at Risk'!AQ59/'Population at Risk'!AQ$5</f>
        <v>2.9523591388265439E-3</v>
      </c>
      <c r="AT59">
        <f>'Population at Risk'!O59/'Population at Risk'!O$5</f>
        <v>2.0622720211399205E-3</v>
      </c>
      <c r="AU59">
        <f>'Population at Risk'!AR59/'Population at Risk'!AR$5</f>
        <v>2.2183378465049732E-3</v>
      </c>
      <c r="AV59">
        <f>'Population at Risk'!AS59/'Population at Risk'!AS$5</f>
        <v>2.4235367908473525E-3</v>
      </c>
      <c r="AW59">
        <f>'Population at Risk'!AT59/'Population at Risk'!AT$5</f>
        <v>2.0461223910649001E-3</v>
      </c>
      <c r="AX59">
        <f>'Population at Risk'!AU59/'Population at Risk'!AU$5</f>
        <v>2.0461223910648997E-3</v>
      </c>
      <c r="AY59">
        <f>'Population at Risk'!BB59/'Population at Risk'!BB$5</f>
        <v>1.493327287790209E-3</v>
      </c>
      <c r="AZ59">
        <f>'Population at Risk'!P59/'Population at Risk'!P$5</f>
        <v>3.2682520489681348E-3</v>
      </c>
      <c r="BA59">
        <f>'Population at Risk'!AV59/'Population at Risk'!AV$5</f>
        <v>3.385817637603305E-3</v>
      </c>
      <c r="BB59">
        <f>'Population at Risk'!AW59/'Population at Risk'!AW$5</f>
        <v>2.1795166011163098E-3</v>
      </c>
      <c r="BC59">
        <f>'Population at Risk'!Q59/'Population at Risk'!Q$5</f>
        <v>2.5952535637539719E-3</v>
      </c>
      <c r="BD59" s="9">
        <v>57</v>
      </c>
    </row>
    <row r="60" spans="1:56" s="2" customFormat="1" x14ac:dyDescent="0.35">
      <c r="A60" s="2" t="s">
        <v>133</v>
      </c>
      <c r="B60" s="2" t="s">
        <v>83</v>
      </c>
      <c r="C60" s="64">
        <f>'Population at Risk'!C60/'Population at Risk'!C$5</f>
        <v>0</v>
      </c>
      <c r="D60" s="2">
        <f>'Population at Risk'!D60/'Population at Risk'!D$5</f>
        <v>0</v>
      </c>
      <c r="E60" s="2">
        <f>'Population at Risk'!E60/'Population at Risk'!E$5</f>
        <v>0</v>
      </c>
      <c r="F60" s="2">
        <f>'Population at Risk'!F60/'Population at Risk'!F$5</f>
        <v>0</v>
      </c>
      <c r="G60" s="2">
        <f>'Population at Risk'!G60/'Population at Risk'!G$5</f>
        <v>0</v>
      </c>
      <c r="H60" s="2">
        <f>'Population at Risk'!H60/'Population at Risk'!H$5</f>
        <v>0</v>
      </c>
      <c r="I60" s="2">
        <f>'Population at Risk'!I60/'Population at Risk'!I$5</f>
        <v>0</v>
      </c>
      <c r="J60" s="2">
        <f>'Population at Risk'!J60/'Population at Risk'!J$5</f>
        <v>0</v>
      </c>
      <c r="K60" s="2">
        <f>'Population at Risk'!K60/'Population at Risk'!K$5</f>
        <v>0</v>
      </c>
      <c r="L60" s="2">
        <f>'Population at Risk'!L60/'Population at Risk'!L$5</f>
        <v>0</v>
      </c>
      <c r="M60" s="2">
        <f>'Population at Risk'!M60/'Population at Risk'!M$5</f>
        <v>0</v>
      </c>
      <c r="N60" s="2">
        <f>'Population at Risk'!N60/'Population at Risk'!N$5</f>
        <v>0</v>
      </c>
      <c r="O60" s="2">
        <f>'Population at Risk'!O60/'Population at Risk'!O$5</f>
        <v>0</v>
      </c>
      <c r="P60" s="2">
        <f>'Population at Risk'!P60/'Population at Risk'!P$5</f>
        <v>0</v>
      </c>
      <c r="Q60" s="2">
        <f>'Population at Risk'!Q60/'Population at Risk'!Q$5</f>
        <v>0</v>
      </c>
      <c r="R60" s="2">
        <f>'Population at Risk'!R60/'Population at Risk'!R$5</f>
        <v>0</v>
      </c>
      <c r="S60" s="2">
        <f>'Population at Risk'!S60/'Population at Risk'!S$5</f>
        <v>0</v>
      </c>
      <c r="T60" s="2">
        <f>'Population at Risk'!T60/'Population at Risk'!T$5</f>
        <v>0</v>
      </c>
      <c r="U60" s="2">
        <f>'Population at Risk'!U60/'Population at Risk'!U$5</f>
        <v>0</v>
      </c>
      <c r="V60" s="2">
        <f>'Population at Risk'!V60/'Population at Risk'!V$5</f>
        <v>0</v>
      </c>
      <c r="W60" s="2">
        <f>'Population at Risk'!W60/'Population at Risk'!W$5</f>
        <v>0</v>
      </c>
      <c r="X60" s="2">
        <f>'Population at Risk'!X60/'Population at Risk'!X$5</f>
        <v>0</v>
      </c>
      <c r="Y60" s="2">
        <f>'Population at Risk'!Y60/'Population at Risk'!Y$5</f>
        <v>0</v>
      </c>
      <c r="Z60" s="2">
        <f>'Population at Risk'!Z60/'Population at Risk'!Z$5</f>
        <v>0</v>
      </c>
      <c r="AA60" s="2">
        <f>'Population at Risk'!AA60/'Population at Risk'!AA$5</f>
        <v>0</v>
      </c>
      <c r="AB60" s="2">
        <f>'Population at Risk'!AB60/'Population at Risk'!AB$5</f>
        <v>0</v>
      </c>
      <c r="AC60" s="2">
        <f>'Population at Risk'!AC60/'Population at Risk'!AC$5</f>
        <v>0</v>
      </c>
      <c r="AD60" s="2">
        <f>'Population at Risk'!AD60/'Population at Risk'!AD$5</f>
        <v>0</v>
      </c>
      <c r="AE60" s="2">
        <f>'Population at Risk'!AE60/'Population at Risk'!AE$5</f>
        <v>0</v>
      </c>
      <c r="AF60" s="2">
        <f>'Population at Risk'!AF60/'Population at Risk'!AF$5</f>
        <v>0</v>
      </c>
      <c r="AG60" s="2">
        <f>'Population at Risk'!AG60/'Population at Risk'!AG$5</f>
        <v>0</v>
      </c>
      <c r="AH60" s="2">
        <f>'Population at Risk'!AH60/'Population at Risk'!AH$5</f>
        <v>0</v>
      </c>
      <c r="AI60" s="2">
        <f>'Population at Risk'!AI60/'Population at Risk'!AI$5</f>
        <v>0</v>
      </c>
      <c r="AJ60" s="2">
        <f>'Population at Risk'!AJ60/'Population at Risk'!AJ$5</f>
        <v>0</v>
      </c>
      <c r="AK60" s="2">
        <f>'Population at Risk'!AK60/'Population at Risk'!AK$5</f>
        <v>0</v>
      </c>
      <c r="AL60" s="2">
        <f>'Population at Risk'!AL60/'Population at Risk'!AL$5</f>
        <v>0</v>
      </c>
      <c r="AM60" s="2">
        <f>'Population at Risk'!AM60/'Population at Risk'!AM$5</f>
        <v>0</v>
      </c>
      <c r="AN60" s="2">
        <f>'Population at Risk'!AN60/'Population at Risk'!AN$5</f>
        <v>0</v>
      </c>
      <c r="AO60" s="2">
        <f>'Population at Risk'!AO60/'Population at Risk'!AO$5</f>
        <v>0</v>
      </c>
      <c r="AP60" s="2">
        <f>'Population at Risk'!AP60/'Population at Risk'!AP$5</f>
        <v>0</v>
      </c>
      <c r="AQ60" s="2">
        <f>'Population at Risk'!AQ60/'Population at Risk'!AQ$5</f>
        <v>0</v>
      </c>
      <c r="AR60" s="2">
        <f>'Population at Risk'!AR60/'Population at Risk'!AR$5</f>
        <v>0</v>
      </c>
      <c r="AS60" s="2">
        <f>'Population at Risk'!AS60/'Population at Risk'!AS$5</f>
        <v>0</v>
      </c>
      <c r="AT60" s="2">
        <f>'Population at Risk'!AT60/'Population at Risk'!AT$5</f>
        <v>0</v>
      </c>
      <c r="AU60" s="2">
        <f>'Population at Risk'!AU60/'Population at Risk'!AU$5</f>
        <v>0</v>
      </c>
      <c r="AV60" s="2">
        <f>'Population at Risk'!AV60/'Population at Risk'!AV$5</f>
        <v>0</v>
      </c>
      <c r="AW60" s="2">
        <f>'Population at Risk'!AW60/'Population at Risk'!AW$5</f>
        <v>0</v>
      </c>
      <c r="AX60" s="2">
        <f>'Population at Risk'!AX60/'Population at Risk'!AX$5</f>
        <v>0</v>
      </c>
      <c r="AY60" s="2">
        <f>'Population at Risk'!AY60/'Population at Risk'!AY$5</f>
        <v>0</v>
      </c>
      <c r="AZ60" s="2">
        <f>'Population at Risk'!AZ60/'Population at Risk'!AZ$5</f>
        <v>0</v>
      </c>
      <c r="BA60" s="2">
        <f>'Population at Risk'!BA60/'Population at Risk'!BA$5</f>
        <v>0</v>
      </c>
      <c r="BB60" s="2">
        <f>'Population at Risk'!BB60/'Population at Risk'!BB$5</f>
        <v>0</v>
      </c>
      <c r="BC60" s="7">
        <f>'Population at Risk'!BC60/'Population at Risk'!BC$5</f>
        <v>0</v>
      </c>
      <c r="BD60" s="111">
        <v>58</v>
      </c>
    </row>
    <row r="61" spans="1:56" x14ac:dyDescent="0.35">
      <c r="B61" s="3" t="s">
        <v>61</v>
      </c>
      <c r="C61" s="60">
        <f>'Population at Risk'!C61/'Population at Risk'!C$5</f>
        <v>0</v>
      </c>
      <c r="D61" s="3">
        <f>'Population at Risk'!D61/'Population at Risk'!D$5</f>
        <v>0</v>
      </c>
      <c r="E61" s="3">
        <f>'Population at Risk'!E61/'Population at Risk'!E$5</f>
        <v>0</v>
      </c>
      <c r="F61" s="3">
        <f>'Population at Risk'!F61/'Population at Risk'!F$5</f>
        <v>0</v>
      </c>
      <c r="G61" s="3">
        <f>'Population at Risk'!G61/'Population at Risk'!G$5</f>
        <v>0</v>
      </c>
      <c r="H61" s="3">
        <f>'Population at Risk'!H61/'Population at Risk'!H$5</f>
        <v>0</v>
      </c>
      <c r="I61" s="3">
        <f>'Population at Risk'!I61/'Population at Risk'!I$5</f>
        <v>0</v>
      </c>
      <c r="J61" s="3">
        <f>'Population at Risk'!J61/'Population at Risk'!J$5</f>
        <v>0</v>
      </c>
      <c r="K61" s="3">
        <f>'Population at Risk'!K61/'Population at Risk'!K$5</f>
        <v>0</v>
      </c>
      <c r="L61" s="3">
        <f>'Population at Risk'!L61/'Population at Risk'!L$5</f>
        <v>0</v>
      </c>
      <c r="M61" s="3">
        <f>'Population at Risk'!M61/'Population at Risk'!M$5</f>
        <v>0</v>
      </c>
      <c r="N61" s="3">
        <f>'Population at Risk'!N61/'Population at Risk'!N$5</f>
        <v>0</v>
      </c>
      <c r="O61" s="3">
        <f>'Population at Risk'!O61/'Population at Risk'!O$5</f>
        <v>0</v>
      </c>
      <c r="P61" s="3">
        <f>'Population at Risk'!P61/'Population at Risk'!P$5</f>
        <v>0</v>
      </c>
      <c r="Q61" s="3">
        <f>'Population at Risk'!Q61/'Population at Risk'!Q$5</f>
        <v>0</v>
      </c>
      <c r="R61" s="3">
        <f>'Population at Risk'!R61/'Population at Risk'!R$5</f>
        <v>0</v>
      </c>
      <c r="S61" s="3">
        <f>'Population at Risk'!S61/'Population at Risk'!S$5</f>
        <v>0</v>
      </c>
      <c r="T61" s="3">
        <f>'Population at Risk'!T61/'Population at Risk'!T$5</f>
        <v>0</v>
      </c>
      <c r="U61" s="3">
        <f>'Population at Risk'!U61/'Population at Risk'!U$5</f>
        <v>0</v>
      </c>
      <c r="V61" s="3">
        <f>'Population at Risk'!V61/'Population at Risk'!V$5</f>
        <v>0</v>
      </c>
      <c r="W61" s="3">
        <f>'Population at Risk'!W61/'Population at Risk'!W$5</f>
        <v>0</v>
      </c>
      <c r="X61" s="3">
        <f>'Population at Risk'!X61/'Population at Risk'!X$5</f>
        <v>0</v>
      </c>
      <c r="Y61" s="3">
        <f>'Population at Risk'!Y61/'Population at Risk'!Y$5</f>
        <v>0</v>
      </c>
      <c r="Z61" s="3">
        <f>'Population at Risk'!Z61/'Population at Risk'!Z$5</f>
        <v>0</v>
      </c>
      <c r="AA61" s="3">
        <f>'Population at Risk'!AA61/'Population at Risk'!AA$5</f>
        <v>0</v>
      </c>
      <c r="AB61" s="3">
        <f>'Population at Risk'!AB61/'Population at Risk'!AB$5</f>
        <v>0</v>
      </c>
      <c r="AC61" s="3">
        <f>'Population at Risk'!AC61/'Population at Risk'!AC$5</f>
        <v>0</v>
      </c>
      <c r="AD61" s="3">
        <f>'Population at Risk'!AD61/'Population at Risk'!AD$5</f>
        <v>0</v>
      </c>
      <c r="AE61" s="3">
        <f>'Population at Risk'!AE61/'Population at Risk'!AE$5</f>
        <v>0</v>
      </c>
      <c r="AF61" s="3">
        <f>'Population at Risk'!AF61/'Population at Risk'!AF$5</f>
        <v>0</v>
      </c>
      <c r="AG61" s="3">
        <f>'Population at Risk'!AG61/'Population at Risk'!AG$5</f>
        <v>0</v>
      </c>
      <c r="AH61" s="3">
        <f>'Population at Risk'!AH61/'Population at Risk'!AH$5</f>
        <v>0</v>
      </c>
      <c r="AI61" s="3">
        <f>'Population at Risk'!AI61/'Population at Risk'!AI$5</f>
        <v>0</v>
      </c>
      <c r="AJ61" s="3">
        <f>'Population at Risk'!AJ61/'Population at Risk'!AJ$5</f>
        <v>0</v>
      </c>
      <c r="AK61" s="3">
        <f>'Population at Risk'!AK61/'Population at Risk'!AK$5</f>
        <v>0</v>
      </c>
      <c r="AL61" s="3">
        <f>'Population at Risk'!AL61/'Population at Risk'!AL$5</f>
        <v>0</v>
      </c>
      <c r="AM61" s="3">
        <f>'Population at Risk'!AM61/'Population at Risk'!AM$5</f>
        <v>0</v>
      </c>
      <c r="AN61" s="3">
        <f>'Population at Risk'!AN61/'Population at Risk'!AN$5</f>
        <v>0</v>
      </c>
      <c r="AO61" s="3">
        <f>'Population at Risk'!AO61/'Population at Risk'!AO$5</f>
        <v>0</v>
      </c>
      <c r="AP61" s="3">
        <f>'Population at Risk'!AP61/'Population at Risk'!AP$5</f>
        <v>0</v>
      </c>
      <c r="AQ61" s="3">
        <f>'Population at Risk'!AQ61/'Population at Risk'!AQ$5</f>
        <v>0</v>
      </c>
      <c r="AR61" s="3">
        <f>'Population at Risk'!AR61/'Population at Risk'!AR$5</f>
        <v>0</v>
      </c>
      <c r="AS61" s="3">
        <f>'Population at Risk'!AS61/'Population at Risk'!AS$5</f>
        <v>0</v>
      </c>
      <c r="AT61" s="3">
        <f>'Population at Risk'!AT61/'Population at Risk'!AT$5</f>
        <v>0</v>
      </c>
      <c r="AU61" s="3">
        <f>'Population at Risk'!AU61/'Population at Risk'!AU$5</f>
        <v>0</v>
      </c>
      <c r="AV61" s="3">
        <f>'Population at Risk'!AV61/'Population at Risk'!AV$5</f>
        <v>0</v>
      </c>
      <c r="AW61" s="3">
        <f>'Population at Risk'!AW61/'Population at Risk'!AW$5</f>
        <v>0</v>
      </c>
      <c r="AX61" s="3">
        <f>'Population at Risk'!AX61/'Population at Risk'!AX$5</f>
        <v>0</v>
      </c>
      <c r="AY61" s="3">
        <f>'Population at Risk'!AY61/'Population at Risk'!AY$5</f>
        <v>0</v>
      </c>
      <c r="AZ61" s="3">
        <f>'Population at Risk'!AZ61/'Population at Risk'!AZ$5</f>
        <v>0</v>
      </c>
      <c r="BA61" s="3">
        <f>'Population at Risk'!BA61/'Population at Risk'!BA$5</f>
        <v>0</v>
      </c>
      <c r="BB61" s="3">
        <f>'Population at Risk'!BB61/'Population at Risk'!BB$5</f>
        <v>0</v>
      </c>
      <c r="BC61" s="5">
        <f>'Population at Risk'!BC61/'Population at Risk'!BC$5</f>
        <v>0</v>
      </c>
      <c r="BD61" s="9">
        <v>59</v>
      </c>
    </row>
    <row r="62" spans="1:56" x14ac:dyDescent="0.35">
      <c r="B62" s="3" t="s">
        <v>78</v>
      </c>
      <c r="C62" s="60">
        <f>'Population at Risk'!C62/'Population at Risk'!C$5</f>
        <v>0</v>
      </c>
      <c r="D62" s="3">
        <f>'Population at Risk'!D62/'Population at Risk'!D$5</f>
        <v>0</v>
      </c>
      <c r="E62" s="3">
        <f>'Population at Risk'!E62/'Population at Risk'!E$5</f>
        <v>0</v>
      </c>
      <c r="F62" s="3">
        <f>'Population at Risk'!F62/'Population at Risk'!F$5</f>
        <v>0</v>
      </c>
      <c r="G62" s="3">
        <f>'Population at Risk'!G62/'Population at Risk'!G$5</f>
        <v>0</v>
      </c>
      <c r="H62" s="3">
        <f>'Population at Risk'!H62/'Population at Risk'!H$5</f>
        <v>0</v>
      </c>
      <c r="I62" s="3">
        <f>'Population at Risk'!I62/'Population at Risk'!I$5</f>
        <v>0</v>
      </c>
      <c r="J62" s="3">
        <f>'Population at Risk'!J62/'Population at Risk'!J$5</f>
        <v>0</v>
      </c>
      <c r="K62" s="3">
        <f>'Population at Risk'!K62/'Population at Risk'!K$5</f>
        <v>0</v>
      </c>
      <c r="L62" s="3">
        <f>'Population at Risk'!L62/'Population at Risk'!L$5</f>
        <v>0</v>
      </c>
      <c r="M62" s="3">
        <f>'Population at Risk'!M62/'Population at Risk'!M$5</f>
        <v>0</v>
      </c>
      <c r="N62" s="3">
        <f>'Population at Risk'!N62/'Population at Risk'!N$5</f>
        <v>0</v>
      </c>
      <c r="O62" s="3">
        <f>'Population at Risk'!O62/'Population at Risk'!O$5</f>
        <v>0</v>
      </c>
      <c r="P62" s="3">
        <f>'Population at Risk'!P62/'Population at Risk'!P$5</f>
        <v>0</v>
      </c>
      <c r="Q62" s="3">
        <f>'Population at Risk'!Q62/'Population at Risk'!Q$5</f>
        <v>0</v>
      </c>
      <c r="R62" s="3">
        <f>'Population at Risk'!R62/'Population at Risk'!R$5</f>
        <v>0</v>
      </c>
      <c r="S62" s="3">
        <f>'Population at Risk'!S62/'Population at Risk'!S$5</f>
        <v>0</v>
      </c>
      <c r="T62" s="3">
        <f>'Population at Risk'!T62/'Population at Risk'!T$5</f>
        <v>0</v>
      </c>
      <c r="U62" s="3">
        <f>'Population at Risk'!U62/'Population at Risk'!U$5</f>
        <v>0</v>
      </c>
      <c r="V62" s="3">
        <f>'Population at Risk'!V62/'Population at Risk'!V$5</f>
        <v>0</v>
      </c>
      <c r="W62" s="3">
        <f>'Population at Risk'!W62/'Population at Risk'!W$5</f>
        <v>0</v>
      </c>
      <c r="X62" s="3">
        <f>'Population at Risk'!X62/'Population at Risk'!X$5</f>
        <v>0</v>
      </c>
      <c r="Y62" s="3">
        <f>'Population at Risk'!Y62/'Population at Risk'!Y$5</f>
        <v>0</v>
      </c>
      <c r="Z62" s="3">
        <f>'Population at Risk'!Z62/'Population at Risk'!Z$5</f>
        <v>0</v>
      </c>
      <c r="AA62" s="3">
        <f>'Population at Risk'!AA62/'Population at Risk'!AA$5</f>
        <v>0</v>
      </c>
      <c r="AB62" s="3">
        <f>'Population at Risk'!AB62/'Population at Risk'!AB$5</f>
        <v>0</v>
      </c>
      <c r="AC62" s="3">
        <f>'Population at Risk'!AC62/'Population at Risk'!AC$5</f>
        <v>0</v>
      </c>
      <c r="AD62" s="3">
        <f>'Population at Risk'!AD62/'Population at Risk'!AD$5</f>
        <v>0</v>
      </c>
      <c r="AE62" s="3">
        <f>'Population at Risk'!AE62/'Population at Risk'!AE$5</f>
        <v>0</v>
      </c>
      <c r="AF62" s="3">
        <f>'Population at Risk'!AF62/'Population at Risk'!AF$5</f>
        <v>0</v>
      </c>
      <c r="AG62" s="3">
        <f>'Population at Risk'!AG62/'Population at Risk'!AG$5</f>
        <v>0</v>
      </c>
      <c r="AH62" s="3">
        <f>'Population at Risk'!AH62/'Population at Risk'!AH$5</f>
        <v>0</v>
      </c>
      <c r="AI62" s="3">
        <f>'Population at Risk'!AI62/'Population at Risk'!AI$5</f>
        <v>0</v>
      </c>
      <c r="AJ62" s="3">
        <f>'Population at Risk'!AJ62/'Population at Risk'!AJ$5</f>
        <v>0</v>
      </c>
      <c r="AK62" s="3">
        <f>'Population at Risk'!AK62/'Population at Risk'!AK$5</f>
        <v>0</v>
      </c>
      <c r="AL62" s="3">
        <f>'Population at Risk'!AL62/'Population at Risk'!AL$5</f>
        <v>0</v>
      </c>
      <c r="AM62" s="3">
        <f>'Population at Risk'!AM62/'Population at Risk'!AM$5</f>
        <v>0</v>
      </c>
      <c r="AN62" s="3">
        <f>'Population at Risk'!AN62/'Population at Risk'!AN$5</f>
        <v>0</v>
      </c>
      <c r="AO62" s="3">
        <f>'Population at Risk'!AO62/'Population at Risk'!AO$5</f>
        <v>0</v>
      </c>
      <c r="AP62" s="3">
        <f>'Population at Risk'!AP62/'Population at Risk'!AP$5</f>
        <v>0</v>
      </c>
      <c r="AQ62" s="3">
        <f>'Population at Risk'!AQ62/'Population at Risk'!AQ$5</f>
        <v>0</v>
      </c>
      <c r="AR62" s="3">
        <f>'Population at Risk'!AR62/'Population at Risk'!AR$5</f>
        <v>0</v>
      </c>
      <c r="AS62" s="3">
        <f>'Population at Risk'!AS62/'Population at Risk'!AS$5</f>
        <v>0</v>
      </c>
      <c r="AT62" s="3">
        <f>'Population at Risk'!AT62/'Population at Risk'!AT$5</f>
        <v>0</v>
      </c>
      <c r="AU62" s="3">
        <f>'Population at Risk'!AU62/'Population at Risk'!AU$5</f>
        <v>0</v>
      </c>
      <c r="AV62" s="3">
        <f>'Population at Risk'!AV62/'Population at Risk'!AV$5</f>
        <v>0</v>
      </c>
      <c r="AW62" s="3">
        <f>'Population at Risk'!AW62/'Population at Risk'!AW$5</f>
        <v>0</v>
      </c>
      <c r="AX62" s="3">
        <f>'Population at Risk'!AX62/'Population at Risk'!AX$5</f>
        <v>0</v>
      </c>
      <c r="AY62" s="3">
        <f>'Population at Risk'!AY62/'Population at Risk'!AY$5</f>
        <v>0</v>
      </c>
      <c r="AZ62" s="3">
        <f>'Population at Risk'!AZ62/'Population at Risk'!AZ$5</f>
        <v>0</v>
      </c>
      <c r="BA62" s="3">
        <f>'Population at Risk'!BA62/'Population at Risk'!BA$5</f>
        <v>0</v>
      </c>
      <c r="BB62" s="3">
        <f>'Population at Risk'!BB62/'Population at Risk'!BB$5</f>
        <v>0</v>
      </c>
      <c r="BC62" s="5">
        <f>'Population at Risk'!BC62/'Population at Risk'!BC$5</f>
        <v>0</v>
      </c>
      <c r="BD62" s="9">
        <v>60</v>
      </c>
    </row>
    <row r="63" spans="1:56" x14ac:dyDescent="0.35">
      <c r="B63" s="3" t="s">
        <v>62</v>
      </c>
      <c r="C63" s="60">
        <f>'Population at Risk'!C63/'Population at Risk'!C$5</f>
        <v>1.5710970918781666E-3</v>
      </c>
      <c r="D63" s="3">
        <f>'Population at Risk'!D63/'Population at Risk'!D$5</f>
        <v>9.6526739919203209E-4</v>
      </c>
      <c r="E63" s="3">
        <f>'Population at Risk'!E63/'Population at Risk'!E$5</f>
        <v>4.2661040765910017E-4</v>
      </c>
      <c r="F63" s="3">
        <f>'Population at Risk'!F63/'Population at Risk'!F$5</f>
        <v>1.8185844086254606E-3</v>
      </c>
      <c r="G63" s="3">
        <f>'Population at Risk'!G63/'Population at Risk'!G$5</f>
        <v>1.5462888309272166E-3</v>
      </c>
      <c r="H63" s="3">
        <f>'Population at Risk'!H63/'Population at Risk'!H$5</f>
        <v>6.2805023060870831E-3</v>
      </c>
      <c r="I63" s="3">
        <f>'Population at Risk'!I63/'Population at Risk'!I$5</f>
        <v>1.2699127539721911E-3</v>
      </c>
      <c r="J63" s="3">
        <f>'Population at Risk'!J63/'Population at Risk'!J$5</f>
        <v>3.9841340996561898E-3</v>
      </c>
      <c r="K63" s="3">
        <f>'Population at Risk'!K63/'Population at Risk'!K$5</f>
        <v>4.856680780822565E-3</v>
      </c>
      <c r="L63" s="3">
        <f>'Population at Risk'!L63/'Population at Risk'!L$5</f>
        <v>1.6959804920206104E-3</v>
      </c>
      <c r="M63" s="3">
        <f>'Population at Risk'!M63/'Population at Risk'!M$5</f>
        <v>1.695980492020611E-3</v>
      </c>
      <c r="N63" s="3">
        <f>'Population at Risk'!N63/'Population at Risk'!N$5</f>
        <v>7.7098849319648093E-3</v>
      </c>
      <c r="O63" s="3">
        <f>'Population at Risk'!O63/'Population at Risk'!O$5</f>
        <v>6.0764045666939041E-3</v>
      </c>
      <c r="P63" s="3">
        <f>'Population at Risk'!P63/'Population at Risk'!P$5</f>
        <v>1.0472711929167154E-3</v>
      </c>
      <c r="Q63" s="3">
        <f>'Population at Risk'!Q63/'Population at Risk'!Q$5</f>
        <v>7.1796453371684109E-4</v>
      </c>
      <c r="R63" s="3">
        <f>'Population at Risk'!R63/'Population at Risk'!R$5</f>
        <v>1.8721912805439148E-3</v>
      </c>
      <c r="S63" s="3">
        <f>'Population at Risk'!S63/'Population at Risk'!S$5</f>
        <v>3.1385209154369217E-3</v>
      </c>
      <c r="T63" s="3">
        <f>'Population at Risk'!T63/'Population at Risk'!T$5</f>
        <v>2.8741749519071041E-3</v>
      </c>
      <c r="U63" s="3">
        <f>'Population at Risk'!U63/'Population at Risk'!U$5</f>
        <v>0</v>
      </c>
      <c r="V63" s="3">
        <f>'Population at Risk'!V63/'Population at Risk'!V$5</f>
        <v>2.7348615697829963E-3</v>
      </c>
      <c r="W63" s="3">
        <f>'Population at Risk'!W63/'Population at Risk'!W$5</f>
        <v>4.4759207978334646E-3</v>
      </c>
      <c r="X63" s="3">
        <f>'Population at Risk'!X63/'Population at Risk'!X$5</f>
        <v>4.4759207978334638E-3</v>
      </c>
      <c r="Y63" s="3">
        <f>'Population at Risk'!Y63/'Population at Risk'!Y$5</f>
        <v>3.3039823019870062E-3</v>
      </c>
      <c r="Z63" s="3">
        <f>'Population at Risk'!Z63/'Population at Risk'!Z$5</f>
        <v>9.4197889039490876E-3</v>
      </c>
      <c r="AA63" s="3">
        <f>'Population at Risk'!AA63/'Population at Risk'!AA$5</f>
        <v>6.1847797790813121E-3</v>
      </c>
      <c r="AB63" s="3">
        <f>'Population at Risk'!AB63/'Population at Risk'!AB$5</f>
        <v>8.0416153572959281E-4</v>
      </c>
      <c r="AC63" s="3">
        <f>'Population at Risk'!AC63/'Population at Risk'!AC$5</f>
        <v>6.9043990083079059E-3</v>
      </c>
      <c r="AD63" s="3">
        <f>'Population at Risk'!AD63/'Population at Risk'!AD$5</f>
        <v>1.6230040645145748E-3</v>
      </c>
      <c r="AE63" s="3">
        <f>'Population at Risk'!AE63/'Population at Risk'!AE$5</f>
        <v>1.5838554608204058E-3</v>
      </c>
      <c r="AF63" s="3">
        <f>'Population at Risk'!AF63/'Population at Risk'!AF$5</f>
        <v>6.4722049483398065E-3</v>
      </c>
      <c r="AG63" s="3">
        <f>'Population at Risk'!AG63/'Population at Risk'!AG$5</f>
        <v>1.5838554608204065E-3</v>
      </c>
      <c r="AH63" s="3">
        <f>'Population at Risk'!AH63/'Population at Risk'!AH$5</f>
        <v>5.0421230641040102E-3</v>
      </c>
      <c r="AI63" s="3">
        <f>'Population at Risk'!AI63/'Population at Risk'!AI$5</f>
        <v>2.7943557158531598E-3</v>
      </c>
      <c r="AJ63" s="3">
        <f>'Population at Risk'!AJ63/'Population at Risk'!AJ$5</f>
        <v>2.0243370119083859E-3</v>
      </c>
      <c r="AK63" s="3">
        <f>'Population at Risk'!AK63/'Population at Risk'!AK$5</f>
        <v>1.3424589431277196E-4</v>
      </c>
      <c r="AL63" s="3">
        <f>'Population at Risk'!AL63/'Population at Risk'!AL$5</f>
        <v>9.126826520894785E-3</v>
      </c>
      <c r="AM63" s="3">
        <f>'Population at Risk'!AM63/'Population at Risk'!AM$5</f>
        <v>6.3839574898903687E-3</v>
      </c>
      <c r="AN63" s="3">
        <f>'Population at Risk'!AN63/'Population at Risk'!AN$5</f>
        <v>0</v>
      </c>
      <c r="AO63" s="3">
        <f>'Population at Risk'!AO63/'Population at Risk'!AO$5</f>
        <v>0</v>
      </c>
      <c r="AP63" s="3">
        <f>'Population at Risk'!AP63/'Population at Risk'!AP$5</f>
        <v>1.0790827219378163E-3</v>
      </c>
      <c r="AQ63" s="3">
        <f>'Population at Risk'!AQ63/'Population at Risk'!AQ$5</f>
        <v>4.3034475400404604E-3</v>
      </c>
      <c r="AR63" s="3">
        <f>'Population at Risk'!AR63/'Population at Risk'!AR$5</f>
        <v>4.0778831685178742E-3</v>
      </c>
      <c r="AS63" s="3">
        <f>'Population at Risk'!AS63/'Population at Risk'!AS$5</f>
        <v>1.3697077230882583E-3</v>
      </c>
      <c r="AT63" s="3">
        <f>'Population at Risk'!AT63/'Population at Risk'!AT$5</f>
        <v>0</v>
      </c>
      <c r="AU63" s="3">
        <f>'Population at Risk'!AU63/'Population at Risk'!AU$5</f>
        <v>0</v>
      </c>
      <c r="AV63" s="3">
        <f>'Population at Risk'!AV63/'Population at Risk'!AV$5</f>
        <v>3.3253918812665684E-3</v>
      </c>
      <c r="AW63" s="3">
        <f>'Population at Risk'!AW63/'Population at Risk'!AW$5</f>
        <v>3.6407740175658349E-3</v>
      </c>
      <c r="AX63" s="3">
        <f>'Population at Risk'!AX63/'Population at Risk'!AX$5</f>
        <v>3.3167561985411836E-3</v>
      </c>
      <c r="AY63" s="3">
        <f>'Population at Risk'!AY63/'Population at Risk'!AY$5</f>
        <v>4.0988653965376015E-3</v>
      </c>
      <c r="AZ63" s="3">
        <f>'Population at Risk'!AZ63/'Population at Risk'!AZ$5</f>
        <v>3.7714907535633625E-3</v>
      </c>
      <c r="BA63" s="3">
        <f>'Population at Risk'!BA63/'Population at Risk'!BA$5</f>
        <v>6.4179458595563224E-3</v>
      </c>
      <c r="BB63" s="3">
        <f>'Population at Risk'!BB63/'Population at Risk'!BB$5</f>
        <v>4.0287825634488829E-3</v>
      </c>
      <c r="BC63" s="5">
        <f>'Population at Risk'!BC63/'Population at Risk'!BC$5</f>
        <v>0</v>
      </c>
      <c r="BD63" s="9">
        <v>61</v>
      </c>
    </row>
    <row r="64" spans="1:56" x14ac:dyDescent="0.35">
      <c r="B64" s="3" t="s">
        <v>63</v>
      </c>
      <c r="C64" s="60">
        <f>'Population at Risk'!C64/'Population at Risk'!C$5</f>
        <v>3.3476782720673745E-3</v>
      </c>
      <c r="D64" s="3">
        <f>'Population at Risk'!D64/'Population at Risk'!D$5</f>
        <v>1.978898926944834E-3</v>
      </c>
      <c r="E64" s="3">
        <f>'Population at Risk'!E64/'Population at Risk'!E$5</f>
        <v>7.6180429939125033E-4</v>
      </c>
      <c r="F64" s="3">
        <f>'Population at Risk'!F64/'Population at Risk'!F$5</f>
        <v>2.6213829313520148E-3</v>
      </c>
      <c r="G64" s="3">
        <f>'Population at Risk'!G64/'Population at Risk'!G$5</f>
        <v>2.2029320331017881E-3</v>
      </c>
      <c r="H64" s="3">
        <f>'Population at Risk'!H64/'Population at Risk'!H$5</f>
        <v>9.4022132309207734E-3</v>
      </c>
      <c r="I64" s="3">
        <f>'Population at Risk'!I64/'Population at Risk'!I$5</f>
        <v>1.6305980332068965E-3</v>
      </c>
      <c r="J64" s="3">
        <f>'Population at Risk'!J64/'Population at Risk'!J$5</f>
        <v>6.4188827161127514E-3</v>
      </c>
      <c r="K64" s="3">
        <f>'Population at Risk'!K64/'Population at Risk'!K$5</f>
        <v>7.8344996537356715E-3</v>
      </c>
      <c r="L64" s="3">
        <f>'Population at Risk'!L64/'Population at Risk'!L$5</f>
        <v>2.7028006571249096E-3</v>
      </c>
      <c r="M64" s="3">
        <f>'Population at Risk'!M64/'Population at Risk'!M$5</f>
        <v>2.70280065712491E-3</v>
      </c>
      <c r="N64" s="3">
        <f>'Population at Risk'!N64/'Population at Risk'!N$5</f>
        <v>1.3129462505268108E-2</v>
      </c>
      <c r="O64" s="3">
        <f>'Population at Risk'!O64/'Population at Risk'!O$5</f>
        <v>9.5197004878204497E-3</v>
      </c>
      <c r="P64" s="3">
        <f>'Population at Risk'!P64/'Population at Risk'!P$5</f>
        <v>1.6404159393474213E-3</v>
      </c>
      <c r="Q64" s="3">
        <f>'Population at Risk'!Q64/'Population at Risk'!Q$5</f>
        <v>1.0380210126026618E-3</v>
      </c>
      <c r="R64" s="3">
        <f>'Population at Risk'!R64/'Population at Risk'!R$5</f>
        <v>2.5672563068536314E-3</v>
      </c>
      <c r="S64" s="3">
        <f>'Population at Risk'!S64/'Population at Risk'!S$5</f>
        <v>4.3587087985065432E-3</v>
      </c>
      <c r="T64" s="3">
        <f>'Population at Risk'!T64/'Population at Risk'!T$5</f>
        <v>4.5405848974277123E-3</v>
      </c>
      <c r="U64" s="3">
        <f>'Population at Risk'!U64/'Population at Risk'!U$5</f>
        <v>0</v>
      </c>
      <c r="V64" s="3">
        <f>'Population at Risk'!V64/'Population at Risk'!V$5</f>
        <v>4.4773261142438923E-3</v>
      </c>
      <c r="W64" s="3">
        <f>'Population at Risk'!W64/'Population at Risk'!W$5</f>
        <v>5.5012957646416779E-3</v>
      </c>
      <c r="X64" s="3">
        <f>'Population at Risk'!X64/'Population at Risk'!X$5</f>
        <v>5.5012957646416762E-3</v>
      </c>
      <c r="Y64" s="3">
        <f>'Population at Risk'!Y64/'Population at Risk'!Y$5</f>
        <v>5.3612371997598142E-3</v>
      </c>
      <c r="Z64" s="3">
        <f>'Population at Risk'!Z64/'Population at Risk'!Z$5</f>
        <v>1.6038211777316871E-2</v>
      </c>
      <c r="AA64" s="3">
        <f>'Population at Risk'!AA64/'Population at Risk'!AA$5</f>
        <v>9.8574747538786606E-3</v>
      </c>
      <c r="AB64" s="3">
        <f>'Population at Risk'!AB64/'Population at Risk'!AB$5</f>
        <v>1.6521864279535269E-3</v>
      </c>
      <c r="AC64" s="3">
        <f>'Population at Risk'!AC64/'Population at Risk'!AC$5</f>
        <v>1.169404262902931E-2</v>
      </c>
      <c r="AD64" s="3">
        <f>'Population at Risk'!AD64/'Population at Risk'!AD$5</f>
        <v>2.3975524523157017E-3</v>
      </c>
      <c r="AE64" s="3">
        <f>'Population at Risk'!AE64/'Population at Risk'!AE$5</f>
        <v>2.3698879475799123E-3</v>
      </c>
      <c r="AF64" s="3">
        <f>'Population at Risk'!AF64/'Population at Risk'!AF$5</f>
        <v>1.0658442160565411E-2</v>
      </c>
      <c r="AG64" s="3">
        <f>'Population at Risk'!AG64/'Population at Risk'!AG$5</f>
        <v>2.3698879475799132E-3</v>
      </c>
      <c r="AH64" s="3">
        <f>'Population at Risk'!AH64/'Population at Risk'!AH$5</f>
        <v>6.9218729996200021E-3</v>
      </c>
      <c r="AI64" s="3">
        <f>'Population at Risk'!AI64/'Population at Risk'!AI$5</f>
        <v>4.2254753696114884E-3</v>
      </c>
      <c r="AJ64" s="3">
        <f>'Population at Risk'!AJ64/'Population at Risk'!AJ$5</f>
        <v>3.2191895896689455E-3</v>
      </c>
      <c r="AK64" s="3">
        <f>'Population at Risk'!AK64/'Population at Risk'!AK$5</f>
        <v>2.9366289380918864E-4</v>
      </c>
      <c r="AL64" s="3">
        <f>'Population at Risk'!AL64/'Population at Risk'!AL$5</f>
        <v>1.3146413330615286E-2</v>
      </c>
      <c r="AM64" s="3">
        <f>'Population at Risk'!AM64/'Population at Risk'!AM$5</f>
        <v>8.6091652010179699E-3</v>
      </c>
      <c r="AN64" s="3">
        <f>'Population at Risk'!AN64/'Population at Risk'!AN$5</f>
        <v>0</v>
      </c>
      <c r="AO64" s="3">
        <f>'Population at Risk'!AO64/'Population at Risk'!AO$5</f>
        <v>0</v>
      </c>
      <c r="AP64" s="3">
        <f>'Population at Risk'!AP64/'Population at Risk'!AP$5</f>
        <v>1.9223003680422302E-3</v>
      </c>
      <c r="AQ64" s="3">
        <f>'Population at Risk'!AQ64/'Population at Risk'!AQ$5</f>
        <v>7.9198245837264689E-3</v>
      </c>
      <c r="AR64" s="3">
        <f>'Population at Risk'!AR64/'Population at Risk'!AR$5</f>
        <v>6.3551601496278885E-3</v>
      </c>
      <c r="AS64" s="3">
        <f>'Population at Risk'!AS64/'Population at Risk'!AS$5</f>
        <v>1.7587371355630298E-3</v>
      </c>
      <c r="AT64" s="3">
        <f>'Population at Risk'!AT64/'Population at Risk'!AT$5</f>
        <v>0</v>
      </c>
      <c r="AU64" s="3">
        <f>'Population at Risk'!AU64/'Population at Risk'!AU$5</f>
        <v>0</v>
      </c>
      <c r="AV64" s="3">
        <f>'Population at Risk'!AV64/'Population at Risk'!AV$5</f>
        <v>5.0866935116306612E-3</v>
      </c>
      <c r="AW64" s="3">
        <f>'Population at Risk'!AW64/'Population at Risk'!AW$5</f>
        <v>5.1521331286378379E-3</v>
      </c>
      <c r="AX64" s="3">
        <f>'Population at Risk'!AX64/'Population at Risk'!AX$5</f>
        <v>5.337904507027218E-3</v>
      </c>
      <c r="AY64" s="3">
        <f>'Population at Risk'!AY64/'Population at Risk'!AY$5</f>
        <v>5.9118476575311871E-3</v>
      </c>
      <c r="AZ64" s="3">
        <f>'Population at Risk'!AZ64/'Population at Risk'!AZ$5</f>
        <v>6.323593270698185E-3</v>
      </c>
      <c r="BA64" s="3">
        <f>'Population at Risk'!BA64/'Population at Risk'!BA$5</f>
        <v>1.0021562665170555E-2</v>
      </c>
      <c r="BB64" s="3">
        <f>'Population at Risk'!BB64/'Population at Risk'!BB$5</f>
        <v>5.4632308753305436E-3</v>
      </c>
      <c r="BC64" s="5">
        <f>'Population at Risk'!BC64/'Population at Risk'!BC$5</f>
        <v>0</v>
      </c>
      <c r="BD64" s="9">
        <v>62</v>
      </c>
    </row>
    <row r="65" spans="2:56" x14ac:dyDescent="0.35">
      <c r="B65" s="3" t="s">
        <v>64</v>
      </c>
      <c r="C65" s="60">
        <f>'Population at Risk'!C65/'Population at Risk'!C$5</f>
        <v>5.8543644389174353E-3</v>
      </c>
      <c r="D65" s="3">
        <f>'Population at Risk'!D65/'Population at Risk'!D$5</f>
        <v>3.3920158713677774E-3</v>
      </c>
      <c r="E65" s="3">
        <f>'Population at Risk'!E65/'Population at Risk'!E$5</f>
        <v>1.2024707170675819E-3</v>
      </c>
      <c r="F65" s="3">
        <f>'Population at Risk'!F65/'Population at Risk'!F$5</f>
        <v>3.2488959716538727E-3</v>
      </c>
      <c r="G65" s="3">
        <f>'Population at Risk'!G65/'Population at Risk'!G$5</f>
        <v>2.4162971319183178E-3</v>
      </c>
      <c r="H65" s="3">
        <f>'Population at Risk'!H65/'Population at Risk'!H$5</f>
        <v>1.2489815966165553E-2</v>
      </c>
      <c r="I65" s="3">
        <f>'Population at Risk'!I65/'Population at Risk'!I$5</f>
        <v>2.0333000722460234E-3</v>
      </c>
      <c r="J65" s="3">
        <f>'Population at Risk'!J65/'Population at Risk'!J$5</f>
        <v>9.0213095691855736E-3</v>
      </c>
      <c r="K65" s="3">
        <f>'Population at Risk'!K65/'Population at Risk'!K$5</f>
        <v>1.0062754878481845E-2</v>
      </c>
      <c r="L65" s="3">
        <f>'Population at Risk'!L65/'Population at Risk'!L$5</f>
        <v>3.5993573271753771E-3</v>
      </c>
      <c r="M65" s="3">
        <f>'Population at Risk'!M65/'Population at Risk'!M$5</f>
        <v>3.5993573271753776E-3</v>
      </c>
      <c r="N65" s="3">
        <f>'Population at Risk'!N65/'Population at Risk'!N$5</f>
        <v>2.2687008319896201E-2</v>
      </c>
      <c r="O65" s="3">
        <f>'Population at Risk'!O65/'Population at Risk'!O$5</f>
        <v>1.2988517110574679E-2</v>
      </c>
      <c r="P65" s="3">
        <f>'Population at Risk'!P65/'Population at Risk'!P$5</f>
        <v>2.3602938306029886E-3</v>
      </c>
      <c r="Q65" s="3">
        <f>'Population at Risk'!Q65/'Population at Risk'!Q$5</f>
        <v>1.5719169408999298E-3</v>
      </c>
      <c r="R65" s="3">
        <f>'Population at Risk'!R65/'Population at Risk'!R$5</f>
        <v>3.2714520281046039E-3</v>
      </c>
      <c r="S65" s="3">
        <f>'Population at Risk'!S65/'Population at Risk'!S$5</f>
        <v>7.4277105031467592E-3</v>
      </c>
      <c r="T65" s="3">
        <f>'Population at Risk'!T65/'Population at Risk'!T$5</f>
        <v>9.0696353964137312E-3</v>
      </c>
      <c r="U65" s="3">
        <f>'Population at Risk'!U65/'Population at Risk'!U$5</f>
        <v>0</v>
      </c>
      <c r="V65" s="3">
        <f>'Population at Risk'!V65/'Population at Risk'!V$5</f>
        <v>6.8266241006840686E-3</v>
      </c>
      <c r="W65" s="3">
        <f>'Population at Risk'!W65/'Population at Risk'!W$5</f>
        <v>8.9525566480581509E-3</v>
      </c>
      <c r="X65" s="3">
        <f>'Population at Risk'!X65/'Population at Risk'!X$5</f>
        <v>8.9525566480581509E-3</v>
      </c>
      <c r="Y65" s="3">
        <f>'Population at Risk'!Y65/'Population at Risk'!Y$5</f>
        <v>7.8212016692034998E-3</v>
      </c>
      <c r="Z65" s="3">
        <f>'Population at Risk'!Z65/'Population at Risk'!Z$5</f>
        <v>2.9392297664513563E-2</v>
      </c>
      <c r="AA65" s="3">
        <f>'Population at Risk'!AA65/'Population at Risk'!AA$5</f>
        <v>1.6020562253165491E-2</v>
      </c>
      <c r="AB65" s="3">
        <f>'Population at Risk'!AB65/'Population at Risk'!AB$5</f>
        <v>2.7840994170167956E-3</v>
      </c>
      <c r="AC65" s="3">
        <f>'Population at Risk'!AC65/'Population at Risk'!AC$5</f>
        <v>1.9900790331274024E-2</v>
      </c>
      <c r="AD65" s="3">
        <f>'Population at Risk'!AD65/'Population at Risk'!AD$5</f>
        <v>3.0076462550803276E-3</v>
      </c>
      <c r="AE65" s="3">
        <f>'Population at Risk'!AE65/'Population at Risk'!AE$5</f>
        <v>3.1017843058492927E-3</v>
      </c>
      <c r="AF65" s="3">
        <f>'Population at Risk'!AF65/'Population at Risk'!AF$5</f>
        <v>1.4262451535346825E-2</v>
      </c>
      <c r="AG65" s="3">
        <f>'Population at Risk'!AG65/'Population at Risk'!AG$5</f>
        <v>3.1017843058492932E-3</v>
      </c>
      <c r="AH65" s="3">
        <f>'Population at Risk'!AH65/'Population at Risk'!AH$5</f>
        <v>9.8026213502932641E-3</v>
      </c>
      <c r="AI65" s="3">
        <f>'Population at Risk'!AI65/'Population at Risk'!AI$5</f>
        <v>7.5030737529197134E-3</v>
      </c>
      <c r="AJ65" s="3">
        <f>'Population at Risk'!AJ65/'Population at Risk'!AJ$5</f>
        <v>4.4141082939498808E-3</v>
      </c>
      <c r="AK65" s="3">
        <f>'Population at Risk'!AK65/'Population at Risk'!AK$5</f>
        <v>2.5597231377226076E-4</v>
      </c>
      <c r="AL65" s="3">
        <f>'Population at Risk'!AL65/'Population at Risk'!AL$5</f>
        <v>1.7473632052569608E-2</v>
      </c>
      <c r="AM65" s="3">
        <f>'Population at Risk'!AM65/'Population at Risk'!AM$5</f>
        <v>1.2403309827760922E-2</v>
      </c>
      <c r="AN65" s="3">
        <f>'Population at Risk'!AN65/'Population at Risk'!AN$5</f>
        <v>0</v>
      </c>
      <c r="AO65" s="3">
        <f>'Population at Risk'!AO65/'Population at Risk'!AO$5</f>
        <v>0</v>
      </c>
      <c r="AP65" s="3">
        <f>'Population at Risk'!AP65/'Population at Risk'!AP$5</f>
        <v>3.1364050900507963E-3</v>
      </c>
      <c r="AQ65" s="3">
        <f>'Population at Risk'!AQ65/'Population at Risk'!AQ$5</f>
        <v>1.1923956920419383E-2</v>
      </c>
      <c r="AR65" s="3">
        <f>'Population at Risk'!AR65/'Population at Risk'!AR$5</f>
        <v>1.0111169063601844E-2</v>
      </c>
      <c r="AS65" s="3">
        <f>'Population at Risk'!AS65/'Population at Risk'!AS$5</f>
        <v>2.1930851577007461E-3</v>
      </c>
      <c r="AT65" s="3">
        <f>'Population at Risk'!AT65/'Population at Risk'!AT$5</f>
        <v>0</v>
      </c>
      <c r="AU65" s="3">
        <f>'Population at Risk'!AU65/'Population at Risk'!AU$5</f>
        <v>0</v>
      </c>
      <c r="AV65" s="3">
        <f>'Population at Risk'!AV65/'Population at Risk'!AV$5</f>
        <v>6.4133907652653534E-3</v>
      </c>
      <c r="AW65" s="3">
        <f>'Population at Risk'!AW65/'Population at Risk'!AW$5</f>
        <v>7.0861890990881974E-3</v>
      </c>
      <c r="AX65" s="3">
        <f>'Population at Risk'!AX65/'Population at Risk'!AX$5</f>
        <v>8.0564796695948779E-3</v>
      </c>
      <c r="AY65" s="3">
        <f>'Population at Risk'!AY65/'Population at Risk'!AY$5</f>
        <v>9.7296831660147898E-3</v>
      </c>
      <c r="AZ65" s="3">
        <f>'Population at Risk'!AZ65/'Population at Risk'!AZ$5</f>
        <v>1.0501284858647061E-2</v>
      </c>
      <c r="BA65" s="3">
        <f>'Population at Risk'!BA65/'Population at Risk'!BA$5</f>
        <v>1.3811074694905244E-2</v>
      </c>
      <c r="BB65" s="3">
        <f>'Population at Risk'!BB65/'Population at Risk'!BB$5</f>
        <v>7.6628042609983909E-3</v>
      </c>
      <c r="BC65" s="5">
        <f>'Population at Risk'!BC65/'Population at Risk'!BC$5</f>
        <v>0</v>
      </c>
      <c r="BD65" s="9">
        <v>63</v>
      </c>
    </row>
    <row r="66" spans="2:56" x14ac:dyDescent="0.35">
      <c r="B66" s="3" t="s">
        <v>65</v>
      </c>
      <c r="C66" s="60">
        <f>'Population at Risk'!C66/'Population at Risk'!C$5</f>
        <v>5.1445724361388907E-3</v>
      </c>
      <c r="D66" s="3">
        <f>'Population at Risk'!D66/'Population at Risk'!D$5</f>
        <v>3.0498740025458109E-3</v>
      </c>
      <c r="E66" s="3">
        <f>'Population at Risk'!E66/'Population at Risk'!E$5</f>
        <v>1.187313523154965E-3</v>
      </c>
      <c r="F66" s="3">
        <f>'Population at Risk'!F66/'Population at Risk'!F$5</f>
        <v>3.6074697745454376E-3</v>
      </c>
      <c r="G66" s="3">
        <f>'Population at Risk'!G66/'Population at Risk'!G$5</f>
        <v>2.8236960669510577E-3</v>
      </c>
      <c r="H66" s="3">
        <f>'Population at Risk'!H66/'Population at Risk'!H$5</f>
        <v>1.1084980648287716E-2</v>
      </c>
      <c r="I66" s="3">
        <f>'Population at Risk'!I66/'Population at Risk'!I$5</f>
        <v>2.0632015438967E-3</v>
      </c>
      <c r="J66" s="3">
        <f>'Population at Risk'!J66/'Population at Risk'!J$5</f>
        <v>7.8914216842875771E-3</v>
      </c>
      <c r="K66" s="3">
        <f>'Population at Risk'!K66/'Population at Risk'!K$5</f>
        <v>9.6160437974277448E-3</v>
      </c>
      <c r="L66" s="3">
        <f>'Population at Risk'!L66/'Population at Risk'!L$5</f>
        <v>3.0708802592964526E-3</v>
      </c>
      <c r="M66" s="3">
        <f>'Population at Risk'!M66/'Population at Risk'!M$5</f>
        <v>3.0708802592964535E-3</v>
      </c>
      <c r="N66" s="3">
        <f>'Population at Risk'!N66/'Population at Risk'!N$5</f>
        <v>1.8186971581900319E-2</v>
      </c>
      <c r="O66" s="3">
        <f>'Population at Risk'!O66/'Population at Risk'!O$5</f>
        <v>1.1543289814390905E-2</v>
      </c>
      <c r="P66" s="3">
        <f>'Population at Risk'!P66/'Population at Risk'!P$5</f>
        <v>2.0283775106744437E-3</v>
      </c>
      <c r="Q66" s="3">
        <f>'Population at Risk'!Q66/'Population at Risk'!Q$5</f>
        <v>1.4227569392086957E-3</v>
      </c>
      <c r="R66" s="3">
        <f>'Population at Risk'!R66/'Population at Risk'!R$5</f>
        <v>3.1822306091562965E-3</v>
      </c>
      <c r="S66" s="3">
        <f>'Population at Risk'!S66/'Population at Risk'!S$5</f>
        <v>7.09810296434957E-3</v>
      </c>
      <c r="T66" s="3">
        <f>'Population at Risk'!T66/'Population at Risk'!T$5</f>
        <v>8.9302195364912174E-3</v>
      </c>
      <c r="U66" s="3">
        <f>'Population at Risk'!U66/'Population at Risk'!U$5</f>
        <v>0</v>
      </c>
      <c r="V66" s="3">
        <f>'Population at Risk'!V66/'Population at Risk'!V$5</f>
        <v>6.688867112105242E-3</v>
      </c>
      <c r="W66" s="3">
        <f>'Population at Risk'!W66/'Population at Risk'!W$5</f>
        <v>7.8975962018584065E-3</v>
      </c>
      <c r="X66" s="3">
        <f>'Population at Risk'!X66/'Population at Risk'!X$5</f>
        <v>7.8975962018584048E-3</v>
      </c>
      <c r="Y66" s="3">
        <f>'Population at Risk'!Y66/'Population at Risk'!Y$5</f>
        <v>7.2261994435820383E-3</v>
      </c>
      <c r="Z66" s="3">
        <f>'Population at Risk'!Z66/'Population at Risk'!Z$5</f>
        <v>2.4887651437238017E-2</v>
      </c>
      <c r="AA66" s="3">
        <f>'Population at Risk'!AA66/'Population at Risk'!AA$5</f>
        <v>1.4572516700532912E-2</v>
      </c>
      <c r="AB66" s="3">
        <f>'Population at Risk'!AB66/'Population at Risk'!AB$5</f>
        <v>2.5298240832644877E-3</v>
      </c>
      <c r="AC66" s="3">
        <f>'Population at Risk'!AC66/'Population at Risk'!AC$5</f>
        <v>1.7293636544578609E-2</v>
      </c>
      <c r="AD66" s="3">
        <f>'Population at Risk'!AD66/'Population at Risk'!AD$5</f>
        <v>3.3566430174038595E-3</v>
      </c>
      <c r="AE66" s="3">
        <f>'Population at Risk'!AE66/'Population at Risk'!AE$5</f>
        <v>3.4145692778677086E-3</v>
      </c>
      <c r="AF66" s="3">
        <f>'Population at Risk'!AF66/'Population at Risk'!AF$5</f>
        <v>1.3950499402027777E-2</v>
      </c>
      <c r="AG66" s="3">
        <f>'Population at Risk'!AG66/'Population at Risk'!AG$5</f>
        <v>3.4145692778677094E-3</v>
      </c>
      <c r="AH66" s="3">
        <f>'Population at Risk'!AH66/'Population at Risk'!AH$5</f>
        <v>1.0222925067225894E-2</v>
      </c>
      <c r="AI66" s="3">
        <f>'Population at Risk'!AI66/'Population at Risk'!AI$5</f>
        <v>7.4514098573162917E-3</v>
      </c>
      <c r="AJ66" s="3">
        <f>'Population at Risk'!AJ66/'Population at Risk'!AJ$5</f>
        <v>3.8770802819263045E-3</v>
      </c>
      <c r="AK66" s="3">
        <f>'Population at Risk'!AK66/'Population at Risk'!AK$5</f>
        <v>3.6726462410802634E-4</v>
      </c>
      <c r="AL66" s="3">
        <f>'Population at Risk'!AL66/'Population at Risk'!AL$5</f>
        <v>1.5170696956410434E-2</v>
      </c>
      <c r="AM66" s="3">
        <f>'Population at Risk'!AM66/'Population at Risk'!AM$5</f>
        <v>1.2540049731750757E-2</v>
      </c>
      <c r="AN66" s="3">
        <f>'Population at Risk'!AN66/'Population at Risk'!AN$5</f>
        <v>0</v>
      </c>
      <c r="AO66" s="3">
        <f>'Population at Risk'!AO66/'Population at Risk'!AO$5</f>
        <v>0</v>
      </c>
      <c r="AP66" s="3">
        <f>'Population at Risk'!AP66/'Population at Risk'!AP$5</f>
        <v>2.8157252678760267E-3</v>
      </c>
      <c r="AQ66" s="3">
        <f>'Population at Risk'!AQ66/'Population at Risk'!AQ$5</f>
        <v>1.017219940487951E-2</v>
      </c>
      <c r="AR66" s="3">
        <f>'Population at Risk'!AR66/'Population at Risk'!AR$5</f>
        <v>9.2398371819216035E-3</v>
      </c>
      <c r="AS66" s="3">
        <f>'Population at Risk'!AS66/'Population at Risk'!AS$5</f>
        <v>2.2253364100198749E-3</v>
      </c>
      <c r="AT66" s="3">
        <f>'Population at Risk'!AT66/'Population at Risk'!AT$5</f>
        <v>0</v>
      </c>
      <c r="AU66" s="3">
        <f>'Population at Risk'!AU66/'Population at Risk'!AU$5</f>
        <v>0</v>
      </c>
      <c r="AV66" s="3">
        <f>'Population at Risk'!AV66/'Population at Risk'!AV$5</f>
        <v>6.0165001975133487E-3</v>
      </c>
      <c r="AW66" s="3">
        <f>'Population at Risk'!AW66/'Population at Risk'!AW$5</f>
        <v>7.7831913055558897E-3</v>
      </c>
      <c r="AX66" s="3">
        <f>'Population at Risk'!AX66/'Population at Risk'!AX$5</f>
        <v>6.5716677168367781E-3</v>
      </c>
      <c r="AY66" s="3">
        <f>'Population at Risk'!AY66/'Population at Risk'!AY$5</f>
        <v>8.3490674296117975E-3</v>
      </c>
      <c r="AZ66" s="3">
        <f>'Population at Risk'!AZ66/'Population at Risk'!AZ$5</f>
        <v>8.8116993760934837E-3</v>
      </c>
      <c r="BA66" s="3">
        <f>'Population at Risk'!BA66/'Population at Risk'!BA$5</f>
        <v>1.4160052845695346E-2</v>
      </c>
      <c r="BB66" s="3">
        <f>'Population at Risk'!BB66/'Population at Risk'!BB$5</f>
        <v>8.2128018510215541E-3</v>
      </c>
      <c r="BC66" s="5">
        <f>'Population at Risk'!BC66/'Population at Risk'!BC$5</f>
        <v>0</v>
      </c>
      <c r="BD66" s="9">
        <v>64</v>
      </c>
    </row>
    <row r="67" spans="2:56" x14ac:dyDescent="0.35">
      <c r="B67" s="3" t="s">
        <v>66</v>
      </c>
      <c r="C67" s="60">
        <f>'Population at Risk'!C67/'Population at Risk'!C$5</f>
        <v>4.7888484845199234E-3</v>
      </c>
      <c r="D67" s="3">
        <f>'Population at Risk'!D67/'Population at Risk'!D$5</f>
        <v>2.8526277835870029E-3</v>
      </c>
      <c r="E67" s="3">
        <f>'Population at Risk'!E67/'Population at Risk'!E$5</f>
        <v>1.1309958224083509E-3</v>
      </c>
      <c r="F67" s="3">
        <f>'Population at Risk'!F67/'Population at Risk'!F$5</f>
        <v>4.2142071847730668E-3</v>
      </c>
      <c r="G67" s="3">
        <f>'Population at Risk'!G67/'Population at Risk'!G$5</f>
        <v>3.2361612973270909E-3</v>
      </c>
      <c r="H67" s="3">
        <f>'Population at Risk'!H67/'Population at Risk'!H$5</f>
        <v>1.2958512939239102E-2</v>
      </c>
      <c r="I67" s="3">
        <f>'Population at Risk'!I67/'Population at Risk'!I$5</f>
        <v>2.4906203896894511E-3</v>
      </c>
      <c r="J67" s="3">
        <f>'Population at Risk'!J67/'Population at Risk'!J$5</f>
        <v>8.9620547664524767E-3</v>
      </c>
      <c r="K67" s="3">
        <f>'Population at Risk'!K67/'Population at Risk'!K$5</f>
        <v>1.291280454814233E-2</v>
      </c>
      <c r="L67" s="3">
        <f>'Population at Risk'!L67/'Population at Risk'!L$5</f>
        <v>3.3553407457818582E-3</v>
      </c>
      <c r="M67" s="3">
        <f>'Population at Risk'!M67/'Population at Risk'!M$5</f>
        <v>3.3553407457818586E-3</v>
      </c>
      <c r="N67" s="3">
        <f>'Population at Risk'!N67/'Population at Risk'!N$5</f>
        <v>1.8532039299769185E-2</v>
      </c>
      <c r="O67" s="3">
        <f>'Population at Risk'!O67/'Population at Risk'!O$5</f>
        <v>1.3202636861433461E-2</v>
      </c>
      <c r="P67" s="3">
        <f>'Population at Risk'!P67/'Population at Risk'!P$5</f>
        <v>2.4158879721331221E-3</v>
      </c>
      <c r="Q67" s="3">
        <f>'Population at Risk'!Q67/'Population at Risk'!Q$5</f>
        <v>2.165269863394736E-3</v>
      </c>
      <c r="R67" s="3">
        <f>'Population at Risk'!R67/'Population at Risk'!R$5</f>
        <v>4.1609388865790492E-3</v>
      </c>
      <c r="S67" s="3">
        <f>'Population at Risk'!S67/'Population at Risk'!S$5</f>
        <v>7.927028253653887E-3</v>
      </c>
      <c r="T67" s="3">
        <f>'Population at Risk'!T67/'Population at Risk'!T$5</f>
        <v>9.3098247018188161E-3</v>
      </c>
      <c r="U67" s="3">
        <f>'Population at Risk'!U67/'Population at Risk'!U$5</f>
        <v>0</v>
      </c>
      <c r="V67" s="3">
        <f>'Population at Risk'!V67/'Population at Risk'!V$5</f>
        <v>6.8726658317579186E-3</v>
      </c>
      <c r="W67" s="3">
        <f>'Population at Risk'!W67/'Population at Risk'!W$5</f>
        <v>9.3406384111745823E-3</v>
      </c>
      <c r="X67" s="3">
        <f>'Population at Risk'!X67/'Population at Risk'!X$5</f>
        <v>9.3406384111745806E-3</v>
      </c>
      <c r="Y67" s="3">
        <f>'Population at Risk'!Y67/'Population at Risk'!Y$5</f>
        <v>7.818558077408987E-3</v>
      </c>
      <c r="Z67" s="3">
        <f>'Population at Risk'!Z67/'Population at Risk'!Z$5</f>
        <v>2.6849422543873458E-2</v>
      </c>
      <c r="AA67" s="3">
        <f>'Population at Risk'!AA67/'Population at Risk'!AA$5</f>
        <v>1.6214143216145623E-2</v>
      </c>
      <c r="AB67" s="3">
        <f>'Population at Risk'!AB67/'Population at Risk'!AB$5</f>
        <v>2.3670077187318045E-3</v>
      </c>
      <c r="AC67" s="3">
        <f>'Population at Risk'!AC67/'Population at Risk'!AC$5</f>
        <v>1.8949521512078984E-2</v>
      </c>
      <c r="AD67" s="3">
        <f>'Population at Risk'!AD67/'Population at Risk'!AD$5</f>
        <v>3.567332322807348E-3</v>
      </c>
      <c r="AE67" s="3">
        <f>'Population at Risk'!AE67/'Population at Risk'!AE$5</f>
        <v>3.541605091479117E-3</v>
      </c>
      <c r="AF67" s="3">
        <f>'Population at Risk'!AF67/'Population at Risk'!AF$5</f>
        <v>1.6126205936822097E-2</v>
      </c>
      <c r="AG67" s="3">
        <f>'Population at Risk'!AG67/'Population at Risk'!AG$5</f>
        <v>3.5416050914791174E-3</v>
      </c>
      <c r="AH67" s="3">
        <f>'Population at Risk'!AH67/'Population at Risk'!AH$5</f>
        <v>1.1846879172578925E-2</v>
      </c>
      <c r="AI67" s="3">
        <f>'Population at Risk'!AI67/'Population at Risk'!AI$5</f>
        <v>8.0571701237861643E-3</v>
      </c>
      <c r="AJ67" s="3">
        <f>'Population at Risk'!AJ67/'Population at Risk'!AJ$5</f>
        <v>4.773161357832614E-3</v>
      </c>
      <c r="AK67" s="3">
        <f>'Population at Risk'!AK67/'Population at Risk'!AK$5</f>
        <v>3.4762531997103595E-4</v>
      </c>
      <c r="AL67" s="3">
        <f>'Population at Risk'!AL67/'Population at Risk'!AL$5</f>
        <v>1.8449731745692428E-2</v>
      </c>
      <c r="AM67" s="3">
        <f>'Population at Risk'!AM67/'Population at Risk'!AM$5</f>
        <v>1.4606006321815565E-2</v>
      </c>
      <c r="AN67" s="3">
        <f>'Population at Risk'!AN67/'Population at Risk'!AN$5</f>
        <v>0</v>
      </c>
      <c r="AO67" s="3">
        <f>'Population at Risk'!AO67/'Population at Risk'!AO$5</f>
        <v>0</v>
      </c>
      <c r="AP67" s="3">
        <f>'Population at Risk'!AP67/'Population at Risk'!AP$5</f>
        <v>3.0131065548768951E-3</v>
      </c>
      <c r="AQ67" s="3">
        <f>'Population at Risk'!AQ67/'Population at Risk'!AQ$5</f>
        <v>1.1683416555182045E-2</v>
      </c>
      <c r="AR67" s="3">
        <f>'Population at Risk'!AR67/'Population at Risk'!AR$5</f>
        <v>1.021691950905056E-2</v>
      </c>
      <c r="AS67" s="3">
        <f>'Population at Risk'!AS67/'Population at Risk'!AS$5</f>
        <v>2.6863435872803531E-3</v>
      </c>
      <c r="AT67" s="3">
        <f>'Population at Risk'!AT67/'Population at Risk'!AT$5</f>
        <v>0</v>
      </c>
      <c r="AU67" s="3">
        <f>'Population at Risk'!AU67/'Population at Risk'!AU$5</f>
        <v>0</v>
      </c>
      <c r="AV67" s="3">
        <f>'Population at Risk'!AV67/'Population at Risk'!AV$5</f>
        <v>6.5976522165531052E-3</v>
      </c>
      <c r="AW67" s="3">
        <f>'Population at Risk'!AW67/'Population at Risk'!AW$5</f>
        <v>8.946021939059039E-3</v>
      </c>
      <c r="AX67" s="3">
        <f>'Population at Risk'!AX67/'Population at Risk'!AX$5</f>
        <v>6.2983293195160439E-3</v>
      </c>
      <c r="AY67" s="3">
        <f>'Population at Risk'!AY67/'Population at Risk'!AY$5</f>
        <v>9.2333334968357581E-3</v>
      </c>
      <c r="AZ67" s="3">
        <f>'Population at Risk'!AZ67/'Population at Risk'!AZ$5</f>
        <v>9.1831556427009672E-3</v>
      </c>
      <c r="BA67" s="3">
        <f>'Population at Risk'!BA67/'Population at Risk'!BA$5</f>
        <v>1.5263384514999603E-2</v>
      </c>
      <c r="BB67" s="3">
        <f>'Population at Risk'!BB67/'Population at Risk'!BB$5</f>
        <v>9.1603917635730558E-3</v>
      </c>
      <c r="BC67" s="5">
        <f>'Population at Risk'!BC67/'Population at Risk'!BC$5</f>
        <v>0</v>
      </c>
      <c r="BD67" s="9">
        <v>65</v>
      </c>
    </row>
    <row r="68" spans="2:56" x14ac:dyDescent="0.35">
      <c r="B68" s="3" t="s">
        <v>67</v>
      </c>
      <c r="C68" s="60">
        <f>'Population at Risk'!C68/'Population at Risk'!C$5</f>
        <v>4.8849210621414651E-3</v>
      </c>
      <c r="D68" s="3">
        <f>'Population at Risk'!D68/'Population at Risk'!D$5</f>
        <v>2.8839371129190557E-3</v>
      </c>
      <c r="E68" s="3">
        <f>'Population at Risk'!E68/'Population at Risk'!E$5</f>
        <v>1.1046935939802497E-3</v>
      </c>
      <c r="F68" s="3">
        <f>'Population at Risk'!F68/'Population at Risk'!F$5</f>
        <v>3.6061168862991009E-3</v>
      </c>
      <c r="G68" s="3">
        <f>'Population at Risk'!G68/'Population at Risk'!G$5</f>
        <v>3.8029466092883327E-3</v>
      </c>
      <c r="H68" s="3">
        <f>'Population at Risk'!H68/'Population at Risk'!H$5</f>
        <v>1.4710852756277301E-2</v>
      </c>
      <c r="I68" s="3">
        <f>'Population at Risk'!I68/'Population at Risk'!I$5</f>
        <v>3.0224716187377191E-3</v>
      </c>
      <c r="J68" s="3">
        <f>'Population at Risk'!J68/'Population at Risk'!J$5</f>
        <v>8.9620547664524767E-3</v>
      </c>
      <c r="K68" s="3">
        <f>'Population at Risk'!K68/'Population at Risk'!K$5</f>
        <v>1.2453818604487982E-2</v>
      </c>
      <c r="L68" s="3">
        <f>'Population at Risk'!L68/'Population at Risk'!L$5</f>
        <v>3.3925190365938448E-3</v>
      </c>
      <c r="M68" s="3">
        <f>'Population at Risk'!M68/'Population at Risk'!M$5</f>
        <v>3.3925190365938461E-3</v>
      </c>
      <c r="N68" s="3">
        <f>'Population at Risk'!N68/'Population at Risk'!N$5</f>
        <v>1.5318268651092724E-2</v>
      </c>
      <c r="O68" s="3">
        <f>'Population at Risk'!O68/'Population at Risk'!O$5</f>
        <v>1.485447361943929E-2</v>
      </c>
      <c r="P68" s="3">
        <f>'Population at Risk'!P68/'Population at Risk'!P$5</f>
        <v>2.8158694244730434E-3</v>
      </c>
      <c r="Q68" s="3">
        <f>'Population at Risk'!Q68/'Population at Risk'!Q$5</f>
        <v>1.5828869346196E-3</v>
      </c>
      <c r="R68" s="3">
        <f>'Population at Risk'!R68/'Population at Risk'!R$5</f>
        <v>3.8899940288483208E-3</v>
      </c>
      <c r="S68" s="3">
        <f>'Population at Risk'!S68/'Population at Risk'!S$5</f>
        <v>7.31660982817925E-3</v>
      </c>
      <c r="T68" s="3">
        <f>'Population at Risk'!T68/'Population at Risk'!T$5</f>
        <v>7.2083511599837398E-3</v>
      </c>
      <c r="U68" s="3">
        <f>'Population at Risk'!U68/'Population at Risk'!U$5</f>
        <v>0</v>
      </c>
      <c r="V68" s="3">
        <f>'Population at Risk'!V68/'Population at Risk'!V$5</f>
        <v>7.8886251286264808E-3</v>
      </c>
      <c r="W68" s="3">
        <f>'Population at Risk'!W68/'Population at Risk'!W$5</f>
        <v>9.6110141951253614E-3</v>
      </c>
      <c r="X68" s="3">
        <f>'Population at Risk'!X68/'Population at Risk'!X$5</f>
        <v>9.6110141951253596E-3</v>
      </c>
      <c r="Y68" s="3">
        <f>'Population at Risk'!Y68/'Population at Risk'!Y$5</f>
        <v>8.3632936811628925E-3</v>
      </c>
      <c r="Z68" s="3">
        <f>'Population at Risk'!Z68/'Population at Risk'!Z$5</f>
        <v>2.4039662084462267E-2</v>
      </c>
      <c r="AA68" s="3">
        <f>'Population at Risk'!AA68/'Population at Risk'!AA$5</f>
        <v>1.533300308857862E-2</v>
      </c>
      <c r="AB68" s="3">
        <f>'Population at Risk'!AB68/'Population at Risk'!AB$5</f>
        <v>2.4034663684279105E-3</v>
      </c>
      <c r="AC68" s="3">
        <f>'Population at Risk'!AC68/'Population at Risk'!AC$5</f>
        <v>1.7350052967966417E-2</v>
      </c>
      <c r="AD68" s="3">
        <f>'Population at Risk'!AD68/'Population at Risk'!AD$5</f>
        <v>3.7459541129336101E-3</v>
      </c>
      <c r="AE68" s="3">
        <f>'Population at Risk'!AE68/'Population at Risk'!AE$5</f>
        <v>3.5687438278122902E-3</v>
      </c>
      <c r="AF68" s="3">
        <f>'Population at Risk'!AF68/'Population at Risk'!AF$5</f>
        <v>1.6223645247618608E-2</v>
      </c>
      <c r="AG68" s="3">
        <f>'Population at Risk'!AG68/'Population at Risk'!AG$5</f>
        <v>3.5687438278122906E-3</v>
      </c>
      <c r="AH68" s="3">
        <f>'Population at Risk'!AH68/'Population at Risk'!AH$5</f>
        <v>1.2123655047287813E-2</v>
      </c>
      <c r="AI68" s="3">
        <f>'Population at Risk'!AI68/'Population at Risk'!AI$5</f>
        <v>6.8795246097468413E-3</v>
      </c>
      <c r="AJ68" s="3">
        <f>'Population at Risk'!AJ68/'Population at Risk'!AJ$5</f>
        <v>4.8413493772302228E-3</v>
      </c>
      <c r="AK68" s="3">
        <f>'Population at Risk'!AK68/'Population at Risk'!AK$5</f>
        <v>4.0556287329954199E-4</v>
      </c>
      <c r="AL68" s="3">
        <f>'Population at Risk'!AL68/'Population at Risk'!AL$5</f>
        <v>2.1423613917090387E-2</v>
      </c>
      <c r="AM68" s="3">
        <f>'Population at Risk'!AM68/'Population at Risk'!AM$5</f>
        <v>1.5040062973281108E-2</v>
      </c>
      <c r="AN68" s="3">
        <f>'Population at Risk'!AN68/'Population at Risk'!AN$5</f>
        <v>0</v>
      </c>
      <c r="AO68" s="3">
        <f>'Population at Risk'!AO68/'Population at Risk'!AO$5</f>
        <v>0</v>
      </c>
      <c r="AP68" s="3">
        <f>'Population at Risk'!AP68/'Population at Risk'!AP$5</f>
        <v>2.4735976109293428E-3</v>
      </c>
      <c r="AQ68" s="3">
        <f>'Population at Risk'!AQ68/'Population at Risk'!AQ$5</f>
        <v>1.0554137994529192E-2</v>
      </c>
      <c r="AR68" s="3">
        <f>'Population at Risk'!AR68/'Population at Risk'!AR$5</f>
        <v>9.8159758386086246E-3</v>
      </c>
      <c r="AS68" s="3">
        <f>'Population at Risk'!AS68/'Population at Risk'!AS$5</f>
        <v>3.2599898741475118E-3</v>
      </c>
      <c r="AT68" s="3">
        <f>'Population at Risk'!AT68/'Population at Risk'!AT$5</f>
        <v>0</v>
      </c>
      <c r="AU68" s="3">
        <f>'Population at Risk'!AU68/'Population at Risk'!AU$5</f>
        <v>0</v>
      </c>
      <c r="AV68" s="3">
        <f>'Population at Risk'!AV68/'Population at Risk'!AV$5</f>
        <v>7.1376735723563843E-3</v>
      </c>
      <c r="AW68" s="3">
        <f>'Population at Risk'!AW68/'Population at Risk'!AW$5</f>
        <v>9.0626528383128263E-3</v>
      </c>
      <c r="AX68" s="3">
        <f>'Population at Risk'!AX68/'Population at Risk'!AX$5</f>
        <v>6.5667240348363303E-3</v>
      </c>
      <c r="AY68" s="3">
        <f>'Population at Risk'!AY68/'Population at Risk'!AY$5</f>
        <v>8.5526840771479977E-3</v>
      </c>
      <c r="AZ68" s="3">
        <f>'Population at Risk'!AZ68/'Population at Risk'!AZ$5</f>
        <v>7.6180673354660344E-3</v>
      </c>
      <c r="BA68" s="3">
        <f>'Population at Risk'!BA68/'Population at Risk'!BA$5</f>
        <v>1.5208331730454969E-2</v>
      </c>
      <c r="BB68" s="3">
        <f>'Population at Risk'!BB68/'Population at Risk'!BB$5</f>
        <v>9.7311025492655707E-3</v>
      </c>
      <c r="BC68" s="5">
        <f>'Population at Risk'!BC68/'Population at Risk'!BC$5</f>
        <v>0</v>
      </c>
      <c r="BD68" s="9">
        <v>66</v>
      </c>
    </row>
    <row r="69" spans="2:56" x14ac:dyDescent="0.35">
      <c r="B69" s="3" t="s">
        <v>68</v>
      </c>
      <c r="C69" s="60">
        <f>'Population at Risk'!C69/'Population at Risk'!C$5</f>
        <v>4.9519615866952006E-3</v>
      </c>
      <c r="D69" s="3">
        <f>'Population at Risk'!D69/'Population at Risk'!D$5</f>
        <v>3.1002240298886033E-3</v>
      </c>
      <c r="E69" s="3">
        <f>'Population at Risk'!E69/'Population at Risk'!E$5</f>
        <v>1.453862573396647E-3</v>
      </c>
      <c r="F69" s="3">
        <f>'Population at Risk'!F69/'Population at Risk'!F$5</f>
        <v>4.8496225029545309E-3</v>
      </c>
      <c r="G69" s="3">
        <f>'Population at Risk'!G69/'Population at Risk'!G$5</f>
        <v>4.9293485262988527E-3</v>
      </c>
      <c r="H69" s="3">
        <f>'Population at Risk'!H69/'Population at Risk'!H$5</f>
        <v>1.9781099197876104E-2</v>
      </c>
      <c r="I69" s="3">
        <f>'Population at Risk'!I69/'Population at Risk'!I$5</f>
        <v>3.3217496594379601E-3</v>
      </c>
      <c r="J69" s="3">
        <f>'Population at Risk'!J69/'Population at Risk'!J$5</f>
        <v>1.2826638416292904E-2</v>
      </c>
      <c r="K69" s="3">
        <f>'Population at Risk'!K69/'Population at Risk'!K$5</f>
        <v>1.629239221900828E-2</v>
      </c>
      <c r="L69" s="3">
        <f>'Population at Risk'!L69/'Population at Risk'!L$5</f>
        <v>4.802082736299975E-3</v>
      </c>
      <c r="M69" s="3">
        <f>'Population at Risk'!M69/'Population at Risk'!M$5</f>
        <v>4.8020827362999768E-3</v>
      </c>
      <c r="N69" s="3">
        <f>'Population at Risk'!N69/'Population at Risk'!N$5</f>
        <v>1.9641272774274663E-2</v>
      </c>
      <c r="O69" s="3">
        <f>'Population at Risk'!O69/'Population at Risk'!O$5</f>
        <v>2.0769226737617389E-2</v>
      </c>
      <c r="P69" s="3">
        <f>'Population at Risk'!P69/'Population at Risk'!P$5</f>
        <v>3.8081761703843203E-3</v>
      </c>
      <c r="Q69" s="3">
        <f>'Population at Risk'!Q69/'Population at Risk'!Q$5</f>
        <v>2.5773309642017541E-3</v>
      </c>
      <c r="R69" s="3">
        <f>'Population at Risk'!R69/'Population at Risk'!R$5</f>
        <v>5.3705988665939345E-3</v>
      </c>
      <c r="S69" s="3">
        <f>'Population at Risk'!S69/'Population at Risk'!S$5</f>
        <v>9.2444915152827753E-3</v>
      </c>
      <c r="T69" s="3">
        <f>'Population at Risk'!T69/'Population at Risk'!T$5</f>
        <v>8.6673974950021541E-3</v>
      </c>
      <c r="U69" s="3">
        <f>'Population at Risk'!U69/'Population at Risk'!U$5</f>
        <v>0</v>
      </c>
      <c r="V69" s="3">
        <f>'Population at Risk'!V69/'Population at Risk'!V$5</f>
        <v>8.8651864048407206E-3</v>
      </c>
      <c r="W69" s="3">
        <f>'Population at Risk'!W69/'Population at Risk'!W$5</f>
        <v>1.3153206283113483E-2</v>
      </c>
      <c r="X69" s="3">
        <f>'Population at Risk'!X69/'Population at Risk'!X$5</f>
        <v>1.3153206283113479E-2</v>
      </c>
      <c r="Y69" s="3">
        <f>'Population at Risk'!Y69/'Population at Risk'!Y$5</f>
        <v>1.0669372611850372E-2</v>
      </c>
      <c r="Z69" s="3">
        <f>'Population at Risk'!Z69/'Population at Risk'!Z$5</f>
        <v>3.1830066936085262E-2</v>
      </c>
      <c r="AA69" s="3">
        <f>'Population at Risk'!AA69/'Population at Risk'!AA$5</f>
        <v>2.0563000369678099E-2</v>
      </c>
      <c r="AB69" s="3">
        <f>'Population at Risk'!AB69/'Population at Risk'!AB$5</f>
        <v>2.587886724303714E-3</v>
      </c>
      <c r="AC69" s="3">
        <f>'Population at Risk'!AC69/'Population at Risk'!AC$5</f>
        <v>2.3574655423956637E-2</v>
      </c>
      <c r="AD69" s="3">
        <f>'Population at Risk'!AD69/'Population at Risk'!AD$5</f>
        <v>4.8877480923589468E-3</v>
      </c>
      <c r="AE69" s="3">
        <f>'Population at Risk'!AE69/'Population at Risk'!AE$5</f>
        <v>4.6686809591447729E-3</v>
      </c>
      <c r="AF69" s="3">
        <f>'Population at Risk'!AF69/'Population at Risk'!AF$5</f>
        <v>2.4603318980025393E-2</v>
      </c>
      <c r="AG69" s="3">
        <f>'Population at Risk'!AG69/'Population at Risk'!AG$5</f>
        <v>4.6686809591447737E-3</v>
      </c>
      <c r="AH69" s="3">
        <f>'Population at Risk'!AH69/'Population at Risk'!AH$5</f>
        <v>1.5763503814456722E-2</v>
      </c>
      <c r="AI69" s="3">
        <f>'Population at Risk'!AI69/'Population at Risk'!AI$5</f>
        <v>8.3066834033719596E-3</v>
      </c>
      <c r="AJ69" s="3">
        <f>'Population at Risk'!AJ69/'Population at Risk'!AJ$5</f>
        <v>5.9998087939802797E-3</v>
      </c>
      <c r="AK69" s="3">
        <f>'Population at Risk'!AK69/'Population at Risk'!AK$5</f>
        <v>4.5750192182245878E-4</v>
      </c>
      <c r="AL69" s="3">
        <f>'Population at Risk'!AL69/'Population at Risk'!AL$5</f>
        <v>2.7916674825117945E-2</v>
      </c>
      <c r="AM69" s="3">
        <f>'Population at Risk'!AM69/'Population at Risk'!AM$5</f>
        <v>1.9507448855686938E-2</v>
      </c>
      <c r="AN69" s="3">
        <f>'Population at Risk'!AN69/'Population at Risk'!AN$5</f>
        <v>0</v>
      </c>
      <c r="AO69" s="3">
        <f>'Population at Risk'!AO69/'Population at Risk'!AO$5</f>
        <v>0</v>
      </c>
      <c r="AP69" s="3">
        <f>'Population at Risk'!AP69/'Population at Risk'!AP$5</f>
        <v>2.7444505603307209E-3</v>
      </c>
      <c r="AQ69" s="3">
        <f>'Population at Risk'!AQ69/'Population at Risk'!AQ$5</f>
        <v>1.5038446077689628E-2</v>
      </c>
      <c r="AR69" s="3">
        <f>'Population at Risk'!AR69/'Population at Risk'!AR$5</f>
        <v>1.2893422794625336E-2</v>
      </c>
      <c r="AS69" s="3">
        <f>'Population at Risk'!AS69/'Population at Risk'!AS$5</f>
        <v>3.5827864146308107E-3</v>
      </c>
      <c r="AT69" s="3">
        <f>'Population at Risk'!AT69/'Population at Risk'!AT$5</f>
        <v>0</v>
      </c>
      <c r="AU69" s="3">
        <f>'Population at Risk'!AU69/'Population at Risk'!AU$5</f>
        <v>0</v>
      </c>
      <c r="AV69" s="3">
        <f>'Population at Risk'!AV69/'Population at Risk'!AV$5</f>
        <v>9.720394579869767E-3</v>
      </c>
      <c r="AW69" s="3">
        <f>'Population at Risk'!AW69/'Population at Risk'!AW$5</f>
        <v>1.183132199083468E-2</v>
      </c>
      <c r="AX69" s="3">
        <f>'Population at Risk'!AX69/'Population at Risk'!AX$5</f>
        <v>1.029408165564814E-2</v>
      </c>
      <c r="AY69" s="3">
        <f>'Population at Risk'!AY69/'Population at Risk'!AY$5</f>
        <v>1.1311602406224161E-2</v>
      </c>
      <c r="AZ69" s="3">
        <f>'Population at Risk'!AZ69/'Population at Risk'!AZ$5</f>
        <v>9.6662428478632729E-3</v>
      </c>
      <c r="BA69" s="3">
        <f>'Population at Risk'!BA69/'Population at Risk'!BA$5</f>
        <v>2.1347977117062735E-2</v>
      </c>
      <c r="BB69" s="3">
        <f>'Population at Risk'!BB69/'Population at Risk'!BB$5</f>
        <v>1.133742292537636E-2</v>
      </c>
      <c r="BC69" s="5">
        <f>'Population at Risk'!BC69/'Population at Risk'!BC$5</f>
        <v>0</v>
      </c>
      <c r="BD69" s="9">
        <v>67</v>
      </c>
    </row>
    <row r="70" spans="2:56" x14ac:dyDescent="0.35">
      <c r="B70" s="3" t="s">
        <v>69</v>
      </c>
      <c r="C70" s="60">
        <f>'Population at Risk'!C70/'Population at Risk'!C$5</f>
        <v>5.227070563733823E-3</v>
      </c>
      <c r="D70" s="3">
        <f>'Population at Risk'!D70/'Population at Risk'!D$5</f>
        <v>3.1865593826196784E-3</v>
      </c>
      <c r="E70" s="3">
        <f>'Population at Risk'!E70/'Population at Risk'!E$5</f>
        <v>1.3722682452978554E-3</v>
      </c>
      <c r="F70" s="3">
        <f>'Population at Risk'!F70/'Population at Risk'!F$5</f>
        <v>4.4508048629089284E-3</v>
      </c>
      <c r="G70" s="3">
        <f>'Population at Risk'!G70/'Population at Risk'!G$5</f>
        <v>4.8055991909105962E-3</v>
      </c>
      <c r="H70" s="3">
        <f>'Population at Risk'!H70/'Population at Risk'!H$5</f>
        <v>2.0146663659438492E-2</v>
      </c>
      <c r="I70" s="3">
        <f>'Population at Risk'!I70/'Population at Risk'!I$5</f>
        <v>3.2193168505566133E-3</v>
      </c>
      <c r="J70" s="3">
        <f>'Population at Risk'!J70/'Population at Risk'!J$5</f>
        <v>1.1820883672856494E-2</v>
      </c>
      <c r="K70" s="3">
        <f>'Population at Risk'!K70/'Population at Risk'!K$5</f>
        <v>1.5774625517133017E-2</v>
      </c>
      <c r="L70" s="3">
        <f>'Population at Risk'!L70/'Population at Risk'!L$5</f>
        <v>4.9593561883622015E-3</v>
      </c>
      <c r="M70" s="3">
        <f>'Population at Risk'!M70/'Population at Risk'!M$5</f>
        <v>4.9593561883622033E-3</v>
      </c>
      <c r="N70" s="3">
        <f>'Population at Risk'!N70/'Population at Risk'!N$5</f>
        <v>2.2252953853549803E-2</v>
      </c>
      <c r="O70" s="3">
        <f>'Population at Risk'!O70/'Population at Risk'!O$5</f>
        <v>2.129967850105359E-2</v>
      </c>
      <c r="P70" s="3">
        <f>'Population at Risk'!P70/'Population at Risk'!P$5</f>
        <v>3.8262243986799806E-3</v>
      </c>
      <c r="Q70" s="3">
        <f>'Population at Risk'!Q70/'Population at Risk'!Q$5</f>
        <v>2.1056625524524136E-3</v>
      </c>
      <c r="R70" s="3">
        <f>'Population at Risk'!R70/'Population at Risk'!R$5</f>
        <v>5.6325792991107114E-3</v>
      </c>
      <c r="S70" s="3">
        <f>'Population at Risk'!S70/'Population at Risk'!S$5</f>
        <v>8.8907067226891082E-3</v>
      </c>
      <c r="T70" s="3">
        <f>'Population at Risk'!T70/'Population at Risk'!T$5</f>
        <v>7.7891210635635515E-3</v>
      </c>
      <c r="U70" s="3">
        <f>'Population at Risk'!U70/'Population at Risk'!U$5</f>
        <v>0</v>
      </c>
      <c r="V70" s="3">
        <f>'Population at Risk'!V70/'Population at Risk'!V$5</f>
        <v>9.4382212675110325E-3</v>
      </c>
      <c r="W70" s="3">
        <f>'Population at Risk'!W70/'Population at Risk'!W$5</f>
        <v>1.3181800209815903E-2</v>
      </c>
      <c r="X70" s="3">
        <f>'Population at Risk'!X70/'Population at Risk'!X$5</f>
        <v>1.3181800209815899E-2</v>
      </c>
      <c r="Y70" s="3">
        <f>'Population at Risk'!Y70/'Population at Risk'!Y$5</f>
        <v>1.051273585978481E-2</v>
      </c>
      <c r="Z70" s="3">
        <f>'Population at Risk'!Z70/'Population at Risk'!Z$5</f>
        <v>3.3390483852139996E-2</v>
      </c>
      <c r="AA70" s="3">
        <f>'Population at Risk'!AA70/'Population at Risk'!AA$5</f>
        <v>2.1048260146523248E-2</v>
      </c>
      <c r="AB70" s="3">
        <f>'Population at Risk'!AB70/'Population at Risk'!AB$5</f>
        <v>2.6543239140474524E-3</v>
      </c>
      <c r="AC70" s="3">
        <f>'Population at Risk'!AC70/'Population at Risk'!AC$5</f>
        <v>2.4288162999707517E-2</v>
      </c>
      <c r="AD70" s="3">
        <f>'Population at Risk'!AD70/'Population at Risk'!AD$5</f>
        <v>4.5768665882513103E-3</v>
      </c>
      <c r="AE70" s="3">
        <f>'Population at Risk'!AE70/'Population at Risk'!AE$5</f>
        <v>4.3013093426874788E-3</v>
      </c>
      <c r="AF70" s="3">
        <f>'Population at Risk'!AF70/'Population at Risk'!AF$5</f>
        <v>2.4236925547709304E-2</v>
      </c>
      <c r="AG70" s="3">
        <f>'Population at Risk'!AG70/'Population at Risk'!AG$5</f>
        <v>4.3013093426874796E-3</v>
      </c>
      <c r="AH70" s="3">
        <f>'Population at Risk'!AH70/'Population at Risk'!AH$5</f>
        <v>1.5881508833654152E-2</v>
      </c>
      <c r="AI70" s="3">
        <f>'Population at Risk'!AI70/'Population at Risk'!AI$5</f>
        <v>7.7432245761147964E-3</v>
      </c>
      <c r="AJ70" s="3">
        <f>'Population at Risk'!AJ70/'Population at Risk'!AJ$5</f>
        <v>6.0959595759350928E-3</v>
      </c>
      <c r="AK70" s="3">
        <f>'Population at Risk'!AK70/'Population at Risk'!AK$5</f>
        <v>4.4116256747165668E-4</v>
      </c>
      <c r="AL70" s="3">
        <f>'Population at Risk'!AL70/'Population at Risk'!AL$5</f>
        <v>2.8969141359523901E-2</v>
      </c>
      <c r="AM70" s="3">
        <f>'Population at Risk'!AM70/'Population at Risk'!AM$5</f>
        <v>1.9791442840031776E-2</v>
      </c>
      <c r="AN70" s="3">
        <f>'Population at Risk'!AN70/'Population at Risk'!AN$5</f>
        <v>0</v>
      </c>
      <c r="AO70" s="3">
        <f>'Population at Risk'!AO70/'Population at Risk'!AO$5</f>
        <v>0</v>
      </c>
      <c r="AP70" s="3">
        <f>'Population at Risk'!AP70/'Population at Risk'!AP$5</f>
        <v>2.97411169508643E-3</v>
      </c>
      <c r="AQ70" s="3">
        <f>'Population at Risk'!AQ70/'Population at Risk'!AQ$5</f>
        <v>1.4405501357318034E-2</v>
      </c>
      <c r="AR70" s="3">
        <f>'Population at Risk'!AR70/'Population at Risk'!AR$5</f>
        <v>1.3060194878123437E-2</v>
      </c>
      <c r="AS70" s="3">
        <f>'Population at Risk'!AS70/'Population at Risk'!AS$5</f>
        <v>3.4723040141796404E-3</v>
      </c>
      <c r="AT70" s="3">
        <f>'Population at Risk'!AT70/'Population at Risk'!AT$5</f>
        <v>0</v>
      </c>
      <c r="AU70" s="3">
        <f>'Population at Risk'!AU70/'Population at Risk'!AU$5</f>
        <v>0</v>
      </c>
      <c r="AV70" s="3">
        <f>'Population at Risk'!AV70/'Population at Risk'!AV$5</f>
        <v>9.2171588931735122E-3</v>
      </c>
      <c r="AW70" s="3">
        <f>'Population at Risk'!AW70/'Population at Risk'!AW$5</f>
        <v>1.1782593317066829E-2</v>
      </c>
      <c r="AX70" s="3">
        <f>'Population at Risk'!AX70/'Population at Risk'!AX$5</f>
        <v>9.0426442779026808E-3</v>
      </c>
      <c r="AY70" s="3">
        <f>'Population at Risk'!AY70/'Population at Risk'!AY$5</f>
        <v>1.1814340290945234E-2</v>
      </c>
      <c r="AZ70" s="3">
        <f>'Population at Risk'!AZ70/'Population at Risk'!AZ$5</f>
        <v>1.0610798085051739E-2</v>
      </c>
      <c r="BA70" s="3">
        <f>'Population at Risk'!BA70/'Population at Risk'!BA$5</f>
        <v>2.2015586583269062E-2</v>
      </c>
      <c r="BB70" s="3">
        <f>'Population at Risk'!BB70/'Population at Risk'!BB$5</f>
        <v>1.132651106500545E-2</v>
      </c>
      <c r="BC70" s="5">
        <f>'Population at Risk'!BC70/'Population at Risk'!BC$5</f>
        <v>0</v>
      </c>
      <c r="BD70" s="9">
        <v>68</v>
      </c>
    </row>
    <row r="71" spans="2:56" x14ac:dyDescent="0.35">
      <c r="B71" s="3" t="s">
        <v>70</v>
      </c>
      <c r="C71" s="60">
        <f>'Population at Risk'!C71/'Population at Risk'!C$5</f>
        <v>4.4069683182789204E-3</v>
      </c>
      <c r="D71" s="3">
        <f>'Population at Risk'!D71/'Population at Risk'!D$5</f>
        <v>2.6842061558436229E-3</v>
      </c>
      <c r="E71" s="3">
        <f>'Population at Risk'!E71/'Population at Risk'!E$5</f>
        <v>1.1524344991611216E-3</v>
      </c>
      <c r="F71" s="3">
        <f>'Population at Risk'!F71/'Population at Risk'!F$5</f>
        <v>4.0528407551413993E-3</v>
      </c>
      <c r="G71" s="3">
        <f>'Population at Risk'!G71/'Population at Risk'!G$5</f>
        <v>4.4941579196624169E-3</v>
      </c>
      <c r="H71" s="3">
        <f>'Population at Risk'!H71/'Population at Risk'!H$5</f>
        <v>1.725602014993317E-2</v>
      </c>
      <c r="I71" s="3">
        <f>'Population at Risk'!I71/'Population at Risk'!I$5</f>
        <v>2.7882229299250549E-3</v>
      </c>
      <c r="J71" s="3">
        <f>'Population at Risk'!J71/'Population at Risk'!J$5</f>
        <v>1.0657115704591037E-2</v>
      </c>
      <c r="K71" s="3">
        <f>'Population at Risk'!K71/'Population at Risk'!K$5</f>
        <v>1.4132165738816939E-2</v>
      </c>
      <c r="L71" s="3">
        <f>'Population at Risk'!L71/'Population at Risk'!L$5</f>
        <v>3.9341165853480683E-3</v>
      </c>
      <c r="M71" s="3">
        <f>'Population at Risk'!M71/'Population at Risk'!M$5</f>
        <v>3.9341165853480683E-3</v>
      </c>
      <c r="N71" s="3">
        <f>'Population at Risk'!N71/'Population at Risk'!N$5</f>
        <v>1.9448414668406237E-2</v>
      </c>
      <c r="O71" s="3">
        <f>'Population at Risk'!O71/'Population at Risk'!O$5</f>
        <v>1.6852036269874911E-2</v>
      </c>
      <c r="P71" s="3">
        <f>'Population at Risk'!P71/'Population at Risk'!P$5</f>
        <v>3.7387142894898069E-3</v>
      </c>
      <c r="Q71" s="3">
        <f>'Population at Risk'!Q71/'Population at Risk'!Q$5</f>
        <v>2.2550240026039891E-3</v>
      </c>
      <c r="R71" s="3">
        <f>'Population at Risk'!R71/'Population at Risk'!R$5</f>
        <v>4.1598154274538777E-3</v>
      </c>
      <c r="S71" s="3">
        <f>'Population at Risk'!S71/'Population at Risk'!S$5</f>
        <v>8.0555817709857744E-3</v>
      </c>
      <c r="T71" s="3">
        <f>'Population at Risk'!T71/'Population at Risk'!T$5</f>
        <v>7.5018831410926679E-3</v>
      </c>
      <c r="U71" s="3">
        <f>'Population at Risk'!U71/'Population at Risk'!U$5</f>
        <v>0</v>
      </c>
      <c r="V71" s="3">
        <f>'Population at Risk'!V71/'Population at Risk'!V$5</f>
        <v>8.4099125401799115E-3</v>
      </c>
      <c r="W71" s="3">
        <f>'Population at Risk'!W71/'Population at Risk'!W$5</f>
        <v>1.139018670600596E-2</v>
      </c>
      <c r="X71" s="3">
        <f>'Population at Risk'!X71/'Population at Risk'!X$5</f>
        <v>1.1390186706005955E-2</v>
      </c>
      <c r="Y71" s="3">
        <f>'Population at Risk'!Y71/'Population at Risk'!Y$5</f>
        <v>9.4246123141203762E-3</v>
      </c>
      <c r="Z71" s="3">
        <f>'Population at Risk'!Z71/'Population at Risk'!Z$5</f>
        <v>2.825214525567539E-2</v>
      </c>
      <c r="AA71" s="3">
        <f>'Population at Risk'!AA71/'Population at Risk'!AA$5</f>
        <v>1.8273095554472131E-2</v>
      </c>
      <c r="AB71" s="3">
        <f>'Population at Risk'!AB71/'Population at Risk'!AB$5</f>
        <v>2.2350235184821154E-3</v>
      </c>
      <c r="AC71" s="3">
        <f>'Population at Risk'!AC71/'Population at Risk'!AC$5</f>
        <v>2.0875528677911703E-2</v>
      </c>
      <c r="AD71" s="3">
        <f>'Population at Risk'!AD71/'Population at Risk'!AD$5</f>
        <v>4.1571663587686462E-3</v>
      </c>
      <c r="AE71" s="3">
        <f>'Population at Risk'!AE71/'Population at Risk'!AE$5</f>
        <v>3.8589211492963565E-3</v>
      </c>
      <c r="AF71" s="3">
        <f>'Population at Risk'!AF71/'Population at Risk'!AF$5</f>
        <v>2.2608558668289022E-2</v>
      </c>
      <c r="AG71" s="3">
        <f>'Population at Risk'!AG71/'Population at Risk'!AG$5</f>
        <v>3.8589211492963574E-3</v>
      </c>
      <c r="AH71" s="3">
        <f>'Population at Risk'!AH71/'Population at Risk'!AH$5</f>
        <v>1.4127400689021623E-2</v>
      </c>
      <c r="AI71" s="3">
        <f>'Population at Risk'!AI71/'Population at Risk'!AI$5</f>
        <v>7.2866071028630137E-3</v>
      </c>
      <c r="AJ71" s="3">
        <f>'Population at Risk'!AJ71/'Population at Risk'!AJ$5</f>
        <v>5.8250056528241709E-3</v>
      </c>
      <c r="AK71" s="3">
        <f>'Population at Risk'!AK71/'Population at Risk'!AK$5</f>
        <v>3.6721005833047671E-4</v>
      </c>
      <c r="AL71" s="3">
        <f>'Population at Risk'!AL71/'Population at Risk'!AL$5</f>
        <v>2.5208542885855167E-2</v>
      </c>
      <c r="AM71" s="3">
        <f>'Population at Risk'!AM71/'Population at Risk'!AM$5</f>
        <v>1.7085309031564872E-2</v>
      </c>
      <c r="AN71" s="3">
        <f>'Population at Risk'!AN71/'Population at Risk'!AN$5</f>
        <v>0</v>
      </c>
      <c r="AO71" s="3">
        <f>'Population at Risk'!AO71/'Population at Risk'!AO$5</f>
        <v>0</v>
      </c>
      <c r="AP71" s="3">
        <f>'Population at Risk'!AP71/'Population at Risk'!AP$5</f>
        <v>2.6143592937942417E-3</v>
      </c>
      <c r="AQ71" s="3">
        <f>'Population at Risk'!AQ71/'Population at Risk'!AQ$5</f>
        <v>1.2940867335365026E-2</v>
      </c>
      <c r="AR71" s="3">
        <f>'Population at Risk'!AR71/'Population at Risk'!AR$5</f>
        <v>1.1419260923140417E-2</v>
      </c>
      <c r="AS71" s="3">
        <f>'Population at Risk'!AS71/'Population at Risk'!AS$5</f>
        <v>3.0073329595788514E-3</v>
      </c>
      <c r="AT71" s="3">
        <f>'Population at Risk'!AT71/'Population at Risk'!AT$5</f>
        <v>0</v>
      </c>
      <c r="AU71" s="3">
        <f>'Population at Risk'!AU71/'Population at Risk'!AU$5</f>
        <v>0</v>
      </c>
      <c r="AV71" s="3">
        <f>'Population at Risk'!AV71/'Population at Risk'!AV$5</f>
        <v>8.8510700424859184E-3</v>
      </c>
      <c r="AW71" s="3">
        <f>'Population at Risk'!AW71/'Population at Risk'!AW$5</f>
        <v>1.0998878700346743E-2</v>
      </c>
      <c r="AX71" s="3">
        <f>'Population at Risk'!AX71/'Population at Risk'!AX$5</f>
        <v>8.2046980839277951E-3</v>
      </c>
      <c r="AY71" s="3">
        <f>'Population at Risk'!AY71/'Population at Risk'!AY$5</f>
        <v>1.0289238740128166E-2</v>
      </c>
      <c r="AZ71" s="3">
        <f>'Population at Risk'!AZ71/'Population at Risk'!AZ$5</f>
        <v>9.3244047675509964E-3</v>
      </c>
      <c r="BA71" s="3">
        <f>'Population at Risk'!BA71/'Population at Risk'!BA$5</f>
        <v>1.8705483923447931E-2</v>
      </c>
      <c r="BB71" s="3">
        <f>'Population at Risk'!BB71/'Population at Risk'!BB$5</f>
        <v>9.9265954329505347E-3</v>
      </c>
      <c r="BC71" s="5">
        <f>'Population at Risk'!BC71/'Population at Risk'!BC$5</f>
        <v>0</v>
      </c>
      <c r="BD71" s="9">
        <v>69</v>
      </c>
    </row>
    <row r="72" spans="2:56" x14ac:dyDescent="0.35">
      <c r="B72" s="3" t="s">
        <v>71</v>
      </c>
      <c r="C72" s="60">
        <f>'Population at Risk'!C72/'Population at Risk'!C$5</f>
        <v>3.5842256193026343E-3</v>
      </c>
      <c r="D72" s="3">
        <f>'Population at Risk'!D72/'Population at Risk'!D$5</f>
        <v>2.1665378257880673E-3</v>
      </c>
      <c r="E72" s="3">
        <f>'Population at Risk'!E72/'Population at Risk'!E$5</f>
        <v>9.0600196474930955E-4</v>
      </c>
      <c r="F72" s="3">
        <f>'Population at Risk'!F72/'Population at Risk'!F$5</f>
        <v>3.2578604531713555E-3</v>
      </c>
      <c r="G72" s="3">
        <f>'Population at Risk'!G72/'Population at Risk'!G$5</f>
        <v>4.0306349055268314E-3</v>
      </c>
      <c r="H72" s="3">
        <f>'Population at Risk'!H72/'Population at Risk'!H$5</f>
        <v>1.5624349448303914E-2</v>
      </c>
      <c r="I72" s="3">
        <f>'Population at Risk'!I72/'Population at Risk'!I$5</f>
        <v>2.6595357177746676E-3</v>
      </c>
      <c r="J72" s="3">
        <f>'Population at Risk'!J72/'Population at Risk'!J$5</f>
        <v>8.1555651918966132E-3</v>
      </c>
      <c r="K72" s="3">
        <f>'Population at Risk'!K72/'Population at Risk'!K$5</f>
        <v>1.1400171884773569E-2</v>
      </c>
      <c r="L72" s="3">
        <f>'Population at Risk'!L72/'Population at Risk'!L$5</f>
        <v>3.534557869648655E-3</v>
      </c>
      <c r="M72" s="3">
        <f>'Population at Risk'!M72/'Population at Risk'!M$5</f>
        <v>3.534557869648655E-3</v>
      </c>
      <c r="N72" s="3">
        <f>'Population at Risk'!N72/'Population at Risk'!N$5</f>
        <v>1.5498137512870158E-2</v>
      </c>
      <c r="O72" s="3">
        <f>'Population at Risk'!O72/'Population at Risk'!O$5</f>
        <v>1.5297077087244496E-2</v>
      </c>
      <c r="P72" s="3">
        <f>'Population at Risk'!P72/'Population at Risk'!P$5</f>
        <v>2.8745774961643324E-3</v>
      </c>
      <c r="Q72" s="3">
        <f>'Population at Risk'!Q72/'Population at Risk'!Q$5</f>
        <v>1.5966228339604888E-3</v>
      </c>
      <c r="R72" s="3">
        <f>'Population at Risk'!R72/'Population at Risk'!R$5</f>
        <v>3.6691705308823951E-3</v>
      </c>
      <c r="S72" s="3">
        <f>'Population at Risk'!S72/'Population at Risk'!S$5</f>
        <v>6.523140450855793E-3</v>
      </c>
      <c r="T72" s="3">
        <f>'Population at Risk'!T72/'Population at Risk'!T$5</f>
        <v>5.6109576765419229E-3</v>
      </c>
      <c r="U72" s="3">
        <f>'Population at Risk'!U72/'Population at Risk'!U$5</f>
        <v>0</v>
      </c>
      <c r="V72" s="3">
        <f>'Population at Risk'!V72/'Population at Risk'!V$5</f>
        <v>7.1253697631550421E-3</v>
      </c>
      <c r="W72" s="3">
        <f>'Population at Risk'!W72/'Population at Risk'!W$5</f>
        <v>9.7137896437973978E-3</v>
      </c>
      <c r="X72" s="3">
        <f>'Population at Risk'!X72/'Population at Risk'!X$5</f>
        <v>9.7137896437973943E-3</v>
      </c>
      <c r="Y72" s="3">
        <f>'Population at Risk'!Y72/'Population at Risk'!Y$5</f>
        <v>7.5820741165440611E-3</v>
      </c>
      <c r="Z72" s="3">
        <f>'Population at Risk'!Z72/'Population at Risk'!Z$5</f>
        <v>2.1745247671228176E-2</v>
      </c>
      <c r="AA72" s="3">
        <f>'Population at Risk'!AA72/'Population at Risk'!AA$5</f>
        <v>1.4744858323090165E-2</v>
      </c>
      <c r="AB72" s="3">
        <f>'Population at Risk'!AB72/'Population at Risk'!AB$5</f>
        <v>1.860973939317059E-3</v>
      </c>
      <c r="AC72" s="3">
        <f>'Population at Risk'!AC72/'Population at Risk'!AC$5</f>
        <v>1.6338598283766111E-2</v>
      </c>
      <c r="AD72" s="3">
        <f>'Population at Risk'!AD72/'Population at Risk'!AD$5</f>
        <v>3.830893491639308E-3</v>
      </c>
      <c r="AE72" s="3">
        <f>'Population at Risk'!AE72/'Population at Risk'!AE$5</f>
        <v>3.5971726217278056E-3</v>
      </c>
      <c r="AF72" s="3">
        <f>'Population at Risk'!AF72/'Population at Risk'!AF$5</f>
        <v>1.8652508418335042E-2</v>
      </c>
      <c r="AG72" s="3">
        <f>'Population at Risk'!AG72/'Population at Risk'!AG$5</f>
        <v>3.5971726217278064E-3</v>
      </c>
      <c r="AH72" s="3">
        <f>'Population at Risk'!AH72/'Population at Risk'!AH$5</f>
        <v>1.2217643241687465E-2</v>
      </c>
      <c r="AI72" s="3">
        <f>'Population at Risk'!AI72/'Population at Risk'!AI$5</f>
        <v>5.6179507828815973E-3</v>
      </c>
      <c r="AJ72" s="3">
        <f>'Population at Risk'!AJ72/'Population at Risk'!AJ$5</f>
        <v>4.3593590692103468E-3</v>
      </c>
      <c r="AK72" s="3">
        <f>'Population at Risk'!AK72/'Population at Risk'!AK$5</f>
        <v>5.907292242707668E-4</v>
      </c>
      <c r="AL72" s="3">
        <f>'Population at Risk'!AL72/'Population at Risk'!AL$5</f>
        <v>2.265040926306823E-2</v>
      </c>
      <c r="AM72" s="3">
        <f>'Population at Risk'!AM72/'Population at Risk'!AM$5</f>
        <v>1.4645234092864765E-2</v>
      </c>
      <c r="AN72" s="3">
        <f>'Population at Risk'!AN72/'Population at Risk'!AN$5</f>
        <v>0</v>
      </c>
      <c r="AO72" s="3">
        <f>'Population at Risk'!AO72/'Population at Risk'!AO$5</f>
        <v>0</v>
      </c>
      <c r="AP72" s="3">
        <f>'Population at Risk'!AP72/'Population at Risk'!AP$5</f>
        <v>2.3787303445681508E-3</v>
      </c>
      <c r="AQ72" s="3">
        <f>'Population at Risk'!AQ72/'Population at Risk'!AQ$5</f>
        <v>9.8563532820475294E-3</v>
      </c>
      <c r="AR72" s="3">
        <f>'Population at Risk'!AR72/'Population at Risk'!AR$5</f>
        <v>9.3891986626541846E-3</v>
      </c>
      <c r="AS72" s="3">
        <f>'Population at Risk'!AS72/'Population at Risk'!AS$5</f>
        <v>2.8685329768290582E-3</v>
      </c>
      <c r="AT72" s="3">
        <f>'Population at Risk'!AT72/'Population at Risk'!AT$5</f>
        <v>0</v>
      </c>
      <c r="AU72" s="3">
        <f>'Population at Risk'!AU72/'Population at Risk'!AU$5</f>
        <v>0</v>
      </c>
      <c r="AV72" s="3">
        <f>'Population at Risk'!AV72/'Population at Risk'!AV$5</f>
        <v>8.1523013549212407E-3</v>
      </c>
      <c r="AW72" s="3">
        <f>'Population at Risk'!AW72/'Population at Risk'!AW$5</f>
        <v>9.6418741853688972E-3</v>
      </c>
      <c r="AX72" s="3">
        <f>'Population at Risk'!AX72/'Population at Risk'!AX$5</f>
        <v>5.9365724116881395E-3</v>
      </c>
      <c r="AY72" s="3">
        <f>'Population at Risk'!AY72/'Population at Risk'!AY$5</f>
        <v>8.5676668936353669E-3</v>
      </c>
      <c r="AZ72" s="3">
        <f>'Population at Risk'!AZ72/'Population at Risk'!AZ$5</f>
        <v>7.5518190323690072E-3</v>
      </c>
      <c r="BA72" s="3">
        <f>'Population at Risk'!BA72/'Population at Risk'!BA$5</f>
        <v>1.5974756343382541E-2</v>
      </c>
      <c r="BB72" s="3">
        <f>'Population at Risk'!BB72/'Population at Risk'!BB$5</f>
        <v>8.3272513782324045E-3</v>
      </c>
      <c r="BC72" s="5">
        <f>'Population at Risk'!BC72/'Population at Risk'!BC$5</f>
        <v>0</v>
      </c>
      <c r="BD72" s="9">
        <v>70</v>
      </c>
    </row>
    <row r="73" spans="2:56" x14ac:dyDescent="0.35">
      <c r="B73" s="3" t="s">
        <v>72</v>
      </c>
      <c r="C73" s="60">
        <f>'Population at Risk'!C73/'Population at Risk'!C$5</f>
        <v>3.4367715131767718E-3</v>
      </c>
      <c r="D73" s="3">
        <f>'Population at Risk'!D73/'Population at Risk'!D$5</f>
        <v>2.0817327036700734E-3</v>
      </c>
      <c r="E73" s="3">
        <f>'Population at Risk'!E73/'Population at Risk'!E$5</f>
        <v>8.769055560603837E-4</v>
      </c>
      <c r="F73" s="3">
        <f>'Population at Risk'!F73/'Population at Risk'!F$5</f>
        <v>3.0142247519664143E-3</v>
      </c>
      <c r="G73" s="3">
        <f>'Population at Risk'!G73/'Population at Risk'!G$5</f>
        <v>4.6889307371878524E-3</v>
      </c>
      <c r="H73" s="3">
        <f>'Population at Risk'!H73/'Population at Risk'!H$5</f>
        <v>1.5449770285956912E-2</v>
      </c>
      <c r="I73" s="3">
        <f>'Population at Risk'!I73/'Population at Risk'!I$5</f>
        <v>2.8536323889868718E-3</v>
      </c>
      <c r="J73" s="3">
        <f>'Population at Risk'!J73/'Population at Risk'!J$5</f>
        <v>9.0272847290422242E-3</v>
      </c>
      <c r="K73" s="3">
        <f>'Population at Risk'!K73/'Population at Risk'!K$5</f>
        <v>1.2974345911619552E-2</v>
      </c>
      <c r="L73" s="3">
        <f>'Population at Risk'!L73/'Population at Risk'!L$5</f>
        <v>3.1570401062969485E-3</v>
      </c>
      <c r="M73" s="3">
        <f>'Population at Risk'!M73/'Population at Risk'!M$5</f>
        <v>3.1570401062969494E-3</v>
      </c>
      <c r="N73" s="3">
        <f>'Population at Risk'!N73/'Population at Risk'!N$5</f>
        <v>1.5989932317234116E-2</v>
      </c>
      <c r="O73" s="3">
        <f>'Population at Risk'!O73/'Population at Risk'!O$5</f>
        <v>1.541962535993607E-2</v>
      </c>
      <c r="P73" s="3">
        <f>'Population at Risk'!P73/'Population at Risk'!P$5</f>
        <v>2.6807208070720591E-3</v>
      </c>
      <c r="Q73" s="3">
        <f>'Population at Risk'!Q73/'Population at Risk'!Q$5</f>
        <v>1.7361154703091691E-3</v>
      </c>
      <c r="R73" s="3">
        <f>'Population at Risk'!R73/'Population at Risk'!R$5</f>
        <v>3.8162198533170902E-3</v>
      </c>
      <c r="S73" s="3">
        <f>'Population at Risk'!S73/'Population at Risk'!S$5</f>
        <v>6.7261765462909425E-3</v>
      </c>
      <c r="T73" s="3">
        <f>'Population at Risk'!T73/'Population at Risk'!T$5</f>
        <v>5.6140814355320756E-3</v>
      </c>
      <c r="U73" s="3">
        <f>'Population at Risk'!U73/'Population at Risk'!U$5</f>
        <v>0</v>
      </c>
      <c r="V73" s="3">
        <f>'Population at Risk'!V73/'Population at Risk'!V$5</f>
        <v>7.4248603824472121E-3</v>
      </c>
      <c r="W73" s="3">
        <f>'Population at Risk'!W73/'Population at Risk'!W$5</f>
        <v>1.0102473216479274E-2</v>
      </c>
      <c r="X73" s="3">
        <f>'Population at Risk'!X73/'Population at Risk'!X$5</f>
        <v>1.0102473216479273E-2</v>
      </c>
      <c r="Y73" s="3">
        <f>'Population at Risk'!Y73/'Population at Risk'!Y$5</f>
        <v>8.1447190756654183E-3</v>
      </c>
      <c r="Z73" s="3">
        <f>'Population at Risk'!Z73/'Population at Risk'!Z$5</f>
        <v>2.0176426616698891E-2</v>
      </c>
      <c r="AA73" s="3">
        <f>'Population at Risk'!AA73/'Population at Risk'!AA$5</f>
        <v>1.4172624626367706E-2</v>
      </c>
      <c r="AB73" s="3">
        <f>'Population at Risk'!AB73/'Population at Risk'!AB$5</f>
        <v>1.7805198874245724E-3</v>
      </c>
      <c r="AC73" s="3">
        <f>'Population at Risk'!AC73/'Population at Risk'!AC$5</f>
        <v>1.5508633849609297E-2</v>
      </c>
      <c r="AD73" s="3">
        <f>'Population at Risk'!AD73/'Population at Risk'!AD$5</f>
        <v>3.664724644871031E-3</v>
      </c>
      <c r="AE73" s="3">
        <f>'Population at Risk'!AE73/'Population at Risk'!AE$5</f>
        <v>3.131980574027437E-3</v>
      </c>
      <c r="AF73" s="3">
        <f>'Population at Risk'!AF73/'Population at Risk'!AF$5</f>
        <v>1.9343437282676831E-2</v>
      </c>
      <c r="AG73" s="3">
        <f>'Population at Risk'!AG73/'Population at Risk'!AG$5</f>
        <v>3.1319805740274375E-3</v>
      </c>
      <c r="AH73" s="3">
        <f>'Population at Risk'!AH73/'Population at Risk'!AH$5</f>
        <v>1.206002342655817E-2</v>
      </c>
      <c r="AI73" s="3">
        <f>'Population at Risk'!AI73/'Population at Risk'!AI$5</f>
        <v>5.7370654577423843E-3</v>
      </c>
      <c r="AJ73" s="3">
        <f>'Population at Risk'!AJ73/'Population at Risk'!AJ$5</f>
        <v>5.0713431539112022E-3</v>
      </c>
      <c r="AK73" s="3">
        <f>'Population at Risk'!AK73/'Population at Risk'!AK$5</f>
        <v>5.2830478520234699E-4</v>
      </c>
      <c r="AL73" s="3">
        <f>'Population at Risk'!AL73/'Population at Risk'!AL$5</f>
        <v>2.2943452704073702E-2</v>
      </c>
      <c r="AM73" s="3">
        <f>'Population at Risk'!AM73/'Population at Risk'!AM$5</f>
        <v>1.4357480330837176E-2</v>
      </c>
      <c r="AN73" s="3">
        <f>'Population at Risk'!AN73/'Population at Risk'!AN$5</f>
        <v>0</v>
      </c>
      <c r="AO73" s="3">
        <f>'Population at Risk'!AO73/'Population at Risk'!AO$5</f>
        <v>0</v>
      </c>
      <c r="AP73" s="3">
        <f>'Population at Risk'!AP73/'Population at Risk'!AP$5</f>
        <v>2.1116822690396384E-3</v>
      </c>
      <c r="AQ73" s="3">
        <f>'Population at Risk'!AQ73/'Population at Risk'!AQ$5</f>
        <v>9.8197213879904072E-3</v>
      </c>
      <c r="AR73" s="3">
        <f>'Population at Risk'!AR73/'Population at Risk'!AR$5</f>
        <v>9.2271125847900159E-3</v>
      </c>
      <c r="AS73" s="3">
        <f>'Population at Risk'!AS73/'Population at Risk'!AS$5</f>
        <v>3.0778825630533892E-3</v>
      </c>
      <c r="AT73" s="3">
        <f>'Population at Risk'!AT73/'Population at Risk'!AT$5</f>
        <v>0</v>
      </c>
      <c r="AU73" s="3">
        <f>'Population at Risk'!AU73/'Population at Risk'!AU$5</f>
        <v>0</v>
      </c>
      <c r="AV73" s="3">
        <f>'Population at Risk'!AV73/'Population at Risk'!AV$5</f>
        <v>7.2257223414685717E-3</v>
      </c>
      <c r="AW73" s="3">
        <f>'Population at Risk'!AW73/'Population at Risk'!AW$5</f>
        <v>9.6158240816503968E-3</v>
      </c>
      <c r="AX73" s="3">
        <f>'Population at Risk'!AX73/'Population at Risk'!AX$5</f>
        <v>6.3631432659774917E-3</v>
      </c>
      <c r="AY73" s="3">
        <f>'Population at Risk'!AY73/'Population at Risk'!AY$5</f>
        <v>8.7602385764678822E-3</v>
      </c>
      <c r="AZ73" s="3">
        <f>'Population at Risk'!AZ73/'Population at Risk'!AZ$5</f>
        <v>7.5637838512574605E-3</v>
      </c>
      <c r="BA73" s="3">
        <f>'Population at Risk'!BA73/'Population at Risk'!BA$5</f>
        <v>1.5044311332407511E-2</v>
      </c>
      <c r="BB73" s="3">
        <f>'Population at Risk'!BB73/'Population at Risk'!BB$5</f>
        <v>8.4234855138542418E-3</v>
      </c>
      <c r="BC73" s="5">
        <f>'Population at Risk'!BC73/'Population at Risk'!BC$5</f>
        <v>0</v>
      </c>
      <c r="BD73" s="9">
        <v>71</v>
      </c>
    </row>
    <row r="74" spans="2:56" x14ac:dyDescent="0.35">
      <c r="B74" s="3" t="s">
        <v>73</v>
      </c>
      <c r="C74" s="60">
        <f>'Population at Risk'!C74/'Population at Risk'!C$5</f>
        <v>2.4175329026513074E-3</v>
      </c>
      <c r="D74" s="3">
        <f>'Population at Risk'!D74/'Population at Risk'!D$5</f>
        <v>1.4552302899941275E-3</v>
      </c>
      <c r="E74" s="3">
        <f>'Population at Risk'!E74/'Population at Risk'!E$5</f>
        <v>5.9959354260539068E-4</v>
      </c>
      <c r="F74" s="3">
        <f>'Population at Risk'!F74/'Population at Risk'!F$5</f>
        <v>2.5951346795004956E-3</v>
      </c>
      <c r="G74" s="3">
        <f>'Population at Risk'!G74/'Population at Risk'!G$5</f>
        <v>3.4593888994363716E-3</v>
      </c>
      <c r="H74" s="3">
        <f>'Population at Risk'!H74/'Population at Risk'!H$5</f>
        <v>1.2093503777555409E-2</v>
      </c>
      <c r="I74" s="3">
        <f>'Population at Risk'!I74/'Population at Risk'!I$5</f>
        <v>2.2030633469380515E-3</v>
      </c>
      <c r="J74" s="3">
        <f>'Population at Risk'!J74/'Population at Risk'!J$5</f>
        <v>6.9684303171554012E-3</v>
      </c>
      <c r="K74" s="3">
        <f>'Population at Risk'!K74/'Population at Risk'!K$5</f>
        <v>9.7307594337146652E-3</v>
      </c>
      <c r="L74" s="3">
        <f>'Population at Risk'!L74/'Population at Risk'!L$5</f>
        <v>3.2947633324105739E-3</v>
      </c>
      <c r="M74" s="3">
        <f>'Population at Risk'!M74/'Population at Risk'!M$5</f>
        <v>3.2947633324105752E-3</v>
      </c>
      <c r="N74" s="3">
        <f>'Population at Risk'!N74/'Population at Risk'!N$5</f>
        <v>1.1543598462630204E-2</v>
      </c>
      <c r="O74" s="3">
        <f>'Population at Risk'!O74/'Population at Risk'!O$5</f>
        <v>1.191516505085969E-2</v>
      </c>
      <c r="P74" s="3">
        <f>'Population at Risk'!P74/'Population at Risk'!P$5</f>
        <v>1.8600919885806125E-3</v>
      </c>
      <c r="Q74" s="3">
        <f>'Population at Risk'!Q74/'Population at Risk'!Q$5</f>
        <v>1.4808043717342912E-3</v>
      </c>
      <c r="R74" s="3">
        <f>'Population at Risk'!R74/'Population at Risk'!R$5</f>
        <v>2.7353252127821919E-3</v>
      </c>
      <c r="S74" s="3">
        <f>'Population at Risk'!S74/'Population at Risk'!S$5</f>
        <v>5.1853602940862362E-3</v>
      </c>
      <c r="T74" s="3">
        <f>'Population at Risk'!T74/'Population at Risk'!T$5</f>
        <v>4.0836520020012283E-3</v>
      </c>
      <c r="U74" s="3">
        <f>'Population at Risk'!U74/'Population at Risk'!U$5</f>
        <v>0</v>
      </c>
      <c r="V74" s="3">
        <f>'Population at Risk'!V74/'Population at Risk'!V$5</f>
        <v>5.3699678301185501E-3</v>
      </c>
      <c r="W74" s="3">
        <f>'Population at Risk'!W74/'Population at Risk'!W$5</f>
        <v>8.0078231453789474E-3</v>
      </c>
      <c r="X74" s="3">
        <f>'Population at Risk'!X74/'Population at Risk'!X$5</f>
        <v>8.0078231453789457E-3</v>
      </c>
      <c r="Y74" s="3">
        <f>'Population at Risk'!Y74/'Population at Risk'!Y$5</f>
        <v>6.0933212217795839E-3</v>
      </c>
      <c r="Z74" s="3">
        <f>'Population at Risk'!Z74/'Population at Risk'!Z$5</f>
        <v>1.6616605314973627E-2</v>
      </c>
      <c r="AA74" s="3">
        <f>'Population at Risk'!AA74/'Population at Risk'!AA$5</f>
        <v>1.1287645764388947E-2</v>
      </c>
      <c r="AB74" s="3">
        <f>'Population at Risk'!AB74/'Population at Risk'!AB$5</f>
        <v>1.2179139624932892E-3</v>
      </c>
      <c r="AC74" s="3">
        <f>'Population at Risk'!AC74/'Population at Risk'!AC$5</f>
        <v>1.237893035889619E-2</v>
      </c>
      <c r="AD74" s="3">
        <f>'Population at Risk'!AD74/'Population at Risk'!AD$5</f>
        <v>2.8096222277344571E-3</v>
      </c>
      <c r="AE74" s="3">
        <f>'Population at Risk'!AE74/'Population at Risk'!AE$5</f>
        <v>2.4514514616461669E-3</v>
      </c>
      <c r="AF74" s="3">
        <f>'Population at Risk'!AF74/'Population at Risk'!AF$5</f>
        <v>1.4586247443779272E-2</v>
      </c>
      <c r="AG74" s="3">
        <f>'Population at Risk'!AG74/'Population at Risk'!AG$5</f>
        <v>2.4514514616461669E-3</v>
      </c>
      <c r="AH74" s="3">
        <f>'Population at Risk'!AH74/'Population at Risk'!AH$5</f>
        <v>9.5610772747316969E-3</v>
      </c>
      <c r="AI74" s="3">
        <f>'Population at Risk'!AI74/'Population at Risk'!AI$5</f>
        <v>4.3225065700700253E-3</v>
      </c>
      <c r="AJ74" s="3">
        <f>'Population at Risk'!AJ74/'Population at Risk'!AJ$5</f>
        <v>3.8472258408981538E-3</v>
      </c>
      <c r="AK74" s="3">
        <f>'Population at Risk'!AK74/'Population at Risk'!AK$5</f>
        <v>2.3113334352602681E-4</v>
      </c>
      <c r="AL74" s="3">
        <f>'Population at Risk'!AL74/'Population at Risk'!AL$5</f>
        <v>1.7878878265920703E-2</v>
      </c>
      <c r="AM74" s="3">
        <f>'Population at Risk'!AM74/'Population at Risk'!AM$5</f>
        <v>1.176996750760222E-2</v>
      </c>
      <c r="AN74" s="3">
        <f>'Population at Risk'!AN74/'Population at Risk'!AN$5</f>
        <v>0</v>
      </c>
      <c r="AO74" s="3">
        <f>'Population at Risk'!AO74/'Population at Risk'!AO$5</f>
        <v>0</v>
      </c>
      <c r="AP74" s="3">
        <f>'Population at Risk'!AP74/'Population at Risk'!AP$5</f>
        <v>1.7520001243131061E-3</v>
      </c>
      <c r="AQ74" s="3">
        <f>'Population at Risk'!AQ74/'Population at Risk'!AQ$5</f>
        <v>7.7715849402067525E-3</v>
      </c>
      <c r="AR74" s="3">
        <f>'Population at Risk'!AR74/'Population at Risk'!AR$5</f>
        <v>7.2409003231840392E-3</v>
      </c>
      <c r="AS74" s="3">
        <f>'Population at Risk'!AS74/'Population at Risk'!AS$5</f>
        <v>2.3761891289894037E-3</v>
      </c>
      <c r="AT74" s="3">
        <f>'Population at Risk'!AT74/'Population at Risk'!AT$5</f>
        <v>0</v>
      </c>
      <c r="AU74" s="3">
        <f>'Population at Risk'!AU74/'Population at Risk'!AU$5</f>
        <v>0</v>
      </c>
      <c r="AV74" s="3">
        <f>'Population at Risk'!AV74/'Population at Risk'!AV$5</f>
        <v>5.8876256115669842E-3</v>
      </c>
      <c r="AW74" s="3">
        <f>'Population at Risk'!AW74/'Population at Risk'!AW$5</f>
        <v>7.2377170507045997E-3</v>
      </c>
      <c r="AX74" s="3">
        <f>'Population at Risk'!AX74/'Population at Risk'!AX$5</f>
        <v>5.0782777988089599E-3</v>
      </c>
      <c r="AY74" s="3">
        <f>'Population at Risk'!AY74/'Population at Risk'!AY$5</f>
        <v>6.7722139548709271E-3</v>
      </c>
      <c r="AZ74" s="3">
        <f>'Population at Risk'!AZ74/'Population at Risk'!AZ$5</f>
        <v>5.6639183320147269E-3</v>
      </c>
      <c r="BA74" s="3">
        <f>'Population at Risk'!BA74/'Population at Risk'!BA$5</f>
        <v>1.0714561668440386E-2</v>
      </c>
      <c r="BB74" s="3">
        <f>'Population at Risk'!BB74/'Population at Risk'!BB$5</f>
        <v>6.6483792733692511E-3</v>
      </c>
      <c r="BC74" s="5">
        <f>'Population at Risk'!BC74/'Population at Risk'!BC$5</f>
        <v>0</v>
      </c>
      <c r="BD74" s="9">
        <v>72</v>
      </c>
    </row>
    <row r="75" spans="2:56" x14ac:dyDescent="0.35">
      <c r="B75" s="3" t="s">
        <v>74</v>
      </c>
      <c r="C75" s="60">
        <f>'Population at Risk'!C75/'Population at Risk'!C$5</f>
        <v>1.8521326137264647E-3</v>
      </c>
      <c r="D75" s="3">
        <f>'Population at Risk'!D75/'Population at Risk'!D$5</f>
        <v>1.0656078708353015E-3</v>
      </c>
      <c r="E75" s="3">
        <f>'Population at Risk'!E75/'Population at Risk'!E$5</f>
        <v>3.6621491549426532E-4</v>
      </c>
      <c r="F75" s="3">
        <f>'Population at Risk'!F75/'Population at Risk'!F$5</f>
        <v>2.4211261703512245E-3</v>
      </c>
      <c r="G75" s="3">
        <f>'Population at Risk'!G75/'Population at Risk'!G$5</f>
        <v>2.7153705303574684E-3</v>
      </c>
      <c r="H75" s="3">
        <f>'Population at Risk'!H75/'Population at Risk'!H$5</f>
        <v>9.4408251382623615E-3</v>
      </c>
      <c r="I75" s="3">
        <f>'Population at Risk'!I75/'Population at Risk'!I$5</f>
        <v>1.3913915601556632E-3</v>
      </c>
      <c r="J75" s="3">
        <f>'Population at Risk'!J75/'Population at Risk'!J$5</f>
        <v>4.9200958537975546E-3</v>
      </c>
      <c r="K75" s="3">
        <f>'Population at Risk'!K75/'Population at Risk'!K$5</f>
        <v>6.7219835431683722E-3</v>
      </c>
      <c r="L75" s="3">
        <f>'Population at Risk'!L75/'Population at Risk'!L$5</f>
        <v>1.8117611717968904E-3</v>
      </c>
      <c r="M75" s="3">
        <f>'Population at Risk'!M75/'Population at Risk'!M$5</f>
        <v>1.811761171796891E-3</v>
      </c>
      <c r="N75" s="3">
        <f>'Population at Risk'!N75/'Population at Risk'!N$5</f>
        <v>9.1477223011838197E-3</v>
      </c>
      <c r="O75" s="3">
        <f>'Population at Risk'!O75/'Population at Risk'!O$5</f>
        <v>9.1896868462304198E-3</v>
      </c>
      <c r="P75" s="3">
        <f>'Population at Risk'!P75/'Population at Risk'!P$5</f>
        <v>1.4190836962706241E-3</v>
      </c>
      <c r="Q75" s="3">
        <f>'Population at Risk'!Q75/'Population at Risk'!Q$5</f>
        <v>1.1550878281220247E-3</v>
      </c>
      <c r="R75" s="3">
        <f>'Population at Risk'!R75/'Population at Risk'!R$5</f>
        <v>2.175650296009593E-3</v>
      </c>
      <c r="S75" s="3">
        <f>'Population at Risk'!S75/'Population at Risk'!S$5</f>
        <v>3.8603944979771097E-3</v>
      </c>
      <c r="T75" s="3">
        <f>'Population at Risk'!T75/'Population at Risk'!T$5</f>
        <v>3.2731754196641204E-3</v>
      </c>
      <c r="U75" s="3">
        <f>'Population at Risk'!U75/'Population at Risk'!U$5</f>
        <v>0</v>
      </c>
      <c r="V75" s="3">
        <f>'Population at Risk'!V75/'Population at Risk'!V$5</f>
        <v>5.2185465803201497E-3</v>
      </c>
      <c r="W75" s="3">
        <f>'Population at Risk'!W75/'Population at Risk'!W$5</f>
        <v>5.9474415694951207E-3</v>
      </c>
      <c r="X75" s="3">
        <f>'Population at Risk'!X75/'Population at Risk'!X$5</f>
        <v>5.9474415694951198E-3</v>
      </c>
      <c r="Y75" s="3">
        <f>'Population at Risk'!Y75/'Population at Risk'!Y$5</f>
        <v>5.0673760219895041E-3</v>
      </c>
      <c r="Z75" s="3">
        <f>'Population at Risk'!Z75/'Population at Risk'!Z$5</f>
        <v>1.4252508551543867E-2</v>
      </c>
      <c r="AA75" s="3">
        <f>'Population at Risk'!AA75/'Population at Risk'!AA$5</f>
        <v>9.2765059713369787E-3</v>
      </c>
      <c r="AB75" s="3">
        <f>'Population at Risk'!AB75/'Population at Risk'!AB$5</f>
        <v>8.8798436264391888E-4</v>
      </c>
      <c r="AC75" s="3">
        <f>'Population at Risk'!AC75/'Population at Risk'!AC$5</f>
        <v>1.0583475614636854E-2</v>
      </c>
      <c r="AD75" s="3">
        <f>'Population at Risk'!AD75/'Population at Risk'!AD$5</f>
        <v>2.1527788403460368E-3</v>
      </c>
      <c r="AE75" s="3">
        <f>'Population at Risk'!AE75/'Population at Risk'!AE$5</f>
        <v>1.8543222916637672E-3</v>
      </c>
      <c r="AF75" s="3">
        <f>'Population at Risk'!AF75/'Population at Risk'!AF$5</f>
        <v>1.2578608638839153E-2</v>
      </c>
      <c r="AG75" s="3">
        <f>'Population at Risk'!AG75/'Population at Risk'!AG$5</f>
        <v>1.8543222916637678E-3</v>
      </c>
      <c r="AH75" s="3">
        <f>'Population at Risk'!AH75/'Population at Risk'!AH$5</f>
        <v>7.1948194510544263E-3</v>
      </c>
      <c r="AI75" s="3">
        <f>'Population at Risk'!AI75/'Population at Risk'!AI$5</f>
        <v>3.261321799271787E-3</v>
      </c>
      <c r="AJ75" s="3">
        <f>'Population at Risk'!AJ75/'Population at Risk'!AJ$5</f>
        <v>2.2856048658316821E-3</v>
      </c>
      <c r="AK75" s="3">
        <f>'Population at Risk'!AK75/'Population at Risk'!AK$5</f>
        <v>1.4938599181844826E-4</v>
      </c>
      <c r="AL75" s="3">
        <f>'Population at Risk'!AL75/'Population at Risk'!AL$5</f>
        <v>1.403667187469915E-2</v>
      </c>
      <c r="AM75" s="3">
        <f>'Population at Risk'!AM75/'Population at Risk'!AM$5</f>
        <v>8.8056311659750666E-3</v>
      </c>
      <c r="AN75" s="3">
        <f>'Population at Risk'!AN75/'Population at Risk'!AN$5</f>
        <v>0</v>
      </c>
      <c r="AO75" s="3">
        <f>'Population at Risk'!AO75/'Population at Risk'!AO$5</f>
        <v>0</v>
      </c>
      <c r="AP75" s="3">
        <f>'Population at Risk'!AP75/'Population at Risk'!AP$5</f>
        <v>9.9736953731437671E-4</v>
      </c>
      <c r="AQ75" s="3">
        <f>'Population at Risk'!AQ75/'Population at Risk'!AQ$5</f>
        <v>7.0174476717876745E-3</v>
      </c>
      <c r="AR75" s="3">
        <f>'Population at Risk'!AR75/'Population at Risk'!AR$5</f>
        <v>5.7555512951709348E-3</v>
      </c>
      <c r="AS75" s="3">
        <f>'Population at Risk'!AS75/'Population at Risk'!AS$5</f>
        <v>1.5007328336721047E-3</v>
      </c>
      <c r="AT75" s="3">
        <f>'Population at Risk'!AT75/'Population at Risk'!AT$5</f>
        <v>0</v>
      </c>
      <c r="AU75" s="3">
        <f>'Population at Risk'!AU75/'Population at Risk'!AU$5</f>
        <v>0</v>
      </c>
      <c r="AV75" s="3">
        <f>'Population at Risk'!AV75/'Population at Risk'!AV$5</f>
        <v>4.6251538229189577E-3</v>
      </c>
      <c r="AW75" s="3">
        <f>'Population at Risk'!AW75/'Population at Risk'!AW$5</f>
        <v>5.4976202137365883E-3</v>
      </c>
      <c r="AX75" s="3">
        <f>'Population at Risk'!AX75/'Population at Risk'!AX$5</f>
        <v>3.6723620658279028E-3</v>
      </c>
      <c r="AY75" s="3">
        <f>'Population at Risk'!AY75/'Population at Risk'!AY$5</f>
        <v>5.1500428170403005E-3</v>
      </c>
      <c r="AZ75" s="3">
        <f>'Population at Risk'!AZ75/'Population at Risk'!AZ$5</f>
        <v>4.438960245827025E-3</v>
      </c>
      <c r="BA75" s="3">
        <f>'Population at Risk'!BA75/'Population at Risk'!BA$5</f>
        <v>8.3749269100347155E-3</v>
      </c>
      <c r="BB75" s="3">
        <f>'Population at Risk'!BB75/'Population at Risk'!BB$5</f>
        <v>4.7786948279396769E-3</v>
      </c>
      <c r="BC75" s="5">
        <f>'Population at Risk'!BC75/'Population at Risk'!BC$5</f>
        <v>0</v>
      </c>
      <c r="BD75" s="9">
        <v>73</v>
      </c>
    </row>
    <row r="76" spans="2:56" x14ac:dyDescent="0.35">
      <c r="B76" s="3" t="s">
        <v>75</v>
      </c>
      <c r="C76" s="60">
        <f>'Population at Risk'!C76/'Population at Risk'!C$5</f>
        <v>1.4405475884539168E-3</v>
      </c>
      <c r="D76" s="3">
        <f>'Population at Risk'!D76/'Population at Risk'!D$5</f>
        <v>8.5750936407285206E-4</v>
      </c>
      <c r="E76" s="3">
        <f>'Population at Risk'!E76/'Population at Risk'!E$5</f>
        <v>3.3908788471691232E-4</v>
      </c>
      <c r="F76" s="3">
        <f>'Population at Risk'!F76/'Population at Risk'!F$5</f>
        <v>1.4147544489401735E-3</v>
      </c>
      <c r="G76" s="3">
        <f>'Population at Risk'!G76/'Population at Risk'!G$5</f>
        <v>2.2062385559154431E-3</v>
      </c>
      <c r="H76" s="3">
        <f>'Population at Risk'!H76/'Population at Risk'!H$5</f>
        <v>6.8990645241148035E-3</v>
      </c>
      <c r="I76" s="3">
        <f>'Population at Risk'!I76/'Population at Risk'!I$5</f>
        <v>1.0970587301227343E-3</v>
      </c>
      <c r="J76" s="3">
        <f>'Population at Risk'!J76/'Population at Risk'!J$5</f>
        <v>3.7139558508034942E-3</v>
      </c>
      <c r="K76" s="3">
        <f>'Population at Risk'!K76/'Population at Risk'!K$5</f>
        <v>4.41820514574447E-3</v>
      </c>
      <c r="L76" s="3">
        <f>'Population at Risk'!L76/'Population at Risk'!L$5</f>
        <v>1.4474917298483094E-3</v>
      </c>
      <c r="M76" s="3">
        <f>'Population at Risk'!M76/'Population at Risk'!M$5</f>
        <v>1.4474917298483096E-3</v>
      </c>
      <c r="N76" s="3">
        <f>'Population at Risk'!N76/'Population at Risk'!N$5</f>
        <v>7.3159972158454625E-3</v>
      </c>
      <c r="O76" s="3">
        <f>'Population at Risk'!O76/'Population at Risk'!O$5</f>
        <v>6.9637681108106033E-3</v>
      </c>
      <c r="P76" s="3">
        <f>'Population at Risk'!P76/'Population at Risk'!P$5</f>
        <v>9.2405449989715058E-4</v>
      </c>
      <c r="Q76" s="3">
        <f>'Population at Risk'!Q76/'Population at Risk'!Q$5</f>
        <v>6.4684918374833384E-4</v>
      </c>
      <c r="R76" s="3">
        <f>'Population at Risk'!R76/'Population at Risk'!R$5</f>
        <v>1.8762488791275388E-3</v>
      </c>
      <c r="S76" s="3">
        <f>'Population at Risk'!S76/'Population at Risk'!S$5</f>
        <v>2.9296862257521309E-3</v>
      </c>
      <c r="T76" s="3">
        <f>'Population at Risk'!T76/'Population at Risk'!T$5</f>
        <v>2.5926815694220996E-3</v>
      </c>
      <c r="U76" s="3">
        <f>'Population at Risk'!U76/'Population at Risk'!U$5</f>
        <v>0</v>
      </c>
      <c r="V76" s="3">
        <f>'Population at Risk'!V76/'Population at Risk'!V$5</f>
        <v>3.7290008044413665E-3</v>
      </c>
      <c r="W76" s="3">
        <f>'Population at Risk'!W76/'Population at Risk'!W$5</f>
        <v>4.2961006501994053E-3</v>
      </c>
      <c r="X76" s="3">
        <f>'Population at Risk'!X76/'Population at Risk'!X$5</f>
        <v>4.2961006501994045E-3</v>
      </c>
      <c r="Y76" s="3">
        <f>'Population at Risk'!Y76/'Population at Risk'!Y$5</f>
        <v>3.7124037378488328E-3</v>
      </c>
      <c r="Z76" s="3">
        <f>'Population at Risk'!Z76/'Population at Risk'!Z$5</f>
        <v>1.1282191031319866E-2</v>
      </c>
      <c r="AA76" s="3">
        <f>'Population at Risk'!AA76/'Population at Risk'!AA$5</f>
        <v>7.2710300735558016E-3</v>
      </c>
      <c r="AB76" s="3">
        <f>'Population at Risk'!AB76/'Population at Risk'!AB$5</f>
        <v>7.2022184461998631E-4</v>
      </c>
      <c r="AC76" s="3">
        <f>'Population at Risk'!AC76/'Population at Risk'!AC$5</f>
        <v>8.390001959191682E-3</v>
      </c>
      <c r="AD76" s="3">
        <f>'Population at Risk'!AD76/'Population at Risk'!AD$5</f>
        <v>1.6632716712697984E-3</v>
      </c>
      <c r="AE76" s="3">
        <f>'Population at Risk'!AE76/'Population at Risk'!AE$5</f>
        <v>1.3924910794003383E-3</v>
      </c>
      <c r="AF76" s="3">
        <f>'Population at Risk'!AF76/'Population at Risk'!AF$5</f>
        <v>1.0015989302298021E-2</v>
      </c>
      <c r="AG76" s="3">
        <f>'Population at Risk'!AG76/'Population at Risk'!AG$5</f>
        <v>1.392491079400339E-3</v>
      </c>
      <c r="AH76" s="3">
        <f>'Population at Risk'!AH76/'Population at Risk'!AH$5</f>
        <v>5.4865836551152309E-3</v>
      </c>
      <c r="AI76" s="3">
        <f>'Population at Risk'!AI76/'Population at Risk'!AI$5</f>
        <v>2.5678451104837398E-3</v>
      </c>
      <c r="AJ76" s="3">
        <f>'Population at Risk'!AJ76/'Population at Risk'!AJ$5</f>
        <v>2.3910943211777596E-3</v>
      </c>
      <c r="AK76" s="3">
        <f>'Population at Risk'!AK76/'Population at Risk'!AK$5</f>
        <v>1.4938599181844826E-4</v>
      </c>
      <c r="AL76" s="3">
        <f>'Population at Risk'!AL76/'Population at Risk'!AL$5</f>
        <v>9.8749850977960605E-3</v>
      </c>
      <c r="AM76" s="3">
        <f>'Population at Risk'!AM76/'Population at Risk'!AM$5</f>
        <v>6.6299642891759396E-3</v>
      </c>
      <c r="AN76" s="3">
        <f>'Population at Risk'!AN76/'Population at Risk'!AN$5</f>
        <v>0</v>
      </c>
      <c r="AO76" s="3">
        <f>'Population at Risk'!AO76/'Population at Risk'!AO$5</f>
        <v>0</v>
      </c>
      <c r="AP76" s="3">
        <f>'Population at Risk'!AP76/'Population at Risk'!AP$5</f>
        <v>1.1443503112343902E-3</v>
      </c>
      <c r="AQ76" s="3">
        <f>'Population at Risk'!AQ76/'Population at Risk'!AQ$5</f>
        <v>5.7648552376794362E-3</v>
      </c>
      <c r="AR76" s="3">
        <f>'Population at Risk'!AR76/'Population at Risk'!AR$5</f>
        <v>4.4437258824038938E-3</v>
      </c>
      <c r="AS76" s="3">
        <f>'Population at Risk'!AS76/'Population at Risk'!AS$5</f>
        <v>1.1832701188568516E-3</v>
      </c>
      <c r="AT76" s="3">
        <f>'Population at Risk'!AT76/'Population at Risk'!AT$5</f>
        <v>0</v>
      </c>
      <c r="AU76" s="3">
        <f>'Population at Risk'!AU76/'Population at Risk'!AU$5</f>
        <v>0</v>
      </c>
      <c r="AV76" s="3">
        <f>'Population at Risk'!AV76/'Population at Risk'!AV$5</f>
        <v>3.5233501635325041E-3</v>
      </c>
      <c r="AW76" s="3">
        <f>'Population at Risk'!AW76/'Population at Risk'!AW$5</f>
        <v>4.2769168599571519E-3</v>
      </c>
      <c r="AX76" s="3">
        <f>'Population at Risk'!AX76/'Population at Risk'!AX$5</f>
        <v>3.1556478053094039E-3</v>
      </c>
      <c r="AY76" s="3">
        <f>'Population at Risk'!AY76/'Population at Risk'!AY$5</f>
        <v>3.8923041655765027E-3</v>
      </c>
      <c r="AZ76" s="3">
        <f>'Population at Risk'!AZ76/'Population at Risk'!AZ$5</f>
        <v>3.5390619414457283E-3</v>
      </c>
      <c r="BA76" s="3">
        <f>'Population at Risk'!BA76/'Population at Risk'!BA$5</f>
        <v>6.3592665350772071E-3</v>
      </c>
      <c r="BB76" s="3">
        <f>'Population at Risk'!BB76/'Population at Risk'!BB$5</f>
        <v>3.551597826193163E-3</v>
      </c>
      <c r="BC76" s="5">
        <f>'Population at Risk'!BC76/'Population at Risk'!BC$5</f>
        <v>0</v>
      </c>
      <c r="BD76" s="9">
        <v>74</v>
      </c>
    </row>
    <row r="77" spans="2:56" x14ac:dyDescent="0.35">
      <c r="B77" s="3" t="s">
        <v>81</v>
      </c>
      <c r="C77" s="60">
        <f>'Population at Risk'!C77/'Population at Risk'!C$5</f>
        <v>1.1051820123059149E-3</v>
      </c>
      <c r="D77" s="3">
        <f>'Population at Risk'!D77/'Population at Risk'!D$5</f>
        <v>6.4582295202139488E-4</v>
      </c>
      <c r="E77" s="3">
        <f>'Population at Risk'!E77/'Population at Risk'!E$5</f>
        <v>2.3736151930183862E-4</v>
      </c>
      <c r="F77" s="3">
        <f>'Population at Risk'!F77/'Population at Risk'!F$5</f>
        <v>8.7510584470526184E-4</v>
      </c>
      <c r="G77" s="3">
        <f>'Population at Risk'!G77/'Population at Risk'!G$5</f>
        <v>1.6216796222968215E-3</v>
      </c>
      <c r="H77" s="3">
        <f>'Population at Risk'!H77/'Population at Risk'!H$5</f>
        <v>4.2376431018336744E-3</v>
      </c>
      <c r="I77" s="3">
        <f>'Population at Risk'!I77/'Population at Risk'!I$5</f>
        <v>7.8934713508830884E-4</v>
      </c>
      <c r="J77" s="3">
        <f>'Population at Risk'!J77/'Population at Risk'!J$5</f>
        <v>1.970426737564555E-3</v>
      </c>
      <c r="K77" s="3">
        <f>'Population at Risk'!K77/'Population at Risk'!K$5</f>
        <v>2.7771575201822381E-3</v>
      </c>
      <c r="L77" s="3">
        <f>'Population at Risk'!L77/'Population at Risk'!L$5</f>
        <v>9.6818983254754452E-4</v>
      </c>
      <c r="M77" s="3">
        <f>'Population at Risk'!M77/'Population at Risk'!M$5</f>
        <v>9.6818983254754484E-4</v>
      </c>
      <c r="N77" s="3">
        <f>'Population at Risk'!N77/'Population at Risk'!N$5</f>
        <v>4.8191814745211546E-3</v>
      </c>
      <c r="O77" s="3">
        <f>'Population at Risk'!O77/'Population at Risk'!O$5</f>
        <v>4.737849375390785E-3</v>
      </c>
      <c r="P77" s="3">
        <f>'Population at Risk'!P77/'Population at Risk'!P$5</f>
        <v>5.4453211601082087E-4</v>
      </c>
      <c r="Q77" s="3">
        <f>'Population at Risk'!Q77/'Population at Risk'!Q$5</f>
        <v>3.2342459187416692E-4</v>
      </c>
      <c r="R77" s="3">
        <f>'Population at Risk'!R77/'Population at Risk'!R$5</f>
        <v>8.7824415618735854E-4</v>
      </c>
      <c r="S77" s="3">
        <f>'Population at Risk'!S77/'Population at Risk'!S$5</f>
        <v>1.7647517705038215E-3</v>
      </c>
      <c r="T77" s="3">
        <f>'Population at Risk'!T77/'Population at Risk'!T$5</f>
        <v>1.731856848865943E-3</v>
      </c>
      <c r="U77" s="3">
        <f>'Population at Risk'!U77/'Population at Risk'!U$5</f>
        <v>0</v>
      </c>
      <c r="V77" s="3">
        <f>'Population at Risk'!V77/'Population at Risk'!V$5</f>
        <v>2.229182299073765E-3</v>
      </c>
      <c r="W77" s="3">
        <f>'Population at Risk'!W77/'Population at Risk'!W$5</f>
        <v>2.6360455308018665E-3</v>
      </c>
      <c r="X77" s="3">
        <f>'Population at Risk'!X77/'Population at Risk'!X$5</f>
        <v>2.6360455308018661E-3</v>
      </c>
      <c r="Y77" s="3">
        <f>'Population at Risk'!Y77/'Population at Risk'!Y$5</f>
        <v>2.1040626526086853E-3</v>
      </c>
      <c r="Z77" s="3">
        <f>'Population at Risk'!Z77/'Population at Risk'!Z$5</f>
        <v>6.5759374744171111E-3</v>
      </c>
      <c r="AA77" s="3">
        <f>'Population at Risk'!AA77/'Population at Risk'!AA$5</f>
        <v>4.2778336972354152E-3</v>
      </c>
      <c r="AB77" s="3">
        <f>'Population at Risk'!AB77/'Population at Risk'!AB$5</f>
        <v>5.4378195497412616E-4</v>
      </c>
      <c r="AC77" s="3">
        <f>'Population at Risk'!AC77/'Population at Risk'!AC$5</f>
        <v>4.9753045437713273E-3</v>
      </c>
      <c r="AD77" s="3">
        <f>'Population at Risk'!AD77/'Population at Risk'!AD$5</f>
        <v>1.0948117329877155E-3</v>
      </c>
      <c r="AE77" s="3">
        <f>'Population at Risk'!AE77/'Population at Risk'!AE$5</f>
        <v>8.5368799842633824E-4</v>
      </c>
      <c r="AF77" s="3">
        <f>'Population at Risk'!AF77/'Population at Risk'!AF$5</f>
        <v>6.0464417025578353E-3</v>
      </c>
      <c r="AG77" s="3">
        <f>'Population at Risk'!AG77/'Population at Risk'!AG$5</f>
        <v>8.5368799842633846E-4</v>
      </c>
      <c r="AH77" s="3">
        <f>'Population at Risk'!AH77/'Population at Risk'!AH$5</f>
        <v>3.1647315798452461E-3</v>
      </c>
      <c r="AI77" s="3">
        <f>'Population at Risk'!AI77/'Population at Risk'!AI$5</f>
        <v>1.5058350956540451E-3</v>
      </c>
      <c r="AJ77" s="3">
        <f>'Population at Risk'!AJ77/'Population at Risk'!AJ$5</f>
        <v>1.2658734641529314E-3</v>
      </c>
      <c r="AK77" s="3">
        <f>'Population at Risk'!AK77/'Population at Risk'!AK$5</f>
        <v>1.195087934547586E-4</v>
      </c>
      <c r="AL77" s="3">
        <f>'Population at Risk'!AL77/'Population at Risk'!AL$5</f>
        <v>5.4486823986621387E-3</v>
      </c>
      <c r="AM77" s="3">
        <f>'Population at Risk'!AM77/'Population at Risk'!AM$5</f>
        <v>4.0021526499144427E-3</v>
      </c>
      <c r="AN77" s="3">
        <f>'Population at Risk'!AN77/'Population at Risk'!AN$5</f>
        <v>0</v>
      </c>
      <c r="AO77" s="3">
        <f>'Population at Risk'!AO77/'Population at Risk'!AO$5</f>
        <v>0</v>
      </c>
      <c r="AP77" s="3">
        <f>'Population at Risk'!AP77/'Population at Risk'!AP$5</f>
        <v>5.4592858884576403E-4</v>
      </c>
      <c r="AQ77" s="3">
        <f>'Population at Risk'!AQ77/'Population at Risk'!AQ$5</f>
        <v>3.3182711850937544E-3</v>
      </c>
      <c r="AR77" s="3">
        <f>'Population at Risk'!AR77/'Population at Risk'!AR$5</f>
        <v>2.6672580435192299E-3</v>
      </c>
      <c r="AS77" s="3">
        <f>'Population at Risk'!AS77/'Population at Risk'!AS$5</f>
        <v>8.5137728064090543E-4</v>
      </c>
      <c r="AT77" s="3">
        <f>'Population at Risk'!AT77/'Population at Risk'!AT$5</f>
        <v>0</v>
      </c>
      <c r="AU77" s="3">
        <f>'Population at Risk'!AU77/'Population at Risk'!AU$5</f>
        <v>0</v>
      </c>
      <c r="AV77" s="3">
        <f>'Population at Risk'!AV77/'Population at Risk'!AV$5</f>
        <v>2.3367923765009392E-3</v>
      </c>
      <c r="AW77" s="3">
        <f>'Population at Risk'!AW77/'Population at Risk'!AW$5</f>
        <v>2.289932568768725E-3</v>
      </c>
      <c r="AX77" s="3">
        <f>'Population at Risk'!AX77/'Population at Risk'!AX$5</f>
        <v>1.4209642164258721E-3</v>
      </c>
      <c r="AY77" s="3">
        <f>'Population at Risk'!AY77/'Population at Risk'!AY$5</f>
        <v>2.4214602940972447E-3</v>
      </c>
      <c r="AZ77" s="3">
        <f>'Population at Risk'!AZ77/'Population at Risk'!AZ$5</f>
        <v>2.2356217965347012E-3</v>
      </c>
      <c r="BA77" s="3">
        <f>'Population at Risk'!BA77/'Population at Risk'!BA$5</f>
        <v>4.6275019875785042E-3</v>
      </c>
      <c r="BB77" s="3">
        <f>'Population at Risk'!BB77/'Population at Risk'!BB$5</f>
        <v>1.5762709453329205E-3</v>
      </c>
      <c r="BC77" s="5">
        <f>'Population at Risk'!BC77/'Population at Risk'!BC$5</f>
        <v>0</v>
      </c>
      <c r="BD77" s="9">
        <v>75</v>
      </c>
    </row>
    <row r="78" spans="2:56" x14ac:dyDescent="0.35">
      <c r="B78" s="3" t="s">
        <v>82</v>
      </c>
      <c r="C78" s="60">
        <f>'Population at Risk'!C78/'Population at Risk'!C$5</f>
        <v>5.4115808878427564E-4</v>
      </c>
      <c r="D78" s="3">
        <f>'Population at Risk'!D78/'Population at Risk'!D$5</f>
        <v>3.1932357072168968E-4</v>
      </c>
      <c r="E78" s="3">
        <f>'Population at Risk'!E78/'Population at Risk'!E$5</f>
        <v>1.2207163849808843E-4</v>
      </c>
      <c r="F78" s="3">
        <f>'Population at Risk'!F78/'Population at Risk'!F$5</f>
        <v>5.3964860423491145E-4</v>
      </c>
      <c r="G78" s="3">
        <f>'Population at Risk'!G78/'Population at Risk'!G$5</f>
        <v>1.0371206886781996E-3</v>
      </c>
      <c r="H78" s="3">
        <f>'Population at Risk'!H78/'Population at Risk'!H$5</f>
        <v>2.3437013455126846E-3</v>
      </c>
      <c r="I78" s="3">
        <f>'Population at Risk'!I78/'Population at Risk'!I$5</f>
        <v>3.2109036003592225E-4</v>
      </c>
      <c r="J78" s="3">
        <f>'Population at Risk'!J78/'Population at Risk'!J$5</f>
        <v>1.1941980227663969E-3</v>
      </c>
      <c r="K78" s="3">
        <f>'Population at Risk'!K78/'Population at Risk'!K$5</f>
        <v>1.767282058297788E-3</v>
      </c>
      <c r="L78" s="3">
        <f>'Population at Risk'!L78/'Population at Risk'!L$5</f>
        <v>3.8344151784061169E-4</v>
      </c>
      <c r="M78" s="3">
        <f>'Population at Risk'!M78/'Population at Risk'!M$5</f>
        <v>3.834415178406118E-4</v>
      </c>
      <c r="N78" s="3">
        <f>'Population at Risk'!N78/'Population at Risk'!N$5</f>
        <v>2.6058469964039726E-3</v>
      </c>
      <c r="O78" s="3">
        <f>'Population at Risk'!O78/'Population at Risk'!O$5</f>
        <v>2.5243659401688436E-3</v>
      </c>
      <c r="P78" s="3">
        <f>'Population at Risk'!P78/'Population at Risk'!P$5</f>
        <v>8.2504866062245596E-5</v>
      </c>
      <c r="Q78" s="3">
        <f>'Population at Risk'!Q78/'Population at Risk'!Q$5</f>
        <v>9.2407026249761979E-5</v>
      </c>
      <c r="R78" s="3">
        <f>'Population at Risk'!R78/'Population at Risk'!R$5</f>
        <v>5.189624559288938E-4</v>
      </c>
      <c r="S78" s="3">
        <f>'Population at Risk'!S78/'Population at Risk'!S$5</f>
        <v>1.0087836665660889E-3</v>
      </c>
      <c r="T78" s="3">
        <f>'Population at Risk'!T78/'Population at Risk'!T$5</f>
        <v>9.2206916707793826E-4</v>
      </c>
      <c r="U78" s="3">
        <f>'Population at Risk'!U78/'Population at Risk'!U$5</f>
        <v>0</v>
      </c>
      <c r="V78" s="3">
        <f>'Population at Risk'!V78/'Population at Risk'!V$5</f>
        <v>1.0683638668371961E-3</v>
      </c>
      <c r="W78" s="3">
        <f>'Population at Risk'!W78/'Population at Risk'!W$5</f>
        <v>1.533699217921086E-3</v>
      </c>
      <c r="X78" s="3">
        <f>'Population at Risk'!X78/'Population at Risk'!X$5</f>
        <v>1.5336992179210858E-3</v>
      </c>
      <c r="Y78" s="3">
        <f>'Population at Risk'!Y78/'Population at Risk'!Y$5</f>
        <v>1.1236355527020204E-3</v>
      </c>
      <c r="Z78" s="3">
        <f>'Population at Risk'!Z78/'Population at Risk'!Z$5</f>
        <v>3.5443188421434599E-3</v>
      </c>
      <c r="AA78" s="3">
        <f>'Population at Risk'!AA78/'Population at Risk'!AA$5</f>
        <v>2.3032508813199308E-3</v>
      </c>
      <c r="AB78" s="3">
        <f>'Population at Risk'!AB78/'Population at Risk'!AB$5</f>
        <v>2.6321360586513556E-4</v>
      </c>
      <c r="AC78" s="3">
        <f>'Population at Risk'!AC78/'Population at Risk'!AC$5</f>
        <v>2.6538666674631515E-3</v>
      </c>
      <c r="AD78" s="3">
        <f>'Population at Risk'!AD78/'Population at Risk'!AD$5</f>
        <v>6.3688567159381519E-4</v>
      </c>
      <c r="AE78" s="3">
        <f>'Population at Risk'!AE78/'Population at Risk'!AE$5</f>
        <v>4.618312122634289E-4</v>
      </c>
      <c r="AF78" s="3">
        <f>'Population at Risk'!AF78/'Population at Risk'!AF$5</f>
        <v>3.0315954242741499E-3</v>
      </c>
      <c r="AG78" s="3">
        <f>'Population at Risk'!AG78/'Population at Risk'!AG$5</f>
        <v>4.6183121226342901E-4</v>
      </c>
      <c r="AH78" s="3">
        <f>'Population at Risk'!AH78/'Population at Risk'!AH$5</f>
        <v>1.7441986548010734E-3</v>
      </c>
      <c r="AI78" s="3">
        <f>'Population at Risk'!AI78/'Population at Risk'!AI$5</f>
        <v>8.6783654196904167E-4</v>
      </c>
      <c r="AJ78" s="3">
        <f>'Population at Risk'!AJ78/'Population at Risk'!AJ$5</f>
        <v>6.6809988385849162E-4</v>
      </c>
      <c r="AK78" s="3">
        <f>'Population at Risk'!AK78/'Population at Risk'!AK$5</f>
        <v>2.9877198363689649E-5</v>
      </c>
      <c r="AL78" s="3">
        <f>'Population at Risk'!AL78/'Population at Risk'!AL$5</f>
        <v>3.091195091514723E-3</v>
      </c>
      <c r="AM78" s="3">
        <f>'Population at Risk'!AM78/'Population at Risk'!AM$5</f>
        <v>2.0771798988370263E-3</v>
      </c>
      <c r="AN78" s="3">
        <f>'Population at Risk'!AN78/'Population at Risk'!AN$5</f>
        <v>0</v>
      </c>
      <c r="AO78" s="3">
        <f>'Population at Risk'!AO78/'Population at Risk'!AO$5</f>
        <v>0</v>
      </c>
      <c r="AP78" s="3">
        <f>'Population at Risk'!AP78/'Population at Risk'!AP$5</f>
        <v>2.8346292113145443E-4</v>
      </c>
      <c r="AQ78" s="3">
        <f>'Population at Risk'!AQ78/'Population at Risk'!AQ$5</f>
        <v>1.5455965122622122E-3</v>
      </c>
      <c r="AR78" s="3">
        <f>'Population at Risk'!AR78/'Population at Risk'!AR$5</f>
        <v>1.4510677708851375E-3</v>
      </c>
      <c r="AS78" s="3">
        <f>'Population at Risk'!AS78/'Population at Risk'!AS$5</f>
        <v>3.4632296161663954E-4</v>
      </c>
      <c r="AT78" s="3">
        <f>'Population at Risk'!AT78/'Population at Risk'!AT$5</f>
        <v>0</v>
      </c>
      <c r="AU78" s="3">
        <f>'Population at Risk'!AU78/'Population at Risk'!AU$5</f>
        <v>0</v>
      </c>
      <c r="AV78" s="3">
        <f>'Population at Risk'!AV78/'Population at Risk'!AV$5</f>
        <v>1.3076351122388674E-3</v>
      </c>
      <c r="AW78" s="3">
        <f>'Population at Risk'!AW78/'Population at Risk'!AW$5</f>
        <v>1.3899979794860743E-3</v>
      </c>
      <c r="AX78" s="3">
        <f>'Population at Risk'!AX78/'Population at Risk'!AX$5</f>
        <v>8.1197955224335543E-4</v>
      </c>
      <c r="AY78" s="3">
        <f>'Population at Risk'!AY78/'Population at Risk'!AY$5</f>
        <v>1.3684697951973212E-3</v>
      </c>
      <c r="AZ78" s="3">
        <f>'Population at Risk'!AZ78/'Population at Risk'!AZ$5</f>
        <v>1.2227317768050805E-3</v>
      </c>
      <c r="BA78" s="3">
        <f>'Population at Risk'!BA78/'Population at Risk'!BA$5</f>
        <v>3.0234905624362623E-3</v>
      </c>
      <c r="BB78" s="3">
        <f>'Population at Risk'!BB78/'Population at Risk'!BB$5</f>
        <v>1.2270970017465141E-3</v>
      </c>
      <c r="BC78" s="5">
        <f>'Population at Risk'!BC78/'Population at Risk'!BC$5</f>
        <v>0</v>
      </c>
      <c r="BD78" s="9">
        <v>76</v>
      </c>
    </row>
    <row r="79" spans="2:56" x14ac:dyDescent="0.35">
      <c r="B79" s="3" t="s">
        <v>76</v>
      </c>
      <c r="C79" s="60">
        <f>'Population at Risk'!C79/'Population at Risk'!C$5</f>
        <v>0</v>
      </c>
      <c r="D79" s="3">
        <f>'Population at Risk'!D79/'Population at Risk'!D$5</f>
        <v>0</v>
      </c>
      <c r="E79" s="3">
        <f>'Population at Risk'!E79/'Population at Risk'!E$5</f>
        <v>0</v>
      </c>
      <c r="F79" s="3">
        <f>'Population at Risk'!F79/'Population at Risk'!F$5</f>
        <v>0</v>
      </c>
      <c r="G79" s="3">
        <f>'Population at Risk'!G79/'Population at Risk'!G$5</f>
        <v>0</v>
      </c>
      <c r="H79" s="3">
        <f>'Population at Risk'!H79/'Population at Risk'!H$5</f>
        <v>0</v>
      </c>
      <c r="I79" s="3">
        <f>'Population at Risk'!I79/'Population at Risk'!I$5</f>
        <v>0</v>
      </c>
      <c r="J79" s="3">
        <f>'Population at Risk'!J79/'Population at Risk'!J$5</f>
        <v>0</v>
      </c>
      <c r="K79" s="3">
        <f>'Population at Risk'!K79/'Population at Risk'!K$5</f>
        <v>0</v>
      </c>
      <c r="L79" s="3">
        <f>'Population at Risk'!L79/'Population at Risk'!L$5</f>
        <v>0</v>
      </c>
      <c r="M79" s="3">
        <f>'Population at Risk'!M79/'Population at Risk'!M$5</f>
        <v>0</v>
      </c>
      <c r="N79" s="3">
        <f>'Population at Risk'!N79/'Population at Risk'!N$5</f>
        <v>0</v>
      </c>
      <c r="O79" s="3">
        <f>'Population at Risk'!O79/'Population at Risk'!O$5</f>
        <v>0</v>
      </c>
      <c r="P79" s="3">
        <f>'Population at Risk'!P79/'Population at Risk'!P$5</f>
        <v>0</v>
      </c>
      <c r="Q79" s="3">
        <f>'Population at Risk'!Q79/'Population at Risk'!Q$5</f>
        <v>0</v>
      </c>
      <c r="R79" s="3">
        <f>'Population at Risk'!R79/'Population at Risk'!R$5</f>
        <v>0</v>
      </c>
      <c r="S79" s="3">
        <f>'Population at Risk'!S79/'Population at Risk'!S$5</f>
        <v>0</v>
      </c>
      <c r="T79" s="3">
        <f>'Population at Risk'!T79/'Population at Risk'!T$5</f>
        <v>0</v>
      </c>
      <c r="U79" s="3">
        <f>'Population at Risk'!U79/'Population at Risk'!U$5</f>
        <v>0</v>
      </c>
      <c r="V79" s="3">
        <f>'Population at Risk'!V79/'Population at Risk'!V$5</f>
        <v>0</v>
      </c>
      <c r="W79" s="3">
        <f>'Population at Risk'!W79/'Population at Risk'!W$5</f>
        <v>0</v>
      </c>
      <c r="X79" s="3">
        <f>'Population at Risk'!X79/'Population at Risk'!X$5</f>
        <v>0</v>
      </c>
      <c r="Y79" s="3">
        <f>'Population at Risk'!Y79/'Population at Risk'!Y$5</f>
        <v>0</v>
      </c>
      <c r="Z79" s="3">
        <f>'Population at Risk'!Z79/'Population at Risk'!Z$5</f>
        <v>0</v>
      </c>
      <c r="AA79" s="3">
        <f>'Population at Risk'!AA79/'Population at Risk'!AA$5</f>
        <v>0</v>
      </c>
      <c r="AB79" s="3">
        <f>'Population at Risk'!AB79/'Population at Risk'!AB$5</f>
        <v>0</v>
      </c>
      <c r="AC79" s="3">
        <f>'Population at Risk'!AC79/'Population at Risk'!AC$5</f>
        <v>0</v>
      </c>
      <c r="AD79" s="3">
        <f>'Population at Risk'!AD79/'Population at Risk'!AD$5</f>
        <v>0</v>
      </c>
      <c r="AE79" s="3">
        <f>'Population at Risk'!AE79/'Population at Risk'!AE$5</f>
        <v>0</v>
      </c>
      <c r="AF79" s="3">
        <f>'Population at Risk'!AF79/'Population at Risk'!AF$5</f>
        <v>0</v>
      </c>
      <c r="AG79" s="3">
        <f>'Population at Risk'!AG79/'Population at Risk'!AG$5</f>
        <v>0</v>
      </c>
      <c r="AH79" s="3">
        <f>'Population at Risk'!AH79/'Population at Risk'!AH$5</f>
        <v>0</v>
      </c>
      <c r="AI79" s="3">
        <f>'Population at Risk'!AI79/'Population at Risk'!AI$5</f>
        <v>0</v>
      </c>
      <c r="AJ79" s="3">
        <f>'Population at Risk'!AJ79/'Population at Risk'!AJ$5</f>
        <v>0</v>
      </c>
      <c r="AK79" s="3">
        <f>'Population at Risk'!AK79/'Population at Risk'!AK$5</f>
        <v>0</v>
      </c>
      <c r="AL79" s="3">
        <f>'Population at Risk'!AL79/'Population at Risk'!AL$5</f>
        <v>0</v>
      </c>
      <c r="AM79" s="3">
        <f>'Population at Risk'!AM79/'Population at Risk'!AM$5</f>
        <v>0</v>
      </c>
      <c r="AN79" s="3">
        <f>'Population at Risk'!AN79/'Population at Risk'!AN$5</f>
        <v>0</v>
      </c>
      <c r="AO79" s="3">
        <f>'Population at Risk'!AO79/'Population at Risk'!AO$5</f>
        <v>0</v>
      </c>
      <c r="AP79" s="3">
        <f>'Population at Risk'!AP79/'Population at Risk'!AP$5</f>
        <v>0</v>
      </c>
      <c r="AQ79" s="3">
        <f>'Population at Risk'!AQ79/'Population at Risk'!AQ$5</f>
        <v>0</v>
      </c>
      <c r="AR79" s="3">
        <f>'Population at Risk'!AR79/'Population at Risk'!AR$5</f>
        <v>0</v>
      </c>
      <c r="AS79" s="3">
        <f>'Population at Risk'!AS79/'Population at Risk'!AS$5</f>
        <v>0</v>
      </c>
      <c r="AT79" s="3">
        <f>'Population at Risk'!AT79/'Population at Risk'!AT$5</f>
        <v>0</v>
      </c>
      <c r="AU79" s="3">
        <f>'Population at Risk'!AU79/'Population at Risk'!AU$5</f>
        <v>0</v>
      </c>
      <c r="AV79" s="3">
        <f>'Population at Risk'!AV79/'Population at Risk'!AV$5</f>
        <v>0</v>
      </c>
      <c r="AW79" s="3">
        <f>'Population at Risk'!AW79/'Population at Risk'!AW$5</f>
        <v>0</v>
      </c>
      <c r="AX79" s="3">
        <f>'Population at Risk'!AX79/'Population at Risk'!AX$5</f>
        <v>0</v>
      </c>
      <c r="AY79" s="3">
        <f>'Population at Risk'!AY79/'Population at Risk'!AY$5</f>
        <v>0</v>
      </c>
      <c r="AZ79" s="3">
        <f>'Population at Risk'!AZ79/'Population at Risk'!AZ$5</f>
        <v>0</v>
      </c>
      <c r="BA79" s="3">
        <f>'Population at Risk'!BA79/'Population at Risk'!BA$5</f>
        <v>0</v>
      </c>
      <c r="BB79" s="3">
        <f>'Population at Risk'!BB79/'Population at Risk'!BB$5</f>
        <v>0</v>
      </c>
      <c r="BC79" s="5">
        <f>'Population at Risk'!BC79/'Population at Risk'!BC$5</f>
        <v>0</v>
      </c>
      <c r="BD79" s="9">
        <v>77</v>
      </c>
    </row>
    <row r="80" spans="2:56" x14ac:dyDescent="0.35">
      <c r="B80" s="3" t="s">
        <v>46</v>
      </c>
      <c r="C80" s="60">
        <f>'Population at Risk'!C80/'Population at Risk'!C$5</f>
        <v>0</v>
      </c>
      <c r="D80" s="3">
        <f>'Population at Risk'!D80/'Population at Risk'!D$5</f>
        <v>0</v>
      </c>
      <c r="E80" s="3">
        <f>'Population at Risk'!E80/'Population at Risk'!E$5</f>
        <v>0</v>
      </c>
      <c r="F80" s="3">
        <f>'Population at Risk'!F80/'Population at Risk'!F$5</f>
        <v>0</v>
      </c>
      <c r="G80" s="3">
        <f>'Population at Risk'!G80/'Population at Risk'!G$5</f>
        <v>0</v>
      </c>
      <c r="H80" s="3">
        <f>'Population at Risk'!H80/'Population at Risk'!H$5</f>
        <v>0</v>
      </c>
      <c r="I80" s="3">
        <f>'Population at Risk'!I80/'Population at Risk'!I$5</f>
        <v>0</v>
      </c>
      <c r="J80" s="3">
        <f>'Population at Risk'!J80/'Population at Risk'!J$5</f>
        <v>0</v>
      </c>
      <c r="K80" s="3">
        <f>'Population at Risk'!K80/'Population at Risk'!K$5</f>
        <v>0</v>
      </c>
      <c r="L80" s="3">
        <f>'Population at Risk'!L80/'Population at Risk'!L$5</f>
        <v>0</v>
      </c>
      <c r="M80" s="3">
        <f>'Population at Risk'!M80/'Population at Risk'!M$5</f>
        <v>0</v>
      </c>
      <c r="N80" s="3">
        <f>'Population at Risk'!N80/'Population at Risk'!N$5</f>
        <v>0</v>
      </c>
      <c r="O80" s="3">
        <f>'Population at Risk'!O80/'Population at Risk'!O$5</f>
        <v>0</v>
      </c>
      <c r="P80" s="3">
        <f>'Population at Risk'!P80/'Population at Risk'!P$5</f>
        <v>0</v>
      </c>
      <c r="Q80" s="3">
        <f>'Population at Risk'!Q80/'Population at Risk'!Q$5</f>
        <v>0</v>
      </c>
      <c r="R80" s="3">
        <f>'Population at Risk'!R80/'Population at Risk'!R$5</f>
        <v>0</v>
      </c>
      <c r="S80" s="3">
        <f>'Population at Risk'!S80/'Population at Risk'!S$5</f>
        <v>0</v>
      </c>
      <c r="T80" s="3">
        <f>'Population at Risk'!T80/'Population at Risk'!T$5</f>
        <v>0</v>
      </c>
      <c r="U80" s="3">
        <f>'Population at Risk'!U80/'Population at Risk'!U$5</f>
        <v>0</v>
      </c>
      <c r="V80" s="3">
        <f>'Population at Risk'!V80/'Population at Risk'!V$5</f>
        <v>0</v>
      </c>
      <c r="W80" s="3">
        <f>'Population at Risk'!W80/'Population at Risk'!W$5</f>
        <v>0</v>
      </c>
      <c r="X80" s="3">
        <f>'Population at Risk'!X80/'Population at Risk'!X$5</f>
        <v>0</v>
      </c>
      <c r="Y80" s="3">
        <f>'Population at Risk'!Y80/'Population at Risk'!Y$5</f>
        <v>0</v>
      </c>
      <c r="Z80" s="3">
        <f>'Population at Risk'!Z80/'Population at Risk'!Z$5</f>
        <v>0</v>
      </c>
      <c r="AA80" s="3">
        <f>'Population at Risk'!AA80/'Population at Risk'!AA$5</f>
        <v>0</v>
      </c>
      <c r="AB80" s="3">
        <f>'Population at Risk'!AB80/'Population at Risk'!AB$5</f>
        <v>0</v>
      </c>
      <c r="AC80" s="3">
        <f>'Population at Risk'!AC80/'Population at Risk'!AC$5</f>
        <v>0</v>
      </c>
      <c r="AD80" s="3">
        <f>'Population at Risk'!AD80/'Population at Risk'!AD$5</f>
        <v>0</v>
      </c>
      <c r="AE80" s="3">
        <f>'Population at Risk'!AE80/'Population at Risk'!AE$5</f>
        <v>0</v>
      </c>
      <c r="AF80" s="3">
        <f>'Population at Risk'!AF80/'Population at Risk'!AF$5</f>
        <v>0</v>
      </c>
      <c r="AG80" s="3">
        <f>'Population at Risk'!AG80/'Population at Risk'!AG$5</f>
        <v>0</v>
      </c>
      <c r="AH80" s="3">
        <f>'Population at Risk'!AH80/'Population at Risk'!AH$5</f>
        <v>0</v>
      </c>
      <c r="AI80" s="3">
        <f>'Population at Risk'!AI80/'Population at Risk'!AI$5</f>
        <v>0</v>
      </c>
      <c r="AJ80" s="3">
        <f>'Population at Risk'!AJ80/'Population at Risk'!AJ$5</f>
        <v>0</v>
      </c>
      <c r="AK80" s="3">
        <f>'Population at Risk'!AK80/'Population at Risk'!AK$5</f>
        <v>0</v>
      </c>
      <c r="AL80" s="3">
        <f>'Population at Risk'!AL80/'Population at Risk'!AL$5</f>
        <v>0</v>
      </c>
      <c r="AM80" s="3">
        <f>'Population at Risk'!AM80/'Population at Risk'!AM$5</f>
        <v>0</v>
      </c>
      <c r="AN80" s="3">
        <f>'Population at Risk'!AN80/'Population at Risk'!AN$5</f>
        <v>0</v>
      </c>
      <c r="AO80" s="3">
        <f>'Population at Risk'!AO80/'Population at Risk'!AO$5</f>
        <v>0</v>
      </c>
      <c r="AP80" s="3">
        <f>'Population at Risk'!AP80/'Population at Risk'!AP$5</f>
        <v>0</v>
      </c>
      <c r="AQ80" s="3">
        <f>'Population at Risk'!AQ80/'Population at Risk'!AQ$5</f>
        <v>0</v>
      </c>
      <c r="AR80" s="3">
        <f>'Population at Risk'!AR80/'Population at Risk'!AR$5</f>
        <v>0</v>
      </c>
      <c r="AS80" s="3">
        <f>'Population at Risk'!AS80/'Population at Risk'!AS$5</f>
        <v>0</v>
      </c>
      <c r="AT80" s="3">
        <f>'Population at Risk'!AT80/'Population at Risk'!AT$5</f>
        <v>0</v>
      </c>
      <c r="AU80" s="3">
        <f>'Population at Risk'!AU80/'Population at Risk'!AU$5</f>
        <v>0</v>
      </c>
      <c r="AV80" s="3">
        <f>'Population at Risk'!AV80/'Population at Risk'!AV$5</f>
        <v>0</v>
      </c>
      <c r="AW80" s="3">
        <f>'Population at Risk'!AW80/'Population at Risk'!AW$5</f>
        <v>0</v>
      </c>
      <c r="AX80" s="3">
        <f>'Population at Risk'!AX80/'Population at Risk'!AX$5</f>
        <v>0</v>
      </c>
      <c r="AY80" s="3">
        <f>'Population at Risk'!AY80/'Population at Risk'!AY$5</f>
        <v>0</v>
      </c>
      <c r="AZ80" s="3">
        <f>'Population at Risk'!AZ80/'Population at Risk'!AZ$5</f>
        <v>0</v>
      </c>
      <c r="BA80" s="3">
        <f>'Population at Risk'!BA80/'Population at Risk'!BA$5</f>
        <v>0</v>
      </c>
      <c r="BB80" s="3">
        <f>'Population at Risk'!BB80/'Population at Risk'!BB$5</f>
        <v>0</v>
      </c>
      <c r="BC80" s="5">
        <f>'Population at Risk'!BC80/'Population at Risk'!BC$5</f>
        <v>0</v>
      </c>
      <c r="BD80" s="9">
        <v>78</v>
      </c>
    </row>
    <row r="81" spans="2:56" x14ac:dyDescent="0.35">
      <c r="B81" s="3" t="s">
        <v>77</v>
      </c>
      <c r="C81" s="60">
        <f>'Population at Risk'!C81/'Population at Risk'!C$5</f>
        <v>0</v>
      </c>
      <c r="D81" s="3">
        <f>'Population at Risk'!D81/'Population at Risk'!D$5</f>
        <v>0</v>
      </c>
      <c r="E81" s="3">
        <f>'Population at Risk'!E81/'Population at Risk'!E$5</f>
        <v>0</v>
      </c>
      <c r="F81" s="3">
        <f>'Population at Risk'!F81/'Population at Risk'!F$5</f>
        <v>0</v>
      </c>
      <c r="G81" s="3">
        <f>'Population at Risk'!G81/'Population at Risk'!G$5</f>
        <v>0</v>
      </c>
      <c r="H81" s="3">
        <f>'Population at Risk'!H81/'Population at Risk'!H$5</f>
        <v>0</v>
      </c>
      <c r="I81" s="3">
        <f>'Population at Risk'!I81/'Population at Risk'!I$5</f>
        <v>0</v>
      </c>
      <c r="J81" s="3">
        <f>'Population at Risk'!J81/'Population at Risk'!J$5</f>
        <v>0</v>
      </c>
      <c r="K81" s="3">
        <f>'Population at Risk'!K81/'Population at Risk'!K$5</f>
        <v>0</v>
      </c>
      <c r="L81" s="3">
        <f>'Population at Risk'!L81/'Population at Risk'!L$5</f>
        <v>0</v>
      </c>
      <c r="M81" s="3">
        <f>'Population at Risk'!M81/'Population at Risk'!M$5</f>
        <v>0</v>
      </c>
      <c r="N81" s="3">
        <f>'Population at Risk'!N81/'Population at Risk'!N$5</f>
        <v>0</v>
      </c>
      <c r="O81" s="3">
        <f>'Population at Risk'!O81/'Population at Risk'!O$5</f>
        <v>0</v>
      </c>
      <c r="P81" s="3">
        <f>'Population at Risk'!P81/'Population at Risk'!P$5</f>
        <v>0</v>
      </c>
      <c r="Q81" s="3">
        <f>'Population at Risk'!Q81/'Population at Risk'!Q$5</f>
        <v>0</v>
      </c>
      <c r="R81" s="3">
        <f>'Population at Risk'!R81/'Population at Risk'!R$5</f>
        <v>0</v>
      </c>
      <c r="S81" s="3">
        <f>'Population at Risk'!S81/'Population at Risk'!S$5</f>
        <v>0</v>
      </c>
      <c r="T81" s="3">
        <f>'Population at Risk'!T81/'Population at Risk'!T$5</f>
        <v>0</v>
      </c>
      <c r="U81" s="3">
        <f>'Population at Risk'!U81/'Population at Risk'!U$5</f>
        <v>0</v>
      </c>
      <c r="V81" s="3">
        <f>'Population at Risk'!V81/'Population at Risk'!V$5</f>
        <v>0</v>
      </c>
      <c r="W81" s="3">
        <f>'Population at Risk'!W81/'Population at Risk'!W$5</f>
        <v>0</v>
      </c>
      <c r="X81" s="3">
        <f>'Population at Risk'!X81/'Population at Risk'!X$5</f>
        <v>0</v>
      </c>
      <c r="Y81" s="3">
        <f>'Population at Risk'!Y81/'Population at Risk'!Y$5</f>
        <v>0</v>
      </c>
      <c r="Z81" s="3">
        <f>'Population at Risk'!Z81/'Population at Risk'!Z$5</f>
        <v>0</v>
      </c>
      <c r="AA81" s="3">
        <f>'Population at Risk'!AA81/'Population at Risk'!AA$5</f>
        <v>0</v>
      </c>
      <c r="AB81" s="3">
        <f>'Population at Risk'!AB81/'Population at Risk'!AB$5</f>
        <v>0</v>
      </c>
      <c r="AC81" s="3">
        <f>'Population at Risk'!AC81/'Population at Risk'!AC$5</f>
        <v>0</v>
      </c>
      <c r="AD81" s="3">
        <f>'Population at Risk'!AD81/'Population at Risk'!AD$5</f>
        <v>0</v>
      </c>
      <c r="AE81" s="3">
        <f>'Population at Risk'!AE81/'Population at Risk'!AE$5</f>
        <v>0</v>
      </c>
      <c r="AF81" s="3">
        <f>'Population at Risk'!AF81/'Population at Risk'!AF$5</f>
        <v>0</v>
      </c>
      <c r="AG81" s="3">
        <f>'Population at Risk'!AG81/'Population at Risk'!AG$5</f>
        <v>0</v>
      </c>
      <c r="AH81" s="3">
        <f>'Population at Risk'!AH81/'Population at Risk'!AH$5</f>
        <v>0</v>
      </c>
      <c r="AI81" s="3">
        <f>'Population at Risk'!AI81/'Population at Risk'!AI$5</f>
        <v>0</v>
      </c>
      <c r="AJ81" s="3">
        <f>'Population at Risk'!AJ81/'Population at Risk'!AJ$5</f>
        <v>0</v>
      </c>
      <c r="AK81" s="3">
        <f>'Population at Risk'!AK81/'Population at Risk'!AK$5</f>
        <v>0</v>
      </c>
      <c r="AL81" s="3">
        <f>'Population at Risk'!AL81/'Population at Risk'!AL$5</f>
        <v>0</v>
      </c>
      <c r="AM81" s="3">
        <f>'Population at Risk'!AM81/'Population at Risk'!AM$5</f>
        <v>0</v>
      </c>
      <c r="AN81" s="3">
        <f>'Population at Risk'!AN81/'Population at Risk'!AN$5</f>
        <v>0</v>
      </c>
      <c r="AO81" s="3">
        <f>'Population at Risk'!AO81/'Population at Risk'!AO$5</f>
        <v>0</v>
      </c>
      <c r="AP81" s="3">
        <f>'Population at Risk'!AP81/'Population at Risk'!AP$5</f>
        <v>0</v>
      </c>
      <c r="AQ81" s="3">
        <f>'Population at Risk'!AQ81/'Population at Risk'!AQ$5</f>
        <v>0</v>
      </c>
      <c r="AR81" s="3">
        <f>'Population at Risk'!AR81/'Population at Risk'!AR$5</f>
        <v>0</v>
      </c>
      <c r="AS81" s="3">
        <f>'Population at Risk'!AS81/'Population at Risk'!AS$5</f>
        <v>0</v>
      </c>
      <c r="AT81" s="3">
        <f>'Population at Risk'!AT81/'Population at Risk'!AT$5</f>
        <v>0</v>
      </c>
      <c r="AU81" s="3">
        <f>'Population at Risk'!AU81/'Population at Risk'!AU$5</f>
        <v>0</v>
      </c>
      <c r="AV81" s="3">
        <f>'Population at Risk'!AV81/'Population at Risk'!AV$5</f>
        <v>0</v>
      </c>
      <c r="AW81" s="3">
        <f>'Population at Risk'!AW81/'Population at Risk'!AW$5</f>
        <v>0</v>
      </c>
      <c r="AX81" s="3">
        <f>'Population at Risk'!AX81/'Population at Risk'!AX$5</f>
        <v>0</v>
      </c>
      <c r="AY81" s="3">
        <f>'Population at Risk'!AY81/'Population at Risk'!AY$5</f>
        <v>0</v>
      </c>
      <c r="AZ81" s="3">
        <f>'Population at Risk'!AZ81/'Population at Risk'!AZ$5</f>
        <v>0</v>
      </c>
      <c r="BA81" s="3">
        <f>'Population at Risk'!BA81/'Population at Risk'!BA$5</f>
        <v>0</v>
      </c>
      <c r="BB81" s="3">
        <f>'Population at Risk'!BB81/'Population at Risk'!BB$5</f>
        <v>0</v>
      </c>
      <c r="BC81" s="5">
        <f>'Population at Risk'!BC81/'Population at Risk'!BC$5</f>
        <v>0</v>
      </c>
      <c r="BD81" s="9">
        <v>79</v>
      </c>
    </row>
    <row r="82" spans="2:56" x14ac:dyDescent="0.35">
      <c r="B82" s="3" t="s">
        <v>47</v>
      </c>
      <c r="C82" s="60">
        <f>'Population at Risk'!C82/'Population at Risk'!C$5</f>
        <v>1.1180189847881672E-3</v>
      </c>
      <c r="D82" s="3">
        <f>'Population at Risk'!D82/'Population at Risk'!D$5</f>
        <v>6.4758859301919456E-4</v>
      </c>
      <c r="E82" s="3">
        <f>'Population at Risk'!E82/'Population at Risk'!E$5</f>
        <v>2.3265819343556784E-4</v>
      </c>
      <c r="F82" s="3">
        <f>'Population at Risk'!F82/'Population at Risk'!F$5</f>
        <v>1.140520371747236E-3</v>
      </c>
      <c r="G82" s="3">
        <f>'Population at Risk'!G82/'Population at Risk'!G$5</f>
        <v>1.0282525464239494E-3</v>
      </c>
      <c r="H82" s="3">
        <f>'Population at Risk'!H82/'Population at Risk'!H$5</f>
        <v>4.1401722678664904E-3</v>
      </c>
      <c r="I82" s="3">
        <f>'Population at Risk'!I82/'Population at Risk'!I$5</f>
        <v>9.0719890777875897E-4</v>
      </c>
      <c r="J82" s="3">
        <f>'Population at Risk'!J82/'Population at Risk'!J$5</f>
        <v>2.8195631724127045E-3</v>
      </c>
      <c r="K82" s="3">
        <f>'Population at Risk'!K82/'Population at Risk'!K$5</f>
        <v>3.6514466162187531E-3</v>
      </c>
      <c r="L82" s="3">
        <f>'Population at Risk'!L82/'Population at Risk'!L$5</f>
        <v>1.1302948506441643E-3</v>
      </c>
      <c r="M82" s="3">
        <f>'Population at Risk'!M82/'Population at Risk'!M$5</f>
        <v>1.1302948506441647E-3</v>
      </c>
      <c r="N82" s="3">
        <f>'Population at Risk'!N82/'Population at Risk'!N$5</f>
        <v>4.7777881204572473E-3</v>
      </c>
      <c r="O82" s="3">
        <f>'Population at Risk'!O82/'Population at Risk'!O$5</f>
        <v>4.3728424175819517E-3</v>
      </c>
      <c r="P82" s="3">
        <f>'Population at Risk'!P82/'Population at Risk'!P$5</f>
        <v>9.0611276806708523E-4</v>
      </c>
      <c r="Q82" s="3">
        <f>'Population at Risk'!Q82/'Population at Risk'!Q$5</f>
        <v>5.3273892734804107E-4</v>
      </c>
      <c r="R82" s="3">
        <f>'Population at Risk'!R82/'Population at Risk'!R$5</f>
        <v>1.3136630336527079E-3</v>
      </c>
      <c r="S82" s="3">
        <f>'Population at Risk'!S82/'Population at Risk'!S$5</f>
        <v>2.0463794362720255E-3</v>
      </c>
      <c r="T82" s="3">
        <f>'Population at Risk'!T82/'Population at Risk'!T$5</f>
        <v>2.0943067043656585E-3</v>
      </c>
      <c r="U82" s="3">
        <f>'Population at Risk'!U82/'Population at Risk'!U$5</f>
        <v>0</v>
      </c>
      <c r="V82" s="3">
        <f>'Population at Risk'!V82/'Population at Risk'!V$5</f>
        <v>1.8509349419302996E-3</v>
      </c>
      <c r="W82" s="3">
        <f>'Population at Risk'!W82/'Population at Risk'!W$5</f>
        <v>2.9008046265660697E-3</v>
      </c>
      <c r="X82" s="3">
        <f>'Population at Risk'!X82/'Population at Risk'!X$5</f>
        <v>2.900804626566071E-3</v>
      </c>
      <c r="Y82" s="3">
        <f>'Population at Risk'!Y82/'Population at Risk'!Y$5</f>
        <v>2.3203590314767554E-3</v>
      </c>
      <c r="Z82" s="3">
        <f>'Population at Risk'!Z82/'Population at Risk'!Z$5</f>
        <v>5.704091915982039E-3</v>
      </c>
      <c r="AA82" s="3">
        <f>'Population at Risk'!AA82/'Population at Risk'!AA$5</f>
        <v>4.6427377331611812E-3</v>
      </c>
      <c r="AB82" s="3">
        <f>'Population at Risk'!AB82/'Population at Risk'!AB$5</f>
        <v>5.7583769412542852E-4</v>
      </c>
      <c r="AC82" s="3">
        <f>'Population at Risk'!AC82/'Population at Risk'!AC$5</f>
        <v>5.0041154658876036E-3</v>
      </c>
      <c r="AD82" s="3">
        <f>'Population at Risk'!AD82/'Population at Risk'!AD$5</f>
        <v>9.4812722501271549E-4</v>
      </c>
      <c r="AE82" s="3">
        <f>'Population at Risk'!AE82/'Population at Risk'!AE$5</f>
        <v>9.6943955572006133E-4</v>
      </c>
      <c r="AF82" s="3">
        <f>'Population at Risk'!AF82/'Population at Risk'!AF$5</f>
        <v>6.3699320849957908E-3</v>
      </c>
      <c r="AG82" s="3">
        <f>'Population at Risk'!AG82/'Population at Risk'!AG$5</f>
        <v>9.6943955572006122E-4</v>
      </c>
      <c r="AH82" s="3">
        <f>'Population at Risk'!AH82/'Population at Risk'!AH$5</f>
        <v>3.9322546329751016E-3</v>
      </c>
      <c r="AI82" s="3">
        <f>'Population at Risk'!AI82/'Population at Risk'!AI$5</f>
        <v>1.8358311713158892E-3</v>
      </c>
      <c r="AJ82" s="3">
        <f>'Population at Risk'!AJ82/'Population at Risk'!AJ$5</f>
        <v>1.4305602743555211E-3</v>
      </c>
      <c r="AK82" s="3">
        <f>'Population at Risk'!AK82/'Population at Risk'!AK$5</f>
        <v>1.7251841554994513E-4</v>
      </c>
      <c r="AL82" s="3">
        <f>'Population at Risk'!AL82/'Population at Risk'!AL$5</f>
        <v>4.9915738643339282E-3</v>
      </c>
      <c r="AM82" s="3">
        <f>'Population at Risk'!AM82/'Population at Risk'!AM$5</f>
        <v>4.7463596428420933E-3</v>
      </c>
      <c r="AN82" s="3">
        <f>'Population at Risk'!AN82/'Population at Risk'!AN$5</f>
        <v>0</v>
      </c>
      <c r="AO82" s="3">
        <f>'Population at Risk'!AO82/'Population at Risk'!AO$5</f>
        <v>0</v>
      </c>
      <c r="AP82" s="3">
        <f>'Population at Risk'!AP82/'Population at Risk'!AP$5</f>
        <v>7.341627743226402E-4</v>
      </c>
      <c r="AQ82" s="3">
        <f>'Population at Risk'!AQ82/'Population at Risk'!AQ$5</f>
        <v>4.3946893609533516E-3</v>
      </c>
      <c r="AR82" s="3">
        <f>'Population at Risk'!AR82/'Population at Risk'!AR$5</f>
        <v>2.8347826411367722E-3</v>
      </c>
      <c r="AS82" s="3">
        <f>'Population at Risk'!AS82/'Population at Risk'!AS$5</f>
        <v>8.2874320717518971E-4</v>
      </c>
      <c r="AT82" s="3">
        <f>'Population at Risk'!AT82/'Population at Risk'!AT$5</f>
        <v>0</v>
      </c>
      <c r="AU82" s="3">
        <f>'Population at Risk'!AU82/'Population at Risk'!AU$5</f>
        <v>0</v>
      </c>
      <c r="AV82" s="3">
        <f>'Population at Risk'!AV82/'Population at Risk'!AV$5</f>
        <v>2.4802967696857829E-3</v>
      </c>
      <c r="AW82" s="3">
        <f>'Population at Risk'!AW82/'Population at Risk'!AW$5</f>
        <v>2.9996005300875206E-3</v>
      </c>
      <c r="AX82" s="3">
        <f>'Population at Risk'!AX82/'Population at Risk'!AX$5</f>
        <v>2.4243247896526014E-3</v>
      </c>
      <c r="AY82" s="3">
        <f>'Population at Risk'!AY82/'Population at Risk'!AY$5</f>
        <v>2.54819709101009E-3</v>
      </c>
      <c r="AZ82" s="3">
        <f>'Population at Risk'!AZ82/'Population at Risk'!AZ$5</f>
        <v>2.2252827254562618E-3</v>
      </c>
      <c r="BA82" s="3">
        <f>'Population at Risk'!BA82/'Population at Risk'!BA$5</f>
        <v>6.0714051649024374E-3</v>
      </c>
      <c r="BB82" s="3">
        <f>'Population at Risk'!BB82/'Population at Risk'!BB$5</f>
        <v>2.2415114248239771E-3</v>
      </c>
      <c r="BC82" s="5">
        <f>'Population at Risk'!BC82/'Population at Risk'!BC$5</f>
        <v>0</v>
      </c>
      <c r="BD82" s="9">
        <v>80</v>
      </c>
    </row>
    <row r="83" spans="2:56" x14ac:dyDescent="0.35">
      <c r="B83" s="3" t="s">
        <v>48</v>
      </c>
      <c r="C83" s="60">
        <f>'Population at Risk'!C83/'Population at Risk'!C$5</f>
        <v>1.8267896409270849E-3</v>
      </c>
      <c r="D83" s="3">
        <f>'Population at Risk'!D83/'Population at Risk'!D$5</f>
        <v>1.1784444782838562E-3</v>
      </c>
      <c r="E83" s="3">
        <f>'Population at Risk'!E83/'Population at Risk'!E$5</f>
        <v>6.0647978513541268E-4</v>
      </c>
      <c r="F83" s="3">
        <f>'Population at Risk'!F83/'Population at Risk'!F$5</f>
        <v>1.6090328896019095E-3</v>
      </c>
      <c r="G83" s="3">
        <f>'Population at Risk'!G83/'Population at Risk'!G$5</f>
        <v>1.6116992160240555E-3</v>
      </c>
      <c r="H83" s="3">
        <f>'Population at Risk'!H83/'Population at Risk'!H$5</f>
        <v>5.8031892933757961E-3</v>
      </c>
      <c r="I83" s="3">
        <f>'Population at Risk'!I83/'Population at Risk'!I$5</f>
        <v>1.0814631047532098E-3</v>
      </c>
      <c r="J83" s="3">
        <f>'Population at Risk'!J83/'Population at Risk'!J$5</f>
        <v>3.6036780027810787E-3</v>
      </c>
      <c r="K83" s="3">
        <f>'Population at Risk'!K83/'Population at Risk'!K$5</f>
        <v>4.5589698980275069E-3</v>
      </c>
      <c r="L83" s="3">
        <f>'Population at Risk'!L83/'Population at Risk'!L$5</f>
        <v>1.6877531953496197E-3</v>
      </c>
      <c r="M83" s="3">
        <f>'Population at Risk'!M83/'Population at Risk'!M$5</f>
        <v>1.6877531953496201E-3</v>
      </c>
      <c r="N83" s="3">
        <f>'Population at Risk'!N83/'Population at Risk'!N$5</f>
        <v>7.8868184772364312E-3</v>
      </c>
      <c r="O83" s="3">
        <f>'Population at Risk'!O83/'Population at Risk'!O$5</f>
        <v>6.0428960642967613E-3</v>
      </c>
      <c r="P83" s="3">
        <f>'Population at Risk'!P83/'Population at Risk'!P$5</f>
        <v>1.1259783662010102E-3</v>
      </c>
      <c r="Q83" s="3">
        <f>'Population at Risk'!Q83/'Population at Risk'!Q$5</f>
        <v>7.2040832220928287E-4</v>
      </c>
      <c r="R83" s="3">
        <f>'Population at Risk'!R83/'Population at Risk'!R$5</f>
        <v>1.563500788519174E-3</v>
      </c>
      <c r="S83" s="3">
        <f>'Population at Risk'!S83/'Population at Risk'!S$5</f>
        <v>2.7997094134796664E-3</v>
      </c>
      <c r="T83" s="3">
        <f>'Population at Risk'!T83/'Population at Risk'!T$5</f>
        <v>3.0668128822090059E-3</v>
      </c>
      <c r="U83" s="3">
        <f>'Population at Risk'!U83/'Population at Risk'!U$5</f>
        <v>0</v>
      </c>
      <c r="V83" s="3">
        <f>'Population at Risk'!V83/'Population at Risk'!V$5</f>
        <v>2.7174084705231692E-3</v>
      </c>
      <c r="W83" s="3">
        <f>'Population at Risk'!W83/'Population at Risk'!W$5</f>
        <v>3.738200580983965E-3</v>
      </c>
      <c r="X83" s="3">
        <f>'Population at Risk'!X83/'Population at Risk'!X$5</f>
        <v>3.7382005809839668E-3</v>
      </c>
      <c r="Y83" s="3">
        <f>'Population at Risk'!Y83/'Population at Risk'!Y$5</f>
        <v>3.1507216280252928E-3</v>
      </c>
      <c r="Z83" s="3">
        <f>'Population at Risk'!Z83/'Population at Risk'!Z$5</f>
        <v>8.90231087902567E-3</v>
      </c>
      <c r="AA83" s="3">
        <f>'Population at Risk'!AA83/'Population at Risk'!AA$5</f>
        <v>6.9197555809670302E-3</v>
      </c>
      <c r="AB83" s="3">
        <f>'Population at Risk'!AB83/'Population at Risk'!AB$5</f>
        <v>1.0268516754138523E-3</v>
      </c>
      <c r="AC83" s="3">
        <f>'Population at Risk'!AC83/'Population at Risk'!AC$5</f>
        <v>7.679426045839992E-3</v>
      </c>
      <c r="AD83" s="3">
        <f>'Population at Risk'!AD83/'Population at Risk'!AD$5</f>
        <v>1.3625297706390215E-3</v>
      </c>
      <c r="AE83" s="3">
        <f>'Population at Risk'!AE83/'Population at Risk'!AE$5</f>
        <v>1.3382994842379384E-3</v>
      </c>
      <c r="AF83" s="3">
        <f>'Population at Risk'!AF83/'Population at Risk'!AF$5</f>
        <v>9.0693348290250154E-3</v>
      </c>
      <c r="AG83" s="3">
        <f>'Population at Risk'!AG83/'Population at Risk'!AG$5</f>
        <v>1.3382994842379382E-3</v>
      </c>
      <c r="AH83" s="3">
        <f>'Population at Risk'!AH83/'Population at Risk'!AH$5</f>
        <v>5.4562608949690252E-3</v>
      </c>
      <c r="AI83" s="3">
        <f>'Population at Risk'!AI83/'Population at Risk'!AI$5</f>
        <v>2.6370134163016938E-3</v>
      </c>
      <c r="AJ83" s="3">
        <f>'Population at Risk'!AJ83/'Population at Risk'!AJ$5</f>
        <v>2.2875142551288768E-3</v>
      </c>
      <c r="AK83" s="3">
        <f>'Population at Risk'!AK83/'Population at Risk'!AK$5</f>
        <v>1.8001921622602972E-4</v>
      </c>
      <c r="AL83" s="3">
        <f>'Population at Risk'!AL83/'Population at Risk'!AL$5</f>
        <v>6.8206031197321987E-3</v>
      </c>
      <c r="AM83" s="3">
        <f>'Population at Risk'!AM83/'Population at Risk'!AM$5</f>
        <v>6.5145090042964555E-3</v>
      </c>
      <c r="AN83" s="3">
        <f>'Population at Risk'!AN83/'Population at Risk'!AN$5</f>
        <v>0</v>
      </c>
      <c r="AO83" s="3">
        <f>'Population at Risk'!AO83/'Population at Risk'!AO$5</f>
        <v>0</v>
      </c>
      <c r="AP83" s="3">
        <f>'Population at Risk'!AP83/'Population at Risk'!AP$5</f>
        <v>1.3266450132496832E-3</v>
      </c>
      <c r="AQ83" s="3">
        <f>'Population at Risk'!AQ83/'Population at Risk'!AQ$5</f>
        <v>7.1845764271765465E-3</v>
      </c>
      <c r="AR83" s="3">
        <f>'Population at Risk'!AR83/'Population at Risk'!AR$5</f>
        <v>4.1562056310369177E-3</v>
      </c>
      <c r="AS83" s="3">
        <f>'Population at Risk'!AS83/'Population at Risk'!AS$5</f>
        <v>9.8793681759302282E-4</v>
      </c>
      <c r="AT83" s="3">
        <f>'Population at Risk'!AT83/'Population at Risk'!AT$5</f>
        <v>0</v>
      </c>
      <c r="AU83" s="3">
        <f>'Population at Risk'!AU83/'Population at Risk'!AU$5</f>
        <v>0</v>
      </c>
      <c r="AV83" s="3">
        <f>'Population at Risk'!AV83/'Population at Risk'!AV$5</f>
        <v>3.8614365022254303E-3</v>
      </c>
      <c r="AW83" s="3">
        <f>'Population at Risk'!AW83/'Population at Risk'!AW$5</f>
        <v>4.2460285432710278E-3</v>
      </c>
      <c r="AX83" s="3">
        <f>'Population at Risk'!AX83/'Population at Risk'!AX$5</f>
        <v>3.1681517137505583E-3</v>
      </c>
      <c r="AY83" s="3">
        <f>'Population at Risk'!AY83/'Population at Risk'!AY$5</f>
        <v>3.6940154443778589E-3</v>
      </c>
      <c r="AZ83" s="3">
        <f>'Population at Risk'!AZ83/'Population at Risk'!AZ$5</f>
        <v>3.629614653902759E-3</v>
      </c>
      <c r="BA83" s="3">
        <f>'Population at Risk'!BA83/'Population at Risk'!BA$5</f>
        <v>8.575226603586875E-3</v>
      </c>
      <c r="BB83" s="3">
        <f>'Population at Risk'!BB83/'Population at Risk'!BB$5</f>
        <v>3.0120309771072191E-3</v>
      </c>
      <c r="BC83" s="5">
        <f>'Population at Risk'!BC83/'Population at Risk'!BC$5</f>
        <v>0</v>
      </c>
      <c r="BD83" s="9">
        <v>81</v>
      </c>
    </row>
    <row r="84" spans="2:56" x14ac:dyDescent="0.35">
      <c r="B84" s="3" t="s">
        <v>49</v>
      </c>
      <c r="C84" s="60">
        <f>'Population at Risk'!C84/'Population at Risk'!C$5</f>
        <v>5.1380218598376937E-3</v>
      </c>
      <c r="D84" s="3">
        <f>'Population at Risk'!D84/'Population at Risk'!D$5</f>
        <v>3.0200965727380084E-3</v>
      </c>
      <c r="E84" s="3">
        <f>'Population at Risk'!E84/'Population at Risk'!E$5</f>
        <v>1.1519978650083675E-3</v>
      </c>
      <c r="F84" s="3">
        <f>'Population at Risk'!F84/'Population at Risk'!F$5</f>
        <v>2.4899076143175222E-3</v>
      </c>
      <c r="G84" s="3">
        <f>'Population at Risk'!G84/'Population at Risk'!G$5</f>
        <v>2.1778596585043074E-3</v>
      </c>
      <c r="H84" s="3">
        <f>'Population at Risk'!H84/'Population at Risk'!H$5</f>
        <v>9.3618415982082634E-3</v>
      </c>
      <c r="I84" s="3">
        <f>'Population at Risk'!I84/'Population at Risk'!I$5</f>
        <v>1.3569189890136747E-3</v>
      </c>
      <c r="J84" s="3">
        <f>'Population at Risk'!J84/'Population at Risk'!J$5</f>
        <v>5.8885185468129974E-3</v>
      </c>
      <c r="K84" s="3">
        <f>'Population at Risk'!K84/'Population at Risk'!K$5</f>
        <v>6.1898842701746497E-3</v>
      </c>
      <c r="L84" s="3">
        <f>'Population at Risk'!L84/'Population at Risk'!L$5</f>
        <v>3.1951678377680564E-3</v>
      </c>
      <c r="M84" s="3">
        <f>'Population at Risk'!M84/'Population at Risk'!M$5</f>
        <v>3.1951678377680564E-3</v>
      </c>
      <c r="N84" s="3">
        <f>'Population at Risk'!N84/'Population at Risk'!N$5</f>
        <v>1.856125793732653E-2</v>
      </c>
      <c r="O84" s="3">
        <f>'Population at Risk'!O84/'Population at Risk'!O$5</f>
        <v>9.992900877840577E-3</v>
      </c>
      <c r="P84" s="3">
        <f>'Population at Risk'!P84/'Population at Risk'!P$5</f>
        <v>1.8196946866637959E-3</v>
      </c>
      <c r="Q84" s="3">
        <f>'Population at Risk'!Q84/'Population at Risk'!Q$5</f>
        <v>1.0650957204610795E-3</v>
      </c>
      <c r="R84" s="3">
        <f>'Population at Risk'!R84/'Population at Risk'!R$5</f>
        <v>2.6467933015963258E-3</v>
      </c>
      <c r="S84" s="3">
        <f>'Population at Risk'!S84/'Population at Risk'!S$5</f>
        <v>5.57795860720033E-3</v>
      </c>
      <c r="T84" s="3">
        <f>'Population at Risk'!T84/'Population at Risk'!T$5</f>
        <v>7.7969187734205567E-3</v>
      </c>
      <c r="U84" s="3">
        <f>'Population at Risk'!U84/'Population at Risk'!U$5</f>
        <v>0</v>
      </c>
      <c r="V84" s="3">
        <f>'Population at Risk'!V84/'Population at Risk'!V$5</f>
        <v>5.1401801966284863E-3</v>
      </c>
      <c r="W84" s="3">
        <f>'Population at Risk'!W84/'Population at Risk'!W$5</f>
        <v>6.6505718482091775E-3</v>
      </c>
      <c r="X84" s="3">
        <f>'Population at Risk'!X84/'Population at Risk'!X$5</f>
        <v>6.6505718482091801E-3</v>
      </c>
      <c r="Y84" s="3">
        <f>'Population at Risk'!Y84/'Population at Risk'!Y$5</f>
        <v>5.5166246088923891E-3</v>
      </c>
      <c r="Z84" s="3">
        <f>'Population at Risk'!Z84/'Population at Risk'!Z$5</f>
        <v>1.9018405363866956E-2</v>
      </c>
      <c r="AA84" s="3">
        <f>'Population at Risk'!AA84/'Population at Risk'!AA$5</f>
        <v>1.3246278316545863E-2</v>
      </c>
      <c r="AB84" s="3">
        <f>'Population at Risk'!AB84/'Population at Risk'!AB$5</f>
        <v>2.5828456788319631E-3</v>
      </c>
      <c r="AC84" s="3">
        <f>'Population at Risk'!AC84/'Population at Risk'!AC$5</f>
        <v>1.5633352941986405E-2</v>
      </c>
      <c r="AD84" s="3">
        <f>'Population at Risk'!AD84/'Population at Risk'!AD$5</f>
        <v>2.2208983917926211E-3</v>
      </c>
      <c r="AE84" s="3">
        <f>'Population at Risk'!AE84/'Population at Risk'!AE$5</f>
        <v>2.3652594775896321E-3</v>
      </c>
      <c r="AF84" s="3">
        <f>'Population at Risk'!AF84/'Population at Risk'!AF$5</f>
        <v>1.5320589671304926E-2</v>
      </c>
      <c r="AG84" s="3">
        <f>'Population at Risk'!AG84/'Population at Risk'!AG$5</f>
        <v>2.3652594775896317E-3</v>
      </c>
      <c r="AH84" s="3">
        <f>'Population at Risk'!AH84/'Population at Risk'!AH$5</f>
        <v>8.737516335341108E-3</v>
      </c>
      <c r="AI84" s="3">
        <f>'Population at Risk'!AI84/'Population at Risk'!AI$5</f>
        <v>5.7221274443921841E-3</v>
      </c>
      <c r="AJ84" s="3">
        <f>'Population at Risk'!AJ84/'Population at Risk'!AJ$5</f>
        <v>2.9528648941946453E-3</v>
      </c>
      <c r="AK84" s="3">
        <f>'Population at Risk'!AK84/'Population at Risk'!AK$5</f>
        <v>1.5081913710901569E-4</v>
      </c>
      <c r="AL84" s="3">
        <f>'Population at Risk'!AL84/'Population at Risk'!AL$5</f>
        <v>1.0421207345104438E-2</v>
      </c>
      <c r="AM84" s="3">
        <f>'Population at Risk'!AM84/'Population at Risk'!AM$5</f>
        <v>1.0411663527403024E-2</v>
      </c>
      <c r="AN84" s="3">
        <f>'Population at Risk'!AN84/'Population at Risk'!AN$5</f>
        <v>0</v>
      </c>
      <c r="AO84" s="3">
        <f>'Population at Risk'!AO84/'Population at Risk'!AO$5</f>
        <v>0</v>
      </c>
      <c r="AP84" s="3">
        <f>'Population at Risk'!AP84/'Population at Risk'!AP$5</f>
        <v>3.1868935448900139E-3</v>
      </c>
      <c r="AQ84" s="3">
        <f>'Population at Risk'!AQ84/'Population at Risk'!AQ$5</f>
        <v>1.4230960180324289E-2</v>
      </c>
      <c r="AR84" s="3">
        <f>'Population at Risk'!AR84/'Population at Risk'!AR$5</f>
        <v>7.9793005009138485E-3</v>
      </c>
      <c r="AS84" s="3">
        <f>'Population at Risk'!AS84/'Population at Risk'!AS$5</f>
        <v>1.2395709311263333E-3</v>
      </c>
      <c r="AT84" s="3">
        <f>'Population at Risk'!AT84/'Population at Risk'!AT$5</f>
        <v>0</v>
      </c>
      <c r="AU84" s="3">
        <f>'Population at Risk'!AU84/'Population at Risk'!AU$5</f>
        <v>0</v>
      </c>
      <c r="AV84" s="3">
        <f>'Population at Risk'!AV84/'Population at Risk'!AV$5</f>
        <v>6.8462429553083565E-3</v>
      </c>
      <c r="AW84" s="3">
        <f>'Population at Risk'!AW84/'Population at Risk'!AW$5</f>
        <v>6.8235793406496827E-3</v>
      </c>
      <c r="AX84" s="3">
        <f>'Population at Risk'!AX84/'Population at Risk'!AX$5</f>
        <v>5.9893966803703392E-3</v>
      </c>
      <c r="AY84" s="3">
        <f>'Population at Risk'!AY84/'Population at Risk'!AY$5</f>
        <v>7.4983439734592084E-3</v>
      </c>
      <c r="AZ84" s="3">
        <f>'Population at Risk'!AZ84/'Population at Risk'!AZ$5</f>
        <v>8.1780842265398064E-3</v>
      </c>
      <c r="BA84" s="3">
        <f>'Population at Risk'!BA84/'Population at Risk'!BA$5</f>
        <v>1.4186677542441049E-2</v>
      </c>
      <c r="BB84" s="3">
        <f>'Population at Risk'!BB84/'Population at Risk'!BB$5</f>
        <v>5.1796064800683755E-3</v>
      </c>
      <c r="BC84" s="5">
        <f>'Population at Risk'!BC84/'Population at Risk'!BC$5</f>
        <v>0</v>
      </c>
      <c r="BD84" s="9">
        <v>82</v>
      </c>
    </row>
    <row r="85" spans="2:56" x14ac:dyDescent="0.35">
      <c r="B85" s="3" t="s">
        <v>50</v>
      </c>
      <c r="C85" s="60">
        <f>'Population at Risk'!C85/'Population at Risk'!C$5</f>
        <v>4.3081866078136175E-3</v>
      </c>
      <c r="D85" s="3">
        <f>'Population at Risk'!D85/'Population at Risk'!D$5</f>
        <v>2.6545181903788202E-3</v>
      </c>
      <c r="E85" s="3">
        <f>'Population at Risk'!E85/'Population at Risk'!E$5</f>
        <v>1.1958000651987998E-3</v>
      </c>
      <c r="F85" s="3">
        <f>'Population at Risk'!F85/'Population at Risk'!F$5</f>
        <v>2.0458476576239513E-3</v>
      </c>
      <c r="G85" s="3">
        <f>'Population at Risk'!G85/'Population at Risk'!G$5</f>
        <v>1.7035702217633693E-3</v>
      </c>
      <c r="H85" s="3">
        <f>'Population at Risk'!H85/'Population at Risk'!H$5</f>
        <v>8.2533023659792249E-3</v>
      </c>
      <c r="I85" s="3">
        <f>'Population at Risk'!I85/'Population at Risk'!I$5</f>
        <v>1.4943285068884772E-3</v>
      </c>
      <c r="J85" s="3">
        <f>'Population at Risk'!J85/'Population at Risk'!J$5</f>
        <v>5.1669197422324455E-3</v>
      </c>
      <c r="K85" s="3">
        <f>'Population at Risk'!K85/'Population at Risk'!K$5</f>
        <v>6.4940115320040407E-3</v>
      </c>
      <c r="L85" s="3">
        <f>'Population at Risk'!L85/'Population at Risk'!L$5</f>
        <v>2.2288872416688457E-3</v>
      </c>
      <c r="M85" s="3">
        <f>'Population at Risk'!M85/'Population at Risk'!M$5</f>
        <v>2.2288872416688461E-3</v>
      </c>
      <c r="N85" s="3">
        <f>'Population at Risk'!N85/'Population at Risk'!N$5</f>
        <v>1.456187086795783E-2</v>
      </c>
      <c r="O85" s="3">
        <f>'Population at Risk'!O85/'Population at Risk'!O$5</f>
        <v>8.6989683148752592E-3</v>
      </c>
      <c r="P85" s="3">
        <f>'Population at Risk'!P85/'Population at Risk'!P$5</f>
        <v>1.4959453252328138E-3</v>
      </c>
      <c r="Q85" s="3">
        <f>'Population at Risk'!Q85/'Population at Risk'!Q$5</f>
        <v>1.1158145642925596E-3</v>
      </c>
      <c r="R85" s="3">
        <f>'Population at Risk'!R85/'Population at Risk'!R$5</f>
        <v>2.4847447321108365E-3</v>
      </c>
      <c r="S85" s="3">
        <f>'Population at Risk'!S85/'Population at Risk'!S$5</f>
        <v>5.0513761145244192E-3</v>
      </c>
      <c r="T85" s="3">
        <f>'Population at Risk'!T85/'Population at Risk'!T$5</f>
        <v>6.7355091412967388E-3</v>
      </c>
      <c r="U85" s="3">
        <f>'Population at Risk'!U85/'Population at Risk'!U$5</f>
        <v>0</v>
      </c>
      <c r="V85" s="3">
        <f>'Population at Risk'!V85/'Population at Risk'!V$5</f>
        <v>4.7200693151732732E-3</v>
      </c>
      <c r="W85" s="3">
        <f>'Population at Risk'!W85/'Population at Risk'!W$5</f>
        <v>6.2309945992848788E-3</v>
      </c>
      <c r="X85" s="3">
        <f>'Population at Risk'!X85/'Population at Risk'!X$5</f>
        <v>6.2309945992848796E-3</v>
      </c>
      <c r="Y85" s="3">
        <f>'Population at Risk'!Y85/'Population at Risk'!Y$5</f>
        <v>4.9509836649046018E-3</v>
      </c>
      <c r="Z85" s="3">
        <f>'Population at Risk'!Z85/'Population at Risk'!Z$5</f>
        <v>1.6653232881647054E-2</v>
      </c>
      <c r="AA85" s="3">
        <f>'Population at Risk'!AA85/'Population at Risk'!AA$5</f>
        <v>1.2031646475618685E-2</v>
      </c>
      <c r="AB85" s="3">
        <f>'Population at Risk'!AB85/'Population at Risk'!AB$5</f>
        <v>2.2671426164842827E-3</v>
      </c>
      <c r="AC85" s="3">
        <f>'Population at Risk'!AC85/'Population at Risk'!AC$5</f>
        <v>1.397216447039566E-2</v>
      </c>
      <c r="AD85" s="3">
        <f>'Population at Risk'!AD85/'Population at Risk'!AD$5</f>
        <v>2.1506509974050197E-3</v>
      </c>
      <c r="AE85" s="3">
        <f>'Population at Risk'!AE85/'Population at Risk'!AE$5</f>
        <v>2.4563833770612593E-3</v>
      </c>
      <c r="AF85" s="3">
        <f>'Population at Risk'!AF85/'Population at Risk'!AF$5</f>
        <v>1.4424245541120567E-2</v>
      </c>
      <c r="AG85" s="3">
        <f>'Population at Risk'!AG85/'Population at Risk'!AG$5</f>
        <v>2.4563833770612589E-3</v>
      </c>
      <c r="AH85" s="3">
        <f>'Population at Risk'!AH85/'Population at Risk'!AH$5</f>
        <v>8.3529840015601538E-3</v>
      </c>
      <c r="AI85" s="3">
        <f>'Population at Risk'!AI85/'Population at Risk'!AI$5</f>
        <v>5.0515086865780684E-3</v>
      </c>
      <c r="AJ85" s="3">
        <f>'Population at Risk'!AJ85/'Population at Risk'!AJ$5</f>
        <v>3.2539413147791973E-3</v>
      </c>
      <c r="AK85" s="3">
        <f>'Population at Risk'!AK85/'Population at Risk'!AK$5</f>
        <v>1.1311435283176176E-4</v>
      </c>
      <c r="AL85" s="3">
        <f>'Population at Risk'!AL85/'Population at Risk'!AL$5</f>
        <v>9.4627248886419921E-3</v>
      </c>
      <c r="AM85" s="3">
        <f>'Population at Risk'!AM85/'Population at Risk'!AM$5</f>
        <v>9.8173771928786215E-3</v>
      </c>
      <c r="AN85" s="3">
        <f>'Population at Risk'!AN85/'Population at Risk'!AN$5</f>
        <v>0</v>
      </c>
      <c r="AO85" s="3">
        <f>'Population at Risk'!AO85/'Population at Risk'!AO$5</f>
        <v>0</v>
      </c>
      <c r="AP85" s="3">
        <f>'Population at Risk'!AP85/'Population at Risk'!AP$5</f>
        <v>2.2301060923609582E-3</v>
      </c>
      <c r="AQ85" s="3">
        <f>'Population at Risk'!AQ85/'Population at Risk'!AQ$5</f>
        <v>1.3382894239345662E-2</v>
      </c>
      <c r="AR85" s="3">
        <f>'Population at Risk'!AR85/'Population at Risk'!AR$5</f>
        <v>7.1188097379749236E-3</v>
      </c>
      <c r="AS85" s="3">
        <f>'Population at Risk'!AS85/'Population at Risk'!AS$5</f>
        <v>1.3650971013669747E-3</v>
      </c>
      <c r="AT85" s="3">
        <f>'Population at Risk'!AT85/'Population at Risk'!AT$5</f>
        <v>0</v>
      </c>
      <c r="AU85" s="3">
        <f>'Population at Risk'!AU85/'Population at Risk'!AU$5</f>
        <v>0</v>
      </c>
      <c r="AV85" s="3">
        <f>'Population at Risk'!AV85/'Population at Risk'!AV$5</f>
        <v>5.7373444484626369E-3</v>
      </c>
      <c r="AW85" s="3">
        <f>'Population at Risk'!AW85/'Population at Risk'!AW$5</f>
        <v>6.6832046527587454E-3</v>
      </c>
      <c r="AX85" s="3">
        <f>'Population at Risk'!AX85/'Population at Risk'!AX$5</f>
        <v>4.5699442879126289E-3</v>
      </c>
      <c r="AY85" s="3">
        <f>'Population at Risk'!AY85/'Population at Risk'!AY$5</f>
        <v>6.3215363956864801E-3</v>
      </c>
      <c r="AZ85" s="3">
        <f>'Population at Risk'!AZ85/'Population at Risk'!AZ$5</f>
        <v>6.3549744364067963E-3</v>
      </c>
      <c r="BA85" s="3">
        <f>'Population at Risk'!BA85/'Population at Risk'!BA$5</f>
        <v>1.3871418041497916E-2</v>
      </c>
      <c r="BB85" s="3">
        <f>'Population at Risk'!BB85/'Population at Risk'!BB$5</f>
        <v>4.5213116663453999E-3</v>
      </c>
      <c r="BC85" s="5">
        <f>'Population at Risk'!BC85/'Population at Risk'!BC$5</f>
        <v>0</v>
      </c>
      <c r="BD85" s="9">
        <v>83</v>
      </c>
    </row>
    <row r="86" spans="2:56" x14ac:dyDescent="0.35">
      <c r="B86" s="3" t="s">
        <v>51</v>
      </c>
      <c r="C86" s="60">
        <f>'Population at Risk'!C86/'Population at Risk'!C$5</f>
        <v>5.5671925928037855E-3</v>
      </c>
      <c r="D86" s="3">
        <f>'Population at Risk'!D86/'Population at Risk'!D$5</f>
        <v>3.2625859782042604E-3</v>
      </c>
      <c r="E86" s="3">
        <f>'Population at Risk'!E86/'Population at Risk'!E$5</f>
        <v>1.2298356006410127E-3</v>
      </c>
      <c r="F86" s="3">
        <f>'Population at Risk'!F86/'Population at Risk'!F$5</f>
        <v>2.7534319021697471E-3</v>
      </c>
      <c r="G86" s="3">
        <f>'Population at Risk'!G86/'Population at Risk'!G$5</f>
        <v>1.9693341894907132E-3</v>
      </c>
      <c r="H86" s="3">
        <f>'Population at Risk'!H86/'Population at Risk'!H$5</f>
        <v>1.0003392148983409E-2</v>
      </c>
      <c r="I86" s="3">
        <f>'Population at Risk'!I86/'Population at Risk'!I$5</f>
        <v>2.1783077125113312E-3</v>
      </c>
      <c r="J86" s="3">
        <f>'Population at Risk'!J86/'Population at Risk'!J$5</f>
        <v>6.0664706222676168E-3</v>
      </c>
      <c r="K86" s="3">
        <f>'Population at Risk'!K86/'Population at Risk'!K$5</f>
        <v>8.7840700494653014E-3</v>
      </c>
      <c r="L86" s="3">
        <f>'Population at Risk'!L86/'Population at Risk'!L$5</f>
        <v>2.603808575628161E-3</v>
      </c>
      <c r="M86" s="3">
        <f>'Population at Risk'!M86/'Population at Risk'!M$5</f>
        <v>2.603808575628161E-3</v>
      </c>
      <c r="N86" s="3">
        <f>'Population at Risk'!N86/'Population at Risk'!N$5</f>
        <v>1.421544686443817E-2</v>
      </c>
      <c r="O86" s="3">
        <f>'Population at Risk'!O86/'Population at Risk'!O$5</f>
        <v>1.0022883470978138E-2</v>
      </c>
      <c r="P86" s="3">
        <f>'Population at Risk'!P86/'Population at Risk'!P$5</f>
        <v>2.0593521637670264E-3</v>
      </c>
      <c r="Q86" s="3">
        <f>'Population at Risk'!Q86/'Population at Risk'!Q$5</f>
        <v>1.1832556348264185E-3</v>
      </c>
      <c r="R86" s="3">
        <f>'Population at Risk'!R86/'Population at Risk'!R$5</f>
        <v>3.0222381900818622E-3</v>
      </c>
      <c r="S86" s="3">
        <f>'Population at Risk'!S86/'Population at Risk'!S$5</f>
        <v>6.3329722837959269E-3</v>
      </c>
      <c r="T86" s="3">
        <f>'Population at Risk'!T86/'Population at Risk'!T$5</f>
        <v>8.3082441870201956E-3</v>
      </c>
      <c r="U86" s="3">
        <f>'Population at Risk'!U86/'Population at Risk'!U$5</f>
        <v>0</v>
      </c>
      <c r="V86" s="3">
        <f>'Population at Risk'!V86/'Population at Risk'!V$5</f>
        <v>6.0418657629288698E-3</v>
      </c>
      <c r="W86" s="3">
        <f>'Population at Risk'!W86/'Population at Risk'!W$5</f>
        <v>7.8455246964449117E-3</v>
      </c>
      <c r="X86" s="3">
        <f>'Population at Risk'!X86/'Population at Risk'!X$5</f>
        <v>7.8455246964449152E-3</v>
      </c>
      <c r="Y86" s="3">
        <f>'Population at Risk'!Y86/'Population at Risk'!Y$5</f>
        <v>6.0760536108117342E-3</v>
      </c>
      <c r="Z86" s="3">
        <f>'Population at Risk'!Z86/'Population at Risk'!Z$5</f>
        <v>1.8424458891889671E-2</v>
      </c>
      <c r="AA86" s="3">
        <f>'Population at Risk'!AA86/'Population at Risk'!AA$5</f>
        <v>1.3976569413338445E-2</v>
      </c>
      <c r="AB86" s="3">
        <f>'Population at Risk'!AB86/'Population at Risk'!AB$5</f>
        <v>2.8342330725975758E-3</v>
      </c>
      <c r="AC86" s="3">
        <f>'Population at Risk'!AC86/'Population at Risk'!AC$5</f>
        <v>1.5538586736216426E-2</v>
      </c>
      <c r="AD86" s="3">
        <f>'Population at Risk'!AD86/'Population at Risk'!AD$5</f>
        <v>2.242792440805553E-3</v>
      </c>
      <c r="AE86" s="3">
        <f>'Population at Risk'!AE86/'Population at Risk'!AE$5</f>
        <v>2.4827170413741621E-3</v>
      </c>
      <c r="AF86" s="3">
        <f>'Population at Risk'!AF86/'Population at Risk'!AF$5</f>
        <v>1.5543300215143021E-2</v>
      </c>
      <c r="AG86" s="3">
        <f>'Population at Risk'!AG86/'Population at Risk'!AG$5</f>
        <v>2.4827170413741621E-3</v>
      </c>
      <c r="AH86" s="3">
        <f>'Population at Risk'!AH86/'Population at Risk'!AH$5</f>
        <v>1.0970027374027132E-2</v>
      </c>
      <c r="AI86" s="3">
        <f>'Population at Risk'!AI86/'Population at Risk'!AI$5</f>
        <v>6.2750089314079962E-3</v>
      </c>
      <c r="AJ86" s="3">
        <f>'Population at Risk'!AJ86/'Population at Risk'!AJ$5</f>
        <v>3.7381880317803994E-3</v>
      </c>
      <c r="AK86" s="3">
        <f>'Population at Risk'!AK86/'Population at Risk'!AK$5</f>
        <v>4.4323019916826074E-4</v>
      </c>
      <c r="AL86" s="3">
        <f>'Population at Risk'!AL86/'Population at Risk'!AL$5</f>
        <v>1.1460442732755738E-2</v>
      </c>
      <c r="AM86" s="3">
        <f>'Population at Risk'!AM86/'Population at Risk'!AM$5</f>
        <v>1.2541609904428505E-2</v>
      </c>
      <c r="AN86" s="3">
        <f>'Population at Risk'!AN86/'Population at Risk'!AN$5</f>
        <v>0</v>
      </c>
      <c r="AO86" s="3">
        <f>'Population at Risk'!AO86/'Population at Risk'!AO$5</f>
        <v>0</v>
      </c>
      <c r="AP86" s="3">
        <f>'Population at Risk'!AP86/'Population at Risk'!AP$5</f>
        <v>2.9760790255006215E-3</v>
      </c>
      <c r="AQ86" s="3">
        <f>'Population at Risk'!AQ86/'Population at Risk'!AQ$5</f>
        <v>1.505674779747331E-2</v>
      </c>
      <c r="AR86" s="3">
        <f>'Population at Risk'!AR86/'Population at Risk'!AR$5</f>
        <v>8.3799095894678145E-3</v>
      </c>
      <c r="AS86" s="3">
        <f>'Population at Risk'!AS86/'Population at Risk'!AS$5</f>
        <v>1.9899249264984176E-3</v>
      </c>
      <c r="AT86" s="3">
        <f>'Population at Risk'!AT86/'Population at Risk'!AT$5</f>
        <v>0</v>
      </c>
      <c r="AU86" s="3">
        <f>'Population at Risk'!AU86/'Population at Risk'!AU$5</f>
        <v>0</v>
      </c>
      <c r="AV86" s="3">
        <f>'Population at Risk'!AV86/'Population at Risk'!AV$5</f>
        <v>7.6119816456602712E-3</v>
      </c>
      <c r="AW86" s="3">
        <f>'Population at Risk'!AW86/'Population at Risk'!AW$5</f>
        <v>9.1903389847076567E-3</v>
      </c>
      <c r="AX86" s="3">
        <f>'Population at Risk'!AX86/'Population at Risk'!AX$5</f>
        <v>4.6176235584023881E-3</v>
      </c>
      <c r="AY86" s="3">
        <f>'Population at Risk'!AY86/'Population at Risk'!AY$5</f>
        <v>7.2534040507515034E-3</v>
      </c>
      <c r="AZ86" s="3">
        <f>'Population at Risk'!AZ86/'Population at Risk'!AZ$5</f>
        <v>6.6900494722531212E-3</v>
      </c>
      <c r="BA86" s="3">
        <f>'Population at Risk'!BA86/'Population at Risk'!BA$5</f>
        <v>1.5722931324027814E-2</v>
      </c>
      <c r="BB86" s="3">
        <f>'Population at Risk'!BB86/'Population at Risk'!BB$5</f>
        <v>5.9803314567856217E-3</v>
      </c>
      <c r="BC86" s="5">
        <f>'Population at Risk'!BC86/'Population at Risk'!BC$5</f>
        <v>0</v>
      </c>
      <c r="BD86" s="9">
        <v>84</v>
      </c>
    </row>
    <row r="87" spans="2:56" x14ac:dyDescent="0.35">
      <c r="B87" s="3" t="s">
        <v>52</v>
      </c>
      <c r="C87" s="60">
        <f>'Population at Risk'!C87/'Population at Risk'!C$5</f>
        <v>4.5494612592524878E-3</v>
      </c>
      <c r="D87" s="3">
        <f>'Population at Risk'!D87/'Population at Risk'!D$5</f>
        <v>2.8014654043244714E-3</v>
      </c>
      <c r="E87" s="3">
        <f>'Population at Risk'!E87/'Population at Risk'!E$5</f>
        <v>1.2595417745695397E-3</v>
      </c>
      <c r="F87" s="3">
        <f>'Population at Risk'!F87/'Population at Risk'!F$5</f>
        <v>2.6996539353304943E-3</v>
      </c>
      <c r="G87" s="3">
        <f>'Population at Risk'!G87/'Population at Risk'!G$5</f>
        <v>2.1925253976329941E-3</v>
      </c>
      <c r="H87" s="3">
        <f>'Population at Risk'!H87/'Population at Risk'!H$5</f>
        <v>1.0923402133859028E-2</v>
      </c>
      <c r="I87" s="3">
        <f>'Population at Risk'!I87/'Population at Risk'!I$5</f>
        <v>2.2132538255462721E-3</v>
      </c>
      <c r="J87" s="3">
        <f>'Population at Risk'!J87/'Population at Risk'!J$5</f>
        <v>5.8448643894907183E-3</v>
      </c>
      <c r="K87" s="3">
        <f>'Population at Risk'!K87/'Population at Risk'!K$5</f>
        <v>8.5414161806955415E-3</v>
      </c>
      <c r="L87" s="3">
        <f>'Population at Risk'!L87/'Population at Risk'!L$5</f>
        <v>2.9795259204335668E-3</v>
      </c>
      <c r="M87" s="3">
        <f>'Population at Risk'!M87/'Population at Risk'!M$5</f>
        <v>2.9795259204335668E-3</v>
      </c>
      <c r="N87" s="3">
        <f>'Population at Risk'!N87/'Population at Risk'!N$5</f>
        <v>1.201775547052307E-2</v>
      </c>
      <c r="O87" s="3">
        <f>'Population at Risk'!O87/'Population at Risk'!O$5</f>
        <v>1.1873099301591189E-2</v>
      </c>
      <c r="P87" s="3">
        <f>'Population at Risk'!P87/'Population at Risk'!P$5</f>
        <v>2.0593521637670264E-3</v>
      </c>
      <c r="Q87" s="3">
        <f>'Population at Risk'!Q87/'Population at Risk'!Q$5</f>
        <v>1.8299185980455077E-3</v>
      </c>
      <c r="R87" s="3">
        <f>'Population at Risk'!R87/'Population at Risk'!R$5</f>
        <v>3.0955045704474833E-3</v>
      </c>
      <c r="S87" s="3">
        <f>'Population at Risk'!S87/'Population at Risk'!S$5</f>
        <v>6.1580340170483772E-3</v>
      </c>
      <c r="T87" s="3">
        <f>'Population at Risk'!T87/'Population at Risk'!T$5</f>
        <v>7.5154727951289545E-3</v>
      </c>
      <c r="U87" s="3">
        <f>'Population at Risk'!U87/'Population at Risk'!U$5</f>
        <v>0</v>
      </c>
      <c r="V87" s="3">
        <f>'Population at Risk'!V87/'Population at Risk'!V$5</f>
        <v>6.3184005343250591E-3</v>
      </c>
      <c r="W87" s="3">
        <f>'Population at Risk'!W87/'Population at Risk'!W$5</f>
        <v>7.7679194121183272E-3</v>
      </c>
      <c r="X87" s="3">
        <f>'Population at Risk'!X87/'Population at Risk'!X$5</f>
        <v>7.7679194121183306E-3</v>
      </c>
      <c r="Y87" s="3">
        <f>'Population at Risk'!Y87/'Population at Risk'!Y$5</f>
        <v>6.1157375603743654E-3</v>
      </c>
      <c r="Z87" s="3">
        <f>'Population at Risk'!Z87/'Population at Risk'!Z$5</f>
        <v>1.6555310888364632E-2</v>
      </c>
      <c r="AA87" s="3">
        <f>'Population at Risk'!AA87/'Population at Risk'!AA$5</f>
        <v>1.3098456387153333E-2</v>
      </c>
      <c r="AB87" s="3">
        <f>'Population at Risk'!AB87/'Population at Risk'!AB$5</f>
        <v>2.4541942658847754E-3</v>
      </c>
      <c r="AC87" s="3">
        <f>'Population at Risk'!AC87/'Population at Risk'!AC$5</f>
        <v>1.4104309340966025E-2</v>
      </c>
      <c r="AD87" s="3">
        <f>'Population at Risk'!AD87/'Population at Risk'!AD$5</f>
        <v>2.5652854715096192E-3</v>
      </c>
      <c r="AE87" s="3">
        <f>'Population at Risk'!AE87/'Population at Risk'!AE$5</f>
        <v>2.8642601364771178E-3</v>
      </c>
      <c r="AF87" s="3">
        <f>'Population at Risk'!AF87/'Population at Risk'!AF$5</f>
        <v>1.5973499860086809E-2</v>
      </c>
      <c r="AG87" s="3">
        <f>'Population at Risk'!AG87/'Population at Risk'!AG$5</f>
        <v>2.8642601364771174E-3</v>
      </c>
      <c r="AH87" s="3">
        <f>'Population at Risk'!AH87/'Population at Risk'!AH$5</f>
        <v>1.1119047734240968E-2</v>
      </c>
      <c r="AI87" s="3">
        <f>'Population at Risk'!AI87/'Population at Risk'!AI$5</f>
        <v>6.0261837348106724E-3</v>
      </c>
      <c r="AJ87" s="3">
        <f>'Population at Risk'!AJ87/'Population at Risk'!AJ$5</f>
        <v>4.1936815314511195E-3</v>
      </c>
      <c r="AK87" s="3">
        <f>'Population at Risk'!AK87/'Population at Risk'!AK$5</f>
        <v>5.1141946057876235E-4</v>
      </c>
      <c r="AL87" s="3">
        <f>'Population at Risk'!AL87/'Population at Risk'!AL$5</f>
        <v>1.2346474071198559E-2</v>
      </c>
      <c r="AM87" s="3">
        <f>'Population at Risk'!AM87/'Population at Risk'!AM$5</f>
        <v>1.264434520925369E-2</v>
      </c>
      <c r="AN87" s="3">
        <f>'Population at Risk'!AN87/'Population at Risk'!AN$5</f>
        <v>0</v>
      </c>
      <c r="AO87" s="3">
        <f>'Population at Risk'!AO87/'Population at Risk'!AO$5</f>
        <v>0</v>
      </c>
      <c r="AP87" s="3">
        <f>'Population at Risk'!AP87/'Population at Risk'!AP$5</f>
        <v>2.4589243095939559E-3</v>
      </c>
      <c r="AQ87" s="3">
        <f>'Population at Risk'!AQ87/'Population at Risk'!AQ$5</f>
        <v>1.3167640309840011E-2</v>
      </c>
      <c r="AR87" s="3">
        <f>'Population at Risk'!AR87/'Population at Risk'!AR$5</f>
        <v>8.0341341543700186E-3</v>
      </c>
      <c r="AS87" s="3">
        <f>'Population at Risk'!AS87/'Population at Risk'!AS$5</f>
        <v>2.0218488558005313E-3</v>
      </c>
      <c r="AT87" s="3">
        <f>'Population at Risk'!AT87/'Population at Risk'!AT$5</f>
        <v>0</v>
      </c>
      <c r="AU87" s="3">
        <f>'Population at Risk'!AU87/'Population at Risk'!AU$5</f>
        <v>0</v>
      </c>
      <c r="AV87" s="3">
        <f>'Population at Risk'!AV87/'Population at Risk'!AV$5</f>
        <v>7.428875557963976E-3</v>
      </c>
      <c r="AW87" s="3">
        <f>'Population at Risk'!AW87/'Population at Risk'!AW$5</f>
        <v>9.3946719383848371E-3</v>
      </c>
      <c r="AX87" s="3">
        <f>'Population at Risk'!AX87/'Population at Risk'!AX$5</f>
        <v>4.3984821013934609E-3</v>
      </c>
      <c r="AY87" s="3">
        <f>'Population at Risk'!AY87/'Population at Risk'!AY$5</f>
        <v>6.7098717576432581E-3</v>
      </c>
      <c r="AZ87" s="3">
        <f>'Population at Risk'!AZ87/'Population at Risk'!AZ$5</f>
        <v>5.7475639926377105E-3</v>
      </c>
      <c r="BA87" s="3">
        <f>'Population at Risk'!BA87/'Population at Risk'!BA$5</f>
        <v>1.4440098015163621E-2</v>
      </c>
      <c r="BB87" s="3">
        <f>'Population at Risk'!BB87/'Population at Risk'!BB$5</f>
        <v>6.1395300951028308E-3</v>
      </c>
      <c r="BC87" s="5">
        <f>'Population at Risk'!BC87/'Population at Risk'!BC$5</f>
        <v>0</v>
      </c>
      <c r="BD87" s="9">
        <v>85</v>
      </c>
    </row>
    <row r="88" spans="2:56" x14ac:dyDescent="0.35">
      <c r="B88" s="3" t="s">
        <v>53</v>
      </c>
      <c r="C88" s="60">
        <f>'Population at Risk'!C88/'Population at Risk'!C$5</f>
        <v>4.5997965579415529E-3</v>
      </c>
      <c r="D88" s="3">
        <f>'Population at Risk'!D88/'Population at Risk'!D$5</f>
        <v>2.8062563751038621E-3</v>
      </c>
      <c r="E88" s="3">
        <f>'Population at Risk'!E88/'Population at Risk'!E$5</f>
        <v>1.2241837539426828E-3</v>
      </c>
      <c r="F88" s="3">
        <f>'Population at Risk'!F88/'Population at Risk'!F$5</f>
        <v>3.2480464851053731E-3</v>
      </c>
      <c r="G88" s="3">
        <f>'Population at Risk'!G88/'Population at Risk'!G$5</f>
        <v>2.9055763503393478E-3</v>
      </c>
      <c r="H88" s="3">
        <f>'Population at Risk'!H88/'Population at Risk'!H$5</f>
        <v>1.3488095164218601E-2</v>
      </c>
      <c r="I88" s="3">
        <f>'Population at Risk'!I88/'Population at Risk'!I$5</f>
        <v>3.20026731321161E-3</v>
      </c>
      <c r="J88" s="3">
        <f>'Population at Risk'!J88/'Population at Risk'!J$5</f>
        <v>7.8518758532363595E-3</v>
      </c>
      <c r="K88" s="3">
        <f>'Population at Risk'!K88/'Population at Risk'!K$5</f>
        <v>1.1243052595942018E-2</v>
      </c>
      <c r="L88" s="3">
        <f>'Population at Risk'!L88/'Population at Risk'!L$5</f>
        <v>3.8674696556148008E-3</v>
      </c>
      <c r="M88" s="3">
        <f>'Population at Risk'!M88/'Population at Risk'!M$5</f>
        <v>3.8674696556148008E-3</v>
      </c>
      <c r="N88" s="3">
        <f>'Population at Risk'!N88/'Population at Risk'!N$5</f>
        <v>1.6437925019883986E-2</v>
      </c>
      <c r="O88" s="3">
        <f>'Population at Risk'!O88/'Population at Risk'!O$5</f>
        <v>1.4753749514204034E-2</v>
      </c>
      <c r="P88" s="3">
        <f>'Population at Risk'!P88/'Population at Risk'!P$5</f>
        <v>3.0540175808327135E-3</v>
      </c>
      <c r="Q88" s="3">
        <f>'Population at Risk'!Q88/'Population at Risk'!Q$5</f>
        <v>1.409990141233006E-3</v>
      </c>
      <c r="R88" s="3">
        <f>'Population at Risk'!R88/'Population at Risk'!R$5</f>
        <v>3.6542977209823319E-3</v>
      </c>
      <c r="S88" s="3">
        <f>'Population at Risk'!S88/'Population at Risk'!S$5</f>
        <v>7.4718783919592415E-3</v>
      </c>
      <c r="T88" s="3">
        <f>'Population at Risk'!T88/'Population at Risk'!T$5</f>
        <v>7.9686909362800835E-3</v>
      </c>
      <c r="U88" s="3">
        <f>'Population at Risk'!U88/'Population at Risk'!U$5</f>
        <v>0</v>
      </c>
      <c r="V88" s="3">
        <f>'Population at Risk'!V88/'Population at Risk'!V$5</f>
        <v>7.7745177548703163E-3</v>
      </c>
      <c r="W88" s="3">
        <f>'Population at Risk'!W88/'Population at Risk'!W$5</f>
        <v>1.0615995153427553E-2</v>
      </c>
      <c r="X88" s="3">
        <f>'Population at Risk'!X88/'Population at Risk'!X$5</f>
        <v>1.0615995153427558E-2</v>
      </c>
      <c r="Y88" s="3">
        <f>'Population at Risk'!Y88/'Population at Risk'!Y$5</f>
        <v>7.8403316320729485E-3</v>
      </c>
      <c r="Z88" s="3">
        <f>'Population at Risk'!Z88/'Population at Risk'!Z$5</f>
        <v>1.9699676221196123E-2</v>
      </c>
      <c r="AA88" s="3">
        <f>'Population at Risk'!AA88/'Population at Risk'!AA$5</f>
        <v>1.6351044626276741E-2</v>
      </c>
      <c r="AB88" s="3">
        <f>'Population at Risk'!AB88/'Population at Risk'!AB$5</f>
        <v>2.4917562970011445E-3</v>
      </c>
      <c r="AC88" s="3">
        <f>'Population at Risk'!AC88/'Population at Risk'!AC$5</f>
        <v>1.7533746453251824E-2</v>
      </c>
      <c r="AD88" s="3">
        <f>'Population at Risk'!AD88/'Population at Risk'!AD$5</f>
        <v>2.9485066778485022E-3</v>
      </c>
      <c r="AE88" s="3">
        <f>'Population at Risk'!AE88/'Population at Risk'!AE$5</f>
        <v>3.1343473539112822E-3</v>
      </c>
      <c r="AF88" s="3">
        <f>'Population at Risk'!AF88/'Population at Risk'!AF$5</f>
        <v>2.2797756333009803E-2</v>
      </c>
      <c r="AG88" s="3">
        <f>'Population at Risk'!AG88/'Population at Risk'!AG$5</f>
        <v>3.1343473539112818E-3</v>
      </c>
      <c r="AH88" s="3">
        <f>'Population at Risk'!AH88/'Population at Risk'!AH$5</f>
        <v>1.401356944033947E-2</v>
      </c>
      <c r="AI88" s="3">
        <f>'Population at Risk'!AI88/'Population at Risk'!AI$5</f>
        <v>6.7081044238507005E-3</v>
      </c>
      <c r="AJ88" s="3">
        <f>'Population at Risk'!AJ88/'Population at Risk'!AJ$5</f>
        <v>5.2911583313742178E-3</v>
      </c>
      <c r="AK88" s="3">
        <f>'Population at Risk'!AK88/'Population at Risk'!AK$5</f>
        <v>7.2481754020632292E-4</v>
      </c>
      <c r="AL88" s="3">
        <f>'Population at Risk'!AL88/'Population at Risk'!AL$5</f>
        <v>1.5563621452360928E-2</v>
      </c>
      <c r="AM88" s="3">
        <f>'Population at Risk'!AM88/'Population at Risk'!AM$5</f>
        <v>1.6313598269391424E-2</v>
      </c>
      <c r="AN88" s="3">
        <f>'Population at Risk'!AN88/'Population at Risk'!AN$5</f>
        <v>0</v>
      </c>
      <c r="AO88" s="3">
        <f>'Population at Risk'!AO88/'Population at Risk'!AO$5</f>
        <v>0</v>
      </c>
      <c r="AP88" s="3">
        <f>'Population at Risk'!AP88/'Population at Risk'!AP$5</f>
        <v>2.7339202100152902E-3</v>
      </c>
      <c r="AQ88" s="3">
        <f>'Population at Risk'!AQ88/'Population at Risk'!AQ$5</f>
        <v>1.8484648494402012E-2</v>
      </c>
      <c r="AR88" s="3">
        <f>'Population at Risk'!AR88/'Population at Risk'!AR$5</f>
        <v>9.9373898816197768E-3</v>
      </c>
      <c r="AS88" s="3">
        <f>'Population at Risk'!AS88/'Population at Risk'!AS$5</f>
        <v>2.9235041777802896E-3</v>
      </c>
      <c r="AT88" s="3">
        <f>'Population at Risk'!AT88/'Population at Risk'!AT$5</f>
        <v>0</v>
      </c>
      <c r="AU88" s="3">
        <f>'Population at Risk'!AU88/'Population at Risk'!AU$5</f>
        <v>0</v>
      </c>
      <c r="AV88" s="3">
        <f>'Population at Risk'!AV88/'Population at Risk'!AV$5</f>
        <v>8.5552772951123391E-3</v>
      </c>
      <c r="AW88" s="3">
        <f>'Population at Risk'!AW88/'Population at Risk'!AW$5</f>
        <v>1.1396443027836349E-2</v>
      </c>
      <c r="AX88" s="3">
        <f>'Population at Risk'!AX88/'Population at Risk'!AX$5</f>
        <v>6.0580514105203261E-3</v>
      </c>
      <c r="AY88" s="3">
        <f>'Population at Risk'!AY88/'Population at Risk'!AY$5</f>
        <v>8.9915584829422159E-3</v>
      </c>
      <c r="AZ88" s="3">
        <f>'Population at Risk'!AZ88/'Population at Risk'!AZ$5</f>
        <v>7.5234059377416469E-3</v>
      </c>
      <c r="BA88" s="3">
        <f>'Population at Risk'!BA88/'Population at Risk'!BA$5</f>
        <v>1.8880439028150044E-2</v>
      </c>
      <c r="BB88" s="3">
        <f>'Population at Risk'!BB88/'Population at Risk'!BB$5</f>
        <v>7.7422459913738442E-3</v>
      </c>
      <c r="BC88" s="5">
        <f>'Population at Risk'!BC88/'Population at Risk'!BC$5</f>
        <v>0</v>
      </c>
      <c r="BD88" s="9">
        <v>86</v>
      </c>
    </row>
    <row r="89" spans="2:56" x14ac:dyDescent="0.35">
      <c r="B89" s="3" t="s">
        <v>54</v>
      </c>
      <c r="C89" s="60">
        <f>'Population at Risk'!C89/'Population at Risk'!C$5</f>
        <v>4.5189694618754869E-3</v>
      </c>
      <c r="D89" s="3">
        <f>'Population at Risk'!D89/'Population at Risk'!D$5</f>
        <v>2.6581962227977683E-3</v>
      </c>
      <c r="E89" s="3">
        <f>'Population at Risk'!E89/'Population at Risk'!E$5</f>
        <v>1.0169145469259323E-3</v>
      </c>
      <c r="F89" s="3">
        <f>'Population at Risk'!F89/'Population at Risk'!F$5</f>
        <v>3.423933478883642E-3</v>
      </c>
      <c r="G89" s="3">
        <f>'Population at Risk'!G89/'Population at Risk'!G$5</f>
        <v>3.7643673898485148E-3</v>
      </c>
      <c r="H89" s="3">
        <f>'Population at Risk'!H89/'Population at Risk'!H$5</f>
        <v>1.4521034749491724E-2</v>
      </c>
      <c r="I89" s="3">
        <f>'Population at Risk'!I89/'Population at Risk'!I$5</f>
        <v>3.3018631009326138E-3</v>
      </c>
      <c r="J89" s="3">
        <f>'Population at Risk'!J89/'Population at Risk'!J$5</f>
        <v>8.6672629610724423E-3</v>
      </c>
      <c r="K89" s="3">
        <f>'Population at Risk'!K89/'Population at Risk'!K$5</f>
        <v>1.2010225596606297E-2</v>
      </c>
      <c r="L89" s="3">
        <f>'Population at Risk'!L89/'Population at Risk'!L$5</f>
        <v>4.1627690628169159E-3</v>
      </c>
      <c r="M89" s="3">
        <f>'Population at Risk'!M89/'Population at Risk'!M$5</f>
        <v>4.1627690628169168E-3</v>
      </c>
      <c r="N89" s="3">
        <f>'Population at Risk'!N89/'Population at Risk'!N$5</f>
        <v>1.6832192594161643E-2</v>
      </c>
      <c r="O89" s="3">
        <f>'Population at Risk'!O89/'Population at Risk'!O$5</f>
        <v>1.5595174291185981E-2</v>
      </c>
      <c r="P89" s="3">
        <f>'Population at Risk'!P89/'Population at Risk'!P$5</f>
        <v>3.1200503933912589E-3</v>
      </c>
      <c r="Q89" s="3">
        <f>'Population at Risk'!Q89/'Population at Risk'!Q$5</f>
        <v>2.1449850020885093E-3</v>
      </c>
      <c r="R89" s="3">
        <f>'Population at Risk'!R89/'Population at Risk'!R$5</f>
        <v>4.8124904412936726E-3</v>
      </c>
      <c r="S89" s="3">
        <f>'Population at Risk'!S89/'Population at Risk'!S$5</f>
        <v>7.3691837939123773E-3</v>
      </c>
      <c r="T89" s="3">
        <f>'Population at Risk'!T89/'Population at Risk'!T$5</f>
        <v>8.2625472180951846E-3</v>
      </c>
      <c r="U89" s="3">
        <f>'Population at Risk'!U89/'Population at Risk'!U$5</f>
        <v>0</v>
      </c>
      <c r="V89" s="3">
        <f>'Population at Risk'!V89/'Population at Risk'!V$5</f>
        <v>7.8384679596694845E-3</v>
      </c>
      <c r="W89" s="3">
        <f>'Population at Risk'!W89/'Population at Risk'!W$5</f>
        <v>9.826342383001823E-3</v>
      </c>
      <c r="X89" s="3">
        <f>'Population at Risk'!X89/'Population at Risk'!X$5</f>
        <v>9.8263423830018265E-3</v>
      </c>
      <c r="Y89" s="3">
        <f>'Population at Risk'!Y89/'Population at Risk'!Y$5</f>
        <v>8.2633538170039222E-3</v>
      </c>
      <c r="Z89" s="3">
        <f>'Population at Risk'!Z89/'Population at Risk'!Z$5</f>
        <v>2.017584530021807E-2</v>
      </c>
      <c r="AA89" s="3">
        <f>'Population at Risk'!AA89/'Population at Risk'!AA$5</f>
        <v>1.6866336306504751E-2</v>
      </c>
      <c r="AB89" s="3">
        <f>'Population at Risk'!AB89/'Population at Risk'!AB$5</f>
        <v>2.3254446940397097E-3</v>
      </c>
      <c r="AC89" s="3">
        <f>'Population at Risk'!AC89/'Population at Risk'!AC$5</f>
        <v>1.846585289351944E-2</v>
      </c>
      <c r="AD89" s="3">
        <f>'Population at Risk'!AD89/'Population at Risk'!AD$5</f>
        <v>3.2561421984370316E-3</v>
      </c>
      <c r="AE89" s="3">
        <f>'Population at Risk'!AE89/'Population at Risk'!AE$5</f>
        <v>3.2339434380542578E-3</v>
      </c>
      <c r="AF89" s="3">
        <f>'Population at Risk'!AF89/'Population at Risk'!AF$5</f>
        <v>2.6203145695811801E-2</v>
      </c>
      <c r="AG89" s="3">
        <f>'Population at Risk'!AG89/'Population at Risk'!AG$5</f>
        <v>3.2339434380542573E-3</v>
      </c>
      <c r="AH89" s="3">
        <f>'Population at Risk'!AH89/'Population at Risk'!AH$5</f>
        <v>1.3760591787309163E-2</v>
      </c>
      <c r="AI89" s="3">
        <f>'Population at Risk'!AI89/'Population at Risk'!AI$5</f>
        <v>6.8823642334686751E-3</v>
      </c>
      <c r="AJ89" s="3">
        <f>'Population at Risk'!AJ89/'Population at Risk'!AJ$5</f>
        <v>5.2226643723920271E-3</v>
      </c>
      <c r="AK89" s="3">
        <f>'Population at Risk'!AK89/'Population at Risk'!AK$5</f>
        <v>4.6462662833738645E-4</v>
      </c>
      <c r="AL89" s="3">
        <f>'Population at Risk'!AL89/'Population at Risk'!AL$5</f>
        <v>1.7107344925883967E-2</v>
      </c>
      <c r="AM89" s="3">
        <f>'Population at Risk'!AM89/'Population at Risk'!AM$5</f>
        <v>1.6304982690690927E-2</v>
      </c>
      <c r="AN89" s="3">
        <f>'Population at Risk'!AN89/'Population at Risk'!AN$5</f>
        <v>0</v>
      </c>
      <c r="AO89" s="3">
        <f>'Population at Risk'!AO89/'Population at Risk'!AO$5</f>
        <v>0</v>
      </c>
      <c r="AP89" s="3">
        <f>'Population at Risk'!AP89/'Population at Risk'!AP$5</f>
        <v>3.1594330831694207E-3</v>
      </c>
      <c r="AQ89" s="3">
        <f>'Population at Risk'!AQ89/'Population at Risk'!AQ$5</f>
        <v>1.8352105510161955E-2</v>
      </c>
      <c r="AR89" s="3">
        <f>'Population at Risk'!AR89/'Population at Risk'!AR$5</f>
        <v>1.0226554133707714E-2</v>
      </c>
      <c r="AS89" s="3">
        <f>'Population at Risk'!AS89/'Population at Risk'!AS$5</f>
        <v>3.0163138342177583E-3</v>
      </c>
      <c r="AT89" s="3">
        <f>'Population at Risk'!AT89/'Population at Risk'!AT$5</f>
        <v>0</v>
      </c>
      <c r="AU89" s="3">
        <f>'Population at Risk'!AU89/'Population at Risk'!AU$5</f>
        <v>0</v>
      </c>
      <c r="AV89" s="3">
        <f>'Population at Risk'!AV89/'Population at Risk'!AV$5</f>
        <v>9.0115587508516649E-3</v>
      </c>
      <c r="AW89" s="3">
        <f>'Population at Risk'!AW89/'Population at Risk'!AW$5</f>
        <v>1.0854719614251948E-2</v>
      </c>
      <c r="AX89" s="3">
        <f>'Population at Risk'!AX89/'Population at Risk'!AX$5</f>
        <v>6.9454279551599231E-3</v>
      </c>
      <c r="AY89" s="3">
        <f>'Population at Risk'!AY89/'Population at Risk'!AY$5</f>
        <v>8.8002886257451136E-3</v>
      </c>
      <c r="AZ89" s="3">
        <f>'Population at Risk'!AZ89/'Population at Risk'!AZ$5</f>
        <v>7.8508134183655886E-3</v>
      </c>
      <c r="BA89" s="3">
        <f>'Population at Risk'!BA89/'Population at Risk'!BA$5</f>
        <v>2.4080180071040375E-2</v>
      </c>
      <c r="BB89" s="3">
        <f>'Population at Risk'!BB89/'Population at Risk'!BB$5</f>
        <v>7.4932263834641601E-3</v>
      </c>
      <c r="BC89" s="5">
        <f>'Population at Risk'!BC89/'Population at Risk'!BC$5</f>
        <v>0</v>
      </c>
      <c r="BD89" s="9">
        <v>87</v>
      </c>
    </row>
    <row r="90" spans="2:56" x14ac:dyDescent="0.35">
      <c r="B90" s="3" t="s">
        <v>55</v>
      </c>
      <c r="C90" s="60">
        <f>'Population at Risk'!C90/'Population at Risk'!C$5</f>
        <v>3.8781953155949162E-3</v>
      </c>
      <c r="D90" s="3">
        <f>'Population at Risk'!D90/'Population at Risk'!D$5</f>
        <v>2.4058677075755601E-3</v>
      </c>
      <c r="E90" s="3">
        <f>'Population at Risk'!E90/'Population at Risk'!E$5</f>
        <v>1.1070959618984695E-3</v>
      </c>
      <c r="F90" s="3">
        <f>'Population at Risk'!F90/'Population at Risk'!F$5</f>
        <v>2.5548153868290326E-3</v>
      </c>
      <c r="G90" s="3">
        <f>'Population at Risk'!G90/'Population at Risk'!G$5</f>
        <v>2.8631554548522436E-3</v>
      </c>
      <c r="H90" s="3">
        <f>'Population at Risk'!H90/'Population at Risk'!H$5</f>
        <v>1.328225464519046E-2</v>
      </c>
      <c r="I90" s="3">
        <f>'Population at Risk'!I90/'Population at Risk'!I$5</f>
        <v>2.3495300953364335E-3</v>
      </c>
      <c r="J90" s="3">
        <f>'Population at Risk'!J90/'Population at Risk'!J$5</f>
        <v>7.6954194680325036E-3</v>
      </c>
      <c r="K90" s="3">
        <f>'Population at Risk'!K90/'Population at Risk'!K$5</f>
        <v>1.0633302094828479E-2</v>
      </c>
      <c r="L90" s="3">
        <f>'Population at Risk'!L90/'Population at Risk'!L$5</f>
        <v>3.4800024829042416E-3</v>
      </c>
      <c r="M90" s="3">
        <f>'Population at Risk'!M90/'Population at Risk'!M$5</f>
        <v>3.480002482904242E-3</v>
      </c>
      <c r="N90" s="3">
        <f>'Population at Risk'!N90/'Population at Risk'!N$5</f>
        <v>1.5238090964128849E-2</v>
      </c>
      <c r="O90" s="3">
        <f>'Population at Risk'!O90/'Population at Risk'!O$5</f>
        <v>1.3682598437726869E-2</v>
      </c>
      <c r="P90" s="3">
        <f>'Population at Risk'!P90/'Population at Risk'!P$5</f>
        <v>2.6821000774942582E-3</v>
      </c>
      <c r="Q90" s="3">
        <f>'Population at Risk'!Q90/'Population at Risk'!Q$5</f>
        <v>1.5777395642965028E-3</v>
      </c>
      <c r="R90" s="3">
        <f>'Population at Risk'!R90/'Population at Risk'!R$5</f>
        <v>3.619421963909554E-3</v>
      </c>
      <c r="S90" s="3">
        <f>'Population at Risk'!S90/'Population at Risk'!S$5</f>
        <v>6.0304197803538913E-3</v>
      </c>
      <c r="T90" s="3">
        <f>'Population at Risk'!T90/'Population at Risk'!T$5</f>
        <v>6.1168245404502417E-3</v>
      </c>
      <c r="U90" s="3">
        <f>'Population at Risk'!U90/'Population at Risk'!U$5</f>
        <v>0</v>
      </c>
      <c r="V90" s="3">
        <f>'Population at Risk'!V90/'Population at Risk'!V$5</f>
        <v>6.2374543712034889E-3</v>
      </c>
      <c r="W90" s="3">
        <f>'Population at Risk'!W90/'Population at Risk'!W$5</f>
        <v>9.129909762684997E-3</v>
      </c>
      <c r="X90" s="3">
        <f>'Population at Risk'!X90/'Population at Risk'!X$5</f>
        <v>9.1299097626850005E-3</v>
      </c>
      <c r="Y90" s="3">
        <f>'Population at Risk'!Y90/'Population at Risk'!Y$5</f>
        <v>6.9568426695219149E-3</v>
      </c>
      <c r="Z90" s="3">
        <f>'Population at Risk'!Z90/'Population at Risk'!Z$5</f>
        <v>1.6579157957327329E-2</v>
      </c>
      <c r="AA90" s="3">
        <f>'Population at Risk'!AA90/'Population at Risk'!AA$5</f>
        <v>1.4118994431751936E-2</v>
      </c>
      <c r="AB90" s="3">
        <f>'Population at Risk'!AB90/'Population at Risk'!AB$5</f>
        <v>2.1126674588843155E-3</v>
      </c>
      <c r="AC90" s="3">
        <f>'Population at Risk'!AC90/'Population at Risk'!AC$5</f>
        <v>1.5195810821157195E-2</v>
      </c>
      <c r="AD90" s="3">
        <f>'Population at Risk'!AD90/'Population at Risk'!AD$5</f>
        <v>2.8028214137856074E-3</v>
      </c>
      <c r="AE90" s="3">
        <f>'Population at Risk'!AE90/'Population at Risk'!AE$5</f>
        <v>2.938080361164724E-3</v>
      </c>
      <c r="AF90" s="3">
        <f>'Population at Risk'!AF90/'Population at Risk'!AF$5</f>
        <v>2.1544275676495996E-2</v>
      </c>
      <c r="AG90" s="3">
        <f>'Population at Risk'!AG90/'Population at Risk'!AG$5</f>
        <v>2.9380803611647236E-3</v>
      </c>
      <c r="AH90" s="3">
        <f>'Population at Risk'!AH90/'Population at Risk'!AH$5</f>
        <v>1.1998917179040997E-2</v>
      </c>
      <c r="AI90" s="3">
        <f>'Population at Risk'!AI90/'Population at Risk'!AI$5</f>
        <v>5.196432479868964E-3</v>
      </c>
      <c r="AJ90" s="3">
        <f>'Population at Risk'!AJ90/'Population at Risk'!AJ$5</f>
        <v>4.3258716456572536E-3</v>
      </c>
      <c r="AK90" s="3">
        <f>'Population at Risk'!AK90/'Population at Risk'!AK$5</f>
        <v>4.7125603270804653E-4</v>
      </c>
      <c r="AL90" s="3">
        <f>'Population at Risk'!AL90/'Population at Risk'!AL$5</f>
        <v>1.5769408843320391E-2</v>
      </c>
      <c r="AM90" s="3">
        <f>'Population at Risk'!AM90/'Population at Risk'!AM$5</f>
        <v>1.3702465777526497E-2</v>
      </c>
      <c r="AN90" s="3">
        <f>'Population at Risk'!AN90/'Population at Risk'!AN$5</f>
        <v>0</v>
      </c>
      <c r="AO90" s="3">
        <f>'Population at Risk'!AO90/'Population at Risk'!AO$5</f>
        <v>0</v>
      </c>
      <c r="AP90" s="3">
        <f>'Population at Risk'!AP90/'Population at Risk'!AP$5</f>
        <v>2.3277573376112169E-3</v>
      </c>
      <c r="AQ90" s="3">
        <f>'Population at Risk'!AQ90/'Population at Risk'!AQ$5</f>
        <v>1.6038260930996327E-2</v>
      </c>
      <c r="AR90" s="3">
        <f>'Population at Risk'!AR90/'Population at Risk'!AR$5</f>
        <v>8.6492387578049872E-3</v>
      </c>
      <c r="AS90" s="3">
        <f>'Population at Risk'!AS90/'Population at Risk'!AS$5</f>
        <v>2.1463397826737719E-3</v>
      </c>
      <c r="AT90" s="3">
        <f>'Population at Risk'!AT90/'Population at Risk'!AT$5</f>
        <v>0</v>
      </c>
      <c r="AU90" s="3">
        <f>'Population at Risk'!AU90/'Population at Risk'!AU$5</f>
        <v>0</v>
      </c>
      <c r="AV90" s="3">
        <f>'Population at Risk'!AV90/'Population at Risk'!AV$5</f>
        <v>8.7710828100220177E-3</v>
      </c>
      <c r="AW90" s="3">
        <f>'Population at Risk'!AW90/'Population at Risk'!AW$5</f>
        <v>1.0070449493986847E-2</v>
      </c>
      <c r="AX90" s="3">
        <f>'Population at Risk'!AX90/'Population at Risk'!AX$5</f>
        <v>6.1861575624502681E-3</v>
      </c>
      <c r="AY90" s="3">
        <f>'Population at Risk'!AY90/'Population at Risk'!AY$5</f>
        <v>7.8948552527237301E-3</v>
      </c>
      <c r="AZ90" s="3">
        <f>'Population at Risk'!AZ90/'Population at Risk'!AZ$5</f>
        <v>6.7711145497980707E-3</v>
      </c>
      <c r="BA90" s="3">
        <f>'Population at Risk'!BA90/'Population at Risk'!BA$5</f>
        <v>1.8573266966119353E-2</v>
      </c>
      <c r="BB90" s="3">
        <f>'Population at Risk'!BB90/'Population at Risk'!BB$5</f>
        <v>5.77572204823732E-3</v>
      </c>
      <c r="BC90" s="5">
        <f>'Population at Risk'!BC90/'Population at Risk'!BC$5</f>
        <v>0</v>
      </c>
      <c r="BD90" s="9">
        <v>88</v>
      </c>
    </row>
    <row r="91" spans="2:56" x14ac:dyDescent="0.35">
      <c r="B91" s="3" t="s">
        <v>56</v>
      </c>
      <c r="C91" s="60">
        <f>'Population at Risk'!C91/'Population at Risk'!C$5</f>
        <v>3.491755924717131E-3</v>
      </c>
      <c r="D91" s="3">
        <f>'Population at Risk'!D91/'Population at Risk'!D$5</f>
        <v>1.9628517452935017E-3</v>
      </c>
      <c r="E91" s="3">
        <f>'Population at Risk'!E91/'Population at Risk'!E$5</f>
        <v>6.1437742940519461E-4</v>
      </c>
      <c r="F91" s="3">
        <f>'Population at Risk'!F91/'Population at Risk'!F$5</f>
        <v>2.1583785164590104E-3</v>
      </c>
      <c r="G91" s="3">
        <f>'Population at Risk'!G91/'Population at Risk'!G$5</f>
        <v>2.7825031885183775E-3</v>
      </c>
      <c r="H91" s="3">
        <f>'Population at Risk'!H91/'Population at Risk'!H$5</f>
        <v>1.1352654803907168E-2</v>
      </c>
      <c r="I91" s="3">
        <f>'Population at Risk'!I91/'Population at Risk'!I$5</f>
        <v>1.8366885009228971E-3</v>
      </c>
      <c r="J91" s="3">
        <f>'Population at Risk'!J91/'Population at Risk'!J$5</f>
        <v>6.0031834916469771E-3</v>
      </c>
      <c r="K91" s="3">
        <f>'Population at Risk'!K91/'Population at Risk'!K$5</f>
        <v>8.2731065363969257E-3</v>
      </c>
      <c r="L91" s="3">
        <f>'Population at Risk'!L91/'Population at Risk'!L$5</f>
        <v>2.8806190218384729E-3</v>
      </c>
      <c r="M91" s="3">
        <f>'Population at Risk'!M91/'Population at Risk'!M$5</f>
        <v>2.8806190218384734E-3</v>
      </c>
      <c r="N91" s="3">
        <f>'Population at Risk'!N91/'Population at Risk'!N$5</f>
        <v>1.2285414148026622E-2</v>
      </c>
      <c r="O91" s="3">
        <f>'Population at Risk'!O91/'Population at Risk'!O$5</f>
        <v>1.1311958360304254E-2</v>
      </c>
      <c r="P91" s="3">
        <f>'Population at Risk'!P91/'Population at Risk'!P$5</f>
        <v>2.4805549849657885E-3</v>
      </c>
      <c r="Q91" s="3">
        <f>'Population at Risk'!Q91/'Population at Risk'!Q$5</f>
        <v>1.2255655544088904E-3</v>
      </c>
      <c r="R91" s="3">
        <f>'Population at Risk'!R91/'Population at Risk'!R$5</f>
        <v>2.7380083250300251E-3</v>
      </c>
      <c r="S91" s="3">
        <f>'Population at Risk'!S91/'Population at Risk'!S$5</f>
        <v>5.0468996474596194E-3</v>
      </c>
      <c r="T91" s="3">
        <f>'Population at Risk'!T91/'Population at Risk'!T$5</f>
        <v>5.2272226699176701E-3</v>
      </c>
      <c r="U91" s="3">
        <f>'Population at Risk'!U91/'Population at Risk'!U$5</f>
        <v>0</v>
      </c>
      <c r="V91" s="3">
        <f>'Population at Risk'!V91/'Population at Risk'!V$5</f>
        <v>5.3451637871523702E-3</v>
      </c>
      <c r="W91" s="3">
        <f>'Population at Risk'!W91/'Population at Risk'!W$5</f>
        <v>7.6353741819719535E-3</v>
      </c>
      <c r="X91" s="3">
        <f>'Population at Risk'!X91/'Population at Risk'!X$5</f>
        <v>7.6353741819719569E-3</v>
      </c>
      <c r="Y91" s="3">
        <f>'Population at Risk'!Y91/'Population at Risk'!Y$5</f>
        <v>5.679239505683692E-3</v>
      </c>
      <c r="Z91" s="3">
        <f>'Population at Risk'!Z91/'Population at Risk'!Z$5</f>
        <v>1.336096569423246E-2</v>
      </c>
      <c r="AA91" s="3">
        <f>'Population at Risk'!AA91/'Population at Risk'!AA$5</f>
        <v>1.1464338995996561E-2</v>
      </c>
      <c r="AB91" s="3">
        <f>'Population at Risk'!AB91/'Population at Risk'!AB$5</f>
        <v>1.7180836533339375E-3</v>
      </c>
      <c r="AC91" s="3">
        <f>'Population at Risk'!AC91/'Population at Risk'!AC$5</f>
        <v>1.2256453418020903E-2</v>
      </c>
      <c r="AD91" s="3">
        <f>'Population at Risk'!AD91/'Population at Risk'!AD$5</f>
        <v>2.420106843228536E-3</v>
      </c>
      <c r="AE91" s="3">
        <f>'Population at Risk'!AE91/'Population at Risk'!AE$5</f>
        <v>2.4098861389328635E-3</v>
      </c>
      <c r="AF91" s="3">
        <f>'Population at Risk'!AF91/'Population at Risk'!AF$5</f>
        <v>1.8461050446348572E-2</v>
      </c>
      <c r="AG91" s="3">
        <f>'Population at Risk'!AG91/'Population at Risk'!AG$5</f>
        <v>2.409886138932863E-3</v>
      </c>
      <c r="AH91" s="3">
        <f>'Population at Risk'!AH91/'Population at Risk'!AH$5</f>
        <v>9.8933851181956557E-3</v>
      </c>
      <c r="AI91" s="3">
        <f>'Population at Risk'!AI91/'Population at Risk'!AI$5</f>
        <v>4.3697273126170827E-3</v>
      </c>
      <c r="AJ91" s="3">
        <f>'Population at Risk'!AJ91/'Population at Risk'!AJ$5</f>
        <v>3.9238389648340883E-3</v>
      </c>
      <c r="AK91" s="3">
        <f>'Population at Risk'!AK91/'Population at Risk'!AK$5</f>
        <v>3.4907854274670111E-4</v>
      </c>
      <c r="AL91" s="3">
        <f>'Population at Risk'!AL91/'Population at Risk'!AL$5</f>
        <v>1.3353128456037425E-2</v>
      </c>
      <c r="AM91" s="3">
        <f>'Population at Risk'!AM91/'Population at Risk'!AM$5</f>
        <v>1.101213813003458E-2</v>
      </c>
      <c r="AN91" s="3">
        <f>'Population at Risk'!AN91/'Population at Risk'!AN$5</f>
        <v>0</v>
      </c>
      <c r="AO91" s="3">
        <f>'Population at Risk'!AO91/'Population at Risk'!AO$5</f>
        <v>0</v>
      </c>
      <c r="AP91" s="3">
        <f>'Population at Risk'!AP91/'Population at Risk'!AP$5</f>
        <v>1.9381327188694253E-3</v>
      </c>
      <c r="AQ91" s="3">
        <f>'Population at Risk'!AQ91/'Population at Risk'!AQ$5</f>
        <v>1.1451797058789018E-2</v>
      </c>
      <c r="AR91" s="3">
        <f>'Population at Risk'!AR91/'Population at Risk'!AR$5</f>
        <v>7.1163536115012738E-3</v>
      </c>
      <c r="AS91" s="3">
        <f>'Population at Risk'!AS91/'Population at Risk'!AS$5</f>
        <v>1.6778493732576697E-3</v>
      </c>
      <c r="AT91" s="3">
        <f>'Population at Risk'!AT91/'Population at Risk'!AT$5</f>
        <v>0</v>
      </c>
      <c r="AU91" s="3">
        <f>'Population at Risk'!AU91/'Population at Risk'!AU$5</f>
        <v>0</v>
      </c>
      <c r="AV91" s="3">
        <f>'Population at Risk'!AV91/'Population at Risk'!AV$5</f>
        <v>8.1684893345243224E-3</v>
      </c>
      <c r="AW91" s="3">
        <f>'Population at Risk'!AW91/'Population at Risk'!AW$5</f>
        <v>8.6392855196289423E-3</v>
      </c>
      <c r="AX91" s="3">
        <f>'Population at Risk'!AX91/'Population at Risk'!AX$5</f>
        <v>4.8399471084455466E-3</v>
      </c>
      <c r="AY91" s="3">
        <f>'Population at Risk'!AY91/'Population at Risk'!AY$5</f>
        <v>6.5194633382965085E-3</v>
      </c>
      <c r="AZ91" s="3">
        <f>'Population at Risk'!AZ91/'Population at Risk'!AZ$5</f>
        <v>5.5084815951014256E-3</v>
      </c>
      <c r="BA91" s="3">
        <f>'Population at Risk'!BA91/'Population at Risk'!BA$5</f>
        <v>1.6552603288935017E-2</v>
      </c>
      <c r="BB91" s="3">
        <f>'Population at Risk'!BB91/'Population at Risk'!BB$5</f>
        <v>4.5993173120319275E-3</v>
      </c>
      <c r="BC91" s="5">
        <f>'Population at Risk'!BC91/'Population at Risk'!BC$5</f>
        <v>0</v>
      </c>
      <c r="BD91" s="9">
        <v>89</v>
      </c>
    </row>
    <row r="92" spans="2:56" x14ac:dyDescent="0.35">
      <c r="B92" s="3" t="s">
        <v>57</v>
      </c>
      <c r="C92" s="60">
        <f>'Population at Risk'!C92/'Population at Risk'!C$5</f>
        <v>3.5957760863820605E-3</v>
      </c>
      <c r="D92" s="3">
        <f>'Population at Risk'!D92/'Population at Risk'!D$5</f>
        <v>2.1459450305749265E-3</v>
      </c>
      <c r="E92" s="3">
        <f>'Population at Risk'!E92/'Population at Risk'!E$5</f>
        <v>8.6710334400339764E-4</v>
      </c>
      <c r="F92" s="3">
        <f>'Population at Risk'!F92/'Population at Risk'!F$5</f>
        <v>2.7041789030186553E-3</v>
      </c>
      <c r="G92" s="3">
        <f>'Population at Risk'!G92/'Population at Risk'!G$5</f>
        <v>2.7534136215278324E-3</v>
      </c>
      <c r="H92" s="3">
        <f>'Population at Risk'!H92/'Population at Risk'!H$5</f>
        <v>1.3068527132324046E-2</v>
      </c>
      <c r="I92" s="3">
        <f>'Population at Risk'!I92/'Population at Risk'!I$5</f>
        <v>2.8572931682955688E-3</v>
      </c>
      <c r="J92" s="3">
        <f>'Population at Risk'!J92/'Population at Risk'!J$5</f>
        <v>7.021171855469837E-3</v>
      </c>
      <c r="K92" s="3">
        <f>'Population at Risk'!K92/'Population at Risk'!K$5</f>
        <v>1.0029154121545984E-2</v>
      </c>
      <c r="L92" s="3">
        <f>'Population at Risk'!L92/'Population at Risk'!L$5</f>
        <v>3.9757025384856027E-3</v>
      </c>
      <c r="M92" s="3">
        <f>'Population at Risk'!M92/'Population at Risk'!M$5</f>
        <v>3.9757025384856036E-3</v>
      </c>
      <c r="N92" s="3">
        <f>'Population at Risk'!N92/'Population at Risk'!N$5</f>
        <v>1.3988484226368784E-2</v>
      </c>
      <c r="O92" s="3">
        <f>'Population at Risk'!O92/'Population at Risk'!O$5</f>
        <v>1.4120803451912564E-2</v>
      </c>
      <c r="P92" s="3">
        <f>'Population at Risk'!P92/'Population at Risk'!P$5</f>
        <v>2.3585365861894993E-3</v>
      </c>
      <c r="Q92" s="3">
        <f>'Population at Risk'!Q92/'Population at Risk'!Q$5</f>
        <v>1.704310377413391E-3</v>
      </c>
      <c r="R92" s="3">
        <f>'Population at Risk'!R92/'Population at Risk'!R$5</f>
        <v>3.0551380411409689E-3</v>
      </c>
      <c r="S92" s="3">
        <f>'Population at Risk'!S92/'Population at Risk'!S$5</f>
        <v>5.6570560455093625E-3</v>
      </c>
      <c r="T92" s="3">
        <f>'Population at Risk'!T92/'Population at Risk'!T$5</f>
        <v>5.1103484172879826E-3</v>
      </c>
      <c r="U92" s="3">
        <f>'Population at Risk'!U92/'Population at Risk'!U$5</f>
        <v>0</v>
      </c>
      <c r="V92" s="3">
        <f>'Population at Risk'!V92/'Population at Risk'!V$5</f>
        <v>6.618641516229362E-3</v>
      </c>
      <c r="W92" s="3">
        <f>'Population at Risk'!W92/'Population at Risk'!W$5</f>
        <v>8.8334635905335645E-3</v>
      </c>
      <c r="X92" s="3">
        <f>'Population at Risk'!X92/'Population at Risk'!X$5</f>
        <v>8.833463590533568E-3</v>
      </c>
      <c r="Y92" s="3">
        <f>'Population at Risk'!Y92/'Population at Risk'!Y$5</f>
        <v>6.8354425578380142E-3</v>
      </c>
      <c r="Z92" s="3">
        <f>'Population at Risk'!Z92/'Population at Risk'!Z$5</f>
        <v>1.4259679300762669E-2</v>
      </c>
      <c r="AA92" s="3">
        <f>'Population at Risk'!AA92/'Population at Risk'!AA$5</f>
        <v>1.2617876549889497E-2</v>
      </c>
      <c r="AB92" s="3">
        <f>'Population at Risk'!AB92/'Population at Risk'!AB$5</f>
        <v>1.8807947675671204E-3</v>
      </c>
      <c r="AC92" s="3">
        <f>'Population at Risk'!AC92/'Population at Risk'!AC$5</f>
        <v>1.3166547424319625E-2</v>
      </c>
      <c r="AD92" s="3">
        <f>'Population at Risk'!AD92/'Population at Risk'!AD$5</f>
        <v>2.5933471686911511E-3</v>
      </c>
      <c r="AE92" s="3">
        <f>'Population at Risk'!AE92/'Population at Risk'!AE$5</f>
        <v>2.6758296875673032E-3</v>
      </c>
      <c r="AF92" s="3">
        <f>'Population at Risk'!AF92/'Population at Risk'!AF$5</f>
        <v>2.2435112463556839E-2</v>
      </c>
      <c r="AG92" s="3">
        <f>'Population at Risk'!AG92/'Population at Risk'!AG$5</f>
        <v>2.6758296875673024E-3</v>
      </c>
      <c r="AH92" s="3">
        <f>'Population at Risk'!AH92/'Population at Risk'!AH$5</f>
        <v>1.1480246653289061E-2</v>
      </c>
      <c r="AI92" s="3">
        <f>'Population at Risk'!AI92/'Population at Risk'!AI$5</f>
        <v>4.6624285304376761E-3</v>
      </c>
      <c r="AJ92" s="3">
        <f>'Population at Risk'!AJ92/'Population at Risk'!AJ$5</f>
        <v>3.9104560403797764E-3</v>
      </c>
      <c r="AK92" s="3">
        <f>'Population at Risk'!AK92/'Population at Risk'!AK$5</f>
        <v>3.9724348253404709E-4</v>
      </c>
      <c r="AL92" s="3">
        <f>'Population at Risk'!AL92/'Population at Risk'!AL$5</f>
        <v>1.5132084513301879E-2</v>
      </c>
      <c r="AM92" s="3">
        <f>'Population at Risk'!AM92/'Population at Risk'!AM$5</f>
        <v>1.2924583780959916E-2</v>
      </c>
      <c r="AN92" s="3">
        <f>'Population at Risk'!AN92/'Population at Risk'!AN$5</f>
        <v>0</v>
      </c>
      <c r="AO92" s="3">
        <f>'Population at Risk'!AO92/'Population at Risk'!AO$5</f>
        <v>0</v>
      </c>
      <c r="AP92" s="3">
        <f>'Population at Risk'!AP92/'Population at Risk'!AP$5</f>
        <v>1.9267158953543506E-3</v>
      </c>
      <c r="AQ92" s="3">
        <f>'Population at Risk'!AQ92/'Population at Risk'!AQ$5</f>
        <v>1.2329939588129285E-2</v>
      </c>
      <c r="AR92" s="3">
        <f>'Population at Risk'!AR92/'Population at Risk'!AR$5</f>
        <v>7.966415744470396E-3</v>
      </c>
      <c r="AS92" s="3">
        <f>'Population at Risk'!AS92/'Population at Risk'!AS$5</f>
        <v>2.6101908675473296E-3</v>
      </c>
      <c r="AT92" s="3">
        <f>'Population at Risk'!AT92/'Population at Risk'!AT$5</f>
        <v>0</v>
      </c>
      <c r="AU92" s="3">
        <f>'Population at Risk'!AU92/'Population at Risk'!AU$5</f>
        <v>0</v>
      </c>
      <c r="AV92" s="3">
        <f>'Population at Risk'!AV92/'Population at Risk'!AV$5</f>
        <v>8.4213406586942201E-3</v>
      </c>
      <c r="AW92" s="3">
        <f>'Population at Risk'!AW92/'Population at Risk'!AW$5</f>
        <v>9.853239156323251E-3</v>
      </c>
      <c r="AX92" s="3">
        <f>'Population at Risk'!AX92/'Population at Risk'!AX$5</f>
        <v>5.4328802082276497E-3</v>
      </c>
      <c r="AY92" s="3">
        <f>'Population at Risk'!AY92/'Population at Risk'!AY$5</f>
        <v>7.4782795121466888E-3</v>
      </c>
      <c r="AZ92" s="3">
        <f>'Population at Risk'!AZ92/'Population at Risk'!AZ$5</f>
        <v>6.2536377929479445E-3</v>
      </c>
      <c r="BA92" s="3">
        <f>'Population at Risk'!BA92/'Population at Risk'!BA$5</f>
        <v>1.6479531704177777E-2</v>
      </c>
      <c r="BB92" s="3">
        <f>'Population at Risk'!BB92/'Population at Risk'!BB$5</f>
        <v>5.848950139710366E-3</v>
      </c>
      <c r="BC92" s="5">
        <f>'Population at Risk'!BC92/'Population at Risk'!BC$5</f>
        <v>0</v>
      </c>
      <c r="BD92" s="9">
        <v>90</v>
      </c>
    </row>
    <row r="93" spans="2:56" x14ac:dyDescent="0.35">
      <c r="B93" s="3" t="s">
        <v>58</v>
      </c>
      <c r="C93" s="60">
        <f>'Population at Risk'!C93/'Population at Risk'!C$5</f>
        <v>2.0913364364474971E-3</v>
      </c>
      <c r="D93" s="3">
        <f>'Population at Risk'!D93/'Population at Risk'!D$5</f>
        <v>1.2395350357111488E-3</v>
      </c>
      <c r="E93" s="3">
        <f>'Population at Risk'!E93/'Population at Risk'!E$5</f>
        <v>4.88201042422081E-4</v>
      </c>
      <c r="F93" s="3">
        <f>'Population at Risk'!F93/'Population at Risk'!F$5</f>
        <v>1.7808007410122853E-3</v>
      </c>
      <c r="G93" s="3">
        <f>'Population at Risk'!G93/'Population at Risk'!G$5</f>
        <v>2.5118861108674958E-3</v>
      </c>
      <c r="H93" s="3">
        <f>'Population at Risk'!H93/'Population at Risk'!H$5</f>
        <v>9.6919295936243391E-3</v>
      </c>
      <c r="I93" s="3">
        <f>'Population at Risk'!I93/'Population at Risk'!I$5</f>
        <v>1.9858187519654204E-3</v>
      </c>
      <c r="J93" s="3">
        <f>'Population at Risk'!J93/'Population at Risk'!J$5</f>
        <v>5.0393894769098025E-3</v>
      </c>
      <c r="K93" s="3">
        <f>'Population at Risk'!K93/'Population at Risk'!K$5</f>
        <v>7.29122480646518E-3</v>
      </c>
      <c r="L93" s="3">
        <f>'Population at Risk'!L93/'Population at Risk'!L$5</f>
        <v>2.4218565328780217E-3</v>
      </c>
      <c r="M93" s="3">
        <f>'Population at Risk'!M93/'Population at Risk'!M$5</f>
        <v>2.4218565328780225E-3</v>
      </c>
      <c r="N93" s="3">
        <f>'Population at Risk'!N93/'Population at Risk'!N$5</f>
        <v>9.9511574781078749E-3</v>
      </c>
      <c r="O93" s="3">
        <f>'Population at Risk'!O93/'Population at Risk'!O$5</f>
        <v>9.6861709628821725E-3</v>
      </c>
      <c r="P93" s="3">
        <f>'Population at Risk'!P93/'Population at Risk'!P$5</f>
        <v>1.6342615715328815E-3</v>
      </c>
      <c r="Q93" s="3">
        <f>'Population at Risk'!Q93/'Population at Risk'!Q$5</f>
        <v>1.079959051034228E-3</v>
      </c>
      <c r="R93" s="3">
        <f>'Population at Risk'!R93/'Population at Risk'!R$5</f>
        <v>1.9543897763181196E-3</v>
      </c>
      <c r="S93" s="3">
        <f>'Population at Risk'!S93/'Population at Risk'!S$5</f>
        <v>4.1602721411881016E-3</v>
      </c>
      <c r="T93" s="3">
        <f>'Population at Risk'!T93/'Population at Risk'!T$5</f>
        <v>3.4769037176982159E-3</v>
      </c>
      <c r="U93" s="3">
        <f>'Population at Risk'!U93/'Population at Risk'!U$5</f>
        <v>0</v>
      </c>
      <c r="V93" s="3">
        <f>'Population at Risk'!V93/'Population at Risk'!V$5</f>
        <v>4.1726218254489458E-3</v>
      </c>
      <c r="W93" s="3">
        <f>'Population at Risk'!W93/'Population at Risk'!W$5</f>
        <v>6.7531353257542391E-3</v>
      </c>
      <c r="X93" s="3">
        <f>'Population at Risk'!X93/'Population at Risk'!X$5</f>
        <v>6.7531353257542417E-3</v>
      </c>
      <c r="Y93" s="3">
        <f>'Population at Risk'!Y93/'Population at Risk'!Y$5</f>
        <v>4.6020265955064484E-3</v>
      </c>
      <c r="Z93" s="3">
        <f>'Population at Risk'!Z93/'Population at Risk'!Z$5</f>
        <v>1.033218560883673E-2</v>
      </c>
      <c r="AA93" s="3">
        <f>'Population at Risk'!AA93/'Population at Risk'!AA$5</f>
        <v>9.0925385177869494E-3</v>
      </c>
      <c r="AB93" s="3">
        <f>'Population at Risk'!AB93/'Population at Risk'!AB$5</f>
        <v>1.0995920543367982E-3</v>
      </c>
      <c r="AC93" s="3">
        <f>'Population at Risk'!AC93/'Population at Risk'!AC$5</f>
        <v>9.464392199906425E-3</v>
      </c>
      <c r="AD93" s="3">
        <f>'Population at Risk'!AD93/'Population at Risk'!AD$5</f>
        <v>1.8832105089802292E-3</v>
      </c>
      <c r="AE93" s="3">
        <f>'Population at Risk'!AE93/'Population at Risk'!AE$5</f>
        <v>1.7333576547541891E-3</v>
      </c>
      <c r="AF93" s="3">
        <f>'Population at Risk'!AF93/'Population at Risk'!AF$5</f>
        <v>1.5461416973862281E-2</v>
      </c>
      <c r="AG93" s="3">
        <f>'Population at Risk'!AG93/'Population at Risk'!AG$5</f>
        <v>1.7333576547541884E-3</v>
      </c>
      <c r="AH93" s="3">
        <f>'Population at Risk'!AH93/'Population at Risk'!AH$5</f>
        <v>8.315802954452051E-3</v>
      </c>
      <c r="AI93" s="3">
        <f>'Population at Risk'!AI93/'Population at Risk'!AI$5</f>
        <v>3.3305948063117861E-3</v>
      </c>
      <c r="AJ93" s="3">
        <f>'Population at Risk'!AJ93/'Population at Risk'!AJ$5</f>
        <v>2.9280261977227885E-3</v>
      </c>
      <c r="AK93" s="3">
        <f>'Population at Risk'!AK93/'Population at Risk'!AK$5</f>
        <v>3.1361327568477402E-4</v>
      </c>
      <c r="AL93" s="3">
        <f>'Population at Risk'!AL93/'Population at Risk'!AL$5</f>
        <v>1.1608035301143656E-2</v>
      </c>
      <c r="AM93" s="3">
        <f>'Population at Risk'!AM93/'Population at Risk'!AM$5</f>
        <v>9.1058466158319019E-3</v>
      </c>
      <c r="AN93" s="3">
        <f>'Population at Risk'!AN93/'Population at Risk'!AN$5</f>
        <v>0</v>
      </c>
      <c r="AO93" s="3">
        <f>'Population at Risk'!AO93/'Population at Risk'!AO$5</f>
        <v>0</v>
      </c>
      <c r="AP93" s="3">
        <f>'Population at Risk'!AP93/'Population at Risk'!AP$5</f>
        <v>1.4240943574358243E-3</v>
      </c>
      <c r="AQ93" s="3">
        <f>'Population at Risk'!AQ93/'Population at Risk'!AQ$5</f>
        <v>8.8316776584740006E-3</v>
      </c>
      <c r="AR93" s="3">
        <f>'Population at Risk'!AR93/'Population at Risk'!AR$5</f>
        <v>5.7201650657874416E-3</v>
      </c>
      <c r="AS93" s="3">
        <f>'Population at Risk'!AS93/'Population at Risk'!AS$5</f>
        <v>1.814082652945394E-3</v>
      </c>
      <c r="AT93" s="3">
        <f>'Population at Risk'!AT93/'Population at Risk'!AT$5</f>
        <v>0</v>
      </c>
      <c r="AU93" s="3">
        <f>'Population at Risk'!AU93/'Population at Risk'!AU$5</f>
        <v>0</v>
      </c>
      <c r="AV93" s="3">
        <f>'Population at Risk'!AV93/'Population at Risk'!AV$5</f>
        <v>6.6087473359657499E-3</v>
      </c>
      <c r="AW93" s="3">
        <f>'Population at Risk'!AW93/'Population at Risk'!AW$5</f>
        <v>7.4383412359295756E-3</v>
      </c>
      <c r="AX93" s="3">
        <f>'Population at Risk'!AX93/'Population at Risk'!AX$5</f>
        <v>3.8394913132350885E-3</v>
      </c>
      <c r="AY93" s="3">
        <f>'Population at Risk'!AY93/'Population at Risk'!AY$5</f>
        <v>5.5248558652502616E-3</v>
      </c>
      <c r="AZ93" s="3">
        <f>'Population at Risk'!AZ93/'Population at Risk'!AZ$5</f>
        <v>4.423782624209417E-3</v>
      </c>
      <c r="BA93" s="3">
        <f>'Population at Risk'!BA93/'Population at Risk'!BA$5</f>
        <v>1.206212969289879E-2</v>
      </c>
      <c r="BB93" s="3">
        <f>'Population at Risk'!BB93/'Population at Risk'!BB$5</f>
        <v>4.5671047535038858E-3</v>
      </c>
      <c r="BC93" s="5">
        <f>'Population at Risk'!BC93/'Population at Risk'!BC$5</f>
        <v>0</v>
      </c>
      <c r="BD93" s="9">
        <v>91</v>
      </c>
    </row>
    <row r="94" spans="2:56" x14ac:dyDescent="0.35">
      <c r="B94" s="3" t="s">
        <v>59</v>
      </c>
      <c r="C94" s="60">
        <f>'Population at Risk'!C94/'Population at Risk'!C$5</f>
        <v>8.7377179681758475E-4</v>
      </c>
      <c r="D94" s="3">
        <f>'Population at Risk'!D94/'Population at Risk'!D$5</f>
        <v>5.5165748496975163E-4</v>
      </c>
      <c r="E94" s="3">
        <f>'Population at Risk'!E94/'Population at Risk'!E$5</f>
        <v>2.6750386539413145E-4</v>
      </c>
      <c r="F94" s="3">
        <f>'Population at Risk'!F94/'Population at Risk'!F$5</f>
        <v>1.0186372615105276E-3</v>
      </c>
      <c r="G94" s="3">
        <f>'Population at Risk'!G94/'Population at Risk'!G$5</f>
        <v>9.1726753829090386E-4</v>
      </c>
      <c r="H94" s="3">
        <f>'Population at Risk'!H94/'Population at Risk'!H$5</f>
        <v>4.7835195454558324E-3</v>
      </c>
      <c r="I94" s="3">
        <f>'Population at Risk'!I94/'Population at Risk'!I$5</f>
        <v>6.6012447621025775E-4</v>
      </c>
      <c r="J94" s="3">
        <f>'Population at Risk'!J94/'Population at Risk'!J$5</f>
        <v>2.5517967524479579E-3</v>
      </c>
      <c r="K94" s="3">
        <f>'Population at Risk'!K94/'Population at Risk'!K$5</f>
        <v>3.4283405939326407E-3</v>
      </c>
      <c r="L94" s="3">
        <f>'Population at Risk'!L94/'Population at Risk'!L$5</f>
        <v>1.2412784963780682E-3</v>
      </c>
      <c r="M94" s="3">
        <f>'Population at Risk'!M94/'Population at Risk'!M$5</f>
        <v>1.2412784963780684E-3</v>
      </c>
      <c r="N94" s="3">
        <f>'Population at Risk'!N94/'Population at Risk'!N$5</f>
        <v>4.7798227725187274E-3</v>
      </c>
      <c r="O94" s="3">
        <f>'Population at Risk'!O94/'Population at Risk'!O$5</f>
        <v>5.2117481663738934E-3</v>
      </c>
      <c r="P94" s="3">
        <f>'Population at Risk'!P94/'Population at Risk'!P$5</f>
        <v>7.8757490211540124E-4</v>
      </c>
      <c r="Q94" s="3">
        <f>'Population at Risk'!Q94/'Population at Risk'!Q$5</f>
        <v>6.5153135086559949E-4</v>
      </c>
      <c r="R94" s="3">
        <f>'Population at Risk'!R94/'Population at Risk'!R$5</f>
        <v>1.436122452012285E-3</v>
      </c>
      <c r="S94" s="3">
        <f>'Population at Risk'!S94/'Population at Risk'!S$5</f>
        <v>1.914906221703402E-3</v>
      </c>
      <c r="T94" s="3">
        <f>'Population at Risk'!T94/'Population at Risk'!T$5</f>
        <v>1.7847250559347694E-3</v>
      </c>
      <c r="U94" s="3">
        <f>'Population at Risk'!U94/'Population at Risk'!U$5</f>
        <v>0</v>
      </c>
      <c r="V94" s="3">
        <f>'Population at Risk'!V94/'Population at Risk'!V$5</f>
        <v>2.2768226584687565E-3</v>
      </c>
      <c r="W94" s="3">
        <f>'Population at Risk'!W94/'Population at Risk'!W$5</f>
        <v>2.8687807156318975E-3</v>
      </c>
      <c r="X94" s="3">
        <f>'Population at Risk'!X94/'Population at Risk'!X$5</f>
        <v>2.8687807156318984E-3</v>
      </c>
      <c r="Y94" s="3">
        <f>'Population at Risk'!Y94/'Population at Risk'!Y$5</f>
        <v>2.4165869938451517E-3</v>
      </c>
      <c r="Z94" s="3">
        <f>'Population at Risk'!Z94/'Population at Risk'!Z$5</f>
        <v>4.9052867996984785E-3</v>
      </c>
      <c r="AA94" s="3">
        <f>'Population at Risk'!AA94/'Population at Risk'!AA$5</f>
        <v>4.3678619565657292E-3</v>
      </c>
      <c r="AB94" s="3">
        <f>'Population at Risk'!AB94/'Population at Risk'!AB$5</f>
        <v>4.8200654948616034E-4</v>
      </c>
      <c r="AC94" s="3">
        <f>'Population at Risk'!AC94/'Population at Risk'!AC$5</f>
        <v>4.5746788981547446E-3</v>
      </c>
      <c r="AD94" s="3">
        <f>'Population at Risk'!AD94/'Population at Risk'!AD$5</f>
        <v>7.9940955445777554E-4</v>
      </c>
      <c r="AE94" s="3">
        <f>'Population at Risk'!AE94/'Population at Risk'!AE$5</f>
        <v>7.9679017467660783E-4</v>
      </c>
      <c r="AF94" s="3">
        <f>'Population at Risk'!AF94/'Population at Risk'!AF$5</f>
        <v>7.3471360445360508E-3</v>
      </c>
      <c r="AG94" s="3">
        <f>'Population at Risk'!AG94/'Population at Risk'!AG$5</f>
        <v>7.9679017467660773E-4</v>
      </c>
      <c r="AH94" s="3">
        <f>'Population at Risk'!AH94/'Population at Risk'!AH$5</f>
        <v>3.943150572937342E-3</v>
      </c>
      <c r="AI94" s="3">
        <f>'Population at Risk'!AI94/'Population at Risk'!AI$5</f>
        <v>1.6757686344116487E-3</v>
      </c>
      <c r="AJ94" s="3">
        <f>'Population at Risk'!AJ94/'Population at Risk'!AJ$5</f>
        <v>1.4143846293503556E-3</v>
      </c>
      <c r="AK94" s="3">
        <f>'Population at Risk'!AK94/'Population at Risk'!AK$5</f>
        <v>9.2635913447230503E-5</v>
      </c>
      <c r="AL94" s="3">
        <f>'Population at Risk'!AL94/'Population at Risk'!AL$5</f>
        <v>5.4768425158959674E-3</v>
      </c>
      <c r="AM94" s="3">
        <f>'Population at Risk'!AM94/'Population at Risk'!AM$5</f>
        <v>4.5336308315343798E-3</v>
      </c>
      <c r="AN94" s="3">
        <f>'Population at Risk'!AN94/'Population at Risk'!AN$5</f>
        <v>0</v>
      </c>
      <c r="AO94" s="3">
        <f>'Population at Risk'!AO94/'Population at Risk'!AO$5</f>
        <v>0</v>
      </c>
      <c r="AP94" s="3">
        <f>'Population at Risk'!AP94/'Population at Risk'!AP$5</f>
        <v>7.2717879477132198E-4</v>
      </c>
      <c r="AQ94" s="3">
        <f>'Population at Risk'!AQ94/'Population at Risk'!AQ$5</f>
        <v>4.9294722642445289E-3</v>
      </c>
      <c r="AR94" s="3">
        <f>'Population at Risk'!AR94/'Population at Risk'!AR$5</f>
        <v>2.7441848569575867E-3</v>
      </c>
      <c r="AS94" s="3">
        <f>'Population at Risk'!AS94/'Population at Risk'!AS$5</f>
        <v>6.0303608266991816E-4</v>
      </c>
      <c r="AT94" s="3">
        <f>'Population at Risk'!AT94/'Population at Risk'!AT$5</f>
        <v>0</v>
      </c>
      <c r="AU94" s="3">
        <f>'Population at Risk'!AU94/'Population at Risk'!AU$5</f>
        <v>0</v>
      </c>
      <c r="AV94" s="3">
        <f>'Population at Risk'!AV94/'Population at Risk'!AV$5</f>
        <v>3.1271651492488042E-3</v>
      </c>
      <c r="AW94" s="3">
        <f>'Population at Risk'!AW94/'Population at Risk'!AW$5</f>
        <v>3.2733838702242845E-3</v>
      </c>
      <c r="AX94" s="3">
        <f>'Population at Risk'!AX94/'Population at Risk'!AX$5</f>
        <v>2.1143219116323574E-3</v>
      </c>
      <c r="AY94" s="3">
        <f>'Population at Risk'!AY94/'Population at Risk'!AY$5</f>
        <v>2.512946494672247E-3</v>
      </c>
      <c r="AZ94" s="3">
        <f>'Population at Risk'!AZ94/'Population at Risk'!AZ$5</f>
        <v>2.1874925887608618E-3</v>
      </c>
      <c r="BA94" s="3">
        <f>'Population at Risk'!BA94/'Population at Risk'!BA$5</f>
        <v>5.1069425190306507E-3</v>
      </c>
      <c r="BB94" s="3">
        <f>'Population at Risk'!BB94/'Population at Risk'!BB$5</f>
        <v>2.1922850839744858E-3</v>
      </c>
      <c r="BC94" s="5">
        <f>'Population at Risk'!BC94/'Population at Risk'!BC$5</f>
        <v>0</v>
      </c>
      <c r="BD94" s="9">
        <v>92</v>
      </c>
    </row>
    <row r="95" spans="2:56" x14ac:dyDescent="0.35">
      <c r="B95" s="3" t="s">
        <v>60</v>
      </c>
      <c r="C95" s="60">
        <f>'Population at Risk'!C95/'Population at Risk'!C$5</f>
        <v>6.2785997376113881E-4</v>
      </c>
      <c r="D95" s="3">
        <f>'Population at Risk'!D95/'Population at Risk'!D$5</f>
        <v>3.9719338917822112E-4</v>
      </c>
      <c r="E95" s="3">
        <f>'Population at Risk'!E95/'Population at Risk'!E$5</f>
        <v>1.9370969563023316E-4</v>
      </c>
      <c r="F95" s="3">
        <f>'Population at Risk'!F95/'Population at Risk'!F$5</f>
        <v>5.7611451675595407E-4</v>
      </c>
      <c r="G95" s="3">
        <f>'Population at Risk'!G95/'Population at Risk'!G$5</f>
        <v>7.0323844602302626E-4</v>
      </c>
      <c r="H95" s="3">
        <f>'Population at Risk'!H95/'Population at Risk'!H$5</f>
        <v>3.2085557285397334E-3</v>
      </c>
      <c r="I95" s="3">
        <f>'Population at Risk'!I95/'Population at Risk'!I$5</f>
        <v>5.0639685846266347E-4</v>
      </c>
      <c r="J95" s="3">
        <f>'Population at Risk'!J95/'Population at Risk'!J$5</f>
        <v>1.2185546289779571E-3</v>
      </c>
      <c r="K95" s="3">
        <f>'Population at Risk'!K95/'Population at Risk'!K$5</f>
        <v>1.5257999346623291E-3</v>
      </c>
      <c r="L95" s="3">
        <f>'Population at Risk'!L95/'Population at Risk'!L$5</f>
        <v>7.8682134196642571E-4</v>
      </c>
      <c r="M95" s="3">
        <f>'Population at Risk'!M95/'Population at Risk'!M$5</f>
        <v>7.8682134196642582E-4</v>
      </c>
      <c r="N95" s="3">
        <f>'Population at Risk'!N95/'Population at Risk'!N$5</f>
        <v>3.0377789307272636E-3</v>
      </c>
      <c r="O95" s="3">
        <f>'Population at Risk'!O95/'Population at Risk'!O$5</f>
        <v>3.463555474346115E-3</v>
      </c>
      <c r="P95" s="3">
        <f>'Population at Risk'!P95/'Population at Risk'!P$5</f>
        <v>5.0545851926809334E-4</v>
      </c>
      <c r="Q95" s="3">
        <f>'Population at Risk'!Q95/'Population at Risk'!Q$5</f>
        <v>4.1655283088128488E-4</v>
      </c>
      <c r="R95" s="3">
        <f>'Population at Risk'!R95/'Population at Risk'!R$5</f>
        <v>6.8251364056029376E-4</v>
      </c>
      <c r="S95" s="3">
        <f>'Population at Risk'!S95/'Population at Risk'!S$5</f>
        <v>1.3226754682852705E-3</v>
      </c>
      <c r="T95" s="3">
        <f>'Population at Risk'!T95/'Population at Risk'!T$5</f>
        <v>1.2209981072326148E-3</v>
      </c>
      <c r="U95" s="3">
        <f>'Population at Risk'!U95/'Population at Risk'!U$5</f>
        <v>0</v>
      </c>
      <c r="V95" s="3">
        <f>'Population at Risk'!V95/'Population at Risk'!V$5</f>
        <v>1.6653331444800047E-3</v>
      </c>
      <c r="W95" s="3">
        <f>'Population at Risk'!W95/'Population at Risk'!W$5</f>
        <v>2.0798660188331253E-3</v>
      </c>
      <c r="X95" s="3">
        <f>'Population at Risk'!X95/'Population at Risk'!X$5</f>
        <v>2.0798660188331266E-3</v>
      </c>
      <c r="Y95" s="3">
        <f>'Population at Risk'!Y95/'Population at Risk'!Y$5</f>
        <v>1.4581672229150632E-3</v>
      </c>
      <c r="Z95" s="3">
        <f>'Population at Risk'!Z95/'Population at Risk'!Z$5</f>
        <v>3.3521187185382904E-3</v>
      </c>
      <c r="AA95" s="3">
        <f>'Population at Risk'!AA95/'Population at Risk'!AA$5</f>
        <v>2.8884626572672992E-3</v>
      </c>
      <c r="AB95" s="3">
        <f>'Population at Risk'!AB95/'Population at Risk'!AB$5</f>
        <v>3.4280638217765717E-4</v>
      </c>
      <c r="AC95" s="3">
        <f>'Population at Risk'!AC95/'Population at Risk'!AC$5</f>
        <v>3.0440668309671621E-3</v>
      </c>
      <c r="AD95" s="3">
        <f>'Population at Risk'!AD95/'Population at Risk'!AD$5</f>
        <v>5.5759527641894668E-4</v>
      </c>
      <c r="AE95" s="3">
        <f>'Population at Risk'!AE95/'Population at Risk'!AE$5</f>
        <v>5.2980289101533606E-4</v>
      </c>
      <c r="AF95" s="3">
        <f>'Population at Risk'!AF95/'Population at Risk'!AF$5</f>
        <v>4.7190103052850126E-3</v>
      </c>
      <c r="AG95" s="3">
        <f>'Population at Risk'!AG95/'Population at Risk'!AG$5</f>
        <v>5.2980289101533596E-4</v>
      </c>
      <c r="AH95" s="3">
        <f>'Population at Risk'!AH95/'Population at Risk'!AH$5</f>
        <v>2.5731288524993472E-3</v>
      </c>
      <c r="AI95" s="3">
        <f>'Population at Risk'!AI95/'Population at Risk'!AI$5</f>
        <v>1.1065189837908978E-3</v>
      </c>
      <c r="AJ95" s="3">
        <f>'Population at Risk'!AJ95/'Population at Risk'!AJ$5</f>
        <v>9.0227984975798552E-4</v>
      </c>
      <c r="AK95" s="3">
        <f>'Population at Risk'!AK95/'Population at Risk'!AK$5</f>
        <v>3.9701105763098791E-5</v>
      </c>
      <c r="AL95" s="3">
        <f>'Population at Risk'!AL95/'Population at Risk'!AL$5</f>
        <v>3.5676614980308238E-3</v>
      </c>
      <c r="AM95" s="3">
        <f>'Population at Risk'!AM95/'Population at Risk'!AM$5</f>
        <v>2.9753869462708716E-3</v>
      </c>
      <c r="AN95" s="3">
        <f>'Population at Risk'!AN95/'Population at Risk'!AN$5</f>
        <v>0</v>
      </c>
      <c r="AO95" s="3">
        <f>'Population at Risk'!AO95/'Population at Risk'!AO$5</f>
        <v>0</v>
      </c>
      <c r="AP95" s="3">
        <f>'Population at Risk'!AP95/'Population at Risk'!AP$5</f>
        <v>4.8478586318088132E-4</v>
      </c>
      <c r="AQ95" s="3">
        <f>'Population at Risk'!AQ95/'Population at Risk'!AQ$5</f>
        <v>3.0854576028040127E-3</v>
      </c>
      <c r="AR95" s="3">
        <f>'Population at Risk'!AR95/'Population at Risk'!AR$5</f>
        <v>1.8215675822093049E-3</v>
      </c>
      <c r="AS95" s="3">
        <f>'Population at Risk'!AS95/'Population at Risk'!AS$5</f>
        <v>4.6260302232212902E-4</v>
      </c>
      <c r="AT95" s="3">
        <f>'Population at Risk'!AT95/'Population at Risk'!AT$5</f>
        <v>0</v>
      </c>
      <c r="AU95" s="3">
        <f>'Population at Risk'!AU95/'Population at Risk'!AU$5</f>
        <v>0</v>
      </c>
      <c r="AV95" s="3">
        <f>'Population at Risk'!AV95/'Population at Risk'!AV$5</f>
        <v>2.3047613275307744E-3</v>
      </c>
      <c r="AW95" s="3">
        <f>'Population at Risk'!AW95/'Population at Risk'!AW$5</f>
        <v>2.1161633610370652E-3</v>
      </c>
      <c r="AX95" s="3">
        <f>'Population at Risk'!AX95/'Population at Risk'!AX$5</f>
        <v>1.0814635065245965E-3</v>
      </c>
      <c r="AY95" s="3">
        <f>'Population at Risk'!AY95/'Population at Risk'!AY$5</f>
        <v>1.709124077141592E-3</v>
      </c>
      <c r="AZ95" s="3">
        <f>'Population at Risk'!AZ95/'Population at Risk'!AZ$5</f>
        <v>1.3764834317032634E-3</v>
      </c>
      <c r="BA95" s="3">
        <f>'Population at Risk'!BA95/'Population at Risk'!BA$5</f>
        <v>3.3961167751553833E-3</v>
      </c>
      <c r="BB95" s="3">
        <f>'Population at Risk'!BB95/'Population at Risk'!BB$5</f>
        <v>1.375551425238893E-3</v>
      </c>
      <c r="BC95" s="5">
        <f>'Population at Risk'!BC95/'Population at Risk'!BC$5</f>
        <v>0</v>
      </c>
      <c r="BD95" s="9">
        <v>93</v>
      </c>
    </row>
    <row r="96" spans="2:56" x14ac:dyDescent="0.35">
      <c r="B96" s="3" t="s">
        <v>80</v>
      </c>
      <c r="C96" s="60">
        <f>'Population at Risk'!C96/'Population at Risk'!C$5</f>
        <v>3.2439431977658833E-4</v>
      </c>
      <c r="D96" s="3">
        <f>'Population at Risk'!D96/'Population at Risk'!D$5</f>
        <v>2.0350031667773057E-4</v>
      </c>
      <c r="E96" s="3">
        <f>'Population at Risk'!E96/'Population at Risk'!E$5</f>
        <v>9.6854847815116578E-5</v>
      </c>
      <c r="F96" s="3">
        <f>'Population at Risk'!F96/'Population at Risk'!F$5</f>
        <v>3.0893097275319273E-4</v>
      </c>
      <c r="G96" s="3">
        <f>'Population at Risk'!G96/'Population at Risk'!G$5</f>
        <v>3.9748259992605838E-4</v>
      </c>
      <c r="H96" s="3">
        <f>'Population at Risk'!H96/'Population at Risk'!H$5</f>
        <v>1.5056760686253732E-3</v>
      </c>
      <c r="I96" s="3">
        <f>'Population at Risk'!I96/'Population at Risk'!I$5</f>
        <v>3.4362643967109302E-4</v>
      </c>
      <c r="J96" s="3">
        <f>'Population at Risk'!J96/'Population at Risk'!J$5</f>
        <v>7.4546871419827983E-4</v>
      </c>
      <c r="K96" s="3">
        <f>'Population at Risk'!K96/'Population at Risk'!K$5</f>
        <v>1.0360369926719517E-3</v>
      </c>
      <c r="L96" s="3">
        <f>'Population at Risk'!L96/'Population at Risk'!L$5</f>
        <v>4.544571544116424E-4</v>
      </c>
      <c r="M96" s="3">
        <f>'Population at Risk'!M96/'Population at Risk'!M$5</f>
        <v>4.5445715441164251E-4</v>
      </c>
      <c r="N96" s="3">
        <f>'Population at Risk'!N96/'Population at Risk'!N$5</f>
        <v>1.6124703328978839E-3</v>
      </c>
      <c r="O96" s="3">
        <f>'Population at Risk'!O96/'Population at Risk'!O$5</f>
        <v>1.7071553048909761E-3</v>
      </c>
      <c r="P96" s="3">
        <f>'Population at Risk'!P96/'Population at Risk'!P$5</f>
        <v>2.7036153356200339E-4</v>
      </c>
      <c r="Q96" s="3">
        <f>'Population at Risk'!Q96/'Population at Risk'!Q$5</f>
        <v>1.0680841817468842E-4</v>
      </c>
      <c r="R96" s="3">
        <f>'Population at Risk'!R96/'Population at Risk'!R$5</f>
        <v>3.4125682028014688E-4</v>
      </c>
      <c r="S96" s="3">
        <f>'Population at Risk'!S96/'Population at Risk'!S$5</f>
        <v>6.3401636967015706E-4</v>
      </c>
      <c r="T96" s="3">
        <f>'Population at Risk'!T96/'Population at Risk'!T$5</f>
        <v>5.7603539736377385E-4</v>
      </c>
      <c r="U96" s="3">
        <f>'Population at Risk'!U96/'Population at Risk'!U$5</f>
        <v>0</v>
      </c>
      <c r="V96" s="3">
        <f>'Population at Risk'!V96/'Population at Risk'!V$5</f>
        <v>6.7654158994500193E-4</v>
      </c>
      <c r="W96" s="3">
        <f>'Population at Risk'!W96/'Population at Risk'!W$5</f>
        <v>9.9546690832426842E-4</v>
      </c>
      <c r="X96" s="3">
        <f>'Population at Risk'!X96/'Population at Risk'!X$5</f>
        <v>9.9546690832426885E-4</v>
      </c>
      <c r="Y96" s="3">
        <f>'Population at Risk'!Y96/'Population at Risk'!Y$5</f>
        <v>7.1196897269092292E-4</v>
      </c>
      <c r="Z96" s="3">
        <f>'Population at Risk'!Z96/'Population at Risk'!Z$5</f>
        <v>1.6035090866506044E-3</v>
      </c>
      <c r="AA96" s="3">
        <f>'Population at Risk'!AA96/'Population at Risk'!AA$5</f>
        <v>1.3692063245487847E-3</v>
      </c>
      <c r="AB96" s="3">
        <f>'Population at Risk'!AB96/'Population at Risk'!AB$5</f>
        <v>1.8075245605731011E-4</v>
      </c>
      <c r="AC96" s="3">
        <f>'Population at Risk'!AC96/'Population at Risk'!AC$5</f>
        <v>1.4601768216178882E-3</v>
      </c>
      <c r="AD96" s="3">
        <f>'Population at Risk'!AD96/'Population at Risk'!AD$5</f>
        <v>2.9586688136515533E-4</v>
      </c>
      <c r="AE96" s="3">
        <f>'Population at Risk'!AE96/'Population at Risk'!AE$5</f>
        <v>2.7115895996847913E-4</v>
      </c>
      <c r="AF96" s="3">
        <f>'Population at Risk'!AF96/'Population at Risk'!AF$5</f>
        <v>2.0473244709082673E-3</v>
      </c>
      <c r="AG96" s="3">
        <f>'Population at Risk'!AG96/'Population at Risk'!AG$5</f>
        <v>2.7115895996847903E-4</v>
      </c>
      <c r="AH96" s="3">
        <f>'Population at Risk'!AH96/'Population at Risk'!AH$5</f>
        <v>1.1882335548792746E-3</v>
      </c>
      <c r="AI96" s="3">
        <f>'Population at Risk'!AI96/'Population at Risk'!AI$5</f>
        <v>5.1680193000176039E-4</v>
      </c>
      <c r="AJ96" s="3">
        <f>'Population at Risk'!AJ96/'Population at Risk'!AJ$5</f>
        <v>6.8280637278982689E-4</v>
      </c>
      <c r="AK96" s="3">
        <f>'Population at Risk'!AK96/'Population at Risk'!AK$5</f>
        <v>5.2934807684131719E-5</v>
      </c>
      <c r="AL96" s="3">
        <f>'Population at Risk'!AL96/'Population at Risk'!AL$5</f>
        <v>1.6134829477580841E-3</v>
      </c>
      <c r="AM96" s="3">
        <f>'Population at Risk'!AM96/'Population at Risk'!AM$5</f>
        <v>1.2852444644200979E-3</v>
      </c>
      <c r="AN96" s="3">
        <f>'Population at Risk'!AN96/'Population at Risk'!AN$5</f>
        <v>0</v>
      </c>
      <c r="AO96" s="3">
        <f>'Population at Risk'!AO96/'Population at Risk'!AO$5</f>
        <v>0</v>
      </c>
      <c r="AP96" s="3">
        <f>'Population at Risk'!AP96/'Population at Risk'!AP$5</f>
        <v>2.4239293159044066E-4</v>
      </c>
      <c r="AQ96" s="3">
        <f>'Population at Risk'!AQ96/'Population at Risk'!AQ$5</f>
        <v>1.6407374546675456E-3</v>
      </c>
      <c r="AR96" s="3">
        <f>'Population at Risk'!AR96/'Population at Risk'!AR$5</f>
        <v>8.7745281217509717E-4</v>
      </c>
      <c r="AS96" s="3">
        <f>'Population at Risk'!AS96/'Population at Risk'!AS$5</f>
        <v>3.1390919371858758E-4</v>
      </c>
      <c r="AT96" s="3">
        <f>'Population at Risk'!AT96/'Population at Risk'!AT$5</f>
        <v>0</v>
      </c>
      <c r="AU96" s="3">
        <f>'Population at Risk'!AU96/'Population at Risk'!AU$5</f>
        <v>0</v>
      </c>
      <c r="AV96" s="3">
        <f>'Population at Risk'!AV96/'Population at Risk'!AV$5</f>
        <v>1.0762321617544587E-3</v>
      </c>
      <c r="AW96" s="3">
        <f>'Population at Risk'!AW96/'Population at Risk'!AW$5</f>
        <v>1.0815144945674948E-3</v>
      </c>
      <c r="AX96" s="3">
        <f>'Population at Risk'!AX96/'Population at Risk'!AX$5</f>
        <v>5.9541249235623859E-4</v>
      </c>
      <c r="AY96" s="3">
        <f>'Population at Risk'!AY96/'Population at Risk'!AY$5</f>
        <v>8.5456203857079598E-4</v>
      </c>
      <c r="AZ96" s="3">
        <f>'Population at Risk'!AZ96/'Population at Risk'!AZ$5</f>
        <v>7.2668404592622735E-4</v>
      </c>
      <c r="BA96" s="3">
        <f>'Population at Risk'!BA96/'Population at Risk'!BA$5</f>
        <v>1.5320827557091955E-3</v>
      </c>
      <c r="BB96" s="3">
        <f>'Population at Risk'!BB96/'Population at Risk'!BB$5</f>
        <v>5.5881776650330026E-4</v>
      </c>
      <c r="BC96" s="5">
        <f>'Population at Risk'!BC96/'Population at Risk'!BC$5</f>
        <v>0</v>
      </c>
      <c r="BD96" s="9">
        <v>94</v>
      </c>
    </row>
    <row r="97" spans="1:56" x14ac:dyDescent="0.35">
      <c r="B97" s="3" t="s">
        <v>79</v>
      </c>
      <c r="C97" s="60">
        <f>'Population at Risk'!C97/'Population at Risk'!C$5</f>
        <v>1.3080416120023723E-4</v>
      </c>
      <c r="D97" s="3">
        <f>'Population at Risk'!D97/'Population at Risk'!D$5</f>
        <v>9.807244177240027E-5</v>
      </c>
      <c r="E97" s="3">
        <f>'Population at Risk'!E97/'Population at Risk'!E$5</f>
        <v>6.9182034153654693E-5</v>
      </c>
      <c r="F97" s="3">
        <f>'Population at Risk'!F97/'Population at Risk'!F$5</f>
        <v>9.18443432509492E-5</v>
      </c>
      <c r="G97" s="3">
        <f>'Population at Risk'!G97/'Population at Risk'!G$5</f>
        <v>1.2230233843878719E-4</v>
      </c>
      <c r="H97" s="3">
        <f>'Population at Risk'!H97/'Population at Risk'!H$5</f>
        <v>5.7295638009638103E-4</v>
      </c>
      <c r="I97" s="3">
        <f>'Population at Risk'!I97/'Population at Risk'!I$5</f>
        <v>1.2659921461566587E-4</v>
      </c>
      <c r="J97" s="3">
        <f>'Population at Risk'!J97/'Population at Risk'!J$5</f>
        <v>3.2255857825887104E-4</v>
      </c>
      <c r="K97" s="3">
        <f>'Population at Risk'!K97/'Population at Risk'!K$5</f>
        <v>5.4627405068157463E-4</v>
      </c>
      <c r="L97" s="3">
        <f>'Population at Risk'!L97/'Population at Risk'!L$5</f>
        <v>1.7635650768212991E-4</v>
      </c>
      <c r="M97" s="3">
        <f>'Population at Risk'!M97/'Population at Risk'!M$5</f>
        <v>1.7635650768212994E-4</v>
      </c>
      <c r="N97" s="3">
        <f>'Population at Risk'!N97/'Population at Risk'!N$5</f>
        <v>6.5506607273976532E-4</v>
      </c>
      <c r="O97" s="3">
        <f>'Population at Risk'!O97/'Population at Risk'!O$5</f>
        <v>6.6480567161619742E-4</v>
      </c>
      <c r="P97" s="3">
        <f>'Population at Risk'!P97/'Population at Risk'!P$5</f>
        <v>1.0579364356774046E-4</v>
      </c>
      <c r="Q97" s="3">
        <f>'Population at Risk'!Q97/'Population at Risk'!Q$5</f>
        <v>7.4765892722281901E-5</v>
      </c>
      <c r="R97" s="3">
        <f>'Population at Risk'!R97/'Population at Risk'!R$5</f>
        <v>1.5640937596173401E-4</v>
      </c>
      <c r="S97" s="3">
        <f>'Population at Risk'!S97/'Population at Risk'!S$5</f>
        <v>2.9812430056733614E-4</v>
      </c>
      <c r="T97" s="3">
        <f>'Population at Risk'!T97/'Population at Risk'!T$5</f>
        <v>2.7078587055562022E-4</v>
      </c>
      <c r="U97" s="3">
        <f>'Population at Risk'!U97/'Population at Risk'!U$5</f>
        <v>0</v>
      </c>
      <c r="V97" s="3">
        <f>'Population at Risk'!V97/'Population at Risk'!V$5</f>
        <v>3.3827079497250097E-4</v>
      </c>
      <c r="W97" s="3">
        <f>'Population at Risk'!W97/'Population at Risk'!W$5</f>
        <v>4.4752979163857593E-4</v>
      </c>
      <c r="X97" s="3">
        <f>'Population at Risk'!X97/'Population at Risk'!X$5</f>
        <v>4.4752979163857615E-4</v>
      </c>
      <c r="Y97" s="3">
        <f>'Population at Risk'!Y97/'Population at Risk'!Y$5</f>
        <v>3.3202399207220924E-4</v>
      </c>
      <c r="Z97" s="3">
        <f>'Population at Risk'!Z97/'Population at Risk'!Z$5</f>
        <v>6.8700666316332448E-4</v>
      </c>
      <c r="AA97" s="3">
        <f>'Population at Risk'!AA97/'Population at Risk'!AA$5</f>
        <v>5.9844163414568032E-4</v>
      </c>
      <c r="AB97" s="3">
        <f>'Population at Risk'!AB97/'Population at Risk'!AB$5</f>
        <v>8.7259806372494547E-5</v>
      </c>
      <c r="AC97" s="3">
        <f>'Population at Risk'!AC97/'Population at Risk'!AC$5</f>
        <v>6.4385038578451106E-4</v>
      </c>
      <c r="AD97" s="3">
        <f>'Population at Risk'!AD97/'Population at Risk'!AD$5</f>
        <v>9.3880837356251221E-5</v>
      </c>
      <c r="AE97" s="3">
        <f>'Population at Risk'!AE97/'Population at Risk'!AE$5</f>
        <v>8.7605202451354792E-5</v>
      </c>
      <c r="AF97" s="3">
        <f>'Population at Risk'!AF97/'Population at Risk'!AF$5</f>
        <v>9.14761997639864E-4</v>
      </c>
      <c r="AG97" s="3">
        <f>'Population at Risk'!AG97/'Population at Risk'!AG$5</f>
        <v>8.7605202451354779E-5</v>
      </c>
      <c r="AH97" s="3">
        <f>'Population at Risk'!AH97/'Population at Risk'!AH$5</f>
        <v>5.09006863564418E-4</v>
      </c>
      <c r="AI97" s="3">
        <f>'Population at Risk'!AI97/'Population at Risk'!AI$5</f>
        <v>2.5712175230285604E-4</v>
      </c>
      <c r="AJ97" s="3">
        <f>'Population at Risk'!AJ97/'Population at Risk'!AJ$5</f>
        <v>3.6578912828026444E-4</v>
      </c>
      <c r="AK97" s="3">
        <f>'Population at Risk'!AK97/'Population at Risk'!AK$5</f>
        <v>2.646740384206586E-5</v>
      </c>
      <c r="AL97" s="3">
        <f>'Population at Risk'!AL97/'Population at Risk'!AL$5</f>
        <v>5.9139614021411853E-4</v>
      </c>
      <c r="AM97" s="3">
        <f>'Population at Risk'!AM97/'Population at Risk'!AM$5</f>
        <v>5.7667293391641629E-4</v>
      </c>
      <c r="AN97" s="3">
        <f>'Population at Risk'!AN97/'Population at Risk'!AN$5</f>
        <v>0</v>
      </c>
      <c r="AO97" s="3">
        <f>'Population at Risk'!AO97/'Population at Risk'!AO$5</f>
        <v>0</v>
      </c>
      <c r="AP97" s="3">
        <f>'Population at Risk'!AP97/'Population at Risk'!AP$5</f>
        <v>6.8173012009811439E-5</v>
      </c>
      <c r="AQ97" s="3">
        <f>'Population at Risk'!AQ97/'Population at Risk'!AQ$5</f>
        <v>6.8243062273782879E-4</v>
      </c>
      <c r="AR97" s="3">
        <f>'Population at Risk'!AR97/'Population at Risk'!AR$5</f>
        <v>3.7788257768655567E-4</v>
      </c>
      <c r="AS97" s="3">
        <f>'Population at Risk'!AS97/'Population at Risk'!AS$5</f>
        <v>1.1565075558053226E-4</v>
      </c>
      <c r="AT97" s="3">
        <f>'Population at Risk'!AT97/'Population at Risk'!AT$5</f>
        <v>0</v>
      </c>
      <c r="AU97" s="3">
        <f>'Population at Risk'!AU97/'Population at Risk'!AU$5</f>
        <v>0</v>
      </c>
      <c r="AV97" s="3">
        <f>'Population at Risk'!AV97/'Population at Risk'!AV$5</f>
        <v>4.2643161126120057E-4</v>
      </c>
      <c r="AW97" s="3">
        <f>'Population at Risk'!AW97/'Population at Risk'!AW$5</f>
        <v>4.3260579782699801E-4</v>
      </c>
      <c r="AX97" s="3">
        <f>'Population at Risk'!AX97/'Population at Risk'!AX$5</f>
        <v>1.9442040566734319E-4</v>
      </c>
      <c r="AY97" s="3">
        <f>'Population at Risk'!AY97/'Population at Risk'!AY$5</f>
        <v>3.5651260046625399E-4</v>
      </c>
      <c r="AZ97" s="3">
        <f>'Population at Risk'!AZ97/'Population at Risk'!AZ$5</f>
        <v>2.7529668634065267E-4</v>
      </c>
      <c r="BA97" s="3">
        <f>'Population at Risk'!BA97/'Population at Risk'!BA$5</f>
        <v>9.1924965342551717E-4</v>
      </c>
      <c r="BB97" s="3">
        <f>'Population at Risk'!BB97/'Population at Risk'!BB$5</f>
        <v>2.90155378761329E-4</v>
      </c>
      <c r="BC97" s="5">
        <f>'Population at Risk'!BC97/'Population at Risk'!BC$5</f>
        <v>0</v>
      </c>
      <c r="BD97" s="9">
        <v>95</v>
      </c>
    </row>
    <row r="98" spans="1:56" x14ac:dyDescent="0.35">
      <c r="A98" s="2" t="s">
        <v>134</v>
      </c>
      <c r="B98" s="2" t="s">
        <v>83</v>
      </c>
      <c r="C98" s="60">
        <f>'Population at Risk'!C98/'Population at Risk'!C$5</f>
        <v>0</v>
      </c>
      <c r="D98" s="3">
        <f>'Population at Risk'!D98/'Population at Risk'!D$5</f>
        <v>0</v>
      </c>
      <c r="E98" s="3">
        <f>'Population at Risk'!E98/'Population at Risk'!E$5</f>
        <v>0</v>
      </c>
      <c r="F98" s="3">
        <f>'Population at Risk'!F98/'Population at Risk'!F$5</f>
        <v>0</v>
      </c>
      <c r="G98" s="3">
        <f>'Population at Risk'!G98/'Population at Risk'!G$5</f>
        <v>0</v>
      </c>
      <c r="H98" s="3">
        <f>'Population at Risk'!H98/'Population at Risk'!H$5</f>
        <v>0</v>
      </c>
      <c r="I98" s="3">
        <f>'Population at Risk'!I98/'Population at Risk'!I$5</f>
        <v>0</v>
      </c>
      <c r="J98" s="3">
        <f>'Population at Risk'!J98/'Population at Risk'!J$5</f>
        <v>0</v>
      </c>
      <c r="K98" s="3">
        <f>'Population at Risk'!K98/'Population at Risk'!K$5</f>
        <v>0</v>
      </c>
      <c r="L98" s="3">
        <f>'Population at Risk'!L98/'Population at Risk'!L$5</f>
        <v>0</v>
      </c>
      <c r="M98" s="3">
        <f>'Population at Risk'!M98/'Population at Risk'!M$5</f>
        <v>0</v>
      </c>
      <c r="N98" s="3">
        <f>'Population at Risk'!N98/'Population at Risk'!N$5</f>
        <v>0</v>
      </c>
      <c r="O98" s="3">
        <f>'Population at Risk'!O98/'Population at Risk'!O$5</f>
        <v>0</v>
      </c>
      <c r="P98" s="3">
        <f>'Population at Risk'!P98/'Population at Risk'!P$5</f>
        <v>0</v>
      </c>
      <c r="Q98" s="3">
        <f>'Population at Risk'!Q98/'Population at Risk'!Q$5</f>
        <v>0</v>
      </c>
      <c r="R98" s="3">
        <f>'Population at Risk'!R98/'Population at Risk'!R$5</f>
        <v>0</v>
      </c>
      <c r="S98" s="3">
        <f>'Population at Risk'!S98/'Population at Risk'!S$5</f>
        <v>0</v>
      </c>
      <c r="T98" s="3">
        <f>'Population at Risk'!T98/'Population at Risk'!T$5</f>
        <v>0</v>
      </c>
      <c r="U98" s="3">
        <f>'Population at Risk'!U98/'Population at Risk'!U$5</f>
        <v>0</v>
      </c>
      <c r="V98" s="3">
        <f>'Population at Risk'!V98/'Population at Risk'!V$5</f>
        <v>0</v>
      </c>
      <c r="W98" s="3">
        <f>'Population at Risk'!W98/'Population at Risk'!W$5</f>
        <v>0</v>
      </c>
      <c r="X98" s="3">
        <f>'Population at Risk'!X98/'Population at Risk'!X$5</f>
        <v>0</v>
      </c>
      <c r="Y98" s="3">
        <f>'Population at Risk'!Y98/'Population at Risk'!Y$5</f>
        <v>0</v>
      </c>
      <c r="Z98" s="3">
        <f>'Population at Risk'!Z98/'Population at Risk'!Z$5</f>
        <v>0</v>
      </c>
      <c r="AA98" s="3">
        <f>'Population at Risk'!AA98/'Population at Risk'!AA$5</f>
        <v>0</v>
      </c>
      <c r="AB98" s="3">
        <f>'Population at Risk'!AB98/'Population at Risk'!AB$5</f>
        <v>0</v>
      </c>
      <c r="AC98" s="3">
        <f>'Population at Risk'!AC98/'Population at Risk'!AC$5</f>
        <v>0</v>
      </c>
      <c r="AD98" s="3">
        <f>'Population at Risk'!AD98/'Population at Risk'!AD$5</f>
        <v>0</v>
      </c>
      <c r="AE98" s="3">
        <f>'Population at Risk'!AE98/'Population at Risk'!AE$5</f>
        <v>0</v>
      </c>
      <c r="AF98" s="3">
        <f>'Population at Risk'!AF98/'Population at Risk'!AF$5</f>
        <v>0</v>
      </c>
      <c r="AG98" s="3">
        <f>'Population at Risk'!AG98/'Population at Risk'!AG$5</f>
        <v>0</v>
      </c>
      <c r="AH98" s="3">
        <f>'Population at Risk'!AH98/'Population at Risk'!AH$5</f>
        <v>0</v>
      </c>
      <c r="AI98" s="3">
        <f>'Population at Risk'!AI98/'Population at Risk'!AI$5</f>
        <v>0</v>
      </c>
      <c r="AJ98" s="3">
        <f>'Population at Risk'!AJ98/'Population at Risk'!AJ$5</f>
        <v>0</v>
      </c>
      <c r="AK98" s="3">
        <f>'Population at Risk'!AK98/'Population at Risk'!AK$5</f>
        <v>0</v>
      </c>
      <c r="AL98" s="3">
        <f>'Population at Risk'!AL98/'Population at Risk'!AL$5</f>
        <v>0</v>
      </c>
      <c r="AM98" s="3">
        <f>'Population at Risk'!AM98/'Population at Risk'!AM$5</f>
        <v>0</v>
      </c>
      <c r="AN98" s="3">
        <f>'Population at Risk'!AN98/'Population at Risk'!AN$5</f>
        <v>0</v>
      </c>
      <c r="AO98" s="3">
        <f>'Population at Risk'!AO98/'Population at Risk'!AO$5</f>
        <v>0</v>
      </c>
      <c r="AP98" s="3">
        <f>'Population at Risk'!AP98/'Population at Risk'!AP$5</f>
        <v>0</v>
      </c>
      <c r="AQ98" s="3">
        <f>'Population at Risk'!AQ98/'Population at Risk'!AQ$5</f>
        <v>0</v>
      </c>
      <c r="AR98" s="3">
        <f>'Population at Risk'!AR98/'Population at Risk'!AR$5</f>
        <v>0</v>
      </c>
      <c r="AS98" s="3">
        <f>'Population at Risk'!AS98/'Population at Risk'!AS$5</f>
        <v>0</v>
      </c>
      <c r="AT98" s="3">
        <f>'Population at Risk'!AT98/'Population at Risk'!AT$5</f>
        <v>0</v>
      </c>
      <c r="AU98" s="3">
        <f>'Population at Risk'!AU98/'Population at Risk'!AU$5</f>
        <v>0</v>
      </c>
      <c r="AV98" s="3">
        <f>'Population at Risk'!AV98/'Population at Risk'!AV$5</f>
        <v>0</v>
      </c>
      <c r="AW98" s="3">
        <f>'Population at Risk'!AW98/'Population at Risk'!AW$5</f>
        <v>0</v>
      </c>
      <c r="AX98" s="3">
        <f>'Population at Risk'!AX98/'Population at Risk'!AX$5</f>
        <v>0</v>
      </c>
      <c r="AY98" s="3">
        <f>'Population at Risk'!AY98/'Population at Risk'!AY$5</f>
        <v>0</v>
      </c>
      <c r="AZ98" s="3">
        <f>'Population at Risk'!AZ98/'Population at Risk'!AZ$5</f>
        <v>0</v>
      </c>
      <c r="BA98" s="3">
        <f>'Population at Risk'!BA98/'Population at Risk'!BA$5</f>
        <v>0</v>
      </c>
      <c r="BB98" s="3">
        <f>'Population at Risk'!BB98/'Population at Risk'!BB$5</f>
        <v>0</v>
      </c>
      <c r="BC98" s="5">
        <f>'Population at Risk'!BC98/'Population at Risk'!BC$5</f>
        <v>0</v>
      </c>
      <c r="BD98" s="9">
        <v>96</v>
      </c>
    </row>
    <row r="99" spans="1:56" x14ac:dyDescent="0.35">
      <c r="A99" s="3"/>
      <c r="B99" s="3" t="s">
        <v>61</v>
      </c>
      <c r="C99" s="60">
        <f>'Population at Risk'!C99/'Population at Risk'!C$5</f>
        <v>0</v>
      </c>
      <c r="D99" s="3">
        <f>'Population at Risk'!D99/'Population at Risk'!D$5</f>
        <v>0</v>
      </c>
      <c r="E99" s="3">
        <f>'Population at Risk'!E99/'Population at Risk'!E$5</f>
        <v>0</v>
      </c>
      <c r="F99" s="3">
        <f>'Population at Risk'!F99/'Population at Risk'!F$5</f>
        <v>0</v>
      </c>
      <c r="G99" s="3">
        <f>'Population at Risk'!G99/'Population at Risk'!G$5</f>
        <v>0</v>
      </c>
      <c r="H99" s="3">
        <f>'Population at Risk'!H99/'Population at Risk'!H$5</f>
        <v>0</v>
      </c>
      <c r="I99" s="3">
        <f>'Population at Risk'!I99/'Population at Risk'!I$5</f>
        <v>0</v>
      </c>
      <c r="J99" s="3">
        <f>'Population at Risk'!J99/'Population at Risk'!J$5</f>
        <v>0</v>
      </c>
      <c r="K99" s="3">
        <f>'Population at Risk'!K99/'Population at Risk'!K$5</f>
        <v>0</v>
      </c>
      <c r="L99" s="3">
        <f>'Population at Risk'!L99/'Population at Risk'!L$5</f>
        <v>0</v>
      </c>
      <c r="M99" s="3">
        <f>'Population at Risk'!M99/'Population at Risk'!M$5</f>
        <v>0</v>
      </c>
      <c r="N99" s="3">
        <f>'Population at Risk'!N99/'Population at Risk'!N$5</f>
        <v>0</v>
      </c>
      <c r="O99" s="3">
        <f>'Population at Risk'!O99/'Population at Risk'!O$5</f>
        <v>0</v>
      </c>
      <c r="P99" s="3">
        <f>'Population at Risk'!P99/'Population at Risk'!P$5</f>
        <v>0</v>
      </c>
      <c r="Q99" s="3">
        <f>'Population at Risk'!Q99/'Population at Risk'!Q$5</f>
        <v>0</v>
      </c>
      <c r="R99" s="3">
        <f>'Population at Risk'!R99/'Population at Risk'!R$5</f>
        <v>0</v>
      </c>
      <c r="S99" s="3">
        <f>'Population at Risk'!S99/'Population at Risk'!S$5</f>
        <v>0</v>
      </c>
      <c r="T99" s="3">
        <f>'Population at Risk'!T99/'Population at Risk'!T$5</f>
        <v>0</v>
      </c>
      <c r="U99" s="3">
        <f>'Population at Risk'!U99/'Population at Risk'!U$5</f>
        <v>0</v>
      </c>
      <c r="V99" s="3">
        <f>'Population at Risk'!V99/'Population at Risk'!V$5</f>
        <v>0</v>
      </c>
      <c r="W99" s="3">
        <f>'Population at Risk'!W99/'Population at Risk'!W$5</f>
        <v>0</v>
      </c>
      <c r="X99" s="3">
        <f>'Population at Risk'!X99/'Population at Risk'!X$5</f>
        <v>0</v>
      </c>
      <c r="Y99" s="3">
        <f>'Population at Risk'!Y99/'Population at Risk'!Y$5</f>
        <v>0</v>
      </c>
      <c r="Z99" s="3">
        <f>'Population at Risk'!Z99/'Population at Risk'!Z$5</f>
        <v>0</v>
      </c>
      <c r="AA99" s="3">
        <f>'Population at Risk'!AA99/'Population at Risk'!AA$5</f>
        <v>0</v>
      </c>
      <c r="AB99" s="3">
        <f>'Population at Risk'!AB99/'Population at Risk'!AB$5</f>
        <v>0</v>
      </c>
      <c r="AC99" s="3">
        <f>'Population at Risk'!AC99/'Population at Risk'!AC$5</f>
        <v>0</v>
      </c>
      <c r="AD99" s="3">
        <f>'Population at Risk'!AD99/'Population at Risk'!AD$5</f>
        <v>0</v>
      </c>
      <c r="AE99" s="3">
        <f>'Population at Risk'!AE99/'Population at Risk'!AE$5</f>
        <v>0</v>
      </c>
      <c r="AF99" s="3">
        <f>'Population at Risk'!AF99/'Population at Risk'!AF$5</f>
        <v>0</v>
      </c>
      <c r="AG99" s="3">
        <f>'Population at Risk'!AG99/'Population at Risk'!AG$5</f>
        <v>0</v>
      </c>
      <c r="AH99" s="3">
        <f>'Population at Risk'!AH99/'Population at Risk'!AH$5</f>
        <v>0</v>
      </c>
      <c r="AI99" s="3">
        <f>'Population at Risk'!AI99/'Population at Risk'!AI$5</f>
        <v>0</v>
      </c>
      <c r="AJ99" s="3">
        <f>'Population at Risk'!AJ99/'Population at Risk'!AJ$5</f>
        <v>0</v>
      </c>
      <c r="AK99" s="3">
        <f>'Population at Risk'!AK99/'Population at Risk'!AK$5</f>
        <v>0</v>
      </c>
      <c r="AL99" s="3">
        <f>'Population at Risk'!AL99/'Population at Risk'!AL$5</f>
        <v>0</v>
      </c>
      <c r="AM99" s="3">
        <f>'Population at Risk'!AM99/'Population at Risk'!AM$5</f>
        <v>0</v>
      </c>
      <c r="AN99" s="3">
        <f>'Population at Risk'!AN99/'Population at Risk'!AN$5</f>
        <v>0</v>
      </c>
      <c r="AO99" s="3">
        <f>'Population at Risk'!AO99/'Population at Risk'!AO$5</f>
        <v>0</v>
      </c>
      <c r="AP99" s="3">
        <f>'Population at Risk'!AP99/'Population at Risk'!AP$5</f>
        <v>0</v>
      </c>
      <c r="AQ99" s="3">
        <f>'Population at Risk'!AQ99/'Population at Risk'!AQ$5</f>
        <v>0</v>
      </c>
      <c r="AR99" s="3">
        <f>'Population at Risk'!AR99/'Population at Risk'!AR$5</f>
        <v>0</v>
      </c>
      <c r="AS99" s="3">
        <f>'Population at Risk'!AS99/'Population at Risk'!AS$5</f>
        <v>0</v>
      </c>
      <c r="AT99" s="3">
        <f>'Population at Risk'!AT99/'Population at Risk'!AT$5</f>
        <v>0</v>
      </c>
      <c r="AU99" s="3">
        <f>'Population at Risk'!AU99/'Population at Risk'!AU$5</f>
        <v>0</v>
      </c>
      <c r="AV99" s="3">
        <f>'Population at Risk'!AV99/'Population at Risk'!AV$5</f>
        <v>0</v>
      </c>
      <c r="AW99" s="3">
        <f>'Population at Risk'!AW99/'Population at Risk'!AW$5</f>
        <v>0</v>
      </c>
      <c r="AX99" s="3">
        <f>'Population at Risk'!AX99/'Population at Risk'!AX$5</f>
        <v>0</v>
      </c>
      <c r="AY99" s="3">
        <f>'Population at Risk'!AY99/'Population at Risk'!AY$5</f>
        <v>0</v>
      </c>
      <c r="AZ99" s="3">
        <f>'Population at Risk'!AZ99/'Population at Risk'!AZ$5</f>
        <v>0</v>
      </c>
      <c r="BA99" s="3">
        <f>'Population at Risk'!BA99/'Population at Risk'!BA$5</f>
        <v>0</v>
      </c>
      <c r="BB99" s="3">
        <f>'Population at Risk'!BB99/'Population at Risk'!BB$5</f>
        <v>0</v>
      </c>
      <c r="BC99" s="5">
        <f>'Population at Risk'!BC99/'Population at Risk'!BC$5</f>
        <v>0</v>
      </c>
      <c r="BD99" s="9">
        <v>97</v>
      </c>
    </row>
    <row r="100" spans="1:56" x14ac:dyDescent="0.35">
      <c r="A100" s="3"/>
      <c r="B100" s="3" t="s">
        <v>78</v>
      </c>
      <c r="C100" s="60">
        <f>'Population at Risk'!C100/'Population at Risk'!C$5</f>
        <v>0</v>
      </c>
      <c r="D100" s="3">
        <f>'Population at Risk'!D100/'Population at Risk'!D$5</f>
        <v>0</v>
      </c>
      <c r="E100" s="3">
        <f>'Population at Risk'!E100/'Population at Risk'!E$5</f>
        <v>0</v>
      </c>
      <c r="F100" s="3">
        <f>'Population at Risk'!F100/'Population at Risk'!F$5</f>
        <v>0</v>
      </c>
      <c r="G100" s="3">
        <f>'Population at Risk'!G100/'Population at Risk'!G$5</f>
        <v>0</v>
      </c>
      <c r="H100" s="3">
        <f>'Population at Risk'!H100/'Population at Risk'!H$5</f>
        <v>0</v>
      </c>
      <c r="I100" s="3">
        <f>'Population at Risk'!I100/'Population at Risk'!I$5</f>
        <v>0</v>
      </c>
      <c r="J100" s="3">
        <f>'Population at Risk'!J100/'Population at Risk'!J$5</f>
        <v>0</v>
      </c>
      <c r="K100" s="3">
        <f>'Population at Risk'!K100/'Population at Risk'!K$5</f>
        <v>0</v>
      </c>
      <c r="L100" s="3">
        <f>'Population at Risk'!L100/'Population at Risk'!L$5</f>
        <v>0</v>
      </c>
      <c r="M100" s="3">
        <f>'Population at Risk'!M100/'Population at Risk'!M$5</f>
        <v>0</v>
      </c>
      <c r="N100" s="3">
        <f>'Population at Risk'!N100/'Population at Risk'!N$5</f>
        <v>0</v>
      </c>
      <c r="O100" s="3">
        <f>'Population at Risk'!O100/'Population at Risk'!O$5</f>
        <v>0</v>
      </c>
      <c r="P100" s="3">
        <f>'Population at Risk'!P100/'Population at Risk'!P$5</f>
        <v>0</v>
      </c>
      <c r="Q100" s="3">
        <f>'Population at Risk'!Q100/'Population at Risk'!Q$5</f>
        <v>0</v>
      </c>
      <c r="R100" s="3">
        <f>'Population at Risk'!R100/'Population at Risk'!R$5</f>
        <v>0</v>
      </c>
      <c r="S100" s="3">
        <f>'Population at Risk'!S100/'Population at Risk'!S$5</f>
        <v>0</v>
      </c>
      <c r="T100" s="3">
        <f>'Population at Risk'!T100/'Population at Risk'!T$5</f>
        <v>0</v>
      </c>
      <c r="U100" s="3">
        <f>'Population at Risk'!U100/'Population at Risk'!U$5</f>
        <v>0</v>
      </c>
      <c r="V100" s="3">
        <f>'Population at Risk'!V100/'Population at Risk'!V$5</f>
        <v>0</v>
      </c>
      <c r="W100" s="3">
        <f>'Population at Risk'!W100/'Population at Risk'!W$5</f>
        <v>0</v>
      </c>
      <c r="X100" s="3">
        <f>'Population at Risk'!X100/'Population at Risk'!X$5</f>
        <v>0</v>
      </c>
      <c r="Y100" s="3">
        <f>'Population at Risk'!Y100/'Population at Risk'!Y$5</f>
        <v>0</v>
      </c>
      <c r="Z100" s="3">
        <f>'Population at Risk'!Z100/'Population at Risk'!Z$5</f>
        <v>0</v>
      </c>
      <c r="AA100" s="3">
        <f>'Population at Risk'!AA100/'Population at Risk'!AA$5</f>
        <v>0</v>
      </c>
      <c r="AB100" s="3">
        <f>'Population at Risk'!AB100/'Population at Risk'!AB$5</f>
        <v>0</v>
      </c>
      <c r="AC100" s="3">
        <f>'Population at Risk'!AC100/'Population at Risk'!AC$5</f>
        <v>0</v>
      </c>
      <c r="AD100" s="3">
        <f>'Population at Risk'!AD100/'Population at Risk'!AD$5</f>
        <v>0</v>
      </c>
      <c r="AE100" s="3">
        <f>'Population at Risk'!AE100/'Population at Risk'!AE$5</f>
        <v>0</v>
      </c>
      <c r="AF100" s="3">
        <f>'Population at Risk'!AF100/'Population at Risk'!AF$5</f>
        <v>0</v>
      </c>
      <c r="AG100" s="3">
        <f>'Population at Risk'!AG100/'Population at Risk'!AG$5</f>
        <v>0</v>
      </c>
      <c r="AH100" s="3">
        <f>'Population at Risk'!AH100/'Population at Risk'!AH$5</f>
        <v>0</v>
      </c>
      <c r="AI100" s="3">
        <f>'Population at Risk'!AI100/'Population at Risk'!AI$5</f>
        <v>0</v>
      </c>
      <c r="AJ100" s="3">
        <f>'Population at Risk'!AJ100/'Population at Risk'!AJ$5</f>
        <v>0</v>
      </c>
      <c r="AK100" s="3">
        <f>'Population at Risk'!AK100/'Population at Risk'!AK$5</f>
        <v>0</v>
      </c>
      <c r="AL100" s="3">
        <f>'Population at Risk'!AL100/'Population at Risk'!AL$5</f>
        <v>0</v>
      </c>
      <c r="AM100" s="3">
        <f>'Population at Risk'!AM100/'Population at Risk'!AM$5</f>
        <v>0</v>
      </c>
      <c r="AN100" s="3">
        <f>'Population at Risk'!AN100/'Population at Risk'!AN$5</f>
        <v>0</v>
      </c>
      <c r="AO100" s="3">
        <f>'Population at Risk'!AO100/'Population at Risk'!AO$5</f>
        <v>0</v>
      </c>
      <c r="AP100" s="3">
        <f>'Population at Risk'!AP100/'Population at Risk'!AP$5</f>
        <v>0</v>
      </c>
      <c r="AQ100" s="3">
        <f>'Population at Risk'!AQ100/'Population at Risk'!AQ$5</f>
        <v>0</v>
      </c>
      <c r="AR100" s="3">
        <f>'Population at Risk'!AR100/'Population at Risk'!AR$5</f>
        <v>0</v>
      </c>
      <c r="AS100" s="3">
        <f>'Population at Risk'!AS100/'Population at Risk'!AS$5</f>
        <v>0</v>
      </c>
      <c r="AT100" s="3">
        <f>'Population at Risk'!AT100/'Population at Risk'!AT$5</f>
        <v>0</v>
      </c>
      <c r="AU100" s="3">
        <f>'Population at Risk'!AU100/'Population at Risk'!AU$5</f>
        <v>0</v>
      </c>
      <c r="AV100" s="3">
        <f>'Population at Risk'!AV100/'Population at Risk'!AV$5</f>
        <v>0</v>
      </c>
      <c r="AW100" s="3">
        <f>'Population at Risk'!AW100/'Population at Risk'!AW$5</f>
        <v>0</v>
      </c>
      <c r="AX100" s="3">
        <f>'Population at Risk'!AX100/'Population at Risk'!AX$5</f>
        <v>0</v>
      </c>
      <c r="AY100" s="3">
        <f>'Population at Risk'!AY100/'Population at Risk'!AY$5</f>
        <v>0</v>
      </c>
      <c r="AZ100" s="3">
        <f>'Population at Risk'!AZ100/'Population at Risk'!AZ$5</f>
        <v>0</v>
      </c>
      <c r="BA100" s="3">
        <f>'Population at Risk'!BA100/'Population at Risk'!BA$5</f>
        <v>0</v>
      </c>
      <c r="BB100" s="3">
        <f>'Population at Risk'!BB100/'Population at Risk'!BB$5</f>
        <v>0</v>
      </c>
      <c r="BC100" s="5">
        <f>'Population at Risk'!BC100/'Population at Risk'!BC$5</f>
        <v>0</v>
      </c>
      <c r="BD100" s="9">
        <v>98</v>
      </c>
    </row>
    <row r="101" spans="1:56" x14ac:dyDescent="0.35">
      <c r="A101" s="3"/>
      <c r="B101" s="3" t="s">
        <v>62</v>
      </c>
      <c r="C101" s="60">
        <f>'Population at Risk'!C101/'Population at Risk'!C$5</f>
        <v>2.430951959694597E-3</v>
      </c>
      <c r="D101" s="3">
        <f>'Population at Risk'!D101/'Population at Risk'!D$5</f>
        <v>1.6013469975069772E-3</v>
      </c>
      <c r="E101" s="3">
        <f>'Population at Risk'!E101/'Population at Risk'!E$5</f>
        <v>8.6383939594084839E-4</v>
      </c>
      <c r="F101" s="3">
        <f>'Population at Risk'!F101/'Population at Risk'!F$5</f>
        <v>1.8772074224965981E-3</v>
      </c>
      <c r="G101" s="3">
        <f>'Population at Risk'!G101/'Population at Risk'!G$5</f>
        <v>1.7622393386674709E-3</v>
      </c>
      <c r="H101" s="3">
        <f>'Population at Risk'!H101/'Population at Risk'!H$5</f>
        <v>2.534619622432959E-3</v>
      </c>
      <c r="I101" s="3">
        <f>'Population at Risk'!I101/'Population at Risk'!I$5</f>
        <v>1.6107070501277737E-3</v>
      </c>
      <c r="J101" s="3">
        <f>'Population at Risk'!J101/'Population at Risk'!J$5</f>
        <v>2.5656701971637171E-3</v>
      </c>
      <c r="K101" s="3">
        <f>'Population at Risk'!K101/'Population at Risk'!K$5</f>
        <v>3.4530725498606906E-3</v>
      </c>
      <c r="L101" s="3">
        <f>'Population at Risk'!L101/'Population at Risk'!L$5</f>
        <v>2.8182750279641387E-3</v>
      </c>
      <c r="M101" s="3">
        <f>'Population at Risk'!M101/'Population at Risk'!M$5</f>
        <v>2.8182750279641387E-3</v>
      </c>
      <c r="N101" s="3">
        <f>'Population at Risk'!N101/'Population at Risk'!N$5</f>
        <v>2.4222526377456737E-3</v>
      </c>
      <c r="O101" s="3">
        <f>'Population at Risk'!O101/'Population at Risk'!O$5</f>
        <v>2.853627807288006E-3</v>
      </c>
      <c r="P101" s="3">
        <f>'Population at Risk'!P101/'Population at Risk'!P$5</f>
        <v>1.9701349322984599E-3</v>
      </c>
      <c r="Q101" s="3">
        <f>'Population at Risk'!Q101/'Population at Risk'!Q$5</f>
        <v>2.827383931218131E-3</v>
      </c>
      <c r="R101" s="3">
        <f>'Population at Risk'!R101/'Population at Risk'!R$5</f>
        <v>1.4272268776972569E-3</v>
      </c>
      <c r="S101" s="3">
        <f>'Population at Risk'!S101/'Population at Risk'!S$5</f>
        <v>2.4371007293112904E-3</v>
      </c>
      <c r="T101" s="3">
        <f>'Population at Risk'!T101/'Population at Risk'!T$5</f>
        <v>1.8173212870977304E-3</v>
      </c>
      <c r="U101" s="3">
        <f>'Population at Risk'!U101/'Population at Risk'!U$5</f>
        <v>2.2676039777860175E-3</v>
      </c>
      <c r="V101" s="3">
        <f>'Population at Risk'!V101/'Population at Risk'!V$5</f>
        <v>3.1739021219450258E-3</v>
      </c>
      <c r="W101" s="3">
        <f>'Population at Risk'!W101/'Population at Risk'!W$5</f>
        <v>2.2562026702211634E-3</v>
      </c>
      <c r="X101" s="3">
        <f>'Population at Risk'!X101/'Population at Risk'!X$5</f>
        <v>2.256202670221163E-3</v>
      </c>
      <c r="Y101" s="3">
        <f>'Population at Risk'!Y101/'Population at Risk'!Y$5</f>
        <v>2.8851462088459725E-3</v>
      </c>
      <c r="Z101" s="3">
        <f>'Population at Risk'!Z101/'Population at Risk'!Z$5</f>
        <v>2.224998876052018E-3</v>
      </c>
      <c r="AA101" s="3">
        <f>'Population at Risk'!AA101/'Population at Risk'!AA$5</f>
        <v>2.4116118385400453E-3</v>
      </c>
      <c r="AB101" s="3">
        <f>'Population at Risk'!AB101/'Population at Risk'!AB$5</f>
        <v>1.5545341339424576E-3</v>
      </c>
      <c r="AC101" s="3">
        <f>'Population at Risk'!AC101/'Population at Risk'!AC$5</f>
        <v>2.0992162742988368E-3</v>
      </c>
      <c r="AD101" s="3">
        <f>'Population at Risk'!AD101/'Population at Risk'!AD$5</f>
        <v>2.1671487238030017E-3</v>
      </c>
      <c r="AE101" s="3">
        <f>'Population at Risk'!AE101/'Population at Risk'!AE$5</f>
        <v>2.2271180960132648E-3</v>
      </c>
      <c r="AF101" s="3">
        <f>'Population at Risk'!AF101/'Population at Risk'!AF$5</f>
        <v>1.2867572135757178E-3</v>
      </c>
      <c r="AG101" s="3">
        <f>'Population at Risk'!AG101/'Population at Risk'!AG$5</f>
        <v>2.2271180960132652E-3</v>
      </c>
      <c r="AH101" s="3">
        <f>'Population at Risk'!AH101/'Population at Risk'!AH$5</f>
        <v>2.924320951069793E-3</v>
      </c>
      <c r="AI101" s="3">
        <f>'Population at Risk'!AI101/'Population at Risk'!AI$5</f>
        <v>2.6318664427799265E-3</v>
      </c>
      <c r="AJ101" s="3">
        <f>'Population at Risk'!AJ101/'Population at Risk'!AJ$5</f>
        <v>4.443890566062138E-3</v>
      </c>
      <c r="AK101" s="3">
        <f>'Population at Risk'!AK101/'Population at Risk'!AK$5</f>
        <v>1.3612954763537917E-3</v>
      </c>
      <c r="AL101" s="3">
        <f>'Population at Risk'!AL101/'Population at Risk'!AL$5</f>
        <v>2.2441305436114015E-3</v>
      </c>
      <c r="AM101" s="3">
        <f>'Population at Risk'!AM101/'Population at Risk'!AM$5</f>
        <v>3.2694931372894715E-3</v>
      </c>
      <c r="AN101" s="3">
        <f>'Population at Risk'!AN101/'Population at Risk'!AN$5</f>
        <v>1.2313302980741234E-3</v>
      </c>
      <c r="AO101" s="3">
        <f>'Population at Risk'!AO101/'Population at Risk'!AO$5</f>
        <v>1.2313302980741228E-3</v>
      </c>
      <c r="AP101" s="3">
        <f>'Population at Risk'!AP101/'Population at Risk'!AP$5</f>
        <v>1.2639591213587683E-3</v>
      </c>
      <c r="AQ101" s="3">
        <f>'Population at Risk'!AQ101/'Population at Risk'!AQ$5</f>
        <v>1.8393000771470078E-3</v>
      </c>
      <c r="AR101" s="3">
        <f>'Population at Risk'!AR101/'Population at Risk'!AR$5</f>
        <v>2.3125384158489445E-3</v>
      </c>
      <c r="AS101" s="3">
        <f>'Population at Risk'!AS101/'Population at Risk'!AS$5</f>
        <v>1.7372830371944039E-3</v>
      </c>
      <c r="AT101" s="3">
        <f>'Population at Risk'!AT101/'Population at Risk'!AT$5</f>
        <v>3.1636514438909165E-4</v>
      </c>
      <c r="AU101" s="3">
        <f>'Population at Risk'!AU101/'Population at Risk'!AU$5</f>
        <v>3.1636514438909176E-4</v>
      </c>
      <c r="AV101" s="3">
        <f>'Population at Risk'!AV101/'Population at Risk'!AV$5</f>
        <v>2.3999436324297655E-3</v>
      </c>
      <c r="AW101" s="3">
        <f>'Population at Risk'!AW101/'Population at Risk'!AW$5</f>
        <v>2.5425460185048939E-3</v>
      </c>
      <c r="AX101" s="3">
        <f>'Population at Risk'!AX101/'Population at Risk'!AX$5</f>
        <v>1.9455555800783663E-3</v>
      </c>
      <c r="AY101" s="3">
        <f>'Population at Risk'!AY101/'Population at Risk'!AY$5</f>
        <v>2.0664592426448019E-3</v>
      </c>
      <c r="AZ101" s="3">
        <f>'Population at Risk'!AZ101/'Population at Risk'!AZ$5</f>
        <v>1.9017366856514913E-3</v>
      </c>
      <c r="BA101" s="3">
        <f>'Population at Risk'!BA101/'Population at Risk'!BA$5</f>
        <v>2.7239353181484635E-3</v>
      </c>
      <c r="BB101" s="3">
        <f>'Population at Risk'!BB101/'Population at Risk'!BB$5</f>
        <v>3.5700805790252091E-3</v>
      </c>
      <c r="BC101" s="5">
        <f>'Population at Risk'!BC101/'Population at Risk'!BC$5</f>
        <v>2.2676039777860166E-3</v>
      </c>
      <c r="BD101" s="9">
        <v>99</v>
      </c>
    </row>
    <row r="102" spans="1:56" x14ac:dyDescent="0.35">
      <c r="A102" s="3"/>
      <c r="B102" s="3" t="s">
        <v>63</v>
      </c>
      <c r="C102" s="60">
        <f>'Population at Risk'!C102/'Population at Risk'!C$5</f>
        <v>5.5589965042859759E-3</v>
      </c>
      <c r="D102" s="3">
        <f>'Population at Risk'!D102/'Population at Risk'!D$5</f>
        <v>3.3267924210502631E-3</v>
      </c>
      <c r="E102" s="3">
        <f>'Population at Risk'!E102/'Population at Risk'!E$5</f>
        <v>1.3419959284198557E-3</v>
      </c>
      <c r="F102" s="3">
        <f>'Population at Risk'!F102/'Population at Risk'!F$5</f>
        <v>3.6525508763305902E-3</v>
      </c>
      <c r="G102" s="3">
        <f>'Population at Risk'!G102/'Population at Risk'!G$5</f>
        <v>2.2890297459559677E-3</v>
      </c>
      <c r="H102" s="3">
        <f>'Population at Risk'!H102/'Population at Risk'!H$5</f>
        <v>3.4334695697494661E-3</v>
      </c>
      <c r="I102" s="3">
        <f>'Population at Risk'!I102/'Population at Risk'!I$5</f>
        <v>2.4605552450846931E-3</v>
      </c>
      <c r="J102" s="3">
        <f>'Population at Risk'!J102/'Population at Risk'!J$5</f>
        <v>4.098717714354422E-3</v>
      </c>
      <c r="K102" s="3">
        <f>'Population at Risk'!K102/'Population at Risk'!K$5</f>
        <v>3.9463686284122177E-3</v>
      </c>
      <c r="L102" s="3">
        <f>'Population at Risk'!L102/'Population at Risk'!L$5</f>
        <v>3.5228437849551728E-3</v>
      </c>
      <c r="M102" s="3">
        <f>'Population at Risk'!M102/'Population at Risk'!M$5</f>
        <v>3.5228437849551737E-3</v>
      </c>
      <c r="N102" s="3">
        <f>'Population at Risk'!N102/'Population at Risk'!N$5</f>
        <v>5.8779513859067928E-3</v>
      </c>
      <c r="O102" s="3">
        <f>'Population at Risk'!O102/'Population at Risk'!O$5</f>
        <v>3.6973090720514158E-3</v>
      </c>
      <c r="P102" s="3">
        <f>'Population at Risk'!P102/'Population at Risk'!P$5</f>
        <v>2.8207502930401346E-3</v>
      </c>
      <c r="Q102" s="3">
        <f>'Population at Risk'!Q102/'Population at Risk'!Q$5</f>
        <v>4.7584052030826881E-3</v>
      </c>
      <c r="R102" s="3">
        <f>'Population at Risk'!R102/'Population at Risk'!R$5</f>
        <v>1.8122462214481448E-3</v>
      </c>
      <c r="S102" s="3">
        <f>'Population at Risk'!S102/'Population at Risk'!S$5</f>
        <v>4.1545704974560813E-3</v>
      </c>
      <c r="T102" s="3">
        <f>'Population at Risk'!T102/'Population at Risk'!T$5</f>
        <v>4.6440140487229668E-3</v>
      </c>
      <c r="U102" s="3">
        <f>'Population at Risk'!U102/'Population at Risk'!U$5</f>
        <v>2.767245532213445E-3</v>
      </c>
      <c r="V102" s="3">
        <f>'Population at Risk'!V102/'Population at Risk'!V$5</f>
        <v>4.4516625025773611E-3</v>
      </c>
      <c r="W102" s="3">
        <f>'Population at Risk'!W102/'Population at Risk'!W$5</f>
        <v>3.0517423400679327E-3</v>
      </c>
      <c r="X102" s="3">
        <f>'Population at Risk'!X102/'Population at Risk'!X$5</f>
        <v>3.0517423400679318E-3</v>
      </c>
      <c r="Y102" s="3">
        <f>'Population at Risk'!Y102/'Population at Risk'!Y$5</f>
        <v>4.2773437445430768E-3</v>
      </c>
      <c r="Z102" s="3">
        <f>'Population at Risk'!Z102/'Population at Risk'!Z$5</f>
        <v>4.2331507146212491E-3</v>
      </c>
      <c r="AA102" s="3">
        <f>'Population at Risk'!AA102/'Population at Risk'!AA$5</f>
        <v>3.6336854353008112E-3</v>
      </c>
      <c r="AB102" s="3">
        <f>'Population at Risk'!AB102/'Population at Risk'!AB$5</f>
        <v>3.2168082573660758E-3</v>
      </c>
      <c r="AC102" s="3">
        <f>'Population at Risk'!AC102/'Population at Risk'!AC$5</f>
        <v>3.4166618338411659E-3</v>
      </c>
      <c r="AD102" s="3">
        <f>'Population at Risk'!AD102/'Population at Risk'!AD$5</f>
        <v>2.788584747187546E-3</v>
      </c>
      <c r="AE102" s="3">
        <f>'Population at Risk'!AE102/'Population at Risk'!AE$5</f>
        <v>2.8577858118122145E-3</v>
      </c>
      <c r="AF102" s="3">
        <f>'Population at Risk'!AF102/'Population at Risk'!AF$5</f>
        <v>1.609839111356634E-3</v>
      </c>
      <c r="AG102" s="3">
        <f>'Population at Risk'!AG102/'Population at Risk'!AG$5</f>
        <v>2.8577858118122149E-3</v>
      </c>
      <c r="AH102" s="3">
        <f>'Population at Risk'!AH102/'Population at Risk'!AH$5</f>
        <v>3.9962729561398552E-3</v>
      </c>
      <c r="AI102" s="3">
        <f>'Population at Risk'!AI102/'Population at Risk'!AI$5</f>
        <v>4.8901053760315059E-3</v>
      </c>
      <c r="AJ102" s="3">
        <f>'Population at Risk'!AJ102/'Population at Risk'!AJ$5</f>
        <v>5.5724048808647609E-3</v>
      </c>
      <c r="AK102" s="3">
        <f>'Population at Risk'!AK102/'Population at Risk'!AK$5</f>
        <v>2.7623368060317819E-3</v>
      </c>
      <c r="AL102" s="3">
        <f>'Population at Risk'!AL102/'Population at Risk'!AL$5</f>
        <v>3.0481773159213685E-3</v>
      </c>
      <c r="AM102" s="3">
        <f>'Population at Risk'!AM102/'Population at Risk'!AM$5</f>
        <v>4.1702414742931741E-3</v>
      </c>
      <c r="AN102" s="3">
        <f>'Population at Risk'!AN102/'Population at Risk'!AN$5</f>
        <v>2.2113686985820993E-3</v>
      </c>
      <c r="AO102" s="3">
        <f>'Population at Risk'!AO102/'Population at Risk'!AO$5</f>
        <v>2.2113686985820984E-3</v>
      </c>
      <c r="AP102" s="3">
        <f>'Population at Risk'!AP102/'Population at Risk'!AP$5</f>
        <v>2.0111614748692004E-3</v>
      </c>
      <c r="AQ102" s="3">
        <f>'Population at Risk'!AQ102/'Population at Risk'!AQ$5</f>
        <v>2.3387126808756659E-3</v>
      </c>
      <c r="AR102" s="3">
        <f>'Population at Risk'!AR102/'Population at Risk'!AR$5</f>
        <v>3.6905996715717398E-3</v>
      </c>
      <c r="AS102" s="3">
        <f>'Population at Risk'!AS102/'Population at Risk'!AS$5</f>
        <v>2.653915799912998E-3</v>
      </c>
      <c r="AT102" s="3">
        <f>'Population at Risk'!AT102/'Population at Risk'!AT$5</f>
        <v>5.8753526815117025E-4</v>
      </c>
      <c r="AU102" s="3">
        <f>'Population at Risk'!AU102/'Population at Risk'!AU$5</f>
        <v>5.8753526815117046E-4</v>
      </c>
      <c r="AV102" s="3">
        <f>'Population at Risk'!AV102/'Population at Risk'!AV$5</f>
        <v>3.4066313977107071E-3</v>
      </c>
      <c r="AW102" s="3">
        <f>'Population at Risk'!AW102/'Population at Risk'!AW$5</f>
        <v>3.7708505927126776E-3</v>
      </c>
      <c r="AX102" s="3">
        <f>'Population at Risk'!AX102/'Population at Risk'!AX$5</f>
        <v>4.0261339448940331E-3</v>
      </c>
      <c r="AY102" s="3">
        <f>'Population at Risk'!AY102/'Population at Risk'!AY$5</f>
        <v>3.5131196808379683E-3</v>
      </c>
      <c r="AZ102" s="3">
        <f>'Population at Risk'!AZ102/'Population at Risk'!AZ$5</f>
        <v>3.9591554147296393E-3</v>
      </c>
      <c r="BA102" s="3">
        <f>'Population at Risk'!BA102/'Population at Risk'!BA$5</f>
        <v>3.6917112977332728E-3</v>
      </c>
      <c r="BB102" s="3">
        <f>'Population at Risk'!BB102/'Population at Risk'!BB$5</f>
        <v>4.7612134116181929E-3</v>
      </c>
      <c r="BC102" s="5">
        <f>'Population at Risk'!BC102/'Population at Risk'!BC$5</f>
        <v>2.7672455322134441E-3</v>
      </c>
      <c r="BD102" s="9">
        <v>100</v>
      </c>
    </row>
    <row r="103" spans="1:56" x14ac:dyDescent="0.35">
      <c r="A103" s="3"/>
      <c r="B103" s="3" t="s">
        <v>64</v>
      </c>
      <c r="C103" s="60">
        <f>'Population at Risk'!C103/'Population at Risk'!C$5</f>
        <v>1.6431114358992444E-2</v>
      </c>
      <c r="D103" s="3">
        <f>'Population at Risk'!D103/'Population at Risk'!D$5</f>
        <v>9.7945729743094193E-3</v>
      </c>
      <c r="E103" s="3">
        <f>'Population at Risk'!E103/'Population at Risk'!E$5</f>
        <v>3.8935574258895812E-3</v>
      </c>
      <c r="F103" s="3">
        <f>'Population at Risk'!F103/'Population at Risk'!F$5</f>
        <v>9.771331013390356E-3</v>
      </c>
      <c r="G103" s="3">
        <f>'Population at Risk'!G103/'Population at Risk'!G$5</f>
        <v>6.9677578238058696E-3</v>
      </c>
      <c r="H103" s="3">
        <f>'Population at Risk'!H103/'Population at Risk'!H$5</f>
        <v>9.5791595351232828E-3</v>
      </c>
      <c r="I103" s="3">
        <f>'Population at Risk'!I103/'Population at Risk'!I$5</f>
        <v>6.4682488918513716E-3</v>
      </c>
      <c r="J103" s="3">
        <f>'Population at Risk'!J103/'Population at Risk'!J$5</f>
        <v>1.0505898536171796E-2</v>
      </c>
      <c r="K103" s="3">
        <f>'Population at Risk'!K103/'Population at Risk'!K$5</f>
        <v>1.1824702997848128E-2</v>
      </c>
      <c r="L103" s="3">
        <f>'Population at Risk'!L103/'Population at Risk'!L$5</f>
        <v>8.8718992140149125E-3</v>
      </c>
      <c r="M103" s="3">
        <f>'Population at Risk'!M103/'Population at Risk'!M$5</f>
        <v>8.8718992140149142E-3</v>
      </c>
      <c r="N103" s="3">
        <f>'Population at Risk'!N103/'Population at Risk'!N$5</f>
        <v>1.40914434482375E-2</v>
      </c>
      <c r="O103" s="3">
        <f>'Population at Risk'!O103/'Population at Risk'!O$5</f>
        <v>1.0907686624395932E-2</v>
      </c>
      <c r="P103" s="3">
        <f>'Population at Risk'!P103/'Population at Risk'!P$5</f>
        <v>8.3196503915277283E-3</v>
      </c>
      <c r="Q103" s="3">
        <f>'Population at Risk'!Q103/'Population at Risk'!Q$5</f>
        <v>1.2325829290415905E-2</v>
      </c>
      <c r="R103" s="3">
        <f>'Population at Risk'!R103/'Population at Risk'!R$5</f>
        <v>4.3770245166087204E-3</v>
      </c>
      <c r="S103" s="3">
        <f>'Population at Risk'!S103/'Population at Risk'!S$5</f>
        <v>1.1938304844968836E-2</v>
      </c>
      <c r="T103" s="3">
        <f>'Population at Risk'!T103/'Population at Risk'!T$5</f>
        <v>1.3638781226659579E-2</v>
      </c>
      <c r="U103" s="3">
        <f>'Population at Risk'!U103/'Population at Risk'!U$5</f>
        <v>7.832051994538158E-3</v>
      </c>
      <c r="V103" s="3">
        <f>'Population at Risk'!V103/'Population at Risk'!V$5</f>
        <v>1.2540588917616644E-2</v>
      </c>
      <c r="W103" s="3">
        <f>'Population at Risk'!W103/'Population at Risk'!W$5</f>
        <v>9.0016661427134055E-3</v>
      </c>
      <c r="X103" s="3">
        <f>'Population at Risk'!X103/'Population at Risk'!X$5</f>
        <v>9.0016661427134038E-3</v>
      </c>
      <c r="Y103" s="3">
        <f>'Population at Risk'!Y103/'Population at Risk'!Y$5</f>
        <v>1.1569646349548971E-2</v>
      </c>
      <c r="Z103" s="3">
        <f>'Population at Risk'!Z103/'Population at Risk'!Z$5</f>
        <v>1.4299048635313328E-2</v>
      </c>
      <c r="AA103" s="3">
        <f>'Population at Risk'!AA103/'Population at Risk'!AA$5</f>
        <v>1.0875215595259176E-2</v>
      </c>
      <c r="AB103" s="3">
        <f>'Population at Risk'!AB103/'Population at Risk'!AB$5</f>
        <v>9.1321823151651917E-3</v>
      </c>
      <c r="AC103" s="3">
        <f>'Population at Risk'!AC103/'Population at Risk'!AC$5</f>
        <v>1.0886771669598387E-2</v>
      </c>
      <c r="AD103" s="3">
        <f>'Population at Risk'!AD103/'Population at Risk'!AD$5</f>
        <v>7.8478576341705717E-3</v>
      </c>
      <c r="AE103" s="3">
        <f>'Population at Risk'!AE103/'Population at Risk'!AE$5</f>
        <v>7.84749715096952E-3</v>
      </c>
      <c r="AF103" s="3">
        <f>'Population at Risk'!AF103/'Population at Risk'!AF$5</f>
        <v>5.1623037458878107E-3</v>
      </c>
      <c r="AG103" s="3">
        <f>'Population at Risk'!AG103/'Population at Risk'!AG$5</f>
        <v>7.8474971509695218E-3</v>
      </c>
      <c r="AH103" s="3">
        <f>'Population at Risk'!AH103/'Population at Risk'!AH$5</f>
        <v>1.0892107990706858E-2</v>
      </c>
      <c r="AI103" s="3">
        <f>'Population at Risk'!AI103/'Population at Risk'!AI$5</f>
        <v>1.4035409178002108E-2</v>
      </c>
      <c r="AJ103" s="3">
        <f>'Population at Risk'!AJ103/'Population at Risk'!AJ$5</f>
        <v>1.5194084854683069E-2</v>
      </c>
      <c r="AK103" s="3">
        <f>'Population at Risk'!AK103/'Population at Risk'!AK$5</f>
        <v>6.3840715263169248E-3</v>
      </c>
      <c r="AL103" s="3">
        <f>'Population at Risk'!AL103/'Population at Risk'!AL$5</f>
        <v>7.9231978371360739E-3</v>
      </c>
      <c r="AM103" s="3">
        <f>'Population at Risk'!AM103/'Population at Risk'!AM$5</f>
        <v>1.1722256262332515E-2</v>
      </c>
      <c r="AN103" s="3">
        <f>'Population at Risk'!AN103/'Population at Risk'!AN$5</f>
        <v>6.523327649096012E-3</v>
      </c>
      <c r="AO103" s="3">
        <f>'Population at Risk'!AO103/'Population at Risk'!AO$5</f>
        <v>6.5233276490960094E-3</v>
      </c>
      <c r="AP103" s="3">
        <f>'Population at Risk'!AP103/'Population at Risk'!AP$5</f>
        <v>5.8190245917194754E-3</v>
      </c>
      <c r="AQ103" s="3">
        <f>'Population at Risk'!AQ103/'Population at Risk'!AQ$5</f>
        <v>6.7920461084188246E-3</v>
      </c>
      <c r="AR103" s="3">
        <f>'Population at Risk'!AR103/'Population at Risk'!AR$5</f>
        <v>1.0544015567214609E-2</v>
      </c>
      <c r="AS103" s="3">
        <f>'Population at Risk'!AS103/'Population at Risk'!AS$5</f>
        <v>6.9765505026339004E-3</v>
      </c>
      <c r="AT103" s="3">
        <f>'Population at Risk'!AT103/'Population at Risk'!AT$5</f>
        <v>1.3492087094334631E-3</v>
      </c>
      <c r="AU103" s="3">
        <f>'Population at Risk'!AU103/'Population at Risk'!AU$5</f>
        <v>1.3492087094334635E-3</v>
      </c>
      <c r="AV103" s="3">
        <f>'Population at Risk'!AV103/'Population at Risk'!AV$5</f>
        <v>9.5123293972453754E-3</v>
      </c>
      <c r="AW103" s="3">
        <f>'Population at Risk'!AW103/'Population at Risk'!AW$5</f>
        <v>9.9234332161184727E-3</v>
      </c>
      <c r="AX103" s="3">
        <f>'Population at Risk'!AX103/'Population at Risk'!AX$5</f>
        <v>9.3203227723576126E-3</v>
      </c>
      <c r="AY103" s="3">
        <f>'Population at Risk'!AY103/'Population at Risk'!AY$5</f>
        <v>9.5743103438440114E-3</v>
      </c>
      <c r="AZ103" s="3">
        <f>'Population at Risk'!AZ103/'Population at Risk'!AZ$5</f>
        <v>1.0155698517756554E-2</v>
      </c>
      <c r="BA103" s="3">
        <f>'Population at Risk'!BA103/'Population at Risk'!BA$5</f>
        <v>1.0453475733855085E-2</v>
      </c>
      <c r="BB103" s="3">
        <f>'Population at Risk'!BB103/'Population at Risk'!BB$5</f>
        <v>1.4073707028118167E-2</v>
      </c>
      <c r="BC103" s="5">
        <f>'Population at Risk'!BC103/'Population at Risk'!BC$5</f>
        <v>7.8320519945381546E-3</v>
      </c>
      <c r="BD103" s="9">
        <v>101</v>
      </c>
    </row>
    <row r="104" spans="1:56" x14ac:dyDescent="0.35">
      <c r="A104" s="3"/>
      <c r="B104" s="3" t="s">
        <v>65</v>
      </c>
      <c r="C104" s="60">
        <f>'Population at Risk'!C104/'Population at Risk'!C$5</f>
        <v>1.3996387761945105E-2</v>
      </c>
      <c r="D104" s="3">
        <f>'Population at Risk'!D104/'Population at Risk'!D$5</f>
        <v>8.5028788154583677E-3</v>
      </c>
      <c r="E104" s="3">
        <f>'Population at Risk'!E104/'Population at Risk'!E$5</f>
        <v>3.6183736679695653E-3</v>
      </c>
      <c r="F104" s="3">
        <f>'Population at Risk'!F104/'Population at Risk'!F$5</f>
        <v>8.889896514759783E-3</v>
      </c>
      <c r="G104" s="3">
        <f>'Population at Risk'!G104/'Population at Risk'!G$5</f>
        <v>5.7956116478385276E-3</v>
      </c>
      <c r="H104" s="3">
        <f>'Population at Risk'!H104/'Population at Risk'!H$5</f>
        <v>9.1053669660747898E-3</v>
      </c>
      <c r="I104" s="3">
        <f>'Population at Risk'!I104/'Population at Risk'!I$5</f>
        <v>5.4749106691741965E-3</v>
      </c>
      <c r="J104" s="3">
        <f>'Population at Risk'!J104/'Population at Risk'!J$5</f>
        <v>8.7222670869493042E-3</v>
      </c>
      <c r="K104" s="3">
        <f>'Population at Risk'!K104/'Population at Risk'!K$5</f>
        <v>1.0980081355144692E-2</v>
      </c>
      <c r="L104" s="3">
        <f>'Population at Risk'!L104/'Population at Risk'!L$5</f>
        <v>9.0291436963528642E-3</v>
      </c>
      <c r="M104" s="3">
        <f>'Population at Risk'!M104/'Population at Risk'!M$5</f>
        <v>9.0291436963528659E-3</v>
      </c>
      <c r="N104" s="3">
        <f>'Population at Risk'!N104/'Population at Risk'!N$5</f>
        <v>1.0410912794756628E-2</v>
      </c>
      <c r="O104" s="3">
        <f>'Population at Risk'!O104/'Population at Risk'!O$5</f>
        <v>1.0370891022801644E-2</v>
      </c>
      <c r="P104" s="3">
        <f>'Population at Risk'!P104/'Population at Risk'!P$5</f>
        <v>7.35092397607587E-3</v>
      </c>
      <c r="Q104" s="3">
        <f>'Population at Risk'!Q104/'Population at Risk'!Q$5</f>
        <v>1.2671537555303513E-2</v>
      </c>
      <c r="R104" s="3">
        <f>'Population at Risk'!R104/'Population at Risk'!R$5</f>
        <v>4.2391654767155321E-3</v>
      </c>
      <c r="S104" s="3">
        <f>'Population at Risk'!S104/'Population at Risk'!S$5</f>
        <v>1.1181862693562404E-2</v>
      </c>
      <c r="T104" s="3">
        <f>'Population at Risk'!T104/'Population at Risk'!T$5</f>
        <v>1.1444473758144674E-2</v>
      </c>
      <c r="U104" s="3">
        <f>'Population at Risk'!U104/'Population at Risk'!U$5</f>
        <v>7.4828522240810427E-3</v>
      </c>
      <c r="V104" s="3">
        <f>'Population at Risk'!V104/'Population at Risk'!V$5</f>
        <v>1.3347656521225635E-2</v>
      </c>
      <c r="W104" s="3">
        <f>'Population at Risk'!W104/'Population at Risk'!W$5</f>
        <v>8.9189094961861625E-3</v>
      </c>
      <c r="X104" s="3">
        <f>'Population at Risk'!X104/'Population at Risk'!X$5</f>
        <v>8.9189094961861608E-3</v>
      </c>
      <c r="Y104" s="3">
        <f>'Population at Risk'!Y104/'Population at Risk'!Y$5</f>
        <v>1.1179711700694464E-2</v>
      </c>
      <c r="Z104" s="3">
        <f>'Population at Risk'!Z104/'Population at Risk'!Z$5</f>
        <v>1.1878987577587014E-2</v>
      </c>
      <c r="AA104" s="3">
        <f>'Population at Risk'!AA104/'Population at Risk'!AA$5</f>
        <v>1.0316600392668712E-2</v>
      </c>
      <c r="AB104" s="3">
        <f>'Population at Risk'!AB104/'Population at Risk'!AB$5</f>
        <v>8.1807572503366597E-3</v>
      </c>
      <c r="AC104" s="3">
        <f>'Population at Risk'!AC104/'Population at Risk'!AC$5</f>
        <v>9.5994763651852527E-3</v>
      </c>
      <c r="AD104" s="3">
        <f>'Population at Risk'!AD104/'Population at Risk'!AD$5</f>
        <v>7.8069597078778471E-3</v>
      </c>
      <c r="AE104" s="3">
        <f>'Population at Risk'!AE104/'Population at Risk'!AE$5</f>
        <v>8.2280917010165416E-3</v>
      </c>
      <c r="AF104" s="3">
        <f>'Population at Risk'!AF104/'Population at Risk'!AF$5</f>
        <v>5.4804289066988244E-3</v>
      </c>
      <c r="AG104" s="3">
        <f>'Population at Risk'!AG104/'Population at Risk'!AG$5</f>
        <v>8.2280917010165433E-3</v>
      </c>
      <c r="AH104" s="3">
        <f>'Population at Risk'!AH104/'Population at Risk'!AH$5</f>
        <v>1.1509191607497306E-2</v>
      </c>
      <c r="AI104" s="3">
        <f>'Population at Risk'!AI104/'Population at Risk'!AI$5</f>
        <v>1.3010764437280199E-2</v>
      </c>
      <c r="AJ104" s="3">
        <f>'Population at Risk'!AJ104/'Population at Risk'!AJ$5</f>
        <v>1.6089640305658393E-2</v>
      </c>
      <c r="AK104" s="3">
        <f>'Population at Risk'!AK104/'Population at Risk'!AK$5</f>
        <v>6.8483676373217919E-3</v>
      </c>
      <c r="AL104" s="3">
        <f>'Population at Risk'!AL104/'Population at Risk'!AL$5</f>
        <v>8.1620360419252351E-3</v>
      </c>
      <c r="AM104" s="3">
        <f>'Population at Risk'!AM104/'Population at Risk'!AM$5</f>
        <v>1.2375425173751637E-2</v>
      </c>
      <c r="AN104" s="3">
        <f>'Population at Risk'!AN104/'Population at Risk'!AN$5</f>
        <v>4.0444631424395279E-3</v>
      </c>
      <c r="AO104" s="3">
        <f>'Population at Risk'!AO104/'Population at Risk'!AO$5</f>
        <v>4.0444631424395262E-3</v>
      </c>
      <c r="AP104" s="3">
        <f>'Population at Risk'!AP104/'Population at Risk'!AP$5</f>
        <v>6.2903474558462869E-3</v>
      </c>
      <c r="AQ104" s="3">
        <f>'Population at Risk'!AQ104/'Population at Risk'!AQ$5</f>
        <v>6.5201113014709579E-3</v>
      </c>
      <c r="AR104" s="3">
        <f>'Population at Risk'!AR104/'Population at Risk'!AR$5</f>
        <v>9.8928362753511693E-3</v>
      </c>
      <c r="AS104" s="3">
        <f>'Population at Risk'!AS104/'Population at Risk'!AS$5</f>
        <v>5.905151675443694E-3</v>
      </c>
      <c r="AT104" s="3">
        <f>'Population at Risk'!AT104/'Population at Risk'!AT$5</f>
        <v>9.3857997177980033E-4</v>
      </c>
      <c r="AU104" s="3">
        <f>'Population at Risk'!AU104/'Population at Risk'!AU$5</f>
        <v>9.3857997177980066E-4</v>
      </c>
      <c r="AV104" s="3">
        <f>'Population at Risk'!AV104/'Population at Risk'!AV$5</f>
        <v>8.4042998191047064E-3</v>
      </c>
      <c r="AW104" s="3">
        <f>'Population at Risk'!AW104/'Population at Risk'!AW$5</f>
        <v>1.0496530715809036E-2</v>
      </c>
      <c r="AX104" s="3">
        <f>'Population at Risk'!AX104/'Population at Risk'!AX$5</f>
        <v>7.0579538259049951E-3</v>
      </c>
      <c r="AY104" s="3">
        <f>'Population at Risk'!AY104/'Population at Risk'!AY$5</f>
        <v>8.7968936599335436E-3</v>
      </c>
      <c r="AZ104" s="3">
        <f>'Population at Risk'!AZ104/'Population at Risk'!AZ$5</f>
        <v>8.7307651751279344E-3</v>
      </c>
      <c r="BA104" s="3">
        <f>'Population at Risk'!BA104/'Population at Risk'!BA$5</f>
        <v>1.0833379306832232E-2</v>
      </c>
      <c r="BB104" s="3">
        <f>'Population at Risk'!BB104/'Population at Risk'!BB$5</f>
        <v>1.4616328535322232E-2</v>
      </c>
      <c r="BC104" s="5">
        <f>'Population at Risk'!BC104/'Population at Risk'!BC$5</f>
        <v>7.4828522240810392E-3</v>
      </c>
      <c r="BD104" s="9">
        <v>102</v>
      </c>
    </row>
    <row r="105" spans="1:56" x14ac:dyDescent="0.35">
      <c r="A105" s="3"/>
      <c r="B105" s="3" t="s">
        <v>66</v>
      </c>
      <c r="C105" s="60">
        <f>'Population at Risk'!C105/'Population at Risk'!C$5</f>
        <v>1.2303394443086198E-2</v>
      </c>
      <c r="D105" s="3">
        <f>'Population at Risk'!D105/'Population at Risk'!D$5</f>
        <v>8.0390609458943565E-3</v>
      </c>
      <c r="E105" s="3">
        <f>'Population at Risk'!E105/'Population at Risk'!E$5</f>
        <v>4.2480483440434785E-3</v>
      </c>
      <c r="F105" s="3">
        <f>'Population at Risk'!F105/'Population at Risk'!F$5</f>
        <v>8.3808445034822751E-3</v>
      </c>
      <c r="G105" s="3">
        <f>'Population at Risk'!G105/'Population at Risk'!G$5</f>
        <v>7.1406452504633238E-3</v>
      </c>
      <c r="H105" s="3">
        <f>'Population at Risk'!H105/'Population at Risk'!H$5</f>
        <v>1.0782624810728898E-2</v>
      </c>
      <c r="I105" s="3">
        <f>'Population at Risk'!I105/'Population at Risk'!I$5</f>
        <v>6.1800137268946754E-3</v>
      </c>
      <c r="J105" s="3">
        <f>'Population at Risk'!J105/'Population at Risk'!J$5</f>
        <v>1.0280972978950207E-2</v>
      </c>
      <c r="K105" s="3">
        <f>'Population at Risk'!K105/'Population at Risk'!K$5</f>
        <v>1.3039900223517061E-2</v>
      </c>
      <c r="L105" s="3">
        <f>'Population at Risk'!L105/'Population at Risk'!L$5</f>
        <v>1.0364557595544456E-2</v>
      </c>
      <c r="M105" s="3">
        <f>'Population at Risk'!M105/'Population at Risk'!M$5</f>
        <v>1.0364557595544459E-2</v>
      </c>
      <c r="N105" s="3">
        <f>'Population at Risk'!N105/'Population at Risk'!N$5</f>
        <v>9.5415799765088821E-3</v>
      </c>
      <c r="O105" s="3">
        <f>'Population at Risk'!O105/'Population at Risk'!O$5</f>
        <v>1.2119634554031112E-2</v>
      </c>
      <c r="P105" s="3">
        <f>'Population at Risk'!P105/'Population at Risk'!P$5</f>
        <v>9.6827655277415599E-3</v>
      </c>
      <c r="Q105" s="3">
        <f>'Population at Risk'!Q105/'Population at Risk'!Q$5</f>
        <v>1.4056443570326349E-2</v>
      </c>
      <c r="R105" s="3">
        <f>'Population at Risk'!R105/'Population at Risk'!R$5</f>
        <v>5.451008884508648E-3</v>
      </c>
      <c r="S105" s="3">
        <f>'Population at Risk'!S105/'Population at Risk'!S$5</f>
        <v>1.0951019114478549E-2</v>
      </c>
      <c r="T105" s="3">
        <f>'Population at Risk'!T105/'Population at Risk'!T$5</f>
        <v>9.091637508537545E-3</v>
      </c>
      <c r="U105" s="3">
        <f>'Population at Risk'!U105/'Population at Risk'!U$5</f>
        <v>8.9752527535717028E-3</v>
      </c>
      <c r="V105" s="3">
        <f>'Population at Risk'!V105/'Population at Risk'!V$5</f>
        <v>1.5299526265358611E-2</v>
      </c>
      <c r="W105" s="3">
        <f>'Population at Risk'!W105/'Population at Risk'!W$5</f>
        <v>9.8863749571868366E-3</v>
      </c>
      <c r="X105" s="3">
        <f>'Population at Risk'!X105/'Population at Risk'!X$5</f>
        <v>9.8863749571868349E-3</v>
      </c>
      <c r="Y105" s="3">
        <f>'Population at Risk'!Y105/'Population at Risk'!Y$5</f>
        <v>1.2945186682074233E-2</v>
      </c>
      <c r="Z105" s="3">
        <f>'Population at Risk'!Z105/'Population at Risk'!Z$5</f>
        <v>1.042991640213538E-2</v>
      </c>
      <c r="AA105" s="3">
        <f>'Population at Risk'!AA105/'Population at Risk'!AA$5</f>
        <v>1.0342083912294762E-2</v>
      </c>
      <c r="AB105" s="3">
        <f>'Population at Risk'!AB105/'Population at Risk'!AB$5</f>
        <v>7.7699603031552234E-3</v>
      </c>
      <c r="AC105" s="3">
        <f>'Population at Risk'!AC105/'Population at Risk'!AC$5</f>
        <v>9.2421369145190609E-3</v>
      </c>
      <c r="AD105" s="3">
        <f>'Population at Risk'!AD105/'Population at Risk'!AD$5</f>
        <v>8.6834336675976013E-3</v>
      </c>
      <c r="AE105" s="3">
        <f>'Population at Risk'!AE105/'Population at Risk'!AE$5</f>
        <v>8.8941754406843682E-3</v>
      </c>
      <c r="AF105" s="3">
        <f>'Population at Risk'!AF105/'Population at Risk'!AF$5</f>
        <v>4.2170268531647884E-3</v>
      </c>
      <c r="AG105" s="3">
        <f>'Population at Risk'!AG105/'Population at Risk'!AG$5</f>
        <v>8.8941754406843699E-3</v>
      </c>
      <c r="AH105" s="3">
        <f>'Population at Risk'!AH105/'Population at Risk'!AH$5</f>
        <v>1.215338919318968E-2</v>
      </c>
      <c r="AI105" s="3">
        <f>'Population at Risk'!AI105/'Population at Risk'!AI$5</f>
        <v>1.2097322649499311E-2</v>
      </c>
      <c r="AJ105" s="3">
        <f>'Population at Risk'!AJ105/'Population at Risk'!AJ$5</f>
        <v>1.8295474716691049E-2</v>
      </c>
      <c r="AK105" s="3">
        <f>'Population at Risk'!AK105/'Population at Risk'!AK$5</f>
        <v>6.6578868907963534E-3</v>
      </c>
      <c r="AL105" s="3">
        <f>'Population at Risk'!AL105/'Population at Risk'!AL$5</f>
        <v>9.4025582938478281E-3</v>
      </c>
      <c r="AM105" s="3">
        <f>'Population at Risk'!AM105/'Population at Risk'!AM$5</f>
        <v>1.3384539923306205E-2</v>
      </c>
      <c r="AN105" s="3">
        <f>'Population at Risk'!AN105/'Population at Risk'!AN$5</f>
        <v>5.4463668229226833E-3</v>
      </c>
      <c r="AO105" s="3">
        <f>'Population at Risk'!AO105/'Population at Risk'!AO$5</f>
        <v>5.4463668229226825E-3</v>
      </c>
      <c r="AP105" s="3">
        <f>'Population at Risk'!AP105/'Population at Risk'!AP$5</f>
        <v>5.6276675553720073E-3</v>
      </c>
      <c r="AQ105" s="3">
        <f>'Population at Risk'!AQ105/'Population at Risk'!AQ$5</f>
        <v>7.1094103761141668E-3</v>
      </c>
      <c r="AR105" s="3">
        <f>'Population at Risk'!AR105/'Population at Risk'!AR$5</f>
        <v>1.0079768159669907E-2</v>
      </c>
      <c r="AS105" s="3">
        <f>'Population at Risk'!AS105/'Population at Risk'!AS$5</f>
        <v>6.6656646325047083E-3</v>
      </c>
      <c r="AT105" s="3">
        <f>'Population at Risk'!AT105/'Population at Risk'!AT$5</f>
        <v>2.3453602716973004E-3</v>
      </c>
      <c r="AU105" s="3">
        <f>'Population at Risk'!AU105/'Population at Risk'!AU$5</f>
        <v>2.3453602716973013E-3</v>
      </c>
      <c r="AV105" s="3">
        <f>'Population at Risk'!AV105/'Population at Risk'!AV$5</f>
        <v>1.0374502565571132E-2</v>
      </c>
      <c r="AW105" s="3">
        <f>'Population at Risk'!AW105/'Population at Risk'!AW$5</f>
        <v>1.0769139135679409E-2</v>
      </c>
      <c r="AX105" s="3">
        <f>'Population at Risk'!AX105/'Population at Risk'!AX$5</f>
        <v>8.2621490108115113E-3</v>
      </c>
      <c r="AY105" s="3">
        <f>'Population at Risk'!AY105/'Population at Risk'!AY$5</f>
        <v>8.8894234543855921E-3</v>
      </c>
      <c r="AZ105" s="3">
        <f>'Population at Risk'!AZ105/'Population at Risk'!AZ$5</f>
        <v>8.0134482856778107E-3</v>
      </c>
      <c r="BA105" s="3">
        <f>'Population at Risk'!BA105/'Population at Risk'!BA$5</f>
        <v>1.1629594345960063E-2</v>
      </c>
      <c r="BB105" s="3">
        <f>'Population at Risk'!BB105/'Population at Risk'!BB$5</f>
        <v>1.4767035712654978E-2</v>
      </c>
      <c r="BC105" s="5">
        <f>'Population at Risk'!BC105/'Population at Risk'!BC$5</f>
        <v>8.9752527535716976E-3</v>
      </c>
      <c r="BD105" s="9">
        <v>103</v>
      </c>
    </row>
    <row r="106" spans="1:56" x14ac:dyDescent="0.35">
      <c r="A106" s="3"/>
      <c r="B106" s="3" t="s">
        <v>67</v>
      </c>
      <c r="C106" s="60">
        <f>'Population at Risk'!C106/'Population at Risk'!C$5</f>
        <v>1.1088530966630516E-2</v>
      </c>
      <c r="D106" s="3">
        <f>'Population at Risk'!D106/'Population at Risk'!D$5</f>
        <v>7.4453287600399027E-3</v>
      </c>
      <c r="E106" s="3">
        <f>'Population at Risk'!E106/'Population at Risk'!E$5</f>
        <v>4.2067383115244172E-3</v>
      </c>
      <c r="F106" s="3">
        <f>'Population at Risk'!F106/'Population at Risk'!F$5</f>
        <v>9.2692732494344607E-3</v>
      </c>
      <c r="G106" s="3">
        <f>'Population at Risk'!G106/'Population at Risk'!G$5</f>
        <v>8.4041374395533493E-3</v>
      </c>
      <c r="H106" s="3">
        <f>'Population at Risk'!H106/'Population at Risk'!H$5</f>
        <v>1.1796375861310247E-2</v>
      </c>
      <c r="I106" s="3">
        <f>'Population at Risk'!I106/'Population at Risk'!I$5</f>
        <v>6.7097291891999346E-3</v>
      </c>
      <c r="J106" s="3">
        <f>'Population at Risk'!J106/'Population at Risk'!J$5</f>
        <v>1.097202894569568E-2</v>
      </c>
      <c r="K106" s="3">
        <f>'Population at Risk'!K106/'Population at Risk'!K$5</f>
        <v>1.4802048902370716E-2</v>
      </c>
      <c r="L106" s="3">
        <f>'Population at Risk'!L106/'Population at Risk'!L$5</f>
        <v>1.1649178818654193E-2</v>
      </c>
      <c r="M106" s="3">
        <f>'Population at Risk'!M106/'Population at Risk'!M$5</f>
        <v>1.1649178818654194E-2</v>
      </c>
      <c r="N106" s="3">
        <f>'Population at Risk'!N106/'Population at Risk'!N$5</f>
        <v>8.4900137377985057E-3</v>
      </c>
      <c r="O106" s="3">
        <f>'Population at Risk'!O106/'Population at Risk'!O$5</f>
        <v>1.2940234810293634E-2</v>
      </c>
      <c r="P106" s="3">
        <f>'Population at Risk'!P106/'Population at Risk'!P$5</f>
        <v>9.2137042218994082E-3</v>
      </c>
      <c r="Q106" s="3">
        <f>'Population at Risk'!Q106/'Population at Risk'!Q$5</f>
        <v>1.3649916837480427E-2</v>
      </c>
      <c r="R106" s="3">
        <f>'Population at Risk'!R106/'Population at Risk'!R$5</f>
        <v>5.3902169638635703E-3</v>
      </c>
      <c r="S106" s="3">
        <f>'Population at Risk'!S106/'Population at Risk'!S$5</f>
        <v>1.089188562431535E-2</v>
      </c>
      <c r="T106" s="3">
        <f>'Population at Risk'!T106/'Population at Risk'!T$5</f>
        <v>8.0139054026622733E-3</v>
      </c>
      <c r="U106" s="3">
        <f>'Population at Risk'!U106/'Population at Risk'!U$5</f>
        <v>1.1732356540616605E-2</v>
      </c>
      <c r="V106" s="3">
        <f>'Population at Risk'!V106/'Population at Risk'!V$5</f>
        <v>1.6008706760276395E-2</v>
      </c>
      <c r="W106" s="3">
        <f>'Population at Risk'!W106/'Population at Risk'!W$5</f>
        <v>1.0572007224911202E-2</v>
      </c>
      <c r="X106" s="3">
        <f>'Population at Risk'!X106/'Population at Risk'!X$5</f>
        <v>1.0572007224911202E-2</v>
      </c>
      <c r="Y106" s="3">
        <f>'Population at Risk'!Y106/'Population at Risk'!Y$5</f>
        <v>1.3644170844173274E-2</v>
      </c>
      <c r="Z106" s="3">
        <f>'Population at Risk'!Z106/'Population at Risk'!Z$5</f>
        <v>9.1484539312464939E-3</v>
      </c>
      <c r="AA106" s="3">
        <f>'Population at Risk'!AA106/'Population at Risk'!AA$5</f>
        <v>1.0326402208106295E-2</v>
      </c>
      <c r="AB106" s="3">
        <f>'Population at Risk'!AB106/'Population at Risk'!AB$5</f>
        <v>7.3441688277366638E-3</v>
      </c>
      <c r="AC106" s="3">
        <f>'Population at Risk'!AC106/'Population at Risk'!AC$5</f>
        <v>8.8806415669076197E-3</v>
      </c>
      <c r="AD106" s="3">
        <f>'Population at Risk'!AD106/'Population at Risk'!AD$5</f>
        <v>9.6506345868807818E-3</v>
      </c>
      <c r="AE106" s="3">
        <f>'Population at Risk'!AE106/'Population at Risk'!AE$5</f>
        <v>9.7111324500124066E-3</v>
      </c>
      <c r="AF106" s="3">
        <f>'Population at Risk'!AF106/'Population at Risk'!AF$5</f>
        <v>4.948204896253844E-3</v>
      </c>
      <c r="AG106" s="3">
        <f>'Population at Risk'!AG106/'Population at Risk'!AG$5</f>
        <v>9.7111324500124066E-3</v>
      </c>
      <c r="AH106" s="3">
        <f>'Population at Risk'!AH106/'Population at Risk'!AH$5</f>
        <v>1.2696480937083626E-2</v>
      </c>
      <c r="AI106" s="3">
        <f>'Population at Risk'!AI106/'Population at Risk'!AI$5</f>
        <v>1.1612544671692638E-2</v>
      </c>
      <c r="AJ106" s="3">
        <f>'Population at Risk'!AJ106/'Population at Risk'!AJ$5</f>
        <v>1.7331615560884889E-2</v>
      </c>
      <c r="AK106" s="3">
        <f>'Population at Risk'!AK106/'Population at Risk'!AK$5</f>
        <v>6.9308754193483681E-3</v>
      </c>
      <c r="AL106" s="3">
        <f>'Population at Risk'!AL106/'Population at Risk'!AL$5</f>
        <v>1.1185381035278717E-2</v>
      </c>
      <c r="AM106" s="3">
        <f>'Population at Risk'!AM106/'Population at Risk'!AM$5</f>
        <v>1.3934464993160213E-2</v>
      </c>
      <c r="AN106" s="3">
        <f>'Population at Risk'!AN106/'Population at Risk'!AN$5</f>
        <v>8.0544861465758014E-3</v>
      </c>
      <c r="AO106" s="3">
        <f>'Population at Risk'!AO106/'Population at Risk'!AO$5</f>
        <v>8.054486146575798E-3</v>
      </c>
      <c r="AP106" s="3">
        <f>'Population at Risk'!AP106/'Population at Risk'!AP$5</f>
        <v>4.9028921883922799E-3</v>
      </c>
      <c r="AQ106" s="3">
        <f>'Population at Risk'!AQ106/'Population at Risk'!AQ$5</f>
        <v>8.2695233663587376E-3</v>
      </c>
      <c r="AR106" s="3">
        <f>'Population at Risk'!AR106/'Population at Risk'!AR$5</f>
        <v>1.0210444259880084E-2</v>
      </c>
      <c r="AS106" s="3">
        <f>'Population at Risk'!AS106/'Population at Risk'!AS$5</f>
        <v>7.2370073152908257E-3</v>
      </c>
      <c r="AT106" s="3">
        <f>'Population at Risk'!AT106/'Population at Risk'!AT$5</f>
        <v>9.6573658246359431E-4</v>
      </c>
      <c r="AU106" s="3">
        <f>'Population at Risk'!AU106/'Population at Risk'!AU$5</f>
        <v>9.6573658246359463E-4</v>
      </c>
      <c r="AV106" s="3">
        <f>'Population at Risk'!AV106/'Population at Risk'!AV$5</f>
        <v>1.0755556569756804E-2</v>
      </c>
      <c r="AW106" s="3">
        <f>'Population at Risk'!AW106/'Population at Risk'!AW$5</f>
        <v>1.1298324049108424E-2</v>
      </c>
      <c r="AX106" s="3">
        <f>'Population at Risk'!AX106/'Population at Risk'!AX$5</f>
        <v>8.2996190743526068E-3</v>
      </c>
      <c r="AY106" s="3">
        <f>'Population at Risk'!AY106/'Population at Risk'!AY$5</f>
        <v>8.9997193311758695E-3</v>
      </c>
      <c r="AZ106" s="3">
        <f>'Population at Risk'!AZ106/'Population at Risk'!AZ$5</f>
        <v>7.5914722256446741E-3</v>
      </c>
      <c r="BA106" s="3">
        <f>'Population at Risk'!BA106/'Population at Risk'!BA$5</f>
        <v>1.2047510375740535E-2</v>
      </c>
      <c r="BB106" s="3">
        <f>'Population at Risk'!BB106/'Population at Risk'!BB$5</f>
        <v>1.6296406352305802E-2</v>
      </c>
      <c r="BC106" s="5">
        <f>'Population at Risk'!BC106/'Population at Risk'!BC$5</f>
        <v>1.1732356540616599E-2</v>
      </c>
      <c r="BD106" s="9">
        <v>104</v>
      </c>
    </row>
    <row r="107" spans="1:56" x14ac:dyDescent="0.35">
      <c r="A107" s="3"/>
      <c r="B107" s="3" t="s">
        <v>68</v>
      </c>
      <c r="C107" s="60">
        <f>'Population at Risk'!C107/'Population at Risk'!C$5</f>
        <v>1.0484058340695705E-2</v>
      </c>
      <c r="D107" s="3">
        <f>'Population at Risk'!D107/'Population at Risk'!D$5</f>
        <v>7.195242151044264E-3</v>
      </c>
      <c r="E107" s="3">
        <f>'Population at Risk'!E107/'Population at Risk'!E$5</f>
        <v>4.2718716389792168E-3</v>
      </c>
      <c r="F107" s="3">
        <f>'Population at Risk'!F107/'Population at Risk'!F$5</f>
        <v>8.9060020223085765E-3</v>
      </c>
      <c r="G107" s="3">
        <f>'Population at Risk'!G107/'Population at Risk'!G$5</f>
        <v>9.0037154636886454E-3</v>
      </c>
      <c r="H107" s="3">
        <f>'Population at Risk'!H107/'Population at Risk'!H$5</f>
        <v>1.3590552744024929E-2</v>
      </c>
      <c r="I107" s="3">
        <f>'Population at Risk'!I107/'Population at Risk'!I$5</f>
        <v>8.1571024108452028E-3</v>
      </c>
      <c r="J107" s="3">
        <f>'Population at Risk'!J107/'Population at Risk'!J$5</f>
        <v>1.1404112610838946E-2</v>
      </c>
      <c r="K107" s="3">
        <f>'Population at Risk'!K107/'Population at Risk'!K$5</f>
        <v>1.5793055216567129E-2</v>
      </c>
      <c r="L107" s="3">
        <f>'Population at Risk'!L107/'Population at Risk'!L$5</f>
        <v>1.3784236365322843E-2</v>
      </c>
      <c r="M107" s="3">
        <f>'Population at Risk'!M107/'Population at Risk'!M$5</f>
        <v>1.3784236365322848E-2</v>
      </c>
      <c r="N107" s="3">
        <f>'Population at Risk'!N107/'Population at Risk'!N$5</f>
        <v>7.9992560920895978E-3</v>
      </c>
      <c r="O107" s="3">
        <f>'Population at Risk'!O107/'Population at Risk'!O$5</f>
        <v>1.5163734053528935E-2</v>
      </c>
      <c r="P107" s="3">
        <f>'Population at Risk'!P107/'Population at Risk'!P$5</f>
        <v>1.1424381970904715E-2</v>
      </c>
      <c r="Q107" s="3">
        <f>'Population at Risk'!Q107/'Population at Risk'!Q$5</f>
        <v>1.5471159948636666E-2</v>
      </c>
      <c r="R107" s="3">
        <f>'Population at Risk'!R107/'Population at Risk'!R$5</f>
        <v>7.056269050264059E-3</v>
      </c>
      <c r="S107" s="3">
        <f>'Population at Risk'!S107/'Population at Risk'!S$5</f>
        <v>1.1058655822238769E-2</v>
      </c>
      <c r="T107" s="3">
        <f>'Population at Risk'!T107/'Population at Risk'!T$5</f>
        <v>6.7796262566117748E-3</v>
      </c>
      <c r="U107" s="3">
        <f>'Population at Risk'!U107/'Population at Risk'!U$5</f>
        <v>1.2362348154708821E-2</v>
      </c>
      <c r="V107" s="3">
        <f>'Population at Risk'!V107/'Population at Risk'!V$5</f>
        <v>1.6582749213404208E-2</v>
      </c>
      <c r="W107" s="3">
        <f>'Population at Risk'!W107/'Population at Risk'!W$5</f>
        <v>1.094225101741907E-2</v>
      </c>
      <c r="X107" s="3">
        <f>'Population at Risk'!X107/'Population at Risk'!X$5</f>
        <v>1.0942251017419066E-2</v>
      </c>
      <c r="Y107" s="3">
        <f>'Population at Risk'!Y107/'Population at Risk'!Y$5</f>
        <v>1.4151250701870228E-2</v>
      </c>
      <c r="Z107" s="3">
        <f>'Population at Risk'!Z107/'Population at Risk'!Z$5</f>
        <v>9.325991491880405E-3</v>
      </c>
      <c r="AA107" s="3">
        <f>'Population at Risk'!AA107/'Population at Risk'!AA$5</f>
        <v>1.1234110573458449E-2</v>
      </c>
      <c r="AB107" s="3">
        <f>'Population at Risk'!AB107/'Population at Risk'!AB$5</f>
        <v>7.2029174532772695E-3</v>
      </c>
      <c r="AC107" s="3">
        <f>'Population at Risk'!AC107/'Population at Risk'!AC$5</f>
        <v>9.5571474102529742E-3</v>
      </c>
      <c r="AD107" s="3">
        <f>'Population at Risk'!AD107/'Population at Risk'!AD$5</f>
        <v>1.031388615236978E-2</v>
      </c>
      <c r="AE107" s="3">
        <f>'Population at Risk'!AE107/'Population at Risk'!AE$5</f>
        <v>1.0370380363935011E-2</v>
      </c>
      <c r="AF107" s="3">
        <f>'Population at Risk'!AF107/'Population at Risk'!AF$5</f>
        <v>6.1518320363963697E-3</v>
      </c>
      <c r="AG107" s="3">
        <f>'Population at Risk'!AG107/'Population at Risk'!AG$5</f>
        <v>1.0370380363935013E-2</v>
      </c>
      <c r="AH107" s="3">
        <f>'Population at Risk'!AH107/'Population at Risk'!AH$5</f>
        <v>1.3980774416416113E-2</v>
      </c>
      <c r="AI107" s="3">
        <f>'Population at Risk'!AI107/'Population at Risk'!AI$5</f>
        <v>1.1496456169895038E-2</v>
      </c>
      <c r="AJ107" s="3">
        <f>'Population at Risk'!AJ107/'Population at Risk'!AJ$5</f>
        <v>1.9631034424671713E-2</v>
      </c>
      <c r="AK107" s="3">
        <f>'Population at Risk'!AK107/'Population at Risk'!AK$5</f>
        <v>7.2426184632374078E-3</v>
      </c>
      <c r="AL107" s="3">
        <f>'Population at Risk'!AL107/'Population at Risk'!AL$5</f>
        <v>1.2590702235433803E-2</v>
      </c>
      <c r="AM107" s="3">
        <f>'Population at Risk'!AM107/'Population at Risk'!AM$5</f>
        <v>1.4831137783467419E-2</v>
      </c>
      <c r="AN107" s="3">
        <f>'Population at Risk'!AN107/'Population at Risk'!AN$5</f>
        <v>6.5911612632920166E-3</v>
      </c>
      <c r="AO107" s="3">
        <f>'Population at Risk'!AO107/'Population at Risk'!AO$5</f>
        <v>6.591161263292014E-3</v>
      </c>
      <c r="AP107" s="3">
        <f>'Population at Risk'!AP107/'Population at Risk'!AP$5</f>
        <v>5.6202140840054815E-3</v>
      </c>
      <c r="AQ107" s="3">
        <f>'Population at Risk'!AQ107/'Population at Risk'!AQ$5</f>
        <v>8.5220111619774257E-3</v>
      </c>
      <c r="AR107" s="3">
        <f>'Population at Risk'!AR107/'Population at Risk'!AR$5</f>
        <v>1.0816724294207202E-2</v>
      </c>
      <c r="AS107" s="3">
        <f>'Population at Risk'!AS107/'Population at Risk'!AS$5</f>
        <v>8.798121079742453E-3</v>
      </c>
      <c r="AT107" s="3">
        <f>'Population at Risk'!AT107/'Population at Risk'!AT$5</f>
        <v>1.4349880209804313E-3</v>
      </c>
      <c r="AU107" s="3">
        <f>'Population at Risk'!AU107/'Population at Risk'!AU$5</f>
        <v>1.4349880209804317E-3</v>
      </c>
      <c r="AV107" s="3">
        <f>'Population at Risk'!AV107/'Population at Risk'!AV$5</f>
        <v>1.2440697056566977E-2</v>
      </c>
      <c r="AW107" s="3">
        <f>'Population at Risk'!AW107/'Population at Risk'!AW$5</f>
        <v>1.295156637289599E-2</v>
      </c>
      <c r="AX107" s="3">
        <f>'Population at Risk'!AX107/'Population at Risk'!AX$5</f>
        <v>8.3878262410920536E-3</v>
      </c>
      <c r="AY107" s="3">
        <f>'Population at Risk'!AY107/'Population at Risk'!AY$5</f>
        <v>9.173927379794446E-3</v>
      </c>
      <c r="AZ107" s="3">
        <f>'Population at Risk'!AZ107/'Population at Risk'!AZ$5</f>
        <v>7.5850460739152279E-3</v>
      </c>
      <c r="BA107" s="3">
        <f>'Population at Risk'!BA107/'Population at Risk'!BA$5</f>
        <v>1.3451184240004849E-2</v>
      </c>
      <c r="BB107" s="3">
        <f>'Population at Risk'!BB107/'Population at Risk'!BB$5</f>
        <v>1.6846408319509416E-2</v>
      </c>
      <c r="BC107" s="5">
        <f>'Population at Risk'!BC107/'Population at Risk'!BC$5</f>
        <v>1.2362348154708817E-2</v>
      </c>
      <c r="BD107" s="9">
        <v>105</v>
      </c>
    </row>
    <row r="108" spans="1:56" x14ac:dyDescent="0.35">
      <c r="A108" s="3"/>
      <c r="B108" s="3" t="s">
        <v>69</v>
      </c>
      <c r="C108" s="60">
        <f>'Population at Risk'!C108/'Population at Risk'!C$5</f>
        <v>1.0931975385959072E-2</v>
      </c>
      <c r="D108" s="3">
        <f>'Population at Risk'!D108/'Population at Risk'!D$5</f>
        <v>7.5609344032264584E-3</v>
      </c>
      <c r="E108" s="3">
        <f>'Population at Risk'!E108/'Population at Risk'!E$5</f>
        <v>4.5645508912124863E-3</v>
      </c>
      <c r="F108" s="3">
        <f>'Population at Risk'!F108/'Population at Risk'!F$5</f>
        <v>8.3033402313252899E-3</v>
      </c>
      <c r="G108" s="3">
        <f>'Population at Risk'!G108/'Population at Risk'!G$5</f>
        <v>9.9906611972083604E-3</v>
      </c>
      <c r="H108" s="3">
        <f>'Population at Risk'!H108/'Population at Risk'!H$5</f>
        <v>1.404142416207315E-2</v>
      </c>
      <c r="I108" s="3">
        <f>'Population at Risk'!I108/'Population at Risk'!I$5</f>
        <v>8.7590572574286589E-3</v>
      </c>
      <c r="J108" s="3">
        <f>'Population at Risk'!J108/'Population at Risk'!J$5</f>
        <v>1.1952387255590819E-2</v>
      </c>
      <c r="K108" s="3">
        <f>'Population at Risk'!K108/'Population at Risk'!K$5</f>
        <v>1.6285682626992159E-2</v>
      </c>
      <c r="L108" s="3">
        <f>'Population at Risk'!L108/'Population at Risk'!L$5</f>
        <v>1.4919719437562082E-2</v>
      </c>
      <c r="M108" s="3">
        <f>'Population at Risk'!M108/'Population at Risk'!M$5</f>
        <v>1.4919719437562089E-2</v>
      </c>
      <c r="N108" s="3">
        <f>'Population at Risk'!N108/'Population at Risk'!N$5</f>
        <v>9.5410401198515477E-3</v>
      </c>
      <c r="O108" s="3">
        <f>'Population at Risk'!O108/'Population at Risk'!O$5</f>
        <v>1.4318766945124461E-2</v>
      </c>
      <c r="P108" s="3">
        <f>'Population at Risk'!P108/'Population at Risk'!P$5</f>
        <v>1.1212258167731418E-2</v>
      </c>
      <c r="Q108" s="3">
        <f>'Population at Risk'!Q108/'Population at Risk'!Q$5</f>
        <v>1.5725712854555735E-2</v>
      </c>
      <c r="R108" s="3">
        <f>'Population at Risk'!R108/'Population at Risk'!R$5</f>
        <v>6.6530536759632566E-3</v>
      </c>
      <c r="S108" s="3">
        <f>'Population at Risk'!S108/'Population at Risk'!S$5</f>
        <v>1.115310616523587E-2</v>
      </c>
      <c r="T108" s="3">
        <f>'Population at Risk'!T108/'Population at Risk'!T$5</f>
        <v>6.4359585661844495E-3</v>
      </c>
      <c r="U108" s="3">
        <f>'Population at Risk'!U108/'Population at Risk'!U$5</f>
        <v>1.4325467818761293E-2</v>
      </c>
      <c r="V108" s="3">
        <f>'Population at Risk'!V108/'Population at Risk'!V$5</f>
        <v>1.6526152799706581E-2</v>
      </c>
      <c r="W108" s="3">
        <f>'Population at Risk'!W108/'Population at Risk'!W$5</f>
        <v>1.1790425502133089E-2</v>
      </c>
      <c r="X108" s="3">
        <f>'Population at Risk'!X108/'Population at Risk'!X$5</f>
        <v>1.1790425502133085E-2</v>
      </c>
      <c r="Y108" s="3">
        <f>'Population at Risk'!Y108/'Population at Risk'!Y$5</f>
        <v>1.4373786452721653E-2</v>
      </c>
      <c r="Z108" s="3">
        <f>'Population at Risk'!Z108/'Population at Risk'!Z$5</f>
        <v>9.5562628867416483E-3</v>
      </c>
      <c r="AA108" s="3">
        <f>'Population at Risk'!AA108/'Population at Risk'!AA$5</f>
        <v>1.1652523473402787E-2</v>
      </c>
      <c r="AB108" s="3">
        <f>'Population at Risk'!AB108/'Population at Risk'!AB$5</f>
        <v>7.4578879825968189E-3</v>
      </c>
      <c r="AC108" s="3">
        <f>'Population at Risk'!AC108/'Population at Risk'!AC$5</f>
        <v>9.8675024577862466E-3</v>
      </c>
      <c r="AD108" s="3">
        <f>'Population at Risk'!AD108/'Population at Risk'!AD$5</f>
        <v>1.1266011537569802E-2</v>
      </c>
      <c r="AE108" s="3">
        <f>'Population at Risk'!AE108/'Population at Risk'!AE$5</f>
        <v>1.1269917694140031E-2</v>
      </c>
      <c r="AF108" s="3">
        <f>'Population at Risk'!AF108/'Population at Risk'!AF$5</f>
        <v>7.3821984436756435E-3</v>
      </c>
      <c r="AG108" s="3">
        <f>'Population at Risk'!AG108/'Population at Risk'!AG$5</f>
        <v>1.1269917694140034E-2</v>
      </c>
      <c r="AH108" s="3">
        <f>'Population at Risk'!AH108/'Population at Risk'!AH$5</f>
        <v>1.4575174037308914E-2</v>
      </c>
      <c r="AI108" s="3">
        <f>'Population at Risk'!AI108/'Population at Risk'!AI$5</f>
        <v>1.1172612334123347E-2</v>
      </c>
      <c r="AJ108" s="3">
        <f>'Population at Risk'!AJ108/'Population at Risk'!AJ$5</f>
        <v>1.9485738939620689E-2</v>
      </c>
      <c r="AK108" s="3">
        <f>'Population at Risk'!AK108/'Population at Risk'!AK$5</f>
        <v>7.036862256895436E-3</v>
      </c>
      <c r="AL108" s="3">
        <f>'Population at Risk'!AL108/'Population at Risk'!AL$5</f>
        <v>1.3131881542044553E-2</v>
      </c>
      <c r="AM108" s="3">
        <f>'Population at Risk'!AM108/'Population at Risk'!AM$5</f>
        <v>1.5303859747186585E-2</v>
      </c>
      <c r="AN108" s="3">
        <f>'Population at Risk'!AN108/'Population at Risk'!AN$5</f>
        <v>8.4644386749644831E-3</v>
      </c>
      <c r="AO108" s="3">
        <f>'Population at Risk'!AO108/'Population at Risk'!AO$5</f>
        <v>8.4644386749644814E-3</v>
      </c>
      <c r="AP108" s="3">
        <f>'Population at Risk'!AP108/'Population at Risk'!AP$5</f>
        <v>5.417770695044735E-3</v>
      </c>
      <c r="AQ108" s="3">
        <f>'Population at Risk'!AQ108/'Population at Risk'!AQ$5</f>
        <v>8.8448655706395533E-3</v>
      </c>
      <c r="AR108" s="3">
        <f>'Population at Risk'!AR108/'Population at Risk'!AR$5</f>
        <v>1.1188972043724467E-2</v>
      </c>
      <c r="AS108" s="3">
        <f>'Population at Risk'!AS108/'Population at Risk'!AS$5</f>
        <v>9.4473800148439282E-3</v>
      </c>
      <c r="AT108" s="3">
        <f>'Population at Risk'!AT108/'Population at Risk'!AT$5</f>
        <v>1.2478156704177662E-3</v>
      </c>
      <c r="AU108" s="3">
        <f>'Population at Risk'!AU108/'Population at Risk'!AU$5</f>
        <v>1.2478156704177666E-3</v>
      </c>
      <c r="AV108" s="3">
        <f>'Population at Risk'!AV108/'Population at Risk'!AV$5</f>
        <v>1.4041644667063532E-2</v>
      </c>
      <c r="AW108" s="3">
        <f>'Population at Risk'!AW108/'Population at Risk'!AW$5</f>
        <v>1.3659279886007488E-2</v>
      </c>
      <c r="AX108" s="3">
        <f>'Population at Risk'!AX108/'Population at Risk'!AX$5</f>
        <v>8.9470146571648552E-3</v>
      </c>
      <c r="AY108" s="3">
        <f>'Population at Risk'!AY108/'Population at Risk'!AY$5</f>
        <v>9.7494560736334952E-3</v>
      </c>
      <c r="AZ108" s="3">
        <f>'Population at Risk'!AZ108/'Population at Risk'!AZ$5</f>
        <v>7.9111252407469516E-3</v>
      </c>
      <c r="BA108" s="3">
        <f>'Population at Risk'!BA108/'Population at Risk'!BA$5</f>
        <v>1.4246263928609787E-2</v>
      </c>
      <c r="BB108" s="3">
        <f>'Population at Risk'!BB108/'Population at Risk'!BB$5</f>
        <v>1.6141039401291784E-2</v>
      </c>
      <c r="BC108" s="5">
        <f>'Population at Risk'!BC108/'Population at Risk'!BC$5</f>
        <v>1.4325467818761289E-2</v>
      </c>
      <c r="BD108" s="9">
        <v>106</v>
      </c>
    </row>
    <row r="109" spans="1:56" x14ac:dyDescent="0.35">
      <c r="A109" s="3"/>
      <c r="B109" s="3" t="s">
        <v>70</v>
      </c>
      <c r="C109" s="60">
        <f>'Population at Risk'!C109/'Population at Risk'!C$5</f>
        <v>1.0772050070770117E-2</v>
      </c>
      <c r="D109" s="3">
        <f>'Population at Risk'!D109/'Population at Risk'!D$5</f>
        <v>7.4565789305631311E-3</v>
      </c>
      <c r="E109" s="3">
        <f>'Population at Risk'!E109/'Population at Risk'!E$5</f>
        <v>4.509597434216423E-3</v>
      </c>
      <c r="F109" s="3">
        <f>'Population at Risk'!F109/'Population at Risk'!F$5</f>
        <v>9.9506078646617955E-3</v>
      </c>
      <c r="G109" s="3">
        <f>'Population at Risk'!G109/'Population at Risk'!G$5</f>
        <v>1.1254403121316512E-2</v>
      </c>
      <c r="H109" s="3">
        <f>'Population at Risk'!H109/'Population at Risk'!H$5</f>
        <v>1.4616716968810665E-2</v>
      </c>
      <c r="I109" s="3">
        <f>'Population at Risk'!I109/'Population at Risk'!I$5</f>
        <v>9.4268591375951186E-3</v>
      </c>
      <c r="J109" s="3">
        <f>'Population at Risk'!J109/'Population at Risk'!J$5</f>
        <v>1.1365013452311449E-2</v>
      </c>
      <c r="K109" s="3">
        <f>'Population at Risk'!K109/'Population at Risk'!K$5</f>
        <v>1.5113202664539407E-2</v>
      </c>
      <c r="L109" s="3">
        <f>'Population at Risk'!L109/'Population at Risk'!L$5</f>
        <v>1.5419254637822143E-2</v>
      </c>
      <c r="M109" s="3">
        <f>'Population at Risk'!M109/'Population at Risk'!M$5</f>
        <v>1.5419254637822144E-2</v>
      </c>
      <c r="N109" s="3">
        <f>'Population at Risk'!N109/'Population at Risk'!N$5</f>
        <v>9.9772597389755531E-3</v>
      </c>
      <c r="O109" s="3">
        <f>'Population at Risk'!O109/'Population at Risk'!O$5</f>
        <v>1.5020710372334293E-2</v>
      </c>
      <c r="P109" s="3">
        <f>'Population at Risk'!P109/'Population at Risk'!P$5</f>
        <v>1.1744251875944937E-2</v>
      </c>
      <c r="Q109" s="3">
        <f>'Population at Risk'!Q109/'Population at Risk'!Q$5</f>
        <v>1.6489210903394679E-2</v>
      </c>
      <c r="R109" s="3">
        <f>'Population at Risk'!R109/'Population at Risk'!R$5</f>
        <v>5.8448428332800581E-3</v>
      </c>
      <c r="S109" s="3">
        <f>'Population at Risk'!S109/'Population at Risk'!S$5</f>
        <v>1.1438829138051892E-2</v>
      </c>
      <c r="T109" s="3">
        <f>'Population at Risk'!T109/'Population at Risk'!T$5</f>
        <v>6.4727041075363636E-3</v>
      </c>
      <c r="U109" s="3">
        <f>'Population at Risk'!U109/'Population at Risk'!U$5</f>
        <v>1.3571347679078218E-2</v>
      </c>
      <c r="V109" s="3">
        <f>'Population at Risk'!V109/'Population at Risk'!V$5</f>
        <v>1.5980672096969063E-2</v>
      </c>
      <c r="W109" s="3">
        <f>'Population at Risk'!W109/'Population at Risk'!W$5</f>
        <v>1.1784113772780236E-2</v>
      </c>
      <c r="X109" s="3">
        <f>'Population at Risk'!X109/'Population at Risk'!X$5</f>
        <v>1.1784113772780236E-2</v>
      </c>
      <c r="Y109" s="3">
        <f>'Population at Risk'!Y109/'Population at Risk'!Y$5</f>
        <v>1.381039609067624E-2</v>
      </c>
      <c r="Z109" s="3">
        <f>'Population at Risk'!Z109/'Population at Risk'!Z$5</f>
        <v>9.4710865725374169E-3</v>
      </c>
      <c r="AA109" s="3">
        <f>'Population at Risk'!AA109/'Population at Risk'!AA$5</f>
        <v>1.1708375573748691E-2</v>
      </c>
      <c r="AB109" s="3">
        <f>'Population at Risk'!AB109/'Population at Risk'!AB$5</f>
        <v>7.5081945062185499E-3</v>
      </c>
      <c r="AC109" s="3">
        <f>'Population at Risk'!AC109/'Population at Risk'!AC$5</f>
        <v>9.8118925246831676E-3</v>
      </c>
      <c r="AD109" s="3">
        <f>'Population at Risk'!AD109/'Population at Risk'!AD$5</f>
        <v>1.2089548910266684E-2</v>
      </c>
      <c r="AE109" s="3">
        <f>'Population at Risk'!AE109/'Population at Risk'!AE$5</f>
        <v>1.1895792386025643E-2</v>
      </c>
      <c r="AF109" s="3">
        <f>'Population at Risk'!AF109/'Population at Risk'!AF$5</f>
        <v>7.4590674803279283E-3</v>
      </c>
      <c r="AG109" s="3">
        <f>'Population at Risk'!AG109/'Population at Risk'!AG$5</f>
        <v>1.1895792386025644E-2</v>
      </c>
      <c r="AH109" s="3">
        <f>'Population at Risk'!AH109/'Population at Risk'!AH$5</f>
        <v>1.4811328184476374E-2</v>
      </c>
      <c r="AI109" s="3">
        <f>'Population at Risk'!AI109/'Population at Risk'!AI$5</f>
        <v>1.153339247566444E-2</v>
      </c>
      <c r="AJ109" s="3">
        <f>'Population at Risk'!AJ109/'Population at Risk'!AJ$5</f>
        <v>2.1147561755236074E-2</v>
      </c>
      <c r="AK109" s="3">
        <f>'Population at Risk'!AK109/'Population at Risk'!AK$5</f>
        <v>7.7311734133268519E-3</v>
      </c>
      <c r="AL109" s="3">
        <f>'Population at Risk'!AL109/'Population at Risk'!AL$5</f>
        <v>1.2963340085932014E-2</v>
      </c>
      <c r="AM109" s="3">
        <f>'Population at Risk'!AM109/'Population at Risk'!AM$5</f>
        <v>1.5334686410910962E-2</v>
      </c>
      <c r="AN109" s="3">
        <f>'Population at Risk'!AN109/'Population at Risk'!AN$5</f>
        <v>8.3739579872596989E-3</v>
      </c>
      <c r="AO109" s="3">
        <f>'Population at Risk'!AO109/'Population at Risk'!AO$5</f>
        <v>8.3739579872596955E-3</v>
      </c>
      <c r="AP109" s="3">
        <f>'Population at Risk'!AP109/'Population at Risk'!AP$5</f>
        <v>5.4333544061080053E-3</v>
      </c>
      <c r="AQ109" s="3">
        <f>'Population at Risk'!AQ109/'Population at Risk'!AQ$5</f>
        <v>8.6320682868635968E-3</v>
      </c>
      <c r="AR109" s="3">
        <f>'Population at Risk'!AR109/'Population at Risk'!AR$5</f>
        <v>1.1397924826244528E-2</v>
      </c>
      <c r="AS109" s="3">
        <f>'Population at Risk'!AS109/'Population at Risk'!AS$5</f>
        <v>1.0167660514347355E-2</v>
      </c>
      <c r="AT109" s="3">
        <f>'Population at Risk'!AT109/'Population at Risk'!AT$5</f>
        <v>9.6719584659865144E-4</v>
      </c>
      <c r="AU109" s="3">
        <f>'Population at Risk'!AU109/'Population at Risk'!AU$5</f>
        <v>9.6719584659865187E-4</v>
      </c>
      <c r="AV109" s="3">
        <f>'Population at Risk'!AV109/'Population at Risk'!AV$5</f>
        <v>1.5215949088449983E-2</v>
      </c>
      <c r="AW109" s="3">
        <f>'Population at Risk'!AW109/'Population at Risk'!AW$5</f>
        <v>1.4096682585342274E-2</v>
      </c>
      <c r="AX109" s="3">
        <f>'Population at Risk'!AX109/'Population at Risk'!AX$5</f>
        <v>8.7249536138375577E-3</v>
      </c>
      <c r="AY109" s="3">
        <f>'Population at Risk'!AY109/'Population at Risk'!AY$5</f>
        <v>1.0069085193684491E-2</v>
      </c>
      <c r="AZ109" s="3">
        <f>'Population at Risk'!AZ109/'Population at Risk'!AZ$5</f>
        <v>8.5343345422482075E-3</v>
      </c>
      <c r="BA109" s="3">
        <f>'Population at Risk'!BA109/'Population at Risk'!BA$5</f>
        <v>1.4576999714293335E-2</v>
      </c>
      <c r="BB109" s="3">
        <f>'Population at Risk'!BB109/'Population at Risk'!BB$5</f>
        <v>1.6412323111832824E-2</v>
      </c>
      <c r="BC109" s="5">
        <f>'Population at Risk'!BC109/'Population at Risk'!BC$5</f>
        <v>1.3571347679078215E-2</v>
      </c>
      <c r="BD109" s="9">
        <v>107</v>
      </c>
    </row>
    <row r="110" spans="1:56" x14ac:dyDescent="0.35">
      <c r="A110" s="3"/>
      <c r="B110" s="3" t="s">
        <v>71</v>
      </c>
      <c r="C110" s="60">
        <f>'Population at Risk'!C110/'Population at Risk'!C$5</f>
        <v>9.6250979769039458E-3</v>
      </c>
      <c r="D110" s="3">
        <f>'Population at Risk'!D110/'Population at Risk'!D$5</f>
        <v>6.7561566435435025E-3</v>
      </c>
      <c r="E110" s="3">
        <f>'Population at Risk'!E110/'Population at Risk'!E$5</f>
        <v>4.2061994417003333E-3</v>
      </c>
      <c r="F110" s="3">
        <f>'Population at Risk'!F110/'Population at Risk'!F$5</f>
        <v>8.3490197135686894E-3</v>
      </c>
      <c r="G110" s="3">
        <f>'Population at Risk'!G110/'Population at Risk'!G$5</f>
        <v>1.0084865488607301E-2</v>
      </c>
      <c r="H110" s="3">
        <f>'Population at Risk'!H110/'Population at Risk'!H$5</f>
        <v>1.2863046563253015E-2</v>
      </c>
      <c r="I110" s="3">
        <f>'Population at Risk'!I110/'Population at Risk'!I$5</f>
        <v>8.5562689719297699E-3</v>
      </c>
      <c r="J110" s="3">
        <f>'Population at Risk'!J110/'Population at Risk'!J$5</f>
        <v>9.6651182778204198E-3</v>
      </c>
      <c r="K110" s="3">
        <f>'Population at Risk'!K110/'Population at Risk'!K$5</f>
        <v>1.341256627128975E-2</v>
      </c>
      <c r="L110" s="3">
        <f>'Population at Risk'!L110/'Population at Risk'!L$5</f>
        <v>1.5165840844785875E-2</v>
      </c>
      <c r="M110" s="3">
        <f>'Population at Risk'!M110/'Population at Risk'!M$5</f>
        <v>1.5165840844785878E-2</v>
      </c>
      <c r="N110" s="3">
        <f>'Population at Risk'!N110/'Population at Risk'!N$5</f>
        <v>8.5915292196733929E-3</v>
      </c>
      <c r="O110" s="3">
        <f>'Population at Risk'!O110/'Population at Risk'!O$5</f>
        <v>1.3149443423592311E-2</v>
      </c>
      <c r="P110" s="3">
        <f>'Population at Risk'!P110/'Population at Risk'!P$5</f>
        <v>8.858521414998469E-3</v>
      </c>
      <c r="Q110" s="3">
        <f>'Population at Risk'!Q110/'Population at Risk'!Q$5</f>
        <v>1.3811475799424601E-2</v>
      </c>
      <c r="R110" s="3">
        <f>'Population at Risk'!R110/'Population at Risk'!R$5</f>
        <v>5.0939428859489398E-3</v>
      </c>
      <c r="S110" s="3">
        <f>'Population at Risk'!S110/'Population at Risk'!S$5</f>
        <v>9.8309919514299234E-3</v>
      </c>
      <c r="T110" s="3">
        <f>'Population at Risk'!T110/'Population at Risk'!T$5</f>
        <v>5.3137752587791845E-3</v>
      </c>
      <c r="U110" s="3">
        <f>'Population at Risk'!U110/'Population at Risk'!U$5</f>
        <v>1.4570104867581812E-2</v>
      </c>
      <c r="V110" s="3">
        <f>'Population at Risk'!V110/'Population at Risk'!V$5</f>
        <v>1.4894404189724106E-2</v>
      </c>
      <c r="W110" s="3">
        <f>'Population at Risk'!W110/'Population at Risk'!W$5</f>
        <v>1.074303605225266E-2</v>
      </c>
      <c r="X110" s="3">
        <f>'Population at Risk'!X110/'Population at Risk'!X$5</f>
        <v>1.074303605225266E-2</v>
      </c>
      <c r="Y110" s="3">
        <f>'Population at Risk'!Y110/'Population at Risk'!Y$5</f>
        <v>1.2443917320958073E-2</v>
      </c>
      <c r="Z110" s="3">
        <f>'Population at Risk'!Z110/'Population at Risk'!Z$5</f>
        <v>7.4510791761212706E-3</v>
      </c>
      <c r="AA110" s="3">
        <f>'Population at Risk'!AA110/'Population at Risk'!AA$5</f>
        <v>9.9458807038647692E-3</v>
      </c>
      <c r="AB110" s="3">
        <f>'Population at Risk'!AB110/'Population at Risk'!AB$5</f>
        <v>6.8817763981791642E-3</v>
      </c>
      <c r="AC110" s="3">
        <f>'Population at Risk'!AC110/'Population at Risk'!AC$5</f>
        <v>7.8249065060639906E-3</v>
      </c>
      <c r="AD110" s="3">
        <f>'Population at Risk'!AD110/'Population at Risk'!AD$5</f>
        <v>1.0922872654207305E-2</v>
      </c>
      <c r="AE110" s="3">
        <f>'Population at Risk'!AE110/'Population at Risk'!AE$5</f>
        <v>1.0778783172744525E-2</v>
      </c>
      <c r="AF110" s="3">
        <f>'Population at Risk'!AF110/'Population at Risk'!AF$5</f>
        <v>5.4154873487312358E-3</v>
      </c>
      <c r="AG110" s="3">
        <f>'Population at Risk'!AG110/'Population at Risk'!AG$5</f>
        <v>1.0778783172744529E-2</v>
      </c>
      <c r="AH110" s="3">
        <f>'Population at Risk'!AH110/'Population at Risk'!AH$5</f>
        <v>1.3405840322502456E-2</v>
      </c>
      <c r="AI110" s="3">
        <f>'Population at Risk'!AI110/'Population at Risk'!AI$5</f>
        <v>9.5651611309091281E-3</v>
      </c>
      <c r="AJ110" s="3">
        <f>'Population at Risk'!AJ110/'Population at Risk'!AJ$5</f>
        <v>1.7322051851922024E-2</v>
      </c>
      <c r="AK110" s="3">
        <f>'Population at Risk'!AK110/'Population at Risk'!AK$5</f>
        <v>7.4122055514803612E-3</v>
      </c>
      <c r="AL110" s="3">
        <f>'Population at Risk'!AL110/'Population at Risk'!AL$5</f>
        <v>1.1287889527655895E-2</v>
      </c>
      <c r="AM110" s="3">
        <f>'Population at Risk'!AM110/'Population at Risk'!AM$5</f>
        <v>1.3923658572566527E-2</v>
      </c>
      <c r="AN110" s="3">
        <f>'Population at Risk'!AN110/'Population at Risk'!AN$5</f>
        <v>7.9898314740826475E-3</v>
      </c>
      <c r="AO110" s="3">
        <f>'Population at Risk'!AO110/'Population at Risk'!AO$5</f>
        <v>7.989831474082644E-3</v>
      </c>
      <c r="AP110" s="3">
        <f>'Population at Risk'!AP110/'Population at Risk'!AP$5</f>
        <v>5.3159341733630388E-3</v>
      </c>
      <c r="AQ110" s="3">
        <f>'Population at Risk'!AQ110/'Population at Risk'!AQ$5</f>
        <v>7.0084350801886503E-3</v>
      </c>
      <c r="AR110" s="3">
        <f>'Population at Risk'!AR110/'Population at Risk'!AR$5</f>
        <v>9.9818607116814607E-3</v>
      </c>
      <c r="AS110" s="3">
        <f>'Population at Risk'!AS110/'Population at Risk'!AS$5</f>
        <v>9.2286557915216248E-3</v>
      </c>
      <c r="AT110" s="3">
        <f>'Population at Risk'!AT110/'Population at Risk'!AT$5</f>
        <v>2.0725625284256817E-3</v>
      </c>
      <c r="AU110" s="3">
        <f>'Population at Risk'!AU110/'Population at Risk'!AU$5</f>
        <v>2.0725625284256826E-3</v>
      </c>
      <c r="AV110" s="3">
        <f>'Population at Risk'!AV110/'Population at Risk'!AV$5</f>
        <v>1.3578634178446871E-2</v>
      </c>
      <c r="AW110" s="3">
        <f>'Population at Risk'!AW110/'Population at Risk'!AW$5</f>
        <v>1.2715098977203007E-2</v>
      </c>
      <c r="AX110" s="3">
        <f>'Population at Risk'!AX110/'Population at Risk'!AX$5</f>
        <v>7.0925429377002068E-3</v>
      </c>
      <c r="AY110" s="3">
        <f>'Population at Risk'!AY110/'Population at Risk'!AY$5</f>
        <v>9.0515552764324075E-3</v>
      </c>
      <c r="AZ110" s="3">
        <f>'Population at Risk'!AZ110/'Population at Risk'!AZ$5</f>
        <v>7.533191451715244E-3</v>
      </c>
      <c r="BA110" s="3">
        <f>'Population at Risk'!BA110/'Population at Risk'!BA$5</f>
        <v>1.2484262131548253E-2</v>
      </c>
      <c r="BB110" s="3">
        <f>'Population at Risk'!BB110/'Population at Risk'!BB$5</f>
        <v>1.3805421356739477E-2</v>
      </c>
      <c r="BC110" s="5">
        <f>'Population at Risk'!BC110/'Population at Risk'!BC$5</f>
        <v>1.4570104867581807E-2</v>
      </c>
      <c r="BD110" s="9">
        <v>108</v>
      </c>
    </row>
    <row r="111" spans="1:56" x14ac:dyDescent="0.35">
      <c r="A111" s="3"/>
      <c r="B111" s="3" t="s">
        <v>72</v>
      </c>
      <c r="C111" s="60">
        <f>'Population at Risk'!C111/'Population at Risk'!C$5</f>
        <v>8.968026169849987E-3</v>
      </c>
      <c r="D111" s="3">
        <f>'Population at Risk'!D111/'Population at Risk'!D$5</f>
        <v>6.6323259497101921E-3</v>
      </c>
      <c r="E111" s="3">
        <f>'Population at Risk'!E111/'Population at Risk'!E$5</f>
        <v>4.556779183767571E-3</v>
      </c>
      <c r="F111" s="3">
        <f>'Population at Risk'!F111/'Population at Risk'!F$5</f>
        <v>8.7776245536981736E-3</v>
      </c>
      <c r="G111" s="3">
        <f>'Population at Risk'!G111/'Population at Risk'!G$5</f>
        <v>1.0895210266809017E-2</v>
      </c>
      <c r="H111" s="3">
        <f>'Population at Risk'!H111/'Population at Risk'!H$5</f>
        <v>1.3040196114463498E-2</v>
      </c>
      <c r="I111" s="3">
        <f>'Population at Risk'!I111/'Population at Risk'!I$5</f>
        <v>9.16358308394008E-3</v>
      </c>
      <c r="J111" s="3">
        <f>'Population at Risk'!J111/'Population at Risk'!J$5</f>
        <v>9.8655997276049859E-3</v>
      </c>
      <c r="K111" s="3">
        <f>'Population at Risk'!K111/'Population at Risk'!K$5</f>
        <v>1.4505200013628728E-2</v>
      </c>
      <c r="L111" s="3">
        <f>'Population at Risk'!L111/'Population at Risk'!L$5</f>
        <v>1.4773076894402699E-2</v>
      </c>
      <c r="M111" s="3">
        <f>'Population at Risk'!M111/'Population at Risk'!M$5</f>
        <v>1.4773076894402701E-2</v>
      </c>
      <c r="N111" s="3">
        <f>'Population at Risk'!N111/'Population at Risk'!N$5</f>
        <v>8.7235044188789055E-3</v>
      </c>
      <c r="O111" s="3">
        <f>'Population at Risk'!O111/'Population at Risk'!O$5</f>
        <v>1.3037554903779041E-2</v>
      </c>
      <c r="P111" s="3">
        <f>'Population at Risk'!P111/'Population at Risk'!P$5</f>
        <v>8.6418046120608129E-3</v>
      </c>
      <c r="Q111" s="3">
        <f>'Population at Risk'!Q111/'Population at Risk'!Q$5</f>
        <v>1.3232266121186418E-2</v>
      </c>
      <c r="R111" s="3">
        <f>'Population at Risk'!R111/'Population at Risk'!R$5</f>
        <v>4.93688192301795E-3</v>
      </c>
      <c r="S111" s="3">
        <f>'Population at Risk'!S111/'Population at Risk'!S$5</f>
        <v>9.9613934659791709E-3</v>
      </c>
      <c r="T111" s="3">
        <f>'Population at Risk'!T111/'Population at Risk'!T$5</f>
        <v>5.1345295321595054E-3</v>
      </c>
      <c r="U111" s="3">
        <f>'Population at Risk'!U111/'Population at Risk'!U$5</f>
        <v>1.3655211679996206E-2</v>
      </c>
      <c r="V111" s="3">
        <f>'Population at Risk'!V111/'Population at Risk'!V$5</f>
        <v>1.4617500745599546E-2</v>
      </c>
      <c r="W111" s="3">
        <f>'Population at Risk'!W111/'Population at Risk'!W$5</f>
        <v>1.0898912385967191E-2</v>
      </c>
      <c r="X111" s="3">
        <f>'Population at Risk'!X111/'Population at Risk'!X$5</f>
        <v>1.0898912385967187E-2</v>
      </c>
      <c r="Y111" s="3">
        <f>'Population at Risk'!Y111/'Population at Risk'!Y$5</f>
        <v>1.238791598721202E-2</v>
      </c>
      <c r="Z111" s="3">
        <f>'Population at Risk'!Z111/'Population at Risk'!Z$5</f>
        <v>6.3868197501254801E-3</v>
      </c>
      <c r="AA111" s="3">
        <f>'Population at Risk'!AA111/'Population at Risk'!AA$5</f>
        <v>9.4146450908593748E-3</v>
      </c>
      <c r="AB111" s="3">
        <f>'Population at Risk'!AB111/'Population at Risk'!AB$5</f>
        <v>6.6588481071961506E-3</v>
      </c>
      <c r="AC111" s="3">
        <f>'Population at Risk'!AC111/'Population at Risk'!AC$5</f>
        <v>7.4139625895764047E-3</v>
      </c>
      <c r="AD111" s="3">
        <f>'Population at Risk'!AD111/'Population at Risk'!AD$5</f>
        <v>1.1158097727461099E-2</v>
      </c>
      <c r="AE111" s="3">
        <f>'Population at Risk'!AE111/'Population at Risk'!AE$5</f>
        <v>1.0790790497412595E-2</v>
      </c>
      <c r="AF111" s="3">
        <f>'Population at Risk'!AF111/'Population at Risk'!AF$5</f>
        <v>6.0379340281525159E-3</v>
      </c>
      <c r="AG111" s="3">
        <f>'Population at Risk'!AG111/'Population at Risk'!AG$5</f>
        <v>1.0790790497412597E-2</v>
      </c>
      <c r="AH111" s="3">
        <f>'Population at Risk'!AH111/'Population at Risk'!AH$5</f>
        <v>1.2678479475040754E-2</v>
      </c>
      <c r="AI111" s="3">
        <f>'Population at Risk'!AI111/'Population at Risk'!AI$5</f>
        <v>9.6128197428072236E-3</v>
      </c>
      <c r="AJ111" s="3">
        <f>'Population at Risk'!AJ111/'Population at Risk'!AJ$5</f>
        <v>1.8327436517390334E-2</v>
      </c>
      <c r="AK111" s="3">
        <f>'Population at Risk'!AK111/'Population at Risk'!AK$5</f>
        <v>6.7764349169580967E-3</v>
      </c>
      <c r="AL111" s="3">
        <f>'Population at Risk'!AL111/'Population at Risk'!AL$5</f>
        <v>1.1755370029608928E-2</v>
      </c>
      <c r="AM111" s="3">
        <f>'Population at Risk'!AM111/'Population at Risk'!AM$5</f>
        <v>1.3161499651978043E-2</v>
      </c>
      <c r="AN111" s="3">
        <f>'Population at Risk'!AN111/'Population at Risk'!AN$5</f>
        <v>9.0038173886075237E-3</v>
      </c>
      <c r="AO111" s="3">
        <f>'Population at Risk'!AO111/'Population at Risk'!AO$5</f>
        <v>9.0038173886075202E-3</v>
      </c>
      <c r="AP111" s="3">
        <f>'Population at Risk'!AP111/'Population at Risk'!AP$5</f>
        <v>4.8359691368373382E-3</v>
      </c>
      <c r="AQ111" s="3">
        <f>'Population at Risk'!AQ111/'Population at Risk'!AQ$5</f>
        <v>7.7458803944134864E-3</v>
      </c>
      <c r="AR111" s="3">
        <f>'Population at Risk'!AR111/'Population at Risk'!AR$5</f>
        <v>9.8114829452495503E-3</v>
      </c>
      <c r="AS111" s="3">
        <f>'Population at Risk'!AS111/'Population at Risk'!AS$5</f>
        <v>9.8836951451772743E-3</v>
      </c>
      <c r="AT111" s="3">
        <f>'Population at Risk'!AT111/'Population at Risk'!AT$5</f>
        <v>1.7009902842090752E-3</v>
      </c>
      <c r="AU111" s="3">
        <f>'Population at Risk'!AU111/'Population at Risk'!AU$5</f>
        <v>1.7009902842090759E-3</v>
      </c>
      <c r="AV111" s="3">
        <f>'Population at Risk'!AV111/'Population at Risk'!AV$5</f>
        <v>1.3736810991438123E-2</v>
      </c>
      <c r="AW111" s="3">
        <f>'Population at Risk'!AW111/'Population at Risk'!AW$5</f>
        <v>1.2031886213643376E-2</v>
      </c>
      <c r="AX111" s="3">
        <f>'Population at Risk'!AX111/'Population at Risk'!AX$5</f>
        <v>6.7634252782961257E-3</v>
      </c>
      <c r="AY111" s="3">
        <f>'Population at Risk'!AY111/'Population at Risk'!AY$5</f>
        <v>9.1174698692369788E-3</v>
      </c>
      <c r="AZ111" s="3">
        <f>'Population at Risk'!AZ111/'Population at Risk'!AZ$5</f>
        <v>7.5161373775166846E-3</v>
      </c>
      <c r="BA111" s="3">
        <f>'Population at Risk'!BA111/'Population at Risk'!BA$5</f>
        <v>1.2053635681367216E-2</v>
      </c>
      <c r="BB111" s="3">
        <f>'Population at Risk'!BB111/'Population at Risk'!BB$5</f>
        <v>1.4375659321389907E-2</v>
      </c>
      <c r="BC111" s="5">
        <f>'Population at Risk'!BC111/'Population at Risk'!BC$5</f>
        <v>1.3655211679996204E-2</v>
      </c>
      <c r="BD111" s="9">
        <v>109</v>
      </c>
    </row>
    <row r="112" spans="1:56" x14ac:dyDescent="0.35">
      <c r="A112" s="3"/>
      <c r="B112" s="3" t="s">
        <v>73</v>
      </c>
      <c r="C112" s="60">
        <f>'Population at Risk'!C112/'Population at Risk'!C$5</f>
        <v>6.1822137851731823E-3</v>
      </c>
      <c r="D112" s="3">
        <f>'Population at Risk'!D112/'Population at Risk'!D$5</f>
        <v>4.7892147838373162E-3</v>
      </c>
      <c r="E112" s="3">
        <f>'Population at Risk'!E112/'Population at Risk'!E$5</f>
        <v>3.5517071730408935E-3</v>
      </c>
      <c r="F112" s="3">
        <f>'Population at Risk'!F112/'Population at Risk'!F$5</f>
        <v>7.0834407796066794E-3</v>
      </c>
      <c r="G112" s="3">
        <f>'Population at Risk'!G112/'Population at Risk'!G$5</f>
        <v>8.9880764072809219E-3</v>
      </c>
      <c r="H112" s="3">
        <f>'Population at Risk'!H112/'Population at Risk'!H$5</f>
        <v>1.0503225134019713E-2</v>
      </c>
      <c r="I112" s="3">
        <f>'Population at Risk'!I112/'Population at Risk'!I$5</f>
        <v>7.3281870568936017E-3</v>
      </c>
      <c r="J112" s="3">
        <f>'Population at Risk'!J112/'Population at Risk'!J$5</f>
        <v>8.0359794144855157E-3</v>
      </c>
      <c r="K112" s="3">
        <f>'Population at Risk'!K112/'Population at Risk'!K$5</f>
        <v>1.1155415261026015E-2</v>
      </c>
      <c r="L112" s="3">
        <f>'Population at Risk'!L112/'Population at Risk'!L$5</f>
        <v>1.2018123633393229E-2</v>
      </c>
      <c r="M112" s="3">
        <f>'Population at Risk'!M112/'Population at Risk'!M$5</f>
        <v>1.2018123633393231E-2</v>
      </c>
      <c r="N112" s="3">
        <f>'Population at Risk'!N112/'Population at Risk'!N$5</f>
        <v>7.0093740136674054E-3</v>
      </c>
      <c r="O112" s="3">
        <f>'Population at Risk'!O112/'Population at Risk'!O$5</f>
        <v>1.0634261592958263E-2</v>
      </c>
      <c r="P112" s="3">
        <f>'Population at Risk'!P112/'Population at Risk'!P$5</f>
        <v>7.7330106280008807E-3</v>
      </c>
      <c r="Q112" s="3">
        <f>'Population at Risk'!Q112/'Population at Risk'!Q$5</f>
        <v>1.0703021781006263E-2</v>
      </c>
      <c r="R112" s="3">
        <f>'Population at Risk'!R112/'Population at Risk'!R$5</f>
        <v>2.9181569261563594E-3</v>
      </c>
      <c r="S112" s="3">
        <f>'Population at Risk'!S112/'Population at Risk'!S$5</f>
        <v>7.7611255433205099E-3</v>
      </c>
      <c r="T112" s="3">
        <f>'Population at Risk'!T112/'Population at Risk'!T$5</f>
        <v>3.8704880879450554E-3</v>
      </c>
      <c r="U112" s="3">
        <f>'Population at Risk'!U112/'Population at Risk'!U$5</f>
        <v>1.0009964494234505E-2</v>
      </c>
      <c r="V112" s="3">
        <f>'Population at Risk'!V112/'Population at Risk'!V$5</f>
        <v>1.1932653669877181E-2</v>
      </c>
      <c r="W112" s="3">
        <f>'Population at Risk'!W112/'Population at Risk'!W$5</f>
        <v>8.385792476312626E-3</v>
      </c>
      <c r="X112" s="3">
        <f>'Population at Risk'!X112/'Population at Risk'!X$5</f>
        <v>8.3857924763126243E-3</v>
      </c>
      <c r="Y112" s="3">
        <f>'Population at Risk'!Y112/'Population at Risk'!Y$5</f>
        <v>1.010448000381675E-2</v>
      </c>
      <c r="Z112" s="3">
        <f>'Population at Risk'!Z112/'Population at Risk'!Z$5</f>
        <v>4.8773092718302057E-3</v>
      </c>
      <c r="AA112" s="3">
        <f>'Population at Risk'!AA112/'Population at Risk'!AA$5</f>
        <v>7.5654011847321942E-3</v>
      </c>
      <c r="AB112" s="3">
        <f>'Population at Risk'!AB112/'Population at Risk'!AB$5</f>
        <v>4.8862447833144442E-3</v>
      </c>
      <c r="AC112" s="3">
        <f>'Population at Risk'!AC112/'Population at Risk'!AC$5</f>
        <v>5.7481539746725195E-3</v>
      </c>
      <c r="AD112" s="3">
        <f>'Population at Risk'!AD112/'Population at Risk'!AD$5</f>
        <v>8.443680944446235E-3</v>
      </c>
      <c r="AE112" s="3">
        <f>'Population at Risk'!AE112/'Population at Risk'!AE$5</f>
        <v>7.8898896753808977E-3</v>
      </c>
      <c r="AF112" s="3">
        <f>'Population at Risk'!AF112/'Population at Risk'!AF$5</f>
        <v>4.5955386769827482E-3</v>
      </c>
      <c r="AG112" s="3">
        <f>'Population at Risk'!AG112/'Population at Risk'!AG$5</f>
        <v>7.8898896753808994E-3</v>
      </c>
      <c r="AH112" s="3">
        <f>'Population at Risk'!AH112/'Population at Risk'!AH$5</f>
        <v>1.0526761673134316E-2</v>
      </c>
      <c r="AI112" s="3">
        <f>'Population at Risk'!AI112/'Population at Risk'!AI$5</f>
        <v>7.5097054131115252E-3</v>
      </c>
      <c r="AJ112" s="3">
        <f>'Population at Risk'!AJ112/'Population at Risk'!AJ$5</f>
        <v>1.3309838623580301E-2</v>
      </c>
      <c r="AK112" s="3">
        <f>'Population at Risk'!AK112/'Population at Risk'!AK$5</f>
        <v>5.2954921867619572E-3</v>
      </c>
      <c r="AL112" s="3">
        <f>'Population at Risk'!AL112/'Population at Risk'!AL$5</f>
        <v>8.9971940697928972E-3</v>
      </c>
      <c r="AM112" s="3">
        <f>'Population at Risk'!AM112/'Population at Risk'!AM$5</f>
        <v>1.1144239827935085E-2</v>
      </c>
      <c r="AN112" s="3">
        <f>'Population at Risk'!AN112/'Population at Risk'!AN$5</f>
        <v>7.7932200926602944E-3</v>
      </c>
      <c r="AO112" s="3">
        <f>'Population at Risk'!AO112/'Population at Risk'!AO$5</f>
        <v>7.7932200926602909E-3</v>
      </c>
      <c r="AP112" s="3">
        <f>'Population at Risk'!AP112/'Population at Risk'!AP$5</f>
        <v>3.8792882858542993E-3</v>
      </c>
      <c r="AQ112" s="3">
        <f>'Population at Risk'!AQ112/'Population at Risk'!AQ$5</f>
        <v>6.2715224784313742E-3</v>
      </c>
      <c r="AR112" s="3">
        <f>'Population at Risk'!AR112/'Population at Risk'!AR$5</f>
        <v>7.7588412093741385E-3</v>
      </c>
      <c r="AS112" s="3">
        <f>'Population at Risk'!AS112/'Population at Risk'!AS$5</f>
        <v>7.9040661468011246E-3</v>
      </c>
      <c r="AT112" s="3">
        <f>'Population at Risk'!AT112/'Population at Risk'!AT$5</f>
        <v>1.2927526159988972E-3</v>
      </c>
      <c r="AU112" s="3">
        <f>'Population at Risk'!AU112/'Population at Risk'!AU$5</f>
        <v>1.2927526159988976E-3</v>
      </c>
      <c r="AV112" s="3">
        <f>'Population at Risk'!AV112/'Population at Risk'!AV$5</f>
        <v>1.1408948934636605E-2</v>
      </c>
      <c r="AW112" s="3">
        <f>'Population at Risk'!AW112/'Population at Risk'!AW$5</f>
        <v>9.7745134201307517E-3</v>
      </c>
      <c r="AX112" s="3">
        <f>'Population at Risk'!AX112/'Population at Risk'!AX$5</f>
        <v>5.8948979884602837E-3</v>
      </c>
      <c r="AY112" s="3">
        <f>'Population at Risk'!AY112/'Population at Risk'!AY$5</f>
        <v>7.1508747161661296E-3</v>
      </c>
      <c r="AZ112" s="3">
        <f>'Population at Risk'!AZ112/'Population at Risk'!AZ$5</f>
        <v>6.045237374604817E-3</v>
      </c>
      <c r="BA112" s="3">
        <f>'Population at Risk'!BA112/'Population at Risk'!BA$5</f>
        <v>9.040226761025413E-3</v>
      </c>
      <c r="BB112" s="3">
        <f>'Population at Risk'!BB112/'Population at Risk'!BB$5</f>
        <v>1.1978051095445795E-2</v>
      </c>
      <c r="BC112" s="5">
        <f>'Population at Risk'!BC112/'Population at Risk'!BC$5</f>
        <v>1.0009964494234505E-2</v>
      </c>
      <c r="BD112" s="9">
        <v>110</v>
      </c>
    </row>
    <row r="113" spans="1:56" x14ac:dyDescent="0.35">
      <c r="A113" s="3"/>
      <c r="B113" s="3" t="s">
        <v>74</v>
      </c>
      <c r="C113" s="60">
        <f>'Population at Risk'!C113/'Population at Risk'!C$5</f>
        <v>5.1487983352126575E-3</v>
      </c>
      <c r="D113" s="3">
        <f>'Population at Risk'!D113/'Population at Risk'!D$5</f>
        <v>3.7018887644281826E-3</v>
      </c>
      <c r="E113" s="3">
        <f>'Population at Risk'!E113/'Population at Risk'!E$5</f>
        <v>2.4159734260344803E-3</v>
      </c>
      <c r="F113" s="3">
        <f>'Population at Risk'!F113/'Population at Risk'!F$5</f>
        <v>5.2326445780856877E-3</v>
      </c>
      <c r="G113" s="3">
        <f>'Population at Risk'!G113/'Population at Risk'!G$5</f>
        <v>6.9711320980348863E-3</v>
      </c>
      <c r="H113" s="3">
        <f>'Population at Risk'!H113/'Population at Risk'!H$5</f>
        <v>7.1625600899665968E-3</v>
      </c>
      <c r="I113" s="3">
        <f>'Population at Risk'!I113/'Population at Risk'!I$5</f>
        <v>4.968466002226616E-3</v>
      </c>
      <c r="J113" s="3">
        <f>'Population at Risk'!J113/'Population at Risk'!J$5</f>
        <v>5.3579867152843469E-3</v>
      </c>
      <c r="K113" s="3">
        <f>'Population at Risk'!K113/'Population at Risk'!K$5</f>
        <v>6.3637500114013474E-3</v>
      </c>
      <c r="L113" s="3">
        <f>'Population at Risk'!L113/'Population at Risk'!L$5</f>
        <v>7.9011840587289092E-3</v>
      </c>
      <c r="M113" s="3">
        <f>'Population at Risk'!M113/'Population at Risk'!M$5</f>
        <v>7.9011840587289092E-3</v>
      </c>
      <c r="N113" s="3">
        <f>'Population at Risk'!N113/'Population at Risk'!N$5</f>
        <v>5.6522349098081879E-3</v>
      </c>
      <c r="O113" s="3">
        <f>'Population at Risk'!O113/'Population at Risk'!O$5</f>
        <v>7.6271653521437759E-3</v>
      </c>
      <c r="P113" s="3">
        <f>'Population at Risk'!P113/'Population at Risk'!P$5</f>
        <v>5.2683811056207413E-3</v>
      </c>
      <c r="Q113" s="3">
        <f>'Population at Risk'!Q113/'Population at Risk'!Q$5</f>
        <v>7.9322838420797619E-3</v>
      </c>
      <c r="R113" s="3">
        <f>'Population at Risk'!R113/'Population at Risk'!R$5</f>
        <v>2.6497427150388047E-3</v>
      </c>
      <c r="S113" s="3">
        <f>'Population at Risk'!S113/'Population at Risk'!S$5</f>
        <v>5.4561832955085923E-3</v>
      </c>
      <c r="T113" s="3">
        <f>'Population at Risk'!T113/'Population at Risk'!T$5</f>
        <v>3.1103347470859337E-3</v>
      </c>
      <c r="U113" s="3">
        <f>'Population at Risk'!U113/'Population at Risk'!U$5</f>
        <v>8.0590779211194494E-3</v>
      </c>
      <c r="V113" s="3">
        <f>'Population at Risk'!V113/'Population at Risk'!V$5</f>
        <v>8.3031895375803178E-3</v>
      </c>
      <c r="W113" s="3">
        <f>'Population at Risk'!W113/'Population at Risk'!W$5</f>
        <v>5.7768163235037617E-3</v>
      </c>
      <c r="X113" s="3">
        <f>'Population at Risk'!X113/'Population at Risk'!X$5</f>
        <v>5.7768163235037608E-3</v>
      </c>
      <c r="Y113" s="3">
        <f>'Population at Risk'!Y113/'Population at Risk'!Y$5</f>
        <v>6.9232645316244529E-3</v>
      </c>
      <c r="Z113" s="3">
        <f>'Population at Risk'!Z113/'Population at Risk'!Z$5</f>
        <v>4.0150764986854291E-3</v>
      </c>
      <c r="AA113" s="3">
        <f>'Population at Risk'!AA113/'Population at Risk'!AA$5</f>
        <v>5.6318282244224851E-3</v>
      </c>
      <c r="AB113" s="3">
        <f>'Population at Risk'!AB113/'Population at Risk'!AB$5</f>
        <v>3.7328641575038435E-3</v>
      </c>
      <c r="AC113" s="3">
        <f>'Population at Risk'!AC113/'Population at Risk'!AC$5</f>
        <v>4.5203412563095966E-3</v>
      </c>
      <c r="AD113" s="3">
        <f>'Population at Risk'!AD113/'Population at Risk'!AD$5</f>
        <v>6.5098044933585841E-3</v>
      </c>
      <c r="AE113" s="3">
        <f>'Population at Risk'!AE113/'Population at Risk'!AE$5</f>
        <v>6.0674061888000052E-3</v>
      </c>
      <c r="AF113" s="3">
        <f>'Population at Risk'!AF113/'Population at Risk'!AF$5</f>
        <v>2.8426805965896928E-3</v>
      </c>
      <c r="AG113" s="3">
        <f>'Population at Risk'!AG113/'Population at Risk'!AG$5</f>
        <v>6.0674061888000078E-3</v>
      </c>
      <c r="AH113" s="3">
        <f>'Population at Risk'!AH113/'Population at Risk'!AH$5</f>
        <v>7.4463771800655091E-3</v>
      </c>
      <c r="AI113" s="3">
        <f>'Population at Risk'!AI113/'Population at Risk'!AI$5</f>
        <v>5.3604805166910562E-3</v>
      </c>
      <c r="AJ113" s="3">
        <f>'Population at Risk'!AJ113/'Population at Risk'!AJ$5</f>
        <v>8.8780236848126168E-3</v>
      </c>
      <c r="AK113" s="3">
        <f>'Population at Risk'!AK113/'Population at Risk'!AK$5</f>
        <v>3.865846619041964E-3</v>
      </c>
      <c r="AL113" s="3">
        <f>'Population at Risk'!AL113/'Population at Risk'!AL$5</f>
        <v>5.7401819031236614E-3</v>
      </c>
      <c r="AM113" s="3">
        <f>'Population at Risk'!AM113/'Population at Risk'!AM$5</f>
        <v>7.7859301601799387E-3</v>
      </c>
      <c r="AN113" s="3">
        <f>'Population at Risk'!AN113/'Population at Risk'!AN$5</f>
        <v>3.9995497126903172E-3</v>
      </c>
      <c r="AO113" s="3">
        <f>'Population at Risk'!AO113/'Population at Risk'!AO$5</f>
        <v>3.9995497126903154E-3</v>
      </c>
      <c r="AP113" s="3">
        <f>'Population at Risk'!AP113/'Population at Risk'!AP$5</f>
        <v>2.4875145522994893E-3</v>
      </c>
      <c r="AQ113" s="3">
        <f>'Population at Risk'!AQ113/'Population at Risk'!AQ$5</f>
        <v>4.9544286886026743E-3</v>
      </c>
      <c r="AR113" s="3">
        <f>'Population at Risk'!AR113/'Population at Risk'!AR$5</f>
        <v>5.6012031905784167E-3</v>
      </c>
      <c r="AS113" s="3">
        <f>'Population at Risk'!AS113/'Population at Risk'!AS$5</f>
        <v>5.3589085028594528E-3</v>
      </c>
      <c r="AT113" s="3">
        <f>'Population at Risk'!AT113/'Population at Risk'!AT$5</f>
        <v>5.7089029118690131E-4</v>
      </c>
      <c r="AU113" s="3">
        <f>'Population at Risk'!AU113/'Population at Risk'!AU$5</f>
        <v>5.7089029118690153E-4</v>
      </c>
      <c r="AV113" s="3">
        <f>'Population at Risk'!AV113/'Population at Risk'!AV$5</f>
        <v>7.8128244457803756E-3</v>
      </c>
      <c r="AW113" s="3">
        <f>'Population at Risk'!AW113/'Population at Risk'!AW$5</f>
        <v>7.0110228085192728E-3</v>
      </c>
      <c r="AX113" s="3">
        <f>'Population at Risk'!AX113/'Population at Risk'!AX$5</f>
        <v>4.5585190526184951E-3</v>
      </c>
      <c r="AY113" s="3">
        <f>'Population at Risk'!AY113/'Population at Risk'!AY$5</f>
        <v>5.0977033123829783E-3</v>
      </c>
      <c r="AZ113" s="3">
        <f>'Population at Risk'!AZ113/'Population at Risk'!AZ$5</f>
        <v>4.495894609682448E-3</v>
      </c>
      <c r="BA113" s="3">
        <f>'Population at Risk'!BA113/'Population at Risk'!BA$5</f>
        <v>7.2513124848666427E-3</v>
      </c>
      <c r="BB113" s="3">
        <f>'Population at Risk'!BB113/'Population at Risk'!BB$5</f>
        <v>7.694855919303592E-3</v>
      </c>
      <c r="BC113" s="5">
        <f>'Population at Risk'!BC113/'Population at Risk'!BC$5</f>
        <v>8.0590779211194476E-3</v>
      </c>
      <c r="BD113" s="9">
        <v>111</v>
      </c>
    </row>
    <row r="114" spans="1:56" x14ac:dyDescent="0.35">
      <c r="A114" s="3"/>
      <c r="B114" s="3" t="s">
        <v>75</v>
      </c>
      <c r="C114" s="60">
        <f>'Population at Risk'!C114/'Population at Risk'!C$5</f>
        <v>4.5660363345853541E-3</v>
      </c>
      <c r="D114" s="3">
        <f>'Population at Risk'!D114/'Population at Risk'!D$5</f>
        <v>3.1683103350277036E-3</v>
      </c>
      <c r="E114" s="3">
        <f>'Population at Risk'!E114/'Population at Risk'!E$5</f>
        <v>1.9259410801878642E-3</v>
      </c>
      <c r="F114" s="3">
        <f>'Population at Risk'!F114/'Population at Risk'!F$5</f>
        <v>4.0439641938367146E-3</v>
      </c>
      <c r="G114" s="3">
        <f>'Population at Risk'!G114/'Population at Risk'!G$5</f>
        <v>5.2917230016901184E-3</v>
      </c>
      <c r="H114" s="3">
        <f>'Population at Risk'!H114/'Population at Risk'!H$5</f>
        <v>5.6163346300802941E-3</v>
      </c>
      <c r="I114" s="3">
        <f>'Population at Risk'!I114/'Population at Risk'!I$5</f>
        <v>3.9343056578717553E-3</v>
      </c>
      <c r="J114" s="3">
        <f>'Population at Risk'!J114/'Population at Risk'!J$5</f>
        <v>3.582024826510322E-3</v>
      </c>
      <c r="K114" s="3">
        <f>'Population at Risk'!K114/'Population at Risk'!K$5</f>
        <v>4.2690156326484043E-3</v>
      </c>
      <c r="L114" s="3">
        <f>'Population at Risk'!L114/'Population at Risk'!L$5</f>
        <v>6.5802929418771845E-3</v>
      </c>
      <c r="M114" s="3">
        <f>'Population at Risk'!M114/'Population at Risk'!M$5</f>
        <v>6.5802929418771862E-3</v>
      </c>
      <c r="N114" s="3">
        <f>'Population at Risk'!N114/'Population at Risk'!N$5</f>
        <v>4.5987389379638739E-3</v>
      </c>
      <c r="O114" s="3">
        <f>'Population at Risk'!O114/'Population at Risk'!O$5</f>
        <v>5.6524608979586066E-3</v>
      </c>
      <c r="P114" s="3">
        <f>'Population at Risk'!P114/'Population at Risk'!P$5</f>
        <v>4.8524562814927881E-3</v>
      </c>
      <c r="Q114" s="3">
        <f>'Population at Risk'!Q114/'Population at Risk'!Q$5</f>
        <v>6.250070302976387E-3</v>
      </c>
      <c r="R114" s="3">
        <f>'Population at Risk'!R114/'Population at Risk'!R$5</f>
        <v>2.5323490504484776E-3</v>
      </c>
      <c r="S114" s="3">
        <f>'Population at Risk'!S114/'Population at Risk'!S$5</f>
        <v>4.1973043633960179E-3</v>
      </c>
      <c r="T114" s="3">
        <f>'Population at Risk'!T114/'Population at Risk'!T$5</f>
        <v>2.3298922967601434E-3</v>
      </c>
      <c r="U114" s="3">
        <f>'Population at Risk'!U114/'Population at Risk'!U$5</f>
        <v>7.4279453128390108E-3</v>
      </c>
      <c r="V114" s="3">
        <f>'Population at Risk'!V114/'Population at Risk'!V$5</f>
        <v>5.981403689753805E-3</v>
      </c>
      <c r="W114" s="3">
        <f>'Population at Risk'!W114/'Population at Risk'!W$5</f>
        <v>4.6016844858328444E-3</v>
      </c>
      <c r="X114" s="3">
        <f>'Population at Risk'!X114/'Population at Risk'!X$5</f>
        <v>4.6016844858328436E-3</v>
      </c>
      <c r="Y114" s="3">
        <f>'Population at Risk'!Y114/'Population at Risk'!Y$5</f>
        <v>4.8592431538807997E-3</v>
      </c>
      <c r="Z114" s="3">
        <f>'Population at Risk'!Z114/'Population at Risk'!Z$5</f>
        <v>3.6170805775329377E-3</v>
      </c>
      <c r="AA114" s="3">
        <f>'Population at Risk'!AA114/'Population at Risk'!AA$5</f>
        <v>4.546704491513019E-3</v>
      </c>
      <c r="AB114" s="3">
        <f>'Population at Risk'!AB114/'Population at Risk'!AB$5</f>
        <v>3.0912781304328701E-3</v>
      </c>
      <c r="AC114" s="3">
        <f>'Population at Risk'!AC114/'Population at Risk'!AC$5</f>
        <v>3.8623908614537788E-3</v>
      </c>
      <c r="AD114" s="3">
        <f>'Population at Risk'!AD114/'Population at Risk'!AD$5</f>
        <v>4.7673704102177677E-3</v>
      </c>
      <c r="AE114" s="3">
        <f>'Population at Risk'!AE114/'Population at Risk'!AE$5</f>
        <v>4.3741765547162829E-3</v>
      </c>
      <c r="AF114" s="3">
        <f>'Population at Risk'!AF114/'Population at Risk'!AF$5</f>
        <v>2.1953374904356044E-3</v>
      </c>
      <c r="AG114" s="3">
        <f>'Population at Risk'!AG114/'Population at Risk'!AG$5</f>
        <v>4.3741765547162846E-3</v>
      </c>
      <c r="AH114" s="3">
        <f>'Population at Risk'!AH114/'Population at Risk'!AH$5</f>
        <v>5.667405000602737E-3</v>
      </c>
      <c r="AI114" s="3">
        <f>'Population at Risk'!AI114/'Population at Risk'!AI$5</f>
        <v>4.0353430970369942E-3</v>
      </c>
      <c r="AJ114" s="3">
        <f>'Population at Risk'!AJ114/'Population at Risk'!AJ$5</f>
        <v>6.9871966770655037E-3</v>
      </c>
      <c r="AK114" s="3">
        <f>'Population at Risk'!AK114/'Population at Risk'!AK$5</f>
        <v>2.7738704636632275E-3</v>
      </c>
      <c r="AL114" s="3">
        <f>'Population at Risk'!AL114/'Population at Risk'!AL$5</f>
        <v>4.8306460381920954E-3</v>
      </c>
      <c r="AM114" s="3">
        <f>'Population at Risk'!AM114/'Population at Risk'!AM$5</f>
        <v>5.7510566255628628E-3</v>
      </c>
      <c r="AN114" s="3">
        <f>'Population at Risk'!AN114/'Population at Risk'!AN$5</f>
        <v>3.8090949644669692E-3</v>
      </c>
      <c r="AO114" s="3">
        <f>'Population at Risk'!AO114/'Population at Risk'!AO$5</f>
        <v>3.8090949644669675E-3</v>
      </c>
      <c r="AP114" s="3">
        <f>'Population at Risk'!AP114/'Population at Risk'!AP$5</f>
        <v>2.0817497671726222E-3</v>
      </c>
      <c r="AQ114" s="3">
        <f>'Population at Risk'!AQ114/'Population at Risk'!AQ$5</f>
        <v>4.1297163354688127E-3</v>
      </c>
      <c r="AR114" s="3">
        <f>'Population at Risk'!AR114/'Population at Risk'!AR$5</f>
        <v>4.4143555618444061E-3</v>
      </c>
      <c r="AS114" s="3">
        <f>'Population at Risk'!AS114/'Population at Risk'!AS$5</f>
        <v>4.2434795837122371E-3</v>
      </c>
      <c r="AT114" s="3">
        <f>'Population at Risk'!AT114/'Population at Risk'!AT$5</f>
        <v>8.5633543678035186E-4</v>
      </c>
      <c r="AU114" s="3">
        <f>'Population at Risk'!AU114/'Population at Risk'!AU$5</f>
        <v>8.5633543678035218E-4</v>
      </c>
      <c r="AV114" s="3">
        <f>'Population at Risk'!AV114/'Population at Risk'!AV$5</f>
        <v>6.113942046763029E-3</v>
      </c>
      <c r="AW114" s="3">
        <f>'Population at Risk'!AW114/'Population at Risk'!AW$5</f>
        <v>5.5099976370210193E-3</v>
      </c>
      <c r="AX114" s="3">
        <f>'Population at Risk'!AX114/'Population at Risk'!AX$5</f>
        <v>3.0390127017456635E-3</v>
      </c>
      <c r="AY114" s="3">
        <f>'Population at Risk'!AY114/'Population at Risk'!AY$5</f>
        <v>4.0813223833644713E-3</v>
      </c>
      <c r="AZ114" s="3">
        <f>'Population at Risk'!AZ114/'Population at Risk'!AZ$5</f>
        <v>3.6211277851740989E-3</v>
      </c>
      <c r="BA114" s="3">
        <f>'Population at Risk'!BA114/'Population at Risk'!BA$5</f>
        <v>5.1522483445105094E-3</v>
      </c>
      <c r="BB114" s="3">
        <f>'Population at Risk'!BB114/'Population at Risk'!BB$5</f>
        <v>5.4735739818139936E-3</v>
      </c>
      <c r="BC114" s="5">
        <f>'Population at Risk'!BC114/'Population at Risk'!BC$5</f>
        <v>7.4279453128390082E-3</v>
      </c>
      <c r="BD114" s="9">
        <v>112</v>
      </c>
    </row>
    <row r="115" spans="1:56" x14ac:dyDescent="0.35">
      <c r="A115" s="3"/>
      <c r="B115" s="3" t="s">
        <v>81</v>
      </c>
      <c r="C115" s="60">
        <f>'Population at Risk'!C115/'Population at Risk'!C$5</f>
        <v>2.567995189577457E-3</v>
      </c>
      <c r="D115" s="3">
        <f>'Population at Risk'!D115/'Population at Risk'!D$5</f>
        <v>1.7695510624750352E-3</v>
      </c>
      <c r="E115" s="3">
        <f>'Population at Risk'!E115/'Population at Risk'!E$5</f>
        <v>1.0598373991566352E-3</v>
      </c>
      <c r="F115" s="3">
        <f>'Population at Risk'!F115/'Population at Risk'!F$5</f>
        <v>3.0023370529999845E-3</v>
      </c>
      <c r="G115" s="3">
        <f>'Population at Risk'!G115/'Population at Risk'!G$5</f>
        <v>2.9627311416648267E-3</v>
      </c>
      <c r="H115" s="3">
        <f>'Population at Risk'!H115/'Population at Risk'!H$5</f>
        <v>3.0855171733157171E-3</v>
      </c>
      <c r="I115" s="3">
        <f>'Population at Risk'!I115/'Population at Risk'!I$5</f>
        <v>2.3943060146476682E-3</v>
      </c>
      <c r="J115" s="3">
        <f>'Population at Risk'!J115/'Population at Risk'!J$5</f>
        <v>2.0870060613841649E-3</v>
      </c>
      <c r="K115" s="3">
        <f>'Population at Risk'!K115/'Population at Risk'!K$5</f>
        <v>2.7045937548455723E-3</v>
      </c>
      <c r="L115" s="3">
        <f>'Population at Risk'!L115/'Population at Risk'!L$5</f>
        <v>3.6646674278508189E-3</v>
      </c>
      <c r="M115" s="3">
        <f>'Population at Risk'!M115/'Population at Risk'!M$5</f>
        <v>3.6646674278508198E-3</v>
      </c>
      <c r="N115" s="3">
        <f>'Population at Risk'!N115/'Population at Risk'!N$5</f>
        <v>2.5192294978885763E-3</v>
      </c>
      <c r="O115" s="3">
        <f>'Population at Risk'!O115/'Population at Risk'!O$5</f>
        <v>3.019521625711714E-3</v>
      </c>
      <c r="P115" s="3">
        <f>'Population at Risk'!P115/'Population at Risk'!P$5</f>
        <v>2.8144246432658172E-3</v>
      </c>
      <c r="Q115" s="3">
        <f>'Population at Risk'!Q115/'Population at Risk'!Q$5</f>
        <v>3.5197083279701388E-3</v>
      </c>
      <c r="R115" s="3">
        <f>'Population at Risk'!R115/'Population at Risk'!R$5</f>
        <v>1.1236250753645565E-3</v>
      </c>
      <c r="S115" s="3">
        <f>'Population at Risk'!S115/'Population at Risk'!S$5</f>
        <v>2.6312548068225593E-3</v>
      </c>
      <c r="T115" s="3">
        <f>'Population at Risk'!T115/'Population at Risk'!T$5</f>
        <v>1.5894725361946499E-3</v>
      </c>
      <c r="U115" s="3">
        <f>'Population at Risk'!U115/'Population at Risk'!U$5</f>
        <v>3.0585657170513576E-3</v>
      </c>
      <c r="V115" s="3">
        <f>'Population at Risk'!V115/'Population at Risk'!V$5</f>
        <v>3.7372984093266923E-3</v>
      </c>
      <c r="W115" s="3">
        <f>'Population at Risk'!W115/'Population at Risk'!W$5</f>
        <v>2.9616250986784181E-3</v>
      </c>
      <c r="X115" s="3">
        <f>'Population at Risk'!X115/'Population at Risk'!X$5</f>
        <v>2.9616250986784173E-3</v>
      </c>
      <c r="Y115" s="3">
        <f>'Population at Risk'!Y115/'Population at Risk'!Y$5</f>
        <v>2.9664522491786595E-3</v>
      </c>
      <c r="Z115" s="3">
        <f>'Population at Risk'!Z115/'Population at Risk'!Z$5</f>
        <v>2.2475063782728933E-3</v>
      </c>
      <c r="AA115" s="3">
        <f>'Population at Risk'!AA115/'Population at Risk'!AA$5</f>
        <v>2.6482787182567904E-3</v>
      </c>
      <c r="AB115" s="3">
        <f>'Population at Risk'!AB115/'Population at Risk'!AB$5</f>
        <v>1.769222074650259E-3</v>
      </c>
      <c r="AC115" s="3">
        <f>'Population at Risk'!AC115/'Population at Risk'!AC$5</f>
        <v>2.2438095170926641E-3</v>
      </c>
      <c r="AD115" s="3">
        <f>'Population at Risk'!AD115/'Population at Risk'!AD$5</f>
        <v>2.9895569548304369E-3</v>
      </c>
      <c r="AE115" s="3">
        <f>'Population at Risk'!AE115/'Population at Risk'!AE$5</f>
        <v>2.8749628162046538E-3</v>
      </c>
      <c r="AF115" s="3">
        <f>'Population at Risk'!AF115/'Population at Risk'!AF$5</f>
        <v>1.1258140976592845E-3</v>
      </c>
      <c r="AG115" s="3">
        <f>'Population at Risk'!AG115/'Population at Risk'!AG$5</f>
        <v>2.8749628162046546E-3</v>
      </c>
      <c r="AH115" s="3">
        <f>'Population at Risk'!AH115/'Population at Risk'!AH$5</f>
        <v>3.3105501386393199E-3</v>
      </c>
      <c r="AI115" s="3">
        <f>'Population at Risk'!AI115/'Population at Risk'!AI$5</f>
        <v>2.5054419806273412E-3</v>
      </c>
      <c r="AJ115" s="3">
        <f>'Population at Risk'!AJ115/'Population at Risk'!AJ$5</f>
        <v>4.5350304013934669E-3</v>
      </c>
      <c r="AK115" s="3">
        <f>'Population at Risk'!AK115/'Population at Risk'!AK$5</f>
        <v>1.7697544587172629E-3</v>
      </c>
      <c r="AL115" s="3">
        <f>'Population at Risk'!AL115/'Population at Risk'!AL$5</f>
        <v>2.4658527893700239E-3</v>
      </c>
      <c r="AM115" s="3">
        <f>'Population at Risk'!AM115/'Population at Risk'!AM$5</f>
        <v>3.1670305289234341E-3</v>
      </c>
      <c r="AN115" s="3">
        <f>'Population at Risk'!AN115/'Population at Risk'!AN$5</f>
        <v>1.8410625661590353E-3</v>
      </c>
      <c r="AO115" s="3">
        <f>'Population at Risk'!AO115/'Population at Risk'!AO$5</f>
        <v>1.8410625661590344E-3</v>
      </c>
      <c r="AP115" s="3">
        <f>'Population at Risk'!AP115/'Population at Risk'!AP$5</f>
        <v>1.7994786123017581E-3</v>
      </c>
      <c r="AQ115" s="3">
        <f>'Population at Risk'!AQ115/'Population at Risk'!AQ$5</f>
        <v>2.1725631392257687E-3</v>
      </c>
      <c r="AR115" s="3">
        <f>'Population at Risk'!AR115/'Population at Risk'!AR$5</f>
        <v>2.6306729109537557E-3</v>
      </c>
      <c r="AS115" s="3">
        <f>'Population at Risk'!AS115/'Population at Risk'!AS$5</f>
        <v>2.5824604323734465E-3</v>
      </c>
      <c r="AT115" s="3">
        <f>'Population at Risk'!AT115/'Population at Risk'!AT$5</f>
        <v>2.8544514559345065E-4</v>
      </c>
      <c r="AU115" s="3">
        <f>'Population at Risk'!AU115/'Population at Risk'!AU$5</f>
        <v>2.8544514559345076E-4</v>
      </c>
      <c r="AV115" s="3">
        <f>'Population at Risk'!AV115/'Population at Risk'!AV$5</f>
        <v>3.6317426134682223E-3</v>
      </c>
      <c r="AW115" s="3">
        <f>'Population at Risk'!AW115/'Population at Risk'!AW$5</f>
        <v>3.4100596788900466E-3</v>
      </c>
      <c r="AX115" s="3">
        <f>'Population at Risk'!AX115/'Population at Risk'!AX$5</f>
        <v>1.6435476856379611E-3</v>
      </c>
      <c r="AY115" s="3">
        <f>'Population at Risk'!AY115/'Population at Risk'!AY$5</f>
        <v>2.6910396618054768E-3</v>
      </c>
      <c r="AZ115" s="3">
        <f>'Population at Risk'!AZ115/'Population at Risk'!AZ$5</f>
        <v>2.4547720191629659E-3</v>
      </c>
      <c r="BA115" s="3">
        <f>'Population at Risk'!BA115/'Population at Risk'!BA$5</f>
        <v>3.0651107049518541E-3</v>
      </c>
      <c r="BB115" s="3">
        <f>'Population at Risk'!BB115/'Population at Risk'!BB$5</f>
        <v>3.1014125164949124E-3</v>
      </c>
      <c r="BC115" s="5">
        <f>'Population at Risk'!BC115/'Population at Risk'!BC$5</f>
        <v>3.0585657170513563E-3</v>
      </c>
      <c r="BD115" s="9">
        <v>113</v>
      </c>
    </row>
    <row r="116" spans="1:56" x14ac:dyDescent="0.35">
      <c r="A116" s="3"/>
      <c r="B116" s="3" t="s">
        <v>82</v>
      </c>
      <c r="C116" s="60">
        <f>'Population at Risk'!C116/'Population at Risk'!C$5</f>
        <v>1.2487757156299354E-3</v>
      </c>
      <c r="D116" s="3">
        <f>'Population at Risk'!D116/'Population at Risk'!D$5</f>
        <v>9.3150132590253125E-4</v>
      </c>
      <c r="E116" s="3">
        <f>'Population at Risk'!E116/'Population at Risk'!E$5</f>
        <v>6.4957776077342161E-4</v>
      </c>
      <c r="F116" s="3">
        <f>'Population at Risk'!F116/'Population at Risk'!F$5</f>
        <v>1.9729643491142755E-3</v>
      </c>
      <c r="G116" s="3">
        <f>'Population at Risk'!G116/'Population at Risk'!G$5</f>
        <v>1.6477221322627913E-3</v>
      </c>
      <c r="H116" s="3">
        <f>'Population at Risk'!H116/'Population at Risk'!H$5</f>
        <v>2.1494614016356679E-3</v>
      </c>
      <c r="I116" s="3">
        <f>'Population at Risk'!I116/'Population at Risk'!I$5</f>
        <v>1.652408376306137E-3</v>
      </c>
      <c r="J116" s="3">
        <f>'Population at Risk'!J116/'Population at Risk'!J$5</f>
        <v>1.2642440564154076E-3</v>
      </c>
      <c r="K116" s="3">
        <f>'Population at Risk'!K116/'Population at Risk'!K$5</f>
        <v>1.6174531278978425E-3</v>
      </c>
      <c r="L116" s="3">
        <f>'Population at Risk'!L116/'Population at Risk'!L$5</f>
        <v>2.2229630990919257E-3</v>
      </c>
      <c r="M116" s="3">
        <f>'Population at Risk'!M116/'Population at Risk'!M$5</f>
        <v>2.2229630990919257E-3</v>
      </c>
      <c r="N116" s="3">
        <f>'Population at Risk'!N116/'Population at Risk'!N$5</f>
        <v>1.5115376987331459E-3</v>
      </c>
      <c r="O116" s="3">
        <f>'Population at Risk'!O116/'Population at Risk'!O$5</f>
        <v>1.9224635956088421E-3</v>
      </c>
      <c r="P116" s="3">
        <f>'Population at Risk'!P116/'Population at Risk'!P$5</f>
        <v>1.9271183517928503E-3</v>
      </c>
      <c r="Q116" s="3">
        <f>'Population at Risk'!Q116/'Population at Risk'!Q$5</f>
        <v>1.9021953096015087E-3</v>
      </c>
      <c r="R116" s="3">
        <f>'Population at Risk'!R116/'Population at Risk'!R$5</f>
        <v>5.8696832295163396E-4</v>
      </c>
      <c r="S116" s="3">
        <f>'Population at Risk'!S116/'Population at Risk'!S$5</f>
        <v>1.5160692515764332E-3</v>
      </c>
      <c r="T116" s="3">
        <f>'Population at Risk'!T116/'Population at Risk'!T$5</f>
        <v>9.6054455424712641E-4</v>
      </c>
      <c r="U116" s="3">
        <f>'Population at Risk'!U116/'Population at Risk'!U$5</f>
        <v>2.7672737439988476E-3</v>
      </c>
      <c r="V116" s="3">
        <f>'Population at Risk'!V116/'Population at Risk'!V$5</f>
        <v>2.3822040669149356E-3</v>
      </c>
      <c r="W116" s="3">
        <f>'Population at Risk'!W116/'Population at Risk'!W$5</f>
        <v>1.7645281799295396E-3</v>
      </c>
      <c r="X116" s="3">
        <f>'Population at Risk'!X116/'Population at Risk'!X$5</f>
        <v>1.7645281799295392E-3</v>
      </c>
      <c r="Y116" s="3">
        <f>'Population at Risk'!Y116/'Population at Risk'!Y$5</f>
        <v>1.8603959503429347E-3</v>
      </c>
      <c r="Z116" s="3">
        <f>'Population at Risk'!Z116/'Population at Risk'!Z$5</f>
        <v>1.3180688447579573E-3</v>
      </c>
      <c r="AA116" s="3">
        <f>'Population at Risk'!AA116/'Population at Risk'!AA$5</f>
        <v>1.3677606121789085E-3</v>
      </c>
      <c r="AB116" s="3">
        <f>'Population at Risk'!AB116/'Population at Risk'!AB$5</f>
        <v>9.0648328824800362E-4</v>
      </c>
      <c r="AC116" s="3">
        <f>'Population at Risk'!AC116/'Population at Risk'!AC$5</f>
        <v>1.2072162662274595E-3</v>
      </c>
      <c r="AD116" s="3">
        <f>'Population at Risk'!AD116/'Population at Risk'!AD$5</f>
        <v>1.6628304955861601E-3</v>
      </c>
      <c r="AE116" s="3">
        <f>'Population at Risk'!AE116/'Population at Risk'!AE$5</f>
        <v>1.5991613210790711E-3</v>
      </c>
      <c r="AF116" s="3">
        <f>'Population at Risk'!AF116/'Population at Risk'!AF$5</f>
        <v>3.6588958173926743E-4</v>
      </c>
      <c r="AG116" s="3">
        <f>'Population at Risk'!AG116/'Population at Risk'!AG$5</f>
        <v>1.5991613210790715E-3</v>
      </c>
      <c r="AH116" s="3">
        <f>'Population at Risk'!AH116/'Population at Risk'!AH$5</f>
        <v>1.6316687505900584E-3</v>
      </c>
      <c r="AI116" s="3">
        <f>'Population at Risk'!AI116/'Population at Risk'!AI$5</f>
        <v>1.3767445302184794E-3</v>
      </c>
      <c r="AJ116" s="3">
        <f>'Population at Risk'!AJ116/'Population at Risk'!AJ$5</f>
        <v>2.0533199537253804E-3</v>
      </c>
      <c r="AK116" s="3">
        <f>'Population at Risk'!AK116/'Population at Risk'!AK$5</f>
        <v>8.0329280395677175E-4</v>
      </c>
      <c r="AL116" s="3">
        <f>'Population at Risk'!AL116/'Population at Risk'!AL$5</f>
        <v>1.5563169244384577E-3</v>
      </c>
      <c r="AM116" s="3">
        <f>'Population at Risk'!AM116/'Population at Risk'!AM$5</f>
        <v>1.3540748104660762E-3</v>
      </c>
      <c r="AN116" s="3">
        <f>'Population at Risk'!AN116/'Population at Risk'!AN$5</f>
        <v>7.6181899289339385E-4</v>
      </c>
      <c r="AO116" s="3">
        <f>'Population at Risk'!AO116/'Population at Risk'!AO$5</f>
        <v>7.6181899289339352E-4</v>
      </c>
      <c r="AP116" s="3">
        <f>'Population at Risk'!AP116/'Population at Risk'!AP$5</f>
        <v>8.4681346461259208E-4</v>
      </c>
      <c r="AQ116" s="3">
        <f>'Population at Risk'!AQ116/'Population at Risk'!AQ$5</f>
        <v>1.0339677263170798E-3</v>
      </c>
      <c r="AR116" s="3">
        <f>'Population at Risk'!AR116/'Population at Risk'!AR$5</f>
        <v>1.48880268863121E-3</v>
      </c>
      <c r="AS116" s="3">
        <f>'Population at Risk'!AS116/'Population at Risk'!AS$5</f>
        <v>1.7822614251591393E-3</v>
      </c>
      <c r="AT116" s="3">
        <f>'Population at Risk'!AT116/'Population at Risk'!AT$5</f>
        <v>5.7089029118690127E-5</v>
      </c>
      <c r="AU116" s="3">
        <f>'Population at Risk'!AU116/'Population at Risk'!AU$5</f>
        <v>5.7089029118690147E-5</v>
      </c>
      <c r="AV116" s="3">
        <f>'Population at Risk'!AV116/'Population at Risk'!AV$5</f>
        <v>2.8687714761849821E-3</v>
      </c>
      <c r="AW116" s="3">
        <f>'Population at Risk'!AW116/'Population at Risk'!AW$5</f>
        <v>1.8865752778930663E-3</v>
      </c>
      <c r="AX116" s="3">
        <f>'Population at Risk'!AX116/'Population at Risk'!AX$5</f>
        <v>1.0078358449666742E-3</v>
      </c>
      <c r="AY116" s="3">
        <f>'Population at Risk'!AY116/'Population at Risk'!AY$5</f>
        <v>1.586888358951175E-3</v>
      </c>
      <c r="AZ116" s="3">
        <f>'Population at Risk'!AZ116/'Population at Risk'!AZ$5</f>
        <v>1.4308201548159827E-3</v>
      </c>
      <c r="BA116" s="3">
        <f>'Population at Risk'!BA116/'Population at Risk'!BA$5</f>
        <v>1.2165030813427592E-3</v>
      </c>
      <c r="BB116" s="3">
        <f>'Population at Risk'!BB116/'Population at Risk'!BB$5</f>
        <v>1.718350178057992E-3</v>
      </c>
      <c r="BC116" s="5">
        <f>'Population at Risk'!BC116/'Population at Risk'!BC$5</f>
        <v>2.7672737439988463E-3</v>
      </c>
      <c r="BD116" s="9">
        <v>114</v>
      </c>
    </row>
    <row r="117" spans="1:56" x14ac:dyDescent="0.35">
      <c r="A117" s="3"/>
      <c r="B117" s="3" t="s">
        <v>76</v>
      </c>
      <c r="C117" s="60">
        <f>'Population at Risk'!C117/'Population at Risk'!C$5</f>
        <v>0</v>
      </c>
      <c r="D117" s="3">
        <f>'Population at Risk'!D117/'Population at Risk'!D$5</f>
        <v>0</v>
      </c>
      <c r="E117" s="3">
        <f>'Population at Risk'!E117/'Population at Risk'!E$5</f>
        <v>0</v>
      </c>
      <c r="F117" s="3">
        <f>'Population at Risk'!F117/'Population at Risk'!F$5</f>
        <v>0</v>
      </c>
      <c r="G117" s="3">
        <f>'Population at Risk'!G117/'Population at Risk'!G$5</f>
        <v>0</v>
      </c>
      <c r="H117" s="3">
        <f>'Population at Risk'!H117/'Population at Risk'!H$5</f>
        <v>0</v>
      </c>
      <c r="I117" s="3">
        <f>'Population at Risk'!I117/'Population at Risk'!I$5</f>
        <v>0</v>
      </c>
      <c r="J117" s="3">
        <f>'Population at Risk'!J117/'Population at Risk'!J$5</f>
        <v>0</v>
      </c>
      <c r="K117" s="3">
        <f>'Population at Risk'!K117/'Population at Risk'!K$5</f>
        <v>0</v>
      </c>
      <c r="L117" s="3">
        <f>'Population at Risk'!L117/'Population at Risk'!L$5</f>
        <v>0</v>
      </c>
      <c r="M117" s="3">
        <f>'Population at Risk'!M117/'Population at Risk'!M$5</f>
        <v>0</v>
      </c>
      <c r="N117" s="3">
        <f>'Population at Risk'!N117/'Population at Risk'!N$5</f>
        <v>0</v>
      </c>
      <c r="O117" s="3">
        <f>'Population at Risk'!O117/'Population at Risk'!O$5</f>
        <v>0</v>
      </c>
      <c r="P117" s="3">
        <f>'Population at Risk'!P117/'Population at Risk'!P$5</f>
        <v>0</v>
      </c>
      <c r="Q117" s="3">
        <f>'Population at Risk'!Q117/'Population at Risk'!Q$5</f>
        <v>0</v>
      </c>
      <c r="R117" s="3">
        <f>'Population at Risk'!R117/'Population at Risk'!R$5</f>
        <v>0</v>
      </c>
      <c r="S117" s="3">
        <f>'Population at Risk'!S117/'Population at Risk'!S$5</f>
        <v>0</v>
      </c>
      <c r="T117" s="3">
        <f>'Population at Risk'!T117/'Population at Risk'!T$5</f>
        <v>0</v>
      </c>
      <c r="U117" s="3">
        <f>'Population at Risk'!U117/'Population at Risk'!U$5</f>
        <v>0</v>
      </c>
      <c r="V117" s="3">
        <f>'Population at Risk'!V117/'Population at Risk'!V$5</f>
        <v>0</v>
      </c>
      <c r="W117" s="3">
        <f>'Population at Risk'!W117/'Population at Risk'!W$5</f>
        <v>0</v>
      </c>
      <c r="X117" s="3">
        <f>'Population at Risk'!X117/'Population at Risk'!X$5</f>
        <v>0</v>
      </c>
      <c r="Y117" s="3">
        <f>'Population at Risk'!Y117/'Population at Risk'!Y$5</f>
        <v>0</v>
      </c>
      <c r="Z117" s="3">
        <f>'Population at Risk'!Z117/'Population at Risk'!Z$5</f>
        <v>0</v>
      </c>
      <c r="AA117" s="3">
        <f>'Population at Risk'!AA117/'Population at Risk'!AA$5</f>
        <v>0</v>
      </c>
      <c r="AB117" s="3">
        <f>'Population at Risk'!AB117/'Population at Risk'!AB$5</f>
        <v>0</v>
      </c>
      <c r="AC117" s="3">
        <f>'Population at Risk'!AC117/'Population at Risk'!AC$5</f>
        <v>0</v>
      </c>
      <c r="AD117" s="3">
        <f>'Population at Risk'!AD117/'Population at Risk'!AD$5</f>
        <v>0</v>
      </c>
      <c r="AE117" s="3">
        <f>'Population at Risk'!AE117/'Population at Risk'!AE$5</f>
        <v>0</v>
      </c>
      <c r="AF117" s="3">
        <f>'Population at Risk'!AF117/'Population at Risk'!AF$5</f>
        <v>0</v>
      </c>
      <c r="AG117" s="3">
        <f>'Population at Risk'!AG117/'Population at Risk'!AG$5</f>
        <v>0</v>
      </c>
      <c r="AH117" s="3">
        <f>'Population at Risk'!AH117/'Population at Risk'!AH$5</f>
        <v>0</v>
      </c>
      <c r="AI117" s="3">
        <f>'Population at Risk'!AI117/'Population at Risk'!AI$5</f>
        <v>0</v>
      </c>
      <c r="AJ117" s="3">
        <f>'Population at Risk'!AJ117/'Population at Risk'!AJ$5</f>
        <v>0</v>
      </c>
      <c r="AK117" s="3">
        <f>'Population at Risk'!AK117/'Population at Risk'!AK$5</f>
        <v>0</v>
      </c>
      <c r="AL117" s="3">
        <f>'Population at Risk'!AL117/'Population at Risk'!AL$5</f>
        <v>0</v>
      </c>
      <c r="AM117" s="3">
        <f>'Population at Risk'!AM117/'Population at Risk'!AM$5</f>
        <v>0</v>
      </c>
      <c r="AN117" s="3">
        <f>'Population at Risk'!AN117/'Population at Risk'!AN$5</f>
        <v>0</v>
      </c>
      <c r="AO117" s="3">
        <f>'Population at Risk'!AO117/'Population at Risk'!AO$5</f>
        <v>0</v>
      </c>
      <c r="AP117" s="3">
        <f>'Population at Risk'!AP117/'Population at Risk'!AP$5</f>
        <v>0</v>
      </c>
      <c r="AQ117" s="3">
        <f>'Population at Risk'!AQ117/'Population at Risk'!AQ$5</f>
        <v>0</v>
      </c>
      <c r="AR117" s="3">
        <f>'Population at Risk'!AR117/'Population at Risk'!AR$5</f>
        <v>0</v>
      </c>
      <c r="AS117" s="3">
        <f>'Population at Risk'!AS117/'Population at Risk'!AS$5</f>
        <v>0</v>
      </c>
      <c r="AT117" s="3">
        <f>'Population at Risk'!AT117/'Population at Risk'!AT$5</f>
        <v>0</v>
      </c>
      <c r="AU117" s="3">
        <f>'Population at Risk'!AU117/'Population at Risk'!AU$5</f>
        <v>0</v>
      </c>
      <c r="AV117" s="3">
        <f>'Population at Risk'!AV117/'Population at Risk'!AV$5</f>
        <v>0</v>
      </c>
      <c r="AW117" s="3">
        <f>'Population at Risk'!AW117/'Population at Risk'!AW$5</f>
        <v>0</v>
      </c>
      <c r="AX117" s="3">
        <f>'Population at Risk'!AX117/'Population at Risk'!AX$5</f>
        <v>0</v>
      </c>
      <c r="AY117" s="3">
        <f>'Population at Risk'!AY117/'Population at Risk'!AY$5</f>
        <v>0</v>
      </c>
      <c r="AZ117" s="3">
        <f>'Population at Risk'!AZ117/'Population at Risk'!AZ$5</f>
        <v>0</v>
      </c>
      <c r="BA117" s="3">
        <f>'Population at Risk'!BA117/'Population at Risk'!BA$5</f>
        <v>0</v>
      </c>
      <c r="BB117" s="3">
        <f>'Population at Risk'!BB117/'Population at Risk'!BB$5</f>
        <v>0</v>
      </c>
      <c r="BC117" s="5">
        <f>'Population at Risk'!BC117/'Population at Risk'!BC$5</f>
        <v>0</v>
      </c>
      <c r="BD117" s="9">
        <v>115</v>
      </c>
    </row>
    <row r="118" spans="1:56" x14ac:dyDescent="0.35">
      <c r="A118" s="3"/>
      <c r="B118" s="3" t="s">
        <v>46</v>
      </c>
      <c r="C118" s="60">
        <f>'Population at Risk'!C118/'Population at Risk'!C$5</f>
        <v>0</v>
      </c>
      <c r="D118" s="3">
        <f>'Population at Risk'!D118/'Population at Risk'!D$5</f>
        <v>0</v>
      </c>
      <c r="E118" s="3">
        <f>'Population at Risk'!E118/'Population at Risk'!E$5</f>
        <v>0</v>
      </c>
      <c r="F118" s="3">
        <f>'Population at Risk'!F118/'Population at Risk'!F$5</f>
        <v>0</v>
      </c>
      <c r="G118" s="3">
        <f>'Population at Risk'!G118/'Population at Risk'!G$5</f>
        <v>0</v>
      </c>
      <c r="H118" s="3">
        <f>'Population at Risk'!H118/'Population at Risk'!H$5</f>
        <v>0</v>
      </c>
      <c r="I118" s="3">
        <f>'Population at Risk'!I118/'Population at Risk'!I$5</f>
        <v>0</v>
      </c>
      <c r="J118" s="3">
        <f>'Population at Risk'!J118/'Population at Risk'!J$5</f>
        <v>0</v>
      </c>
      <c r="K118" s="3">
        <f>'Population at Risk'!K118/'Population at Risk'!K$5</f>
        <v>0</v>
      </c>
      <c r="L118" s="3">
        <f>'Population at Risk'!L118/'Population at Risk'!L$5</f>
        <v>0</v>
      </c>
      <c r="M118" s="3">
        <f>'Population at Risk'!M118/'Population at Risk'!M$5</f>
        <v>0</v>
      </c>
      <c r="N118" s="3">
        <f>'Population at Risk'!N118/'Population at Risk'!N$5</f>
        <v>0</v>
      </c>
      <c r="O118" s="3">
        <f>'Population at Risk'!O118/'Population at Risk'!O$5</f>
        <v>0</v>
      </c>
      <c r="P118" s="3">
        <f>'Population at Risk'!P118/'Population at Risk'!P$5</f>
        <v>0</v>
      </c>
      <c r="Q118" s="3">
        <f>'Population at Risk'!Q118/'Population at Risk'!Q$5</f>
        <v>0</v>
      </c>
      <c r="R118" s="3">
        <f>'Population at Risk'!R118/'Population at Risk'!R$5</f>
        <v>0</v>
      </c>
      <c r="S118" s="3">
        <f>'Population at Risk'!S118/'Population at Risk'!S$5</f>
        <v>0</v>
      </c>
      <c r="T118" s="3">
        <f>'Population at Risk'!T118/'Population at Risk'!T$5</f>
        <v>0</v>
      </c>
      <c r="U118" s="3">
        <f>'Population at Risk'!U118/'Population at Risk'!U$5</f>
        <v>0</v>
      </c>
      <c r="V118" s="3">
        <f>'Population at Risk'!V118/'Population at Risk'!V$5</f>
        <v>0</v>
      </c>
      <c r="W118" s="3">
        <f>'Population at Risk'!W118/'Population at Risk'!W$5</f>
        <v>0</v>
      </c>
      <c r="X118" s="3">
        <f>'Population at Risk'!X118/'Population at Risk'!X$5</f>
        <v>0</v>
      </c>
      <c r="Y118" s="3">
        <f>'Population at Risk'!Y118/'Population at Risk'!Y$5</f>
        <v>0</v>
      </c>
      <c r="Z118" s="3">
        <f>'Population at Risk'!Z118/'Population at Risk'!Z$5</f>
        <v>0</v>
      </c>
      <c r="AA118" s="3">
        <f>'Population at Risk'!AA118/'Population at Risk'!AA$5</f>
        <v>0</v>
      </c>
      <c r="AB118" s="3">
        <f>'Population at Risk'!AB118/'Population at Risk'!AB$5</f>
        <v>0</v>
      </c>
      <c r="AC118" s="3">
        <f>'Population at Risk'!AC118/'Population at Risk'!AC$5</f>
        <v>0</v>
      </c>
      <c r="AD118" s="3">
        <f>'Population at Risk'!AD118/'Population at Risk'!AD$5</f>
        <v>0</v>
      </c>
      <c r="AE118" s="3">
        <f>'Population at Risk'!AE118/'Population at Risk'!AE$5</f>
        <v>0</v>
      </c>
      <c r="AF118" s="3">
        <f>'Population at Risk'!AF118/'Population at Risk'!AF$5</f>
        <v>0</v>
      </c>
      <c r="AG118" s="3">
        <f>'Population at Risk'!AG118/'Population at Risk'!AG$5</f>
        <v>0</v>
      </c>
      <c r="AH118" s="3">
        <f>'Population at Risk'!AH118/'Population at Risk'!AH$5</f>
        <v>0</v>
      </c>
      <c r="AI118" s="3">
        <f>'Population at Risk'!AI118/'Population at Risk'!AI$5</f>
        <v>0</v>
      </c>
      <c r="AJ118" s="3">
        <f>'Population at Risk'!AJ118/'Population at Risk'!AJ$5</f>
        <v>0</v>
      </c>
      <c r="AK118" s="3">
        <f>'Population at Risk'!AK118/'Population at Risk'!AK$5</f>
        <v>0</v>
      </c>
      <c r="AL118" s="3">
        <f>'Population at Risk'!AL118/'Population at Risk'!AL$5</f>
        <v>0</v>
      </c>
      <c r="AM118" s="3">
        <f>'Population at Risk'!AM118/'Population at Risk'!AM$5</f>
        <v>0</v>
      </c>
      <c r="AN118" s="3">
        <f>'Population at Risk'!AN118/'Population at Risk'!AN$5</f>
        <v>0</v>
      </c>
      <c r="AO118" s="3">
        <f>'Population at Risk'!AO118/'Population at Risk'!AO$5</f>
        <v>0</v>
      </c>
      <c r="AP118" s="3">
        <f>'Population at Risk'!AP118/'Population at Risk'!AP$5</f>
        <v>0</v>
      </c>
      <c r="AQ118" s="3">
        <f>'Population at Risk'!AQ118/'Population at Risk'!AQ$5</f>
        <v>0</v>
      </c>
      <c r="AR118" s="3">
        <f>'Population at Risk'!AR118/'Population at Risk'!AR$5</f>
        <v>0</v>
      </c>
      <c r="AS118" s="3">
        <f>'Population at Risk'!AS118/'Population at Risk'!AS$5</f>
        <v>0</v>
      </c>
      <c r="AT118" s="3">
        <f>'Population at Risk'!AT118/'Population at Risk'!AT$5</f>
        <v>0</v>
      </c>
      <c r="AU118" s="3">
        <f>'Population at Risk'!AU118/'Population at Risk'!AU$5</f>
        <v>0</v>
      </c>
      <c r="AV118" s="3">
        <f>'Population at Risk'!AV118/'Population at Risk'!AV$5</f>
        <v>0</v>
      </c>
      <c r="AW118" s="3">
        <f>'Population at Risk'!AW118/'Population at Risk'!AW$5</f>
        <v>0</v>
      </c>
      <c r="AX118" s="3">
        <f>'Population at Risk'!AX118/'Population at Risk'!AX$5</f>
        <v>0</v>
      </c>
      <c r="AY118" s="3">
        <f>'Population at Risk'!AY118/'Population at Risk'!AY$5</f>
        <v>0</v>
      </c>
      <c r="AZ118" s="3">
        <f>'Population at Risk'!AZ118/'Population at Risk'!AZ$5</f>
        <v>0</v>
      </c>
      <c r="BA118" s="3">
        <f>'Population at Risk'!BA118/'Population at Risk'!BA$5</f>
        <v>0</v>
      </c>
      <c r="BB118" s="3">
        <f>'Population at Risk'!BB118/'Population at Risk'!BB$5</f>
        <v>0</v>
      </c>
      <c r="BC118" s="5">
        <f>'Population at Risk'!BC118/'Population at Risk'!BC$5</f>
        <v>0</v>
      </c>
      <c r="BD118" s="9">
        <v>116</v>
      </c>
    </row>
    <row r="119" spans="1:56" x14ac:dyDescent="0.35">
      <c r="A119" s="3"/>
      <c r="B119" s="3" t="s">
        <v>77</v>
      </c>
      <c r="C119" s="60">
        <f>'Population at Risk'!C119/'Population at Risk'!C$5</f>
        <v>0</v>
      </c>
      <c r="D119" s="3">
        <f>'Population at Risk'!D119/'Population at Risk'!D$5</f>
        <v>0</v>
      </c>
      <c r="E119" s="3">
        <f>'Population at Risk'!E119/'Population at Risk'!E$5</f>
        <v>0</v>
      </c>
      <c r="F119" s="3">
        <f>'Population at Risk'!F119/'Population at Risk'!F$5</f>
        <v>0</v>
      </c>
      <c r="G119" s="3">
        <f>'Population at Risk'!G119/'Population at Risk'!G$5</f>
        <v>0</v>
      </c>
      <c r="H119" s="3">
        <f>'Population at Risk'!H119/'Population at Risk'!H$5</f>
        <v>0</v>
      </c>
      <c r="I119" s="3">
        <f>'Population at Risk'!I119/'Population at Risk'!I$5</f>
        <v>0</v>
      </c>
      <c r="J119" s="3">
        <f>'Population at Risk'!J119/'Population at Risk'!J$5</f>
        <v>0</v>
      </c>
      <c r="K119" s="3">
        <f>'Population at Risk'!K119/'Population at Risk'!K$5</f>
        <v>0</v>
      </c>
      <c r="L119" s="3">
        <f>'Population at Risk'!L119/'Population at Risk'!L$5</f>
        <v>0</v>
      </c>
      <c r="M119" s="3">
        <f>'Population at Risk'!M119/'Population at Risk'!M$5</f>
        <v>0</v>
      </c>
      <c r="N119" s="3">
        <f>'Population at Risk'!N119/'Population at Risk'!N$5</f>
        <v>0</v>
      </c>
      <c r="O119" s="3">
        <f>'Population at Risk'!O119/'Population at Risk'!O$5</f>
        <v>0</v>
      </c>
      <c r="P119" s="3">
        <f>'Population at Risk'!P119/'Population at Risk'!P$5</f>
        <v>0</v>
      </c>
      <c r="Q119" s="3">
        <f>'Population at Risk'!Q119/'Population at Risk'!Q$5</f>
        <v>0</v>
      </c>
      <c r="R119" s="3">
        <f>'Population at Risk'!R119/'Population at Risk'!R$5</f>
        <v>0</v>
      </c>
      <c r="S119" s="3">
        <f>'Population at Risk'!S119/'Population at Risk'!S$5</f>
        <v>0</v>
      </c>
      <c r="T119" s="3">
        <f>'Population at Risk'!T119/'Population at Risk'!T$5</f>
        <v>0</v>
      </c>
      <c r="U119" s="3">
        <f>'Population at Risk'!U119/'Population at Risk'!U$5</f>
        <v>0</v>
      </c>
      <c r="V119" s="3">
        <f>'Population at Risk'!V119/'Population at Risk'!V$5</f>
        <v>0</v>
      </c>
      <c r="W119" s="3">
        <f>'Population at Risk'!W119/'Population at Risk'!W$5</f>
        <v>0</v>
      </c>
      <c r="X119" s="3">
        <f>'Population at Risk'!X119/'Population at Risk'!X$5</f>
        <v>0</v>
      </c>
      <c r="Y119" s="3">
        <f>'Population at Risk'!Y119/'Population at Risk'!Y$5</f>
        <v>0</v>
      </c>
      <c r="Z119" s="3">
        <f>'Population at Risk'!Z119/'Population at Risk'!Z$5</f>
        <v>0</v>
      </c>
      <c r="AA119" s="3">
        <f>'Population at Risk'!AA119/'Population at Risk'!AA$5</f>
        <v>0</v>
      </c>
      <c r="AB119" s="3">
        <f>'Population at Risk'!AB119/'Population at Risk'!AB$5</f>
        <v>0</v>
      </c>
      <c r="AC119" s="3">
        <f>'Population at Risk'!AC119/'Population at Risk'!AC$5</f>
        <v>0</v>
      </c>
      <c r="AD119" s="3">
        <f>'Population at Risk'!AD119/'Population at Risk'!AD$5</f>
        <v>0</v>
      </c>
      <c r="AE119" s="3">
        <f>'Population at Risk'!AE119/'Population at Risk'!AE$5</f>
        <v>0</v>
      </c>
      <c r="AF119" s="3">
        <f>'Population at Risk'!AF119/'Population at Risk'!AF$5</f>
        <v>0</v>
      </c>
      <c r="AG119" s="3">
        <f>'Population at Risk'!AG119/'Population at Risk'!AG$5</f>
        <v>0</v>
      </c>
      <c r="AH119" s="3">
        <f>'Population at Risk'!AH119/'Population at Risk'!AH$5</f>
        <v>0</v>
      </c>
      <c r="AI119" s="3">
        <f>'Population at Risk'!AI119/'Population at Risk'!AI$5</f>
        <v>0</v>
      </c>
      <c r="AJ119" s="3">
        <f>'Population at Risk'!AJ119/'Population at Risk'!AJ$5</f>
        <v>0</v>
      </c>
      <c r="AK119" s="3">
        <f>'Population at Risk'!AK119/'Population at Risk'!AK$5</f>
        <v>0</v>
      </c>
      <c r="AL119" s="3">
        <f>'Population at Risk'!AL119/'Population at Risk'!AL$5</f>
        <v>0</v>
      </c>
      <c r="AM119" s="3">
        <f>'Population at Risk'!AM119/'Population at Risk'!AM$5</f>
        <v>0</v>
      </c>
      <c r="AN119" s="3">
        <f>'Population at Risk'!AN119/'Population at Risk'!AN$5</f>
        <v>0</v>
      </c>
      <c r="AO119" s="3">
        <f>'Population at Risk'!AO119/'Population at Risk'!AO$5</f>
        <v>0</v>
      </c>
      <c r="AP119" s="3">
        <f>'Population at Risk'!AP119/'Population at Risk'!AP$5</f>
        <v>0</v>
      </c>
      <c r="AQ119" s="3">
        <f>'Population at Risk'!AQ119/'Population at Risk'!AQ$5</f>
        <v>0</v>
      </c>
      <c r="AR119" s="3">
        <f>'Population at Risk'!AR119/'Population at Risk'!AR$5</f>
        <v>0</v>
      </c>
      <c r="AS119" s="3">
        <f>'Population at Risk'!AS119/'Population at Risk'!AS$5</f>
        <v>0</v>
      </c>
      <c r="AT119" s="3">
        <f>'Population at Risk'!AT119/'Population at Risk'!AT$5</f>
        <v>0</v>
      </c>
      <c r="AU119" s="3">
        <f>'Population at Risk'!AU119/'Population at Risk'!AU$5</f>
        <v>0</v>
      </c>
      <c r="AV119" s="3">
        <f>'Population at Risk'!AV119/'Population at Risk'!AV$5</f>
        <v>0</v>
      </c>
      <c r="AW119" s="3">
        <f>'Population at Risk'!AW119/'Population at Risk'!AW$5</f>
        <v>0</v>
      </c>
      <c r="AX119" s="3">
        <f>'Population at Risk'!AX119/'Population at Risk'!AX$5</f>
        <v>0</v>
      </c>
      <c r="AY119" s="3">
        <f>'Population at Risk'!AY119/'Population at Risk'!AY$5</f>
        <v>0</v>
      </c>
      <c r="AZ119" s="3">
        <f>'Population at Risk'!AZ119/'Population at Risk'!AZ$5</f>
        <v>0</v>
      </c>
      <c r="BA119" s="3">
        <f>'Population at Risk'!BA119/'Population at Risk'!BA$5</f>
        <v>0</v>
      </c>
      <c r="BB119" s="3">
        <f>'Population at Risk'!BB119/'Population at Risk'!BB$5</f>
        <v>0</v>
      </c>
      <c r="BC119" s="5">
        <f>'Population at Risk'!BC119/'Population at Risk'!BC$5</f>
        <v>0</v>
      </c>
      <c r="BD119" s="9">
        <v>117</v>
      </c>
    </row>
    <row r="120" spans="1:56" x14ac:dyDescent="0.35">
      <c r="A120" s="3"/>
      <c r="B120" s="3" t="s">
        <v>47</v>
      </c>
      <c r="C120" s="60">
        <f>'Population at Risk'!C120/'Population at Risk'!C$5</f>
        <v>2.4401255111191358E-3</v>
      </c>
      <c r="D120" s="3">
        <f>'Population at Risk'!D120/'Population at Risk'!D$5</f>
        <v>1.6688205793605286E-3</v>
      </c>
      <c r="E120" s="3">
        <f>'Population at Risk'!E120/'Population at Risk'!E$5</f>
        <v>9.8827971102975753E-4</v>
      </c>
      <c r="F120" s="3">
        <f>'Population at Risk'!F120/'Population at Risk'!F$5</f>
        <v>1.6417734041858552E-3</v>
      </c>
      <c r="G120" s="3">
        <f>'Population at Risk'!G120/'Population at Risk'!G$5</f>
        <v>1.5621257079002175E-3</v>
      </c>
      <c r="H120" s="3">
        <f>'Population at Risk'!H120/'Population at Risk'!H$5</f>
        <v>2.7302076845994723E-3</v>
      </c>
      <c r="I120" s="3">
        <f>'Population at Risk'!I120/'Population at Risk'!I$5</f>
        <v>1.6641203114460175E-3</v>
      </c>
      <c r="J120" s="3">
        <f>'Population at Risk'!J120/'Population at Risk'!J$5</f>
        <v>2.2442775429713318E-3</v>
      </c>
      <c r="K120" s="3">
        <f>'Population at Risk'!K120/'Population at Risk'!K$5</f>
        <v>2.906182483096108E-3</v>
      </c>
      <c r="L120" s="3">
        <f>'Population at Risk'!L120/'Population at Risk'!L$5</f>
        <v>3.0915441555417465E-3</v>
      </c>
      <c r="M120" s="3">
        <f>'Population at Risk'!M120/'Population at Risk'!M$5</f>
        <v>3.0915441555417473E-3</v>
      </c>
      <c r="N120" s="3">
        <f>'Population at Risk'!N120/'Population at Risk'!N$5</f>
        <v>2.0469710466350559E-3</v>
      </c>
      <c r="O120" s="3">
        <f>'Population at Risk'!O120/'Population at Risk'!O$5</f>
        <v>3.0083820521029552E-3</v>
      </c>
      <c r="P120" s="3">
        <f>'Population at Risk'!P120/'Population at Risk'!P$5</f>
        <v>2.4832472851601195E-3</v>
      </c>
      <c r="Q120" s="3">
        <f>'Population at Risk'!Q120/'Population at Risk'!Q$5</f>
        <v>3.2741452629086892E-3</v>
      </c>
      <c r="R120" s="3">
        <f>'Population at Risk'!R120/'Population at Risk'!R$5</f>
        <v>1.5628434355937201E-3</v>
      </c>
      <c r="S120" s="3">
        <f>'Population at Risk'!S120/'Population at Risk'!S$5</f>
        <v>2.4033304635214157E-3</v>
      </c>
      <c r="T120" s="3">
        <f>'Population at Risk'!T120/'Population at Risk'!T$5</f>
        <v>1.8828155488985489E-3</v>
      </c>
      <c r="U120" s="3">
        <f>'Population at Risk'!U120/'Population at Risk'!U$5</f>
        <v>2.1464612955804808E-3</v>
      </c>
      <c r="V120" s="3">
        <f>'Population at Risk'!V120/'Population at Risk'!V$5</f>
        <v>3.5881233425876747E-3</v>
      </c>
      <c r="W120" s="3">
        <f>'Population at Risk'!W120/'Population at Risk'!W$5</f>
        <v>2.3648521341272065E-3</v>
      </c>
      <c r="X120" s="3">
        <f>'Population at Risk'!X120/'Population at Risk'!X$5</f>
        <v>2.3648521341272069E-3</v>
      </c>
      <c r="Y120" s="3">
        <f>'Population at Risk'!Y120/'Population at Risk'!Y$5</f>
        <v>2.9597207569766596E-3</v>
      </c>
      <c r="Z120" s="3">
        <f>'Population at Risk'!Z120/'Population at Risk'!Z$5</f>
        <v>1.7386066578857083E-3</v>
      </c>
      <c r="AA120" s="3">
        <f>'Population at Risk'!AA120/'Population at Risk'!AA$5</f>
        <v>2.5257981640882856E-3</v>
      </c>
      <c r="AB120" s="3">
        <f>'Population at Risk'!AB120/'Population at Risk'!AB$5</f>
        <v>1.7765591986866681E-3</v>
      </c>
      <c r="AC120" s="3">
        <f>'Population at Risk'!AC120/'Population at Risk'!AC$5</f>
        <v>2.0428683553161864E-3</v>
      </c>
      <c r="AD120" s="3">
        <f>'Population at Risk'!AD120/'Population at Risk'!AD$5</f>
        <v>1.8904591882671015E-3</v>
      </c>
      <c r="AE120" s="3">
        <f>'Population at Risk'!AE120/'Population at Risk'!AE$5</f>
        <v>2.1327376660453374E-3</v>
      </c>
      <c r="AF120" s="3">
        <f>'Population at Risk'!AF120/'Population at Risk'!AF$5</f>
        <v>1.5593228729584891E-3</v>
      </c>
      <c r="AG120" s="3">
        <f>'Population at Risk'!AG120/'Population at Risk'!AG$5</f>
        <v>2.1327376660453369E-3</v>
      </c>
      <c r="AH120" s="3">
        <f>'Population at Risk'!AH120/'Population at Risk'!AH$5</f>
        <v>3.3828896924506082E-3</v>
      </c>
      <c r="AI120" s="3">
        <f>'Population at Risk'!AI120/'Population at Risk'!AI$5</f>
        <v>2.5359760756474606E-3</v>
      </c>
      <c r="AJ120" s="3">
        <f>'Population at Risk'!AJ120/'Population at Risk'!AJ$5</f>
        <v>4.4077563084978372E-3</v>
      </c>
      <c r="AK120" s="3">
        <f>'Population at Risk'!AK120/'Population at Risk'!AK$5</f>
        <v>2.30858743852059E-3</v>
      </c>
      <c r="AL120" s="3">
        <f>'Population at Risk'!AL120/'Population at Risk'!AL$5</f>
        <v>2.1487855162137513E-3</v>
      </c>
      <c r="AM120" s="3">
        <f>'Population at Risk'!AM120/'Population at Risk'!AM$5</f>
        <v>3.4193955551764616E-3</v>
      </c>
      <c r="AN120" s="3">
        <f>'Population at Risk'!AN120/'Population at Risk'!AN$5</f>
        <v>1.5490085550813729E-3</v>
      </c>
      <c r="AO120" s="3">
        <f>'Population at Risk'!AO120/'Population at Risk'!AO$5</f>
        <v>1.5490085550813732E-3</v>
      </c>
      <c r="AP120" s="3">
        <f>'Population at Risk'!AP120/'Population at Risk'!AP$5</f>
        <v>1.4512507283854022E-3</v>
      </c>
      <c r="AQ120" s="3">
        <f>'Population at Risk'!AQ120/'Population at Risk'!AQ$5</f>
        <v>2.6537349297204526E-3</v>
      </c>
      <c r="AR120" s="3">
        <f>'Population at Risk'!AR120/'Population at Risk'!AR$5</f>
        <v>2.3559729513735186E-3</v>
      </c>
      <c r="AS120" s="3">
        <f>'Population at Risk'!AS120/'Population at Risk'!AS$5</f>
        <v>1.5202050974795485E-3</v>
      </c>
      <c r="AT120" s="3">
        <f>'Population at Risk'!AT120/'Population at Risk'!AT$5</f>
        <v>2.0422713275144102E-4</v>
      </c>
      <c r="AU120" s="3">
        <f>'Population at Risk'!AU120/'Population at Risk'!AU$5</f>
        <v>2.0422713275144094E-4</v>
      </c>
      <c r="AV120" s="3">
        <f>'Population at Risk'!AV120/'Population at Risk'!AV$5</f>
        <v>3.2864271534429148E-3</v>
      </c>
      <c r="AW120" s="3">
        <f>'Population at Risk'!AW120/'Population at Risk'!AW$5</f>
        <v>3.3607552202913693E-3</v>
      </c>
      <c r="AX120" s="3">
        <f>'Population at Risk'!AX120/'Population at Risk'!AX$5</f>
        <v>1.9298399709537881E-3</v>
      </c>
      <c r="AY120" s="3">
        <f>'Population at Risk'!AY120/'Population at Risk'!AY$5</f>
        <v>1.9987694433354687E-3</v>
      </c>
      <c r="AZ120" s="3">
        <f>'Population at Risk'!AZ120/'Population at Risk'!AZ$5</f>
        <v>1.6681024335404328E-3</v>
      </c>
      <c r="BA120" s="3">
        <f>'Population at Risk'!BA120/'Population at Risk'!BA$5</f>
        <v>3.7528258749380105E-3</v>
      </c>
      <c r="BB120" s="3">
        <f>'Population at Risk'!BB120/'Population at Risk'!BB$5</f>
        <v>2.9529238329920743E-3</v>
      </c>
      <c r="BC120" s="5">
        <f>'Population at Risk'!BC120/'Population at Risk'!BC$5</f>
        <v>2.1464612955804808E-3</v>
      </c>
      <c r="BD120" s="9">
        <v>118</v>
      </c>
    </row>
    <row r="121" spans="1:56" x14ac:dyDescent="0.35">
      <c r="A121" s="3"/>
      <c r="B121" s="3" t="s">
        <v>48</v>
      </c>
      <c r="C121" s="60">
        <f>'Population at Risk'!C121/'Population at Risk'!C$5</f>
        <v>5.8747670413646655E-3</v>
      </c>
      <c r="D121" s="3">
        <f>'Population at Risk'!D121/'Population at Risk'!D$5</f>
        <v>3.5094678702255857E-3</v>
      </c>
      <c r="E121" s="3">
        <f>'Population at Risk'!E121/'Population at Risk'!E$5</f>
        <v>1.423122783882851E-3</v>
      </c>
      <c r="F121" s="3">
        <f>'Population at Risk'!F121/'Population at Risk'!F$5</f>
        <v>2.5594826403717947E-3</v>
      </c>
      <c r="G121" s="3">
        <f>'Population at Risk'!G121/'Population at Risk'!G$5</f>
        <v>2.0451514202114692E-3</v>
      </c>
      <c r="H121" s="3">
        <f>'Population at Risk'!H121/'Population at Risk'!H$5</f>
        <v>3.5054684296850509E-3</v>
      </c>
      <c r="I121" s="3">
        <f>'Population at Risk'!I121/'Population at Risk'!I$5</f>
        <v>2.4619862141941084E-3</v>
      </c>
      <c r="J121" s="3">
        <f>'Population at Risk'!J121/'Population at Risk'!J$5</f>
        <v>3.7296206511214405E-3</v>
      </c>
      <c r="K121" s="3">
        <f>'Population at Risk'!K121/'Population at Risk'!K$5</f>
        <v>3.855915320709215E-3</v>
      </c>
      <c r="L121" s="3">
        <f>'Population at Risk'!L121/'Population at Risk'!L$5</f>
        <v>4.1722166700895258E-3</v>
      </c>
      <c r="M121" s="3">
        <f>'Population at Risk'!M121/'Population at Risk'!M$5</f>
        <v>4.1722166700895258E-3</v>
      </c>
      <c r="N121" s="3">
        <f>'Population at Risk'!N121/'Population at Risk'!N$5</f>
        <v>6.0937311831564872E-3</v>
      </c>
      <c r="O121" s="3">
        <f>'Population at Risk'!O121/'Population at Risk'!O$5</f>
        <v>4.0470394043420769E-3</v>
      </c>
      <c r="P121" s="3">
        <f>'Population at Risk'!P121/'Population at Risk'!P$5</f>
        <v>3.6507883715003187E-3</v>
      </c>
      <c r="Q121" s="3">
        <f>'Population at Risk'!Q121/'Population at Risk'!Q$5</f>
        <v>4.5934965612847234E-3</v>
      </c>
      <c r="R121" s="3">
        <f>'Population at Risk'!R121/'Population at Risk'!R$5</f>
        <v>2.1148569426612264E-3</v>
      </c>
      <c r="S121" s="3">
        <f>'Population at Risk'!S121/'Population at Risk'!S$5</f>
        <v>3.5535420592627E-3</v>
      </c>
      <c r="T121" s="3">
        <f>'Population at Risk'!T121/'Population at Risk'!T$5</f>
        <v>3.6353109708133491E-3</v>
      </c>
      <c r="U121" s="3">
        <f>'Population at Risk'!U121/'Population at Risk'!U$5</f>
        <v>2.3917711579325355E-3</v>
      </c>
      <c r="V121" s="3">
        <f>'Population at Risk'!V121/'Population at Risk'!V$5</f>
        <v>4.3129636156332661E-3</v>
      </c>
      <c r="W121" s="3">
        <f>'Population at Risk'!W121/'Population at Risk'!W$5</f>
        <v>2.9361772674484578E-3</v>
      </c>
      <c r="X121" s="3">
        <f>'Population at Risk'!X121/'Population at Risk'!X$5</f>
        <v>2.9361772674484591E-3</v>
      </c>
      <c r="Y121" s="3">
        <f>'Population at Risk'!Y121/'Population at Risk'!Y$5</f>
        <v>4.0504166860782622E-3</v>
      </c>
      <c r="Z121" s="3">
        <f>'Population at Risk'!Z121/'Population at Risk'!Z$5</f>
        <v>3.2778968805393495E-3</v>
      </c>
      <c r="AA121" s="3">
        <f>'Population at Risk'!AA121/'Population at Risk'!AA$5</f>
        <v>3.7652035110154265E-3</v>
      </c>
      <c r="AB121" s="3">
        <f>'Population at Risk'!AB121/'Population at Risk'!AB$5</f>
        <v>3.4829359290289921E-3</v>
      </c>
      <c r="AC121" s="3">
        <f>'Population at Risk'!AC121/'Population at Risk'!AC$5</f>
        <v>3.3850515314855904E-3</v>
      </c>
      <c r="AD121" s="3">
        <f>'Population at Risk'!AD121/'Population at Risk'!AD$5</f>
        <v>2.4469828339785094E-3</v>
      </c>
      <c r="AE121" s="3">
        <f>'Population at Risk'!AE121/'Population at Risk'!AE$5</f>
        <v>2.7511053917034529E-3</v>
      </c>
      <c r="AF121" s="3">
        <f>'Population at Risk'!AF121/'Population at Risk'!AF$5</f>
        <v>2.3572862210921759E-3</v>
      </c>
      <c r="AG121" s="3">
        <f>'Population at Risk'!AG121/'Population at Risk'!AG$5</f>
        <v>2.7511053917034524E-3</v>
      </c>
      <c r="AH121" s="3">
        <f>'Population at Risk'!AH121/'Population at Risk'!AH$5</f>
        <v>4.4210868739268296E-3</v>
      </c>
      <c r="AI121" s="3">
        <f>'Population at Risk'!AI121/'Population at Risk'!AI$5</f>
        <v>3.9993864814572488E-3</v>
      </c>
      <c r="AJ121" s="3">
        <f>'Population at Risk'!AJ121/'Population at Risk'!AJ$5</f>
        <v>5.4466835276556257E-3</v>
      </c>
      <c r="AK121" s="3">
        <f>'Population at Risk'!AK121/'Population at Risk'!AK$5</f>
        <v>3.2426979627774763E-3</v>
      </c>
      <c r="AL121" s="3">
        <f>'Population at Risk'!AL121/'Population at Risk'!AL$5</f>
        <v>2.6965151576015703E-3</v>
      </c>
      <c r="AM121" s="3">
        <f>'Population at Risk'!AM121/'Population at Risk'!AM$5</f>
        <v>4.379795663618154E-3</v>
      </c>
      <c r="AN121" s="3">
        <f>'Population at Risk'!AN121/'Population at Risk'!AN$5</f>
        <v>2.1038772912299244E-3</v>
      </c>
      <c r="AO121" s="3">
        <f>'Population at Risk'!AO121/'Population at Risk'!AO$5</f>
        <v>2.1038772912299248E-3</v>
      </c>
      <c r="AP121" s="3">
        <f>'Population at Risk'!AP121/'Population at Risk'!AP$5</f>
        <v>2.5549650981311423E-3</v>
      </c>
      <c r="AQ121" s="3">
        <f>'Population at Risk'!AQ121/'Population at Risk'!AQ$5</f>
        <v>3.572476264009878E-3</v>
      </c>
      <c r="AR121" s="3">
        <f>'Population at Risk'!AR121/'Population at Risk'!AR$5</f>
        <v>3.5761706505380159E-3</v>
      </c>
      <c r="AS121" s="3">
        <f>'Population at Risk'!AS121/'Population at Risk'!AS$5</f>
        <v>2.2490705551752223E-3</v>
      </c>
      <c r="AT121" s="3">
        <f>'Population at Risk'!AT121/'Population at Risk'!AT$5</f>
        <v>1.0721924469450654E-3</v>
      </c>
      <c r="AU121" s="3">
        <f>'Population at Risk'!AU121/'Population at Risk'!AU$5</f>
        <v>1.072192446945065E-3</v>
      </c>
      <c r="AV121" s="3">
        <f>'Population at Risk'!AV121/'Population at Risk'!AV$5</f>
        <v>4.0901172828674282E-3</v>
      </c>
      <c r="AW121" s="3">
        <f>'Population at Risk'!AW121/'Population at Risk'!AW$5</f>
        <v>4.4967595538133306E-3</v>
      </c>
      <c r="AX121" s="3">
        <f>'Population at Risk'!AX121/'Population at Risk'!AX$5</f>
        <v>3.8351740375145126E-3</v>
      </c>
      <c r="AY121" s="3">
        <f>'Population at Risk'!AY121/'Population at Risk'!AY$5</f>
        <v>3.3566400958136228E-3</v>
      </c>
      <c r="AZ121" s="3">
        <f>'Population at Risk'!AZ121/'Population at Risk'!AZ$5</f>
        <v>3.696334927695292E-3</v>
      </c>
      <c r="BA121" s="3">
        <f>'Population at Risk'!BA121/'Population at Risk'!BA$5</f>
        <v>5.3749735944652469E-3</v>
      </c>
      <c r="BB121" s="3">
        <f>'Population at Risk'!BB121/'Population at Risk'!BB$5</f>
        <v>4.1530570972264681E-3</v>
      </c>
      <c r="BC121" s="5">
        <f>'Population at Risk'!BC121/'Population at Risk'!BC$5</f>
        <v>2.3917711579325355E-3</v>
      </c>
      <c r="BD121" s="9">
        <v>119</v>
      </c>
    </row>
    <row r="122" spans="1:56" x14ac:dyDescent="0.35">
      <c r="A122" s="3"/>
      <c r="B122" s="3" t="s">
        <v>49</v>
      </c>
      <c r="C122" s="60">
        <f>'Population at Risk'!C122/'Population at Risk'!C$5</f>
        <v>1.5760085501434554E-2</v>
      </c>
      <c r="D122" s="3">
        <f>'Population at Risk'!D122/'Population at Risk'!D$5</f>
        <v>9.3822137430258652E-3</v>
      </c>
      <c r="E122" s="3">
        <f>'Population at Risk'!E122/'Population at Risk'!E$5</f>
        <v>3.7565540261247799E-3</v>
      </c>
      <c r="F122" s="3">
        <f>'Population at Risk'!F122/'Population at Risk'!F$5</f>
        <v>6.7249337304894647E-3</v>
      </c>
      <c r="G122" s="3">
        <f>'Population at Risk'!G122/'Population at Risk'!G$5</f>
        <v>4.2025566746895504E-3</v>
      </c>
      <c r="H122" s="3">
        <f>'Population at Risk'!H122/'Population at Risk'!H$5</f>
        <v>7.7010907111633329E-3</v>
      </c>
      <c r="I122" s="3">
        <f>'Population at Risk'!I122/'Population at Risk'!I$5</f>
        <v>5.8184859765393337E-3</v>
      </c>
      <c r="J122" s="3">
        <f>'Population at Risk'!J122/'Population at Risk'!J$5</f>
        <v>8.4528953519591443E-3</v>
      </c>
      <c r="K122" s="3">
        <f>'Population at Risk'!K122/'Population at Risk'!K$5</f>
        <v>8.2581395697303803E-3</v>
      </c>
      <c r="L122" s="3">
        <f>'Population at Risk'!L122/'Population at Risk'!L$5</f>
        <v>7.6300269346643006E-3</v>
      </c>
      <c r="M122" s="3">
        <f>'Population at Risk'!M122/'Population at Risk'!M$5</f>
        <v>7.6300269346643024E-3</v>
      </c>
      <c r="N122" s="3">
        <f>'Population at Risk'!N122/'Population at Risk'!N$5</f>
        <v>1.2680395182550281E-2</v>
      </c>
      <c r="O122" s="3">
        <f>'Population at Risk'!O122/'Population at Risk'!O$5</f>
        <v>8.7396940793488982E-3</v>
      </c>
      <c r="P122" s="3">
        <f>'Population at Risk'!P122/'Population at Risk'!P$5</f>
        <v>7.7233148408456381E-3</v>
      </c>
      <c r="Q122" s="3">
        <f>'Population at Risk'!Q122/'Population at Risk'!Q$5</f>
        <v>1.0284497795188788E-2</v>
      </c>
      <c r="R122" s="3">
        <f>'Population at Risk'!R122/'Population at Risk'!R$5</f>
        <v>4.155741110412314E-3</v>
      </c>
      <c r="S122" s="3">
        <f>'Population at Risk'!S122/'Population at Risk'!S$5</f>
        <v>9.3896927313232448E-3</v>
      </c>
      <c r="T122" s="3">
        <f>'Population at Risk'!T122/'Population at Risk'!T$5</f>
        <v>1.2005082542807103E-2</v>
      </c>
      <c r="U122" s="3">
        <f>'Population at Risk'!U122/'Population at Risk'!U$5</f>
        <v>6.0973074129208925E-3</v>
      </c>
      <c r="V122" s="3">
        <f>'Population at Risk'!V122/'Population at Risk'!V$5</f>
        <v>9.8231322328571798E-3</v>
      </c>
      <c r="W122" s="3">
        <f>'Population at Risk'!W122/'Population at Risk'!W$5</f>
        <v>7.0098088985767019E-3</v>
      </c>
      <c r="X122" s="3">
        <f>'Population at Risk'!X122/'Population at Risk'!X$5</f>
        <v>7.0098088985767037E-3</v>
      </c>
      <c r="Y122" s="3">
        <f>'Population at Risk'!Y122/'Population at Risk'!Y$5</f>
        <v>9.2052826424650711E-3</v>
      </c>
      <c r="Z122" s="3">
        <f>'Population at Risk'!Z122/'Population at Risk'!Z$5</f>
        <v>1.0129002509597678E-2</v>
      </c>
      <c r="AA122" s="3">
        <f>'Population at Risk'!AA122/'Population at Risk'!AA$5</f>
        <v>9.6044649619117448E-3</v>
      </c>
      <c r="AB122" s="3">
        <f>'Population at Risk'!AB122/'Population at Risk'!AB$5</f>
        <v>9.202384862992739E-3</v>
      </c>
      <c r="AC122" s="3">
        <f>'Population at Risk'!AC122/'Population at Risk'!AC$5</f>
        <v>9.2648518391067417E-3</v>
      </c>
      <c r="AD122" s="3">
        <f>'Population at Risk'!AD122/'Population at Risk'!AD$5</f>
        <v>5.3335908031819377E-3</v>
      </c>
      <c r="AE122" s="3">
        <f>'Population at Risk'!AE122/'Population at Risk'!AE$5</f>
        <v>6.1009227443198774E-3</v>
      </c>
      <c r="AF122" s="3">
        <f>'Population at Risk'!AF122/'Population at Risk'!AF$5</f>
        <v>5.263519346283249E-3</v>
      </c>
      <c r="AG122" s="3">
        <f>'Population at Risk'!AG122/'Population at Risk'!AG$5</f>
        <v>6.1009227443198748E-3</v>
      </c>
      <c r="AH122" s="3">
        <f>'Population at Risk'!AH122/'Population at Risk'!AH$5</f>
        <v>1.0124376460032461E-2</v>
      </c>
      <c r="AI122" s="3">
        <f>'Population at Risk'!AI122/'Population at Risk'!AI$5</f>
        <v>1.0998747148238249E-2</v>
      </c>
      <c r="AJ122" s="3">
        <f>'Population at Risk'!AJ122/'Population at Risk'!AJ$5</f>
        <v>1.2873129306738096E-2</v>
      </c>
      <c r="AK122" s="3">
        <f>'Population at Risk'!AK122/'Population at Risk'!AK$5</f>
        <v>7.9753850707371295E-3</v>
      </c>
      <c r="AL122" s="3">
        <f>'Population at Risk'!AL122/'Population at Risk'!AL$5</f>
        <v>5.6508146199730951E-3</v>
      </c>
      <c r="AM122" s="3">
        <f>'Population at Risk'!AM122/'Population at Risk'!AM$5</f>
        <v>1.0063034393741063E-2</v>
      </c>
      <c r="AN122" s="3">
        <f>'Population at Risk'!AN122/'Population at Risk'!AN$5</f>
        <v>5.4023429714799773E-3</v>
      </c>
      <c r="AO122" s="3">
        <f>'Population at Risk'!AO122/'Population at Risk'!AO$5</f>
        <v>5.4023429714799773E-3</v>
      </c>
      <c r="AP122" s="3">
        <f>'Population at Risk'!AP122/'Population at Risk'!AP$5</f>
        <v>6.478517034011865E-3</v>
      </c>
      <c r="AQ122" s="3">
        <f>'Population at Risk'!AQ122/'Population at Risk'!AQ$5</f>
        <v>8.3557038993877734E-3</v>
      </c>
      <c r="AR122" s="3">
        <f>'Population at Risk'!AR122/'Population at Risk'!AR$5</f>
        <v>8.8498488123164316E-3</v>
      </c>
      <c r="AS122" s="3">
        <f>'Population at Risk'!AS122/'Population at Risk'!AS$5</f>
        <v>5.315296003726047E-3</v>
      </c>
      <c r="AT122" s="3">
        <f>'Population at Risk'!AT122/'Population at Risk'!AT$5</f>
        <v>2.6384634602459778E-3</v>
      </c>
      <c r="AU122" s="3">
        <f>'Population at Risk'!AU122/'Population at Risk'!AU$5</f>
        <v>2.6384634602459769E-3</v>
      </c>
      <c r="AV122" s="3">
        <f>'Population at Risk'!AV122/'Population at Risk'!AV$5</f>
        <v>9.6038475360178278E-3</v>
      </c>
      <c r="AW122" s="3">
        <f>'Population at Risk'!AW122/'Population at Risk'!AW$5</f>
        <v>1.02586309154649E-2</v>
      </c>
      <c r="AX122" s="3">
        <f>'Population at Risk'!AX122/'Population at Risk'!AX$5</f>
        <v>9.0023996938248703E-3</v>
      </c>
      <c r="AY122" s="3">
        <f>'Population at Risk'!AY122/'Population at Risk'!AY$5</f>
        <v>7.8322104652930307E-3</v>
      </c>
      <c r="AZ122" s="3">
        <f>'Population at Risk'!AZ122/'Population at Risk'!AZ$5</f>
        <v>8.4876489909646389E-3</v>
      </c>
      <c r="BA122" s="3">
        <f>'Population at Risk'!BA122/'Population at Risk'!BA$5</f>
        <v>1.2206807769808398E-2</v>
      </c>
      <c r="BB122" s="3">
        <f>'Population at Risk'!BB122/'Population at Risk'!BB$5</f>
        <v>9.1485976276308792E-3</v>
      </c>
      <c r="BC122" s="5">
        <f>'Population at Risk'!BC122/'Population at Risk'!BC$5</f>
        <v>6.0973074129208925E-3</v>
      </c>
      <c r="BD122" s="9">
        <v>120</v>
      </c>
    </row>
    <row r="123" spans="1:56" x14ac:dyDescent="0.35">
      <c r="A123" s="3"/>
      <c r="B123" s="3" t="s">
        <v>50</v>
      </c>
      <c r="C123" s="60">
        <f>'Population at Risk'!C123/'Population at Risk'!C$5</f>
        <v>1.2523903973121928E-2</v>
      </c>
      <c r="D123" s="3">
        <f>'Population at Risk'!D123/'Population at Risk'!D$5</f>
        <v>7.6463097793221455E-3</v>
      </c>
      <c r="E123" s="3">
        <f>'Population at Risk'!E123/'Population at Risk'!E$5</f>
        <v>3.3438033055909026E-3</v>
      </c>
      <c r="F123" s="3">
        <f>'Population at Risk'!F123/'Population at Risk'!F$5</f>
        <v>6.8006010579773901E-3</v>
      </c>
      <c r="G123" s="3">
        <f>'Population at Risk'!G123/'Population at Risk'!G$5</f>
        <v>4.4681028382001532E-3</v>
      </c>
      <c r="H123" s="3">
        <f>'Population at Risk'!H123/'Population at Risk'!H$5</f>
        <v>7.3327908025933889E-3</v>
      </c>
      <c r="I123" s="3">
        <f>'Population at Risk'!I123/'Population at Risk'!I$5</f>
        <v>4.9477618427262293E-3</v>
      </c>
      <c r="J123" s="3">
        <f>'Population at Risk'!J123/'Population at Risk'!J$5</f>
        <v>6.6989804662500423E-3</v>
      </c>
      <c r="K123" s="3">
        <f>'Population at Risk'!K123/'Population at Risk'!K$5</f>
        <v>7.8313623309846248E-3</v>
      </c>
      <c r="L123" s="3">
        <f>'Population at Risk'!L123/'Population at Risk'!L$5</f>
        <v>7.6607621891846009E-3</v>
      </c>
      <c r="M123" s="3">
        <f>'Population at Risk'!M123/'Population at Risk'!M$5</f>
        <v>7.6607621891846027E-3</v>
      </c>
      <c r="N123" s="3">
        <f>'Population at Risk'!N123/'Population at Risk'!N$5</f>
        <v>9.7528955873505685E-3</v>
      </c>
      <c r="O123" s="3">
        <f>'Population at Risk'!O123/'Population at Risk'!O$5</f>
        <v>8.9349425641003111E-3</v>
      </c>
      <c r="P123" s="3">
        <f>'Population at Risk'!P123/'Population at Risk'!P$5</f>
        <v>6.7645585157751452E-3</v>
      </c>
      <c r="Q123" s="3">
        <f>'Population at Risk'!Q123/'Population at Risk'!Q$5</f>
        <v>1.0054609020943394E-2</v>
      </c>
      <c r="R123" s="3">
        <f>'Population at Risk'!R123/'Population at Risk'!R$5</f>
        <v>3.5436552104291044E-3</v>
      </c>
      <c r="S123" s="3">
        <f>'Population at Risk'!S123/'Population at Risk'!S$5</f>
        <v>8.9454687804860419E-3</v>
      </c>
      <c r="T123" s="3">
        <f>'Population at Risk'!T123/'Population at Risk'!T$5</f>
        <v>1.0845009525894733E-2</v>
      </c>
      <c r="U123" s="3">
        <f>'Population at Risk'!U123/'Population at Risk'!U$5</f>
        <v>5.0294174140477418E-3</v>
      </c>
      <c r="V123" s="3">
        <f>'Population at Risk'!V123/'Population at Risk'!V$5</f>
        <v>9.8378706158022012E-3</v>
      </c>
      <c r="W123" s="3">
        <f>'Population at Risk'!W123/'Population at Risk'!W$5</f>
        <v>6.8473191234590218E-3</v>
      </c>
      <c r="X123" s="3">
        <f>'Population at Risk'!X123/'Population at Risk'!X$5</f>
        <v>6.8473191234590235E-3</v>
      </c>
      <c r="Y123" s="3">
        <f>'Population at Risk'!Y123/'Population at Risk'!Y$5</f>
        <v>8.3754888406590376E-3</v>
      </c>
      <c r="Z123" s="3">
        <f>'Population at Risk'!Z123/'Population at Risk'!Z$5</f>
        <v>9.3977150291895666E-3</v>
      </c>
      <c r="AA123" s="3">
        <f>'Population at Risk'!AA123/'Population at Risk'!AA$5</f>
        <v>9.2558756701728116E-3</v>
      </c>
      <c r="AB123" s="3">
        <f>'Population at Risk'!AB123/'Population at Risk'!AB$5</f>
        <v>7.6443340242967808E-3</v>
      </c>
      <c r="AC123" s="3">
        <f>'Population at Risk'!AC123/'Population at Risk'!AC$5</f>
        <v>8.7574689847182089E-3</v>
      </c>
      <c r="AD123" s="3">
        <f>'Population at Risk'!AD123/'Population at Risk'!AD$5</f>
        <v>5.2755819606095655E-3</v>
      </c>
      <c r="AE123" s="3">
        <f>'Population at Risk'!AE123/'Population at Risk'!AE$5</f>
        <v>5.9071676455459687E-3</v>
      </c>
      <c r="AF123" s="3">
        <f>'Population at Risk'!AF123/'Population at Risk'!AF$5</f>
        <v>5.2470708483261137E-3</v>
      </c>
      <c r="AG123" s="3">
        <f>'Population at Risk'!AG123/'Population at Risk'!AG$5</f>
        <v>5.9071676455459679E-3</v>
      </c>
      <c r="AH123" s="3">
        <f>'Population at Risk'!AH123/'Population at Risk'!AH$5</f>
        <v>1.007008524010995E-2</v>
      </c>
      <c r="AI123" s="3">
        <f>'Population at Risk'!AI123/'Population at Risk'!AI$5</f>
        <v>1.0487211213675917E-2</v>
      </c>
      <c r="AJ123" s="3">
        <f>'Population at Risk'!AJ123/'Population at Risk'!AJ$5</f>
        <v>1.2458758191714337E-2</v>
      </c>
      <c r="AK123" s="3">
        <f>'Population at Risk'!AK123/'Population at Risk'!AK$5</f>
        <v>7.4207060338625551E-3</v>
      </c>
      <c r="AL123" s="3">
        <f>'Population at Risk'!AL123/'Population at Risk'!AL$5</f>
        <v>5.1265122325529107E-3</v>
      </c>
      <c r="AM123" s="3">
        <f>'Population at Risk'!AM123/'Population at Risk'!AM$5</f>
        <v>1.0295846308237143E-2</v>
      </c>
      <c r="AN123" s="3">
        <f>'Population at Risk'!AN123/'Population at Risk'!AN$5</f>
        <v>3.688137990144984E-3</v>
      </c>
      <c r="AO123" s="3">
        <f>'Population at Risk'!AO123/'Population at Risk'!AO$5</f>
        <v>3.6881379901449844E-3</v>
      </c>
      <c r="AP123" s="3">
        <f>'Population at Risk'!AP123/'Population at Risk'!AP$5</f>
        <v>6.4527745822210896E-3</v>
      </c>
      <c r="AQ123" s="3">
        <f>'Population at Risk'!AQ123/'Population at Risk'!AQ$5</f>
        <v>8.9807368682396152E-3</v>
      </c>
      <c r="AR123" s="3">
        <f>'Population at Risk'!AR123/'Population at Risk'!AR$5</f>
        <v>8.2991210517862762E-3</v>
      </c>
      <c r="AS123" s="3">
        <f>'Population at Risk'!AS123/'Population at Risk'!AS$5</f>
        <v>4.5198731862670432E-3</v>
      </c>
      <c r="AT123" s="3">
        <f>'Population at Risk'!AT123/'Population at Risk'!AT$5</f>
        <v>1.376589631432684E-3</v>
      </c>
      <c r="AU123" s="3">
        <f>'Population at Risk'!AU123/'Population at Risk'!AU$5</f>
        <v>1.3765896314326836E-3</v>
      </c>
      <c r="AV123" s="3">
        <f>'Population at Risk'!AV123/'Population at Risk'!AV$5</f>
        <v>8.7872329551109234E-3</v>
      </c>
      <c r="AW123" s="3">
        <f>'Population at Risk'!AW123/'Population at Risk'!AW$5</f>
        <v>9.8665813263388528E-3</v>
      </c>
      <c r="AX123" s="3">
        <f>'Population at Risk'!AX123/'Population at Risk'!AX$5</f>
        <v>6.3044328131067126E-3</v>
      </c>
      <c r="AY123" s="3">
        <f>'Population at Risk'!AY123/'Population at Risk'!AY$5</f>
        <v>7.2211225881245525E-3</v>
      </c>
      <c r="AZ123" s="3">
        <f>'Population at Risk'!AZ123/'Population at Risk'!AZ$5</f>
        <v>7.4930684736520007E-3</v>
      </c>
      <c r="BA123" s="3">
        <f>'Population at Risk'!BA123/'Population at Risk'!BA$5</f>
        <v>1.1845231710276159E-2</v>
      </c>
      <c r="BB123" s="3">
        <f>'Population at Risk'!BB123/'Population at Risk'!BB$5</f>
        <v>9.8303294535088959E-3</v>
      </c>
      <c r="BC123" s="5">
        <f>'Population at Risk'!BC123/'Population at Risk'!BC$5</f>
        <v>5.0294174140477418E-3</v>
      </c>
      <c r="BD123" s="9">
        <v>121</v>
      </c>
    </row>
    <row r="124" spans="1:56" x14ac:dyDescent="0.35">
      <c r="A124" s="3"/>
      <c r="B124" s="3" t="s">
        <v>51</v>
      </c>
      <c r="C124" s="60">
        <f>'Population at Risk'!C124/'Population at Risk'!C$5</f>
        <v>1.0178849539011178E-2</v>
      </c>
      <c r="D124" s="3">
        <f>'Population at Risk'!D124/'Population at Risk'!D$5</f>
        <v>6.5795954842538156E-3</v>
      </c>
      <c r="E124" s="3">
        <f>'Population at Risk'!E124/'Population at Risk'!E$5</f>
        <v>3.4043492327944071E-3</v>
      </c>
      <c r="F124" s="3">
        <f>'Population at Risk'!F124/'Population at Risk'!F$5</f>
        <v>6.0739622648223858E-3</v>
      </c>
      <c r="G124" s="3">
        <f>'Population at Risk'!G124/'Population at Risk'!G$5</f>
        <v>4.5523836568702051E-3</v>
      </c>
      <c r="H124" s="3">
        <f>'Population at Risk'!H124/'Population at Risk'!H$5</f>
        <v>6.7915280823866268E-3</v>
      </c>
      <c r="I124" s="3">
        <f>'Population at Risk'!I124/'Population at Risk'!I$5</f>
        <v>5.0569535548438379E-3</v>
      </c>
      <c r="J124" s="3">
        <f>'Population at Risk'!J124/'Population at Risk'!J$5</f>
        <v>6.1910968972587379E-3</v>
      </c>
      <c r="K124" s="3">
        <f>'Population at Risk'!K124/'Population at Risk'!K$5</f>
        <v>8.5701374628072927E-3</v>
      </c>
      <c r="L124" s="3">
        <f>'Population at Risk'!L124/'Population at Risk'!L$5</f>
        <v>7.5542262212706232E-3</v>
      </c>
      <c r="M124" s="3">
        <f>'Population at Risk'!M124/'Population at Risk'!M$5</f>
        <v>7.5542262212706249E-3</v>
      </c>
      <c r="N124" s="3">
        <f>'Population at Risk'!N124/'Population at Risk'!N$5</f>
        <v>6.9680259870997414E-3</v>
      </c>
      <c r="O124" s="3">
        <f>'Population at Risk'!O124/'Population at Risk'!O$5</f>
        <v>8.2461178970710015E-3</v>
      </c>
      <c r="P124" s="3">
        <f>'Population at Risk'!P124/'Population at Risk'!P$5</f>
        <v>6.1557833274897009E-3</v>
      </c>
      <c r="Q124" s="3">
        <f>'Population at Risk'!Q124/'Population at Risk'!Q$5</f>
        <v>1.009839525387264E-2</v>
      </c>
      <c r="R124" s="3">
        <f>'Population at Risk'!R124/'Population at Risk'!R$5</f>
        <v>3.3524874831415089E-3</v>
      </c>
      <c r="S124" s="3">
        <f>'Population at Risk'!S124/'Population at Risk'!S$5</f>
        <v>8.2020561892369222E-3</v>
      </c>
      <c r="T124" s="3">
        <f>'Population at Risk'!T124/'Population at Risk'!T$5</f>
        <v>8.6943932737288138E-3</v>
      </c>
      <c r="U124" s="3">
        <f>'Population at Risk'!U124/'Population at Risk'!U$5</f>
        <v>5.116093581561185E-3</v>
      </c>
      <c r="V124" s="3">
        <f>'Population at Risk'!V124/'Population at Risk'!V$5</f>
        <v>1.0289313900243497E-2</v>
      </c>
      <c r="W124" s="3">
        <f>'Population at Risk'!W124/'Population at Risk'!W$5</f>
        <v>7.0187762738020401E-3</v>
      </c>
      <c r="X124" s="3">
        <f>'Population at Risk'!X124/'Population at Risk'!X$5</f>
        <v>7.0187762738020435E-3</v>
      </c>
      <c r="Y124" s="3">
        <f>'Population at Risk'!Y124/'Population at Risk'!Y$5</f>
        <v>8.3705002974874109E-3</v>
      </c>
      <c r="Z124" s="3">
        <f>'Population at Risk'!Z124/'Population at Risk'!Z$5</f>
        <v>7.6835349251703697E-3</v>
      </c>
      <c r="AA124" s="3">
        <f>'Population at Risk'!AA124/'Population at Risk'!AA$5</f>
        <v>8.2826873437599619E-3</v>
      </c>
      <c r="AB124" s="3">
        <f>'Population at Risk'!AB124/'Population at Risk'!AB$5</f>
        <v>6.7224974352507755E-3</v>
      </c>
      <c r="AC124" s="3">
        <f>'Population at Risk'!AC124/'Population at Risk'!AC$5</f>
        <v>7.4881651551709253E-3</v>
      </c>
      <c r="AD124" s="3">
        <f>'Population at Risk'!AD124/'Population at Risk'!AD$5</f>
        <v>5.2480216471677242E-3</v>
      </c>
      <c r="AE124" s="3">
        <f>'Population at Risk'!AE124/'Population at Risk'!AE$5</f>
        <v>5.8322562966933861E-3</v>
      </c>
      <c r="AF124" s="3">
        <f>'Population at Risk'!AF124/'Population at Risk'!AF$5</f>
        <v>5.2814105755532781E-3</v>
      </c>
      <c r="AG124" s="3">
        <f>'Population at Risk'!AG124/'Population at Risk'!AG$5</f>
        <v>5.8322562966933843E-3</v>
      </c>
      <c r="AH124" s="3">
        <f>'Population at Risk'!AH124/'Population at Risk'!AH$5</f>
        <v>9.6491178710031225E-3</v>
      </c>
      <c r="AI124" s="3">
        <f>'Population at Risk'!AI124/'Population at Risk'!AI$5</f>
        <v>9.2118625236664586E-3</v>
      </c>
      <c r="AJ124" s="3">
        <f>'Population at Risk'!AJ124/'Population at Risk'!AJ$5</f>
        <v>1.2799330435073567E-2</v>
      </c>
      <c r="AK124" s="3">
        <f>'Population at Risk'!AK124/'Population at Risk'!AK$5</f>
        <v>7.3065314073310073E-3</v>
      </c>
      <c r="AL124" s="3">
        <f>'Population at Risk'!AL124/'Population at Risk'!AL$5</f>
        <v>4.5925295674238411E-3</v>
      </c>
      <c r="AM124" s="3">
        <f>'Population at Risk'!AM124/'Population at Risk'!AM$5</f>
        <v>9.6344169474557959E-3</v>
      </c>
      <c r="AN124" s="3">
        <f>'Population at Risk'!AN124/'Population at Risk'!AN$5</f>
        <v>3.9117097217031436E-3</v>
      </c>
      <c r="AO124" s="3">
        <f>'Population at Risk'!AO124/'Population at Risk'!AO$5</f>
        <v>3.9117097217031436E-3</v>
      </c>
      <c r="AP124" s="3">
        <f>'Population at Risk'!AP124/'Population at Risk'!AP$5</f>
        <v>6.0847628605980083E-3</v>
      </c>
      <c r="AQ124" s="3">
        <f>'Population at Risk'!AQ124/'Population at Risk'!AQ$5</f>
        <v>7.4489067171797105E-3</v>
      </c>
      <c r="AR124" s="3">
        <f>'Population at Risk'!AR124/'Population at Risk'!AR$5</f>
        <v>7.5571631694475606E-3</v>
      </c>
      <c r="AS124" s="3">
        <f>'Population at Risk'!AS124/'Population at Risk'!AS$5</f>
        <v>4.6196218620220266E-3</v>
      </c>
      <c r="AT124" s="3">
        <f>'Population at Risk'!AT124/'Population at Risk'!AT$5</f>
        <v>1.9796686347409399E-3</v>
      </c>
      <c r="AU124" s="3">
        <f>'Population at Risk'!AU124/'Population at Risk'!AU$5</f>
        <v>1.9796686347409395E-3</v>
      </c>
      <c r="AV124" s="3">
        <f>'Population at Risk'!AV124/'Population at Risk'!AV$5</f>
        <v>8.4205824279215222E-3</v>
      </c>
      <c r="AW124" s="3">
        <f>'Population at Risk'!AW124/'Population at Risk'!AW$5</f>
        <v>9.7256382262088156E-3</v>
      </c>
      <c r="AX124" s="3">
        <f>'Population at Risk'!AX124/'Population at Risk'!AX$5</f>
        <v>4.9668946428071932E-3</v>
      </c>
      <c r="AY124" s="3">
        <f>'Population at Risk'!AY124/'Population at Risk'!AY$5</f>
        <v>6.6032852419802167E-3</v>
      </c>
      <c r="AZ124" s="3">
        <f>'Population at Risk'!AZ124/'Population at Risk'!AZ$5</f>
        <v>6.1972437108362413E-3</v>
      </c>
      <c r="BA124" s="3">
        <f>'Population at Risk'!BA124/'Population at Risk'!BA$5</f>
        <v>1.2177015230667424E-2</v>
      </c>
      <c r="BB124" s="3">
        <f>'Population at Risk'!BB124/'Population at Risk'!BB$5</f>
        <v>8.9954525748344276E-3</v>
      </c>
      <c r="BC124" s="5">
        <f>'Population at Risk'!BC124/'Population at Risk'!BC$5</f>
        <v>5.116093581561185E-3</v>
      </c>
      <c r="BD124" s="9">
        <v>122</v>
      </c>
    </row>
    <row r="125" spans="1:56" x14ac:dyDescent="0.35">
      <c r="A125" s="3"/>
      <c r="B125" s="3" t="s">
        <v>52</v>
      </c>
      <c r="C125" s="60">
        <f>'Population at Risk'!C125/'Population at Risk'!C$5</f>
        <v>8.8584506645840288E-3</v>
      </c>
      <c r="D125" s="3">
        <f>'Population at Risk'!D125/'Population at Risk'!D$5</f>
        <v>5.8504659184490876E-3</v>
      </c>
      <c r="E125" s="3">
        <f>'Population at Risk'!E125/'Population at Risk'!E$5</f>
        <v>3.1967003229289377E-3</v>
      </c>
      <c r="F125" s="3">
        <f>'Population at Risk'!F125/'Population at Risk'!F$5</f>
        <v>5.7376190775195171E-3</v>
      </c>
      <c r="G125" s="3">
        <f>'Population at Risk'!G125/'Population at Risk'!G$5</f>
        <v>4.3471037572235379E-3</v>
      </c>
      <c r="H125" s="3">
        <f>'Population at Risk'!H125/'Population at Risk'!H$5</f>
        <v>7.921870738590445E-3</v>
      </c>
      <c r="I125" s="3">
        <f>'Population at Risk'!I125/'Population at Risk'!I$5</f>
        <v>5.5069367101477388E-3</v>
      </c>
      <c r="J125" s="3">
        <f>'Population at Risk'!J125/'Population at Risk'!J$5</f>
        <v>6.6666818440989156E-3</v>
      </c>
      <c r="K125" s="3">
        <f>'Population at Risk'!K125/'Population at Risk'!K$5</f>
        <v>9.3066336510172955E-3</v>
      </c>
      <c r="L125" s="3">
        <f>'Population at Risk'!L125/'Population at Risk'!L$5</f>
        <v>9.0168530002825951E-3</v>
      </c>
      <c r="M125" s="3">
        <f>'Population at Risk'!M125/'Population at Risk'!M$5</f>
        <v>9.0168530002825969E-3</v>
      </c>
      <c r="N125" s="3">
        <f>'Population at Risk'!N125/'Population at Risk'!N$5</f>
        <v>6.5415862082074689E-3</v>
      </c>
      <c r="O125" s="3">
        <f>'Population at Risk'!O125/'Population at Risk'!O$5</f>
        <v>9.1796406778714909E-3</v>
      </c>
      <c r="P125" s="3">
        <f>'Population at Risk'!P125/'Population at Risk'!P$5</f>
        <v>6.9078473539250949E-3</v>
      </c>
      <c r="Q125" s="3">
        <f>'Population at Risk'!Q125/'Population at Risk'!Q$5</f>
        <v>1.0402106389327453E-2</v>
      </c>
      <c r="R125" s="3">
        <f>'Population at Risk'!R125/'Population at Risk'!R$5</f>
        <v>4.4643677539321592E-3</v>
      </c>
      <c r="S125" s="3">
        <f>'Population at Risk'!S125/'Population at Risk'!S$5</f>
        <v>8.1525487113680503E-3</v>
      </c>
      <c r="T125" s="3">
        <f>'Population at Risk'!T125/'Population at Risk'!T$5</f>
        <v>7.4431706254800183E-3</v>
      </c>
      <c r="U125" s="3">
        <f>'Population at Risk'!U125/'Population at Risk'!U$5</f>
        <v>7.1697367797934914E-3</v>
      </c>
      <c r="V125" s="3">
        <f>'Population at Risk'!V125/'Population at Risk'!V$5</f>
        <v>1.1144829887454754E-2</v>
      </c>
      <c r="W125" s="3">
        <f>'Population at Risk'!W125/'Population at Risk'!W$5</f>
        <v>7.6985609008046602E-3</v>
      </c>
      <c r="X125" s="3">
        <f>'Population at Risk'!X125/'Population at Risk'!X$5</f>
        <v>7.6985609008046619E-3</v>
      </c>
      <c r="Y125" s="3">
        <f>'Population at Risk'!Y125/'Population at Risk'!Y$5</f>
        <v>9.0477646141930278E-3</v>
      </c>
      <c r="Z125" s="3">
        <f>'Population at Risk'!Z125/'Population at Risk'!Z$5</f>
        <v>5.9275489753768664E-3</v>
      </c>
      <c r="AA125" s="3">
        <f>'Population at Risk'!AA125/'Population at Risk'!AA$5</f>
        <v>7.9583798909607754E-3</v>
      </c>
      <c r="AB125" s="3">
        <f>'Population at Risk'!AB125/'Population at Risk'!AB$5</f>
        <v>5.9495702310513087E-3</v>
      </c>
      <c r="AC125" s="3">
        <f>'Population at Risk'!AC125/'Population at Risk'!AC$5</f>
        <v>6.4963764569506872E-3</v>
      </c>
      <c r="AD125" s="3">
        <f>'Population at Risk'!AD125/'Population at Risk'!AD$5</f>
        <v>5.1570154914364914E-3</v>
      </c>
      <c r="AE125" s="3">
        <f>'Population at Risk'!AE125/'Population at Risk'!AE$5</f>
        <v>5.7828303958739509E-3</v>
      </c>
      <c r="AF125" s="3">
        <f>'Population at Risk'!AF125/'Population at Risk'!AF$5</f>
        <v>4.4900591538091384E-3</v>
      </c>
      <c r="AG125" s="3">
        <f>'Population at Risk'!AG125/'Population at Risk'!AG$5</f>
        <v>5.78283039587395E-3</v>
      </c>
      <c r="AH125" s="3">
        <f>'Population at Risk'!AH125/'Population at Risk'!AH$5</f>
        <v>1.0549806633312666E-2</v>
      </c>
      <c r="AI125" s="3">
        <f>'Population at Risk'!AI125/'Population at Risk'!AI$5</f>
        <v>8.7662739119590011E-3</v>
      </c>
      <c r="AJ125" s="3">
        <f>'Population at Risk'!AJ125/'Population at Risk'!AJ$5</f>
        <v>1.275599184443562E-2</v>
      </c>
      <c r="AK125" s="3">
        <f>'Population at Risk'!AK125/'Population at Risk'!AK$5</f>
        <v>6.3187385346660857E-3</v>
      </c>
      <c r="AL125" s="3">
        <f>'Population at Risk'!AL125/'Population at Risk'!AL$5</f>
        <v>5.6587885051341859E-3</v>
      </c>
      <c r="AM125" s="3">
        <f>'Population at Risk'!AM125/'Population at Risk'!AM$5</f>
        <v>1.0655643338340398E-2</v>
      </c>
      <c r="AN125" s="3">
        <f>'Population at Risk'!AN125/'Population at Risk'!AN$5</f>
        <v>5.5415887724127866E-3</v>
      </c>
      <c r="AO125" s="3">
        <f>'Population at Risk'!AO125/'Population at Risk'!AO$5</f>
        <v>5.5415887724127874E-3</v>
      </c>
      <c r="AP125" s="3">
        <f>'Population at Risk'!AP125/'Population at Risk'!AP$5</f>
        <v>4.5321611277315552E-3</v>
      </c>
      <c r="AQ125" s="3">
        <f>'Population at Risk'!AQ125/'Population at Risk'!AQ$5</f>
        <v>7.8961851805669451E-3</v>
      </c>
      <c r="AR125" s="3">
        <f>'Population at Risk'!AR125/'Population at Risk'!AR$5</f>
        <v>7.4807526578242545E-3</v>
      </c>
      <c r="AS125" s="3">
        <f>'Population at Risk'!AS125/'Population at Risk'!AS$5</f>
        <v>5.03068990906636E-3</v>
      </c>
      <c r="AT125" s="3">
        <f>'Population at Risk'!AT125/'Population at Risk'!AT$5</f>
        <v>1.7397088002268867E-3</v>
      </c>
      <c r="AU125" s="3">
        <f>'Population at Risk'!AU125/'Population at Risk'!AU$5</f>
        <v>1.739708800226886E-3</v>
      </c>
      <c r="AV125" s="3">
        <f>'Population at Risk'!AV125/'Population at Risk'!AV$5</f>
        <v>9.8881696510735601E-3</v>
      </c>
      <c r="AW125" s="3">
        <f>'Population at Risk'!AW125/'Population at Risk'!AW$5</f>
        <v>1.0490192131562956E-2</v>
      </c>
      <c r="AX125" s="3">
        <f>'Population at Risk'!AX125/'Population at Risk'!AX$5</f>
        <v>5.298020952327673E-3</v>
      </c>
      <c r="AY125" s="3">
        <f>'Population at Risk'!AY125/'Population at Risk'!AY$5</f>
        <v>6.5131110065243299E-3</v>
      </c>
      <c r="AZ125" s="3">
        <f>'Population at Risk'!AZ125/'Population at Risk'!AZ$5</f>
        <v>5.4420556436551538E-3</v>
      </c>
      <c r="BA125" s="3">
        <f>'Population at Risk'!BA125/'Population at Risk'!BA$5</f>
        <v>1.1390425426947293E-2</v>
      </c>
      <c r="BB125" s="3">
        <f>'Population at Risk'!BB125/'Population at Risk'!BB$5</f>
        <v>9.7212003409569495E-3</v>
      </c>
      <c r="BC125" s="5">
        <f>'Population at Risk'!BC125/'Population at Risk'!BC$5</f>
        <v>7.1697367797934914E-3</v>
      </c>
      <c r="BD125" s="9">
        <v>123</v>
      </c>
    </row>
    <row r="126" spans="1:56" x14ac:dyDescent="0.35">
      <c r="A126" s="3"/>
      <c r="B126" s="3" t="s">
        <v>53</v>
      </c>
      <c r="C126" s="60">
        <f>'Population at Risk'!C126/'Population at Risk'!C$5</f>
        <v>1.2342528769224146E-2</v>
      </c>
      <c r="D126" s="3">
        <f>'Population at Risk'!D126/'Population at Risk'!D$5</f>
        <v>8.1590160276423501E-3</v>
      </c>
      <c r="E126" s="3">
        <f>'Population at Risk'!E126/'Population at Risk'!E$5</f>
        <v>4.4681436884450657E-3</v>
      </c>
      <c r="F126" s="3">
        <f>'Population at Risk'!F126/'Population at Risk'!F$5</f>
        <v>8.6471097857151544E-3</v>
      </c>
      <c r="G126" s="3">
        <f>'Population at Risk'!G126/'Population at Risk'!G$5</f>
        <v>7.8925960081979666E-3</v>
      </c>
      <c r="H126" s="3">
        <f>'Population at Risk'!H126/'Population at Risk'!H$5</f>
        <v>1.3347835343369523E-2</v>
      </c>
      <c r="I126" s="3">
        <f>'Population at Risk'!I126/'Population at Risk'!I$5</f>
        <v>8.6058032699873575E-3</v>
      </c>
      <c r="J126" s="3">
        <f>'Population at Risk'!J126/'Population at Risk'!J$5</f>
        <v>1.0778530932247626E-2</v>
      </c>
      <c r="K126" s="3">
        <f>'Population at Risk'!K126/'Population at Risk'!K$5</f>
        <v>1.5612656258122748E-2</v>
      </c>
      <c r="L126" s="3">
        <f>'Population at Risk'!L126/'Population at Risk'!L$5</f>
        <v>1.4249857029152567E-2</v>
      </c>
      <c r="M126" s="3">
        <f>'Population at Risk'!M126/'Population at Risk'!M$5</f>
        <v>1.4249857029152569E-2</v>
      </c>
      <c r="N126" s="3">
        <f>'Population at Risk'!N126/'Population at Risk'!N$5</f>
        <v>1.020882052665208E-2</v>
      </c>
      <c r="O126" s="3">
        <f>'Population at Risk'!O126/'Population at Risk'!O$5</f>
        <v>1.5047367158888273E-2</v>
      </c>
      <c r="P126" s="3">
        <f>'Population at Risk'!P126/'Population at Risk'!P$5</f>
        <v>1.0345953265212822E-2</v>
      </c>
      <c r="Q126" s="3">
        <f>'Population at Risk'!Q126/'Population at Risk'!Q$5</f>
        <v>1.5545988706711535E-2</v>
      </c>
      <c r="R126" s="3">
        <f>'Population at Risk'!R126/'Population at Risk'!R$5</f>
        <v>6.2795056289856226E-3</v>
      </c>
      <c r="S126" s="3">
        <f>'Population at Risk'!S126/'Population at Risk'!S$5</f>
        <v>1.1474798503002455E-2</v>
      </c>
      <c r="T126" s="3">
        <f>'Population at Risk'!T126/'Population at Risk'!T$5</f>
        <v>8.9613150061574054E-3</v>
      </c>
      <c r="U126" s="3">
        <f>'Population at Risk'!U126/'Population at Risk'!U$5</f>
        <v>1.1112480787167449E-2</v>
      </c>
      <c r="V126" s="3">
        <f>'Population at Risk'!V126/'Population at Risk'!V$5</f>
        <v>1.7297936030524954E-2</v>
      </c>
      <c r="W126" s="3">
        <f>'Population at Risk'!W126/'Population at Risk'!W$5</f>
        <v>1.1576352189124091E-2</v>
      </c>
      <c r="X126" s="3">
        <f>'Population at Risk'!X126/'Population at Risk'!X$5</f>
        <v>1.1576352189124095E-2</v>
      </c>
      <c r="Y126" s="3">
        <f>'Population at Risk'!Y126/'Population at Risk'!Y$5</f>
        <v>1.4248958441244828E-2</v>
      </c>
      <c r="Z126" s="3">
        <f>'Population at Risk'!Z126/'Population at Risk'!Z$5</f>
        <v>8.2195530100580942E-3</v>
      </c>
      <c r="AA126" s="3">
        <f>'Population at Risk'!AA126/'Population at Risk'!AA$5</f>
        <v>1.1961875989545978E-2</v>
      </c>
      <c r="AB126" s="3">
        <f>'Population at Risk'!AB126/'Population at Risk'!AB$5</f>
        <v>8.6002291219627099E-3</v>
      </c>
      <c r="AC126" s="3">
        <f>'Population at Risk'!AC126/'Population at Risk'!AC$5</f>
        <v>9.4461290393009472E-3</v>
      </c>
      <c r="AD126" s="3">
        <f>'Population at Risk'!AD126/'Population at Risk'!AD$5</f>
        <v>8.5291756850724362E-3</v>
      </c>
      <c r="AE126" s="3">
        <f>'Population at Risk'!AE126/'Population at Risk'!AE$5</f>
        <v>9.2764894761822262E-3</v>
      </c>
      <c r="AF126" s="3">
        <f>'Population at Risk'!AF126/'Population at Risk'!AF$5</f>
        <v>7.2026989616477124E-3</v>
      </c>
      <c r="AG126" s="3">
        <f>'Population at Risk'!AG126/'Population at Risk'!AG$5</f>
        <v>9.2764894761822245E-3</v>
      </c>
      <c r="AH126" s="3">
        <f>'Population at Risk'!AH126/'Population at Risk'!AH$5</f>
        <v>1.6439412335055938E-2</v>
      </c>
      <c r="AI126" s="3">
        <f>'Population at Risk'!AI126/'Population at Risk'!AI$5</f>
        <v>1.1887495525137012E-2</v>
      </c>
      <c r="AJ126" s="3">
        <f>'Population at Risk'!AJ126/'Population at Risk'!AJ$5</f>
        <v>1.9434367912733119E-2</v>
      </c>
      <c r="AK126" s="3">
        <f>'Population at Risk'!AK126/'Population at Risk'!AK$5</f>
        <v>1.0742091990713612E-2</v>
      </c>
      <c r="AL126" s="3">
        <f>'Population at Risk'!AL126/'Population at Risk'!AL$5</f>
        <v>9.9160645785304428E-3</v>
      </c>
      <c r="AM126" s="3">
        <f>'Population at Risk'!AM126/'Population at Risk'!AM$5</f>
        <v>1.5816968759436927E-2</v>
      </c>
      <c r="AN126" s="3">
        <f>'Population at Risk'!AN126/'Population at Risk'!AN$5</f>
        <v>7.4871485073309584E-3</v>
      </c>
      <c r="AO126" s="3">
        <f>'Population at Risk'!AO126/'Population at Risk'!AO$5</f>
        <v>7.4871485073309601E-3</v>
      </c>
      <c r="AP126" s="3">
        <f>'Population at Risk'!AP126/'Population at Risk'!AP$5</f>
        <v>7.1969452534311083E-3</v>
      </c>
      <c r="AQ126" s="3">
        <f>'Population at Risk'!AQ126/'Population at Risk'!AQ$5</f>
        <v>1.1977965363607923E-2</v>
      </c>
      <c r="AR126" s="3">
        <f>'Population at Risk'!AR126/'Population at Risk'!AR$5</f>
        <v>1.1251810718869874E-2</v>
      </c>
      <c r="AS126" s="3">
        <f>'Population at Risk'!AS126/'Population at Risk'!AS$5</f>
        <v>7.8615625979428089E-3</v>
      </c>
      <c r="AT126" s="3">
        <f>'Population at Risk'!AT126/'Population at Risk'!AT$5</f>
        <v>1.0235638522751345E-3</v>
      </c>
      <c r="AU126" s="3">
        <f>'Population at Risk'!AU126/'Population at Risk'!AU$5</f>
        <v>1.0235638522751341E-3</v>
      </c>
      <c r="AV126" s="3">
        <f>'Population at Risk'!AV126/'Population at Risk'!AV$5</f>
        <v>1.6577781679642304E-2</v>
      </c>
      <c r="AW126" s="3">
        <f>'Population at Risk'!AW126/'Population at Risk'!AW$5</f>
        <v>1.7271887627239142E-2</v>
      </c>
      <c r="AX126" s="3">
        <f>'Population at Risk'!AX126/'Population at Risk'!AX$5</f>
        <v>8.2006562487518114E-3</v>
      </c>
      <c r="AY126" s="3">
        <f>'Population at Risk'!AY126/'Population at Risk'!AY$5</f>
        <v>9.9332601462308271E-3</v>
      </c>
      <c r="AZ126" s="3">
        <f>'Population at Risk'!AZ126/'Population at Risk'!AZ$5</f>
        <v>8.442300033905413E-3</v>
      </c>
      <c r="BA126" s="3">
        <f>'Population at Risk'!BA126/'Population at Risk'!BA$5</f>
        <v>1.8404233235734417E-2</v>
      </c>
      <c r="BB126" s="3">
        <f>'Population at Risk'!BB126/'Population at Risk'!BB$5</f>
        <v>1.3987153320987728E-2</v>
      </c>
      <c r="BC126" s="5">
        <f>'Population at Risk'!BC126/'Population at Risk'!BC$5</f>
        <v>1.1112480787167449E-2</v>
      </c>
      <c r="BD126" s="9">
        <v>124</v>
      </c>
    </row>
    <row r="127" spans="1:56" x14ac:dyDescent="0.35">
      <c r="A127" s="3"/>
      <c r="B127" s="3" t="s">
        <v>54</v>
      </c>
      <c r="C127" s="60">
        <f>'Population at Risk'!C127/'Population at Risk'!C$5</f>
        <v>1.1455689193848121E-2</v>
      </c>
      <c r="D127" s="3">
        <f>'Population at Risk'!D127/'Population at Risk'!D$5</f>
        <v>7.8730692042436705E-3</v>
      </c>
      <c r="E127" s="3">
        <f>'Population at Risk'!E127/'Population at Risk'!E$5</f>
        <v>4.7119910165464018E-3</v>
      </c>
      <c r="F127" s="3">
        <f>'Population at Risk'!F127/'Population at Risk'!F$5</f>
        <v>8.660093434042053E-3</v>
      </c>
      <c r="G127" s="3">
        <f>'Population at Risk'!G127/'Population at Risk'!G$5</f>
        <v>8.1144762172637736E-3</v>
      </c>
      <c r="H127" s="3">
        <f>'Population at Risk'!H127/'Population at Risk'!H$5</f>
        <v>1.4114475994882518E-2</v>
      </c>
      <c r="I127" s="3">
        <f>'Population at Risk'!I127/'Population at Risk'!I$5</f>
        <v>9.7448066439562737E-3</v>
      </c>
      <c r="J127" s="3">
        <f>'Population at Risk'!J127/'Population at Risk'!J$5</f>
        <v>1.0889994540647291E-2</v>
      </c>
      <c r="K127" s="3">
        <f>'Population at Risk'!K127/'Population at Risk'!K$5</f>
        <v>1.4587434927852022E-2</v>
      </c>
      <c r="L127" s="3">
        <f>'Population at Risk'!L127/'Population at Risk'!L$5</f>
        <v>1.6686361080769326E-2</v>
      </c>
      <c r="M127" s="3">
        <f>'Population at Risk'!M127/'Population at Risk'!M$5</f>
        <v>1.6686361080769332E-2</v>
      </c>
      <c r="N127" s="3">
        <f>'Population at Risk'!N127/'Population at Risk'!N$5</f>
        <v>9.4924120686414072E-3</v>
      </c>
      <c r="O127" s="3">
        <f>'Population at Risk'!O127/'Population at Risk'!O$5</f>
        <v>1.5749322369862703E-2</v>
      </c>
      <c r="P127" s="3">
        <f>'Population at Risk'!P127/'Population at Risk'!P$5</f>
        <v>1.3270604364919626E-2</v>
      </c>
      <c r="Q127" s="3">
        <f>'Population at Risk'!Q127/'Population at Risk'!Q$5</f>
        <v>1.6808269841017173E-2</v>
      </c>
      <c r="R127" s="3">
        <f>'Population at Risk'!R127/'Population at Risk'!R$5</f>
        <v>7.5619398771587425E-3</v>
      </c>
      <c r="S127" s="3">
        <f>'Population at Risk'!S127/'Population at Risk'!S$5</f>
        <v>1.1793438775055773E-2</v>
      </c>
      <c r="T127" s="3">
        <f>'Population at Risk'!T127/'Population at Risk'!T$5</f>
        <v>8.6282802323275481E-3</v>
      </c>
      <c r="U127" s="3">
        <f>'Population at Risk'!U127/'Population at Risk'!U$5</f>
        <v>1.2247372442027102E-2</v>
      </c>
      <c r="V127" s="3">
        <f>'Population at Risk'!V127/'Population at Risk'!V$5</f>
        <v>1.68123799314225E-2</v>
      </c>
      <c r="W127" s="3">
        <f>'Population at Risk'!W127/'Population at Risk'!W$5</f>
        <v>1.207152563536408E-2</v>
      </c>
      <c r="X127" s="3">
        <f>'Population at Risk'!X127/'Population at Risk'!X$5</f>
        <v>1.2071525635364086E-2</v>
      </c>
      <c r="Y127" s="3">
        <f>'Population at Risk'!Y127/'Population at Risk'!Y$5</f>
        <v>1.4046694556012367E-2</v>
      </c>
      <c r="Z127" s="3">
        <f>'Population at Risk'!Z127/'Population at Risk'!Z$5</f>
        <v>7.9455679097228237E-3</v>
      </c>
      <c r="AA127" s="3">
        <f>'Population at Risk'!AA127/'Population at Risk'!AA$5</f>
        <v>1.2330101980080615E-2</v>
      </c>
      <c r="AB127" s="3">
        <f>'Population at Risk'!AB127/'Population at Risk'!AB$5</f>
        <v>8.3030010681608441E-3</v>
      </c>
      <c r="AC127" s="3">
        <f>'Population at Risk'!AC127/'Population at Risk'!AC$5</f>
        <v>9.8772218912506118E-3</v>
      </c>
      <c r="AD127" s="3">
        <f>'Population at Risk'!AD127/'Population at Risk'!AD$5</f>
        <v>9.4006734080803577E-3</v>
      </c>
      <c r="AE127" s="3">
        <f>'Population at Risk'!AE127/'Population at Risk'!AE$5</f>
        <v>1.046362064691044E-2</v>
      </c>
      <c r="AF127" s="3">
        <f>'Population at Risk'!AF127/'Population at Risk'!AF$5</f>
        <v>9.4605983226658044E-3</v>
      </c>
      <c r="AG127" s="3">
        <f>'Population at Risk'!AG127/'Population at Risk'!AG$5</f>
        <v>1.0463620646910438E-2</v>
      </c>
      <c r="AH127" s="3">
        <f>'Population at Risk'!AH127/'Population at Risk'!AH$5</f>
        <v>1.668868902670834E-2</v>
      </c>
      <c r="AI127" s="3">
        <f>'Population at Risk'!AI127/'Population at Risk'!AI$5</f>
        <v>1.2012815508082733E-2</v>
      </c>
      <c r="AJ127" s="3">
        <f>'Population at Risk'!AJ127/'Population at Risk'!AJ$5</f>
        <v>2.1083919140448028E-2</v>
      </c>
      <c r="AK127" s="3">
        <f>'Population at Risk'!AK127/'Population at Risk'!AK$5</f>
        <v>1.0392253745805314E-2</v>
      </c>
      <c r="AL127" s="3">
        <f>'Population at Risk'!AL127/'Population at Risk'!AL$5</f>
        <v>1.0056009038308091E-2</v>
      </c>
      <c r="AM127" s="3">
        <f>'Population at Risk'!AM127/'Population at Risk'!AM$5</f>
        <v>1.6112702192212888E-2</v>
      </c>
      <c r="AN127" s="3">
        <f>'Population at Risk'!AN127/'Population at Risk'!AN$5</f>
        <v>8.4854349749750868E-3</v>
      </c>
      <c r="AO127" s="3">
        <f>'Population at Risk'!AO127/'Population at Risk'!AO$5</f>
        <v>8.4854349749750885E-3</v>
      </c>
      <c r="AP127" s="3">
        <f>'Population at Risk'!AP127/'Population at Risk'!AP$5</f>
        <v>7.0909346032169019E-3</v>
      </c>
      <c r="AQ127" s="3">
        <f>'Population at Risk'!AQ127/'Population at Risk'!AQ$5</f>
        <v>1.2644035068087537E-2</v>
      </c>
      <c r="AR127" s="3">
        <f>'Population at Risk'!AR127/'Population at Risk'!AR$5</f>
        <v>1.1598676122354441E-2</v>
      </c>
      <c r="AS127" s="3">
        <f>'Population at Risk'!AS127/'Population at Risk'!AS$5</f>
        <v>8.9020635300234748E-3</v>
      </c>
      <c r="AT127" s="3">
        <f>'Population at Risk'!AT127/'Population at Risk'!AT$5</f>
        <v>2.83448451399268E-3</v>
      </c>
      <c r="AU127" s="3">
        <f>'Population at Risk'!AU127/'Population at Risk'!AU$5</f>
        <v>2.8344845139926791E-3</v>
      </c>
      <c r="AV127" s="3">
        <f>'Population at Risk'!AV127/'Population at Risk'!AV$5</f>
        <v>1.8409231846155168E-2</v>
      </c>
      <c r="AW127" s="3">
        <f>'Population at Risk'!AW127/'Population at Risk'!AW$5</f>
        <v>1.7468095373734883E-2</v>
      </c>
      <c r="AX127" s="3">
        <f>'Population at Risk'!AX127/'Population at Risk'!AX$5</f>
        <v>9.0509547077237736E-3</v>
      </c>
      <c r="AY127" s="3">
        <f>'Population at Risk'!AY127/'Population at Risk'!AY$5</f>
        <v>1.0014237810466406E-2</v>
      </c>
      <c r="AZ127" s="3">
        <f>'Population at Risk'!AZ127/'Population at Risk'!AZ$5</f>
        <v>8.1646181689254277E-3</v>
      </c>
      <c r="BA127" s="3">
        <f>'Population at Risk'!BA127/'Population at Risk'!BA$5</f>
        <v>1.9377056783254357E-2</v>
      </c>
      <c r="BB127" s="3">
        <f>'Population at Risk'!BB127/'Population at Risk'!BB$5</f>
        <v>1.3878531461266795E-2</v>
      </c>
      <c r="BC127" s="5">
        <f>'Population at Risk'!BC127/'Population at Risk'!BC$5</f>
        <v>1.2247372442027102E-2</v>
      </c>
      <c r="BD127" s="9">
        <v>125</v>
      </c>
    </row>
    <row r="128" spans="1:56" x14ac:dyDescent="0.35">
      <c r="A128" s="3"/>
      <c r="B128" s="3" t="s">
        <v>55</v>
      </c>
      <c r="C128" s="60">
        <f>'Population at Risk'!C128/'Population at Risk'!C$5</f>
        <v>1.147600262506473E-2</v>
      </c>
      <c r="D128" s="3">
        <f>'Population at Risk'!D128/'Population at Risk'!D$5</f>
        <v>7.8898730368501396E-3</v>
      </c>
      <c r="E128" s="3">
        <f>'Population at Risk'!E128/'Population at Risk'!E$5</f>
        <v>4.7256947226807667E-3</v>
      </c>
      <c r="F128" s="3">
        <f>'Population at Risk'!F128/'Population at Risk'!F$5</f>
        <v>7.4443611964447208E-3</v>
      </c>
      <c r="G128" s="3">
        <f>'Population at Risk'!G128/'Population at Risk'!G$5</f>
        <v>8.7480672985882357E-3</v>
      </c>
      <c r="H128" s="3">
        <f>'Population at Risk'!H128/'Population at Risk'!H$5</f>
        <v>1.3293917145916686E-2</v>
      </c>
      <c r="I128" s="3">
        <f>'Population at Risk'!I128/'Population at Risk'!I$5</f>
        <v>9.6091463963403033E-3</v>
      </c>
      <c r="J128" s="3">
        <f>'Population at Risk'!J128/'Population at Risk'!J$5</f>
        <v>1.0341267526946796E-2</v>
      </c>
      <c r="K128" s="3">
        <f>'Population at Risk'!K128/'Population at Risk'!K$5</f>
        <v>1.3364413397911864E-2</v>
      </c>
      <c r="L128" s="3">
        <f>'Population at Risk'!L128/'Population at Risk'!L$5</f>
        <v>1.643496891268514E-2</v>
      </c>
      <c r="M128" s="3">
        <f>'Population at Risk'!M128/'Population at Risk'!M$5</f>
        <v>1.6434968912685147E-2</v>
      </c>
      <c r="N128" s="3">
        <f>'Population at Risk'!N128/'Population at Risk'!N$5</f>
        <v>8.9831622990229863E-3</v>
      </c>
      <c r="O128" s="3">
        <f>'Population at Risk'!O128/'Population at Risk'!O$5</f>
        <v>1.4765472271463928E-2</v>
      </c>
      <c r="P128" s="3">
        <f>'Population at Risk'!P128/'Population at Risk'!P$5</f>
        <v>1.1578885621204026E-2</v>
      </c>
      <c r="Q128" s="3">
        <f>'Population at Risk'!Q128/'Population at Risk'!Q$5</f>
        <v>1.6068983416098609E-2</v>
      </c>
      <c r="R128" s="3">
        <f>'Population at Risk'!R128/'Population at Risk'!R$5</f>
        <v>6.3500701125731264E-3</v>
      </c>
      <c r="S128" s="3">
        <f>'Population at Risk'!S128/'Population at Risk'!S$5</f>
        <v>1.0967036064599648E-2</v>
      </c>
      <c r="T128" s="3">
        <f>'Population at Risk'!T128/'Population at Risk'!T$5</f>
        <v>7.5513091210663106E-3</v>
      </c>
      <c r="U128" s="3">
        <f>'Population at Risk'!U128/'Population at Risk'!U$5</f>
        <v>1.237652097762759E-2</v>
      </c>
      <c r="V128" s="3">
        <f>'Population at Risk'!V128/'Population at Risk'!V$5</f>
        <v>1.5628095455896371E-2</v>
      </c>
      <c r="W128" s="3">
        <f>'Population at Risk'!W128/'Population at Risk'!W$5</f>
        <v>1.1457813504431556E-2</v>
      </c>
      <c r="X128" s="3">
        <f>'Population at Risk'!X128/'Population at Risk'!X$5</f>
        <v>1.1457813504431561E-2</v>
      </c>
      <c r="Y128" s="3">
        <f>'Population at Risk'!Y128/'Population at Risk'!Y$5</f>
        <v>1.3161510334805558E-2</v>
      </c>
      <c r="Z128" s="3">
        <f>'Population at Risk'!Z128/'Population at Risk'!Z$5</f>
        <v>7.2664762583167708E-3</v>
      </c>
      <c r="AA128" s="3">
        <f>'Population at Risk'!AA128/'Population at Risk'!AA$5</f>
        <v>1.1566667946482445E-2</v>
      </c>
      <c r="AB128" s="3">
        <f>'Population at Risk'!AB128/'Population at Risk'!AB$5</f>
        <v>8.2222471071421357E-3</v>
      </c>
      <c r="AC128" s="3">
        <f>'Population at Risk'!AC128/'Population at Risk'!AC$5</f>
        <v>9.1395236704227001E-3</v>
      </c>
      <c r="AD128" s="3">
        <f>'Population at Risk'!AD128/'Population at Risk'!AD$5</f>
        <v>9.4205522249117529E-3</v>
      </c>
      <c r="AE128" s="3">
        <f>'Population at Risk'!AE128/'Population at Risk'!AE$5</f>
        <v>1.0233432625766956E-2</v>
      </c>
      <c r="AF128" s="3">
        <f>'Population at Risk'!AF128/'Population at Risk'!AF$5</f>
        <v>8.7609631667106454E-3</v>
      </c>
      <c r="AG128" s="3">
        <f>'Population at Risk'!AG128/'Population at Risk'!AG$5</f>
        <v>1.0233432625766951E-2</v>
      </c>
      <c r="AH128" s="3">
        <f>'Population at Risk'!AH128/'Population at Risk'!AH$5</f>
        <v>1.5886232967885498E-2</v>
      </c>
      <c r="AI128" s="3">
        <f>'Population at Risk'!AI128/'Population at Risk'!AI$5</f>
        <v>1.0990104407167823E-2</v>
      </c>
      <c r="AJ128" s="3">
        <f>'Population at Risk'!AJ128/'Population at Risk'!AJ$5</f>
        <v>2.0255564035406168E-2</v>
      </c>
      <c r="AK128" s="3">
        <f>'Population at Risk'!AK128/'Population at Risk'!AK$5</f>
        <v>9.7871792600629677E-3</v>
      </c>
      <c r="AL128" s="3">
        <f>'Population at Risk'!AL128/'Population at Risk'!AL$5</f>
        <v>9.3045670141806806E-3</v>
      </c>
      <c r="AM128" s="3">
        <f>'Population at Risk'!AM128/'Population at Risk'!AM$5</f>
        <v>1.4777135062852343E-2</v>
      </c>
      <c r="AN128" s="3">
        <f>'Population at Risk'!AN128/'Population at Risk'!AN$5</f>
        <v>7.9880749599548946E-3</v>
      </c>
      <c r="AO128" s="3">
        <f>'Population at Risk'!AO128/'Population at Risk'!AO$5</f>
        <v>7.9880749599548946E-3</v>
      </c>
      <c r="AP128" s="3">
        <f>'Population at Risk'!AP128/'Population at Risk'!AP$5</f>
        <v>6.1778380036419441E-3</v>
      </c>
      <c r="AQ128" s="3">
        <f>'Population at Risk'!AQ128/'Population at Risk'!AQ$5</f>
        <v>1.2129486815367302E-2</v>
      </c>
      <c r="AR128" s="3">
        <f>'Population at Risk'!AR128/'Population at Risk'!AR$5</f>
        <v>1.0942969685424658E-2</v>
      </c>
      <c r="AS128" s="3">
        <f>'Population at Risk'!AS128/'Population at Risk'!AS$5</f>
        <v>8.7781353509533352E-3</v>
      </c>
      <c r="AT128" s="3">
        <f>'Population at Risk'!AT128/'Population at Risk'!AT$5</f>
        <v>2.0848136118678182E-3</v>
      </c>
      <c r="AU128" s="3">
        <f>'Population at Risk'!AU128/'Population at Risk'!AU$5</f>
        <v>2.0848136118678177E-3</v>
      </c>
      <c r="AV128" s="3">
        <f>'Population at Risk'!AV128/'Population at Risk'!AV$5</f>
        <v>1.7686915465492323E-2</v>
      </c>
      <c r="AW128" s="3">
        <f>'Population at Risk'!AW128/'Population at Risk'!AW$5</f>
        <v>1.7287264401164449E-2</v>
      </c>
      <c r="AX128" s="3">
        <f>'Population at Risk'!AX128/'Population at Risk'!AX$5</f>
        <v>8.9096812543824622E-3</v>
      </c>
      <c r="AY128" s="3">
        <f>'Population at Risk'!AY128/'Population at Risk'!AY$5</f>
        <v>9.2787517521674186E-3</v>
      </c>
      <c r="AZ128" s="3">
        <f>'Population at Risk'!AZ128/'Population at Risk'!AZ$5</f>
        <v>7.3290715007753859E-3</v>
      </c>
      <c r="BA128" s="3">
        <f>'Population at Risk'!BA128/'Population at Risk'!BA$5</f>
        <v>1.9248515484525264E-2</v>
      </c>
      <c r="BB128" s="3">
        <f>'Population at Risk'!BB128/'Population at Risk'!BB$5</f>
        <v>1.2670416105482675E-2</v>
      </c>
      <c r="BC128" s="5">
        <f>'Population at Risk'!BC128/'Population at Risk'!BC$5</f>
        <v>1.237652097762759E-2</v>
      </c>
      <c r="BD128" s="9">
        <v>126</v>
      </c>
    </row>
    <row r="129" spans="1:56" x14ac:dyDescent="0.35">
      <c r="A129" s="3"/>
      <c r="B129" s="3" t="s">
        <v>56</v>
      </c>
      <c r="C129" s="60">
        <f>'Population at Risk'!C129/'Population at Risk'!C$5</f>
        <v>9.3879501618760585E-3</v>
      </c>
      <c r="D129" s="3">
        <f>'Population at Risk'!D129/'Population at Risk'!D$5</f>
        <v>6.5114749423216944E-3</v>
      </c>
      <c r="E129" s="3">
        <f>'Population at Risk'!E129/'Population at Risk'!E$5</f>
        <v>3.9733816524549258E-3</v>
      </c>
      <c r="F129" s="3">
        <f>'Population at Risk'!F129/'Population at Risk'!F$5</f>
        <v>7.4046931971741455E-3</v>
      </c>
      <c r="G129" s="3">
        <f>'Population at Risk'!G129/'Population at Risk'!G$5</f>
        <v>8.1508745125222493E-3</v>
      </c>
      <c r="H129" s="3">
        <f>'Population at Risk'!H129/'Population at Risk'!H$5</f>
        <v>1.1673325341462081E-2</v>
      </c>
      <c r="I129" s="3">
        <f>'Population at Risk'!I129/'Population at Risk'!I$5</f>
        <v>9.1938479678844633E-3</v>
      </c>
      <c r="J129" s="3">
        <f>'Population at Risk'!J129/'Population at Risk'!J$5</f>
        <v>8.6952919052044417E-3</v>
      </c>
      <c r="K129" s="3">
        <f>'Population at Risk'!K129/'Population at Risk'!K$5</f>
        <v>1.2290487321293946E-2</v>
      </c>
      <c r="L129" s="3">
        <f>'Population at Risk'!L129/'Population at Risk'!L$5</f>
        <v>1.4866664689644597E-2</v>
      </c>
      <c r="M129" s="3">
        <f>'Population at Risk'!M129/'Population at Risk'!M$5</f>
        <v>1.4866664689644603E-2</v>
      </c>
      <c r="N129" s="3">
        <f>'Population at Risk'!N129/'Population at Risk'!N$5</f>
        <v>7.4669686622589552E-3</v>
      </c>
      <c r="O129" s="3">
        <f>'Population at Risk'!O129/'Population at Risk'!O$5</f>
        <v>1.2386879467170002E-2</v>
      </c>
      <c r="P129" s="3">
        <f>'Population at Risk'!P129/'Population at Risk'!P$5</f>
        <v>9.1588612952289081E-3</v>
      </c>
      <c r="Q129" s="3">
        <f>'Population at Risk'!Q129/'Population at Risk'!Q$5</f>
        <v>1.2669124819639851E-2</v>
      </c>
      <c r="R129" s="3">
        <f>'Population at Risk'!R129/'Population at Risk'!R$5</f>
        <v>5.7871206345081333E-3</v>
      </c>
      <c r="S129" s="3">
        <f>'Population at Risk'!S129/'Population at Risk'!S$5</f>
        <v>9.3355971884315405E-3</v>
      </c>
      <c r="T129" s="3">
        <f>'Population at Risk'!T129/'Population at Risk'!T$5</f>
        <v>5.9802313844686218E-3</v>
      </c>
      <c r="U129" s="3">
        <f>'Population at Risk'!U129/'Population at Risk'!U$5</f>
        <v>1.2472836315974888E-2</v>
      </c>
      <c r="V129" s="3">
        <f>'Population at Risk'!V129/'Population at Risk'!V$5</f>
        <v>1.2867166265269984E-2</v>
      </c>
      <c r="W129" s="3">
        <f>'Population at Risk'!W129/'Population at Risk'!W$5</f>
        <v>1.031294078313229E-2</v>
      </c>
      <c r="X129" s="3">
        <f>'Population at Risk'!X129/'Population at Risk'!X$5</f>
        <v>1.0312940783132295E-2</v>
      </c>
      <c r="Y129" s="3">
        <f>'Population at Risk'!Y129/'Population at Risk'!Y$5</f>
        <v>1.092275260487364E-2</v>
      </c>
      <c r="Z129" s="3">
        <f>'Population at Risk'!Z129/'Population at Risk'!Z$5</f>
        <v>5.7845746786923105E-3</v>
      </c>
      <c r="AA129" s="3">
        <f>'Population at Risk'!AA129/'Population at Risk'!AA$5</f>
        <v>9.7213476770331951E-3</v>
      </c>
      <c r="AB129" s="3">
        <f>'Population at Risk'!AB129/'Population at Risk'!AB$5</f>
        <v>6.7482308190270181E-3</v>
      </c>
      <c r="AC129" s="3">
        <f>'Population at Risk'!AC129/'Population at Risk'!AC$5</f>
        <v>7.4420405540415787E-3</v>
      </c>
      <c r="AD129" s="3">
        <f>'Population at Risk'!AD129/'Population at Risk'!AD$5</f>
        <v>8.4654316741316054E-3</v>
      </c>
      <c r="AE129" s="3">
        <f>'Population at Risk'!AE129/'Population at Risk'!AE$5</f>
        <v>9.077299178698383E-3</v>
      </c>
      <c r="AF129" s="3">
        <f>'Population at Risk'!AF129/'Population at Risk'!AF$5</f>
        <v>6.5994656925090689E-3</v>
      </c>
      <c r="AG129" s="3">
        <f>'Population at Risk'!AG129/'Population at Risk'!AG$5</f>
        <v>9.0772991786983812E-3</v>
      </c>
      <c r="AH129" s="3">
        <f>'Population at Risk'!AH129/'Population at Risk'!AH$5</f>
        <v>1.3789878337362222E-2</v>
      </c>
      <c r="AI129" s="3">
        <f>'Population at Risk'!AI129/'Population at Risk'!AI$5</f>
        <v>8.9622528842968566E-3</v>
      </c>
      <c r="AJ129" s="3">
        <f>'Population at Risk'!AJ129/'Population at Risk'!AJ$5</f>
        <v>1.7783960416214564E-2</v>
      </c>
      <c r="AK129" s="3">
        <f>'Population at Risk'!AK129/'Population at Risk'!AK$5</f>
        <v>7.8381264309711988E-3</v>
      </c>
      <c r="AL129" s="3">
        <f>'Population at Risk'!AL129/'Population at Risk'!AL$5</f>
        <v>8.622503567845774E-3</v>
      </c>
      <c r="AM129" s="3">
        <f>'Population at Risk'!AM129/'Population at Risk'!AM$5</f>
        <v>1.3251816058994476E-2</v>
      </c>
      <c r="AN129" s="3">
        <f>'Population at Risk'!AN129/'Population at Risk'!AN$5</f>
        <v>7.9154560966825764E-3</v>
      </c>
      <c r="AO129" s="3">
        <f>'Population at Risk'!AO129/'Population at Risk'!AO$5</f>
        <v>7.9154560966825781E-3</v>
      </c>
      <c r="AP129" s="3">
        <f>'Population at Risk'!AP129/'Population at Risk'!AP$5</f>
        <v>5.6620185198427144E-3</v>
      </c>
      <c r="AQ129" s="3">
        <f>'Population at Risk'!AQ129/'Population at Risk'!AQ$5</f>
        <v>1.0611863820458787E-2</v>
      </c>
      <c r="AR129" s="3">
        <f>'Population at Risk'!AR129/'Population at Risk'!AR$5</f>
        <v>9.3638038351704315E-3</v>
      </c>
      <c r="AS129" s="3">
        <f>'Population at Risk'!AS129/'Population at Risk'!AS$5</f>
        <v>8.3987524520298673E-3</v>
      </c>
      <c r="AT129" s="3">
        <f>'Population at Risk'!AT129/'Population at Risk'!AT$5</f>
        <v>1.6838879172778533E-3</v>
      </c>
      <c r="AU129" s="3">
        <f>'Population at Risk'!AU129/'Population at Risk'!AU$5</f>
        <v>1.6838879172778526E-3</v>
      </c>
      <c r="AV129" s="3">
        <f>'Population at Risk'!AV129/'Population at Risk'!AV$5</f>
        <v>1.5532327581514167E-2</v>
      </c>
      <c r="AW129" s="3">
        <f>'Population at Risk'!AW129/'Population at Risk'!AW$5</f>
        <v>1.4506915073764486E-2</v>
      </c>
      <c r="AX129" s="3">
        <f>'Population at Risk'!AX129/'Population at Risk'!AX$5</f>
        <v>6.812153702054841E-3</v>
      </c>
      <c r="AY129" s="3">
        <f>'Population at Risk'!AY129/'Population at Risk'!AY$5</f>
        <v>8.3673702559996527E-3</v>
      </c>
      <c r="AZ129" s="3">
        <f>'Population at Risk'!AZ129/'Population at Risk'!AZ$5</f>
        <v>6.6260148026838564E-3</v>
      </c>
      <c r="BA129" s="3">
        <f>'Population at Risk'!BA129/'Population at Risk'!BA$5</f>
        <v>1.5730404461093125E-2</v>
      </c>
      <c r="BB129" s="3">
        <f>'Population at Risk'!BB129/'Population at Risk'!BB$5</f>
        <v>1.0381402047474054E-2</v>
      </c>
      <c r="BC129" s="5">
        <f>'Population at Risk'!BC129/'Population at Risk'!BC$5</f>
        <v>1.2472836315974888E-2</v>
      </c>
      <c r="BD129" s="9">
        <v>127</v>
      </c>
    </row>
    <row r="130" spans="1:56" x14ac:dyDescent="0.35">
      <c r="A130" s="3"/>
      <c r="B130" s="3" t="s">
        <v>57</v>
      </c>
      <c r="C130" s="60">
        <f>'Population at Risk'!C130/'Population at Risk'!C$5</f>
        <v>9.1018256421936151E-3</v>
      </c>
      <c r="D130" s="3">
        <f>'Population at Risk'!D130/'Population at Risk'!D$5</f>
        <v>6.8885829063305773E-3</v>
      </c>
      <c r="E130" s="3">
        <f>'Population at Risk'!E130/'Population at Risk'!E$5</f>
        <v>4.9349823695431713E-3</v>
      </c>
      <c r="F130" s="3">
        <f>'Population at Risk'!F130/'Population at Risk'!F$5</f>
        <v>8.40015564923733E-3</v>
      </c>
      <c r="G130" s="3">
        <f>'Population at Risk'!G130/'Population at Risk'!G$5</f>
        <v>9.3792316583343558E-3</v>
      </c>
      <c r="H130" s="3">
        <f>'Population at Risk'!H130/'Population at Risk'!H$5</f>
        <v>1.3226091941287127E-2</v>
      </c>
      <c r="I130" s="3">
        <f>'Population at Risk'!I130/'Population at Risk'!I$5</f>
        <v>1.0056129484096496E-2</v>
      </c>
      <c r="J130" s="3">
        <f>'Population at Risk'!J130/'Population at Risk'!J$5</f>
        <v>9.6474489886842103E-3</v>
      </c>
      <c r="K130" s="3">
        <f>'Population at Risk'!K130/'Population at Risk'!K$5</f>
        <v>1.2803253948829717E-2</v>
      </c>
      <c r="L130" s="3">
        <f>'Population at Risk'!L130/'Population at Risk'!L$5</f>
        <v>1.7539549366424476E-2</v>
      </c>
      <c r="M130" s="3">
        <f>'Population at Risk'!M130/'Population at Risk'!M$5</f>
        <v>1.7539549366424479E-2</v>
      </c>
      <c r="N130" s="3">
        <f>'Population at Risk'!N130/'Population at Risk'!N$5</f>
        <v>8.8166076679448892E-3</v>
      </c>
      <c r="O130" s="3">
        <f>'Population at Risk'!O130/'Population at Risk'!O$5</f>
        <v>1.3242034823500266E-2</v>
      </c>
      <c r="P130" s="3">
        <f>'Population at Risk'!P130/'Population at Risk'!P$5</f>
        <v>8.7608695338407174E-3</v>
      </c>
      <c r="Q130" s="3">
        <f>'Population at Risk'!Q130/'Population at Risk'!Q$5</f>
        <v>1.3746538093043688E-2</v>
      </c>
      <c r="R130" s="3">
        <f>'Population at Risk'!R130/'Population at Risk'!R$5</f>
        <v>4.8322332469313296E-3</v>
      </c>
      <c r="S130" s="3">
        <f>'Population at Risk'!S130/'Population at Risk'!S$5</f>
        <v>9.9433463327776254E-3</v>
      </c>
      <c r="T130" s="3">
        <f>'Population at Risk'!T130/'Population at Risk'!T$5</f>
        <v>5.8726749913360406E-3</v>
      </c>
      <c r="U130" s="3">
        <f>'Population at Risk'!U130/'Population at Risk'!U$5</f>
        <v>1.3045860998053818E-2</v>
      </c>
      <c r="V130" s="3">
        <f>'Population at Risk'!V130/'Population at Risk'!V$5</f>
        <v>1.5300117050623811E-2</v>
      </c>
      <c r="W130" s="3">
        <f>'Population at Risk'!W130/'Population at Risk'!W$5</f>
        <v>1.1346878471132775E-2</v>
      </c>
      <c r="X130" s="3">
        <f>'Population at Risk'!X130/'Population at Risk'!X$5</f>
        <v>1.134687847113278E-2</v>
      </c>
      <c r="Y130" s="3">
        <f>'Population at Risk'!Y130/'Population at Risk'!Y$5</f>
        <v>1.2657613847501416E-2</v>
      </c>
      <c r="Z130" s="3">
        <f>'Population at Risk'!Z130/'Population at Risk'!Z$5</f>
        <v>5.1015170500107818E-3</v>
      </c>
      <c r="AA130" s="3">
        <f>'Population at Risk'!AA130/'Population at Risk'!AA$5</f>
        <v>9.3393858039258048E-3</v>
      </c>
      <c r="AB130" s="3">
        <f>'Population at Risk'!AB130/'Population at Risk'!AB$5</f>
        <v>7.1794605805006774E-3</v>
      </c>
      <c r="AC130" s="3">
        <f>'Population at Risk'!AC130/'Population at Risk'!AC$5</f>
        <v>6.8501816362133072E-3</v>
      </c>
      <c r="AD130" s="3">
        <f>'Population at Risk'!AD130/'Population at Risk'!AD$5</f>
        <v>9.5867275578891513E-3</v>
      </c>
      <c r="AE130" s="3">
        <f>'Population at Risk'!AE130/'Population at Risk'!AE$5</f>
        <v>1.0218764705574103E-2</v>
      </c>
      <c r="AF130" s="3">
        <f>'Population at Risk'!AF130/'Population at Risk'!AF$5</f>
        <v>6.6200806013651456E-3</v>
      </c>
      <c r="AG130" s="3">
        <f>'Population at Risk'!AG130/'Population at Risk'!AG$5</f>
        <v>1.0218764705574101E-2</v>
      </c>
      <c r="AH130" s="3">
        <f>'Population at Risk'!AH130/'Population at Risk'!AH$5</f>
        <v>1.3796092686261257E-2</v>
      </c>
      <c r="AI130" s="3">
        <f>'Population at Risk'!AI130/'Population at Risk'!AI$5</f>
        <v>9.3467152629937381E-3</v>
      </c>
      <c r="AJ130" s="3">
        <f>'Population at Risk'!AJ130/'Population at Risk'!AJ$5</f>
        <v>1.8072235144966746E-2</v>
      </c>
      <c r="AK130" s="3">
        <f>'Population at Risk'!AK130/'Population at Risk'!AK$5</f>
        <v>8.5494660905360478E-3</v>
      </c>
      <c r="AL130" s="3">
        <f>'Population at Risk'!AL130/'Population at Risk'!AL$5</f>
        <v>9.5494373418822318E-3</v>
      </c>
      <c r="AM130" s="3">
        <f>'Population at Risk'!AM130/'Population at Risk'!AM$5</f>
        <v>1.3216233986945514E-2</v>
      </c>
      <c r="AN130" s="3">
        <f>'Population at Risk'!AN130/'Population at Risk'!AN$5</f>
        <v>9.3347335129222407E-3</v>
      </c>
      <c r="AO130" s="3">
        <f>'Population at Risk'!AO130/'Population at Risk'!AO$5</f>
        <v>9.3347335129222424E-3</v>
      </c>
      <c r="AP130" s="3">
        <f>'Population at Risk'!AP130/'Population at Risk'!AP$5</f>
        <v>5.5307766914923402E-3</v>
      </c>
      <c r="AQ130" s="3">
        <f>'Population at Risk'!AQ130/'Population at Risk'!AQ$5</f>
        <v>1.0284168083507657E-2</v>
      </c>
      <c r="AR130" s="3">
        <f>'Population at Risk'!AR130/'Population at Risk'!AR$5</f>
        <v>9.8636776093242676E-3</v>
      </c>
      <c r="AS130" s="3">
        <f>'Population at Risk'!AS130/'Population at Risk'!AS$5</f>
        <v>9.1864627800583038E-3</v>
      </c>
      <c r="AT130" s="3">
        <f>'Population at Risk'!AT130/'Population at Risk'!AT$5</f>
        <v>1.9592453713492409E-3</v>
      </c>
      <c r="AU130" s="3">
        <f>'Population at Risk'!AU130/'Population at Risk'!AU$5</f>
        <v>1.9592453713492401E-3</v>
      </c>
      <c r="AV130" s="3">
        <f>'Population at Risk'!AV130/'Population at Risk'!AV$5</f>
        <v>1.8926324536696806E-2</v>
      </c>
      <c r="AW130" s="3">
        <f>'Population at Risk'!AW130/'Population at Risk'!AW$5</f>
        <v>1.4562289851125206E-2</v>
      </c>
      <c r="AX130" s="3">
        <f>'Population at Risk'!AX130/'Population at Risk'!AX$5</f>
        <v>8.0954961340770487E-3</v>
      </c>
      <c r="AY130" s="3">
        <f>'Population at Risk'!AY130/'Population at Risk'!AY$5</f>
        <v>9.2350132083719554E-3</v>
      </c>
      <c r="AZ130" s="3">
        <f>'Population at Risk'!AZ130/'Population at Risk'!AZ$5</f>
        <v>7.3437366502484488E-3</v>
      </c>
      <c r="BA130" s="3">
        <f>'Population at Risk'!BA130/'Population at Risk'!BA$5</f>
        <v>1.5100200882437083E-2</v>
      </c>
      <c r="BB130" s="3">
        <f>'Population at Risk'!BB130/'Population at Risk'!BB$5</f>
        <v>1.1562023076980194E-2</v>
      </c>
      <c r="BC130" s="5">
        <f>'Population at Risk'!BC130/'Population at Risk'!BC$5</f>
        <v>1.3045860998053818E-2</v>
      </c>
      <c r="BD130" s="9">
        <v>128</v>
      </c>
    </row>
    <row r="131" spans="1:56" x14ac:dyDescent="0.35">
      <c r="A131" s="3"/>
      <c r="B131" s="3" t="s">
        <v>58</v>
      </c>
      <c r="C131" s="60">
        <f>'Population at Risk'!C131/'Population at Risk'!C$5</f>
        <v>5.9153064134952697E-3</v>
      </c>
      <c r="D131" s="3">
        <f>'Population at Risk'!D131/'Population at Risk'!D$5</f>
        <v>4.5497646381333096E-3</v>
      </c>
      <c r="E131" s="3">
        <f>'Population at Risk'!E131/'Population at Risk'!E$5</f>
        <v>3.3443040900520546E-3</v>
      </c>
      <c r="F131" s="3">
        <f>'Population at Risk'!F131/'Population at Risk'!F$5</f>
        <v>5.703115708345077E-3</v>
      </c>
      <c r="G131" s="3">
        <f>'Population at Risk'!G131/'Population at Risk'!G$5</f>
        <v>7.4245106180233569E-3</v>
      </c>
      <c r="H131" s="3">
        <f>'Population at Risk'!H131/'Population at Risk'!H$5</f>
        <v>9.7693743525642876E-3</v>
      </c>
      <c r="I131" s="3">
        <f>'Population at Risk'!I131/'Population at Risk'!I$5</f>
        <v>7.211203291167533E-3</v>
      </c>
      <c r="J131" s="3">
        <f>'Population at Risk'!J131/'Population at Risk'!J$5</f>
        <v>6.4034942662391445E-3</v>
      </c>
      <c r="K131" s="3">
        <f>'Population at Risk'!K131/'Population at Risk'!K$5</f>
        <v>9.0953808992923976E-3</v>
      </c>
      <c r="L131" s="3">
        <f>'Population at Risk'!L131/'Population at Risk'!L$5</f>
        <v>1.3248807296303719E-2</v>
      </c>
      <c r="M131" s="3">
        <f>'Population at Risk'!M131/'Population at Risk'!M$5</f>
        <v>1.3248807296303719E-2</v>
      </c>
      <c r="N131" s="3">
        <f>'Population at Risk'!N131/'Population at Risk'!N$5</f>
        <v>6.0311409596655969E-3</v>
      </c>
      <c r="O131" s="3">
        <f>'Population at Risk'!O131/'Population at Risk'!O$5</f>
        <v>9.9694985845330472E-3</v>
      </c>
      <c r="P131" s="3">
        <f>'Population at Risk'!P131/'Population at Risk'!P$5</f>
        <v>6.3086171135331576E-3</v>
      </c>
      <c r="Q131" s="3">
        <f>'Population at Risk'!Q131/'Population at Risk'!Q$5</f>
        <v>9.8112546389566724E-3</v>
      </c>
      <c r="R131" s="3">
        <f>'Population at Risk'!R131/'Population at Risk'!R$5</f>
        <v>2.8945555588054009E-3</v>
      </c>
      <c r="S131" s="3">
        <f>'Population at Risk'!S131/'Population at Risk'!S$5</f>
        <v>7.3260358636739551E-3</v>
      </c>
      <c r="T131" s="3">
        <f>'Population at Risk'!T131/'Population at Risk'!T$5</f>
        <v>4.2699068519516624E-3</v>
      </c>
      <c r="U131" s="3">
        <f>'Population at Risk'!U131/'Population at Risk'!U$5</f>
        <v>8.3391189909128322E-3</v>
      </c>
      <c r="V131" s="3">
        <f>'Population at Risk'!V131/'Population at Risk'!V$5</f>
        <v>1.0725403941066762E-2</v>
      </c>
      <c r="W131" s="3">
        <f>'Population at Risk'!W131/'Population at Risk'!W$5</f>
        <v>8.1662774875187819E-3</v>
      </c>
      <c r="X131" s="3">
        <f>'Population at Risk'!X131/'Population at Risk'!X$5</f>
        <v>8.1662774875187853E-3</v>
      </c>
      <c r="Y131" s="3">
        <f>'Population at Risk'!Y131/'Population at Risk'!Y$5</f>
        <v>8.7013896831549756E-3</v>
      </c>
      <c r="Z131" s="3">
        <f>'Population at Risk'!Z131/'Population at Risk'!Z$5</f>
        <v>3.7763182850665748E-3</v>
      </c>
      <c r="AA131" s="3">
        <f>'Population at Risk'!AA131/'Population at Risk'!AA$5</f>
        <v>7.2902628284683213E-3</v>
      </c>
      <c r="AB131" s="3">
        <f>'Population at Risk'!AB131/'Population at Risk'!AB$5</f>
        <v>4.8969933170795767E-3</v>
      </c>
      <c r="AC131" s="3">
        <f>'Population at Risk'!AC131/'Population at Risk'!AC$5</f>
        <v>5.2656308607485752E-3</v>
      </c>
      <c r="AD131" s="3">
        <f>'Population at Risk'!AD131/'Population at Risk'!AD$5</f>
        <v>7.2175662293044642E-3</v>
      </c>
      <c r="AE131" s="3">
        <f>'Population at Risk'!AE131/'Population at Risk'!AE$5</f>
        <v>7.5447610291841764E-3</v>
      </c>
      <c r="AF131" s="3">
        <f>'Population at Risk'!AF131/'Population at Risk'!AF$5</f>
        <v>5.2765218077301529E-3</v>
      </c>
      <c r="AG131" s="3">
        <f>'Population at Risk'!AG131/'Population at Risk'!AG$5</f>
        <v>7.544761029184173E-3</v>
      </c>
      <c r="AH131" s="3">
        <f>'Population at Risk'!AH131/'Population at Risk'!AH$5</f>
        <v>1.0918431273467949E-2</v>
      </c>
      <c r="AI131" s="3">
        <f>'Population at Risk'!AI131/'Population at Risk'!AI$5</f>
        <v>7.0008898803865134E-3</v>
      </c>
      <c r="AJ131" s="3">
        <f>'Population at Risk'!AJ131/'Population at Risk'!AJ$5</f>
        <v>1.3949057773640623E-2</v>
      </c>
      <c r="AK131" s="3">
        <f>'Population at Risk'!AK131/'Population at Risk'!AK$5</f>
        <v>6.6347419140097459E-3</v>
      </c>
      <c r="AL131" s="3">
        <f>'Population at Risk'!AL131/'Population at Risk'!AL$5</f>
        <v>6.5970065442221533E-3</v>
      </c>
      <c r="AM131" s="3">
        <f>'Population at Risk'!AM131/'Population at Risk'!AM$5</f>
        <v>1.0346953980408339E-2</v>
      </c>
      <c r="AN131" s="3">
        <f>'Population at Risk'!AN131/'Population at Risk'!AN$5</f>
        <v>7.5603626798874338E-3</v>
      </c>
      <c r="AO131" s="3">
        <f>'Population at Risk'!AO131/'Population at Risk'!AO$5</f>
        <v>7.5603626798874347E-3</v>
      </c>
      <c r="AP131" s="3">
        <f>'Population at Risk'!AP131/'Population at Risk'!AP$5</f>
        <v>3.7084240028209007E-3</v>
      </c>
      <c r="AQ131" s="3">
        <f>'Population at Risk'!AQ131/'Population at Risk'!AQ$5</f>
        <v>8.5986393477308683E-3</v>
      </c>
      <c r="AR131" s="3">
        <f>'Population at Risk'!AR131/'Population at Risk'!AR$5</f>
        <v>7.3170457375725355E-3</v>
      </c>
      <c r="AS131" s="3">
        <f>'Population at Risk'!AS131/'Population at Risk'!AS$5</f>
        <v>6.5875693763201761E-3</v>
      </c>
      <c r="AT131" s="3">
        <f>'Population at Risk'!AT131/'Population at Risk'!AT$5</f>
        <v>2.0444299527122515E-3</v>
      </c>
      <c r="AU131" s="3">
        <f>'Population at Risk'!AU131/'Population at Risk'!AU$5</f>
        <v>2.0444299527122506E-3</v>
      </c>
      <c r="AV131" s="3">
        <f>'Population at Risk'!AV131/'Population at Risk'!AV$5</f>
        <v>1.446804772796227E-2</v>
      </c>
      <c r="AW131" s="3">
        <f>'Population at Risk'!AW131/'Population at Risk'!AW$5</f>
        <v>1.1657109993278904E-2</v>
      </c>
      <c r="AX131" s="3">
        <f>'Population at Risk'!AX131/'Population at Risk'!AX$5</f>
        <v>4.9881339816030294E-3</v>
      </c>
      <c r="AY131" s="3">
        <f>'Population at Risk'!AY131/'Population at Risk'!AY$5</f>
        <v>6.4854009079469309E-3</v>
      </c>
      <c r="AZ131" s="3">
        <f>'Population at Risk'!AZ131/'Population at Risk'!AZ$5</f>
        <v>4.98623028241301E-3</v>
      </c>
      <c r="BA131" s="3">
        <f>'Population at Risk'!BA131/'Population at Risk'!BA$5</f>
        <v>1.2672999318119315E-2</v>
      </c>
      <c r="BB131" s="3">
        <f>'Population at Risk'!BB131/'Population at Risk'!BB$5</f>
        <v>9.0037333734732401E-3</v>
      </c>
      <c r="BC131" s="5">
        <f>'Population at Risk'!BC131/'Population at Risk'!BC$5</f>
        <v>8.3391189909128322E-3</v>
      </c>
      <c r="BD131" s="9">
        <v>129</v>
      </c>
    </row>
    <row r="132" spans="1:56" x14ac:dyDescent="0.35">
      <c r="A132" s="3"/>
      <c r="B132" s="3" t="s">
        <v>59</v>
      </c>
      <c r="C132" s="60">
        <f>'Population at Risk'!C132/'Population at Risk'!C$5</f>
        <v>3.6892495872488111E-3</v>
      </c>
      <c r="D132" s="3">
        <f>'Population at Risk'!D132/'Population at Risk'!D$5</f>
        <v>2.7388077552189163E-3</v>
      </c>
      <c r="E132" s="3">
        <f>'Population at Risk'!E132/'Population at Risk'!E$5</f>
        <v>1.8999490520793783E-3</v>
      </c>
      <c r="F132" s="3">
        <f>'Population at Risk'!F132/'Population at Risk'!F$5</f>
        <v>3.1968675496789078E-3</v>
      </c>
      <c r="G132" s="3">
        <f>'Population at Risk'!G132/'Population at Risk'!G$5</f>
        <v>4.134098634698131E-3</v>
      </c>
      <c r="H132" s="3">
        <f>'Population at Risk'!H132/'Population at Risk'!H$5</f>
        <v>5.6337987330585997E-3</v>
      </c>
      <c r="I132" s="3">
        <f>'Population at Risk'!I132/'Population at Risk'!I$5</f>
        <v>3.999385862213517E-3</v>
      </c>
      <c r="J132" s="3">
        <f>'Population at Risk'!J132/'Population at Risk'!J$5</f>
        <v>3.831410955425349E-3</v>
      </c>
      <c r="K132" s="3">
        <f>'Population at Risk'!K132/'Population at Risk'!K$5</f>
        <v>5.09387910360053E-3</v>
      </c>
      <c r="L132" s="3">
        <f>'Population at Risk'!L132/'Population at Risk'!L$5</f>
        <v>7.8769110352255346E-3</v>
      </c>
      <c r="M132" s="3">
        <f>'Population at Risk'!M132/'Population at Risk'!M$5</f>
        <v>7.8769110352255364E-3</v>
      </c>
      <c r="N132" s="3">
        <f>'Population at Risk'!N132/'Population at Risk'!N$5</f>
        <v>4.0569612567797585E-3</v>
      </c>
      <c r="O132" s="3">
        <f>'Population at Risk'!O132/'Population at Risk'!O$5</f>
        <v>5.963480844669339E-3</v>
      </c>
      <c r="P132" s="3">
        <f>'Population at Risk'!P132/'Population at Risk'!P$5</f>
        <v>4.1887887689296801E-3</v>
      </c>
      <c r="Q132" s="3">
        <f>'Population at Risk'!Q132/'Population at Risk'!Q$5</f>
        <v>6.2489746254857205E-3</v>
      </c>
      <c r="R132" s="3">
        <f>'Population at Risk'!R132/'Population at Risk'!R$5</f>
        <v>1.7608341837198637E-3</v>
      </c>
      <c r="S132" s="3">
        <f>'Population at Risk'!S132/'Population at Risk'!S$5</f>
        <v>4.0921429924163774E-3</v>
      </c>
      <c r="T132" s="3">
        <f>'Population at Risk'!T132/'Population at Risk'!T$5</f>
        <v>2.3330114193442493E-3</v>
      </c>
      <c r="U132" s="3">
        <f>'Population at Risk'!U132/'Population at Risk'!U$5</f>
        <v>5.5718117400787564E-3</v>
      </c>
      <c r="V132" s="3">
        <f>'Population at Risk'!V132/'Population at Risk'!V$5</f>
        <v>5.959659589224107E-3</v>
      </c>
      <c r="W132" s="3">
        <f>'Population at Risk'!W132/'Population at Risk'!W$5</f>
        <v>4.6256238559580238E-3</v>
      </c>
      <c r="X132" s="3">
        <f>'Population at Risk'!X132/'Population at Risk'!X$5</f>
        <v>4.6256238559580255E-3</v>
      </c>
      <c r="Y132" s="3">
        <f>'Population at Risk'!Y132/'Population at Risk'!Y$5</f>
        <v>4.9654876686549389E-3</v>
      </c>
      <c r="Z132" s="3">
        <f>'Population at Risk'!Z132/'Population at Risk'!Z$5</f>
        <v>2.1160594286758218E-3</v>
      </c>
      <c r="AA132" s="3">
        <f>'Population at Risk'!AA132/'Population at Risk'!AA$5</f>
        <v>4.1136204700860752E-3</v>
      </c>
      <c r="AB132" s="3">
        <f>'Population at Risk'!AB132/'Population at Risk'!AB$5</f>
        <v>2.8642570588764864E-3</v>
      </c>
      <c r="AC132" s="3">
        <f>'Population at Risk'!AC132/'Population at Risk'!AC$5</f>
        <v>3.0592469188345092E-3</v>
      </c>
      <c r="AD132" s="3">
        <f>'Population at Risk'!AD132/'Population at Risk'!AD$5</f>
        <v>3.8321500545538032E-3</v>
      </c>
      <c r="AE132" s="3">
        <f>'Population at Risk'!AE132/'Population at Risk'!AE$5</f>
        <v>3.9272555537071116E-3</v>
      </c>
      <c r="AF132" s="3">
        <f>'Population at Risk'!AF132/'Population at Risk'!AF$5</f>
        <v>2.7889031937478109E-3</v>
      </c>
      <c r="AG132" s="3">
        <f>'Population at Risk'!AG132/'Population at Risk'!AG$5</f>
        <v>3.9272555537071107E-3</v>
      </c>
      <c r="AH132" s="3">
        <f>'Population at Risk'!AH132/'Population at Risk'!AH$5</f>
        <v>5.9997179564757162E-3</v>
      </c>
      <c r="AI132" s="3">
        <f>'Population at Risk'!AI132/'Population at Risk'!AI$5</f>
        <v>3.8859706130832303E-3</v>
      </c>
      <c r="AJ132" s="3">
        <f>'Population at Risk'!AJ132/'Population at Risk'!AJ$5</f>
        <v>7.2723341281858526E-3</v>
      </c>
      <c r="AK132" s="3">
        <f>'Population at Risk'!AK132/'Population at Risk'!AK$5</f>
        <v>3.4615768729307E-3</v>
      </c>
      <c r="AL132" s="3">
        <f>'Population at Risk'!AL132/'Population at Risk'!AL$5</f>
        <v>3.8015332938742788E-3</v>
      </c>
      <c r="AM132" s="3">
        <f>'Population at Risk'!AM132/'Population at Risk'!AM$5</f>
        <v>5.7715000496544088E-3</v>
      </c>
      <c r="AN132" s="3">
        <f>'Population at Risk'!AN132/'Population at Risk'!AN$5</f>
        <v>4.6935066578483514E-3</v>
      </c>
      <c r="AO132" s="3">
        <f>'Population at Risk'!AO132/'Population at Risk'!AO$5</f>
        <v>4.6935066578483522E-3</v>
      </c>
      <c r="AP132" s="3">
        <f>'Population at Risk'!AP132/'Population at Risk'!AP$5</f>
        <v>2.2110788976386618E-3</v>
      </c>
      <c r="AQ132" s="3">
        <f>'Population at Risk'!AQ132/'Population at Risk'!AQ$5</f>
        <v>5.4034138896503908E-3</v>
      </c>
      <c r="AR132" s="3">
        <f>'Population at Risk'!AR132/'Population at Risk'!AR$5</f>
        <v>4.1607351780884811E-3</v>
      </c>
      <c r="AS132" s="3">
        <f>'Population at Risk'!AS132/'Population at Risk'!AS$5</f>
        <v>3.6535139513089545E-3</v>
      </c>
      <c r="AT132" s="3">
        <f>'Population at Risk'!AT132/'Population at Risk'!AT$5</f>
        <v>5.1185487723768436E-4</v>
      </c>
      <c r="AU132" s="3">
        <f>'Population at Risk'!AU132/'Population at Risk'!AU$5</f>
        <v>5.1185487723768414E-4</v>
      </c>
      <c r="AV132" s="3">
        <f>'Population at Risk'!AV132/'Population at Risk'!AV$5</f>
        <v>8.0828205567774602E-3</v>
      </c>
      <c r="AW132" s="3">
        <f>'Population at Risk'!AW132/'Population at Risk'!AW$5</f>
        <v>6.3047731734061085E-3</v>
      </c>
      <c r="AX132" s="3">
        <f>'Population at Risk'!AX132/'Population at Risk'!AX$5</f>
        <v>3.2091530907098981E-3</v>
      </c>
      <c r="AY132" s="3">
        <f>'Population at Risk'!AY132/'Population at Risk'!AY$5</f>
        <v>3.8064927318911582E-3</v>
      </c>
      <c r="AZ132" s="3">
        <f>'Population at Risk'!AZ132/'Population at Risk'!AZ$5</f>
        <v>3.0713291932941153E-3</v>
      </c>
      <c r="BA132" s="3">
        <f>'Population at Risk'!BA132/'Population at Risk'!BA$5</f>
        <v>6.9211865872015801E-3</v>
      </c>
      <c r="BB132" s="3">
        <f>'Population at Risk'!BB132/'Population at Risk'!BB$5</f>
        <v>4.88189060297484E-3</v>
      </c>
      <c r="BC132" s="5">
        <f>'Population at Risk'!BC132/'Population at Risk'!BC$5</f>
        <v>5.5718117400787564E-3</v>
      </c>
      <c r="BD132" s="9">
        <v>130</v>
      </c>
    </row>
    <row r="133" spans="1:56" x14ac:dyDescent="0.35">
      <c r="A133" s="3"/>
      <c r="B133" s="3" t="s">
        <v>60</v>
      </c>
      <c r="C133" s="60">
        <f>'Population at Risk'!C133/'Population at Risk'!C$5</f>
        <v>2.9818128384394515E-3</v>
      </c>
      <c r="D133" s="3">
        <f>'Population at Risk'!D133/'Population at Risk'!D$5</f>
        <v>2.2276049502289604E-3</v>
      </c>
      <c r="E133" s="3">
        <f>'Population at Risk'!E133/'Population at Risk'!E$5</f>
        <v>1.5619213066174029E-3</v>
      </c>
      <c r="F133" s="3">
        <f>'Population at Risk'!F133/'Population at Risk'!F$5</f>
        <v>2.3950129827627459E-3</v>
      </c>
      <c r="G133" s="3">
        <f>'Population at Risk'!G133/'Population at Risk'!G$5</f>
        <v>2.7174293206271203E-3</v>
      </c>
      <c r="H133" s="3">
        <f>'Population at Risk'!H133/'Population at Risk'!H$5</f>
        <v>3.4988146345773376E-3</v>
      </c>
      <c r="I133" s="3">
        <f>'Population at Risk'!I133/'Population at Risk'!I$5</f>
        <v>2.5253265015691066E-3</v>
      </c>
      <c r="J133" s="3">
        <f>'Population at Risk'!J133/'Population at Risk'!J$5</f>
        <v>2.4546391700242779E-3</v>
      </c>
      <c r="K133" s="3">
        <f>'Population at Risk'!K133/'Population at Risk'!K$5</f>
        <v>3.0230030194264828E-3</v>
      </c>
      <c r="L133" s="3">
        <f>'Population at Risk'!L133/'Population at Risk'!L$5</f>
        <v>4.9969957927491699E-3</v>
      </c>
      <c r="M133" s="3">
        <f>'Population at Risk'!M133/'Population at Risk'!M$5</f>
        <v>4.9969957927491707E-3</v>
      </c>
      <c r="N133" s="3">
        <f>'Population at Risk'!N133/'Population at Risk'!N$5</f>
        <v>2.7016087292905566E-3</v>
      </c>
      <c r="O133" s="3">
        <f>'Population at Risk'!O133/'Population at Risk'!O$5</f>
        <v>3.7025437592120942E-3</v>
      </c>
      <c r="P133" s="3">
        <f>'Population at Risk'!P133/'Population at Risk'!P$5</f>
        <v>3.000479898311331E-3</v>
      </c>
      <c r="Q133" s="3">
        <f>'Population at Risk'!Q133/'Population at Risk'!Q$5</f>
        <v>4.3729325672945433E-3</v>
      </c>
      <c r="R133" s="3">
        <f>'Population at Risk'!R133/'Population at Risk'!R$5</f>
        <v>1.4733510516839676E-3</v>
      </c>
      <c r="S133" s="3">
        <f>'Population at Risk'!S133/'Population at Risk'!S$5</f>
        <v>2.7822510668041875E-3</v>
      </c>
      <c r="T133" s="3">
        <f>'Population at Risk'!T133/'Population at Risk'!T$5</f>
        <v>1.6984323132826135E-3</v>
      </c>
      <c r="U133" s="3">
        <f>'Population at Risk'!U133/'Population at Risk'!U$5</f>
        <v>3.419939619772478E-3</v>
      </c>
      <c r="V133" s="3">
        <f>'Population at Risk'!V133/'Population at Risk'!V$5</f>
        <v>4.3156155646105598E-3</v>
      </c>
      <c r="W133" s="3">
        <f>'Population at Risk'!W133/'Population at Risk'!W$5</f>
        <v>3.1828352237704902E-3</v>
      </c>
      <c r="X133" s="3">
        <f>'Population at Risk'!X133/'Population at Risk'!X$5</f>
        <v>3.1828352237704915E-3</v>
      </c>
      <c r="Y133" s="3">
        <f>'Population at Risk'!Y133/'Population at Risk'!Y$5</f>
        <v>3.4429688016109159E-3</v>
      </c>
      <c r="Z133" s="3">
        <f>'Population at Risk'!Z133/'Population at Risk'!Z$5</f>
        <v>1.4967705949961605E-3</v>
      </c>
      <c r="AA133" s="3">
        <f>'Population at Risk'!AA133/'Population at Risk'!AA$5</f>
        <v>2.8196890762725402E-3</v>
      </c>
      <c r="AB133" s="3">
        <f>'Population at Risk'!AB133/'Population at Risk'!AB$5</f>
        <v>2.2761786159907547E-3</v>
      </c>
      <c r="AC133" s="3">
        <f>'Population at Risk'!AC133/'Population at Risk'!AC$5</f>
        <v>2.1326864943311073E-3</v>
      </c>
      <c r="AD133" s="3">
        <f>'Population at Risk'!AD133/'Population at Risk'!AD$5</f>
        <v>2.5056365741313326E-3</v>
      </c>
      <c r="AE133" s="3">
        <f>'Population at Risk'!AE133/'Population at Risk'!AE$5</f>
        <v>2.5619412068478608E-3</v>
      </c>
      <c r="AF133" s="3">
        <f>'Population at Risk'!AF133/'Population at Risk'!AF$5</f>
        <v>1.9632410640198403E-3</v>
      </c>
      <c r="AG133" s="3">
        <f>'Population at Risk'!AG133/'Population at Risk'!AG$5</f>
        <v>2.5619412068478603E-3</v>
      </c>
      <c r="AH133" s="3">
        <f>'Population at Risk'!AH133/'Population at Risk'!AH$5</f>
        <v>4.0471470238948627E-3</v>
      </c>
      <c r="AI133" s="3">
        <f>'Population at Risk'!AI133/'Population at Risk'!AI$5</f>
        <v>2.6526113877161318E-3</v>
      </c>
      <c r="AJ133" s="3">
        <f>'Population at Risk'!AJ133/'Population at Risk'!AJ$5</f>
        <v>4.5298013425564424E-3</v>
      </c>
      <c r="AK133" s="3">
        <f>'Population at Risk'!AK133/'Population at Risk'!AK$5</f>
        <v>2.4749438511775051E-3</v>
      </c>
      <c r="AL133" s="3">
        <f>'Population at Risk'!AL133/'Population at Risk'!AL$5</f>
        <v>2.3718968414771138E-3</v>
      </c>
      <c r="AM133" s="3">
        <f>'Population at Risk'!AM133/'Population at Risk'!AM$5</f>
        <v>3.8838435525545448E-3</v>
      </c>
      <c r="AN133" s="3">
        <f>'Population at Risk'!AN133/'Population at Risk'!AN$5</f>
        <v>2.0280584324036087E-3</v>
      </c>
      <c r="AO133" s="3">
        <f>'Population at Risk'!AO133/'Population at Risk'!AO$5</f>
        <v>2.0280584324036091E-3</v>
      </c>
      <c r="AP133" s="3">
        <f>'Population at Risk'!AP133/'Population at Risk'!AP$5</f>
        <v>1.4357655179471831E-3</v>
      </c>
      <c r="AQ133" s="3">
        <f>'Population at Risk'!AQ133/'Population at Risk'!AQ$5</f>
        <v>3.788811437055368E-3</v>
      </c>
      <c r="AR133" s="3">
        <f>'Population at Risk'!AR133/'Population at Risk'!AR$5</f>
        <v>2.8244152005556613E-3</v>
      </c>
      <c r="AS133" s="3">
        <f>'Population at Risk'!AS133/'Population at Risk'!AS$5</f>
        <v>2.3069330949693689E-3</v>
      </c>
      <c r="AT133" s="3">
        <f>'Population at Risk'!AT133/'Population at Risk'!AT$5</f>
        <v>3.8389115792826327E-4</v>
      </c>
      <c r="AU133" s="3">
        <f>'Population at Risk'!AU133/'Population at Risk'!AU$5</f>
        <v>3.8389115792826311E-4</v>
      </c>
      <c r="AV133" s="3">
        <f>'Population at Risk'!AV133/'Population at Risk'!AV$5</f>
        <v>5.0036508208622377E-3</v>
      </c>
      <c r="AW133" s="3">
        <f>'Population at Risk'!AW133/'Population at Risk'!AW$5</f>
        <v>4.2639217415521083E-3</v>
      </c>
      <c r="AX133" s="3">
        <f>'Population at Risk'!AX133/'Population at Risk'!AX$5</f>
        <v>2.2110911246996431E-3</v>
      </c>
      <c r="AY133" s="3">
        <f>'Population at Risk'!AY133/'Population at Risk'!AY$5</f>
        <v>2.618651028322286E-3</v>
      </c>
      <c r="AZ133" s="3">
        <f>'Population at Risk'!AZ133/'Population at Risk'!AZ$5</f>
        <v>2.1123223227349323E-3</v>
      </c>
      <c r="BA133" s="3">
        <f>'Population at Risk'!BA133/'Population at Risk'!BA$5</f>
        <v>4.2753250480382721E-3</v>
      </c>
      <c r="BB133" s="3">
        <f>'Population at Risk'!BB133/'Population at Risk'!BB$5</f>
        <v>3.2387507894561874E-3</v>
      </c>
      <c r="BC133" s="5">
        <f>'Population at Risk'!BC133/'Population at Risk'!BC$5</f>
        <v>3.419939619772478E-3</v>
      </c>
      <c r="BD133" s="9">
        <v>131</v>
      </c>
    </row>
    <row r="134" spans="1:56" x14ac:dyDescent="0.35">
      <c r="A134" s="3"/>
      <c r="B134" s="3" t="s">
        <v>80</v>
      </c>
      <c r="C134" s="60">
        <f>'Population at Risk'!C134/'Population at Risk'!C$5</f>
        <v>1.5272699904202069E-3</v>
      </c>
      <c r="D134" s="3">
        <f>'Population at Risk'!D134/'Population at Risk'!D$5</f>
        <v>1.0347984052523961E-3</v>
      </c>
      <c r="E134" s="3">
        <f>'Population at Risk'!E134/'Population at Risk'!E$5</f>
        <v>6.0029065142385254E-4</v>
      </c>
      <c r="F134" s="3">
        <f>'Population at Risk'!F134/'Population at Risk'!F$5</f>
        <v>1.2871875942601541E-3</v>
      </c>
      <c r="G134" s="3">
        <f>'Population at Risk'!G134/'Population at Risk'!G$5</f>
        <v>1.33939644239441E-3</v>
      </c>
      <c r="H134" s="3">
        <f>'Population at Risk'!H134/'Population at Risk'!H$5</f>
        <v>1.8521155428465213E-3</v>
      </c>
      <c r="I134" s="3">
        <f>'Population at Risk'!I134/'Population at Risk'!I$5</f>
        <v>1.725449329126403E-3</v>
      </c>
      <c r="J134" s="3">
        <f>'Population at Risk'!J134/'Population at Risk'!J$5</f>
        <v>1.150329057539053E-3</v>
      </c>
      <c r="K134" s="3">
        <f>'Population at Risk'!K134/'Population at Risk'!K$5</f>
        <v>1.475796749641275E-3</v>
      </c>
      <c r="L134" s="3">
        <f>'Population at Risk'!L134/'Population at Risk'!L$5</f>
        <v>2.43421407399788E-3</v>
      </c>
      <c r="M134" s="3">
        <f>'Population at Risk'!M134/'Population at Risk'!M$5</f>
        <v>2.4342140739978804E-3</v>
      </c>
      <c r="N134" s="3">
        <f>'Population at Risk'!N134/'Population at Risk'!N$5</f>
        <v>1.318967224737814E-3</v>
      </c>
      <c r="O134" s="3">
        <f>'Population at Risk'!O134/'Population at Risk'!O$5</f>
        <v>1.9809127675336413E-3</v>
      </c>
      <c r="P134" s="3">
        <f>'Population at Risk'!P134/'Population at Risk'!P$5</f>
        <v>1.7081940015138766E-3</v>
      </c>
      <c r="Q134" s="3">
        <f>'Population at Risk'!Q134/'Population at Risk'!Q$5</f>
        <v>2.0245058181919181E-3</v>
      </c>
      <c r="R134" s="3">
        <f>'Population at Risk'!R134/'Population at Risk'!R$5</f>
        <v>5.7496626407179232E-4</v>
      </c>
      <c r="S134" s="3">
        <f>'Population at Risk'!S134/'Population at Risk'!S$5</f>
        <v>1.3901101133047199E-3</v>
      </c>
      <c r="T134" s="3">
        <f>'Population at Risk'!T134/'Population at Risk'!T$5</f>
        <v>8.4610547474884786E-4</v>
      </c>
      <c r="U134" s="3">
        <f>'Population at Risk'!U134/'Population at Risk'!U$5</f>
        <v>1.8828881052679934E-3</v>
      </c>
      <c r="V134" s="3">
        <f>'Population at Risk'!V134/'Population at Risk'!V$5</f>
        <v>2.0797156911361368E-3</v>
      </c>
      <c r="W134" s="3">
        <f>'Population at Risk'!W134/'Population at Risk'!W$5</f>
        <v>1.5587917382930646E-3</v>
      </c>
      <c r="X134" s="3">
        <f>'Population at Risk'!X134/'Population at Risk'!X$5</f>
        <v>1.5587917382930653E-3</v>
      </c>
      <c r="Y134" s="3">
        <f>'Population at Risk'!Y134/'Population at Risk'!Y$5</f>
        <v>1.6436283223770704E-3</v>
      </c>
      <c r="Z134" s="3">
        <f>'Population at Risk'!Z134/'Population at Risk'!Z$5</f>
        <v>7.409014445230994E-4</v>
      </c>
      <c r="AA134" s="3">
        <f>'Population at Risk'!AA134/'Population at Risk'!AA$5</f>
        <v>1.3339269835478972E-3</v>
      </c>
      <c r="AB134" s="3">
        <f>'Population at Risk'!AB134/'Population at Risk'!AB$5</f>
        <v>1.0658921777303883E-3</v>
      </c>
      <c r="AC134" s="3">
        <f>'Population at Risk'!AC134/'Population at Risk'!AC$5</f>
        <v>1.0201293343670465E-3</v>
      </c>
      <c r="AD134" s="3">
        <f>'Population at Risk'!AD134/'Population at Risk'!AD$5</f>
        <v>1.3085390430183717E-3</v>
      </c>
      <c r="AE134" s="3">
        <f>'Population at Risk'!AE134/'Population at Risk'!AE$5</f>
        <v>1.3705858308239584E-3</v>
      </c>
      <c r="AF134" s="3">
        <f>'Population at Risk'!AF134/'Population at Risk'!AF$5</f>
        <v>8.9905431903712315E-4</v>
      </c>
      <c r="AG134" s="3">
        <f>'Population at Risk'!AG134/'Population at Risk'!AG$5</f>
        <v>1.3705858308239581E-3</v>
      </c>
      <c r="AH134" s="3">
        <f>'Population at Risk'!AH134/'Population at Risk'!AH$5</f>
        <v>1.8940982201613209E-3</v>
      </c>
      <c r="AI134" s="3">
        <f>'Population at Risk'!AI134/'Population at Risk'!AI$5</f>
        <v>1.2737707334066495E-3</v>
      </c>
      <c r="AJ134" s="3">
        <f>'Population at Risk'!AJ134/'Population at Risk'!AJ$5</f>
        <v>2.418975546875379E-3</v>
      </c>
      <c r="AK134" s="3">
        <f>'Population at Risk'!AK134/'Population at Risk'!AK$5</f>
        <v>1.2040267384106781E-3</v>
      </c>
      <c r="AL134" s="3">
        <f>'Population at Risk'!AL134/'Population at Risk'!AL$5</f>
        <v>1.1047190768523544E-3</v>
      </c>
      <c r="AM134" s="3">
        <f>'Population at Risk'!AM134/'Population at Risk'!AM$5</f>
        <v>1.732612842307267E-3</v>
      </c>
      <c r="AN134" s="3">
        <f>'Population at Risk'!AN134/'Population at Risk'!AN$5</f>
        <v>9.2711242624164973E-4</v>
      </c>
      <c r="AO134" s="3">
        <f>'Population at Risk'!AO134/'Population at Risk'!AO$5</f>
        <v>9.2711242624164984E-4</v>
      </c>
      <c r="AP134" s="3">
        <f>'Population at Risk'!AP134/'Population at Risk'!AP$5</f>
        <v>7.7531337969147891E-4</v>
      </c>
      <c r="AQ134" s="3">
        <f>'Population at Risk'!AQ134/'Population at Risk'!AQ$5</f>
        <v>1.5962546974518984E-3</v>
      </c>
      <c r="AR134" s="3">
        <f>'Population at Risk'!AR134/'Population at Risk'!AR$5</f>
        <v>1.3876593873373263E-3</v>
      </c>
      <c r="AS134" s="3">
        <f>'Population at Risk'!AS134/'Population at Risk'!AS$5</f>
        <v>1.5762303047075774E-3</v>
      </c>
      <c r="AT134" s="3">
        <f>'Population at Risk'!AT134/'Population at Risk'!AT$5</f>
        <v>6.3981859654710545E-5</v>
      </c>
      <c r="AU134" s="3">
        <f>'Population at Risk'!AU134/'Population at Risk'!AU$5</f>
        <v>6.3981859654710518E-5</v>
      </c>
      <c r="AV134" s="3">
        <f>'Population at Risk'!AV134/'Population at Risk'!AV$5</f>
        <v>2.8610618796212277E-3</v>
      </c>
      <c r="AW134" s="3">
        <f>'Population at Risk'!AW134/'Population at Risk'!AW$5</f>
        <v>2.0955170952072326E-3</v>
      </c>
      <c r="AX134" s="3">
        <f>'Population at Risk'!AX134/'Population at Risk'!AX$5</f>
        <v>9.9806196601025569E-4</v>
      </c>
      <c r="AY134" s="3">
        <f>'Population at Risk'!AY134/'Population at Risk'!AY$5</f>
        <v>1.3127000644553727E-3</v>
      </c>
      <c r="AZ134" s="3">
        <f>'Population at Risk'!AZ134/'Population at Risk'!AZ$5</f>
        <v>1.0906352645575024E-3</v>
      </c>
      <c r="BA134" s="3">
        <f>'Population at Risk'!BA134/'Population at Risk'!BA$5</f>
        <v>2.0650626647128259E-3</v>
      </c>
      <c r="BB134" s="3">
        <f>'Population at Risk'!BB134/'Population at Risk'!BB$5</f>
        <v>1.4190752934933818E-3</v>
      </c>
      <c r="BC134" s="5">
        <f>'Population at Risk'!BC134/'Population at Risk'!BC$5</f>
        <v>1.8828881052679934E-3</v>
      </c>
      <c r="BD134" s="9">
        <v>132</v>
      </c>
    </row>
    <row r="135" spans="1:56" x14ac:dyDescent="0.35">
      <c r="A135" s="4"/>
      <c r="B135" s="4" t="s">
        <v>79</v>
      </c>
      <c r="C135" s="60">
        <f>'Population at Risk'!C135/'Population at Risk'!C$5</f>
        <v>6.148749312081353E-4</v>
      </c>
      <c r="D135" s="3">
        <f>'Population at Risk'!D135/'Population at Risk'!D$5</f>
        <v>4.6163162390002095E-4</v>
      </c>
      <c r="E135" s="3">
        <f>'Population at Risk'!E135/'Population at Risk'!E$5</f>
        <v>3.2637161630811402E-4</v>
      </c>
      <c r="F135" s="3">
        <f>'Population at Risk'!F135/'Population at Risk'!F$5</f>
        <v>7.1744882303024994E-4</v>
      </c>
      <c r="G135" s="3">
        <f>'Population at Risk'!G135/'Population at Risk'!G$5</f>
        <v>4.507584181135034E-4</v>
      </c>
      <c r="H135" s="3">
        <f>'Population at Risk'!H135/'Population at Risk'!H$5</f>
        <v>7.2064132030755549E-4</v>
      </c>
      <c r="I135" s="3">
        <f>'Population at Risk'!I135/'Population at Risk'!I$5</f>
        <v>6.3990173795416274E-4</v>
      </c>
      <c r="J135" s="3">
        <f>'Population at Risk'!J135/'Population at Risk'!J$5</f>
        <v>3.3513523723578703E-4</v>
      </c>
      <c r="K135" s="3">
        <f>'Population at Risk'!K135/'Population at Risk'!K$5</f>
        <v>4.7606346762621774E-4</v>
      </c>
      <c r="L135" s="3">
        <f>'Population at Risk'!L135/'Population at Risk'!L$5</f>
        <v>1.0628258632948491E-3</v>
      </c>
      <c r="M135" s="3">
        <f>'Population at Risk'!M135/'Population at Risk'!M$5</f>
        <v>1.0628258632948493E-3</v>
      </c>
      <c r="N135" s="3">
        <f>'Population at Risk'!N135/'Population at Risk'!N$5</f>
        <v>6.0945382108574847E-4</v>
      </c>
      <c r="O135" s="3">
        <f>'Population at Risk'!O135/'Population at Risk'!O$5</f>
        <v>7.2598897239452818E-4</v>
      </c>
      <c r="P135" s="3">
        <f>'Population at Risk'!P135/'Population at Risk'!P$5</f>
        <v>9.506470964946791E-4</v>
      </c>
      <c r="Q135" s="3">
        <f>'Population at Risk'!Q135/'Population at Risk'!Q$5</f>
        <v>9.0427926545905677E-4</v>
      </c>
      <c r="R135" s="3">
        <f>'Population at Risk'!R135/'Population at Risk'!R$5</f>
        <v>3.0545082778813965E-4</v>
      </c>
      <c r="S135" s="3">
        <f>'Population at Risk'!S135/'Population at Risk'!S$5</f>
        <v>6.0722121822952692E-4</v>
      </c>
      <c r="T135" s="3">
        <f>'Population at Risk'!T135/'Population at Risk'!T$5</f>
        <v>4.5104887440655493E-4</v>
      </c>
      <c r="U135" s="3">
        <f>'Population at Risk'!U135/'Population at Risk'!U$5</f>
        <v>3.4583659076350899E-4</v>
      </c>
      <c r="V135" s="3">
        <f>'Population at Risk'!V135/'Population at Risk'!V$5</f>
        <v>7.6448047144529925E-4</v>
      </c>
      <c r="W135" s="3">
        <f>'Population at Risk'!W135/'Population at Risk'!W$5</f>
        <v>6.9601863663318233E-4</v>
      </c>
      <c r="X135" s="3">
        <f>'Population at Risk'!X135/'Population at Risk'!X$5</f>
        <v>6.9601863663318266E-4</v>
      </c>
      <c r="Y135" s="3">
        <f>'Population at Risk'!Y135/'Population at Risk'!Y$5</f>
        <v>5.6229389976057676E-4</v>
      </c>
      <c r="Z135" s="3">
        <f>'Population at Risk'!Z135/'Population at Risk'!Z$5</f>
        <v>3.0683797197421288E-4</v>
      </c>
      <c r="AA135" s="3">
        <f>'Population at Risk'!AA135/'Population at Risk'!AA$5</f>
        <v>5.0809212144023192E-4</v>
      </c>
      <c r="AB135" s="3">
        <f>'Population at Risk'!AB135/'Population at Risk'!AB$5</f>
        <v>4.7256303446174846E-4</v>
      </c>
      <c r="AC135" s="3">
        <f>'Population at Risk'!AC135/'Population at Risk'!AC$5</f>
        <v>4.2676551571954737E-4</v>
      </c>
      <c r="AD135" s="3">
        <f>'Population at Risk'!AD135/'Population at Risk'!AD$5</f>
        <v>6.1472575922016904E-4</v>
      </c>
      <c r="AE135" s="3">
        <f>'Population at Risk'!AE135/'Population at Risk'!AE$5</f>
        <v>7.169218192002245E-4</v>
      </c>
      <c r="AF135" s="3">
        <f>'Population at Risk'!AF135/'Population at Risk'!AF$5</f>
        <v>3.3026485189118811E-4</v>
      </c>
      <c r="AG135" s="3">
        <f>'Population at Risk'!AG135/'Population at Risk'!AG$5</f>
        <v>7.1692181920022418E-4</v>
      </c>
      <c r="AH135" s="3">
        <f>'Population at Risk'!AH135/'Population at Risk'!AH$5</f>
        <v>6.5155308124623167E-4</v>
      </c>
      <c r="AI135" s="3">
        <f>'Population at Risk'!AI135/'Population at Risk'!AI$5</f>
        <v>5.6576111255371496E-4</v>
      </c>
      <c r="AJ135" s="3">
        <f>'Population at Risk'!AJ135/'Population at Risk'!AJ$5</f>
        <v>9.8607920382181051E-4</v>
      </c>
      <c r="AK135" s="3">
        <f>'Population at Risk'!AK135/'Population at Risk'!AK$5</f>
        <v>5.1840040126015306E-4</v>
      </c>
      <c r="AL135" s="3">
        <f>'Population at Risk'!AL135/'Population at Risk'!AL$5</f>
        <v>4.5488432576273419E-4</v>
      </c>
      <c r="AM135" s="3">
        <f>'Population at Risk'!AM135/'Population at Risk'!AM$5</f>
        <v>5.7366152273260747E-4</v>
      </c>
      <c r="AN135" s="3">
        <f>'Population at Risk'!AN135/'Population at Risk'!AN$5</f>
        <v>5.2150073976092802E-4</v>
      </c>
      <c r="AO135" s="3">
        <f>'Population at Risk'!AO135/'Population at Risk'!AO$5</f>
        <v>5.2150073976092802E-4</v>
      </c>
      <c r="AP135" s="3">
        <f>'Population at Risk'!AP135/'Population at Risk'!AP$5</f>
        <v>2.8715310358943662E-4</v>
      </c>
      <c r="AQ135" s="3">
        <f>'Population at Risk'!AQ135/'Population at Risk'!AQ$5</f>
        <v>6.6969306272407231E-4</v>
      </c>
      <c r="AR135" s="3">
        <f>'Population at Risk'!AR135/'Population at Risk'!AR$5</f>
        <v>5.6971791656844969E-4</v>
      </c>
      <c r="AS135" s="3">
        <f>'Population at Risk'!AS135/'Population at Risk'!AS$5</f>
        <v>5.8456223220943273E-4</v>
      </c>
      <c r="AT135" s="3">
        <f>'Population at Risk'!AT135/'Population at Risk'!AT$5</f>
        <v>0</v>
      </c>
      <c r="AU135" s="3">
        <f>'Population at Risk'!AU135/'Population at Risk'!AU$5</f>
        <v>0</v>
      </c>
      <c r="AV135" s="3">
        <f>'Population at Risk'!AV135/'Population at Risk'!AV$5</f>
        <v>1.1290289031689151E-3</v>
      </c>
      <c r="AW135" s="3">
        <f>'Population at Risk'!AW135/'Population at Risk'!AW$5</f>
        <v>7.4709739916083942E-4</v>
      </c>
      <c r="AX135" s="3">
        <f>'Population at Risk'!AX135/'Population at Risk'!AX$5</f>
        <v>2.6103159111037452E-4</v>
      </c>
      <c r="AY135" s="3">
        <f>'Population at Risk'!AY135/'Population at Risk'!AY$5</f>
        <v>6.0235722752001041E-4</v>
      </c>
      <c r="AZ135" s="3">
        <f>'Population at Risk'!AZ135/'Population at Risk'!AZ$5</f>
        <v>5.1711154785053989E-4</v>
      </c>
      <c r="BA135" s="3">
        <f>'Population at Risk'!BA135/'Population at Risk'!BA$5</f>
        <v>6.1306547858662019E-4</v>
      </c>
      <c r="BB135" s="3">
        <f>'Population at Risk'!BB135/'Population at Risk'!BB$5</f>
        <v>5.0244771157181942E-4</v>
      </c>
      <c r="BC135" s="5">
        <f>'Population at Risk'!BC135/'Population at Risk'!BC$5</f>
        <v>3.4583659076350899E-4</v>
      </c>
      <c r="BD135" s="9">
        <v>133</v>
      </c>
    </row>
    <row r="136" spans="1:56" x14ac:dyDescent="0.35">
      <c r="A136" t="s">
        <v>135</v>
      </c>
      <c r="B136" s="3" t="s">
        <v>83</v>
      </c>
      <c r="C136" s="60">
        <f>'Population at Risk'!C136/'Population at Risk'!C$5</f>
        <v>0</v>
      </c>
      <c r="D136" s="3">
        <f>'Population at Risk'!D136/'Population at Risk'!D$5</f>
        <v>0</v>
      </c>
      <c r="E136" s="3">
        <f>'Population at Risk'!E136/'Population at Risk'!E$5</f>
        <v>0</v>
      </c>
      <c r="F136" s="3">
        <f>'Population at Risk'!F136/'Population at Risk'!F$5</f>
        <v>0</v>
      </c>
      <c r="G136" s="3">
        <f>'Population at Risk'!G136/'Population at Risk'!G$5</f>
        <v>0</v>
      </c>
      <c r="H136" s="3">
        <f>'Population at Risk'!H136/'Population at Risk'!H$5</f>
        <v>0</v>
      </c>
      <c r="I136" s="3">
        <f>'Population at Risk'!I136/'Population at Risk'!I$5</f>
        <v>0</v>
      </c>
      <c r="J136" s="3">
        <f>'Population at Risk'!J136/'Population at Risk'!J$5</f>
        <v>0</v>
      </c>
      <c r="K136" s="3">
        <f>'Population at Risk'!K136/'Population at Risk'!K$5</f>
        <v>0</v>
      </c>
      <c r="L136" s="3">
        <f>'Population at Risk'!L136/'Population at Risk'!L$5</f>
        <v>0</v>
      </c>
      <c r="M136" s="3">
        <f>'Population at Risk'!M136/'Population at Risk'!M$5</f>
        <v>0</v>
      </c>
      <c r="N136" s="3">
        <f>'Population at Risk'!N136/'Population at Risk'!N$5</f>
        <v>0</v>
      </c>
      <c r="O136" s="3">
        <f>'Population at Risk'!O136/'Population at Risk'!O$5</f>
        <v>0</v>
      </c>
      <c r="P136" s="3">
        <f>'Population at Risk'!P136/'Population at Risk'!P$5</f>
        <v>0</v>
      </c>
      <c r="Q136" s="3">
        <f>'Population at Risk'!Q136/'Population at Risk'!Q$5</f>
        <v>0</v>
      </c>
      <c r="R136" s="3">
        <f>'Population at Risk'!R136/'Population at Risk'!R$5</f>
        <v>0</v>
      </c>
      <c r="S136" s="3">
        <f>'Population at Risk'!S136/'Population at Risk'!S$5</f>
        <v>0</v>
      </c>
      <c r="T136" s="3">
        <f>'Population at Risk'!T136/'Population at Risk'!T$5</f>
        <v>0</v>
      </c>
      <c r="U136" s="3">
        <f>'Population at Risk'!U136/'Population at Risk'!U$5</f>
        <v>0</v>
      </c>
      <c r="V136" s="3">
        <f>'Population at Risk'!V136/'Population at Risk'!V$5</f>
        <v>0</v>
      </c>
      <c r="W136" s="3">
        <f>'Population at Risk'!W136/'Population at Risk'!W$5</f>
        <v>0</v>
      </c>
      <c r="X136" s="3">
        <f>'Population at Risk'!X136/'Population at Risk'!X$5</f>
        <v>0</v>
      </c>
      <c r="Y136" s="3">
        <f>'Population at Risk'!Y136/'Population at Risk'!Y$5</f>
        <v>0</v>
      </c>
      <c r="Z136" s="3">
        <f>'Population at Risk'!Z136/'Population at Risk'!Z$5</f>
        <v>0</v>
      </c>
      <c r="AA136" s="3">
        <f>'Population at Risk'!AA136/'Population at Risk'!AA$5</f>
        <v>0</v>
      </c>
      <c r="AB136" s="3">
        <f>'Population at Risk'!AB136/'Population at Risk'!AB$5</f>
        <v>0</v>
      </c>
      <c r="AC136" s="3">
        <f>'Population at Risk'!AC136/'Population at Risk'!AC$5</f>
        <v>0</v>
      </c>
      <c r="AD136" s="3">
        <f>'Population at Risk'!AD136/'Population at Risk'!AD$5</f>
        <v>0</v>
      </c>
      <c r="AE136" s="3">
        <f>'Population at Risk'!AE136/'Population at Risk'!AE$5</f>
        <v>0</v>
      </c>
      <c r="AF136" s="3">
        <f>'Population at Risk'!AF136/'Population at Risk'!AF$5</f>
        <v>0</v>
      </c>
      <c r="AG136" s="3">
        <f>'Population at Risk'!AG136/'Population at Risk'!AG$5</f>
        <v>0</v>
      </c>
      <c r="AH136" s="3">
        <f>'Population at Risk'!AH136/'Population at Risk'!AH$5</f>
        <v>0</v>
      </c>
      <c r="AI136" s="3">
        <f>'Population at Risk'!AI136/'Population at Risk'!AI$5</f>
        <v>0</v>
      </c>
      <c r="AJ136" s="3">
        <f>'Population at Risk'!AJ136/'Population at Risk'!AJ$5</f>
        <v>0</v>
      </c>
      <c r="AK136" s="3">
        <f>'Population at Risk'!AK136/'Population at Risk'!AK$5</f>
        <v>0</v>
      </c>
      <c r="AL136" s="3">
        <f>'Population at Risk'!AL136/'Population at Risk'!AL$5</f>
        <v>0</v>
      </c>
      <c r="AM136" s="3">
        <f>'Population at Risk'!AM136/'Population at Risk'!AM$5</f>
        <v>0</v>
      </c>
      <c r="AN136" s="3">
        <f>'Population at Risk'!AN136/'Population at Risk'!AN$5</f>
        <v>0</v>
      </c>
      <c r="AO136" s="3">
        <f>'Population at Risk'!AO136/'Population at Risk'!AO$5</f>
        <v>0</v>
      </c>
      <c r="AP136" s="3">
        <f>'Population at Risk'!AP136/'Population at Risk'!AP$5</f>
        <v>0</v>
      </c>
      <c r="AQ136" s="3">
        <f>'Population at Risk'!AQ136/'Population at Risk'!AQ$5</f>
        <v>0</v>
      </c>
      <c r="AR136" s="3">
        <f>'Population at Risk'!AR136/'Population at Risk'!AR$5</f>
        <v>0</v>
      </c>
      <c r="AS136" s="3">
        <f>'Population at Risk'!AS136/'Population at Risk'!AS$5</f>
        <v>0</v>
      </c>
      <c r="AT136" s="3">
        <f>'Population at Risk'!AT136/'Population at Risk'!AT$5</f>
        <v>0</v>
      </c>
      <c r="AU136" s="3">
        <f>'Population at Risk'!AU136/'Population at Risk'!AU$5</f>
        <v>0</v>
      </c>
      <c r="AV136" s="3">
        <f>'Population at Risk'!AV136/'Population at Risk'!AV$5</f>
        <v>0</v>
      </c>
      <c r="AW136" s="3">
        <f>'Population at Risk'!AW136/'Population at Risk'!AW$5</f>
        <v>0</v>
      </c>
      <c r="AX136" s="3">
        <f>'Population at Risk'!AX136/'Population at Risk'!AX$5</f>
        <v>0</v>
      </c>
      <c r="AY136" s="3">
        <f>'Population at Risk'!AY136/'Population at Risk'!AY$5</f>
        <v>0</v>
      </c>
      <c r="AZ136" s="3">
        <f>'Population at Risk'!AZ136/'Population at Risk'!AZ$5</f>
        <v>0</v>
      </c>
      <c r="BA136" s="3">
        <f>'Population at Risk'!BA136/'Population at Risk'!BA$5</f>
        <v>0</v>
      </c>
      <c r="BB136" s="3">
        <f>'Population at Risk'!BB136/'Population at Risk'!BB$5</f>
        <v>0</v>
      </c>
      <c r="BC136" s="5">
        <f>'Population at Risk'!BC136/'Population at Risk'!BC$5</f>
        <v>0</v>
      </c>
      <c r="BD136" s="9">
        <v>134</v>
      </c>
    </row>
    <row r="137" spans="1:56" x14ac:dyDescent="0.35">
      <c r="B137" s="3" t="s">
        <v>61</v>
      </c>
      <c r="C137" s="60">
        <f>'Population at Risk'!C137/'Population at Risk'!C$5</f>
        <v>0</v>
      </c>
      <c r="D137" s="3">
        <f>'Population at Risk'!D137/'Population at Risk'!D$5</f>
        <v>0</v>
      </c>
      <c r="E137" s="3">
        <f>'Population at Risk'!E137/'Population at Risk'!E$5</f>
        <v>0</v>
      </c>
      <c r="F137" s="3">
        <f>'Population at Risk'!F137/'Population at Risk'!F$5</f>
        <v>0</v>
      </c>
      <c r="G137" s="3">
        <f>'Population at Risk'!G137/'Population at Risk'!G$5</f>
        <v>0</v>
      </c>
      <c r="H137" s="3">
        <f>'Population at Risk'!H137/'Population at Risk'!H$5</f>
        <v>0</v>
      </c>
      <c r="I137" s="3">
        <f>'Population at Risk'!I137/'Population at Risk'!I$5</f>
        <v>0</v>
      </c>
      <c r="J137" s="3">
        <f>'Population at Risk'!J137/'Population at Risk'!J$5</f>
        <v>0</v>
      </c>
      <c r="K137" s="3">
        <f>'Population at Risk'!K137/'Population at Risk'!K$5</f>
        <v>0</v>
      </c>
      <c r="L137" s="3">
        <f>'Population at Risk'!L137/'Population at Risk'!L$5</f>
        <v>0</v>
      </c>
      <c r="M137" s="3">
        <f>'Population at Risk'!M137/'Population at Risk'!M$5</f>
        <v>0</v>
      </c>
      <c r="N137" s="3">
        <f>'Population at Risk'!N137/'Population at Risk'!N$5</f>
        <v>0</v>
      </c>
      <c r="O137" s="3">
        <f>'Population at Risk'!O137/'Population at Risk'!O$5</f>
        <v>0</v>
      </c>
      <c r="P137" s="3">
        <f>'Population at Risk'!P137/'Population at Risk'!P$5</f>
        <v>0</v>
      </c>
      <c r="Q137" s="3">
        <f>'Population at Risk'!Q137/'Population at Risk'!Q$5</f>
        <v>0</v>
      </c>
      <c r="R137" s="3">
        <f>'Population at Risk'!R137/'Population at Risk'!R$5</f>
        <v>0</v>
      </c>
      <c r="S137" s="3">
        <f>'Population at Risk'!S137/'Population at Risk'!S$5</f>
        <v>0</v>
      </c>
      <c r="T137" s="3">
        <f>'Population at Risk'!T137/'Population at Risk'!T$5</f>
        <v>0</v>
      </c>
      <c r="U137" s="3">
        <f>'Population at Risk'!U137/'Population at Risk'!U$5</f>
        <v>0</v>
      </c>
      <c r="V137" s="3">
        <f>'Population at Risk'!V137/'Population at Risk'!V$5</f>
        <v>0</v>
      </c>
      <c r="W137" s="3">
        <f>'Population at Risk'!W137/'Population at Risk'!W$5</f>
        <v>0</v>
      </c>
      <c r="X137" s="3">
        <f>'Population at Risk'!X137/'Population at Risk'!X$5</f>
        <v>0</v>
      </c>
      <c r="Y137" s="3">
        <f>'Population at Risk'!Y137/'Population at Risk'!Y$5</f>
        <v>0</v>
      </c>
      <c r="Z137" s="3">
        <f>'Population at Risk'!Z137/'Population at Risk'!Z$5</f>
        <v>0</v>
      </c>
      <c r="AA137" s="3">
        <f>'Population at Risk'!AA137/'Population at Risk'!AA$5</f>
        <v>0</v>
      </c>
      <c r="AB137" s="3">
        <f>'Population at Risk'!AB137/'Population at Risk'!AB$5</f>
        <v>0</v>
      </c>
      <c r="AC137" s="3">
        <f>'Population at Risk'!AC137/'Population at Risk'!AC$5</f>
        <v>0</v>
      </c>
      <c r="AD137" s="3">
        <f>'Population at Risk'!AD137/'Population at Risk'!AD$5</f>
        <v>0</v>
      </c>
      <c r="AE137" s="3">
        <f>'Population at Risk'!AE137/'Population at Risk'!AE$5</f>
        <v>0</v>
      </c>
      <c r="AF137" s="3">
        <f>'Population at Risk'!AF137/'Population at Risk'!AF$5</f>
        <v>0</v>
      </c>
      <c r="AG137" s="3">
        <f>'Population at Risk'!AG137/'Population at Risk'!AG$5</f>
        <v>0</v>
      </c>
      <c r="AH137" s="3">
        <f>'Population at Risk'!AH137/'Population at Risk'!AH$5</f>
        <v>0</v>
      </c>
      <c r="AI137" s="3">
        <f>'Population at Risk'!AI137/'Population at Risk'!AI$5</f>
        <v>0</v>
      </c>
      <c r="AJ137" s="3">
        <f>'Population at Risk'!AJ137/'Population at Risk'!AJ$5</f>
        <v>0</v>
      </c>
      <c r="AK137" s="3">
        <f>'Population at Risk'!AK137/'Population at Risk'!AK$5</f>
        <v>0</v>
      </c>
      <c r="AL137" s="3">
        <f>'Population at Risk'!AL137/'Population at Risk'!AL$5</f>
        <v>0</v>
      </c>
      <c r="AM137" s="3">
        <f>'Population at Risk'!AM137/'Population at Risk'!AM$5</f>
        <v>0</v>
      </c>
      <c r="AN137" s="3">
        <f>'Population at Risk'!AN137/'Population at Risk'!AN$5</f>
        <v>0</v>
      </c>
      <c r="AO137" s="3">
        <f>'Population at Risk'!AO137/'Population at Risk'!AO$5</f>
        <v>0</v>
      </c>
      <c r="AP137" s="3">
        <f>'Population at Risk'!AP137/'Population at Risk'!AP$5</f>
        <v>0</v>
      </c>
      <c r="AQ137" s="3">
        <f>'Population at Risk'!AQ137/'Population at Risk'!AQ$5</f>
        <v>0</v>
      </c>
      <c r="AR137" s="3">
        <f>'Population at Risk'!AR137/'Population at Risk'!AR$5</f>
        <v>0</v>
      </c>
      <c r="AS137" s="3">
        <f>'Population at Risk'!AS137/'Population at Risk'!AS$5</f>
        <v>0</v>
      </c>
      <c r="AT137" s="3">
        <f>'Population at Risk'!AT137/'Population at Risk'!AT$5</f>
        <v>0</v>
      </c>
      <c r="AU137" s="3">
        <f>'Population at Risk'!AU137/'Population at Risk'!AU$5</f>
        <v>0</v>
      </c>
      <c r="AV137" s="3">
        <f>'Population at Risk'!AV137/'Population at Risk'!AV$5</f>
        <v>0</v>
      </c>
      <c r="AW137" s="3">
        <f>'Population at Risk'!AW137/'Population at Risk'!AW$5</f>
        <v>0</v>
      </c>
      <c r="AX137" s="3">
        <f>'Population at Risk'!AX137/'Population at Risk'!AX$5</f>
        <v>0</v>
      </c>
      <c r="AY137" s="3">
        <f>'Population at Risk'!AY137/'Population at Risk'!AY$5</f>
        <v>0</v>
      </c>
      <c r="AZ137" s="3">
        <f>'Population at Risk'!AZ137/'Population at Risk'!AZ$5</f>
        <v>0</v>
      </c>
      <c r="BA137" s="3">
        <f>'Population at Risk'!BA137/'Population at Risk'!BA$5</f>
        <v>0</v>
      </c>
      <c r="BB137" s="3">
        <f>'Population at Risk'!BB137/'Population at Risk'!BB$5</f>
        <v>0</v>
      </c>
      <c r="BC137" s="5">
        <f>'Population at Risk'!BC137/'Population at Risk'!BC$5</f>
        <v>0</v>
      </c>
      <c r="BD137" s="9">
        <v>135</v>
      </c>
    </row>
    <row r="138" spans="1:56" x14ac:dyDescent="0.35">
      <c r="B138" s="3" t="s">
        <v>78</v>
      </c>
      <c r="C138" s="60">
        <f>'Population at Risk'!C138/'Population at Risk'!C$5</f>
        <v>0</v>
      </c>
      <c r="D138" s="3">
        <f>'Population at Risk'!D138/'Population at Risk'!D$5</f>
        <v>0</v>
      </c>
      <c r="E138" s="3">
        <f>'Population at Risk'!E138/'Population at Risk'!E$5</f>
        <v>0</v>
      </c>
      <c r="F138" s="3">
        <f>'Population at Risk'!F138/'Population at Risk'!F$5</f>
        <v>0</v>
      </c>
      <c r="G138" s="3">
        <f>'Population at Risk'!G138/'Population at Risk'!G$5</f>
        <v>0</v>
      </c>
      <c r="H138" s="3">
        <f>'Population at Risk'!H138/'Population at Risk'!H$5</f>
        <v>0</v>
      </c>
      <c r="I138" s="3">
        <f>'Population at Risk'!I138/'Population at Risk'!I$5</f>
        <v>0</v>
      </c>
      <c r="J138" s="3">
        <f>'Population at Risk'!J138/'Population at Risk'!J$5</f>
        <v>0</v>
      </c>
      <c r="K138" s="3">
        <f>'Population at Risk'!K138/'Population at Risk'!K$5</f>
        <v>0</v>
      </c>
      <c r="L138" s="3">
        <f>'Population at Risk'!L138/'Population at Risk'!L$5</f>
        <v>0</v>
      </c>
      <c r="M138" s="3">
        <f>'Population at Risk'!M138/'Population at Risk'!M$5</f>
        <v>0</v>
      </c>
      <c r="N138" s="3">
        <f>'Population at Risk'!N138/'Population at Risk'!N$5</f>
        <v>0</v>
      </c>
      <c r="O138" s="3">
        <f>'Population at Risk'!O138/'Population at Risk'!O$5</f>
        <v>0</v>
      </c>
      <c r="P138" s="3">
        <f>'Population at Risk'!P138/'Population at Risk'!P$5</f>
        <v>0</v>
      </c>
      <c r="Q138" s="3">
        <f>'Population at Risk'!Q138/'Population at Risk'!Q$5</f>
        <v>0</v>
      </c>
      <c r="R138" s="3">
        <f>'Population at Risk'!R138/'Population at Risk'!R$5</f>
        <v>0</v>
      </c>
      <c r="S138" s="3">
        <f>'Population at Risk'!S138/'Population at Risk'!S$5</f>
        <v>0</v>
      </c>
      <c r="T138" s="3">
        <f>'Population at Risk'!T138/'Population at Risk'!T$5</f>
        <v>0</v>
      </c>
      <c r="U138" s="3">
        <f>'Population at Risk'!U138/'Population at Risk'!U$5</f>
        <v>0</v>
      </c>
      <c r="V138" s="3">
        <f>'Population at Risk'!V138/'Population at Risk'!V$5</f>
        <v>0</v>
      </c>
      <c r="W138" s="3">
        <f>'Population at Risk'!W138/'Population at Risk'!W$5</f>
        <v>0</v>
      </c>
      <c r="X138" s="3">
        <f>'Population at Risk'!X138/'Population at Risk'!X$5</f>
        <v>0</v>
      </c>
      <c r="Y138" s="3">
        <f>'Population at Risk'!Y138/'Population at Risk'!Y$5</f>
        <v>0</v>
      </c>
      <c r="Z138" s="3">
        <f>'Population at Risk'!Z138/'Population at Risk'!Z$5</f>
        <v>0</v>
      </c>
      <c r="AA138" s="3">
        <f>'Population at Risk'!AA138/'Population at Risk'!AA$5</f>
        <v>0</v>
      </c>
      <c r="AB138" s="3">
        <f>'Population at Risk'!AB138/'Population at Risk'!AB$5</f>
        <v>0</v>
      </c>
      <c r="AC138" s="3">
        <f>'Population at Risk'!AC138/'Population at Risk'!AC$5</f>
        <v>0</v>
      </c>
      <c r="AD138" s="3">
        <f>'Population at Risk'!AD138/'Population at Risk'!AD$5</f>
        <v>0</v>
      </c>
      <c r="AE138" s="3">
        <f>'Population at Risk'!AE138/'Population at Risk'!AE$5</f>
        <v>0</v>
      </c>
      <c r="AF138" s="3">
        <f>'Population at Risk'!AF138/'Population at Risk'!AF$5</f>
        <v>0</v>
      </c>
      <c r="AG138" s="3">
        <f>'Population at Risk'!AG138/'Population at Risk'!AG$5</f>
        <v>0</v>
      </c>
      <c r="AH138" s="3">
        <f>'Population at Risk'!AH138/'Population at Risk'!AH$5</f>
        <v>0</v>
      </c>
      <c r="AI138" s="3">
        <f>'Population at Risk'!AI138/'Population at Risk'!AI$5</f>
        <v>0</v>
      </c>
      <c r="AJ138" s="3">
        <f>'Population at Risk'!AJ138/'Population at Risk'!AJ$5</f>
        <v>0</v>
      </c>
      <c r="AK138" s="3">
        <f>'Population at Risk'!AK138/'Population at Risk'!AK$5</f>
        <v>0</v>
      </c>
      <c r="AL138" s="3">
        <f>'Population at Risk'!AL138/'Population at Risk'!AL$5</f>
        <v>0</v>
      </c>
      <c r="AM138" s="3">
        <f>'Population at Risk'!AM138/'Population at Risk'!AM$5</f>
        <v>0</v>
      </c>
      <c r="AN138" s="3">
        <f>'Population at Risk'!AN138/'Population at Risk'!AN$5</f>
        <v>0</v>
      </c>
      <c r="AO138" s="3">
        <f>'Population at Risk'!AO138/'Population at Risk'!AO$5</f>
        <v>0</v>
      </c>
      <c r="AP138" s="3">
        <f>'Population at Risk'!AP138/'Population at Risk'!AP$5</f>
        <v>0</v>
      </c>
      <c r="AQ138" s="3">
        <f>'Population at Risk'!AQ138/'Population at Risk'!AQ$5</f>
        <v>0</v>
      </c>
      <c r="AR138" s="3">
        <f>'Population at Risk'!AR138/'Population at Risk'!AR$5</f>
        <v>0</v>
      </c>
      <c r="AS138" s="3">
        <f>'Population at Risk'!AS138/'Population at Risk'!AS$5</f>
        <v>0</v>
      </c>
      <c r="AT138" s="3">
        <f>'Population at Risk'!AT138/'Population at Risk'!AT$5</f>
        <v>0</v>
      </c>
      <c r="AU138" s="3">
        <f>'Population at Risk'!AU138/'Population at Risk'!AU$5</f>
        <v>0</v>
      </c>
      <c r="AV138" s="3">
        <f>'Population at Risk'!AV138/'Population at Risk'!AV$5</f>
        <v>0</v>
      </c>
      <c r="AW138" s="3">
        <f>'Population at Risk'!AW138/'Population at Risk'!AW$5</f>
        <v>0</v>
      </c>
      <c r="AX138" s="3">
        <f>'Population at Risk'!AX138/'Population at Risk'!AX$5</f>
        <v>0</v>
      </c>
      <c r="AY138" s="3">
        <f>'Population at Risk'!AY138/'Population at Risk'!AY$5</f>
        <v>0</v>
      </c>
      <c r="AZ138" s="3">
        <f>'Population at Risk'!AZ138/'Population at Risk'!AZ$5</f>
        <v>0</v>
      </c>
      <c r="BA138" s="3">
        <f>'Population at Risk'!BA138/'Population at Risk'!BA$5</f>
        <v>0</v>
      </c>
      <c r="BB138" s="3">
        <f>'Population at Risk'!BB138/'Population at Risk'!BB$5</f>
        <v>0</v>
      </c>
      <c r="BC138" s="5">
        <f>'Population at Risk'!BC138/'Population at Risk'!BC$5</f>
        <v>0</v>
      </c>
      <c r="BD138" s="9">
        <v>136</v>
      </c>
    </row>
    <row r="139" spans="1:56" x14ac:dyDescent="0.35">
      <c r="B139" s="3" t="s">
        <v>62</v>
      </c>
      <c r="C139" s="60">
        <f>'Population at Risk'!C139/'Population at Risk'!C$5</f>
        <v>3.3480404400197629E-3</v>
      </c>
      <c r="D139" s="3">
        <f>'Population at Risk'!D139/'Population at Risk'!D$5</f>
        <v>3.9952257681760131E-3</v>
      </c>
      <c r="E139" s="3">
        <f>'Population at Risk'!E139/'Population at Risk'!E$5</f>
        <v>4.5726863553890605E-3</v>
      </c>
      <c r="F139" s="3">
        <f>'Population at Risk'!F139/'Population at Risk'!F$5</f>
        <v>7.3126008717452565E-3</v>
      </c>
      <c r="G139" s="3">
        <f>'Population at Risk'!G139/'Population at Risk'!G$5</f>
        <v>9.1886569699542123E-3</v>
      </c>
      <c r="H139" s="3">
        <f>'Population at Risk'!H139/'Population at Risk'!H$5</f>
        <v>3.5483848806355306E-3</v>
      </c>
      <c r="I139" s="3">
        <f>'Population at Risk'!I139/'Population at Risk'!I$5</f>
        <v>6.6649423337222999E-3</v>
      </c>
      <c r="J139" s="3">
        <f>'Population at Risk'!J139/'Population at Risk'!J$5</f>
        <v>3.9839588580768371E-3</v>
      </c>
      <c r="K139" s="3">
        <f>'Population at Risk'!K139/'Population at Risk'!K$5</f>
        <v>3.5363615823274051E-3</v>
      </c>
      <c r="L139" s="3">
        <f>'Population at Risk'!L139/'Population at Risk'!L$5</f>
        <v>6.5555807346042274E-3</v>
      </c>
      <c r="M139" s="3">
        <f>'Population at Risk'!M139/'Population at Risk'!M$5</f>
        <v>6.5555807346042291E-3</v>
      </c>
      <c r="N139" s="3">
        <f>'Population at Risk'!N139/'Population at Risk'!N$5</f>
        <v>3.3232172832613296E-3</v>
      </c>
      <c r="O139" s="3">
        <f>'Population at Risk'!O139/'Population at Risk'!O$5</f>
        <v>3.3204206238344981E-3</v>
      </c>
      <c r="P139" s="3">
        <f>'Population at Risk'!P139/'Population at Risk'!P$5</f>
        <v>1.7328229095018217E-3</v>
      </c>
      <c r="Q139" s="3">
        <f>'Population at Risk'!Q139/'Population at Risk'!Q$5</f>
        <v>4.4772399542746472E-3</v>
      </c>
      <c r="R139" s="3">
        <f>'Population at Risk'!R139/'Population at Risk'!R$5</f>
        <v>2.9524010144053709E-3</v>
      </c>
      <c r="S139" s="3">
        <f>'Population at Risk'!S139/'Population at Risk'!S$5</f>
        <v>4.4534037769265906E-3</v>
      </c>
      <c r="T139" s="3">
        <f>'Population at Risk'!T139/'Population at Risk'!T$5</f>
        <v>3.1285955465974592E-3</v>
      </c>
      <c r="U139" s="3">
        <f>'Population at Risk'!U139/'Population at Risk'!U$5</f>
        <v>1.3282764155717514E-2</v>
      </c>
      <c r="V139" s="3">
        <f>'Population at Risk'!V139/'Population at Risk'!V$5</f>
        <v>3.9335783934878171E-3</v>
      </c>
      <c r="W139" s="3">
        <f>'Population at Risk'!W139/'Population at Risk'!W$5</f>
        <v>4.5002088956558059E-3</v>
      </c>
      <c r="X139" s="3">
        <f>'Population at Risk'!X139/'Population at Risk'!X$5</f>
        <v>4.5002088956558051E-3</v>
      </c>
      <c r="Y139" s="3">
        <f>'Population at Risk'!Y139/'Population at Risk'!Y$5</f>
        <v>3.9466277483412053E-3</v>
      </c>
      <c r="Z139" s="3">
        <f>'Population at Risk'!Z139/'Population at Risk'!Z$5</f>
        <v>4.2214454950258665E-3</v>
      </c>
      <c r="AA139" s="3">
        <f>'Population at Risk'!AA139/'Population at Risk'!AA$5</f>
        <v>3.6585020196162293E-3</v>
      </c>
      <c r="AB139" s="3">
        <f>'Population at Risk'!AB139/'Population at Risk'!AB$5</f>
        <v>4.2765312426493183E-3</v>
      </c>
      <c r="AC139" s="3">
        <f>'Population at Risk'!AC139/'Population at Risk'!AC$5</f>
        <v>3.5153504713728453E-3</v>
      </c>
      <c r="AD139" s="3">
        <f>'Population at Risk'!AD139/'Population at Risk'!AD$5</f>
        <v>7.4282835314754556E-3</v>
      </c>
      <c r="AE139" s="3">
        <f>'Population at Risk'!AE139/'Population at Risk'!AE$5</f>
        <v>6.4655645234407959E-3</v>
      </c>
      <c r="AF139" s="3">
        <f>'Population at Risk'!AF139/'Population at Risk'!AF$5</f>
        <v>2.9600736972511948E-3</v>
      </c>
      <c r="AG139" s="3">
        <f>'Population at Risk'!AG139/'Population at Risk'!AG$5</f>
        <v>6.4655645234407968E-3</v>
      </c>
      <c r="AH139" s="3">
        <f>'Population at Risk'!AH139/'Population at Risk'!AH$5</f>
        <v>3.9017956239280993E-3</v>
      </c>
      <c r="AI139" s="3">
        <f>'Population at Risk'!AI139/'Population at Risk'!AI$5</f>
        <v>4.0865359241914088E-3</v>
      </c>
      <c r="AJ139" s="3">
        <f>'Population at Risk'!AJ139/'Population at Risk'!AJ$5</f>
        <v>5.3812909050039385E-3</v>
      </c>
      <c r="AK139" s="3">
        <f>'Population at Risk'!AK139/'Population at Risk'!AK$5</f>
        <v>5.4523723193012344E-3</v>
      </c>
      <c r="AL139" s="3">
        <f>'Population at Risk'!AL139/'Population at Risk'!AL$5</f>
        <v>3.1346458004080013E-3</v>
      </c>
      <c r="AM139" s="3">
        <f>'Population at Risk'!AM139/'Population at Risk'!AM$5</f>
        <v>4.0160123504185945E-3</v>
      </c>
      <c r="AN139" s="3">
        <f>'Population at Risk'!AN139/'Population at Risk'!AN$5</f>
        <v>5.9510336688263941E-3</v>
      </c>
      <c r="AO139" s="3">
        <f>'Population at Risk'!AO139/'Population at Risk'!AO$5</f>
        <v>5.9510336688263915E-3</v>
      </c>
      <c r="AP139" s="3">
        <f>'Population at Risk'!AP139/'Population at Risk'!AP$5</f>
        <v>4.4435976394614106E-3</v>
      </c>
      <c r="AQ139" s="3">
        <f>'Population at Risk'!AQ139/'Population at Risk'!AQ$5</f>
        <v>3.1050774479673294E-3</v>
      </c>
      <c r="AR139" s="3">
        <f>'Population at Risk'!AR139/'Population at Risk'!AR$5</f>
        <v>4.4029460479416919E-3</v>
      </c>
      <c r="AS139" s="3">
        <f>'Population at Risk'!AS139/'Population at Risk'!AS$5</f>
        <v>7.1887009244394305E-3</v>
      </c>
      <c r="AT139" s="3">
        <f>'Population at Risk'!AT139/'Population at Risk'!AT$5</f>
        <v>6.48269623210885E-3</v>
      </c>
      <c r="AU139" s="3">
        <f>'Population at Risk'!AU139/'Population at Risk'!AU$5</f>
        <v>6.4826962321088526E-3</v>
      </c>
      <c r="AV139" s="3">
        <f>'Population at Risk'!AV139/'Population at Risk'!AV$5</f>
        <v>4.02374962994736E-3</v>
      </c>
      <c r="AW139" s="3">
        <f>'Population at Risk'!AW139/'Population at Risk'!AW$5</f>
        <v>3.7370735415218253E-3</v>
      </c>
      <c r="AX139" s="3">
        <f>'Population at Risk'!AX139/'Population at Risk'!AX$5</f>
        <v>4.0885497700196621E-3</v>
      </c>
      <c r="AY139" s="3">
        <f>'Population at Risk'!AY139/'Population at Risk'!AY$5</f>
        <v>4.7264854722368372E-3</v>
      </c>
      <c r="AZ139" s="3">
        <f>'Population at Risk'!AZ139/'Population at Risk'!AZ$5</f>
        <v>4.9612438428745459E-3</v>
      </c>
      <c r="BA139" s="3">
        <f>'Population at Risk'!BA139/'Population at Risk'!BA$5</f>
        <v>2.2541430249945604E-3</v>
      </c>
      <c r="BB139" s="3">
        <f>'Population at Risk'!BB139/'Population at Risk'!BB$5</f>
        <v>5.4490850749969993E-3</v>
      </c>
      <c r="BC139" s="5">
        <f>'Population at Risk'!BC139/'Population at Risk'!BC$5</f>
        <v>1.3282764155717509E-2</v>
      </c>
      <c r="BD139" s="9">
        <v>137</v>
      </c>
    </row>
    <row r="140" spans="1:56" x14ac:dyDescent="0.35">
      <c r="B140" s="3" t="s">
        <v>63</v>
      </c>
      <c r="C140" s="60">
        <f>'Population at Risk'!C140/'Population at Risk'!C$5</f>
        <v>9.990435540408826E-3</v>
      </c>
      <c r="D140" s="3">
        <f>'Population at Risk'!D140/'Population at Risk'!D$5</f>
        <v>7.7331396984936509E-3</v>
      </c>
      <c r="E140" s="3">
        <f>'Population at Risk'!E140/'Population at Risk'!E$5</f>
        <v>5.7277999076525846E-3</v>
      </c>
      <c r="F140" s="3">
        <f>'Population at Risk'!F140/'Population at Risk'!F$5</f>
        <v>8.330574684031632E-3</v>
      </c>
      <c r="G140" s="3">
        <f>'Population at Risk'!G140/'Population at Risk'!G$5</f>
        <v>8.1985520139276104E-3</v>
      </c>
      <c r="H140" s="3">
        <f>'Population at Risk'!H140/'Population at Risk'!H$5</f>
        <v>4.0583165872346803E-3</v>
      </c>
      <c r="I140" s="3">
        <f>'Population at Risk'!I140/'Population at Risk'!I$5</f>
        <v>8.0870251452877257E-3</v>
      </c>
      <c r="J140" s="3">
        <f>'Population at Risk'!J140/'Population at Risk'!J$5</f>
        <v>6.9432526739611686E-3</v>
      </c>
      <c r="K140" s="3">
        <f>'Population at Risk'!K140/'Population at Risk'!K$5</f>
        <v>5.1731918004332324E-3</v>
      </c>
      <c r="L140" s="3">
        <f>'Population at Risk'!L140/'Population at Risk'!L$5</f>
        <v>7.721835734206102E-3</v>
      </c>
      <c r="M140" s="3">
        <f>'Population at Risk'!M140/'Population at Risk'!M$5</f>
        <v>7.7218357342061037E-3</v>
      </c>
      <c r="N140" s="3">
        <f>'Population at Risk'!N140/'Population at Risk'!N$5</f>
        <v>5.9762058707388613E-3</v>
      </c>
      <c r="O140" s="3">
        <f>'Population at Risk'!O140/'Population at Risk'!O$5</f>
        <v>3.949469135304343E-3</v>
      </c>
      <c r="P140" s="3">
        <f>'Population at Risk'!P140/'Population at Risk'!P$5</f>
        <v>2.2822545637341063E-3</v>
      </c>
      <c r="Q140" s="3">
        <f>'Population at Risk'!Q140/'Population at Risk'!Q$5</f>
        <v>6.183324782665648E-3</v>
      </c>
      <c r="R140" s="3">
        <f>'Population at Risk'!R140/'Population at Risk'!R$5</f>
        <v>3.2974868472579462E-3</v>
      </c>
      <c r="S140" s="3">
        <f>'Population at Risk'!S140/'Population at Risk'!S$5</f>
        <v>7.9188375427566744E-3</v>
      </c>
      <c r="T140" s="3">
        <f>'Population at Risk'!T140/'Population at Risk'!T$5</f>
        <v>9.9718536328527643E-3</v>
      </c>
      <c r="U140" s="3">
        <f>'Population at Risk'!U140/'Population at Risk'!U$5</f>
        <v>1.3504760214030341E-2</v>
      </c>
      <c r="V140" s="3">
        <f>'Population at Risk'!V140/'Population at Risk'!V$5</f>
        <v>5.1307544262884563E-3</v>
      </c>
      <c r="W140" s="3">
        <f>'Population at Risk'!W140/'Population at Risk'!W$5</f>
        <v>6.2746248024363963E-3</v>
      </c>
      <c r="X140" s="3">
        <f>'Population at Risk'!X140/'Population at Risk'!X$5</f>
        <v>6.2746248024363946E-3</v>
      </c>
      <c r="Y140" s="3">
        <f>'Population at Risk'!Y140/'Population at Risk'!Y$5</f>
        <v>5.9534473987488418E-3</v>
      </c>
      <c r="Z140" s="3">
        <f>'Population at Risk'!Z140/'Population at Risk'!Z$5</f>
        <v>9.4224233555501268E-3</v>
      </c>
      <c r="AA140" s="3">
        <f>'Population at Risk'!AA140/'Population at Risk'!AA$5</f>
        <v>5.8877814869612343E-3</v>
      </c>
      <c r="AB140" s="3">
        <f>'Population at Risk'!AB140/'Population at Risk'!AB$5</f>
        <v>7.5121744132462687E-3</v>
      </c>
      <c r="AC140" s="3">
        <f>'Population at Risk'!AC140/'Population at Risk'!AC$5</f>
        <v>6.5372871699712906E-3</v>
      </c>
      <c r="AD140" s="3">
        <f>'Population at Risk'!AD140/'Population at Risk'!AD$5</f>
        <v>7.8495791038141263E-3</v>
      </c>
      <c r="AE140" s="3">
        <f>'Population at Risk'!AE140/'Population at Risk'!AE$5</f>
        <v>7.3930571473855254E-3</v>
      </c>
      <c r="AF140" s="3">
        <f>'Population at Risk'!AF140/'Population at Risk'!AF$5</f>
        <v>3.4212445993591712E-3</v>
      </c>
      <c r="AG140" s="3">
        <f>'Population at Risk'!AG140/'Population at Risk'!AG$5</f>
        <v>7.3930571473855263E-3</v>
      </c>
      <c r="AH140" s="3">
        <f>'Population at Risk'!AH140/'Population at Risk'!AH$5</f>
        <v>4.8574548988407733E-3</v>
      </c>
      <c r="AI140" s="3">
        <f>'Population at Risk'!AI140/'Population at Risk'!AI$5</f>
        <v>8.6095103326801915E-3</v>
      </c>
      <c r="AJ140" s="3">
        <f>'Population at Risk'!AJ140/'Population at Risk'!AJ$5</f>
        <v>5.8090922740209883E-3</v>
      </c>
      <c r="AK140" s="3">
        <f>'Population at Risk'!AK140/'Population at Risk'!AK$5</f>
        <v>6.6002401759962318E-3</v>
      </c>
      <c r="AL140" s="3">
        <f>'Population at Risk'!AL140/'Population at Risk'!AL$5</f>
        <v>3.6583704058815742E-3</v>
      </c>
      <c r="AM140" s="3">
        <f>'Population at Risk'!AM140/'Population at Risk'!AM$5</f>
        <v>4.9046374957646072E-3</v>
      </c>
      <c r="AN140" s="3">
        <f>'Population at Risk'!AN140/'Population at Risk'!AN$5</f>
        <v>8.1766234961923624E-3</v>
      </c>
      <c r="AO140" s="3">
        <f>'Population at Risk'!AO140/'Population at Risk'!AO$5</f>
        <v>8.1766234961923607E-3</v>
      </c>
      <c r="AP140" s="3">
        <f>'Population at Risk'!AP140/'Population at Risk'!AP$5</f>
        <v>6.0099490010264772E-3</v>
      </c>
      <c r="AQ140" s="3">
        <f>'Population at Risk'!AQ140/'Population at Risk'!AQ$5</f>
        <v>4.0900718045732793E-3</v>
      </c>
      <c r="AR140" s="3">
        <f>'Population at Risk'!AR140/'Population at Risk'!AR$5</f>
        <v>6.7226577385253884E-3</v>
      </c>
      <c r="AS140" s="3">
        <f>'Population at Risk'!AS140/'Population at Risk'!AS$5</f>
        <v>8.722536854332677E-3</v>
      </c>
      <c r="AT140" s="3">
        <f>'Population at Risk'!AT140/'Population at Risk'!AT$5</f>
        <v>7.5268889137908128E-3</v>
      </c>
      <c r="AU140" s="3">
        <f>'Population at Risk'!AU140/'Population at Risk'!AU$5</f>
        <v>7.5268889137908154E-3</v>
      </c>
      <c r="AV140" s="3">
        <f>'Population at Risk'!AV140/'Population at Risk'!AV$5</f>
        <v>4.3803825451257383E-3</v>
      </c>
      <c r="AW140" s="3">
        <f>'Population at Risk'!AW140/'Population at Risk'!AW$5</f>
        <v>4.7469392161010055E-3</v>
      </c>
      <c r="AX140" s="3">
        <f>'Population at Risk'!AX140/'Population at Risk'!AX$5</f>
        <v>7.7044348267422532E-3</v>
      </c>
      <c r="AY140" s="3">
        <f>'Population at Risk'!AY140/'Population at Risk'!AY$5</f>
        <v>6.5432325062865461E-3</v>
      </c>
      <c r="AZ140" s="3">
        <f>'Population at Risk'!AZ140/'Population at Risk'!AZ$5</f>
        <v>6.8268782462888276E-3</v>
      </c>
      <c r="BA140" s="3">
        <f>'Population at Risk'!BA140/'Population at Risk'!BA$5</f>
        <v>3.5811788380961961E-3</v>
      </c>
      <c r="BB140" s="3">
        <f>'Population at Risk'!BB140/'Population at Risk'!BB$5</f>
        <v>6.8097593082611964E-3</v>
      </c>
      <c r="BC140" s="5">
        <f>'Population at Risk'!BC140/'Population at Risk'!BC$5</f>
        <v>1.3504760214030336E-2</v>
      </c>
      <c r="BD140" s="9">
        <v>138</v>
      </c>
    </row>
    <row r="141" spans="1:56" x14ac:dyDescent="0.35">
      <c r="B141" s="3" t="s">
        <v>64</v>
      </c>
      <c r="C141" s="60">
        <f>'Population at Risk'!C141/'Population at Risk'!C$5</f>
        <v>1.1475031721707555E-2</v>
      </c>
      <c r="D141" s="3">
        <f>'Population at Risk'!D141/'Population at Risk'!D$5</f>
        <v>9.2295615777264403E-3</v>
      </c>
      <c r="E141" s="3">
        <f>'Population at Risk'!E141/'Population at Risk'!E$5</f>
        <v>7.2353492643587878E-3</v>
      </c>
      <c r="F141" s="3">
        <f>'Population at Risk'!F141/'Population at Risk'!F$5</f>
        <v>8.8996143746183625E-3</v>
      </c>
      <c r="G141" s="3">
        <f>'Population at Risk'!G141/'Population at Risk'!G$5</f>
        <v>1.0328541244701684E-2</v>
      </c>
      <c r="H141" s="3">
        <f>'Population at Risk'!H141/'Population at Risk'!H$5</f>
        <v>4.8709971759653319E-3</v>
      </c>
      <c r="I141" s="3">
        <f>'Population at Risk'!I141/'Population at Risk'!I$5</f>
        <v>7.7407557805966162E-3</v>
      </c>
      <c r="J141" s="3">
        <f>'Population at Risk'!J141/'Population at Risk'!J$5</f>
        <v>7.5743422142344839E-3</v>
      </c>
      <c r="K141" s="3">
        <f>'Population at Risk'!K141/'Population at Risk'!K$5</f>
        <v>6.2922318389906752E-3</v>
      </c>
      <c r="L141" s="3">
        <f>'Population at Risk'!L141/'Population at Risk'!L$5</f>
        <v>9.441038983517851E-3</v>
      </c>
      <c r="M141" s="3">
        <f>'Population at Risk'!M141/'Population at Risk'!M$5</f>
        <v>9.4410389835178528E-3</v>
      </c>
      <c r="N141" s="3">
        <f>'Population at Risk'!N141/'Population at Risk'!N$5</f>
        <v>7.8506198795713043E-3</v>
      </c>
      <c r="O141" s="3">
        <f>'Population at Risk'!O141/'Population at Risk'!O$5</f>
        <v>5.0055413863454926E-3</v>
      </c>
      <c r="P141" s="3">
        <f>'Population at Risk'!P141/'Population at Risk'!P$5</f>
        <v>2.4830219313283818E-3</v>
      </c>
      <c r="Q141" s="3">
        <f>'Population at Risk'!Q141/'Population at Risk'!Q$5</f>
        <v>6.8482913033481299E-3</v>
      </c>
      <c r="R141" s="3">
        <f>'Population at Risk'!R141/'Population at Risk'!R$5</f>
        <v>3.9947097483572268E-3</v>
      </c>
      <c r="S141" s="3">
        <f>'Population at Risk'!S141/'Population at Risk'!S$5</f>
        <v>1.0410542583372092E-2</v>
      </c>
      <c r="T141" s="3">
        <f>'Population at Risk'!T141/'Population at Risk'!T$5</f>
        <v>1.4422882063798166E-2</v>
      </c>
      <c r="U141" s="3">
        <f>'Population at Risk'!U141/'Population at Risk'!U$5</f>
        <v>1.795495377545947E-2</v>
      </c>
      <c r="V141" s="3">
        <f>'Population at Risk'!V141/'Population at Risk'!V$5</f>
        <v>6.0982307814187601E-3</v>
      </c>
      <c r="W141" s="3">
        <f>'Population at Risk'!W141/'Population at Risk'!W$5</f>
        <v>8.1398284628244541E-3</v>
      </c>
      <c r="X141" s="3">
        <f>'Population at Risk'!X141/'Population at Risk'!X$5</f>
        <v>8.1398284628244524E-3</v>
      </c>
      <c r="Y141" s="3">
        <f>'Population at Risk'!Y141/'Population at Risk'!Y$5</f>
        <v>6.7632658613723164E-3</v>
      </c>
      <c r="Z141" s="3">
        <f>'Population at Risk'!Z141/'Population at Risk'!Z$5</f>
        <v>1.0434083634828322E-2</v>
      </c>
      <c r="AA141" s="3">
        <f>'Population at Risk'!AA141/'Population at Risk'!AA$5</f>
        <v>6.8413480375076096E-3</v>
      </c>
      <c r="AB141" s="3">
        <f>'Population at Risk'!AB141/'Population at Risk'!AB$5</f>
        <v>9.0292437629449652E-3</v>
      </c>
      <c r="AC141" s="3">
        <f>'Population at Risk'!AC141/'Population at Risk'!AC$5</f>
        <v>7.3422862191911912E-3</v>
      </c>
      <c r="AD141" s="3">
        <f>'Population at Risk'!AD141/'Population at Risk'!AD$5</f>
        <v>9.936141553138992E-3</v>
      </c>
      <c r="AE141" s="3">
        <f>'Population at Risk'!AE141/'Population at Risk'!AE$5</f>
        <v>9.3765757240263318E-3</v>
      </c>
      <c r="AF141" s="3">
        <f>'Population at Risk'!AF141/'Population at Risk'!AF$5</f>
        <v>3.8687622726847558E-3</v>
      </c>
      <c r="AG141" s="3">
        <f>'Population at Risk'!AG141/'Population at Risk'!AG$5</f>
        <v>9.3765757240263335E-3</v>
      </c>
      <c r="AH141" s="3">
        <f>'Population at Risk'!AH141/'Population at Risk'!AH$5</f>
        <v>6.0542207628658624E-3</v>
      </c>
      <c r="AI141" s="3">
        <f>'Population at Risk'!AI141/'Population at Risk'!AI$5</f>
        <v>1.1796304886832783E-2</v>
      </c>
      <c r="AJ141" s="3">
        <f>'Population at Risk'!AJ141/'Population at Risk'!AJ$5</f>
        <v>7.6855496510092889E-3</v>
      </c>
      <c r="AK141" s="3">
        <f>'Population at Risk'!AK141/'Population at Risk'!AK$5</f>
        <v>8.2049083734097635E-3</v>
      </c>
      <c r="AL141" s="3">
        <f>'Population at Risk'!AL141/'Population at Risk'!AL$5</f>
        <v>3.891371984575346E-3</v>
      </c>
      <c r="AM141" s="3">
        <f>'Population at Risk'!AM141/'Population at Risk'!AM$5</f>
        <v>6.3524143715643338E-3</v>
      </c>
      <c r="AN141" s="3">
        <f>'Population at Risk'!AN141/'Population at Risk'!AN$5</f>
        <v>1.0460329035066685E-2</v>
      </c>
      <c r="AO141" s="3">
        <f>'Population at Risk'!AO141/'Population at Risk'!AO$5</f>
        <v>1.0460329035066681E-2</v>
      </c>
      <c r="AP141" s="3">
        <f>'Population at Risk'!AP141/'Population at Risk'!AP$5</f>
        <v>7.3302953069448382E-3</v>
      </c>
      <c r="AQ141" s="3">
        <f>'Population at Risk'!AQ141/'Population at Risk'!AQ$5</f>
        <v>4.8664848746116911E-3</v>
      </c>
      <c r="AR141" s="3">
        <f>'Population at Risk'!AR141/'Population at Risk'!AR$5</f>
        <v>8.2435522015288799E-3</v>
      </c>
      <c r="AS141" s="3">
        <f>'Population at Risk'!AS141/'Population at Risk'!AS$5</f>
        <v>8.3490562182789458E-3</v>
      </c>
      <c r="AT141" s="3">
        <f>'Population at Risk'!AT141/'Population at Risk'!AT$5</f>
        <v>1.0735664351293518E-2</v>
      </c>
      <c r="AU141" s="3">
        <f>'Population at Risk'!AU141/'Population at Risk'!AU$5</f>
        <v>1.0735664351293523E-2</v>
      </c>
      <c r="AV141" s="3">
        <f>'Population at Risk'!AV141/'Population at Risk'!AV$5</f>
        <v>5.5022555519420929E-3</v>
      </c>
      <c r="AW141" s="3">
        <f>'Population at Risk'!AW141/'Population at Risk'!AW$5</f>
        <v>5.6782430954897441E-3</v>
      </c>
      <c r="AX141" s="3">
        <f>'Population at Risk'!AX141/'Population at Risk'!AX$5</f>
        <v>8.0252996142211232E-3</v>
      </c>
      <c r="AY141" s="3">
        <f>'Population at Risk'!AY141/'Population at Risk'!AY$5</f>
        <v>8.1410576039582603E-3</v>
      </c>
      <c r="AZ141" s="3">
        <f>'Population at Risk'!AZ141/'Population at Risk'!AZ$5</f>
        <v>8.1855800288785224E-3</v>
      </c>
      <c r="BA141" s="3">
        <f>'Population at Risk'!BA141/'Population at Risk'!BA$5</f>
        <v>4.0904283375080624E-3</v>
      </c>
      <c r="BB141" s="3">
        <f>'Population at Risk'!BB141/'Population at Risk'!BB$5</f>
        <v>8.3092610816877382E-3</v>
      </c>
      <c r="BC141" s="5">
        <f>'Population at Risk'!BC141/'Population at Risk'!BC$5</f>
        <v>1.7954953775459463E-2</v>
      </c>
      <c r="BD141" s="9">
        <v>139</v>
      </c>
    </row>
    <row r="142" spans="1:56" x14ac:dyDescent="0.35">
      <c r="B142" s="3" t="s">
        <v>65</v>
      </c>
      <c r="C142" s="60">
        <f>'Population at Risk'!C142/'Population at Risk'!C$5</f>
        <v>9.0607446878050654E-3</v>
      </c>
      <c r="D142" s="3">
        <f>'Population at Risk'!D142/'Population at Risk'!D$5</f>
        <v>8.4278125901321877E-3</v>
      </c>
      <c r="E142" s="3">
        <f>'Population at Risk'!E142/'Population at Risk'!E$5</f>
        <v>7.8680596372646336E-3</v>
      </c>
      <c r="F142" s="3">
        <f>'Population at Risk'!F142/'Population at Risk'!F$5</f>
        <v>1.0984604178782963E-2</v>
      </c>
      <c r="G142" s="3">
        <f>'Population at Risk'!G142/'Population at Risk'!G$5</f>
        <v>1.1704734240218255E-2</v>
      </c>
      <c r="H142" s="3">
        <f>'Population at Risk'!H142/'Population at Risk'!H$5</f>
        <v>5.2280173641336006E-3</v>
      </c>
      <c r="I142" s="3">
        <f>'Population at Risk'!I142/'Population at Risk'!I$5</f>
        <v>9.5425701950657884E-3</v>
      </c>
      <c r="J142" s="3">
        <f>'Population at Risk'!J142/'Population at Risk'!J$5</f>
        <v>6.1996395347826729E-3</v>
      </c>
      <c r="K142" s="3">
        <f>'Population at Risk'!K142/'Population at Risk'!K$5</f>
        <v>6.5059302788054536E-3</v>
      </c>
      <c r="L142" s="3">
        <f>'Population at Risk'!L142/'Population at Risk'!L$5</f>
        <v>9.0443566732860085E-3</v>
      </c>
      <c r="M142" s="3">
        <f>'Population at Risk'!M142/'Population at Risk'!M$5</f>
        <v>9.0443566732860102E-3</v>
      </c>
      <c r="N142" s="3">
        <f>'Population at Risk'!N142/'Population at Risk'!N$5</f>
        <v>5.0532725661608397E-3</v>
      </c>
      <c r="O142" s="3">
        <f>'Population at Risk'!O142/'Population at Risk'!O$5</f>
        <v>5.1926644288256985E-3</v>
      </c>
      <c r="P142" s="3">
        <f>'Population at Risk'!P142/'Population at Risk'!P$5</f>
        <v>1.9988326547193472E-3</v>
      </c>
      <c r="Q142" s="3">
        <f>'Population at Risk'!Q142/'Population at Risk'!Q$5</f>
        <v>7.0336934367721069E-3</v>
      </c>
      <c r="R142" s="3">
        <f>'Population at Risk'!R142/'Population at Risk'!R$5</f>
        <v>4.219975335670605E-3</v>
      </c>
      <c r="S142" s="3">
        <f>'Population at Risk'!S142/'Population at Risk'!S$5</f>
        <v>9.4081840274271751E-3</v>
      </c>
      <c r="T142" s="3">
        <f>'Population at Risk'!T142/'Population at Risk'!T$5</f>
        <v>1.105139898285706E-2</v>
      </c>
      <c r="U142" s="3">
        <f>'Population at Risk'!U142/'Population at Risk'!U$5</f>
        <v>1.9693932349353849E-2</v>
      </c>
      <c r="V142" s="3">
        <f>'Population at Risk'!V142/'Population at Risk'!V$5</f>
        <v>7.095279920586086E-3</v>
      </c>
      <c r="W142" s="3">
        <f>'Population at Risk'!W142/'Population at Risk'!W$5</f>
        <v>7.7759456761254953E-3</v>
      </c>
      <c r="X142" s="3">
        <f>'Population at Risk'!X142/'Population at Risk'!X$5</f>
        <v>7.7759456761254935E-3</v>
      </c>
      <c r="Y142" s="3">
        <f>'Population at Risk'!Y142/'Population at Risk'!Y$5</f>
        <v>6.663806069293312E-3</v>
      </c>
      <c r="Z142" s="3">
        <f>'Population at Risk'!Z142/'Population at Risk'!Z$5</f>
        <v>8.2852116786902817E-3</v>
      </c>
      <c r="AA142" s="3">
        <f>'Population at Risk'!AA142/'Population at Risk'!AA$5</f>
        <v>6.4520187748974651E-3</v>
      </c>
      <c r="AB142" s="3">
        <f>'Population at Risk'!AB142/'Population at Risk'!AB$5</f>
        <v>8.635343275817213E-3</v>
      </c>
      <c r="AC142" s="3">
        <f>'Population at Risk'!AC142/'Population at Risk'!AC$5</f>
        <v>6.2999662257028181E-3</v>
      </c>
      <c r="AD142" s="3">
        <f>'Population at Risk'!AD142/'Population at Risk'!AD$5</f>
        <v>1.0866788530017296E-2</v>
      </c>
      <c r="AE142" s="3">
        <f>'Population at Risk'!AE142/'Population at Risk'!AE$5</f>
        <v>1.0103115561149092E-2</v>
      </c>
      <c r="AF142" s="3">
        <f>'Population at Risk'!AF142/'Population at Risk'!AF$5</f>
        <v>3.3898926754143302E-3</v>
      </c>
      <c r="AG142" s="3">
        <f>'Population at Risk'!AG142/'Population at Risk'!AG$5</f>
        <v>1.0103115561149094E-2</v>
      </c>
      <c r="AH142" s="3">
        <f>'Population at Risk'!AH142/'Population at Risk'!AH$5</f>
        <v>6.7188321482866123E-3</v>
      </c>
      <c r="AI142" s="3">
        <f>'Population at Risk'!AI142/'Population at Risk'!AI$5</f>
        <v>1.0092377617067856E-2</v>
      </c>
      <c r="AJ142" s="3">
        <f>'Population at Risk'!AJ142/'Population at Risk'!AJ$5</f>
        <v>8.1353064292094875E-3</v>
      </c>
      <c r="AK142" s="3">
        <f>'Population at Risk'!AK142/'Population at Risk'!AK$5</f>
        <v>9.5087020327461105E-3</v>
      </c>
      <c r="AL142" s="3">
        <f>'Population at Risk'!AL142/'Population at Risk'!AL$5</f>
        <v>4.2081115647152004E-3</v>
      </c>
      <c r="AM142" s="3">
        <f>'Population at Risk'!AM142/'Population at Risk'!AM$5</f>
        <v>7.2517222385885529E-3</v>
      </c>
      <c r="AN142" s="3">
        <f>'Population at Risk'!AN142/'Population at Risk'!AN$5</f>
        <v>1.1540471707165961E-2</v>
      </c>
      <c r="AO142" s="3">
        <f>'Population at Risk'!AO142/'Population at Risk'!AO$5</f>
        <v>1.1540471707165958E-2</v>
      </c>
      <c r="AP142" s="3">
        <f>'Population at Risk'!AP142/'Population at Risk'!AP$5</f>
        <v>7.8437319394355862E-3</v>
      </c>
      <c r="AQ142" s="3">
        <f>'Population at Risk'!AQ142/'Population at Risk'!AQ$5</f>
        <v>5.3625025855007658E-3</v>
      </c>
      <c r="AR142" s="3">
        <f>'Population at Risk'!AR142/'Population at Risk'!AR$5</f>
        <v>7.8731444568565373E-3</v>
      </c>
      <c r="AS142" s="3">
        <f>'Population at Risk'!AS142/'Population at Risk'!AS$5</f>
        <v>1.0292464622793812E-2</v>
      </c>
      <c r="AT142" s="3">
        <f>'Population at Risk'!AT142/'Population at Risk'!AT$5</f>
        <v>9.6109757049675296E-3</v>
      </c>
      <c r="AU142" s="3">
        <f>'Population at Risk'!AU142/'Population at Risk'!AU$5</f>
        <v>9.6109757049675348E-3</v>
      </c>
      <c r="AV142" s="3">
        <f>'Population at Risk'!AV142/'Population at Risk'!AV$5</f>
        <v>6.0488372292873344E-3</v>
      </c>
      <c r="AW142" s="3">
        <f>'Population at Risk'!AW142/'Population at Risk'!AW$5</f>
        <v>6.1005917554848499E-3</v>
      </c>
      <c r="AX142" s="3">
        <f>'Population at Risk'!AX142/'Population at Risk'!AX$5</f>
        <v>5.7759941860138185E-3</v>
      </c>
      <c r="AY142" s="3">
        <f>'Population at Risk'!AY142/'Population at Risk'!AY$5</f>
        <v>7.8313861716393235E-3</v>
      </c>
      <c r="AZ142" s="3">
        <f>'Population at Risk'!AZ142/'Population at Risk'!AZ$5</f>
        <v>7.9244673128237922E-3</v>
      </c>
      <c r="BA142" s="3">
        <f>'Population at Risk'!BA142/'Population at Risk'!BA$5</f>
        <v>4.1011083070576918E-3</v>
      </c>
      <c r="BB142" s="3">
        <f>'Population at Risk'!BB142/'Population at Risk'!BB$5</f>
        <v>9.2400184205579088E-3</v>
      </c>
      <c r="BC142" s="5">
        <f>'Population at Risk'!BC142/'Population at Risk'!BC$5</f>
        <v>1.9693932349353845E-2</v>
      </c>
      <c r="BD142" s="9">
        <v>140</v>
      </c>
    </row>
    <row r="143" spans="1:56" x14ac:dyDescent="0.35">
      <c r="B143" s="3" t="s">
        <v>66</v>
      </c>
      <c r="C143" s="60">
        <f>'Population at Risk'!C143/'Population at Risk'!C$5</f>
        <v>7.26121502876212E-3</v>
      </c>
      <c r="D143" s="3">
        <f>'Population at Risk'!D143/'Population at Risk'!D$5</f>
        <v>8.6215099334801346E-3</v>
      </c>
      <c r="E143" s="3">
        <f>'Population at Risk'!E143/'Population at Risk'!E$5</f>
        <v>9.8353436377308714E-3</v>
      </c>
      <c r="F143" s="3">
        <f>'Population at Risk'!F143/'Population at Risk'!F$5</f>
        <v>1.5134922196783069E-2</v>
      </c>
      <c r="G143" s="3">
        <f>'Population at Risk'!G143/'Population at Risk'!G$5</f>
        <v>1.5377142259299851E-2</v>
      </c>
      <c r="H143" s="3">
        <f>'Population at Risk'!H143/'Population at Risk'!H$5</f>
        <v>6.8253397006042367E-3</v>
      </c>
      <c r="I143" s="3">
        <f>'Population at Risk'!I143/'Population at Risk'!I$5</f>
        <v>1.1646820808502052E-2</v>
      </c>
      <c r="J143" s="3">
        <f>'Population at Risk'!J143/'Population at Risk'!J$5</f>
        <v>8.076830429916762E-3</v>
      </c>
      <c r="K143" s="3">
        <f>'Population at Risk'!K143/'Population at Risk'!K$5</f>
        <v>7.2265791680071658E-3</v>
      </c>
      <c r="L143" s="3">
        <f>'Population at Risk'!L143/'Population at Risk'!L$5</f>
        <v>1.1420070835369271E-2</v>
      </c>
      <c r="M143" s="3">
        <f>'Population at Risk'!M143/'Population at Risk'!M$5</f>
        <v>1.1420070835369275E-2</v>
      </c>
      <c r="N143" s="3">
        <f>'Population at Risk'!N143/'Population at Risk'!N$5</f>
        <v>5.0671372170939637E-3</v>
      </c>
      <c r="O143" s="3">
        <f>'Population at Risk'!O143/'Population at Risk'!O$5</f>
        <v>6.5481610700932422E-3</v>
      </c>
      <c r="P143" s="3">
        <f>'Population at Risk'!P143/'Population at Risk'!P$5</f>
        <v>3.1089285989220512E-3</v>
      </c>
      <c r="Q143" s="3">
        <f>'Population at Risk'!Q143/'Population at Risk'!Q$5</f>
        <v>9.2110888262461228E-3</v>
      </c>
      <c r="R143" s="3">
        <f>'Population at Risk'!R143/'Population at Risk'!R$5</f>
        <v>5.6891997922408318E-3</v>
      </c>
      <c r="S143" s="3">
        <f>'Population at Risk'!S143/'Population at Risk'!S$5</f>
        <v>1.0444943300172255E-2</v>
      </c>
      <c r="T143" s="3">
        <f>'Population at Risk'!T143/'Population at Risk'!T$5</f>
        <v>9.6914389785319206E-3</v>
      </c>
      <c r="U143" s="3">
        <f>'Population at Risk'!U143/'Population at Risk'!U$5</f>
        <v>3.0538460720962272E-2</v>
      </c>
      <c r="V143" s="3">
        <f>'Population at Risk'!V143/'Population at Risk'!V$5</f>
        <v>9.2704177607545058E-3</v>
      </c>
      <c r="W143" s="3">
        <f>'Population at Risk'!W143/'Population at Risk'!W$5</f>
        <v>1.0297233541494847E-2</v>
      </c>
      <c r="X143" s="3">
        <f>'Population at Risk'!X143/'Population at Risk'!X$5</f>
        <v>1.0297233541494845E-2</v>
      </c>
      <c r="Y143" s="3">
        <f>'Population at Risk'!Y143/'Population at Risk'!Y$5</f>
        <v>8.6958879340082156E-3</v>
      </c>
      <c r="Z143" s="3">
        <f>'Population at Risk'!Z143/'Population at Risk'!Z$5</f>
        <v>8.0659227546082853E-3</v>
      </c>
      <c r="AA143" s="3">
        <f>'Population at Risk'!AA143/'Population at Risk'!AA$5</f>
        <v>7.6371636030945966E-3</v>
      </c>
      <c r="AB143" s="3">
        <f>'Population at Risk'!AB143/'Population at Risk'!AB$5</f>
        <v>8.9318267485854162E-3</v>
      </c>
      <c r="AC143" s="3">
        <f>'Population at Risk'!AC143/'Population at Risk'!AC$5</f>
        <v>6.939905237134383E-3</v>
      </c>
      <c r="AD143" s="3">
        <f>'Population at Risk'!AD143/'Population at Risk'!AD$5</f>
        <v>1.4743170932148301E-2</v>
      </c>
      <c r="AE143" s="3">
        <f>'Population at Risk'!AE143/'Population at Risk'!AE$5</f>
        <v>1.3893694614892472E-2</v>
      </c>
      <c r="AF143" s="3">
        <f>'Population at Risk'!AF143/'Population at Risk'!AF$5</f>
        <v>6.0362619357570233E-3</v>
      </c>
      <c r="AG143" s="3">
        <f>'Population at Risk'!AG143/'Population at Risk'!AG$5</f>
        <v>1.3893694614892474E-2</v>
      </c>
      <c r="AH143" s="3">
        <f>'Population at Risk'!AH143/'Population at Risk'!AH$5</f>
        <v>8.7888895690211855E-3</v>
      </c>
      <c r="AI143" s="3">
        <f>'Population at Risk'!AI143/'Population at Risk'!AI$5</f>
        <v>1.0291760232217173E-2</v>
      </c>
      <c r="AJ143" s="3">
        <f>'Population at Risk'!AJ143/'Population at Risk'!AJ$5</f>
        <v>1.0515139192973953E-2</v>
      </c>
      <c r="AK143" s="3">
        <f>'Population at Risk'!AK143/'Population at Risk'!AK$5</f>
        <v>1.02334645005978E-2</v>
      </c>
      <c r="AL143" s="3">
        <f>'Population at Risk'!AL143/'Population at Risk'!AL$5</f>
        <v>5.7990975554715087E-3</v>
      </c>
      <c r="AM143" s="3">
        <f>'Population at Risk'!AM143/'Population at Risk'!AM$5</f>
        <v>9.5936583834953151E-3</v>
      </c>
      <c r="AN143" s="3">
        <f>'Population at Risk'!AN143/'Population at Risk'!AN$5</f>
        <v>1.0366721795826327E-2</v>
      </c>
      <c r="AO143" s="3">
        <f>'Population at Risk'!AO143/'Population at Risk'!AO$5</f>
        <v>1.0366721795826324E-2</v>
      </c>
      <c r="AP143" s="3">
        <f>'Population at Risk'!AP143/'Population at Risk'!AP$5</f>
        <v>9.2815426684270709E-3</v>
      </c>
      <c r="AQ143" s="3">
        <f>'Population at Risk'!AQ143/'Population at Risk'!AQ$5</f>
        <v>6.5820806538572094E-3</v>
      </c>
      <c r="AR143" s="3">
        <f>'Population at Risk'!AR143/'Population at Risk'!AR$5</f>
        <v>9.2858776807100817E-3</v>
      </c>
      <c r="AS143" s="3">
        <f>'Population at Risk'!AS143/'Population at Risk'!AS$5</f>
        <v>1.2562075907129313E-2</v>
      </c>
      <c r="AT143" s="3">
        <f>'Population at Risk'!AT143/'Population at Risk'!AT$5</f>
        <v>1.2473513685831109E-2</v>
      </c>
      <c r="AU143" s="3">
        <f>'Population at Risk'!AU143/'Population at Risk'!AU$5</f>
        <v>1.2473513685831114E-2</v>
      </c>
      <c r="AV143" s="3">
        <f>'Population at Risk'!AV143/'Population at Risk'!AV$5</f>
        <v>7.8145838938883973E-3</v>
      </c>
      <c r="AW143" s="3">
        <f>'Population at Risk'!AW143/'Population at Risk'!AW$5</f>
        <v>7.8729928629274176E-3</v>
      </c>
      <c r="AX143" s="3">
        <f>'Population at Risk'!AX143/'Population at Risk'!AX$5</f>
        <v>8.2554354235467864E-3</v>
      </c>
      <c r="AY143" s="3">
        <f>'Population at Risk'!AY143/'Population at Risk'!AY$5</f>
        <v>9.9236712289831538E-3</v>
      </c>
      <c r="AZ143" s="3">
        <f>'Population at Risk'!AZ143/'Population at Risk'!AZ$5</f>
        <v>9.6305724120651741E-3</v>
      </c>
      <c r="BA143" s="3">
        <f>'Population at Risk'!BA143/'Population at Risk'!BA$5</f>
        <v>5.143122386093749E-3</v>
      </c>
      <c r="BB143" s="3">
        <f>'Population at Risk'!BB143/'Population at Risk'!BB$5</f>
        <v>1.1470631346648915E-2</v>
      </c>
      <c r="BC143" s="5">
        <f>'Population at Risk'!BC143/'Population at Risk'!BC$5</f>
        <v>3.0538460720962262E-2</v>
      </c>
      <c r="BD143" s="9">
        <v>141</v>
      </c>
    </row>
    <row r="144" spans="1:56" x14ac:dyDescent="0.35">
      <c r="B144" s="3" t="s">
        <v>67</v>
      </c>
      <c r="C144" s="60">
        <f>'Population at Risk'!C144/'Population at Risk'!C$5</f>
        <v>6.3995901216980546E-3</v>
      </c>
      <c r="D144" s="3">
        <f>'Population at Risk'!D144/'Population at Risk'!D$5</f>
        <v>8.6319098248353581E-3</v>
      </c>
      <c r="E144" s="3">
        <f>'Population at Risk'!E144/'Population at Risk'!E$5</f>
        <v>1.0621646926556792E-2</v>
      </c>
      <c r="F144" s="3">
        <f>'Population at Risk'!F144/'Population at Risk'!F$5</f>
        <v>1.7586948697937869E-2</v>
      </c>
      <c r="G144" s="3">
        <f>'Population at Risk'!G144/'Population at Risk'!G$5</f>
        <v>1.9093892284059527E-2</v>
      </c>
      <c r="H144" s="3">
        <f>'Population at Risk'!H144/'Population at Risk'!H$5</f>
        <v>7.9376468130274731E-3</v>
      </c>
      <c r="I144" s="3">
        <f>'Population at Risk'!I144/'Population at Risk'!I$5</f>
        <v>1.5524785561610396E-2</v>
      </c>
      <c r="J144" s="3">
        <f>'Population at Risk'!J144/'Population at Risk'!J$5</f>
        <v>8.9191284604652234E-3</v>
      </c>
      <c r="K144" s="3">
        <f>'Population at Risk'!K144/'Population at Risk'!K$5</f>
        <v>8.9341253005320656E-3</v>
      </c>
      <c r="L144" s="3">
        <f>'Population at Risk'!L144/'Population at Risk'!L$5</f>
        <v>1.4522847583016234E-2</v>
      </c>
      <c r="M144" s="3">
        <f>'Population at Risk'!M144/'Population at Risk'!M$5</f>
        <v>1.4522847583016238E-2</v>
      </c>
      <c r="N144" s="3">
        <f>'Population at Risk'!N144/'Population at Risk'!N$5</f>
        <v>4.4455964773672607E-3</v>
      </c>
      <c r="O144" s="3">
        <f>'Population at Risk'!O144/'Population at Risk'!O$5</f>
        <v>7.9058531818740427E-3</v>
      </c>
      <c r="P144" s="3">
        <f>'Population at Risk'!P144/'Population at Risk'!P$5</f>
        <v>3.395906623437933E-3</v>
      </c>
      <c r="Q144" s="3">
        <f>'Population at Risk'!Q144/'Population at Risk'!Q$5</f>
        <v>1.01634469601391E-2</v>
      </c>
      <c r="R144" s="3">
        <f>'Population at Risk'!R144/'Population at Risk'!R$5</f>
        <v>5.9977665606335542E-3</v>
      </c>
      <c r="S144" s="3">
        <f>'Population at Risk'!S144/'Population at Risk'!S$5</f>
        <v>1.0329992645945895E-2</v>
      </c>
      <c r="T144" s="3">
        <f>'Population at Risk'!T144/'Population at Risk'!T$5</f>
        <v>7.7156741121487162E-3</v>
      </c>
      <c r="U144" s="3">
        <f>'Population at Risk'!U144/'Population at Risk'!U$5</f>
        <v>3.2045843608468634E-2</v>
      </c>
      <c r="V144" s="3">
        <f>'Population at Risk'!V144/'Population at Risk'!V$5</f>
        <v>9.925500814512319E-3</v>
      </c>
      <c r="W144" s="3">
        <f>'Population at Risk'!W144/'Population at Risk'!W$5</f>
        <v>1.0246715633687023E-2</v>
      </c>
      <c r="X144" s="3">
        <f>'Population at Risk'!X144/'Population at Risk'!X$5</f>
        <v>1.0246715633687021E-2</v>
      </c>
      <c r="Y144" s="3">
        <f>'Population at Risk'!Y144/'Population at Risk'!Y$5</f>
        <v>9.4356238108914119E-3</v>
      </c>
      <c r="Z144" s="3">
        <f>'Population at Risk'!Z144/'Population at Risk'!Z$5</f>
        <v>6.7521142418416474E-3</v>
      </c>
      <c r="AA144" s="3">
        <f>'Population at Risk'!AA144/'Population at Risk'!AA$5</f>
        <v>7.523572091464592E-3</v>
      </c>
      <c r="AB144" s="3">
        <f>'Population at Risk'!AB144/'Population at Risk'!AB$5</f>
        <v>9.3314673071109838E-3</v>
      </c>
      <c r="AC144" s="3">
        <f>'Population at Risk'!AC144/'Population at Risk'!AC$5</f>
        <v>6.5555495249305798E-3</v>
      </c>
      <c r="AD144" s="3">
        <f>'Population at Risk'!AD144/'Population at Risk'!AD$5</f>
        <v>1.6528218533798544E-2</v>
      </c>
      <c r="AE144" s="3">
        <f>'Population at Risk'!AE144/'Population at Risk'!AE$5</f>
        <v>1.4887550142089159E-2</v>
      </c>
      <c r="AF144" s="3">
        <f>'Population at Risk'!AF144/'Population at Risk'!AF$5</f>
        <v>6.7159482663248383E-3</v>
      </c>
      <c r="AG144" s="3">
        <f>'Population at Risk'!AG144/'Population at Risk'!AG$5</f>
        <v>1.4887550142089161E-2</v>
      </c>
      <c r="AH144" s="3">
        <f>'Population at Risk'!AH144/'Population at Risk'!AH$5</f>
        <v>9.1124735931833178E-3</v>
      </c>
      <c r="AI144" s="3">
        <f>'Population at Risk'!AI144/'Population at Risk'!AI$5</f>
        <v>9.5566345013445176E-3</v>
      </c>
      <c r="AJ144" s="3">
        <f>'Population at Risk'!AJ144/'Population at Risk'!AJ$5</f>
        <v>1.1194631224830104E-2</v>
      </c>
      <c r="AK144" s="3">
        <f>'Population at Risk'!AK144/'Population at Risk'!AK$5</f>
        <v>1.2254176813832909E-2</v>
      </c>
      <c r="AL144" s="3">
        <f>'Population at Risk'!AL144/'Population at Risk'!AL$5</f>
        <v>6.8101626603332749E-3</v>
      </c>
      <c r="AM144" s="3">
        <f>'Population at Risk'!AM144/'Population at Risk'!AM$5</f>
        <v>9.9137353539094971E-3</v>
      </c>
      <c r="AN144" s="3">
        <f>'Population at Risk'!AN144/'Population at Risk'!AN$5</f>
        <v>1.40899810323555E-2</v>
      </c>
      <c r="AO144" s="3">
        <f>'Population at Risk'!AO144/'Population at Risk'!AO$5</f>
        <v>1.4089981032355495E-2</v>
      </c>
      <c r="AP144" s="3">
        <f>'Population at Risk'!AP144/'Population at Risk'!AP$5</f>
        <v>1.0488650403446549E-2</v>
      </c>
      <c r="AQ144" s="3">
        <f>'Population at Risk'!AQ144/'Population at Risk'!AQ$5</f>
        <v>7.2685987435605953E-3</v>
      </c>
      <c r="AR144" s="3">
        <f>'Population at Risk'!AR144/'Population at Risk'!AR$5</f>
        <v>9.6735035788252759E-3</v>
      </c>
      <c r="AS144" s="3">
        <f>'Population at Risk'!AS144/'Population at Risk'!AS$5</f>
        <v>1.6744787085973697E-2</v>
      </c>
      <c r="AT144" s="3">
        <f>'Population at Risk'!AT144/'Population at Risk'!AT$5</f>
        <v>1.2998714262076629E-2</v>
      </c>
      <c r="AU144" s="3">
        <f>'Population at Risk'!AU144/'Population at Risk'!AU$5</f>
        <v>1.2998714262076634E-2</v>
      </c>
      <c r="AV144" s="3">
        <f>'Population at Risk'!AV144/'Population at Risk'!AV$5</f>
        <v>8.7387637256506473E-3</v>
      </c>
      <c r="AW144" s="3">
        <f>'Population at Risk'!AW144/'Population at Risk'!AW$5</f>
        <v>8.195832920182505E-3</v>
      </c>
      <c r="AX144" s="3">
        <f>'Population at Risk'!AX144/'Population at Risk'!AX$5</f>
        <v>8.5585507630722615E-3</v>
      </c>
      <c r="AY144" s="3">
        <f>'Population at Risk'!AY144/'Population at Risk'!AY$5</f>
        <v>1.0371810979356274E-2</v>
      </c>
      <c r="AZ144" s="3">
        <f>'Population at Risk'!AZ144/'Population at Risk'!AZ$5</f>
        <v>1.0542942430050297E-2</v>
      </c>
      <c r="BA144" s="3">
        <f>'Population at Risk'!BA144/'Population at Risk'!BA$5</f>
        <v>5.5408571839516661E-3</v>
      </c>
      <c r="BB144" s="3">
        <f>'Population at Risk'!BB144/'Population at Risk'!BB$5</f>
        <v>1.2559859365280281E-2</v>
      </c>
      <c r="BC144" s="5">
        <f>'Population at Risk'!BC144/'Population at Risk'!BC$5</f>
        <v>3.2045843608468627E-2</v>
      </c>
      <c r="BD144" s="9">
        <v>142</v>
      </c>
    </row>
    <row r="145" spans="2:56" x14ac:dyDescent="0.35">
      <c r="B145" s="3" t="s">
        <v>68</v>
      </c>
      <c r="C145" s="60">
        <f>'Population at Risk'!C145/'Population at Risk'!C$5</f>
        <v>6.2892707414874136E-3</v>
      </c>
      <c r="D145" s="3">
        <f>'Population at Risk'!D145/'Population at Risk'!D$5</f>
        <v>9.8509272900465551E-3</v>
      </c>
      <c r="E145" s="3">
        <f>'Population at Risk'!E145/'Population at Risk'!E$5</f>
        <v>1.3023958045686261E-2</v>
      </c>
      <c r="F145" s="3">
        <f>'Population at Risk'!F145/'Population at Risk'!F$5</f>
        <v>1.9027302543051034E-2</v>
      </c>
      <c r="G145" s="3">
        <f>'Population at Risk'!G145/'Population at Risk'!G$5</f>
        <v>2.2496364203346081E-2</v>
      </c>
      <c r="H145" s="3">
        <f>'Population at Risk'!H145/'Population at Risk'!H$5</f>
        <v>9.6779303090023961E-3</v>
      </c>
      <c r="I145" s="3">
        <f>'Population at Risk'!I145/'Population at Risk'!I$5</f>
        <v>1.9118735870959823E-2</v>
      </c>
      <c r="J145" s="3">
        <f>'Population at Risk'!J145/'Population at Risk'!J$5</f>
        <v>1.034941140560147E-2</v>
      </c>
      <c r="K145" s="3">
        <f>'Population at Risk'!K145/'Population at Risk'!K$5</f>
        <v>1.1434622767201809E-2</v>
      </c>
      <c r="L145" s="3">
        <f>'Population at Risk'!L145/'Population at Risk'!L$5</f>
        <v>1.9107606250540581E-2</v>
      </c>
      <c r="M145" s="3">
        <f>'Population at Risk'!M145/'Population at Risk'!M$5</f>
        <v>1.9107606250540584E-2</v>
      </c>
      <c r="N145" s="3">
        <f>'Population at Risk'!N145/'Population at Risk'!N$5</f>
        <v>5.3879958290685877E-3</v>
      </c>
      <c r="O145" s="3">
        <f>'Population at Risk'!O145/'Population at Risk'!O$5</f>
        <v>9.9514748306219446E-3</v>
      </c>
      <c r="P145" s="3">
        <f>'Population at Risk'!P145/'Population at Risk'!P$5</f>
        <v>4.7160967163606465E-3</v>
      </c>
      <c r="Q145" s="3">
        <f>'Population at Risk'!Q145/'Population at Risk'!Q$5</f>
        <v>1.3375686975924599E-2</v>
      </c>
      <c r="R145" s="3">
        <f>'Population at Risk'!R145/'Population at Risk'!R$5</f>
        <v>6.5696503797900178E-3</v>
      </c>
      <c r="S145" s="3">
        <f>'Population at Risk'!S145/'Population at Risk'!S$5</f>
        <v>1.1550300501758468E-2</v>
      </c>
      <c r="T145" s="3">
        <f>'Population at Risk'!T145/'Population at Risk'!T$5</f>
        <v>6.5687439932303245E-3</v>
      </c>
      <c r="U145" s="3">
        <f>'Population at Risk'!U145/'Population at Risk'!U$5</f>
        <v>3.7770342599743247E-2</v>
      </c>
      <c r="V145" s="3">
        <f>'Population at Risk'!V145/'Population at Risk'!V$5</f>
        <v>1.0692795074840672E-2</v>
      </c>
      <c r="W145" s="3">
        <f>'Population at Risk'!W145/'Population at Risk'!W$5</f>
        <v>1.2163676274667263E-2</v>
      </c>
      <c r="X145" s="3">
        <f>'Population at Risk'!X145/'Population at Risk'!X$5</f>
        <v>1.2163676274667261E-2</v>
      </c>
      <c r="Y145" s="3">
        <f>'Population at Risk'!Y145/'Population at Risk'!Y$5</f>
        <v>1.0506722094391137E-2</v>
      </c>
      <c r="Z145" s="3">
        <f>'Population at Risk'!Z145/'Population at Risk'!Z$5</f>
        <v>7.0235330800462433E-3</v>
      </c>
      <c r="AA145" s="3">
        <f>'Population at Risk'!AA145/'Population at Risk'!AA$5</f>
        <v>8.6047723147822525E-3</v>
      </c>
      <c r="AB145" s="3">
        <f>'Population at Risk'!AB145/'Population at Risk'!AB$5</f>
        <v>1.060823595599788E-2</v>
      </c>
      <c r="AC145" s="3">
        <f>'Population at Risk'!AC145/'Population at Risk'!AC$5</f>
        <v>7.4979971847299884E-3</v>
      </c>
      <c r="AD145" s="3">
        <f>'Population at Risk'!AD145/'Population at Risk'!AD$5</f>
        <v>2.0289330914221925E-2</v>
      </c>
      <c r="AE145" s="3">
        <f>'Population at Risk'!AE145/'Population at Risk'!AE$5</f>
        <v>1.8625055645213873E-2</v>
      </c>
      <c r="AF145" s="3">
        <f>'Population at Risk'!AF145/'Population at Risk'!AF$5</f>
        <v>7.5511479056110586E-3</v>
      </c>
      <c r="AG145" s="3">
        <f>'Population at Risk'!AG145/'Population at Risk'!AG$5</f>
        <v>1.862505564521388E-2</v>
      </c>
      <c r="AH145" s="3">
        <f>'Population at Risk'!AH145/'Population at Risk'!AH$5</f>
        <v>1.0421429895019128E-2</v>
      </c>
      <c r="AI145" s="3">
        <f>'Population at Risk'!AI145/'Population at Risk'!AI$5</f>
        <v>1.0103664827314144E-2</v>
      </c>
      <c r="AJ145" s="3">
        <f>'Population at Risk'!AJ145/'Population at Risk'!AJ$5</f>
        <v>1.4086043521422009E-2</v>
      </c>
      <c r="AK145" s="3">
        <f>'Population at Risk'!AK145/'Population at Risk'!AK$5</f>
        <v>1.3772770940481604E-2</v>
      </c>
      <c r="AL145" s="3">
        <f>'Population at Risk'!AL145/'Population at Risk'!AL$5</f>
        <v>8.2504507683752171E-3</v>
      </c>
      <c r="AM145" s="3">
        <f>'Population at Risk'!AM145/'Population at Risk'!AM$5</f>
        <v>1.0326541288640122E-2</v>
      </c>
      <c r="AN145" s="3">
        <f>'Population at Risk'!AN145/'Population at Risk'!AN$5</f>
        <v>1.8112204786712664E-2</v>
      </c>
      <c r="AO145" s="3">
        <f>'Population at Risk'!AO145/'Population at Risk'!AO$5</f>
        <v>1.8112204786712657E-2</v>
      </c>
      <c r="AP145" s="3">
        <f>'Population at Risk'!AP145/'Population at Risk'!AP$5</f>
        <v>1.3250961497101333E-2</v>
      </c>
      <c r="AQ145" s="3">
        <f>'Population at Risk'!AQ145/'Population at Risk'!AQ$5</f>
        <v>9.2994885454047611E-3</v>
      </c>
      <c r="AR145" s="3">
        <f>'Population at Risk'!AR145/'Population at Risk'!AR$5</f>
        <v>1.1226080514333853E-2</v>
      </c>
      <c r="AS145" s="3">
        <f>'Population at Risk'!AS145/'Population at Risk'!AS$5</f>
        <v>2.0621164797524065E-2</v>
      </c>
      <c r="AT145" s="3">
        <f>'Population at Risk'!AT145/'Population at Risk'!AT$5</f>
        <v>1.7540344172992994E-2</v>
      </c>
      <c r="AU145" s="3">
        <f>'Population at Risk'!AU145/'Population at Risk'!AU$5</f>
        <v>1.7540344172993001E-2</v>
      </c>
      <c r="AV145" s="3">
        <f>'Population at Risk'!AV145/'Population at Risk'!AV$5</f>
        <v>1.0403756531307727E-2</v>
      </c>
      <c r="AW145" s="3">
        <f>'Population at Risk'!AW145/'Population at Risk'!AW$5</f>
        <v>1.037949601899053E-2</v>
      </c>
      <c r="AX145" s="3">
        <f>'Population at Risk'!AX145/'Population at Risk'!AX$5</f>
        <v>9.3066030887249927E-3</v>
      </c>
      <c r="AY145" s="3">
        <f>'Population at Risk'!AY145/'Population at Risk'!AY$5</f>
        <v>1.2227629865662653E-2</v>
      </c>
      <c r="AZ145" s="3">
        <f>'Population at Risk'!AZ145/'Population at Risk'!AZ$5</f>
        <v>1.2352023349699013E-2</v>
      </c>
      <c r="BA145" s="3">
        <f>'Population at Risk'!BA145/'Population at Risk'!BA$5</f>
        <v>7.5904663143861227E-3</v>
      </c>
      <c r="BB145" s="3">
        <f>'Population at Risk'!BB145/'Population at Risk'!BB$5</f>
        <v>1.495566658384649E-2</v>
      </c>
      <c r="BC145" s="5">
        <f>'Population at Risk'!BC145/'Population at Risk'!BC$5</f>
        <v>3.7770342599743233E-2</v>
      </c>
      <c r="BD145" s="9">
        <v>143</v>
      </c>
    </row>
    <row r="146" spans="2:56" x14ac:dyDescent="0.35">
      <c r="B146" s="3" t="s">
        <v>69</v>
      </c>
      <c r="C146" s="60">
        <f>'Population at Risk'!C146/'Population at Risk'!C$5</f>
        <v>6.9990096743256583E-3</v>
      </c>
      <c r="D146" s="3">
        <f>'Population at Risk'!D146/'Population at Risk'!D$5</f>
        <v>1.0168485725185732E-2</v>
      </c>
      <c r="E146" s="3">
        <f>'Population at Risk'!E146/'Population at Risk'!E$5</f>
        <v>1.2992695544376405E-2</v>
      </c>
      <c r="F146" s="3">
        <f>'Population at Risk'!F146/'Population at Risk'!F$5</f>
        <v>2.1353608790363989E-2</v>
      </c>
      <c r="G146" s="3">
        <f>'Population at Risk'!G146/'Population at Risk'!G$5</f>
        <v>2.802483701375107E-2</v>
      </c>
      <c r="H146" s="3">
        <f>'Population at Risk'!H146/'Population at Risk'!H$5</f>
        <v>1.0746915535743621E-2</v>
      </c>
      <c r="I146" s="3">
        <f>'Population at Risk'!I146/'Population at Risk'!I$5</f>
        <v>1.9649126608025161E-2</v>
      </c>
      <c r="J146" s="3">
        <f>'Population at Risk'!J146/'Population at Risk'!J$5</f>
        <v>1.097698209721773E-2</v>
      </c>
      <c r="K146" s="3">
        <f>'Population at Risk'!K146/'Population at Risk'!K$5</f>
        <v>1.1783771553986596E-2</v>
      </c>
      <c r="L146" s="3">
        <f>'Population at Risk'!L146/'Population at Risk'!L$5</f>
        <v>2.0680757921491655E-2</v>
      </c>
      <c r="M146" s="3">
        <f>'Population at Risk'!M146/'Population at Risk'!M$5</f>
        <v>2.0680757921491662E-2</v>
      </c>
      <c r="N146" s="3">
        <f>'Population at Risk'!N146/'Population at Risk'!N$5</f>
        <v>6.6344724760919174E-3</v>
      </c>
      <c r="O146" s="3">
        <f>'Population at Risk'!O146/'Population at Risk'!O$5</f>
        <v>1.0616435130363963E-2</v>
      </c>
      <c r="P146" s="3">
        <f>'Population at Risk'!P146/'Population at Risk'!P$5</f>
        <v>4.0467152469417164E-3</v>
      </c>
      <c r="Q146" s="3">
        <f>'Population at Risk'!Q146/'Population at Risk'!Q$5</f>
        <v>1.2055157370021214E-2</v>
      </c>
      <c r="R146" s="3">
        <f>'Population at Risk'!R146/'Population at Risk'!R$5</f>
        <v>7.4345623345522891E-3</v>
      </c>
      <c r="S146" s="3">
        <f>'Population at Risk'!S146/'Population at Risk'!S$5</f>
        <v>1.1737682961179616E-2</v>
      </c>
      <c r="T146" s="3">
        <f>'Population at Risk'!T146/'Population at Risk'!T$5</f>
        <v>6.4934575291245326E-3</v>
      </c>
      <c r="U146" s="3">
        <f>'Population at Risk'!U146/'Population at Risk'!U$5</f>
        <v>3.8303069575762197E-2</v>
      </c>
      <c r="V146" s="3">
        <f>'Population at Risk'!V146/'Population at Risk'!V$5</f>
        <v>1.1327354215685956E-2</v>
      </c>
      <c r="W146" s="3">
        <f>'Population at Risk'!W146/'Population at Risk'!W$5</f>
        <v>1.3139823346907734E-2</v>
      </c>
      <c r="X146" s="3">
        <f>'Population at Risk'!X146/'Population at Risk'!X$5</f>
        <v>1.313982334690773E-2</v>
      </c>
      <c r="Y146" s="3">
        <f>'Population at Risk'!Y146/'Population at Risk'!Y$5</f>
        <v>1.1136414477041936E-2</v>
      </c>
      <c r="Z146" s="3">
        <f>'Population at Risk'!Z146/'Population at Risk'!Z$5</f>
        <v>7.3497908346789684E-3</v>
      </c>
      <c r="AA146" s="3">
        <f>'Population at Risk'!AA146/'Population at Risk'!AA$5</f>
        <v>8.6783511880145769E-3</v>
      </c>
      <c r="AB146" s="3">
        <f>'Population at Risk'!AB146/'Population at Risk'!AB$5</f>
        <v>1.1114913892558866E-2</v>
      </c>
      <c r="AC146" s="3">
        <f>'Population at Risk'!AC146/'Population at Risk'!AC$5</f>
        <v>7.6647048354936097E-3</v>
      </c>
      <c r="AD146" s="3">
        <f>'Population at Risk'!AD146/'Population at Risk'!AD$5</f>
        <v>2.2997163167303925E-2</v>
      </c>
      <c r="AE146" s="3">
        <f>'Population at Risk'!AE146/'Population at Risk'!AE$5</f>
        <v>2.0173380326492484E-2</v>
      </c>
      <c r="AF146" s="3">
        <f>'Population at Risk'!AF146/'Population at Risk'!AF$5</f>
        <v>8.43134306025284E-3</v>
      </c>
      <c r="AG146" s="3">
        <f>'Population at Risk'!AG146/'Population at Risk'!AG$5</f>
        <v>2.0173380326492487E-2</v>
      </c>
      <c r="AH146" s="3">
        <f>'Population at Risk'!AH146/'Population at Risk'!AH$5</f>
        <v>1.0344756022258001E-2</v>
      </c>
      <c r="AI146" s="3">
        <f>'Population at Risk'!AI146/'Population at Risk'!AI$5</f>
        <v>9.8808032997545116E-3</v>
      </c>
      <c r="AJ146" s="3">
        <f>'Population at Risk'!AJ146/'Population at Risk'!AJ$5</f>
        <v>1.4183300438716061E-2</v>
      </c>
      <c r="AK146" s="3">
        <f>'Population at Risk'!AK146/'Population at Risk'!AK$5</f>
        <v>1.5067411408886877E-2</v>
      </c>
      <c r="AL146" s="3">
        <f>'Population at Risk'!AL146/'Population at Risk'!AL$5</f>
        <v>8.8492738080153555E-3</v>
      </c>
      <c r="AM146" s="3">
        <f>'Population at Risk'!AM146/'Population at Risk'!AM$5</f>
        <v>1.0021120003524467E-2</v>
      </c>
      <c r="AN146" s="3">
        <f>'Population at Risk'!AN146/'Population at Risk'!AN$5</f>
        <v>1.9784100613178451E-2</v>
      </c>
      <c r="AO146" s="3">
        <f>'Population at Risk'!AO146/'Population at Risk'!AO$5</f>
        <v>1.9784100613178441E-2</v>
      </c>
      <c r="AP146" s="3">
        <f>'Population at Risk'!AP146/'Population at Risk'!AP$5</f>
        <v>1.448991187813053E-2</v>
      </c>
      <c r="AQ146" s="3">
        <f>'Population at Risk'!AQ146/'Population at Risk'!AQ$5</f>
        <v>8.9753233673514361E-3</v>
      </c>
      <c r="AR146" s="3">
        <f>'Population at Risk'!AR146/'Population at Risk'!AR$5</f>
        <v>1.179420536549642E-2</v>
      </c>
      <c r="AS146" s="3">
        <f>'Population at Risk'!AS146/'Population at Risk'!AS$5</f>
        <v>2.1193235820939248E-2</v>
      </c>
      <c r="AT146" s="3">
        <f>'Population at Risk'!AT146/'Population at Risk'!AT$5</f>
        <v>1.7665632345657229E-2</v>
      </c>
      <c r="AU146" s="3">
        <f>'Population at Risk'!AU146/'Population at Risk'!AU$5</f>
        <v>1.7665632345657236E-2</v>
      </c>
      <c r="AV146" s="3">
        <f>'Population at Risk'!AV146/'Population at Risk'!AV$5</f>
        <v>1.2290274614774473E-2</v>
      </c>
      <c r="AW146" s="3">
        <f>'Population at Risk'!AW146/'Population at Risk'!AW$5</f>
        <v>1.0531471227816272E-2</v>
      </c>
      <c r="AX146" s="3">
        <f>'Population at Risk'!AX146/'Population at Risk'!AX$5</f>
        <v>1.0072228571344049E-2</v>
      </c>
      <c r="AY146" s="3">
        <f>'Population at Risk'!AY146/'Population at Risk'!AY$5</f>
        <v>1.3514343279377627E-2</v>
      </c>
      <c r="AZ146" s="3">
        <f>'Population at Risk'!AZ146/'Population at Risk'!AZ$5</f>
        <v>1.3933231158018913E-2</v>
      </c>
      <c r="BA146" s="3">
        <f>'Population at Risk'!BA146/'Population at Risk'!BA$5</f>
        <v>7.4726832164042686E-3</v>
      </c>
      <c r="BB146" s="3">
        <f>'Population at Risk'!BB146/'Population at Risk'!BB$5</f>
        <v>1.4854490487645805E-2</v>
      </c>
      <c r="BC146" s="5">
        <f>'Population at Risk'!BC146/'Population at Risk'!BC$5</f>
        <v>3.8303069575762183E-2</v>
      </c>
      <c r="BD146" s="9">
        <v>144</v>
      </c>
    </row>
    <row r="147" spans="2:56" x14ac:dyDescent="0.35">
      <c r="B147" s="3" t="s">
        <v>70</v>
      </c>
      <c r="C147" s="60">
        <f>'Population at Risk'!C147/'Population at Risk'!C$5</f>
        <v>6.4174574714079202E-3</v>
      </c>
      <c r="D147" s="3">
        <f>'Population at Risk'!D147/'Population at Risk'!D$5</f>
        <v>9.2294549035001061E-3</v>
      </c>
      <c r="E147" s="3">
        <f>'Population at Risk'!E147/'Population at Risk'!E$5</f>
        <v>1.1735212048445038E-2</v>
      </c>
      <c r="F147" s="3">
        <f>'Population at Risk'!F147/'Population at Risk'!F$5</f>
        <v>2.0900790099519832E-2</v>
      </c>
      <c r="G147" s="3">
        <f>'Population at Risk'!G147/'Population at Risk'!G$5</f>
        <v>2.605832958809352E-2</v>
      </c>
      <c r="H147" s="3">
        <f>'Population at Risk'!H147/'Population at Risk'!H$5</f>
        <v>9.586563169056395E-3</v>
      </c>
      <c r="I147" s="3">
        <f>'Population at Risk'!I147/'Population at Risk'!I$5</f>
        <v>1.9520218463334675E-2</v>
      </c>
      <c r="J147" s="3">
        <f>'Population at Risk'!J147/'Population at Risk'!J$5</f>
        <v>9.9660183036690553E-3</v>
      </c>
      <c r="K147" s="3">
        <f>'Population at Risk'!K147/'Population at Risk'!K$5</f>
        <v>1.1320722429207663E-2</v>
      </c>
      <c r="L147" s="3">
        <f>'Population at Risk'!L147/'Population at Risk'!L$5</f>
        <v>1.9358328981984529E-2</v>
      </c>
      <c r="M147" s="3">
        <f>'Population at Risk'!M147/'Population at Risk'!M$5</f>
        <v>1.9358328981984533E-2</v>
      </c>
      <c r="N147" s="3">
        <f>'Population at Risk'!N147/'Population at Risk'!N$5</f>
        <v>6.4645855346594427E-3</v>
      </c>
      <c r="O147" s="3">
        <f>'Population at Risk'!O147/'Population at Risk'!O$5</f>
        <v>9.3376293451765471E-3</v>
      </c>
      <c r="P147" s="3">
        <f>'Population at Risk'!P147/'Population at Risk'!P$5</f>
        <v>4.2784135256531885E-3</v>
      </c>
      <c r="Q147" s="3">
        <f>'Population at Risk'!Q147/'Population at Risk'!Q$5</f>
        <v>1.1965449481534529E-2</v>
      </c>
      <c r="R147" s="3">
        <f>'Population at Risk'!R147/'Population at Risk'!R$5</f>
        <v>7.3270420478751671E-3</v>
      </c>
      <c r="S147" s="3">
        <f>'Population at Risk'!S147/'Population at Risk'!S$5</f>
        <v>1.0771931111010187E-2</v>
      </c>
      <c r="T147" s="3">
        <f>'Population at Risk'!T147/'Population at Risk'!T$5</f>
        <v>5.7580197595550114E-3</v>
      </c>
      <c r="U147" s="3">
        <f>'Population at Risk'!U147/'Population at Risk'!U$5</f>
        <v>3.6676082322270376E-2</v>
      </c>
      <c r="V147" s="3">
        <f>'Population at Risk'!V147/'Population at Risk'!V$5</f>
        <v>1.0215005991779188E-2</v>
      </c>
      <c r="W147" s="3">
        <f>'Population at Risk'!W147/'Population at Risk'!W$5</f>
        <v>1.2094885219279919E-2</v>
      </c>
      <c r="X147" s="3">
        <f>'Population at Risk'!X147/'Population at Risk'!X$5</f>
        <v>1.2094885219279917E-2</v>
      </c>
      <c r="Y147" s="3">
        <f>'Population at Risk'!Y147/'Population at Risk'!Y$5</f>
        <v>1.0073708852437952E-2</v>
      </c>
      <c r="Z147" s="3">
        <f>'Population at Risk'!Z147/'Population at Risk'!Z$5</f>
        <v>6.6161535007863096E-3</v>
      </c>
      <c r="AA147" s="3">
        <f>'Population at Risk'!AA147/'Population at Risk'!AA$5</f>
        <v>8.1240771064823199E-3</v>
      </c>
      <c r="AB147" s="3">
        <f>'Population at Risk'!AB147/'Population at Risk'!AB$5</f>
        <v>1.0010265833344127E-2</v>
      </c>
      <c r="AC147" s="3">
        <f>'Population at Risk'!AC147/'Population at Risk'!AC$5</f>
        <v>7.1326583411230257E-3</v>
      </c>
      <c r="AD147" s="3">
        <f>'Population at Risk'!AD147/'Population at Risk'!AD$5</f>
        <v>2.2046145136185344E-2</v>
      </c>
      <c r="AE147" s="3">
        <f>'Population at Risk'!AE147/'Population at Risk'!AE$5</f>
        <v>1.9638815234349634E-2</v>
      </c>
      <c r="AF147" s="3">
        <f>'Population at Risk'!AF147/'Population at Risk'!AF$5</f>
        <v>8.8878716083149699E-3</v>
      </c>
      <c r="AG147" s="3">
        <f>'Population at Risk'!AG147/'Population at Risk'!AG$5</f>
        <v>1.9638815234349637E-2</v>
      </c>
      <c r="AH147" s="3">
        <f>'Population at Risk'!AH147/'Population at Risk'!AH$5</f>
        <v>9.7527500932046533E-3</v>
      </c>
      <c r="AI147" s="3">
        <f>'Population at Risk'!AI147/'Population at Risk'!AI$5</f>
        <v>8.8310428679648934E-3</v>
      </c>
      <c r="AJ147" s="3">
        <f>'Population at Risk'!AJ147/'Population at Risk'!AJ$5</f>
        <v>1.2483034023768769E-2</v>
      </c>
      <c r="AK147" s="3">
        <f>'Population at Risk'!AK147/'Population at Risk'!AK$5</f>
        <v>1.3272011922026239E-2</v>
      </c>
      <c r="AL147" s="3">
        <f>'Population at Risk'!AL147/'Population at Risk'!AL$5</f>
        <v>8.5399562611214418E-3</v>
      </c>
      <c r="AM147" s="3">
        <f>'Population at Risk'!AM147/'Population at Risk'!AM$5</f>
        <v>8.9196930144635547E-3</v>
      </c>
      <c r="AN147" s="3">
        <f>'Population at Risk'!AN147/'Population at Risk'!AN$5</f>
        <v>1.7133470631659767E-2</v>
      </c>
      <c r="AO147" s="3">
        <f>'Population at Risk'!AO147/'Population at Risk'!AO$5</f>
        <v>1.7133470631659764E-2</v>
      </c>
      <c r="AP147" s="3">
        <f>'Population at Risk'!AP147/'Population at Risk'!AP$5</f>
        <v>1.3386147357886211E-2</v>
      </c>
      <c r="AQ147" s="3">
        <f>'Population at Risk'!AQ147/'Population at Risk'!AQ$5</f>
        <v>7.9782985089544636E-3</v>
      </c>
      <c r="AR147" s="3">
        <f>'Population at Risk'!AR147/'Population at Risk'!AR$5</f>
        <v>1.0942698135932275E-2</v>
      </c>
      <c r="AS147" s="3">
        <f>'Population at Risk'!AS147/'Population at Risk'!AS$5</f>
        <v>2.1054197543861359E-2</v>
      </c>
      <c r="AT147" s="3">
        <f>'Population at Risk'!AT147/'Population at Risk'!AT$5</f>
        <v>1.6543938879220319E-2</v>
      </c>
      <c r="AU147" s="3">
        <f>'Population at Risk'!AU147/'Population at Risk'!AU$5</f>
        <v>1.6543938879220326E-2</v>
      </c>
      <c r="AV147" s="3">
        <f>'Population at Risk'!AV147/'Population at Risk'!AV$5</f>
        <v>1.0441906266081782E-2</v>
      </c>
      <c r="AW147" s="3">
        <f>'Population at Risk'!AW147/'Population at Risk'!AW$5</f>
        <v>1.0454179516231345E-2</v>
      </c>
      <c r="AX147" s="3">
        <f>'Population at Risk'!AX147/'Population at Risk'!AX$5</f>
        <v>8.780745164696107E-3</v>
      </c>
      <c r="AY147" s="3">
        <f>'Population at Risk'!AY147/'Population at Risk'!AY$5</f>
        <v>1.2696214452644988E-2</v>
      </c>
      <c r="AZ147" s="3">
        <f>'Population at Risk'!AZ147/'Population at Risk'!AZ$5</f>
        <v>1.3320806618196636E-2</v>
      </c>
      <c r="BA147" s="3">
        <f>'Population at Risk'!BA147/'Population at Risk'!BA$5</f>
        <v>7.2026224875072434E-3</v>
      </c>
      <c r="BB147" s="3">
        <f>'Population at Risk'!BB147/'Population at Risk'!BB$5</f>
        <v>1.274810047411397E-2</v>
      </c>
      <c r="BC147" s="5">
        <f>'Population at Risk'!BC147/'Population at Risk'!BC$5</f>
        <v>3.6676082322270369E-2</v>
      </c>
      <c r="BD147" s="9">
        <v>145</v>
      </c>
    </row>
    <row r="148" spans="2:56" x14ac:dyDescent="0.35">
      <c r="B148" s="3" t="s">
        <v>71</v>
      </c>
      <c r="C148" s="60">
        <f>'Population at Risk'!C148/'Population at Risk'!C$5</f>
        <v>5.9570438559095589E-3</v>
      </c>
      <c r="D148" s="3">
        <f>'Population at Risk'!D148/'Population at Risk'!D$5</f>
        <v>8.8093279823147699E-3</v>
      </c>
      <c r="E148" s="3">
        <f>'Population at Risk'!E148/'Population at Risk'!E$5</f>
        <v>1.1350760955558278E-2</v>
      </c>
      <c r="F148" s="3">
        <f>'Population at Risk'!F148/'Population at Risk'!F$5</f>
        <v>1.8461009154050592E-2</v>
      </c>
      <c r="G148" s="3">
        <f>'Population at Risk'!G148/'Population at Risk'!G$5</f>
        <v>2.5812992255051619E-2</v>
      </c>
      <c r="H148" s="3">
        <f>'Population at Risk'!H148/'Population at Risk'!H$5</f>
        <v>8.8119688649966402E-3</v>
      </c>
      <c r="I148" s="3">
        <f>'Population at Risk'!I148/'Population at Risk'!I$5</f>
        <v>1.7593063137336665E-2</v>
      </c>
      <c r="J148" s="3">
        <f>'Population at Risk'!J148/'Population at Risk'!J$5</f>
        <v>9.2446472683255284E-3</v>
      </c>
      <c r="K148" s="3">
        <f>'Population at Risk'!K148/'Population at Risk'!K$5</f>
        <v>9.5610246422841924E-3</v>
      </c>
      <c r="L148" s="3">
        <f>'Population at Risk'!L148/'Population at Risk'!L$5</f>
        <v>1.8984168918826063E-2</v>
      </c>
      <c r="M148" s="3">
        <f>'Population at Risk'!M148/'Population at Risk'!M$5</f>
        <v>1.8984168918826066E-2</v>
      </c>
      <c r="N148" s="3">
        <f>'Population at Risk'!N148/'Population at Risk'!N$5</f>
        <v>5.3297366633712649E-3</v>
      </c>
      <c r="O148" s="3">
        <f>'Population at Risk'!O148/'Population at Risk'!O$5</f>
        <v>7.69661032659354E-3</v>
      </c>
      <c r="P148" s="3">
        <f>'Population at Risk'!P148/'Population at Risk'!P$5</f>
        <v>3.6803557209919894E-3</v>
      </c>
      <c r="Q148" s="3">
        <f>'Population at Risk'!Q148/'Population at Risk'!Q$5</f>
        <v>1.0433986449807024E-2</v>
      </c>
      <c r="R148" s="3">
        <f>'Population at Risk'!R148/'Population at Risk'!R$5</f>
        <v>6.3624694238510948E-3</v>
      </c>
      <c r="S148" s="3">
        <f>'Population at Risk'!S148/'Population at Risk'!S$5</f>
        <v>9.2309449219230896E-3</v>
      </c>
      <c r="T148" s="3">
        <f>'Population at Risk'!T148/'Population at Risk'!T$5</f>
        <v>4.6987464924210581E-3</v>
      </c>
      <c r="U148" s="3">
        <f>'Population at Risk'!U148/'Population at Risk'!U$5</f>
        <v>3.7213067422157201E-2</v>
      </c>
      <c r="V148" s="3">
        <f>'Population at Risk'!V148/'Population at Risk'!V$5</f>
        <v>9.2603325346035641E-3</v>
      </c>
      <c r="W148" s="3">
        <f>'Population at Risk'!W148/'Population at Risk'!W$5</f>
        <v>1.0450920238018571E-2</v>
      </c>
      <c r="X148" s="3">
        <f>'Population at Risk'!X148/'Population at Risk'!X$5</f>
        <v>1.0450920238018567E-2</v>
      </c>
      <c r="Y148" s="3">
        <f>'Population at Risk'!Y148/'Population at Risk'!Y$5</f>
        <v>9.2291143602365993E-3</v>
      </c>
      <c r="Z148" s="3">
        <f>'Population at Risk'!Z148/'Population at Risk'!Z$5</f>
        <v>4.8734250052758646E-3</v>
      </c>
      <c r="AA148" s="3">
        <f>'Population at Risk'!AA148/'Population at Risk'!AA$5</f>
        <v>6.6160148891113513E-3</v>
      </c>
      <c r="AB148" s="3">
        <f>'Population at Risk'!AB148/'Population at Risk'!AB$5</f>
        <v>9.4242728280624355E-3</v>
      </c>
      <c r="AC148" s="3">
        <f>'Population at Risk'!AC148/'Population at Risk'!AC$5</f>
        <v>5.6500271129120601E-3</v>
      </c>
      <c r="AD148" s="3">
        <f>'Population at Risk'!AD148/'Population at Risk'!AD$5</f>
        <v>2.0730322406734746E-2</v>
      </c>
      <c r="AE148" s="3">
        <f>'Population at Risk'!AE148/'Population at Risk'!AE$5</f>
        <v>1.7980570901647928E-2</v>
      </c>
      <c r="AF148" s="3">
        <f>'Population at Risk'!AF148/'Population at Risk'!AF$5</f>
        <v>6.1794834124361524E-3</v>
      </c>
      <c r="AG148" s="3">
        <f>'Population at Risk'!AG148/'Population at Risk'!AG$5</f>
        <v>1.7980570901647931E-2</v>
      </c>
      <c r="AH148" s="3">
        <f>'Population at Risk'!AH148/'Population at Risk'!AH$5</f>
        <v>8.1986601233301048E-3</v>
      </c>
      <c r="AI148" s="3">
        <f>'Population at Risk'!AI148/'Population at Risk'!AI$5</f>
        <v>7.4003255392724983E-3</v>
      </c>
      <c r="AJ148" s="3">
        <f>'Population at Risk'!AJ148/'Population at Risk'!AJ$5</f>
        <v>1.0604043300295721E-2</v>
      </c>
      <c r="AK148" s="3">
        <f>'Population at Risk'!AK148/'Population at Risk'!AK$5</f>
        <v>1.1994789017396099E-2</v>
      </c>
      <c r="AL148" s="3">
        <f>'Population at Risk'!AL148/'Population at Risk'!AL$5</f>
        <v>8.5176003546787154E-3</v>
      </c>
      <c r="AM148" s="3">
        <f>'Population at Risk'!AM148/'Population at Risk'!AM$5</f>
        <v>7.5509528084194734E-3</v>
      </c>
      <c r="AN148" s="3">
        <f>'Population at Risk'!AN148/'Population at Risk'!AN$5</f>
        <v>1.5518430367200037E-2</v>
      </c>
      <c r="AO148" s="3">
        <f>'Population at Risk'!AO148/'Population at Risk'!AO$5</f>
        <v>1.5518430367200031E-2</v>
      </c>
      <c r="AP148" s="3">
        <f>'Population at Risk'!AP148/'Population at Risk'!AP$5</f>
        <v>1.2049483955531685E-2</v>
      </c>
      <c r="AQ148" s="3">
        <f>'Population at Risk'!AQ148/'Population at Risk'!AQ$5</f>
        <v>6.9231481088794277E-3</v>
      </c>
      <c r="AR148" s="3">
        <f>'Population at Risk'!AR148/'Population at Risk'!AR$5</f>
        <v>9.6660080972394893E-3</v>
      </c>
      <c r="AS148" s="3">
        <f>'Population at Risk'!AS148/'Population at Risk'!AS$5</f>
        <v>1.8975598423289056E-2</v>
      </c>
      <c r="AT148" s="3">
        <f>'Population at Risk'!AT148/'Population at Risk'!AT$5</f>
        <v>1.6480794074337803E-2</v>
      </c>
      <c r="AU148" s="3">
        <f>'Population at Risk'!AU148/'Population at Risk'!AU$5</f>
        <v>1.6480794074337807E-2</v>
      </c>
      <c r="AV148" s="3">
        <f>'Population at Risk'!AV148/'Population at Risk'!AV$5</f>
        <v>9.7892871244516701E-3</v>
      </c>
      <c r="AW148" s="3">
        <f>'Population at Risk'!AW148/'Population at Risk'!AW$5</f>
        <v>8.7359678333655995E-3</v>
      </c>
      <c r="AX148" s="3">
        <f>'Population at Risk'!AX148/'Population at Risk'!AX$5</f>
        <v>8.6949957001971213E-3</v>
      </c>
      <c r="AY148" s="3">
        <f>'Population at Risk'!AY148/'Population at Risk'!AY$5</f>
        <v>1.1074966697948772E-2</v>
      </c>
      <c r="AZ148" s="3">
        <f>'Population at Risk'!AZ148/'Population at Risk'!AZ$5</f>
        <v>1.17119591972489E-2</v>
      </c>
      <c r="BA148" s="3">
        <f>'Population at Risk'!BA148/'Population at Risk'!BA$5</f>
        <v>6.4902752085230107E-3</v>
      </c>
      <c r="BB148" s="3">
        <f>'Population at Risk'!BB148/'Population at Risk'!BB$5</f>
        <v>1.0708404398255737E-2</v>
      </c>
      <c r="BC148" s="5">
        <f>'Population at Risk'!BC148/'Population at Risk'!BC$5</f>
        <v>3.7213067422157187E-2</v>
      </c>
      <c r="BD148" s="9">
        <v>146</v>
      </c>
    </row>
    <row r="149" spans="2:56" x14ac:dyDescent="0.35">
      <c r="B149" s="3" t="s">
        <v>72</v>
      </c>
      <c r="C149" s="60">
        <f>'Population at Risk'!C149/'Population at Risk'!C$5</f>
        <v>6.7771104040849463E-3</v>
      </c>
      <c r="D149" s="3">
        <f>'Population at Risk'!D149/'Population at Risk'!D$5</f>
        <v>1.0462613995296612E-2</v>
      </c>
      <c r="E149" s="3">
        <f>'Population at Risk'!E149/'Population at Risk'!E$5</f>
        <v>1.3746087255096689E-2</v>
      </c>
      <c r="F149" s="3">
        <f>'Population at Risk'!F149/'Population at Risk'!F$5</f>
        <v>2.3568607167482342E-2</v>
      </c>
      <c r="G149" s="3">
        <f>'Population at Risk'!G149/'Population at Risk'!G$5</f>
        <v>3.285749523235313E-2</v>
      </c>
      <c r="H149" s="3">
        <f>'Population at Risk'!H149/'Population at Risk'!H$5</f>
        <v>1.1440969468644122E-2</v>
      </c>
      <c r="I149" s="3">
        <f>'Population at Risk'!I149/'Population at Risk'!I$5</f>
        <v>2.2697964419964942E-2</v>
      </c>
      <c r="J149" s="3">
        <f>'Population at Risk'!J149/'Population at Risk'!J$5</f>
        <v>1.1006124866538278E-2</v>
      </c>
      <c r="K149" s="3">
        <f>'Population at Risk'!K149/'Population at Risk'!K$5</f>
        <v>1.2687338956545667E-2</v>
      </c>
      <c r="L149" s="3">
        <f>'Population at Risk'!L149/'Population at Risk'!L$5</f>
        <v>2.4658030853097618E-2</v>
      </c>
      <c r="M149" s="3">
        <f>'Population at Risk'!M149/'Population at Risk'!M$5</f>
        <v>2.4658030853097618E-2</v>
      </c>
      <c r="N149" s="3">
        <f>'Population at Risk'!N149/'Population at Risk'!N$5</f>
        <v>6.6909813984734022E-3</v>
      </c>
      <c r="O149" s="3">
        <f>'Population at Risk'!O149/'Population at Risk'!O$5</f>
        <v>1.0722727067994087E-2</v>
      </c>
      <c r="P149" s="3">
        <f>'Population at Risk'!P149/'Population at Risk'!P$5</f>
        <v>3.8989733543268136E-3</v>
      </c>
      <c r="Q149" s="3">
        <f>'Population at Risk'!Q149/'Population at Risk'!Q$5</f>
        <v>1.2745487022491703E-2</v>
      </c>
      <c r="R149" s="3">
        <f>'Population at Risk'!R149/'Population at Risk'!R$5</f>
        <v>7.3091789956632935E-3</v>
      </c>
      <c r="S149" s="3">
        <f>'Population at Risk'!S149/'Population at Risk'!S$5</f>
        <v>1.1652103122892946E-2</v>
      </c>
      <c r="T149" s="3">
        <f>'Population at Risk'!T149/'Population at Risk'!T$5</f>
        <v>5.4181628993388862E-3</v>
      </c>
      <c r="U149" s="3">
        <f>'Population at Risk'!U149/'Population at Risk'!U$5</f>
        <v>4.5747872876456902E-2</v>
      </c>
      <c r="V149" s="3">
        <f>'Population at Risk'!V149/'Population at Risk'!V$5</f>
        <v>1.1687935670766567E-2</v>
      </c>
      <c r="W149" s="3">
        <f>'Population at Risk'!W149/'Population at Risk'!W$5</f>
        <v>1.3774208843591146E-2</v>
      </c>
      <c r="X149" s="3">
        <f>'Population at Risk'!X149/'Population at Risk'!X$5</f>
        <v>1.3774208843591143E-2</v>
      </c>
      <c r="Y149" s="3">
        <f>'Population at Risk'!Y149/'Population at Risk'!Y$5</f>
        <v>1.1343192089387388E-2</v>
      </c>
      <c r="Z149" s="3">
        <f>'Population at Risk'!Z149/'Population at Risk'!Z$5</f>
        <v>4.9863263570088861E-3</v>
      </c>
      <c r="AA149" s="3">
        <f>'Population at Risk'!AA149/'Population at Risk'!AA$5</f>
        <v>7.4601330541234946E-3</v>
      </c>
      <c r="AB149" s="3">
        <f>'Population at Risk'!AB149/'Population at Risk'!AB$5</f>
        <v>1.1323915477135911E-2</v>
      </c>
      <c r="AC149" s="3">
        <f>'Population at Risk'!AC149/'Population at Risk'!AC$5</f>
        <v>6.3207850957794215E-3</v>
      </c>
      <c r="AD149" s="3">
        <f>'Population at Risk'!AD149/'Population at Risk'!AD$5</f>
        <v>2.5593175800228858E-2</v>
      </c>
      <c r="AE149" s="3">
        <f>'Population at Risk'!AE149/'Population at Risk'!AE$5</f>
        <v>2.1831255379930505E-2</v>
      </c>
      <c r="AF149" s="3">
        <f>'Population at Risk'!AF149/'Population at Risk'!AF$5</f>
        <v>7.4088024755740219E-3</v>
      </c>
      <c r="AG149" s="3">
        <f>'Population at Risk'!AG149/'Population at Risk'!AG$5</f>
        <v>2.1831255379930511E-2</v>
      </c>
      <c r="AH149" s="3">
        <f>'Population at Risk'!AH149/'Population at Risk'!AH$5</f>
        <v>9.3256839052243568E-3</v>
      </c>
      <c r="AI149" s="3">
        <f>'Population at Risk'!AI149/'Population at Risk'!AI$5</f>
        <v>9.0039716281950909E-3</v>
      </c>
      <c r="AJ149" s="3">
        <f>'Population at Risk'!AJ149/'Population at Risk'!AJ$5</f>
        <v>1.4175831707764708E-2</v>
      </c>
      <c r="AK149" s="3">
        <f>'Population at Risk'!AK149/'Population at Risk'!AK$5</f>
        <v>1.4922204308881222E-2</v>
      </c>
      <c r="AL149" s="3">
        <f>'Population at Risk'!AL149/'Population at Risk'!AL$5</f>
        <v>1.0560089697962335E-2</v>
      </c>
      <c r="AM149" s="3">
        <f>'Population at Risk'!AM149/'Population at Risk'!AM$5</f>
        <v>8.9936673873882763E-3</v>
      </c>
      <c r="AN149" s="3">
        <f>'Population at Risk'!AN149/'Population at Risk'!AN$5</f>
        <v>1.9207490718073952E-2</v>
      </c>
      <c r="AO149" s="3">
        <f>'Population at Risk'!AO149/'Population at Risk'!AO$5</f>
        <v>1.9207490718073941E-2</v>
      </c>
      <c r="AP149" s="3">
        <f>'Population at Risk'!AP149/'Population at Risk'!AP$5</f>
        <v>1.5201598982048339E-2</v>
      </c>
      <c r="AQ149" s="3">
        <f>'Population at Risk'!AQ149/'Population at Risk'!AQ$5</f>
        <v>8.547510547515071E-3</v>
      </c>
      <c r="AR149" s="3">
        <f>'Population at Risk'!AR149/'Population at Risk'!AR$5</f>
        <v>1.1807907164437793E-2</v>
      </c>
      <c r="AS149" s="3">
        <f>'Population at Risk'!AS149/'Population at Risk'!AS$5</f>
        <v>2.448166385223129E-2</v>
      </c>
      <c r="AT149" s="3">
        <f>'Population at Risk'!AT149/'Population at Risk'!AT$5</f>
        <v>1.7805031226307635E-2</v>
      </c>
      <c r="AU149" s="3">
        <f>'Population at Risk'!AU149/'Population at Risk'!AU$5</f>
        <v>1.7805031226307642E-2</v>
      </c>
      <c r="AV149" s="3">
        <f>'Population at Risk'!AV149/'Population at Risk'!AV$5</f>
        <v>1.2501208306268472E-2</v>
      </c>
      <c r="AW149" s="3">
        <f>'Population at Risk'!AW149/'Population at Risk'!AW$5</f>
        <v>9.5340739169093407E-3</v>
      </c>
      <c r="AX149" s="3">
        <f>'Population at Risk'!AX149/'Population at Risk'!AX$5</f>
        <v>9.588896907295346E-3</v>
      </c>
      <c r="AY149" s="3">
        <f>'Population at Risk'!AY149/'Population at Risk'!AY$5</f>
        <v>1.4288284491326997E-2</v>
      </c>
      <c r="AZ149" s="3">
        <f>'Population at Risk'!AZ149/'Population at Risk'!AZ$5</f>
        <v>1.4840549149015642E-2</v>
      </c>
      <c r="BA149" s="3">
        <f>'Population at Risk'!BA149/'Population at Risk'!BA$5</f>
        <v>7.7095495698439346E-3</v>
      </c>
      <c r="BB149" s="3">
        <f>'Population at Risk'!BB149/'Population at Risk'!BB$5</f>
        <v>1.314947758275122E-2</v>
      </c>
      <c r="BC149" s="5">
        <f>'Population at Risk'!BC149/'Population at Risk'!BC$5</f>
        <v>4.5747872876456888E-2</v>
      </c>
      <c r="BD149" s="9">
        <v>147</v>
      </c>
    </row>
    <row r="150" spans="2:56" x14ac:dyDescent="0.35">
      <c r="B150" s="3" t="s">
        <v>73</v>
      </c>
      <c r="C150" s="60">
        <f>'Population at Risk'!C150/'Population at Risk'!C$5</f>
        <v>5.1127067154242856E-3</v>
      </c>
      <c r="D150" s="3">
        <f>'Population at Risk'!D150/'Population at Risk'!D$5</f>
        <v>7.7826740817548146E-3</v>
      </c>
      <c r="E150" s="3">
        <f>'Population at Risk'!E150/'Population at Risk'!E$5</f>
        <v>1.0161472236088051E-2</v>
      </c>
      <c r="F150" s="3">
        <f>'Population at Risk'!F150/'Population at Risk'!F$5</f>
        <v>1.7721371293637104E-2</v>
      </c>
      <c r="G150" s="3">
        <f>'Population at Risk'!G150/'Population at Risk'!G$5</f>
        <v>2.4495304929003623E-2</v>
      </c>
      <c r="H150" s="3">
        <f>'Population at Risk'!H150/'Population at Risk'!H$5</f>
        <v>9.2276316756390604E-3</v>
      </c>
      <c r="I150" s="3">
        <f>'Population at Risk'!I150/'Population at Risk'!I$5</f>
        <v>1.7124602859419094E-2</v>
      </c>
      <c r="J150" s="3">
        <f>'Population at Risk'!J150/'Population at Risk'!J$5</f>
        <v>8.7861774450979924E-3</v>
      </c>
      <c r="K150" s="3">
        <f>'Population at Risk'!K150/'Population at Risk'!K$5</f>
        <v>9.8600767935271335E-3</v>
      </c>
      <c r="L150" s="3">
        <f>'Population at Risk'!L150/'Population at Risk'!L$5</f>
        <v>2.0063500071588788E-2</v>
      </c>
      <c r="M150" s="3">
        <f>'Population at Risk'!M150/'Population at Risk'!M$5</f>
        <v>2.0063500071588788E-2</v>
      </c>
      <c r="N150" s="3">
        <f>'Population at Risk'!N150/'Population at Risk'!N$5</f>
        <v>5.0670753291358799E-3</v>
      </c>
      <c r="O150" s="3">
        <f>'Population at Risk'!O150/'Population at Risk'!O$5</f>
        <v>8.4667766978446819E-3</v>
      </c>
      <c r="P150" s="3">
        <f>'Population at Risk'!P150/'Population at Risk'!P$5</f>
        <v>2.9935245658812503E-3</v>
      </c>
      <c r="Q150" s="3">
        <f>'Population at Risk'!Q150/'Population at Risk'!Q$5</f>
        <v>1.0158446354868218E-2</v>
      </c>
      <c r="R150" s="3">
        <f>'Population at Risk'!R150/'Population at Risk'!R$5</f>
        <v>5.8339318589239126E-3</v>
      </c>
      <c r="S150" s="3">
        <f>'Population at Risk'!S150/'Population at Risk'!S$5</f>
        <v>8.9111665259761323E-3</v>
      </c>
      <c r="T150" s="3">
        <f>'Population at Risk'!T150/'Population at Risk'!T$5</f>
        <v>4.0617170539347771E-3</v>
      </c>
      <c r="U150" s="3">
        <f>'Population at Risk'!U150/'Population at Risk'!U$5</f>
        <v>3.7206544418617704E-2</v>
      </c>
      <c r="V150" s="3">
        <f>'Population at Risk'!V150/'Population at Risk'!V$5</f>
        <v>8.3863239212488474E-3</v>
      </c>
      <c r="W150" s="3">
        <f>'Population at Risk'!W150/'Population at Risk'!W$5</f>
        <v>1.0485573788479412E-2</v>
      </c>
      <c r="X150" s="3">
        <f>'Population at Risk'!X150/'Population at Risk'!X$5</f>
        <v>1.0485573788479408E-2</v>
      </c>
      <c r="Y150" s="3">
        <f>'Population at Risk'!Y150/'Population at Risk'!Y$5</f>
        <v>8.5490289482821752E-3</v>
      </c>
      <c r="Z150" s="3">
        <f>'Population at Risk'!Z150/'Population at Risk'!Z$5</f>
        <v>3.8754801848592218E-3</v>
      </c>
      <c r="AA150" s="3">
        <f>'Population at Risk'!AA150/'Population at Risk'!AA$5</f>
        <v>5.9196727571043054E-3</v>
      </c>
      <c r="AB150" s="3">
        <f>'Population at Risk'!AB150/'Population at Risk'!AB$5</f>
        <v>8.7196740458952721E-3</v>
      </c>
      <c r="AC150" s="3">
        <f>'Population at Risk'!AC150/'Population at Risk'!AC$5</f>
        <v>4.8924558861121641E-3</v>
      </c>
      <c r="AD150" s="3">
        <f>'Population at Risk'!AD150/'Population at Risk'!AD$5</f>
        <v>2.0005352064941674E-2</v>
      </c>
      <c r="AE150" s="3">
        <f>'Population at Risk'!AE150/'Population at Risk'!AE$5</f>
        <v>1.7505751801423098E-2</v>
      </c>
      <c r="AF150" s="3">
        <f>'Population at Risk'!AF150/'Population at Risk'!AF$5</f>
        <v>6.1708759859844392E-3</v>
      </c>
      <c r="AG150" s="3">
        <f>'Population at Risk'!AG150/'Population at Risk'!AG$5</f>
        <v>1.7505751801423101E-2</v>
      </c>
      <c r="AH150" s="3">
        <f>'Population at Risk'!AH150/'Population at Risk'!AH$5</f>
        <v>7.5989850768886187E-3</v>
      </c>
      <c r="AI150" s="3">
        <f>'Population at Risk'!AI150/'Population at Risk'!AI$5</f>
        <v>6.9426878325831538E-3</v>
      </c>
      <c r="AJ150" s="3">
        <f>'Population at Risk'!AJ150/'Population at Risk'!AJ$5</f>
        <v>1.0730317056571898E-2</v>
      </c>
      <c r="AK150" s="3">
        <f>'Population at Risk'!AK150/'Population at Risk'!AK$5</f>
        <v>1.2630341091037358E-2</v>
      </c>
      <c r="AL150" s="3">
        <f>'Population at Risk'!AL150/'Population at Risk'!AL$5</f>
        <v>8.7955849142466909E-3</v>
      </c>
      <c r="AM150" s="3">
        <f>'Population at Risk'!AM150/'Population at Risk'!AM$5</f>
        <v>7.0485486882206887E-3</v>
      </c>
      <c r="AN150" s="3">
        <f>'Population at Risk'!AN150/'Population at Risk'!AN$5</f>
        <v>1.9376719711184737E-2</v>
      </c>
      <c r="AO150" s="3">
        <f>'Population at Risk'!AO150/'Population at Risk'!AO$5</f>
        <v>1.9376719711184726E-2</v>
      </c>
      <c r="AP150" s="3">
        <f>'Population at Risk'!AP150/'Population at Risk'!AP$5</f>
        <v>1.3155908167758771E-2</v>
      </c>
      <c r="AQ150" s="3">
        <f>'Population at Risk'!AQ150/'Population at Risk'!AQ$5</f>
        <v>6.5213732104361629E-3</v>
      </c>
      <c r="AR150" s="3">
        <f>'Population at Risk'!AR150/'Population at Risk'!AR$5</f>
        <v>9.2810332174660358E-3</v>
      </c>
      <c r="AS150" s="3">
        <f>'Population at Risk'!AS150/'Population at Risk'!AS$5</f>
        <v>1.8470324609307174E-2</v>
      </c>
      <c r="AT150" s="3">
        <f>'Population at Risk'!AT150/'Population at Risk'!AT$5</f>
        <v>1.6435413439668586E-2</v>
      </c>
      <c r="AU150" s="3">
        <f>'Population at Risk'!AU150/'Population at Risk'!AU$5</f>
        <v>1.6435413439668593E-2</v>
      </c>
      <c r="AV150" s="3">
        <f>'Population at Risk'!AV150/'Population at Risk'!AV$5</f>
        <v>9.9792725742012967E-3</v>
      </c>
      <c r="AW150" s="3">
        <f>'Population at Risk'!AW150/'Population at Risk'!AW$5</f>
        <v>8.0473371156330551E-3</v>
      </c>
      <c r="AX150" s="3">
        <f>'Population at Risk'!AX150/'Population at Risk'!AX$5</f>
        <v>7.8116444632707772E-3</v>
      </c>
      <c r="AY150" s="3">
        <f>'Population at Risk'!AY150/'Population at Risk'!AY$5</f>
        <v>1.1155483945414624E-2</v>
      </c>
      <c r="AZ150" s="3">
        <f>'Population at Risk'!AZ150/'Population at Risk'!AZ$5</f>
        <v>1.1835383136806323E-2</v>
      </c>
      <c r="BA150" s="3">
        <f>'Population at Risk'!BA150/'Population at Risk'!BA$5</f>
        <v>5.5953844300722991E-3</v>
      </c>
      <c r="BB150" s="3">
        <f>'Population at Risk'!BB150/'Population at Risk'!BB$5</f>
        <v>1.0378814506691489E-2</v>
      </c>
      <c r="BC150" s="5">
        <f>'Population at Risk'!BC150/'Population at Risk'!BC$5</f>
        <v>3.7206544418617697E-2</v>
      </c>
      <c r="BD150" s="9">
        <v>148</v>
      </c>
    </row>
    <row r="151" spans="2:56" x14ac:dyDescent="0.35">
      <c r="B151" s="3" t="s">
        <v>74</v>
      </c>
      <c r="C151" s="60">
        <f>'Population at Risk'!C151/'Population at Risk'!C$5</f>
        <v>3.4726656522586466E-3</v>
      </c>
      <c r="D151" s="3">
        <f>'Population at Risk'!D151/'Population at Risk'!D$5</f>
        <v>4.7237812709966156E-3</v>
      </c>
      <c r="E151" s="3">
        <f>'Population at Risk'!E151/'Population at Risk'!E$5</f>
        <v>5.838894037348252E-3</v>
      </c>
      <c r="F151" s="3">
        <f>'Population at Risk'!F151/'Population at Risk'!F$5</f>
        <v>9.8295734528744093E-3</v>
      </c>
      <c r="G151" s="3">
        <f>'Population at Risk'!G151/'Population at Risk'!G$5</f>
        <v>1.4821324557635025E-2</v>
      </c>
      <c r="H151" s="3">
        <f>'Population at Risk'!H151/'Population at Risk'!H$5</f>
        <v>5.0279869551299464E-3</v>
      </c>
      <c r="I151" s="3">
        <f>'Population at Risk'!I151/'Population at Risk'!I$5</f>
        <v>1.0151908393703633E-2</v>
      </c>
      <c r="J151" s="3">
        <f>'Population at Risk'!J151/'Population at Risk'!J$5</f>
        <v>5.283511634653279E-3</v>
      </c>
      <c r="K151" s="3">
        <f>'Population at Risk'!K151/'Population at Risk'!K$5</f>
        <v>5.6422147237289678E-3</v>
      </c>
      <c r="L151" s="3">
        <f>'Population at Risk'!L151/'Population at Risk'!L$5</f>
        <v>1.1230802107358474E-2</v>
      </c>
      <c r="M151" s="3">
        <f>'Population at Risk'!M151/'Population at Risk'!M$5</f>
        <v>1.1230802107358474E-2</v>
      </c>
      <c r="N151" s="3">
        <f>'Population at Risk'!N151/'Population at Risk'!N$5</f>
        <v>3.5932136209547538E-3</v>
      </c>
      <c r="O151" s="3">
        <f>'Population at Risk'!O151/'Population at Risk'!O$5</f>
        <v>4.4362519669787709E-3</v>
      </c>
      <c r="P151" s="3">
        <f>'Population at Risk'!P151/'Population at Risk'!P$5</f>
        <v>1.6178138731542053E-3</v>
      </c>
      <c r="Q151" s="3">
        <f>'Population at Risk'!Q151/'Population at Risk'!Q$5</f>
        <v>6.357165305494723E-3</v>
      </c>
      <c r="R151" s="3">
        <f>'Population at Risk'!R151/'Population at Risk'!R$5</f>
        <v>4.2263722890184012E-3</v>
      </c>
      <c r="S151" s="3">
        <f>'Population at Risk'!S151/'Population at Risk'!S$5</f>
        <v>5.2328651275194019E-3</v>
      </c>
      <c r="T151" s="3">
        <f>'Population at Risk'!T151/'Population at Risk'!T$5</f>
        <v>2.5005244078086541E-3</v>
      </c>
      <c r="U151" s="3">
        <f>'Population at Risk'!U151/'Population at Risk'!U$5</f>
        <v>2.4231653831765124E-2</v>
      </c>
      <c r="V151" s="3">
        <f>'Population at Risk'!V151/'Population at Risk'!V$5</f>
        <v>5.1120468493116439E-3</v>
      </c>
      <c r="W151" s="3">
        <f>'Population at Risk'!W151/'Population at Risk'!W$5</f>
        <v>6.0631626232498679E-3</v>
      </c>
      <c r="X151" s="3">
        <f>'Population at Risk'!X151/'Population at Risk'!X$5</f>
        <v>6.0631626232498671E-3</v>
      </c>
      <c r="Y151" s="3">
        <f>'Population at Risk'!Y151/'Population at Risk'!Y$5</f>
        <v>5.1778919529963212E-3</v>
      </c>
      <c r="Z151" s="3">
        <f>'Population at Risk'!Z151/'Population at Risk'!Z$5</f>
        <v>2.3829507157008506E-3</v>
      </c>
      <c r="AA151" s="3">
        <f>'Population at Risk'!AA151/'Population at Risk'!AA$5</f>
        <v>3.6298329066990803E-3</v>
      </c>
      <c r="AB151" s="3">
        <f>'Population at Risk'!AB151/'Population at Risk'!AB$5</f>
        <v>5.2594618619721308E-3</v>
      </c>
      <c r="AC151" s="3">
        <f>'Population at Risk'!AC151/'Population at Risk'!AC$5</f>
        <v>3.0219195186413179E-3</v>
      </c>
      <c r="AD151" s="3">
        <f>'Population at Risk'!AD151/'Population at Risk'!AD$5</f>
        <v>1.1227425789039408E-2</v>
      </c>
      <c r="AE151" s="3">
        <f>'Population at Risk'!AE151/'Population at Risk'!AE$5</f>
        <v>9.426036928737537E-3</v>
      </c>
      <c r="AF151" s="3">
        <f>'Population at Risk'!AF151/'Population at Risk'!AF$5</f>
        <v>4.0846647144032753E-3</v>
      </c>
      <c r="AG151" s="3">
        <f>'Population at Risk'!AG151/'Population at Risk'!AG$5</f>
        <v>9.4260369287375387E-3</v>
      </c>
      <c r="AH151" s="3">
        <f>'Population at Risk'!AH151/'Population at Risk'!AH$5</f>
        <v>4.6240742912253135E-3</v>
      </c>
      <c r="AI151" s="3">
        <f>'Population at Risk'!AI151/'Population at Risk'!AI$5</f>
        <v>4.1055736420324805E-3</v>
      </c>
      <c r="AJ151" s="3">
        <f>'Population at Risk'!AJ151/'Population at Risk'!AJ$5</f>
        <v>6.2287125620561472E-3</v>
      </c>
      <c r="AK151" s="3">
        <f>'Population at Risk'!AK151/'Population at Risk'!AK$5</f>
        <v>7.495475727017884E-3</v>
      </c>
      <c r="AL151" s="3">
        <f>'Population at Risk'!AL151/'Population at Risk'!AL$5</f>
        <v>5.123371752802741E-3</v>
      </c>
      <c r="AM151" s="3">
        <f>'Population at Risk'!AM151/'Population at Risk'!AM$5</f>
        <v>4.0091998862863062E-3</v>
      </c>
      <c r="AN151" s="3">
        <f>'Population at Risk'!AN151/'Population at Risk'!AN$5</f>
        <v>1.1516759166780124E-2</v>
      </c>
      <c r="AO151" s="3">
        <f>'Population at Risk'!AO151/'Population at Risk'!AO$5</f>
        <v>1.1516759166780119E-2</v>
      </c>
      <c r="AP151" s="3">
        <f>'Population at Risk'!AP151/'Population at Risk'!AP$5</f>
        <v>7.3609537471644769E-3</v>
      </c>
      <c r="AQ151" s="3">
        <f>'Population at Risk'!AQ151/'Population at Risk'!AQ$5</f>
        <v>3.8564398909024184E-3</v>
      </c>
      <c r="AR151" s="3">
        <f>'Population at Risk'!AR151/'Population at Risk'!AR$5</f>
        <v>5.4580496379050747E-3</v>
      </c>
      <c r="AS151" s="3">
        <f>'Population at Risk'!AS151/'Population at Risk'!AS$5</f>
        <v>1.0949687124132057E-2</v>
      </c>
      <c r="AT151" s="3">
        <f>'Population at Risk'!AT151/'Population at Risk'!AT$5</f>
        <v>9.4048082628268286E-3</v>
      </c>
      <c r="AU151" s="3">
        <f>'Population at Risk'!AU151/'Population at Risk'!AU$5</f>
        <v>9.4048082628268321E-3</v>
      </c>
      <c r="AV151" s="3">
        <f>'Population at Risk'!AV151/'Population at Risk'!AV$5</f>
        <v>5.2770416845897396E-3</v>
      </c>
      <c r="AW151" s="3">
        <f>'Population at Risk'!AW151/'Population at Risk'!AW$5</f>
        <v>5.1754810435867254E-3</v>
      </c>
      <c r="AX151" s="3">
        <f>'Population at Risk'!AX151/'Population at Risk'!AX$5</f>
        <v>4.8653538255876488E-3</v>
      </c>
      <c r="AY151" s="3">
        <f>'Population at Risk'!AY151/'Population at Risk'!AY$5</f>
        <v>6.4687851427257855E-3</v>
      </c>
      <c r="AZ151" s="3">
        <f>'Population at Risk'!AZ151/'Population at Risk'!AZ$5</f>
        <v>6.8789332574046708E-3</v>
      </c>
      <c r="BA151" s="3">
        <f>'Population at Risk'!BA151/'Population at Risk'!BA$5</f>
        <v>3.3681663778727311E-3</v>
      </c>
      <c r="BB151" s="3">
        <f>'Population at Risk'!BB151/'Population at Risk'!BB$5</f>
        <v>5.6878994791003876E-3</v>
      </c>
      <c r="BC151" s="5">
        <f>'Population at Risk'!BC151/'Population at Risk'!BC$5</f>
        <v>2.4231653831765117E-2</v>
      </c>
      <c r="BD151" s="9">
        <v>149</v>
      </c>
    </row>
    <row r="152" spans="2:56" x14ac:dyDescent="0.35">
      <c r="B152" s="3" t="s">
        <v>75</v>
      </c>
      <c r="C152" s="60">
        <f>'Population at Risk'!C152/'Population at Risk'!C$5</f>
        <v>3.1461220466213057E-3</v>
      </c>
      <c r="D152" s="3">
        <f>'Population at Risk'!D152/'Population at Risk'!D$5</f>
        <v>3.4851928150844867E-3</v>
      </c>
      <c r="E152" s="3">
        <f>'Population at Risk'!E152/'Population at Risk'!E$5</f>
        <v>3.788296801265181E-3</v>
      </c>
      <c r="F152" s="3">
        <f>'Population at Risk'!F152/'Population at Risk'!F$5</f>
        <v>7.4983543210191102E-3</v>
      </c>
      <c r="G152" s="3">
        <f>'Population at Risk'!G152/'Population at Risk'!G$5</f>
        <v>1.0502322223229851E-2</v>
      </c>
      <c r="H152" s="3">
        <f>'Population at Risk'!H152/'Population at Risk'!H$5</f>
        <v>3.6749519259604278E-3</v>
      </c>
      <c r="I152" s="3">
        <f>'Population at Risk'!I152/'Population at Risk'!I$5</f>
        <v>7.4954372505086535E-3</v>
      </c>
      <c r="J152" s="3">
        <f>'Population at Risk'!J152/'Population at Risk'!J$5</f>
        <v>3.7978314543317799E-3</v>
      </c>
      <c r="K152" s="3">
        <f>'Population at Risk'!K152/'Population at Risk'!K$5</f>
        <v>3.8481464475202173E-3</v>
      </c>
      <c r="L152" s="3">
        <f>'Population at Risk'!L152/'Population at Risk'!L$5</f>
        <v>8.3006842579702918E-3</v>
      </c>
      <c r="M152" s="3">
        <f>'Population at Risk'!M152/'Population at Risk'!M$5</f>
        <v>8.3006842579702936E-3</v>
      </c>
      <c r="N152" s="3">
        <f>'Population at Risk'!N152/'Population at Risk'!N$5</f>
        <v>3.566264518797593E-3</v>
      </c>
      <c r="O152" s="3">
        <f>'Population at Risk'!O152/'Population at Risk'!O$5</f>
        <v>3.2580326224001129E-3</v>
      </c>
      <c r="P152" s="3">
        <f>'Population at Risk'!P152/'Population at Risk'!P$5</f>
        <v>1.060415816017042E-3</v>
      </c>
      <c r="Q152" s="3">
        <f>'Population at Risk'!Q152/'Population at Risk'!Q$5</f>
        <v>4.9486915551755321E-3</v>
      </c>
      <c r="R152" s="3">
        <f>'Population at Risk'!R152/'Population at Risk'!R$5</f>
        <v>4.1112570904848263E-3</v>
      </c>
      <c r="S152" s="3">
        <f>'Population at Risk'!S152/'Population at Risk'!S$5</f>
        <v>3.8534308275625798E-3</v>
      </c>
      <c r="T152" s="3">
        <f>'Population at Risk'!T152/'Population at Risk'!T$5</f>
        <v>1.9819178882519261E-3</v>
      </c>
      <c r="U152" s="3">
        <f>'Population at Risk'!U152/'Population at Risk'!U$5</f>
        <v>1.8138035579376256E-2</v>
      </c>
      <c r="V152" s="3">
        <f>'Population at Risk'!V152/'Population at Risk'!V$5</f>
        <v>3.5462709103668525E-3</v>
      </c>
      <c r="W152" s="3">
        <f>'Population at Risk'!W152/'Population at Risk'!W$5</f>
        <v>4.3903184655030127E-3</v>
      </c>
      <c r="X152" s="3">
        <f>'Population at Risk'!X152/'Population at Risk'!X$5</f>
        <v>4.3903184655030118E-3</v>
      </c>
      <c r="Y152" s="3">
        <f>'Population at Risk'!Y152/'Population at Risk'!Y$5</f>
        <v>3.6531139545679563E-3</v>
      </c>
      <c r="Z152" s="3">
        <f>'Population at Risk'!Z152/'Population at Risk'!Z$5</f>
        <v>2.1510836422078006E-3</v>
      </c>
      <c r="AA152" s="3">
        <f>'Population at Risk'!AA152/'Population at Risk'!AA$5</f>
        <v>2.9107951065212531E-3</v>
      </c>
      <c r="AB152" s="3">
        <f>'Population at Risk'!AB152/'Population at Risk'!AB$5</f>
        <v>4.0202592483674603E-3</v>
      </c>
      <c r="AC152" s="3">
        <f>'Population at Risk'!AC152/'Population at Risk'!AC$5</f>
        <v>2.4959198754648426E-3</v>
      </c>
      <c r="AD152" s="3">
        <f>'Population at Risk'!AD152/'Population at Risk'!AD$5</f>
        <v>8.1484484579393765E-3</v>
      </c>
      <c r="AE152" s="3">
        <f>'Population at Risk'!AE152/'Population at Risk'!AE$5</f>
        <v>6.9354877218784439E-3</v>
      </c>
      <c r="AF152" s="3">
        <f>'Population at Risk'!AF152/'Population at Risk'!AF$5</f>
        <v>2.9807012780780659E-3</v>
      </c>
      <c r="AG152" s="3">
        <f>'Population at Risk'!AG152/'Population at Risk'!AG$5</f>
        <v>6.9354877218784456E-3</v>
      </c>
      <c r="AH152" s="3">
        <f>'Population at Risk'!AH152/'Population at Risk'!AH$5</f>
        <v>3.5907409093655926E-3</v>
      </c>
      <c r="AI152" s="3">
        <f>'Population at Risk'!AI152/'Population at Risk'!AI$5</f>
        <v>3.0542856000965288E-3</v>
      </c>
      <c r="AJ152" s="3">
        <f>'Population at Risk'!AJ152/'Population at Risk'!AJ$5</f>
        <v>4.3021572812341289E-3</v>
      </c>
      <c r="AK152" s="3">
        <f>'Population at Risk'!AK152/'Population at Risk'!AK$5</f>
        <v>6.2523836934730457E-3</v>
      </c>
      <c r="AL152" s="3">
        <f>'Population at Risk'!AL152/'Population at Risk'!AL$5</f>
        <v>3.5576217780583829E-3</v>
      </c>
      <c r="AM152" s="3">
        <f>'Population at Risk'!AM152/'Population at Risk'!AM$5</f>
        <v>3.0760558465158963E-3</v>
      </c>
      <c r="AN152" s="3">
        <f>'Population at Risk'!AN152/'Population at Risk'!AN$5</f>
        <v>6.598791738803747E-3</v>
      </c>
      <c r="AO152" s="3">
        <f>'Population at Risk'!AO152/'Population at Risk'!AO$5</f>
        <v>6.5987917388037444E-3</v>
      </c>
      <c r="AP152" s="3">
        <f>'Population at Risk'!AP152/'Population at Risk'!AP$5</f>
        <v>5.8039952577524844E-3</v>
      </c>
      <c r="AQ152" s="3">
        <f>'Population at Risk'!AQ152/'Population at Risk'!AQ$5</f>
        <v>2.7399432088727671E-3</v>
      </c>
      <c r="AR152" s="3">
        <f>'Population at Risk'!AR152/'Population at Risk'!AR$5</f>
        <v>4.1371461233022074E-3</v>
      </c>
      <c r="AS152" s="3">
        <f>'Population at Risk'!AS152/'Population at Risk'!AS$5</f>
        <v>8.0844595487619964E-3</v>
      </c>
      <c r="AT152" s="3">
        <f>'Population at Risk'!AT152/'Population at Risk'!AT$5</f>
        <v>6.9416441939912314E-3</v>
      </c>
      <c r="AU152" s="3">
        <f>'Population at Risk'!AU152/'Population at Risk'!AU$5</f>
        <v>6.941644193991234E-3</v>
      </c>
      <c r="AV152" s="3">
        <f>'Population at Risk'!AV152/'Population at Risk'!AV$5</f>
        <v>4.030103668382334E-3</v>
      </c>
      <c r="AW152" s="3">
        <f>'Population at Risk'!AW152/'Population at Risk'!AW$5</f>
        <v>4.0559620944420789E-3</v>
      </c>
      <c r="AX152" s="3">
        <f>'Population at Risk'!AX152/'Population at Risk'!AX$5</f>
        <v>3.618606907780814E-3</v>
      </c>
      <c r="AY152" s="3">
        <f>'Population at Risk'!AY152/'Population at Risk'!AY$5</f>
        <v>5.0176978954352492E-3</v>
      </c>
      <c r="AZ152" s="3">
        <f>'Population at Risk'!AZ152/'Population at Risk'!AZ$5</f>
        <v>5.6254978596078798E-3</v>
      </c>
      <c r="BA152" s="3">
        <f>'Population at Risk'!BA152/'Population at Risk'!BA$5</f>
        <v>2.8418903813301169E-3</v>
      </c>
      <c r="BB152" s="3">
        <f>'Population at Risk'!BB152/'Population at Risk'!BB$5</f>
        <v>3.9207052767787354E-3</v>
      </c>
      <c r="BC152" s="5">
        <f>'Population at Risk'!BC152/'Population at Risk'!BC$5</f>
        <v>1.8138035579376249E-2</v>
      </c>
      <c r="BD152" s="9">
        <v>150</v>
      </c>
    </row>
    <row r="153" spans="2:56" x14ac:dyDescent="0.35">
      <c r="B153" s="3" t="s">
        <v>81</v>
      </c>
      <c r="C153" s="60">
        <f>'Population at Risk'!C153/'Population at Risk'!C$5</f>
        <v>2.078575643576152E-3</v>
      </c>
      <c r="D153" s="3">
        <f>'Population at Risk'!D153/'Population at Risk'!D$5</f>
        <v>2.4239678612122811E-3</v>
      </c>
      <c r="E153" s="3">
        <f>'Population at Risk'!E153/'Population at Risk'!E$5</f>
        <v>2.7322671619744452E-3</v>
      </c>
      <c r="F153" s="3">
        <f>'Population at Risk'!F153/'Population at Risk'!F$5</f>
        <v>4.9027701329740336E-3</v>
      </c>
      <c r="G153" s="3">
        <f>'Population at Risk'!G153/'Population at Risk'!G$5</f>
        <v>6.3231437054061378E-3</v>
      </c>
      <c r="H153" s="3">
        <f>'Population at Risk'!H153/'Population at Risk'!H$5</f>
        <v>2.0737471552598162E-3</v>
      </c>
      <c r="I153" s="3">
        <f>'Population at Risk'!I153/'Population at Risk'!I$5</f>
        <v>4.3760126300763759E-3</v>
      </c>
      <c r="J153" s="3">
        <f>'Population at Risk'!J153/'Population at Risk'!J$5</f>
        <v>2.3908628067425457E-3</v>
      </c>
      <c r="K153" s="3">
        <f>'Population at Risk'!K153/'Population at Risk'!K$5</f>
        <v>2.8081068671093482E-3</v>
      </c>
      <c r="L153" s="3">
        <f>'Population at Risk'!L153/'Population at Risk'!L$5</f>
        <v>5.6627884043431963E-3</v>
      </c>
      <c r="M153" s="3">
        <f>'Population at Risk'!M153/'Population at Risk'!M$5</f>
        <v>5.6627884043431971E-3</v>
      </c>
      <c r="N153" s="3">
        <f>'Population at Risk'!N153/'Population at Risk'!N$5</f>
        <v>1.9942335596298882E-3</v>
      </c>
      <c r="O153" s="3">
        <f>'Population at Risk'!O153/'Population at Risk'!O$5</f>
        <v>1.4753355271245796E-3</v>
      </c>
      <c r="P153" s="3">
        <f>'Population at Risk'!P153/'Population at Risk'!P$5</f>
        <v>6.7975372821605263E-4</v>
      </c>
      <c r="Q153" s="3">
        <f>'Population at Risk'!Q153/'Population at Risk'!Q$5</f>
        <v>3.8320637170846431E-3</v>
      </c>
      <c r="R153" s="3">
        <f>'Population at Risk'!R153/'Population at Risk'!R$5</f>
        <v>2.5325343677386528E-3</v>
      </c>
      <c r="S153" s="3">
        <f>'Population at Risk'!S153/'Population at Risk'!S$5</f>
        <v>2.456638731085206E-3</v>
      </c>
      <c r="T153" s="3">
        <f>'Population at Risk'!T153/'Population at Risk'!T$5</f>
        <v>1.3764097356883957E-3</v>
      </c>
      <c r="U153" s="3">
        <f>'Population at Risk'!U153/'Population at Risk'!U$5</f>
        <v>1.1663566186213076E-2</v>
      </c>
      <c r="V153" s="3">
        <f>'Population at Risk'!V153/'Population at Risk'!V$5</f>
        <v>1.862003819285698E-3</v>
      </c>
      <c r="W153" s="3">
        <f>'Population at Risk'!W153/'Population at Risk'!W$5</f>
        <v>2.9256823788920321E-3</v>
      </c>
      <c r="X153" s="3">
        <f>'Population at Risk'!X153/'Population at Risk'!X$5</f>
        <v>2.9256823788920321E-3</v>
      </c>
      <c r="Y153" s="3">
        <f>'Population at Risk'!Y153/'Population at Risk'!Y$5</f>
        <v>2.1011077775962284E-3</v>
      </c>
      <c r="Z153" s="3">
        <f>'Population at Risk'!Z153/'Population at Risk'!Z$5</f>
        <v>1.2970781834017154E-3</v>
      </c>
      <c r="AA153" s="3">
        <f>'Population at Risk'!AA153/'Population at Risk'!AA$5</f>
        <v>1.7477496971874029E-3</v>
      </c>
      <c r="AB153" s="3">
        <f>'Population at Risk'!AB153/'Population at Risk'!AB$5</f>
        <v>2.5927931607728489E-3</v>
      </c>
      <c r="AC153" s="3">
        <f>'Population at Risk'!AC153/'Population at Risk'!AC$5</f>
        <v>1.5321601806687305E-3</v>
      </c>
      <c r="AD153" s="3">
        <f>'Population at Risk'!AD153/'Population at Risk'!AD$5</f>
        <v>5.2863005163534338E-3</v>
      </c>
      <c r="AE153" s="3">
        <f>'Population at Risk'!AE153/'Population at Risk'!AE$5</f>
        <v>4.6813100832629228E-3</v>
      </c>
      <c r="AF153" s="3">
        <f>'Population at Risk'!AF153/'Population at Risk'!AF$5</f>
        <v>2.4149200169613964E-3</v>
      </c>
      <c r="AG153" s="3">
        <f>'Population at Risk'!AG153/'Population at Risk'!AG$5</f>
        <v>4.6813100832629245E-3</v>
      </c>
      <c r="AH153" s="3">
        <f>'Population at Risk'!AH153/'Population at Risk'!AH$5</f>
        <v>2.1018519505569609E-3</v>
      </c>
      <c r="AI153" s="3">
        <f>'Population at Risk'!AI153/'Population at Risk'!AI$5</f>
        <v>1.9491272081855989E-3</v>
      </c>
      <c r="AJ153" s="3">
        <f>'Population at Risk'!AJ153/'Population at Risk'!AJ$5</f>
        <v>2.2452335979504714E-3</v>
      </c>
      <c r="AK153" s="3">
        <f>'Population at Risk'!AK153/'Population at Risk'!AK$5</f>
        <v>3.2985016335645204E-3</v>
      </c>
      <c r="AL153" s="3">
        <f>'Population at Risk'!AL153/'Population at Risk'!AL$5</f>
        <v>2.2495268624491728E-3</v>
      </c>
      <c r="AM153" s="3">
        <f>'Population at Risk'!AM153/'Population at Risk'!AM$5</f>
        <v>1.6265475159634413E-3</v>
      </c>
      <c r="AN153" s="3">
        <f>'Population at Risk'!AN153/'Population at Risk'!AN$5</f>
        <v>4.8557146757235116E-3</v>
      </c>
      <c r="AO153" s="3">
        <f>'Population at Risk'!AO153/'Population at Risk'!AO$5</f>
        <v>4.8557146757235098E-3</v>
      </c>
      <c r="AP153" s="3">
        <f>'Population at Risk'!AP153/'Population at Risk'!AP$5</f>
        <v>3.9615943786149594E-3</v>
      </c>
      <c r="AQ153" s="3">
        <f>'Population at Risk'!AQ153/'Population at Risk'!AQ$5</f>
        <v>1.5630953548415123E-3</v>
      </c>
      <c r="AR153" s="3">
        <f>'Population at Risk'!AR153/'Population at Risk'!AR$5</f>
        <v>2.5915081334142533E-3</v>
      </c>
      <c r="AS153" s="3">
        <f>'Population at Risk'!AS153/'Population at Risk'!AS$5</f>
        <v>4.7198977071448711E-3</v>
      </c>
      <c r="AT153" s="3">
        <f>'Population at Risk'!AT153/'Population at Risk'!AT$5</f>
        <v>4.0866131142045159E-3</v>
      </c>
      <c r="AU153" s="3">
        <f>'Population at Risk'!AU153/'Population at Risk'!AU$5</f>
        <v>4.0866131142045167E-3</v>
      </c>
      <c r="AV153" s="3">
        <f>'Population at Risk'!AV153/'Population at Risk'!AV$5</f>
        <v>2.3841454869885587E-3</v>
      </c>
      <c r="AW153" s="3">
        <f>'Population at Risk'!AW153/'Population at Risk'!AW$5</f>
        <v>2.5473644285455232E-3</v>
      </c>
      <c r="AX153" s="3">
        <f>'Population at Risk'!AX153/'Population at Risk'!AX$5</f>
        <v>2.0525711451697898E-3</v>
      </c>
      <c r="AY153" s="3">
        <f>'Population at Risk'!AY153/'Population at Risk'!AY$5</f>
        <v>3.2757046638124455E-3</v>
      </c>
      <c r="AZ153" s="3">
        <f>'Population at Risk'!AZ153/'Population at Risk'!AZ$5</f>
        <v>3.6173414132703147E-3</v>
      </c>
      <c r="BA153" s="3">
        <f>'Population at Risk'!BA153/'Population at Risk'!BA$5</f>
        <v>1.5671329674824513E-3</v>
      </c>
      <c r="BB153" s="3">
        <f>'Population at Risk'!BB153/'Population at Risk'!BB$5</f>
        <v>2.0219989477726812E-3</v>
      </c>
      <c r="BC153" s="5">
        <f>'Population at Risk'!BC153/'Population at Risk'!BC$5</f>
        <v>1.1663566186213073E-2</v>
      </c>
      <c r="BD153" s="9">
        <v>151</v>
      </c>
    </row>
    <row r="154" spans="2:56" x14ac:dyDescent="0.35">
      <c r="B154" s="3" t="s">
        <v>82</v>
      </c>
      <c r="C154" s="60">
        <f>'Population at Risk'!C154/'Population at Risk'!C$5</f>
        <v>1.193140097521054E-3</v>
      </c>
      <c r="D154" s="3">
        <f>'Population at Risk'!D154/'Population at Risk'!D$5</f>
        <v>1.3568307906054108E-3</v>
      </c>
      <c r="E154" s="3">
        <f>'Population at Risk'!E154/'Population at Risk'!E$5</f>
        <v>1.503026312006392E-3</v>
      </c>
      <c r="F154" s="3">
        <f>'Population at Risk'!F154/'Population at Risk'!F$5</f>
        <v>3.2925466089090321E-3</v>
      </c>
      <c r="G154" s="3">
        <f>'Population at Risk'!G154/'Population at Risk'!G$5</f>
        <v>4.2102504770640372E-3</v>
      </c>
      <c r="H154" s="3">
        <f>'Population at Risk'!H154/'Population at Risk'!H$5</f>
        <v>1.2340495366546117E-3</v>
      </c>
      <c r="I154" s="3">
        <f>'Population at Risk'!I154/'Population at Risk'!I$5</f>
        <v>2.5572668266441289E-3</v>
      </c>
      <c r="J154" s="3">
        <f>'Population at Risk'!J154/'Population at Risk'!J$5</f>
        <v>1.3971297059977015E-3</v>
      </c>
      <c r="K154" s="3">
        <f>'Population at Risk'!K154/'Population at Risk'!K$5</f>
        <v>1.1700445279622283E-3</v>
      </c>
      <c r="L154" s="3">
        <f>'Population at Risk'!L154/'Population at Risk'!L$5</f>
        <v>3.2618293040358997E-3</v>
      </c>
      <c r="M154" s="3">
        <f>'Population at Risk'!M154/'Population at Risk'!M$5</f>
        <v>3.2618293040359006E-3</v>
      </c>
      <c r="N154" s="3">
        <f>'Population at Risk'!N154/'Population at Risk'!N$5</f>
        <v>1.1857604949150687E-3</v>
      </c>
      <c r="O154" s="3">
        <f>'Population at Risk'!O154/'Population at Risk'!O$5</f>
        <v>9.9380240368808492E-4</v>
      </c>
      <c r="P154" s="3">
        <f>'Population at Risk'!P154/'Population at Risk'!P$5</f>
        <v>6.3896850452308939E-4</v>
      </c>
      <c r="Q154" s="3">
        <f>'Population at Risk'!Q154/'Population at Risk'!Q$5</f>
        <v>2.1824998653594656E-3</v>
      </c>
      <c r="R154" s="3">
        <f>'Population at Risk'!R154/'Population at Risk'!R$5</f>
        <v>1.348492325679023E-3</v>
      </c>
      <c r="S154" s="3">
        <f>'Population at Risk'!S154/'Population at Risk'!S$5</f>
        <v>1.435591876935079E-3</v>
      </c>
      <c r="T154" s="3">
        <f>'Population at Risk'!T154/'Population at Risk'!T$5</f>
        <v>8.1295076038622154E-4</v>
      </c>
      <c r="U154" s="3">
        <f>'Population at Risk'!U154/'Population at Risk'!U$5</f>
        <v>8.1882995266475481E-3</v>
      </c>
      <c r="V154" s="3">
        <f>'Population at Risk'!V154/'Population at Risk'!V$5</f>
        <v>8.8021998729869366E-4</v>
      </c>
      <c r="W154" s="3">
        <f>'Population at Risk'!W154/'Population at Risk'!W$5</f>
        <v>1.6189972427979222E-3</v>
      </c>
      <c r="X154" s="3">
        <f>'Population at Risk'!X154/'Population at Risk'!X$5</f>
        <v>1.6189972427979218E-3</v>
      </c>
      <c r="Y154" s="3">
        <f>'Population at Risk'!Y154/'Population at Risk'!Y$5</f>
        <v>1.1163553202779095E-3</v>
      </c>
      <c r="Z154" s="3">
        <f>'Population at Risk'!Z154/'Population at Risk'!Z$5</f>
        <v>8.7925830839443711E-4</v>
      </c>
      <c r="AA154" s="3">
        <f>'Population at Risk'!AA154/'Population at Risk'!AA$5</f>
        <v>1.105069893488637E-3</v>
      </c>
      <c r="AB154" s="3">
        <f>'Population at Risk'!AB154/'Population at Risk'!AB$5</f>
        <v>1.4989585460718033E-3</v>
      </c>
      <c r="AC154" s="3">
        <f>'Population at Risk'!AC154/'Population at Risk'!AC$5</f>
        <v>1.1241953158085448E-3</v>
      </c>
      <c r="AD154" s="3">
        <f>'Population at Risk'!AD154/'Population at Risk'!AD$5</f>
        <v>2.8881674683276346E-3</v>
      </c>
      <c r="AE154" s="3">
        <f>'Population at Risk'!AE154/'Population at Risk'!AE$5</f>
        <v>2.2772382794197716E-3</v>
      </c>
      <c r="AF154" s="3">
        <f>'Population at Risk'!AF154/'Population at Risk'!AF$5</f>
        <v>2.1113300719719633E-3</v>
      </c>
      <c r="AG154" s="3">
        <f>'Population at Risk'!AG154/'Population at Risk'!AG$5</f>
        <v>2.2772382794197725E-3</v>
      </c>
      <c r="AH154" s="3">
        <f>'Population at Risk'!AH154/'Population at Risk'!AH$5</f>
        <v>1.0777778283913226E-3</v>
      </c>
      <c r="AI154" s="3">
        <f>'Population at Risk'!AI154/'Population at Risk'!AI$5</f>
        <v>1.1802503949063551E-3</v>
      </c>
      <c r="AJ154" s="3">
        <f>'Population at Risk'!AJ154/'Population at Risk'!AJ$5</f>
        <v>1.5789062075909765E-3</v>
      </c>
      <c r="AK154" s="3">
        <f>'Population at Risk'!AK154/'Population at Risk'!AK$5</f>
        <v>2.0923331257685389E-3</v>
      </c>
      <c r="AL154" s="3">
        <f>'Population at Risk'!AL154/'Population at Risk'!AL$5</f>
        <v>1.4765616850437302E-3</v>
      </c>
      <c r="AM154" s="3">
        <f>'Population at Risk'!AM154/'Population at Risk'!AM$5</f>
        <v>7.339749561830496E-4</v>
      </c>
      <c r="AN154" s="3">
        <f>'Population at Risk'!AN154/'Population at Risk'!AN$5</f>
        <v>4.1709344009419908E-3</v>
      </c>
      <c r="AO154" s="3">
        <f>'Population at Risk'!AO154/'Population at Risk'!AO$5</f>
        <v>4.1709344009419891E-3</v>
      </c>
      <c r="AP154" s="3">
        <f>'Population at Risk'!AP154/'Population at Risk'!AP$5</f>
        <v>2.4911335830591881E-3</v>
      </c>
      <c r="AQ154" s="3">
        <f>'Population at Risk'!AQ154/'Population at Risk'!AQ$5</f>
        <v>1.466533479638948E-3</v>
      </c>
      <c r="AR154" s="3">
        <f>'Population at Risk'!AR154/'Population at Risk'!AR$5</f>
        <v>1.5555491023591817E-3</v>
      </c>
      <c r="AS154" s="3">
        <f>'Population at Risk'!AS154/'Population at Risk'!AS$5</f>
        <v>2.758227375459975E-3</v>
      </c>
      <c r="AT154" s="3">
        <f>'Population at Risk'!AT154/'Population at Risk'!AT$5</f>
        <v>3.3028790923022799E-3</v>
      </c>
      <c r="AU154" s="3">
        <f>'Population at Risk'!AU154/'Population at Risk'!AU$5</f>
        <v>3.3028790923022812E-3</v>
      </c>
      <c r="AV154" s="3">
        <f>'Population at Risk'!AV154/'Population at Risk'!AV$5</f>
        <v>1.1671339831701311E-3</v>
      </c>
      <c r="AW154" s="3">
        <f>'Population at Risk'!AW154/'Population at Risk'!AW$5</f>
        <v>1.405822155811146E-3</v>
      </c>
      <c r="AX154" s="3">
        <f>'Population at Risk'!AX154/'Population at Risk'!AX$5</f>
        <v>1.474810378381256E-3</v>
      </c>
      <c r="AY154" s="3">
        <f>'Population at Risk'!AY154/'Population at Risk'!AY$5</f>
        <v>1.9709310772807413E-3</v>
      </c>
      <c r="AZ154" s="3">
        <f>'Population at Risk'!AZ154/'Population at Risk'!AZ$5</f>
        <v>2.3073850558911748E-3</v>
      </c>
      <c r="BA154" s="3">
        <f>'Population at Risk'!BA154/'Population at Risk'!BA$5</f>
        <v>8.5373661661357423E-4</v>
      </c>
      <c r="BB154" s="3">
        <f>'Population at Risk'!BB154/'Population at Risk'!BB$5</f>
        <v>1.2493652035018195E-3</v>
      </c>
      <c r="BC154" s="5">
        <f>'Population at Risk'!BC154/'Population at Risk'!BC$5</f>
        <v>8.1882995266475446E-3</v>
      </c>
      <c r="BD154" s="9">
        <v>152</v>
      </c>
    </row>
    <row r="155" spans="2:56" x14ac:dyDescent="0.35">
      <c r="B155" s="3" t="s">
        <v>76</v>
      </c>
      <c r="C155" s="60">
        <f>'Population at Risk'!C155/'Population at Risk'!C$5</f>
        <v>0</v>
      </c>
      <c r="D155" s="3">
        <f>'Population at Risk'!D155/'Population at Risk'!D$5</f>
        <v>0</v>
      </c>
      <c r="E155" s="3">
        <f>'Population at Risk'!E155/'Population at Risk'!E$5</f>
        <v>0</v>
      </c>
      <c r="F155" s="3">
        <f>'Population at Risk'!F155/'Population at Risk'!F$5</f>
        <v>0</v>
      </c>
      <c r="G155" s="3">
        <f>'Population at Risk'!G155/'Population at Risk'!G$5</f>
        <v>0</v>
      </c>
      <c r="H155" s="3">
        <f>'Population at Risk'!H155/'Population at Risk'!H$5</f>
        <v>0</v>
      </c>
      <c r="I155" s="3">
        <f>'Population at Risk'!I155/'Population at Risk'!I$5</f>
        <v>0</v>
      </c>
      <c r="J155" s="3">
        <f>'Population at Risk'!J155/'Population at Risk'!J$5</f>
        <v>0</v>
      </c>
      <c r="K155" s="3">
        <f>'Population at Risk'!K155/'Population at Risk'!K$5</f>
        <v>0</v>
      </c>
      <c r="L155" s="3">
        <f>'Population at Risk'!L155/'Population at Risk'!L$5</f>
        <v>0</v>
      </c>
      <c r="M155" s="3">
        <f>'Population at Risk'!M155/'Population at Risk'!M$5</f>
        <v>0</v>
      </c>
      <c r="N155" s="3">
        <f>'Population at Risk'!N155/'Population at Risk'!N$5</f>
        <v>0</v>
      </c>
      <c r="O155" s="3">
        <f>'Population at Risk'!O155/'Population at Risk'!O$5</f>
        <v>0</v>
      </c>
      <c r="P155" s="3">
        <f>'Population at Risk'!P155/'Population at Risk'!P$5</f>
        <v>0</v>
      </c>
      <c r="Q155" s="3">
        <f>'Population at Risk'!Q155/'Population at Risk'!Q$5</f>
        <v>0</v>
      </c>
      <c r="R155" s="3">
        <f>'Population at Risk'!R155/'Population at Risk'!R$5</f>
        <v>0</v>
      </c>
      <c r="S155" s="3">
        <f>'Population at Risk'!S155/'Population at Risk'!S$5</f>
        <v>0</v>
      </c>
      <c r="T155" s="3">
        <f>'Population at Risk'!T155/'Population at Risk'!T$5</f>
        <v>0</v>
      </c>
      <c r="U155" s="3">
        <f>'Population at Risk'!U155/'Population at Risk'!U$5</f>
        <v>0</v>
      </c>
      <c r="V155" s="3">
        <f>'Population at Risk'!V155/'Population at Risk'!V$5</f>
        <v>0</v>
      </c>
      <c r="W155" s="3">
        <f>'Population at Risk'!W155/'Population at Risk'!W$5</f>
        <v>0</v>
      </c>
      <c r="X155" s="3">
        <f>'Population at Risk'!X155/'Population at Risk'!X$5</f>
        <v>0</v>
      </c>
      <c r="Y155" s="3">
        <f>'Population at Risk'!Y155/'Population at Risk'!Y$5</f>
        <v>0</v>
      </c>
      <c r="Z155" s="3">
        <f>'Population at Risk'!Z155/'Population at Risk'!Z$5</f>
        <v>0</v>
      </c>
      <c r="AA155" s="3">
        <f>'Population at Risk'!AA155/'Population at Risk'!AA$5</f>
        <v>0</v>
      </c>
      <c r="AB155" s="3">
        <f>'Population at Risk'!AB155/'Population at Risk'!AB$5</f>
        <v>0</v>
      </c>
      <c r="AC155" s="3">
        <f>'Population at Risk'!AC155/'Population at Risk'!AC$5</f>
        <v>0</v>
      </c>
      <c r="AD155" s="3">
        <f>'Population at Risk'!AD155/'Population at Risk'!AD$5</f>
        <v>0</v>
      </c>
      <c r="AE155" s="3">
        <f>'Population at Risk'!AE155/'Population at Risk'!AE$5</f>
        <v>0</v>
      </c>
      <c r="AF155" s="3">
        <f>'Population at Risk'!AF155/'Population at Risk'!AF$5</f>
        <v>0</v>
      </c>
      <c r="AG155" s="3">
        <f>'Population at Risk'!AG155/'Population at Risk'!AG$5</f>
        <v>0</v>
      </c>
      <c r="AH155" s="3">
        <f>'Population at Risk'!AH155/'Population at Risk'!AH$5</f>
        <v>0</v>
      </c>
      <c r="AI155" s="3">
        <f>'Population at Risk'!AI155/'Population at Risk'!AI$5</f>
        <v>0</v>
      </c>
      <c r="AJ155" s="3">
        <f>'Population at Risk'!AJ155/'Population at Risk'!AJ$5</f>
        <v>0</v>
      </c>
      <c r="AK155" s="3">
        <f>'Population at Risk'!AK155/'Population at Risk'!AK$5</f>
        <v>0</v>
      </c>
      <c r="AL155" s="3">
        <f>'Population at Risk'!AL155/'Population at Risk'!AL$5</f>
        <v>0</v>
      </c>
      <c r="AM155" s="3">
        <f>'Population at Risk'!AM155/'Population at Risk'!AM$5</f>
        <v>0</v>
      </c>
      <c r="AN155" s="3">
        <f>'Population at Risk'!AN155/'Population at Risk'!AN$5</f>
        <v>0</v>
      </c>
      <c r="AO155" s="3">
        <f>'Population at Risk'!AO155/'Population at Risk'!AO$5</f>
        <v>0</v>
      </c>
      <c r="AP155" s="3">
        <f>'Population at Risk'!AP155/'Population at Risk'!AP$5</f>
        <v>0</v>
      </c>
      <c r="AQ155" s="3">
        <f>'Population at Risk'!AQ155/'Population at Risk'!AQ$5</f>
        <v>0</v>
      </c>
      <c r="AR155" s="3">
        <f>'Population at Risk'!AR155/'Population at Risk'!AR$5</f>
        <v>0</v>
      </c>
      <c r="AS155" s="3">
        <f>'Population at Risk'!AS155/'Population at Risk'!AS$5</f>
        <v>0</v>
      </c>
      <c r="AT155" s="3">
        <f>'Population at Risk'!AT155/'Population at Risk'!AT$5</f>
        <v>0</v>
      </c>
      <c r="AU155" s="3">
        <f>'Population at Risk'!AU155/'Population at Risk'!AU$5</f>
        <v>0</v>
      </c>
      <c r="AV155" s="3">
        <f>'Population at Risk'!AV155/'Population at Risk'!AV$5</f>
        <v>0</v>
      </c>
      <c r="AW155" s="3">
        <f>'Population at Risk'!AW155/'Population at Risk'!AW$5</f>
        <v>0</v>
      </c>
      <c r="AX155" s="3">
        <f>'Population at Risk'!AX155/'Population at Risk'!AX$5</f>
        <v>0</v>
      </c>
      <c r="AY155" s="3">
        <f>'Population at Risk'!AY155/'Population at Risk'!AY$5</f>
        <v>0</v>
      </c>
      <c r="AZ155" s="3">
        <f>'Population at Risk'!AZ155/'Population at Risk'!AZ$5</f>
        <v>0</v>
      </c>
      <c r="BA155" s="3">
        <f>'Population at Risk'!BA155/'Population at Risk'!BA$5</f>
        <v>0</v>
      </c>
      <c r="BB155" s="3">
        <f>'Population at Risk'!BB155/'Population at Risk'!BB$5</f>
        <v>0</v>
      </c>
      <c r="BC155" s="5">
        <f>'Population at Risk'!BC155/'Population at Risk'!BC$5</f>
        <v>0</v>
      </c>
      <c r="BD155" s="9">
        <v>153</v>
      </c>
    </row>
    <row r="156" spans="2:56" x14ac:dyDescent="0.35">
      <c r="B156" s="3" t="s">
        <v>46</v>
      </c>
      <c r="C156" s="60">
        <f>'Population at Risk'!C156/'Population at Risk'!C$5</f>
        <v>0</v>
      </c>
      <c r="D156" s="3">
        <f>'Population at Risk'!D156/'Population at Risk'!D$5</f>
        <v>0</v>
      </c>
      <c r="E156" s="3">
        <f>'Population at Risk'!E156/'Population at Risk'!E$5</f>
        <v>0</v>
      </c>
      <c r="F156" s="3">
        <f>'Population at Risk'!F156/'Population at Risk'!F$5</f>
        <v>0</v>
      </c>
      <c r="G156" s="3">
        <f>'Population at Risk'!G156/'Population at Risk'!G$5</f>
        <v>0</v>
      </c>
      <c r="H156" s="3">
        <f>'Population at Risk'!H156/'Population at Risk'!H$5</f>
        <v>0</v>
      </c>
      <c r="I156" s="3">
        <f>'Population at Risk'!I156/'Population at Risk'!I$5</f>
        <v>0</v>
      </c>
      <c r="J156" s="3">
        <f>'Population at Risk'!J156/'Population at Risk'!J$5</f>
        <v>0</v>
      </c>
      <c r="K156" s="3">
        <f>'Population at Risk'!K156/'Population at Risk'!K$5</f>
        <v>0</v>
      </c>
      <c r="L156" s="3">
        <f>'Population at Risk'!L156/'Population at Risk'!L$5</f>
        <v>0</v>
      </c>
      <c r="M156" s="3">
        <f>'Population at Risk'!M156/'Population at Risk'!M$5</f>
        <v>0</v>
      </c>
      <c r="N156" s="3">
        <f>'Population at Risk'!N156/'Population at Risk'!N$5</f>
        <v>0</v>
      </c>
      <c r="O156" s="3">
        <f>'Population at Risk'!O156/'Population at Risk'!O$5</f>
        <v>0</v>
      </c>
      <c r="P156" s="3">
        <f>'Population at Risk'!P156/'Population at Risk'!P$5</f>
        <v>0</v>
      </c>
      <c r="Q156" s="3">
        <f>'Population at Risk'!Q156/'Population at Risk'!Q$5</f>
        <v>0</v>
      </c>
      <c r="R156" s="3">
        <f>'Population at Risk'!R156/'Population at Risk'!R$5</f>
        <v>0</v>
      </c>
      <c r="S156" s="3">
        <f>'Population at Risk'!S156/'Population at Risk'!S$5</f>
        <v>0</v>
      </c>
      <c r="T156" s="3">
        <f>'Population at Risk'!T156/'Population at Risk'!T$5</f>
        <v>0</v>
      </c>
      <c r="U156" s="3">
        <f>'Population at Risk'!U156/'Population at Risk'!U$5</f>
        <v>0</v>
      </c>
      <c r="V156" s="3">
        <f>'Population at Risk'!V156/'Population at Risk'!V$5</f>
        <v>0</v>
      </c>
      <c r="W156" s="3">
        <f>'Population at Risk'!W156/'Population at Risk'!W$5</f>
        <v>0</v>
      </c>
      <c r="X156" s="3">
        <f>'Population at Risk'!X156/'Population at Risk'!X$5</f>
        <v>0</v>
      </c>
      <c r="Y156" s="3">
        <f>'Population at Risk'!Y156/'Population at Risk'!Y$5</f>
        <v>0</v>
      </c>
      <c r="Z156" s="3">
        <f>'Population at Risk'!Z156/'Population at Risk'!Z$5</f>
        <v>0</v>
      </c>
      <c r="AA156" s="3">
        <f>'Population at Risk'!AA156/'Population at Risk'!AA$5</f>
        <v>0</v>
      </c>
      <c r="AB156" s="3">
        <f>'Population at Risk'!AB156/'Population at Risk'!AB$5</f>
        <v>0</v>
      </c>
      <c r="AC156" s="3">
        <f>'Population at Risk'!AC156/'Population at Risk'!AC$5</f>
        <v>0</v>
      </c>
      <c r="AD156" s="3">
        <f>'Population at Risk'!AD156/'Population at Risk'!AD$5</f>
        <v>0</v>
      </c>
      <c r="AE156" s="3">
        <f>'Population at Risk'!AE156/'Population at Risk'!AE$5</f>
        <v>0</v>
      </c>
      <c r="AF156" s="3">
        <f>'Population at Risk'!AF156/'Population at Risk'!AF$5</f>
        <v>0</v>
      </c>
      <c r="AG156" s="3">
        <f>'Population at Risk'!AG156/'Population at Risk'!AG$5</f>
        <v>0</v>
      </c>
      <c r="AH156" s="3">
        <f>'Population at Risk'!AH156/'Population at Risk'!AH$5</f>
        <v>0</v>
      </c>
      <c r="AI156" s="3">
        <f>'Population at Risk'!AI156/'Population at Risk'!AI$5</f>
        <v>0</v>
      </c>
      <c r="AJ156" s="3">
        <f>'Population at Risk'!AJ156/'Population at Risk'!AJ$5</f>
        <v>0</v>
      </c>
      <c r="AK156" s="3">
        <f>'Population at Risk'!AK156/'Population at Risk'!AK$5</f>
        <v>0</v>
      </c>
      <c r="AL156" s="3">
        <f>'Population at Risk'!AL156/'Population at Risk'!AL$5</f>
        <v>0</v>
      </c>
      <c r="AM156" s="3">
        <f>'Population at Risk'!AM156/'Population at Risk'!AM$5</f>
        <v>0</v>
      </c>
      <c r="AN156" s="3">
        <f>'Population at Risk'!AN156/'Population at Risk'!AN$5</f>
        <v>0</v>
      </c>
      <c r="AO156" s="3">
        <f>'Population at Risk'!AO156/'Population at Risk'!AO$5</f>
        <v>0</v>
      </c>
      <c r="AP156" s="3">
        <f>'Population at Risk'!AP156/'Population at Risk'!AP$5</f>
        <v>0</v>
      </c>
      <c r="AQ156" s="3">
        <f>'Population at Risk'!AQ156/'Population at Risk'!AQ$5</f>
        <v>0</v>
      </c>
      <c r="AR156" s="3">
        <f>'Population at Risk'!AR156/'Population at Risk'!AR$5</f>
        <v>0</v>
      </c>
      <c r="AS156" s="3">
        <f>'Population at Risk'!AS156/'Population at Risk'!AS$5</f>
        <v>0</v>
      </c>
      <c r="AT156" s="3">
        <f>'Population at Risk'!AT156/'Population at Risk'!AT$5</f>
        <v>0</v>
      </c>
      <c r="AU156" s="3">
        <f>'Population at Risk'!AU156/'Population at Risk'!AU$5</f>
        <v>0</v>
      </c>
      <c r="AV156" s="3">
        <f>'Population at Risk'!AV156/'Population at Risk'!AV$5</f>
        <v>0</v>
      </c>
      <c r="AW156" s="3">
        <f>'Population at Risk'!AW156/'Population at Risk'!AW$5</f>
        <v>0</v>
      </c>
      <c r="AX156" s="3">
        <f>'Population at Risk'!AX156/'Population at Risk'!AX$5</f>
        <v>0</v>
      </c>
      <c r="AY156" s="3">
        <f>'Population at Risk'!AY156/'Population at Risk'!AY$5</f>
        <v>0</v>
      </c>
      <c r="AZ156" s="3">
        <f>'Population at Risk'!AZ156/'Population at Risk'!AZ$5</f>
        <v>0</v>
      </c>
      <c r="BA156" s="3">
        <f>'Population at Risk'!BA156/'Population at Risk'!BA$5</f>
        <v>0</v>
      </c>
      <c r="BB156" s="3">
        <f>'Population at Risk'!BB156/'Population at Risk'!BB$5</f>
        <v>0</v>
      </c>
      <c r="BC156" s="5">
        <f>'Population at Risk'!BC156/'Population at Risk'!BC$5</f>
        <v>0</v>
      </c>
      <c r="BD156" s="9">
        <v>154</v>
      </c>
    </row>
    <row r="157" spans="2:56" x14ac:dyDescent="0.35">
      <c r="B157" s="3" t="s">
        <v>77</v>
      </c>
      <c r="C157" s="60">
        <f>'Population at Risk'!C157/'Population at Risk'!C$5</f>
        <v>0</v>
      </c>
      <c r="D157" s="3">
        <f>'Population at Risk'!D157/'Population at Risk'!D$5</f>
        <v>0</v>
      </c>
      <c r="E157" s="3">
        <f>'Population at Risk'!E157/'Population at Risk'!E$5</f>
        <v>0</v>
      </c>
      <c r="F157" s="3">
        <f>'Population at Risk'!F157/'Population at Risk'!F$5</f>
        <v>0</v>
      </c>
      <c r="G157" s="3">
        <f>'Population at Risk'!G157/'Population at Risk'!G$5</f>
        <v>0</v>
      </c>
      <c r="H157" s="3">
        <f>'Population at Risk'!H157/'Population at Risk'!H$5</f>
        <v>0</v>
      </c>
      <c r="I157" s="3">
        <f>'Population at Risk'!I157/'Population at Risk'!I$5</f>
        <v>0</v>
      </c>
      <c r="J157" s="3">
        <f>'Population at Risk'!J157/'Population at Risk'!J$5</f>
        <v>0</v>
      </c>
      <c r="K157" s="3">
        <f>'Population at Risk'!K157/'Population at Risk'!K$5</f>
        <v>0</v>
      </c>
      <c r="L157" s="3">
        <f>'Population at Risk'!L157/'Population at Risk'!L$5</f>
        <v>0</v>
      </c>
      <c r="M157" s="3">
        <f>'Population at Risk'!M157/'Population at Risk'!M$5</f>
        <v>0</v>
      </c>
      <c r="N157" s="3">
        <f>'Population at Risk'!N157/'Population at Risk'!N$5</f>
        <v>0</v>
      </c>
      <c r="O157" s="3">
        <f>'Population at Risk'!O157/'Population at Risk'!O$5</f>
        <v>0</v>
      </c>
      <c r="P157" s="3">
        <f>'Population at Risk'!P157/'Population at Risk'!P$5</f>
        <v>0</v>
      </c>
      <c r="Q157" s="3">
        <f>'Population at Risk'!Q157/'Population at Risk'!Q$5</f>
        <v>0</v>
      </c>
      <c r="R157" s="3">
        <f>'Population at Risk'!R157/'Population at Risk'!R$5</f>
        <v>0</v>
      </c>
      <c r="S157" s="3">
        <f>'Population at Risk'!S157/'Population at Risk'!S$5</f>
        <v>0</v>
      </c>
      <c r="T157" s="3">
        <f>'Population at Risk'!T157/'Population at Risk'!T$5</f>
        <v>0</v>
      </c>
      <c r="U157" s="3">
        <f>'Population at Risk'!U157/'Population at Risk'!U$5</f>
        <v>0</v>
      </c>
      <c r="V157" s="3">
        <f>'Population at Risk'!V157/'Population at Risk'!V$5</f>
        <v>0</v>
      </c>
      <c r="W157" s="3">
        <f>'Population at Risk'!W157/'Population at Risk'!W$5</f>
        <v>0</v>
      </c>
      <c r="X157" s="3">
        <f>'Population at Risk'!X157/'Population at Risk'!X$5</f>
        <v>0</v>
      </c>
      <c r="Y157" s="3">
        <f>'Population at Risk'!Y157/'Population at Risk'!Y$5</f>
        <v>0</v>
      </c>
      <c r="Z157" s="3">
        <f>'Population at Risk'!Z157/'Population at Risk'!Z$5</f>
        <v>0</v>
      </c>
      <c r="AA157" s="3">
        <f>'Population at Risk'!AA157/'Population at Risk'!AA$5</f>
        <v>0</v>
      </c>
      <c r="AB157" s="3">
        <f>'Population at Risk'!AB157/'Population at Risk'!AB$5</f>
        <v>0</v>
      </c>
      <c r="AC157" s="3">
        <f>'Population at Risk'!AC157/'Population at Risk'!AC$5</f>
        <v>0</v>
      </c>
      <c r="AD157" s="3">
        <f>'Population at Risk'!AD157/'Population at Risk'!AD$5</f>
        <v>0</v>
      </c>
      <c r="AE157" s="3">
        <f>'Population at Risk'!AE157/'Population at Risk'!AE$5</f>
        <v>0</v>
      </c>
      <c r="AF157" s="3">
        <f>'Population at Risk'!AF157/'Population at Risk'!AF$5</f>
        <v>0</v>
      </c>
      <c r="AG157" s="3">
        <f>'Population at Risk'!AG157/'Population at Risk'!AG$5</f>
        <v>0</v>
      </c>
      <c r="AH157" s="3">
        <f>'Population at Risk'!AH157/'Population at Risk'!AH$5</f>
        <v>0</v>
      </c>
      <c r="AI157" s="3">
        <f>'Population at Risk'!AI157/'Population at Risk'!AI$5</f>
        <v>0</v>
      </c>
      <c r="AJ157" s="3">
        <f>'Population at Risk'!AJ157/'Population at Risk'!AJ$5</f>
        <v>0</v>
      </c>
      <c r="AK157" s="3">
        <f>'Population at Risk'!AK157/'Population at Risk'!AK$5</f>
        <v>0</v>
      </c>
      <c r="AL157" s="3">
        <f>'Population at Risk'!AL157/'Population at Risk'!AL$5</f>
        <v>0</v>
      </c>
      <c r="AM157" s="3">
        <f>'Population at Risk'!AM157/'Population at Risk'!AM$5</f>
        <v>0</v>
      </c>
      <c r="AN157" s="3">
        <f>'Population at Risk'!AN157/'Population at Risk'!AN$5</f>
        <v>0</v>
      </c>
      <c r="AO157" s="3">
        <f>'Population at Risk'!AO157/'Population at Risk'!AO$5</f>
        <v>0</v>
      </c>
      <c r="AP157" s="3">
        <f>'Population at Risk'!AP157/'Population at Risk'!AP$5</f>
        <v>0</v>
      </c>
      <c r="AQ157" s="3">
        <f>'Population at Risk'!AQ157/'Population at Risk'!AQ$5</f>
        <v>0</v>
      </c>
      <c r="AR157" s="3">
        <f>'Population at Risk'!AR157/'Population at Risk'!AR$5</f>
        <v>0</v>
      </c>
      <c r="AS157" s="3">
        <f>'Population at Risk'!AS157/'Population at Risk'!AS$5</f>
        <v>0</v>
      </c>
      <c r="AT157" s="3">
        <f>'Population at Risk'!AT157/'Population at Risk'!AT$5</f>
        <v>0</v>
      </c>
      <c r="AU157" s="3">
        <f>'Population at Risk'!AU157/'Population at Risk'!AU$5</f>
        <v>0</v>
      </c>
      <c r="AV157" s="3">
        <f>'Population at Risk'!AV157/'Population at Risk'!AV$5</f>
        <v>0</v>
      </c>
      <c r="AW157" s="3">
        <f>'Population at Risk'!AW157/'Population at Risk'!AW$5</f>
        <v>0</v>
      </c>
      <c r="AX157" s="3">
        <f>'Population at Risk'!AX157/'Population at Risk'!AX$5</f>
        <v>0</v>
      </c>
      <c r="AY157" s="3">
        <f>'Population at Risk'!AY157/'Population at Risk'!AY$5</f>
        <v>0</v>
      </c>
      <c r="AZ157" s="3">
        <f>'Population at Risk'!AZ157/'Population at Risk'!AZ$5</f>
        <v>0</v>
      </c>
      <c r="BA157" s="3">
        <f>'Population at Risk'!BA157/'Population at Risk'!BA$5</f>
        <v>0</v>
      </c>
      <c r="BB157" s="3">
        <f>'Population at Risk'!BB157/'Population at Risk'!BB$5</f>
        <v>0</v>
      </c>
      <c r="BC157" s="5">
        <f>'Population at Risk'!BC157/'Population at Risk'!BC$5</f>
        <v>0</v>
      </c>
      <c r="BD157" s="9">
        <v>155</v>
      </c>
    </row>
    <row r="158" spans="2:56" x14ac:dyDescent="0.35">
      <c r="B158" s="3" t="s">
        <v>47</v>
      </c>
      <c r="C158" s="60">
        <f>'Population at Risk'!C158/'Population at Risk'!C$5</f>
        <v>1.4444409132266254E-3</v>
      </c>
      <c r="D158" s="3">
        <f>'Population at Risk'!D158/'Population at Risk'!D$5</f>
        <v>2.0240488802533473E-3</v>
      </c>
      <c r="E158" s="3">
        <f>'Population at Risk'!E158/'Population at Risk'!E$5</f>
        <v>2.5341969085558779E-3</v>
      </c>
      <c r="F158" s="3">
        <f>'Population at Risk'!F158/'Population at Risk'!F$5</f>
        <v>3.4445226209795076E-3</v>
      </c>
      <c r="G158" s="3">
        <f>'Population at Risk'!G158/'Population at Risk'!G$5</f>
        <v>3.7045776665610946E-3</v>
      </c>
      <c r="H158" s="3">
        <f>'Population at Risk'!H158/'Population at Risk'!H$5</f>
        <v>1.7162394231236742E-3</v>
      </c>
      <c r="I158" s="3">
        <f>'Population at Risk'!I158/'Population at Risk'!I$5</f>
        <v>3.2022192123331876E-3</v>
      </c>
      <c r="J158" s="3">
        <f>'Population at Risk'!J158/'Population at Risk'!J$5</f>
        <v>1.6367924911149733E-3</v>
      </c>
      <c r="K158" s="3">
        <f>'Population at Risk'!K158/'Population at Risk'!K$5</f>
        <v>1.8230554886765067E-3</v>
      </c>
      <c r="L158" s="3">
        <f>'Population at Risk'!L158/'Population at Risk'!L$5</f>
        <v>3.6543711784416946E-3</v>
      </c>
      <c r="M158" s="3">
        <f>'Population at Risk'!M158/'Population at Risk'!M$5</f>
        <v>3.654371178441695E-3</v>
      </c>
      <c r="N158" s="3">
        <f>'Population at Risk'!N158/'Population at Risk'!N$5</f>
        <v>1.2488805345670759E-3</v>
      </c>
      <c r="O158" s="3">
        <f>'Population at Risk'!O158/'Population at Risk'!O$5</f>
        <v>1.7021202185865678E-3</v>
      </c>
      <c r="P158" s="3">
        <f>'Population at Risk'!P158/'Population at Risk'!P$5</f>
        <v>8.3881198772327715E-4</v>
      </c>
      <c r="Q158" s="3">
        <f>'Population at Risk'!Q158/'Population at Risk'!Q$5</f>
        <v>2.4580050198949777E-3</v>
      </c>
      <c r="R158" s="3">
        <f>'Population at Risk'!R158/'Population at Risk'!R$5</f>
        <v>1.5600294100734705E-3</v>
      </c>
      <c r="S158" s="3">
        <f>'Population at Risk'!S158/'Population at Risk'!S$5</f>
        <v>1.9965684632928236E-3</v>
      </c>
      <c r="T158" s="3">
        <f>'Population at Risk'!T158/'Population at Risk'!T$5</f>
        <v>1.4393406353602673E-3</v>
      </c>
      <c r="U158" s="3">
        <f>'Population at Risk'!U158/'Population at Risk'!U$5</f>
        <v>5.1672408065089421E-3</v>
      </c>
      <c r="V158" s="3">
        <f>'Population at Risk'!V158/'Population at Risk'!V$5</f>
        <v>1.8161975030240645E-3</v>
      </c>
      <c r="W158" s="3">
        <f>'Population at Risk'!W158/'Population at Risk'!W$5</f>
        <v>2.1187770781883153E-3</v>
      </c>
      <c r="X158" s="3">
        <f>'Population at Risk'!X158/'Population at Risk'!X$5</f>
        <v>2.1187770781883161E-3</v>
      </c>
      <c r="Y158" s="3">
        <f>'Population at Risk'!Y158/'Population at Risk'!Y$5</f>
        <v>1.7372710211926005E-3</v>
      </c>
      <c r="Z158" s="3">
        <f>'Population at Risk'!Z158/'Population at Risk'!Z$5</f>
        <v>1.3563475540962423E-3</v>
      </c>
      <c r="AA158" s="3">
        <f>'Population at Risk'!AA158/'Population at Risk'!AA$5</f>
        <v>1.7341996965874219E-3</v>
      </c>
      <c r="AB158" s="3">
        <f>'Population at Risk'!AB158/'Population at Risk'!AB$5</f>
        <v>2.2312540295576335E-3</v>
      </c>
      <c r="AC158" s="3">
        <f>'Population at Risk'!AC158/'Population at Risk'!AC$5</f>
        <v>1.517518188675879E-3</v>
      </c>
      <c r="AD158" s="3">
        <f>'Population at Risk'!AD158/'Population at Risk'!AD$5</f>
        <v>3.1783251576697645E-3</v>
      </c>
      <c r="AE158" s="3">
        <f>'Population at Risk'!AE158/'Population at Risk'!AE$5</f>
        <v>3.1443066057622159E-3</v>
      </c>
      <c r="AF158" s="3">
        <f>'Population at Risk'!AF158/'Population at Risk'!AF$5</f>
        <v>1.6837146603025184E-3</v>
      </c>
      <c r="AG158" s="3">
        <f>'Population at Risk'!AG158/'Population at Risk'!AG$5</f>
        <v>3.1443066057622155E-3</v>
      </c>
      <c r="AH158" s="3">
        <f>'Population at Risk'!AH158/'Population at Risk'!AH$5</f>
        <v>2.1124025772882517E-3</v>
      </c>
      <c r="AI158" s="3">
        <f>'Population at Risk'!AI158/'Population at Risk'!AI$5</f>
        <v>1.7805907422916638E-3</v>
      </c>
      <c r="AJ158" s="3">
        <f>'Population at Risk'!AJ158/'Population at Risk'!AJ$5</f>
        <v>2.2404452500356395E-3</v>
      </c>
      <c r="AK158" s="3">
        <f>'Population at Risk'!AK158/'Population at Risk'!AK$5</f>
        <v>3.2874876050880547E-3</v>
      </c>
      <c r="AL158" s="3">
        <f>'Population at Risk'!AL158/'Population at Risk'!AL$5</f>
        <v>1.0980370971717538E-3</v>
      </c>
      <c r="AM158" s="3">
        <f>'Population at Risk'!AM158/'Population at Risk'!AM$5</f>
        <v>2.0342778399301173E-3</v>
      </c>
      <c r="AN158" s="3">
        <f>'Population at Risk'!AN158/'Population at Risk'!AN$5</f>
        <v>3.0676723516784858E-3</v>
      </c>
      <c r="AO158" s="3">
        <f>'Population at Risk'!AO158/'Population at Risk'!AO$5</f>
        <v>3.0676723516784863E-3</v>
      </c>
      <c r="AP158" s="3">
        <f>'Population at Risk'!AP158/'Population at Risk'!AP$5</f>
        <v>2.7262839590445655E-3</v>
      </c>
      <c r="AQ158" s="3">
        <f>'Population at Risk'!AQ158/'Population at Risk'!AQ$5</f>
        <v>2.541721078118616E-3</v>
      </c>
      <c r="AR158" s="3">
        <f>'Population at Risk'!AR158/'Population at Risk'!AR$5</f>
        <v>2.0870448178119858E-3</v>
      </c>
      <c r="AS158" s="3">
        <f>'Population at Risk'!AS158/'Population at Risk'!AS$5</f>
        <v>2.9252872742150712E-3</v>
      </c>
      <c r="AT158" s="3">
        <f>'Population at Risk'!AT158/'Population at Risk'!AT$5</f>
        <v>3.7711918246871681E-3</v>
      </c>
      <c r="AU158" s="3">
        <f>'Population at Risk'!AU158/'Population at Risk'!AU$5</f>
        <v>3.7711918246871663E-3</v>
      </c>
      <c r="AV158" s="3">
        <f>'Population at Risk'!AV158/'Population at Risk'!AV$5</f>
        <v>2.6988201330818079E-3</v>
      </c>
      <c r="AW158" s="3">
        <f>'Population at Risk'!AW158/'Population at Risk'!AW$5</f>
        <v>2.2171901286054266E-3</v>
      </c>
      <c r="AX158" s="3">
        <f>'Population at Risk'!AX158/'Population at Risk'!AX$5</f>
        <v>1.5987165061762587E-3</v>
      </c>
      <c r="AY158" s="3">
        <f>'Population at Risk'!AY158/'Population at Risk'!AY$5</f>
        <v>2.2492523769982427E-3</v>
      </c>
      <c r="AZ158" s="3">
        <f>'Population at Risk'!AZ158/'Population at Risk'!AZ$5</f>
        <v>2.3460985673832025E-3</v>
      </c>
      <c r="BA158" s="3">
        <f>'Population at Risk'!BA158/'Population at Risk'!BA$5</f>
        <v>1.4975602620485176E-3</v>
      </c>
      <c r="BB158" s="3">
        <f>'Population at Risk'!BB158/'Population at Risk'!BB$5</f>
        <v>2.1136497941023329E-3</v>
      </c>
      <c r="BC158" s="5">
        <f>'Population at Risk'!BC158/'Population at Risk'!BC$5</f>
        <v>5.1672408065089421E-3</v>
      </c>
      <c r="BD158" s="9">
        <v>156</v>
      </c>
    </row>
    <row r="159" spans="2:56" x14ac:dyDescent="0.35">
      <c r="B159" s="3" t="s">
        <v>48</v>
      </c>
      <c r="C159" s="60">
        <f>'Population at Risk'!C159/'Population at Risk'!C$5</f>
        <v>4.7136844018057893E-3</v>
      </c>
      <c r="D159" s="3">
        <f>'Population at Risk'!D159/'Population at Risk'!D$5</f>
        <v>3.8654850306297042E-3</v>
      </c>
      <c r="E159" s="3">
        <f>'Population at Risk'!E159/'Population at Risk'!E$5</f>
        <v>3.1163216854400615E-3</v>
      </c>
      <c r="F159" s="3">
        <f>'Population at Risk'!F159/'Population at Risk'!F$5</f>
        <v>3.6605034988355196E-3</v>
      </c>
      <c r="G159" s="3">
        <f>'Population at Risk'!G159/'Population at Risk'!G$5</f>
        <v>3.7363961250468955E-3</v>
      </c>
      <c r="H159" s="3">
        <f>'Population at Risk'!H159/'Population at Risk'!H$5</f>
        <v>2.1441107474481358E-3</v>
      </c>
      <c r="I159" s="3">
        <f>'Population at Risk'!I159/'Population at Risk'!I$5</f>
        <v>3.7829743339654028E-3</v>
      </c>
      <c r="J159" s="3">
        <f>'Population at Risk'!J159/'Population at Risk'!J$5</f>
        <v>2.9762769711485161E-3</v>
      </c>
      <c r="K159" s="3">
        <f>'Population at Risk'!K159/'Population at Risk'!K$5</f>
        <v>2.4615449685816428E-3</v>
      </c>
      <c r="L159" s="3">
        <f>'Population at Risk'!L159/'Population at Risk'!L$5</f>
        <v>4.1807458349390906E-3</v>
      </c>
      <c r="M159" s="3">
        <f>'Population at Risk'!M159/'Population at Risk'!M$5</f>
        <v>4.1807458349390914E-3</v>
      </c>
      <c r="N159" s="3">
        <f>'Population at Risk'!N159/'Population at Risk'!N$5</f>
        <v>2.4463932322367913E-3</v>
      </c>
      <c r="O159" s="3">
        <f>'Population at Risk'!O159/'Population at Risk'!O$5</f>
        <v>2.3024378870773144E-3</v>
      </c>
      <c r="P159" s="3">
        <f>'Population at Risk'!P159/'Population at Risk'!P$5</f>
        <v>1.1586090580427766E-3</v>
      </c>
      <c r="Q159" s="3">
        <f>'Population at Risk'!Q159/'Population at Risk'!Q$5</f>
        <v>3.0248705186692068E-3</v>
      </c>
      <c r="R159" s="3">
        <f>'Population at Risk'!R159/'Population at Risk'!R$5</f>
        <v>2.0673560474957372E-3</v>
      </c>
      <c r="S159" s="3">
        <f>'Population at Risk'!S159/'Population at Risk'!S$5</f>
        <v>3.3570017583313366E-3</v>
      </c>
      <c r="T159" s="3">
        <f>'Population at Risk'!T159/'Population at Risk'!T$5</f>
        <v>4.0347649389389645E-3</v>
      </c>
      <c r="U159" s="3">
        <f>'Population at Risk'!U159/'Population at Risk'!U$5</f>
        <v>6.0623533871640347E-3</v>
      </c>
      <c r="V159" s="3">
        <f>'Population at Risk'!V159/'Population at Risk'!V$5</f>
        <v>2.4080573921884565E-3</v>
      </c>
      <c r="W159" s="3">
        <f>'Population at Risk'!W159/'Population at Risk'!W$5</f>
        <v>2.9337897586266949E-3</v>
      </c>
      <c r="X159" s="3">
        <f>'Population at Risk'!X159/'Population at Risk'!X$5</f>
        <v>2.9337897586266966E-3</v>
      </c>
      <c r="Y159" s="3">
        <f>'Population at Risk'!Y159/'Population at Risk'!Y$5</f>
        <v>2.6883429422848589E-3</v>
      </c>
      <c r="Z159" s="3">
        <f>'Population at Risk'!Z159/'Population at Risk'!Z$5</f>
        <v>3.1260707502880291E-3</v>
      </c>
      <c r="AA159" s="3">
        <f>'Population at Risk'!AA159/'Population at Risk'!AA$5</f>
        <v>2.7327892113543722E-3</v>
      </c>
      <c r="AB159" s="3">
        <f>'Population at Risk'!AB159/'Population at Risk'!AB$5</f>
        <v>3.9009881496834043E-3</v>
      </c>
      <c r="AC159" s="3">
        <f>'Population at Risk'!AC159/'Population at Risk'!AC$5</f>
        <v>2.7877550164581832E-3</v>
      </c>
      <c r="AD159" s="3">
        <f>'Population at Risk'!AD159/'Population at Risk'!AD$5</f>
        <v>3.2963228581341505E-3</v>
      </c>
      <c r="AE159" s="3">
        <f>'Population at Risk'!AE159/'Population at Risk'!AE$5</f>
        <v>3.3043127407299971E-3</v>
      </c>
      <c r="AF159" s="3">
        <f>'Population at Risk'!AF159/'Population at Risk'!AF$5</f>
        <v>2.4996686879875849E-3</v>
      </c>
      <c r="AG159" s="3">
        <f>'Population at Risk'!AG159/'Population at Risk'!AG$5</f>
        <v>3.3043127407299971E-3</v>
      </c>
      <c r="AH159" s="3">
        <f>'Population at Risk'!AH159/'Population at Risk'!AH$5</f>
        <v>2.6032818921779854E-3</v>
      </c>
      <c r="AI159" s="3">
        <f>'Population at Risk'!AI159/'Population at Risk'!AI$5</f>
        <v>3.5007064385458664E-3</v>
      </c>
      <c r="AJ159" s="3">
        <f>'Population at Risk'!AJ159/'Population at Risk'!AJ$5</f>
        <v>3.2573463708042432E-3</v>
      </c>
      <c r="AK159" s="3">
        <f>'Population at Risk'!AK159/'Population at Risk'!AK$5</f>
        <v>3.9839391982664941E-3</v>
      </c>
      <c r="AL159" s="3">
        <f>'Population at Risk'!AL159/'Population at Risk'!AL$5</f>
        <v>1.5137430477981356E-3</v>
      </c>
      <c r="AM159" s="3">
        <f>'Population at Risk'!AM159/'Population at Risk'!AM$5</f>
        <v>2.3886006109737627E-3</v>
      </c>
      <c r="AN159" s="3">
        <f>'Population at Risk'!AN159/'Population at Risk'!AN$5</f>
        <v>3.6812068220141827E-3</v>
      </c>
      <c r="AO159" s="3">
        <f>'Population at Risk'!AO159/'Population at Risk'!AO$5</f>
        <v>3.6812068220141835E-3</v>
      </c>
      <c r="AP159" s="3">
        <f>'Population at Risk'!AP159/'Population at Risk'!AP$5</f>
        <v>3.6147755095138597E-3</v>
      </c>
      <c r="AQ159" s="3">
        <f>'Population at Risk'!AQ159/'Population at Risk'!AQ$5</f>
        <v>2.7975121165534828E-3</v>
      </c>
      <c r="AR159" s="3">
        <f>'Population at Risk'!AR159/'Population at Risk'!AR$5</f>
        <v>3.1003527076081706E-3</v>
      </c>
      <c r="AS159" s="3">
        <f>'Population at Risk'!AS159/'Population at Risk'!AS$5</f>
        <v>3.4558179637452606E-3</v>
      </c>
      <c r="AT159" s="3">
        <f>'Population at Risk'!AT159/'Population at Risk'!AT$5</f>
        <v>5.1712750170859962E-3</v>
      </c>
      <c r="AU159" s="3">
        <f>'Population at Risk'!AU159/'Population at Risk'!AU$5</f>
        <v>5.1712750170859944E-3</v>
      </c>
      <c r="AV159" s="3">
        <f>'Population at Risk'!AV159/'Population at Risk'!AV$5</f>
        <v>2.9297594397716944E-3</v>
      </c>
      <c r="AW159" s="3">
        <f>'Population at Risk'!AW159/'Population at Risk'!AW$5</f>
        <v>2.8715747423417636E-3</v>
      </c>
      <c r="AX159" s="3">
        <f>'Population at Risk'!AX159/'Population at Risk'!AX$5</f>
        <v>3.4575631557303495E-3</v>
      </c>
      <c r="AY159" s="3">
        <f>'Population at Risk'!AY159/'Population at Risk'!AY$5</f>
        <v>3.0418801010609012E-3</v>
      </c>
      <c r="AZ159" s="3">
        <f>'Population at Risk'!AZ159/'Population at Risk'!AZ$5</f>
        <v>3.1137517525618649E-3</v>
      </c>
      <c r="BA159" s="3">
        <f>'Population at Risk'!BA159/'Population at Risk'!BA$5</f>
        <v>2.2264108838820165E-3</v>
      </c>
      <c r="BB159" s="3">
        <f>'Population at Risk'!BB159/'Population at Risk'!BB$5</f>
        <v>2.9404175707069872E-3</v>
      </c>
      <c r="BC159" s="5">
        <f>'Population at Risk'!BC159/'Population at Risk'!BC$5</f>
        <v>6.0623533871640347E-3</v>
      </c>
      <c r="BD159" s="9">
        <v>157</v>
      </c>
    </row>
    <row r="160" spans="2:56" x14ac:dyDescent="0.35">
      <c r="B160" s="3" t="s">
        <v>49</v>
      </c>
      <c r="C160" s="60">
        <f>'Population at Risk'!C160/'Population at Risk'!C$5</f>
        <v>1.1145139121962794E-2</v>
      </c>
      <c r="D160" s="3">
        <f>'Population at Risk'!D160/'Population at Risk'!D$5</f>
        <v>8.0433396307450899E-3</v>
      </c>
      <c r="E160" s="3">
        <f>'Population at Risk'!E160/'Population at Risk'!E$5</f>
        <v>5.3060378208386423E-3</v>
      </c>
      <c r="F160" s="3">
        <f>'Population at Risk'!F160/'Population at Risk'!F$5</f>
        <v>6.2004151544523059E-3</v>
      </c>
      <c r="G160" s="3">
        <f>'Population at Risk'!G160/'Population at Risk'!G$5</f>
        <v>6.4168417854413434E-3</v>
      </c>
      <c r="H160" s="3">
        <f>'Population at Risk'!H160/'Population at Risk'!H$5</f>
        <v>3.6251337986538028E-3</v>
      </c>
      <c r="I160" s="3">
        <f>'Population at Risk'!I160/'Population at Risk'!I$5</f>
        <v>6.6691780101040717E-3</v>
      </c>
      <c r="J160" s="3">
        <f>'Population at Risk'!J160/'Population at Risk'!J$5</f>
        <v>4.7687818187444964E-3</v>
      </c>
      <c r="K160" s="3">
        <f>'Population at Risk'!K160/'Population at Risk'!K$5</f>
        <v>3.6491946430736799E-3</v>
      </c>
      <c r="L160" s="3">
        <f>'Population at Risk'!L160/'Population at Risk'!L$5</f>
        <v>7.5786788409394181E-3</v>
      </c>
      <c r="M160" s="3">
        <f>'Population at Risk'!M160/'Population at Risk'!M$5</f>
        <v>7.5786788409394198E-3</v>
      </c>
      <c r="N160" s="3">
        <f>'Population at Risk'!N160/'Population at Risk'!N$5</f>
        <v>5.4924948692793027E-3</v>
      </c>
      <c r="O160" s="3">
        <f>'Population at Risk'!O160/'Population at Risk'!O$5</f>
        <v>4.3794437167385663E-3</v>
      </c>
      <c r="P160" s="3">
        <f>'Population at Risk'!P160/'Population at Risk'!P$5</f>
        <v>2.0774472673539455E-3</v>
      </c>
      <c r="Q160" s="3">
        <f>'Population at Risk'!Q160/'Population at Risk'!Q$5</f>
        <v>5.4178805149936735E-3</v>
      </c>
      <c r="R160" s="3">
        <f>'Population at Risk'!R160/'Population at Risk'!R$5</f>
        <v>3.0445299274738749E-3</v>
      </c>
      <c r="S160" s="3">
        <f>'Population at Risk'!S160/'Population at Risk'!S$5</f>
        <v>7.2277806842252004E-3</v>
      </c>
      <c r="T160" s="3">
        <f>'Population at Risk'!T160/'Population at Risk'!T$5</f>
        <v>1.0594058639711709E-2</v>
      </c>
      <c r="U160" s="3">
        <f>'Population at Risk'!U160/'Population at Risk'!U$5</f>
        <v>1.0619341211244948E-2</v>
      </c>
      <c r="V160" s="3">
        <f>'Population at Risk'!V160/'Population at Risk'!V$5</f>
        <v>4.2725805872620591E-3</v>
      </c>
      <c r="W160" s="3">
        <f>'Population at Risk'!W160/'Population at Risk'!W$5</f>
        <v>5.5672799587602921E-3</v>
      </c>
      <c r="X160" s="3">
        <f>'Population at Risk'!X160/'Population at Risk'!X$5</f>
        <v>5.5672799587602939E-3</v>
      </c>
      <c r="Y160" s="3">
        <f>'Population at Risk'!Y160/'Population at Risk'!Y$5</f>
        <v>4.5253995980638227E-3</v>
      </c>
      <c r="Z160" s="3">
        <f>'Population at Risk'!Z160/'Population at Risk'!Z$5</f>
        <v>6.1278864163916771E-3</v>
      </c>
      <c r="AA160" s="3">
        <f>'Population at Risk'!AA160/'Population at Risk'!AA$5</f>
        <v>5.1599719452125135E-3</v>
      </c>
      <c r="AB160" s="3">
        <f>'Population at Risk'!AB160/'Population at Risk'!AB$5</f>
        <v>8.0285112294663785E-3</v>
      </c>
      <c r="AC160" s="3">
        <f>'Population at Risk'!AC160/'Population at Risk'!AC$5</f>
        <v>5.4061448499540645E-3</v>
      </c>
      <c r="AD160" s="3">
        <f>'Population at Risk'!AD160/'Population at Risk'!AD$5</f>
        <v>6.0961789290523592E-3</v>
      </c>
      <c r="AE160" s="3">
        <f>'Population at Risk'!AE160/'Population at Risk'!AE$5</f>
        <v>6.3128305327747021E-3</v>
      </c>
      <c r="AF160" s="3">
        <f>'Population at Risk'!AF160/'Population at Risk'!AF$5</f>
        <v>4.4907466748211359E-3</v>
      </c>
      <c r="AG160" s="3">
        <f>'Population at Risk'!AG160/'Population at Risk'!AG$5</f>
        <v>6.3128305327747004E-3</v>
      </c>
      <c r="AH160" s="3">
        <f>'Population at Risk'!AH160/'Population at Risk'!AH$5</f>
        <v>4.6548539944234173E-3</v>
      </c>
      <c r="AI160" s="3">
        <f>'Population at Risk'!AI160/'Population at Risk'!AI$5</f>
        <v>8.080066351188863E-3</v>
      </c>
      <c r="AJ160" s="3">
        <f>'Population at Risk'!AJ160/'Population at Risk'!AJ$5</f>
        <v>5.8844717617920622E-3</v>
      </c>
      <c r="AK160" s="3">
        <f>'Population at Risk'!AK160/'Population at Risk'!AK$5</f>
        <v>7.7248080009838854E-3</v>
      </c>
      <c r="AL160" s="3">
        <f>'Population at Risk'!AL160/'Population at Risk'!AL$5</f>
        <v>2.3049033437214932E-3</v>
      </c>
      <c r="AM160" s="3">
        <f>'Population at Risk'!AM160/'Population at Risk'!AM$5</f>
        <v>4.3107896637487857E-3</v>
      </c>
      <c r="AN160" s="3">
        <f>'Population at Risk'!AN160/'Population at Risk'!AN$5</f>
        <v>7.9092586645630545E-3</v>
      </c>
      <c r="AO160" s="3">
        <f>'Population at Risk'!AO160/'Population at Risk'!AO$5</f>
        <v>7.9092586645630545E-3</v>
      </c>
      <c r="AP160" s="3">
        <f>'Population at Risk'!AP160/'Population at Risk'!AP$5</f>
        <v>5.554313351427205E-3</v>
      </c>
      <c r="AQ160" s="3">
        <f>'Population at Risk'!AQ160/'Population at Risk'!AQ$5</f>
        <v>5.6503550112235743E-3</v>
      </c>
      <c r="AR160" s="3">
        <f>'Population at Risk'!AR160/'Population at Risk'!AR$5</f>
        <v>6.0226696984862285E-3</v>
      </c>
      <c r="AS160" s="3">
        <f>'Population at Risk'!AS160/'Population at Risk'!AS$5</f>
        <v>6.0924191221180249E-3</v>
      </c>
      <c r="AT160" s="3">
        <f>'Population at Risk'!AT160/'Population at Risk'!AT$5</f>
        <v>8.6903156250848941E-3</v>
      </c>
      <c r="AU160" s="3">
        <f>'Population at Risk'!AU160/'Population at Risk'!AU$5</f>
        <v>8.6903156250848906E-3</v>
      </c>
      <c r="AV160" s="3">
        <f>'Population at Risk'!AV160/'Population at Risk'!AV$5</f>
        <v>4.7533665796048383E-3</v>
      </c>
      <c r="AW160" s="3">
        <f>'Population at Risk'!AW160/'Population at Risk'!AW$5</f>
        <v>5.0878035098297263E-3</v>
      </c>
      <c r="AX160" s="3">
        <f>'Population at Risk'!AX160/'Population at Risk'!AX$5</f>
        <v>5.7301297236337177E-3</v>
      </c>
      <c r="AY160" s="3">
        <f>'Population at Risk'!AY160/'Population at Risk'!AY$5</f>
        <v>5.5807176930589356E-3</v>
      </c>
      <c r="AZ160" s="3">
        <f>'Population at Risk'!AZ160/'Population at Risk'!AZ$5</f>
        <v>5.5527514385082452E-3</v>
      </c>
      <c r="BA160" s="3">
        <f>'Population at Risk'!BA160/'Population at Risk'!BA$5</f>
        <v>4.7188898923386496E-3</v>
      </c>
      <c r="BB160" s="3">
        <f>'Population at Risk'!BB160/'Population at Risk'!BB$5</f>
        <v>5.4968382979768173E-3</v>
      </c>
      <c r="BC160" s="5">
        <f>'Population at Risk'!BC160/'Population at Risk'!BC$5</f>
        <v>1.0619341211244948E-2</v>
      </c>
      <c r="BD160" s="9">
        <v>158</v>
      </c>
    </row>
    <row r="161" spans="1:56" x14ac:dyDescent="0.35">
      <c r="B161" s="3" t="s">
        <v>50</v>
      </c>
      <c r="C161" s="60">
        <f>'Population at Risk'!C161/'Population at Risk'!C$5</f>
        <v>8.4511007063626919E-3</v>
      </c>
      <c r="D161" s="3">
        <f>'Population at Risk'!D161/'Population at Risk'!D$5</f>
        <v>6.9496454307603267E-3</v>
      </c>
      <c r="E161" s="3">
        <f>'Population at Risk'!E161/'Population at Risk'!E$5</f>
        <v>5.6234595811694614E-3</v>
      </c>
      <c r="F161" s="3">
        <f>'Population at Risk'!F161/'Population at Risk'!F$5</f>
        <v>6.931127695537647E-3</v>
      </c>
      <c r="G161" s="3">
        <f>'Population at Risk'!G161/'Population at Risk'!G$5</f>
        <v>6.0791132704181138E-3</v>
      </c>
      <c r="H161" s="3">
        <f>'Population at Risk'!H161/'Population at Risk'!H$5</f>
        <v>3.376061520170406E-3</v>
      </c>
      <c r="I161" s="3">
        <f>'Population at Risk'!I161/'Population at Risk'!I$5</f>
        <v>6.7997955517766166E-3</v>
      </c>
      <c r="J161" s="3">
        <f>'Population at Risk'!J161/'Population at Risk'!J$5</f>
        <v>3.9892108445436086E-3</v>
      </c>
      <c r="K161" s="3">
        <f>'Population at Risk'!K161/'Population at Risk'!K$5</f>
        <v>3.5211527257728494E-3</v>
      </c>
      <c r="L161" s="3">
        <f>'Population at Risk'!L161/'Population at Risk'!L$5</f>
        <v>7.1060920234815991E-3</v>
      </c>
      <c r="M161" s="3">
        <f>'Population at Risk'!M161/'Population at Risk'!M$5</f>
        <v>7.1060920234816E-3</v>
      </c>
      <c r="N161" s="3">
        <f>'Population at Risk'!N161/'Population at Risk'!N$5</f>
        <v>4.50164390177012E-3</v>
      </c>
      <c r="O161" s="3">
        <f>'Population at Risk'!O161/'Population at Risk'!O$5</f>
        <v>3.7099746135428628E-3</v>
      </c>
      <c r="P161" s="3">
        <f>'Population at Risk'!P161/'Population at Risk'!P$5</f>
        <v>1.7878031771940202E-3</v>
      </c>
      <c r="Q161" s="3">
        <f>'Population at Risk'!Q161/'Population at Risk'!Q$5</f>
        <v>4.7644677895673001E-3</v>
      </c>
      <c r="R161" s="3">
        <f>'Population at Risk'!R161/'Population at Risk'!R$5</f>
        <v>3.0686928634062068E-3</v>
      </c>
      <c r="S161" s="3">
        <f>'Population at Risk'!S161/'Population at Risk'!S$5</f>
        <v>6.80651290771217E-3</v>
      </c>
      <c r="T161" s="3">
        <f>'Population at Risk'!T161/'Population at Risk'!T$5</f>
        <v>9.3767354159580638E-3</v>
      </c>
      <c r="U161" s="3">
        <f>'Population at Risk'!U161/'Population at Risk'!U$5</f>
        <v>1.1601178111554701E-2</v>
      </c>
      <c r="V161" s="3">
        <f>'Population at Risk'!V161/'Population at Risk'!V$5</f>
        <v>4.2836351295318185E-3</v>
      </c>
      <c r="W161" s="3">
        <f>'Population at Risk'!W161/'Population at Risk'!W$5</f>
        <v>5.5209672095411829E-3</v>
      </c>
      <c r="X161" s="3">
        <f>'Population at Risk'!X161/'Population at Risk'!X$5</f>
        <v>5.5209672095411855E-3</v>
      </c>
      <c r="Y161" s="3">
        <f>'Population at Risk'!Y161/'Population at Risk'!Y$5</f>
        <v>4.1589469313825624E-3</v>
      </c>
      <c r="Z161" s="3">
        <f>'Population at Risk'!Z161/'Population at Risk'!Z$5</f>
        <v>5.6510913123447781E-3</v>
      </c>
      <c r="AA161" s="3">
        <f>'Population at Risk'!AA161/'Population at Risk'!AA$5</f>
        <v>5.0882572497091254E-3</v>
      </c>
      <c r="AB161" s="3">
        <f>'Population at Risk'!AB161/'Population at Risk'!AB$5</f>
        <v>7.2870919866396674E-3</v>
      </c>
      <c r="AC161" s="3">
        <f>'Population at Risk'!AC161/'Population at Risk'!AC$5</f>
        <v>5.0455305894547154E-3</v>
      </c>
      <c r="AD161" s="3">
        <f>'Population at Risk'!AD161/'Population at Risk'!AD$5</f>
        <v>6.4128321565328746E-3</v>
      </c>
      <c r="AE161" s="3">
        <f>'Population at Risk'!AE161/'Population at Risk'!AE$5</f>
        <v>6.9154027902546007E-3</v>
      </c>
      <c r="AF161" s="3">
        <f>'Population at Risk'!AF161/'Population at Risk'!AF$5</f>
        <v>3.9849208130967777E-3</v>
      </c>
      <c r="AG161" s="3">
        <f>'Population at Risk'!AG161/'Population at Risk'!AG$5</f>
        <v>6.9154027902545989E-3</v>
      </c>
      <c r="AH161" s="3">
        <f>'Population at Risk'!AH161/'Population at Risk'!AH$5</f>
        <v>5.1126164083546491E-3</v>
      </c>
      <c r="AI161" s="3">
        <f>'Population at Risk'!AI161/'Population at Risk'!AI$5</f>
        <v>7.4116185699161759E-3</v>
      </c>
      <c r="AJ161" s="3">
        <f>'Population at Risk'!AJ161/'Population at Risk'!AJ$5</f>
        <v>5.874111776295949E-3</v>
      </c>
      <c r="AK161" s="3">
        <f>'Population at Risk'!AK161/'Population at Risk'!AK$5</f>
        <v>8.9054555120512916E-3</v>
      </c>
      <c r="AL161" s="3">
        <f>'Population at Risk'!AL161/'Population at Risk'!AL$5</f>
        <v>2.1519713683086925E-3</v>
      </c>
      <c r="AM161" s="3">
        <f>'Population at Risk'!AM161/'Population at Risk'!AM$5</f>
        <v>5.022304523605749E-3</v>
      </c>
      <c r="AN161" s="3">
        <f>'Population at Risk'!AN161/'Population at Risk'!AN$5</f>
        <v>6.8183264349681505E-3</v>
      </c>
      <c r="AO161" s="3">
        <f>'Population at Risk'!AO161/'Population at Risk'!AO$5</f>
        <v>6.8183264349681513E-3</v>
      </c>
      <c r="AP161" s="3">
        <f>'Population at Risk'!AP161/'Population at Risk'!AP$5</f>
        <v>6.1979186065172637E-3</v>
      </c>
      <c r="AQ161" s="3">
        <f>'Population at Risk'!AQ161/'Population at Risk'!AQ$5</f>
        <v>5.860084345701305E-3</v>
      </c>
      <c r="AR161" s="3">
        <f>'Population at Risk'!AR161/'Population at Risk'!AR$5</f>
        <v>5.8053240502130886E-3</v>
      </c>
      <c r="AS161" s="3">
        <f>'Population at Risk'!AS161/'Population at Risk'!AS$5</f>
        <v>6.2117406947862358E-3</v>
      </c>
      <c r="AT161" s="3">
        <f>'Population at Risk'!AT161/'Population at Risk'!AT$5</f>
        <v>9.5507429146972581E-3</v>
      </c>
      <c r="AU161" s="3">
        <f>'Population at Risk'!AU161/'Population at Risk'!AU$5</f>
        <v>9.5507429146972564E-3</v>
      </c>
      <c r="AV161" s="3">
        <f>'Population at Risk'!AV161/'Population at Risk'!AV$5</f>
        <v>4.8741417740049611E-3</v>
      </c>
      <c r="AW161" s="3">
        <f>'Population at Risk'!AW161/'Population at Risk'!AW$5</f>
        <v>5.25014763145584E-3</v>
      </c>
      <c r="AX161" s="3">
        <f>'Population at Risk'!AX161/'Population at Risk'!AX$5</f>
        <v>4.4911827563615626E-3</v>
      </c>
      <c r="AY161" s="3">
        <f>'Population at Risk'!AY161/'Population at Risk'!AY$5</f>
        <v>5.6056771948372035E-3</v>
      </c>
      <c r="AZ161" s="3">
        <f>'Population at Risk'!AZ161/'Population at Risk'!AZ$5</f>
        <v>5.639150986507805E-3</v>
      </c>
      <c r="BA161" s="3">
        <f>'Population at Risk'!BA161/'Population at Risk'!BA$5</f>
        <v>4.1005525961011714E-3</v>
      </c>
      <c r="BB161" s="3">
        <f>'Population at Risk'!BB161/'Population at Risk'!BB$5</f>
        <v>5.6794575105341867E-3</v>
      </c>
      <c r="BC161" s="5">
        <f>'Population at Risk'!BC161/'Population at Risk'!BC$5</f>
        <v>1.1601178111554701E-2</v>
      </c>
      <c r="BD161" s="9">
        <v>159</v>
      </c>
    </row>
    <row r="162" spans="1:56" x14ac:dyDescent="0.35">
      <c r="B162" s="3" t="s">
        <v>51</v>
      </c>
      <c r="C162" s="60">
        <f>'Population at Risk'!C162/'Population at Risk'!C$5</f>
        <v>7.3428066994002256E-3</v>
      </c>
      <c r="D162" s="3">
        <f>'Population at Risk'!D162/'Population at Risk'!D$5</f>
        <v>7.0615124402628121E-3</v>
      </c>
      <c r="E162" s="3">
        <f>'Population at Risk'!E162/'Population at Risk'!E$5</f>
        <v>6.8108512758308024E-3</v>
      </c>
      <c r="F162" s="3">
        <f>'Population at Risk'!F162/'Population at Risk'!F$5</f>
        <v>8.2227583672870568E-3</v>
      </c>
      <c r="G162" s="3">
        <f>'Population at Risk'!G162/'Population at Risk'!G$5</f>
        <v>8.1792043492369005E-3</v>
      </c>
      <c r="H162" s="3">
        <f>'Population at Risk'!H162/'Population at Risk'!H$5</f>
        <v>4.3261616526328846E-3</v>
      </c>
      <c r="I162" s="3">
        <f>'Population at Risk'!I162/'Population at Risk'!I$5</f>
        <v>7.6899015125854861E-3</v>
      </c>
      <c r="J162" s="3">
        <f>'Population at Risk'!J162/'Population at Risk'!J$5</f>
        <v>4.6866490866833291E-3</v>
      </c>
      <c r="K162" s="3">
        <f>'Population at Risk'!K162/'Population at Risk'!K$5</f>
        <v>4.2588944209702466E-3</v>
      </c>
      <c r="L162" s="3">
        <f>'Population at Risk'!L162/'Population at Risk'!L$5</f>
        <v>7.9026999505132402E-3</v>
      </c>
      <c r="M162" s="3">
        <f>'Population at Risk'!M162/'Population at Risk'!M$5</f>
        <v>7.9026999505132419E-3</v>
      </c>
      <c r="N162" s="3">
        <f>'Population at Risk'!N162/'Population at Risk'!N$5</f>
        <v>3.8708733643360391E-3</v>
      </c>
      <c r="O162" s="3">
        <f>'Population at Risk'!O162/'Population at Risk'!O$5</f>
        <v>4.998528899614575E-3</v>
      </c>
      <c r="P162" s="3">
        <f>'Population at Risk'!P162/'Population at Risk'!P$5</f>
        <v>1.8914962236049793E-3</v>
      </c>
      <c r="Q162" s="3">
        <f>'Population at Risk'!Q162/'Population at Risk'!Q$5</f>
        <v>5.873954382921198E-3</v>
      </c>
      <c r="R162" s="3">
        <f>'Population at Risk'!R162/'Population at Risk'!R$5</f>
        <v>3.8085281770564128E-3</v>
      </c>
      <c r="S162" s="3">
        <f>'Population at Risk'!S162/'Population at Risk'!S$5</f>
        <v>7.244296206316626E-3</v>
      </c>
      <c r="T162" s="3">
        <f>'Population at Risk'!T162/'Population at Risk'!T$5</f>
        <v>8.5691293600218318E-3</v>
      </c>
      <c r="U162" s="3">
        <f>'Population at Risk'!U162/'Population at Risk'!U$5</f>
        <v>1.5330018193818013E-2</v>
      </c>
      <c r="V162" s="3">
        <f>'Population at Risk'!V162/'Population at Risk'!V$5</f>
        <v>6.2010942979331511E-3</v>
      </c>
      <c r="W162" s="3">
        <f>'Population at Risk'!W162/'Population at Risk'!W$5</f>
        <v>6.5211301722257527E-3</v>
      </c>
      <c r="X162" s="3">
        <f>'Population at Risk'!X162/'Population at Risk'!X$5</f>
        <v>6.5211301722257553E-3</v>
      </c>
      <c r="Y162" s="3">
        <f>'Population at Risk'!Y162/'Population at Risk'!Y$5</f>
        <v>5.500929233187915E-3</v>
      </c>
      <c r="Z162" s="3">
        <f>'Population at Risk'!Z162/'Population at Risk'!Z$5</f>
        <v>5.1932285724999765E-3</v>
      </c>
      <c r="AA162" s="3">
        <f>'Population at Risk'!AA162/'Population at Risk'!AA$5</f>
        <v>5.4912093758477413E-3</v>
      </c>
      <c r="AB162" s="3">
        <f>'Population at Risk'!AB162/'Population at Risk'!AB$5</f>
        <v>7.5135806643754459E-3</v>
      </c>
      <c r="AC162" s="3">
        <f>'Population at Risk'!AC162/'Population at Risk'!AC$5</f>
        <v>4.943166345282351E-3</v>
      </c>
      <c r="AD162" s="3">
        <f>'Population at Risk'!AD162/'Population at Risk'!AD$5</f>
        <v>8.025537163683304E-3</v>
      </c>
      <c r="AE162" s="3">
        <f>'Population at Risk'!AE162/'Population at Risk'!AE$5</f>
        <v>8.420649280926765E-3</v>
      </c>
      <c r="AF162" s="3">
        <f>'Population at Risk'!AF162/'Population at Risk'!AF$5</f>
        <v>5.1313113387086119E-3</v>
      </c>
      <c r="AG162" s="3">
        <f>'Population at Risk'!AG162/'Population at Risk'!AG$5</f>
        <v>8.4206492809267633E-3</v>
      </c>
      <c r="AH162" s="3">
        <f>'Population at Risk'!AH162/'Population at Risk'!AH$5</f>
        <v>6.4360903486064503E-3</v>
      </c>
      <c r="AI162" s="3">
        <f>'Population at Risk'!AI162/'Population at Risk'!AI$5</f>
        <v>7.5366344550266478E-3</v>
      </c>
      <c r="AJ162" s="3">
        <f>'Population at Risk'!AJ162/'Population at Risk'!AJ$5</f>
        <v>7.2767672026179059E-3</v>
      </c>
      <c r="AK162" s="3">
        <f>'Population at Risk'!AK162/'Population at Risk'!AK$5</f>
        <v>9.744307308915158E-3</v>
      </c>
      <c r="AL162" s="3">
        <f>'Population at Risk'!AL162/'Population at Risk'!AL$5</f>
        <v>2.7299710386686745E-3</v>
      </c>
      <c r="AM162" s="3">
        <f>'Population at Risk'!AM162/'Population at Risk'!AM$5</f>
        <v>6.5977667713437421E-3</v>
      </c>
      <c r="AN162" s="3">
        <f>'Population at Risk'!AN162/'Population at Risk'!AN$5</f>
        <v>7.5654797543411147E-3</v>
      </c>
      <c r="AO162" s="3">
        <f>'Population at Risk'!AO162/'Population at Risk'!AO$5</f>
        <v>7.5654797543411156E-3</v>
      </c>
      <c r="AP162" s="3">
        <f>'Population at Risk'!AP162/'Population at Risk'!AP$5</f>
        <v>7.2669505030144941E-3</v>
      </c>
      <c r="AQ162" s="3">
        <f>'Population at Risk'!AQ162/'Population at Risk'!AQ$5</f>
        <v>6.1441668852068249E-3</v>
      </c>
      <c r="AR162" s="3">
        <f>'Population at Risk'!AR162/'Population at Risk'!AR$5</f>
        <v>6.4289146585475524E-3</v>
      </c>
      <c r="AS162" s="3">
        <f>'Population at Risk'!AS162/'Population at Risk'!AS$5</f>
        <v>7.0248691745070169E-3</v>
      </c>
      <c r="AT162" s="3">
        <f>'Population at Risk'!AT162/'Population at Risk'!AT$5</f>
        <v>1.1602415561402469E-2</v>
      </c>
      <c r="AU162" s="3">
        <f>'Population at Risk'!AU162/'Population at Risk'!AU$5</f>
        <v>1.1602415561402464E-2</v>
      </c>
      <c r="AV162" s="3">
        <f>'Population at Risk'!AV162/'Population at Risk'!AV$5</f>
        <v>5.9870101039625513E-3</v>
      </c>
      <c r="AW162" s="3">
        <f>'Population at Risk'!AW162/'Population at Risk'!AW$5</f>
        <v>6.2855918395469078E-3</v>
      </c>
      <c r="AX162" s="3">
        <f>'Population at Risk'!AX162/'Population at Risk'!AX$5</f>
        <v>5.1975955163779753E-3</v>
      </c>
      <c r="AY162" s="3">
        <f>'Population at Risk'!AY162/'Population at Risk'!AY$5</f>
        <v>6.3491973014739855E-3</v>
      </c>
      <c r="AZ162" s="3">
        <f>'Population at Risk'!AZ162/'Population at Risk'!AZ$5</f>
        <v>6.1555216163975777E-3</v>
      </c>
      <c r="BA162" s="3">
        <f>'Population at Risk'!BA162/'Population at Risk'!BA$5</f>
        <v>4.3168840964106642E-3</v>
      </c>
      <c r="BB162" s="3">
        <f>'Population at Risk'!BB162/'Population at Risk'!BB$5</f>
        <v>6.7910976268177083E-3</v>
      </c>
      <c r="BC162" s="5">
        <f>'Population at Risk'!BC162/'Population at Risk'!BC$5</f>
        <v>1.5330018193818013E-2</v>
      </c>
      <c r="BD162" s="9">
        <v>160</v>
      </c>
    </row>
    <row r="163" spans="1:56" x14ac:dyDescent="0.35">
      <c r="B163" s="3" t="s">
        <v>52</v>
      </c>
      <c r="C163" s="60">
        <f>'Population at Risk'!C163/'Population at Risk'!C$5</f>
        <v>5.664298636765196E-3</v>
      </c>
      <c r="D163" s="3">
        <f>'Population at Risk'!D163/'Population at Risk'!D$5</f>
        <v>6.6445136504736007E-3</v>
      </c>
      <c r="E163" s="3">
        <f>'Population at Risk'!E163/'Population at Risk'!E$5</f>
        <v>7.5060278198466369E-3</v>
      </c>
      <c r="F163" s="3">
        <f>'Population at Risk'!F163/'Population at Risk'!F$5</f>
        <v>9.659827823410648E-3</v>
      </c>
      <c r="G163" s="3">
        <f>'Population at Risk'!G163/'Population at Risk'!G$5</f>
        <v>9.7880579966121775E-3</v>
      </c>
      <c r="H163" s="3">
        <f>'Population at Risk'!H163/'Population at Risk'!H$5</f>
        <v>4.8309709797280638E-3</v>
      </c>
      <c r="I163" s="3">
        <f>'Population at Risk'!I163/'Population at Risk'!I$5</f>
        <v>1.0111990252477681E-2</v>
      </c>
      <c r="J163" s="3">
        <f>'Population at Risk'!J163/'Population at Risk'!J$5</f>
        <v>5.2341548211089512E-3</v>
      </c>
      <c r="K163" s="3">
        <f>'Population at Risk'!K163/'Population at Risk'!K$5</f>
        <v>5.6017890582131169E-3</v>
      </c>
      <c r="L163" s="3">
        <f>'Population at Risk'!L163/'Population at Risk'!L$5</f>
        <v>9.4431738045031455E-3</v>
      </c>
      <c r="M163" s="3">
        <f>'Population at Risk'!M163/'Population at Risk'!M$5</f>
        <v>9.4431738045031473E-3</v>
      </c>
      <c r="N163" s="3">
        <f>'Population at Risk'!N163/'Population at Risk'!N$5</f>
        <v>3.5043133866527027E-3</v>
      </c>
      <c r="O163" s="3">
        <f>'Population at Risk'!O163/'Population at Risk'!O$5</f>
        <v>5.0904750833867494E-3</v>
      </c>
      <c r="P163" s="3">
        <f>'Population at Risk'!P163/'Population at Risk'!P$5</f>
        <v>2.2506410761882032E-3</v>
      </c>
      <c r="Q163" s="3">
        <f>'Population at Risk'!Q163/'Population at Risk'!Q$5</f>
        <v>7.6252630044958509E-3</v>
      </c>
      <c r="R163" s="3">
        <f>'Population at Risk'!R163/'Population at Risk'!R$5</f>
        <v>3.8374903685169178E-3</v>
      </c>
      <c r="S163" s="3">
        <f>'Population at Risk'!S163/'Population at Risk'!S$5</f>
        <v>7.1109003317538595E-3</v>
      </c>
      <c r="T163" s="3">
        <f>'Population at Risk'!T163/'Population at Risk'!T$5</f>
        <v>6.4055370142936758E-3</v>
      </c>
      <c r="U163" s="3">
        <f>'Population at Risk'!U163/'Population at Risk'!U$5</f>
        <v>1.7404990353385299E-2</v>
      </c>
      <c r="V163" s="3">
        <f>'Population at Risk'!V163/'Population at Risk'!V$5</f>
        <v>6.3203461113549436E-3</v>
      </c>
      <c r="W163" s="3">
        <f>'Population at Risk'!W163/'Population at Risk'!W$5</f>
        <v>6.9681431275799375E-3</v>
      </c>
      <c r="X163" s="3">
        <f>'Population at Risk'!X163/'Population at Risk'!X$5</f>
        <v>6.9681431275799392E-3</v>
      </c>
      <c r="Y163" s="3">
        <f>'Population at Risk'!Y163/'Population at Risk'!Y$5</f>
        <v>5.8251284845735156E-3</v>
      </c>
      <c r="Z163" s="3">
        <f>'Population at Risk'!Z163/'Population at Risk'!Z$5</f>
        <v>3.7682573178505932E-3</v>
      </c>
      <c r="AA163" s="3">
        <f>'Population at Risk'!AA163/'Population at Risk'!AA$5</f>
        <v>5.0638035803148582E-3</v>
      </c>
      <c r="AB163" s="3">
        <f>'Population at Risk'!AB163/'Population at Risk'!AB$5</f>
        <v>7.3337286912771886E-3</v>
      </c>
      <c r="AC163" s="3">
        <f>'Population at Risk'!AC163/'Population at Risk'!AC$5</f>
        <v>4.1862871076698161E-3</v>
      </c>
      <c r="AD163" s="3">
        <f>'Population at Risk'!AD163/'Population at Risk'!AD$5</f>
        <v>8.3732138639150723E-3</v>
      </c>
      <c r="AE163" s="3">
        <f>'Population at Risk'!AE163/'Population at Risk'!AE$5</f>
        <v>8.2719496215763934E-3</v>
      </c>
      <c r="AF163" s="3">
        <f>'Population at Risk'!AF163/'Population at Risk'!AF$5</f>
        <v>5.1608866201997275E-3</v>
      </c>
      <c r="AG163" s="3">
        <f>'Population at Risk'!AG163/'Population at Risk'!AG$5</f>
        <v>8.2719496215763917E-3</v>
      </c>
      <c r="AH163" s="3">
        <f>'Population at Risk'!AH163/'Population at Risk'!AH$5</f>
        <v>6.6161796967499882E-3</v>
      </c>
      <c r="AI163" s="3">
        <f>'Population at Risk'!AI163/'Population at Risk'!AI$5</f>
        <v>6.7823196150162022E-3</v>
      </c>
      <c r="AJ163" s="3">
        <f>'Population at Risk'!AJ163/'Population at Risk'!AJ$5</f>
        <v>7.9473225421082937E-3</v>
      </c>
      <c r="AK163" s="3">
        <f>'Population at Risk'!AK163/'Population at Risk'!AK$5</f>
        <v>1.0849470793467084E-2</v>
      </c>
      <c r="AL163" s="3">
        <f>'Population at Risk'!AL163/'Population at Risk'!AL$5</f>
        <v>3.3715469662215043E-3</v>
      </c>
      <c r="AM163" s="3">
        <f>'Population at Risk'!AM163/'Population at Risk'!AM$5</f>
        <v>6.5634034027429932E-3</v>
      </c>
      <c r="AN163" s="3">
        <f>'Population at Risk'!AN163/'Population at Risk'!AN$5</f>
        <v>7.7522817235841047E-3</v>
      </c>
      <c r="AO163" s="3">
        <f>'Population at Risk'!AO163/'Population at Risk'!AO$5</f>
        <v>7.7522817235841056E-3</v>
      </c>
      <c r="AP163" s="3">
        <f>'Population at Risk'!AP163/'Population at Risk'!AP$5</f>
        <v>7.1203771913825676E-3</v>
      </c>
      <c r="AQ163" s="3">
        <f>'Population at Risk'!AQ163/'Population at Risk'!AQ$5</f>
        <v>6.2624661272806022E-3</v>
      </c>
      <c r="AR163" s="3">
        <f>'Population at Risk'!AR163/'Population at Risk'!AR$5</f>
        <v>6.3935633610218753E-3</v>
      </c>
      <c r="AS163" s="3">
        <f>'Population at Risk'!AS163/'Population at Risk'!AS$5</f>
        <v>9.2374926390523405E-3</v>
      </c>
      <c r="AT163" s="3">
        <f>'Population at Risk'!AT163/'Population at Risk'!AT$5</f>
        <v>1.1344584104482414E-2</v>
      </c>
      <c r="AU163" s="3">
        <f>'Population at Risk'!AU163/'Population at Risk'!AU$5</f>
        <v>1.134458410448241E-2</v>
      </c>
      <c r="AV163" s="3">
        <f>'Population at Risk'!AV163/'Population at Risk'!AV$5</f>
        <v>6.7832100659748415E-3</v>
      </c>
      <c r="AW163" s="3">
        <f>'Population at Risk'!AW163/'Population at Risk'!AW$5</f>
        <v>6.7188277256839029E-3</v>
      </c>
      <c r="AX163" s="3">
        <f>'Population at Risk'!AX163/'Population at Risk'!AX$5</f>
        <v>5.2594716534777137E-3</v>
      </c>
      <c r="AY163" s="3">
        <f>'Population at Risk'!AY163/'Population at Risk'!AY$5</f>
        <v>6.6932424754454828E-3</v>
      </c>
      <c r="AZ163" s="3">
        <f>'Population at Risk'!AZ163/'Population at Risk'!AZ$5</f>
        <v>6.4081076490770019E-3</v>
      </c>
      <c r="BA163" s="3">
        <f>'Population at Risk'!BA163/'Population at Risk'!BA$5</f>
        <v>5.253075828162374E-3</v>
      </c>
      <c r="BB163" s="3">
        <f>'Population at Risk'!BB163/'Population at Risk'!BB$5</f>
        <v>7.1686848437801758E-3</v>
      </c>
      <c r="BC163" s="5">
        <f>'Population at Risk'!BC163/'Population at Risk'!BC$5</f>
        <v>1.7404990353385299E-2</v>
      </c>
      <c r="BD163" s="9">
        <v>161</v>
      </c>
    </row>
    <row r="164" spans="1:56" x14ac:dyDescent="0.35">
      <c r="B164" s="3" t="s">
        <v>53</v>
      </c>
      <c r="C164" s="60">
        <f>'Population at Risk'!C164/'Population at Risk'!C$5</f>
        <v>7.355050965921095E-3</v>
      </c>
      <c r="D164" s="3">
        <f>'Population at Risk'!D164/'Population at Risk'!D$5</f>
        <v>1.0075951215202066E-2</v>
      </c>
      <c r="E164" s="3">
        <f>'Population at Risk'!E164/'Population at Risk'!E$5</f>
        <v>1.2470560402758827E-2</v>
      </c>
      <c r="F164" s="3">
        <f>'Population at Risk'!F164/'Population at Risk'!F$5</f>
        <v>1.5365039099356529E-2</v>
      </c>
      <c r="G164" s="3">
        <f>'Population at Risk'!G164/'Population at Risk'!G$5</f>
        <v>1.7151364200238512E-2</v>
      </c>
      <c r="H164" s="3">
        <f>'Population at Risk'!H164/'Population at Risk'!H$5</f>
        <v>8.2308147683783084E-3</v>
      </c>
      <c r="I164" s="3">
        <f>'Population at Risk'!I164/'Population at Risk'!I$5</f>
        <v>1.6531424462634264E-2</v>
      </c>
      <c r="J164" s="3">
        <f>'Population at Risk'!J164/'Population at Risk'!J$5</f>
        <v>8.5045729754484722E-3</v>
      </c>
      <c r="K164" s="3">
        <f>'Population at Risk'!K164/'Population at Risk'!K$5</f>
        <v>9.3756663039213598E-3</v>
      </c>
      <c r="L164" s="3">
        <f>'Population at Risk'!L164/'Population at Risk'!L$5</f>
        <v>1.7208684603589205E-2</v>
      </c>
      <c r="M164" s="3">
        <f>'Population at Risk'!M164/'Population at Risk'!M$5</f>
        <v>1.7208684603589208E-2</v>
      </c>
      <c r="N164" s="3">
        <f>'Population at Risk'!N164/'Population at Risk'!N$5</f>
        <v>4.8514245888390635E-3</v>
      </c>
      <c r="O164" s="3">
        <f>'Population at Risk'!O164/'Population at Risk'!O$5</f>
        <v>8.8104975111813928E-3</v>
      </c>
      <c r="P164" s="3">
        <f>'Population at Risk'!P164/'Population at Risk'!P$5</f>
        <v>3.7317875603524249E-3</v>
      </c>
      <c r="Q164" s="3">
        <f>'Population at Risk'!Q164/'Population at Risk'!Q$5</f>
        <v>1.1523056624967326E-2</v>
      </c>
      <c r="R164" s="3">
        <f>'Population at Risk'!R164/'Population at Risk'!R$5</f>
        <v>5.833883900071773E-3</v>
      </c>
      <c r="S164" s="3">
        <f>'Population at Risk'!S164/'Population at Risk'!S$5</f>
        <v>1.0260512219577363E-2</v>
      </c>
      <c r="T164" s="3">
        <f>'Population at Risk'!T164/'Population at Risk'!T$5</f>
        <v>7.4176985010529174E-3</v>
      </c>
      <c r="U164" s="3">
        <f>'Population at Risk'!U164/'Population at Risk'!U$5</f>
        <v>3.0884526048765234E-2</v>
      </c>
      <c r="V164" s="3">
        <f>'Population at Risk'!V164/'Population at Risk'!V$5</f>
        <v>1.0150957141983432E-2</v>
      </c>
      <c r="W164" s="3">
        <f>'Population at Risk'!W164/'Population at Risk'!W$5</f>
        <v>1.0986836572358693E-2</v>
      </c>
      <c r="X164" s="3">
        <f>'Population at Risk'!X164/'Population at Risk'!X$5</f>
        <v>1.0986836572358695E-2</v>
      </c>
      <c r="Y164" s="3">
        <f>'Population at Risk'!Y164/'Population at Risk'!Y$5</f>
        <v>9.4024561129113487E-3</v>
      </c>
      <c r="Z164" s="3">
        <f>'Population at Risk'!Z164/'Population at Risk'!Z$5</f>
        <v>5.1824856163570137E-3</v>
      </c>
      <c r="AA164" s="3">
        <f>'Population at Risk'!AA164/'Population at Risk'!AA$5</f>
        <v>7.7222525770280874E-3</v>
      </c>
      <c r="AB164" s="3">
        <f>'Population at Risk'!AB164/'Population at Risk'!AB$5</f>
        <v>1.126868716752313E-2</v>
      </c>
      <c r="AC164" s="3">
        <f>'Population at Risk'!AC164/'Population at Risk'!AC$5</f>
        <v>6.2376890722399426E-3</v>
      </c>
      <c r="AD164" s="3">
        <f>'Population at Risk'!AD164/'Population at Risk'!AD$5</f>
        <v>1.4538518477687086E-2</v>
      </c>
      <c r="AE164" s="3">
        <f>'Population at Risk'!AE164/'Population at Risk'!AE$5</f>
        <v>1.4298743350411697E-2</v>
      </c>
      <c r="AF164" s="3">
        <f>'Population at Risk'!AF164/'Population at Risk'!AF$5</f>
        <v>7.8520211794952405E-3</v>
      </c>
      <c r="AG164" s="3">
        <f>'Population at Risk'!AG164/'Population at Risk'!AG$5</f>
        <v>1.4298743350411694E-2</v>
      </c>
      <c r="AH164" s="3">
        <f>'Population at Risk'!AH164/'Population at Risk'!AH$5</f>
        <v>1.0357465061021903E-2</v>
      </c>
      <c r="AI164" s="3">
        <f>'Population at Risk'!AI164/'Population at Risk'!AI$5</f>
        <v>9.0961531751006467E-3</v>
      </c>
      <c r="AJ164" s="3">
        <f>'Population at Risk'!AJ164/'Population at Risk'!AJ$5</f>
        <v>1.2186702156840085E-2</v>
      </c>
      <c r="AK164" s="3">
        <f>'Population at Risk'!AK164/'Population at Risk'!AK$5</f>
        <v>1.7392569862129625E-2</v>
      </c>
      <c r="AL164" s="3">
        <f>'Population at Risk'!AL164/'Population at Risk'!AL$5</f>
        <v>5.8282530476562368E-3</v>
      </c>
      <c r="AM164" s="3">
        <f>'Population at Risk'!AM164/'Population at Risk'!AM$5</f>
        <v>9.7009036841768648E-3</v>
      </c>
      <c r="AN164" s="3">
        <f>'Population at Risk'!AN164/'Population at Risk'!AN$5</f>
        <v>1.3323911155255335E-2</v>
      </c>
      <c r="AO164" s="3">
        <f>'Population at Risk'!AO164/'Population at Risk'!AO$5</f>
        <v>1.3323911155255337E-2</v>
      </c>
      <c r="AP164" s="3">
        <f>'Population at Risk'!AP164/'Population at Risk'!AP$5</f>
        <v>1.2298866503089399E-2</v>
      </c>
      <c r="AQ164" s="3">
        <f>'Population at Risk'!AQ164/'Population at Risk'!AQ$5</f>
        <v>1.0703579812315848E-2</v>
      </c>
      <c r="AR164" s="3">
        <f>'Population at Risk'!AR164/'Population at Risk'!AR$5</f>
        <v>9.9890853612488797E-3</v>
      </c>
      <c r="AS164" s="3">
        <f>'Population at Risk'!AS164/'Population at Risk'!AS$5</f>
        <v>1.5101766118615124E-2</v>
      </c>
      <c r="AT164" s="3">
        <f>'Population at Risk'!AT164/'Population at Risk'!AT$5</f>
        <v>1.7913405827275127E-2</v>
      </c>
      <c r="AU164" s="3">
        <f>'Population at Risk'!AU164/'Population at Risk'!AU$5</f>
        <v>1.791340582727512E-2</v>
      </c>
      <c r="AV164" s="3">
        <f>'Population at Risk'!AV164/'Population at Risk'!AV$5</f>
        <v>1.1254213691809303E-2</v>
      </c>
      <c r="AW164" s="3">
        <f>'Population at Risk'!AW164/'Population at Risk'!AW$5</f>
        <v>1.1192696781245319E-2</v>
      </c>
      <c r="AX164" s="3">
        <f>'Population at Risk'!AX164/'Population at Risk'!AX$5</f>
        <v>8.3691175487901805E-3</v>
      </c>
      <c r="AY164" s="3">
        <f>'Population at Risk'!AY164/'Population at Risk'!AY$5</f>
        <v>1.0638813600477828E-2</v>
      </c>
      <c r="AZ164" s="3">
        <f>'Population at Risk'!AZ164/'Population at Risk'!AZ$5</f>
        <v>1.026247662226069E-2</v>
      </c>
      <c r="BA164" s="3">
        <f>'Population at Risk'!BA164/'Population at Risk'!BA$5</f>
        <v>8.4842952193309642E-3</v>
      </c>
      <c r="BB164" s="3">
        <f>'Population at Risk'!BB164/'Population at Risk'!BB$5</f>
        <v>1.0849392041200381E-2</v>
      </c>
      <c r="BC164" s="5">
        <f>'Population at Risk'!BC164/'Population at Risk'!BC$5</f>
        <v>3.0884526048765234E-2</v>
      </c>
      <c r="BD164" s="9">
        <v>162</v>
      </c>
    </row>
    <row r="165" spans="1:56" x14ac:dyDescent="0.35">
      <c r="B165" s="3" t="s">
        <v>54</v>
      </c>
      <c r="C165" s="60">
        <f>'Population at Risk'!C165/'Population at Risk'!C$5</f>
        <v>7.5169324704341903E-3</v>
      </c>
      <c r="D165" s="3">
        <f>'Population at Risk'!D165/'Population at Risk'!D$5</f>
        <v>1.0089143950017388E-2</v>
      </c>
      <c r="E165" s="3">
        <f>'Population at Risk'!E165/'Population at Risk'!E$5</f>
        <v>1.2352679483528769E-2</v>
      </c>
      <c r="F165" s="3">
        <f>'Population at Risk'!F165/'Population at Risk'!F$5</f>
        <v>1.7880951934338887E-2</v>
      </c>
      <c r="G165" s="3">
        <f>'Population at Risk'!G165/'Population at Risk'!G$5</f>
        <v>1.918046244295258E-2</v>
      </c>
      <c r="H165" s="3">
        <f>'Population at Risk'!H165/'Population at Risk'!H$5</f>
        <v>9.2058938698586657E-3</v>
      </c>
      <c r="I165" s="3">
        <f>'Population at Risk'!I165/'Population at Risk'!I$5</f>
        <v>1.8988633985409922E-2</v>
      </c>
      <c r="J165" s="3">
        <f>'Population at Risk'!J165/'Population at Risk'!J$5</f>
        <v>9.1216848466828294E-3</v>
      </c>
      <c r="K165" s="3">
        <f>'Population at Risk'!K165/'Population at Risk'!K$5</f>
        <v>9.6290626905138291E-3</v>
      </c>
      <c r="L165" s="3">
        <f>'Population at Risk'!L165/'Population at Risk'!L$5</f>
        <v>2.0019010615203985E-2</v>
      </c>
      <c r="M165" s="3">
        <f>'Population at Risk'!M165/'Population at Risk'!M$5</f>
        <v>2.0019010615203989E-2</v>
      </c>
      <c r="N165" s="3">
        <f>'Population at Risk'!N165/'Population at Risk'!N$5</f>
        <v>6.2167955809075423E-3</v>
      </c>
      <c r="O165" s="3">
        <f>'Population at Risk'!O165/'Population at Risk'!O$5</f>
        <v>9.991854946891178E-3</v>
      </c>
      <c r="P165" s="3">
        <f>'Population at Risk'!P165/'Population at Risk'!P$5</f>
        <v>3.8266635152766392E-3</v>
      </c>
      <c r="Q165" s="3">
        <f>'Population at Risk'!Q165/'Population at Risk'!Q$5</f>
        <v>1.1767310942454163E-2</v>
      </c>
      <c r="R165" s="3">
        <f>'Population at Risk'!R165/'Population at Risk'!R$5</f>
        <v>7.4214654204191721E-3</v>
      </c>
      <c r="S165" s="3">
        <f>'Population at Risk'!S165/'Population at Risk'!S$5</f>
        <v>1.0617230406730809E-2</v>
      </c>
      <c r="T165" s="3">
        <f>'Population at Risk'!T165/'Population at Risk'!T$5</f>
        <v>7.2885510717935137E-3</v>
      </c>
      <c r="U165" s="3">
        <f>'Population at Risk'!U165/'Population at Risk'!U$5</f>
        <v>2.9452793053127108E-2</v>
      </c>
      <c r="V165" s="3">
        <f>'Population at Risk'!V165/'Population at Risk'!V$5</f>
        <v>1.0527242622246611E-2</v>
      </c>
      <c r="W165" s="3">
        <f>'Population at Risk'!W165/'Population at Risk'!W$5</f>
        <v>1.1449927681836402E-2</v>
      </c>
      <c r="X165" s="3">
        <f>'Population at Risk'!X165/'Population at Risk'!X$5</f>
        <v>1.1449927681836407E-2</v>
      </c>
      <c r="Y165" s="3">
        <f>'Population at Risk'!Y165/'Population at Risk'!Y$5</f>
        <v>9.8951411296016086E-3</v>
      </c>
      <c r="Z165" s="3">
        <f>'Population at Risk'!Z165/'Population at Risk'!Z$5</f>
        <v>5.2004112007333443E-3</v>
      </c>
      <c r="AA165" s="3">
        <f>'Population at Risk'!AA165/'Population at Risk'!AA$5</f>
        <v>8.0691783615790737E-3</v>
      </c>
      <c r="AB165" s="3">
        <f>'Population at Risk'!AB165/'Population at Risk'!AB$5</f>
        <v>1.1346941939519819E-2</v>
      </c>
      <c r="AC165" s="3">
        <f>'Population at Risk'!AC165/'Population at Risk'!AC$5</f>
        <v>6.7211555280824939E-3</v>
      </c>
      <c r="AD165" s="3">
        <f>'Population at Risk'!AD165/'Population at Risk'!AD$5</f>
        <v>1.6846159078383407E-2</v>
      </c>
      <c r="AE165" s="3">
        <f>'Population at Risk'!AE165/'Population at Risk'!AE$5</f>
        <v>1.685209037727093E-2</v>
      </c>
      <c r="AF165" s="3">
        <f>'Population at Risk'!AF165/'Population at Risk'!AF$5</f>
        <v>9.356015286015474E-3</v>
      </c>
      <c r="AG165" s="3">
        <f>'Population at Risk'!AG165/'Population at Risk'!AG$5</f>
        <v>1.6852090377270923E-2</v>
      </c>
      <c r="AH165" s="3">
        <f>'Population at Risk'!AH165/'Population at Risk'!AH$5</f>
        <v>1.0450835641095507E-2</v>
      </c>
      <c r="AI165" s="3">
        <f>'Population at Risk'!AI165/'Population at Risk'!AI$5</f>
        <v>9.1099195817220622E-3</v>
      </c>
      <c r="AJ165" s="3">
        <f>'Population at Risk'!AJ165/'Population at Risk'!AJ$5</f>
        <v>1.2285114287312549E-2</v>
      </c>
      <c r="AK165" s="3">
        <f>'Population at Risk'!AK165/'Population at Risk'!AK$5</f>
        <v>1.7819818251782756E-2</v>
      </c>
      <c r="AL165" s="3">
        <f>'Population at Risk'!AL165/'Population at Risk'!AL$5</f>
        <v>6.537328344255364E-3</v>
      </c>
      <c r="AM165" s="3">
        <f>'Population at Risk'!AM165/'Population at Risk'!AM$5</f>
        <v>9.5729887483157472E-3</v>
      </c>
      <c r="AN165" s="3">
        <f>'Population at Risk'!AN165/'Population at Risk'!AN$5</f>
        <v>1.7518475778206092E-2</v>
      </c>
      <c r="AO165" s="3">
        <f>'Population at Risk'!AO165/'Population at Risk'!AO$5</f>
        <v>1.7518475778206092E-2</v>
      </c>
      <c r="AP165" s="3">
        <f>'Population at Risk'!AP165/'Population at Risk'!AP$5</f>
        <v>1.445906509352432E-2</v>
      </c>
      <c r="AQ165" s="3">
        <f>'Population at Risk'!AQ165/'Population at Risk'!AQ$5</f>
        <v>1.2373572647996512E-2</v>
      </c>
      <c r="AR165" s="3">
        <f>'Population at Risk'!AR165/'Population at Risk'!AR$5</f>
        <v>1.07147008419271E-2</v>
      </c>
      <c r="AS165" s="3">
        <f>'Population at Risk'!AS165/'Population at Risk'!AS$5</f>
        <v>1.7346473076643273E-2</v>
      </c>
      <c r="AT165" s="3">
        <f>'Population at Risk'!AT165/'Population at Risk'!AT$5</f>
        <v>2.0433542768754902E-2</v>
      </c>
      <c r="AU165" s="3">
        <f>'Population at Risk'!AU165/'Population at Risk'!AU$5</f>
        <v>2.0433542768754889E-2</v>
      </c>
      <c r="AV165" s="3">
        <f>'Population at Risk'!AV165/'Population at Risk'!AV$5</f>
        <v>1.2387829876785239E-2</v>
      </c>
      <c r="AW165" s="3">
        <f>'Population at Risk'!AW165/'Population at Risk'!AW$5</f>
        <v>1.1546711887411224E-2</v>
      </c>
      <c r="AX165" s="3">
        <f>'Population at Risk'!AX165/'Population at Risk'!AX$5</f>
        <v>9.2517979152641448E-3</v>
      </c>
      <c r="AY165" s="3">
        <f>'Population at Risk'!AY165/'Population at Risk'!AY$5</f>
        <v>1.1890755704062674E-2</v>
      </c>
      <c r="AZ165" s="3">
        <f>'Population at Risk'!AZ165/'Population at Risk'!AZ$5</f>
        <v>1.2187525065383065E-2</v>
      </c>
      <c r="BA165" s="3">
        <f>'Population at Risk'!BA165/'Population at Risk'!BA$5</f>
        <v>9.3773789266289615E-3</v>
      </c>
      <c r="BB165" s="3">
        <f>'Population at Risk'!BB165/'Population at Risk'!BB$5</f>
        <v>1.1022866664110979E-2</v>
      </c>
      <c r="BC165" s="5">
        <f>'Population at Risk'!BC165/'Population at Risk'!BC$5</f>
        <v>2.9452793053127108E-2</v>
      </c>
      <c r="BD165" s="9">
        <v>163</v>
      </c>
    </row>
    <row r="166" spans="1:56" x14ac:dyDescent="0.35">
      <c r="B166" s="3" t="s">
        <v>55</v>
      </c>
      <c r="C166" s="60">
        <f>'Population at Risk'!C166/'Population at Risk'!C$5</f>
        <v>7.5697964877792321E-3</v>
      </c>
      <c r="D166" s="3">
        <f>'Population at Risk'!D166/'Population at Risk'!D$5</f>
        <v>1.0454409483222142E-2</v>
      </c>
      <c r="E166" s="3">
        <f>'Population at Risk'!E166/'Population at Risk'!E$5</f>
        <v>1.2993186083482695E-2</v>
      </c>
      <c r="F166" s="3">
        <f>'Population at Risk'!F166/'Population at Risk'!F$5</f>
        <v>1.8827764548337646E-2</v>
      </c>
      <c r="G166" s="3">
        <f>'Population at Risk'!G166/'Population at Risk'!G$5</f>
        <v>2.2001300355303118E-2</v>
      </c>
      <c r="H166" s="3">
        <f>'Population at Risk'!H166/'Population at Risk'!H$5</f>
        <v>9.1564099491417139E-3</v>
      </c>
      <c r="I166" s="3">
        <f>'Population at Risk'!I166/'Population at Risk'!I$5</f>
        <v>2.1137181657277546E-2</v>
      </c>
      <c r="J166" s="3">
        <f>'Population at Risk'!J166/'Population at Risk'!J$5</f>
        <v>9.7243755216053149E-3</v>
      </c>
      <c r="K166" s="3">
        <f>'Population at Risk'!K166/'Population at Risk'!K$5</f>
        <v>1.0820643559021915E-2</v>
      </c>
      <c r="L166" s="3">
        <f>'Population at Risk'!L166/'Population at Risk'!L$5</f>
        <v>2.1823740161619205E-2</v>
      </c>
      <c r="M166" s="3">
        <f>'Population at Risk'!M166/'Population at Risk'!M$5</f>
        <v>2.1823740161619209E-2</v>
      </c>
      <c r="N166" s="3">
        <f>'Population at Risk'!N166/'Population at Risk'!N$5</f>
        <v>6.554546482076342E-3</v>
      </c>
      <c r="O166" s="3">
        <f>'Population at Risk'!O166/'Population at Risk'!O$5</f>
        <v>8.9402960451683885E-3</v>
      </c>
      <c r="P166" s="3">
        <f>'Population at Risk'!P166/'Population at Risk'!P$5</f>
        <v>4.1484104378937499E-3</v>
      </c>
      <c r="Q166" s="3">
        <f>'Population at Risk'!Q166/'Population at Risk'!Q$5</f>
        <v>1.369052546245068E-2</v>
      </c>
      <c r="R166" s="3">
        <f>'Population at Risk'!R166/'Population at Risk'!R$5</f>
        <v>8.2547964360204281E-3</v>
      </c>
      <c r="S166" s="3">
        <f>'Population at Risk'!S166/'Population at Risk'!S$5</f>
        <v>1.1285827325457796E-2</v>
      </c>
      <c r="T166" s="3">
        <f>'Population at Risk'!T166/'Population at Risk'!T$5</f>
        <v>6.9726155043473622E-3</v>
      </c>
      <c r="U166" s="3">
        <f>'Population at Risk'!U166/'Population at Risk'!U$5</f>
        <v>3.2938593712324937E-2</v>
      </c>
      <c r="V166" s="3">
        <f>'Population at Risk'!V166/'Population at Risk'!V$5</f>
        <v>1.0156983091167677E-2</v>
      </c>
      <c r="W166" s="3">
        <f>'Population at Risk'!W166/'Population at Risk'!W$5</f>
        <v>1.2736369088543118E-2</v>
      </c>
      <c r="X166" s="3">
        <f>'Population at Risk'!X166/'Population at Risk'!X$5</f>
        <v>1.2736369088543122E-2</v>
      </c>
      <c r="Y166" s="3">
        <f>'Population at Risk'!Y166/'Population at Risk'!Y$5</f>
        <v>9.9881205004887751E-3</v>
      </c>
      <c r="Z166" s="3">
        <f>'Population at Risk'!Z166/'Population at Risk'!Z$5</f>
        <v>5.2410907027868568E-3</v>
      </c>
      <c r="AA166" s="3">
        <f>'Population at Risk'!AA166/'Population at Risk'!AA$5</f>
        <v>8.3063355506631225E-3</v>
      </c>
      <c r="AB166" s="3">
        <f>'Population at Risk'!AB166/'Population at Risk'!AB$5</f>
        <v>1.1912315635747578E-2</v>
      </c>
      <c r="AC166" s="3">
        <f>'Population at Risk'!AC166/'Population at Risk'!AC$5</f>
        <v>6.9820738962797103E-3</v>
      </c>
      <c r="AD166" s="3">
        <f>'Population at Risk'!AD166/'Population at Risk'!AD$5</f>
        <v>1.9036618142658824E-2</v>
      </c>
      <c r="AE166" s="3">
        <f>'Population at Risk'!AE166/'Population at Risk'!AE$5</f>
        <v>1.8909533827738609E-2</v>
      </c>
      <c r="AF166" s="3">
        <f>'Population at Risk'!AF166/'Population at Risk'!AF$5</f>
        <v>1.1335511924810972E-2</v>
      </c>
      <c r="AG166" s="3">
        <f>'Population at Risk'!AG166/'Population at Risk'!AG$5</f>
        <v>1.8909533827738606E-2</v>
      </c>
      <c r="AH166" s="3">
        <f>'Population at Risk'!AH166/'Population at Risk'!AH$5</f>
        <v>1.0641998030249285E-2</v>
      </c>
      <c r="AI166" s="3">
        <f>'Population at Risk'!AI166/'Population at Risk'!AI$5</f>
        <v>9.2966950702146178E-3</v>
      </c>
      <c r="AJ166" s="3">
        <f>'Population at Risk'!AJ166/'Population at Risk'!AJ$5</f>
        <v>1.2890456763658948E-2</v>
      </c>
      <c r="AK166" s="3">
        <f>'Population at Risk'!AK166/'Population at Risk'!AK$5</f>
        <v>1.944952921774221E-2</v>
      </c>
      <c r="AL166" s="3">
        <f>'Population at Risk'!AL166/'Population at Risk'!AL$5</f>
        <v>7.0905598834169782E-3</v>
      </c>
      <c r="AM166" s="3">
        <f>'Population at Risk'!AM166/'Population at Risk'!AM$5</f>
        <v>8.9928917773039862E-3</v>
      </c>
      <c r="AN166" s="3">
        <f>'Population at Risk'!AN166/'Population at Risk'!AN$5</f>
        <v>2.1226844293096698E-2</v>
      </c>
      <c r="AO166" s="3">
        <f>'Population at Risk'!AO166/'Population at Risk'!AO$5</f>
        <v>2.1226844293096701E-2</v>
      </c>
      <c r="AP166" s="3">
        <f>'Population at Risk'!AP166/'Population at Risk'!AP$5</f>
        <v>1.5321829712509482E-2</v>
      </c>
      <c r="AQ166" s="3">
        <f>'Population at Risk'!AQ166/'Population at Risk'!AQ$5</f>
        <v>1.2156089263780806E-2</v>
      </c>
      <c r="AR166" s="3">
        <f>'Population at Risk'!AR166/'Population at Risk'!AR$5</f>
        <v>1.1312696771873562E-2</v>
      </c>
      <c r="AS166" s="3">
        <f>'Population at Risk'!AS166/'Population at Risk'!AS$5</f>
        <v>1.9309211648178892E-2</v>
      </c>
      <c r="AT166" s="3">
        <f>'Population at Risk'!AT166/'Population at Risk'!AT$5</f>
        <v>2.0885794921416328E-2</v>
      </c>
      <c r="AU166" s="3">
        <f>'Population at Risk'!AU166/'Population at Risk'!AU$5</f>
        <v>2.0885794921416317E-2</v>
      </c>
      <c r="AV166" s="3">
        <f>'Population at Risk'!AV166/'Population at Risk'!AV$5</f>
        <v>1.2626331258263242E-2</v>
      </c>
      <c r="AW166" s="3">
        <f>'Population at Risk'!AW166/'Population at Risk'!AW$5</f>
        <v>1.2645489535319271E-2</v>
      </c>
      <c r="AX166" s="3">
        <f>'Population at Risk'!AX166/'Population at Risk'!AX$5</f>
        <v>9.5048331274278711E-3</v>
      </c>
      <c r="AY166" s="3">
        <f>'Population at Risk'!AY166/'Population at Risk'!AY$5</f>
        <v>1.2855669378636948E-2</v>
      </c>
      <c r="AZ166" s="3">
        <f>'Population at Risk'!AZ166/'Population at Risk'!AZ$5</f>
        <v>1.2867623938571117E-2</v>
      </c>
      <c r="BA166" s="3">
        <f>'Population at Risk'!BA166/'Population at Risk'!BA$5</f>
        <v>1.0259811832218916E-2</v>
      </c>
      <c r="BB166" s="3">
        <f>'Population at Risk'!BB166/'Population at Risk'!BB$5</f>
        <v>1.1262729417960877E-2</v>
      </c>
      <c r="BC166" s="5">
        <f>'Population at Risk'!BC166/'Population at Risk'!BC$5</f>
        <v>3.2938593712324937E-2</v>
      </c>
      <c r="BD166" s="9">
        <v>164</v>
      </c>
    </row>
    <row r="167" spans="1:56" x14ac:dyDescent="0.35">
      <c r="B167" s="3" t="s">
        <v>56</v>
      </c>
      <c r="C167" s="60">
        <f>'Population at Risk'!C167/'Population at Risk'!C$5</f>
        <v>6.7944319056096594E-3</v>
      </c>
      <c r="D167" s="3">
        <f>'Population at Risk'!D167/'Population at Risk'!D$5</f>
        <v>9.6415800823410249E-3</v>
      </c>
      <c r="E167" s="3">
        <f>'Population at Risk'!E167/'Population at Risk'!E$5</f>
        <v>1.2147642520566248E-2</v>
      </c>
      <c r="F167" s="3">
        <f>'Population at Risk'!F167/'Population at Risk'!F$5</f>
        <v>1.6021458179344229E-2</v>
      </c>
      <c r="G167" s="3">
        <f>'Population at Risk'!G167/'Population at Risk'!G$5</f>
        <v>2.1331763260272665E-2</v>
      </c>
      <c r="H167" s="3">
        <f>'Population at Risk'!H167/'Population at Risk'!H$5</f>
        <v>8.8225612982614915E-3</v>
      </c>
      <c r="I167" s="3">
        <f>'Population at Risk'!I167/'Population at Risk'!I$5</f>
        <v>1.8650454403480187E-2</v>
      </c>
      <c r="J167" s="3">
        <f>'Population at Risk'!J167/'Population at Risk'!J$5</f>
        <v>8.5197794547397926E-3</v>
      </c>
      <c r="K167" s="3">
        <f>'Population at Risk'!K167/'Population at Risk'!K$5</f>
        <v>8.8637186600498668E-3</v>
      </c>
      <c r="L167" s="3">
        <f>'Population at Risk'!L167/'Population at Risk'!L$5</f>
        <v>2.1119079985460559E-2</v>
      </c>
      <c r="M167" s="3">
        <f>'Population at Risk'!M167/'Population at Risk'!M$5</f>
        <v>2.1119079985460563E-2</v>
      </c>
      <c r="N167" s="3">
        <f>'Population at Risk'!N167/'Population at Risk'!N$5</f>
        <v>5.4987806057687433E-3</v>
      </c>
      <c r="O167" s="3">
        <f>'Population at Risk'!O167/'Population at Risk'!O$5</f>
        <v>8.5265095521942554E-3</v>
      </c>
      <c r="P167" s="3">
        <f>'Population at Risk'!P167/'Population at Risk'!P$5</f>
        <v>3.6635312958022723E-3</v>
      </c>
      <c r="Q167" s="3">
        <f>'Population at Risk'!Q167/'Population at Risk'!Q$5</f>
        <v>1.2058758422826046E-2</v>
      </c>
      <c r="R167" s="3">
        <f>'Population at Risk'!R167/'Population at Risk'!R$5</f>
        <v>6.4300519606895964E-3</v>
      </c>
      <c r="S167" s="3">
        <f>'Population at Risk'!S167/'Population at Risk'!S$5</f>
        <v>9.6039407339341167E-3</v>
      </c>
      <c r="T167" s="3">
        <f>'Population at Risk'!T167/'Population at Risk'!T$5</f>
        <v>5.7315350747709709E-3</v>
      </c>
      <c r="U167" s="3">
        <f>'Population at Risk'!U167/'Population at Risk'!U$5</f>
        <v>3.1730690416809496E-2</v>
      </c>
      <c r="V167" s="3">
        <f>'Population at Risk'!V167/'Population at Risk'!V$5</f>
        <v>8.4177736577485552E-3</v>
      </c>
      <c r="W167" s="3">
        <f>'Population at Risk'!W167/'Population at Risk'!W$5</f>
        <v>1.0654546887215526E-2</v>
      </c>
      <c r="X167" s="3">
        <f>'Population at Risk'!X167/'Population at Risk'!X$5</f>
        <v>1.0654546887215529E-2</v>
      </c>
      <c r="Y167" s="3">
        <f>'Population at Risk'!Y167/'Population at Risk'!Y$5</f>
        <v>8.497746499106942E-3</v>
      </c>
      <c r="Z167" s="3">
        <f>'Population at Risk'!Z167/'Population at Risk'!Z$5</f>
        <v>4.3770006516584241E-3</v>
      </c>
      <c r="AA167" s="3">
        <f>'Population at Risk'!AA167/'Population at Risk'!AA$5</f>
        <v>6.993583511284927E-3</v>
      </c>
      <c r="AB167" s="3">
        <f>'Population at Risk'!AB167/'Population at Risk'!AB$5</f>
        <v>1.0823606799333663E-2</v>
      </c>
      <c r="AC167" s="3">
        <f>'Population at Risk'!AC167/'Population at Risk'!AC$5</f>
        <v>5.7432075934029702E-3</v>
      </c>
      <c r="AD167" s="3">
        <f>'Population at Risk'!AD167/'Population at Risk'!AD$5</f>
        <v>1.815867365297456E-2</v>
      </c>
      <c r="AE167" s="3">
        <f>'Population at Risk'!AE167/'Population at Risk'!AE$5</f>
        <v>1.7896181661034721E-2</v>
      </c>
      <c r="AF167" s="3">
        <f>'Population at Risk'!AF167/'Population at Risk'!AF$5</f>
        <v>8.4960881941342527E-3</v>
      </c>
      <c r="AG167" s="3">
        <f>'Population at Risk'!AG167/'Population at Risk'!AG$5</f>
        <v>1.7896181661034717E-2</v>
      </c>
      <c r="AH167" s="3">
        <f>'Population at Risk'!AH167/'Population at Risk'!AH$5</f>
        <v>9.2079162079048982E-3</v>
      </c>
      <c r="AI167" s="3">
        <f>'Population at Risk'!AI167/'Population at Risk'!AI$5</f>
        <v>7.8993570472582469E-3</v>
      </c>
      <c r="AJ167" s="3">
        <f>'Population at Risk'!AJ167/'Population at Risk'!AJ$5</f>
        <v>1.225711062209189E-2</v>
      </c>
      <c r="AK167" s="3">
        <f>'Population at Risk'!AK167/'Population at Risk'!AK$5</f>
        <v>1.6902085681946451E-2</v>
      </c>
      <c r="AL167" s="3">
        <f>'Population at Risk'!AL167/'Population at Risk'!AL$5</f>
        <v>6.2950815585460984E-3</v>
      </c>
      <c r="AM167" s="3">
        <f>'Population at Risk'!AM167/'Population at Risk'!AM$5</f>
        <v>7.6713725062254427E-3</v>
      </c>
      <c r="AN167" s="3">
        <f>'Population at Risk'!AN167/'Population at Risk'!AN$5</f>
        <v>1.6953453197786801E-2</v>
      </c>
      <c r="AO167" s="3">
        <f>'Population at Risk'!AO167/'Population at Risk'!AO$5</f>
        <v>1.6953453197786805E-2</v>
      </c>
      <c r="AP167" s="3">
        <f>'Population at Risk'!AP167/'Population at Risk'!AP$5</f>
        <v>1.4453901292238929E-2</v>
      </c>
      <c r="AQ167" s="3">
        <f>'Population at Risk'!AQ167/'Population at Risk'!AQ$5</f>
        <v>9.7825462870936783E-3</v>
      </c>
      <c r="AR167" s="3">
        <f>'Population at Risk'!AR167/'Population at Risk'!AR$5</f>
        <v>1.001766492407725E-2</v>
      </c>
      <c r="AS167" s="3">
        <f>'Population at Risk'!AS167/'Population at Risk'!AS$5</f>
        <v>1.7037539689569611E-2</v>
      </c>
      <c r="AT167" s="3">
        <f>'Population at Risk'!AT167/'Population at Risk'!AT$5</f>
        <v>2.0576375737395344E-2</v>
      </c>
      <c r="AU167" s="3">
        <f>'Population at Risk'!AU167/'Population at Risk'!AU$5</f>
        <v>2.0576375737395337E-2</v>
      </c>
      <c r="AV167" s="3">
        <f>'Population at Risk'!AV167/'Population at Risk'!AV$5</f>
        <v>1.3122698089054917E-2</v>
      </c>
      <c r="AW167" s="3">
        <f>'Population at Risk'!AW167/'Population at Risk'!AW$5</f>
        <v>1.1070310960797794E-2</v>
      </c>
      <c r="AX167" s="3">
        <f>'Population at Risk'!AX167/'Population at Risk'!AX$5</f>
        <v>8.7251397849435527E-3</v>
      </c>
      <c r="AY167" s="3">
        <f>'Population at Risk'!AY167/'Population at Risk'!AY$5</f>
        <v>1.1089085804866781E-2</v>
      </c>
      <c r="AZ167" s="3">
        <f>'Population at Risk'!AZ167/'Population at Risk'!AZ$5</f>
        <v>1.1386104221262135E-2</v>
      </c>
      <c r="BA167" s="3">
        <f>'Population at Risk'!BA167/'Population at Risk'!BA$5</f>
        <v>9.0309750538352801E-3</v>
      </c>
      <c r="BB167" s="3">
        <f>'Population at Risk'!BB167/'Population at Risk'!BB$5</f>
        <v>9.2022738174447095E-3</v>
      </c>
      <c r="BC167" s="5">
        <f>'Population at Risk'!BC167/'Population at Risk'!BC$5</f>
        <v>3.1730690416809496E-2</v>
      </c>
      <c r="BD167" s="9">
        <v>165</v>
      </c>
    </row>
    <row r="168" spans="1:56" x14ac:dyDescent="0.35">
      <c r="B168" s="3" t="s">
        <v>57</v>
      </c>
      <c r="C168" s="60">
        <f>'Population at Risk'!C168/'Population at Risk'!C$5</f>
        <v>6.9510939179172537E-3</v>
      </c>
      <c r="D168" s="3">
        <f>'Population at Risk'!D168/'Population at Risk'!D$5</f>
        <v>1.0559845924934466E-2</v>
      </c>
      <c r="E168" s="3">
        <f>'Population at Risk'!E168/'Population at Risk'!E$5</f>
        <v>1.3736908085007221E-2</v>
      </c>
      <c r="F168" s="3">
        <f>'Population at Risk'!F168/'Population at Risk'!F$5</f>
        <v>2.026257284420549E-2</v>
      </c>
      <c r="G168" s="3">
        <f>'Population at Risk'!G168/'Population at Risk'!G$5</f>
        <v>2.6489495983917127E-2</v>
      </c>
      <c r="H168" s="3">
        <f>'Population at Risk'!H168/'Population at Risk'!H$5</f>
        <v>1.0241612063970942E-2</v>
      </c>
      <c r="I168" s="3">
        <f>'Population at Risk'!I168/'Population at Risk'!I$5</f>
        <v>2.1900174989903737E-2</v>
      </c>
      <c r="J168" s="3">
        <f>'Population at Risk'!J168/'Population at Risk'!J$5</f>
        <v>9.4634968179575785E-3</v>
      </c>
      <c r="K168" s="3">
        <f>'Population at Risk'!K168/'Population at Risk'!K$5</f>
        <v>1.0172493236452482E-2</v>
      </c>
      <c r="L168" s="3">
        <f>'Population at Risk'!L168/'Population at Risk'!L$5</f>
        <v>2.460704670524369E-2</v>
      </c>
      <c r="M168" s="3">
        <f>'Population at Risk'!M168/'Population at Risk'!M$5</f>
        <v>2.4607046705243697E-2</v>
      </c>
      <c r="N168" s="3">
        <f>'Population at Risk'!N168/'Population at Risk'!N$5</f>
        <v>5.9980341808713302E-3</v>
      </c>
      <c r="O168" s="3">
        <f>'Population at Risk'!O168/'Population at Risk'!O$5</f>
        <v>9.6394702824181711E-3</v>
      </c>
      <c r="P168" s="3">
        <f>'Population at Risk'!P168/'Population at Risk'!P$5</f>
        <v>4.3228212357555281E-3</v>
      </c>
      <c r="Q168" s="3">
        <f>'Population at Risk'!Q168/'Population at Risk'!Q$5</f>
        <v>1.2225897973560855E-2</v>
      </c>
      <c r="R168" s="3">
        <f>'Population at Risk'!R168/'Population at Risk'!R$5</f>
        <v>6.1476317104576881E-3</v>
      </c>
      <c r="S168" s="3">
        <f>'Population at Risk'!S168/'Population at Risk'!S$5</f>
        <v>1.0458694024446227E-2</v>
      </c>
      <c r="T168" s="3">
        <f>'Population at Risk'!T168/'Population at Risk'!T$5</f>
        <v>5.6029569236584059E-3</v>
      </c>
      <c r="U168" s="3">
        <f>'Population at Risk'!U168/'Population at Risk'!U$5</f>
        <v>3.7427618608321687E-2</v>
      </c>
      <c r="V168" s="3">
        <f>'Population at Risk'!V168/'Population at Risk'!V$5</f>
        <v>9.8169544072500264E-3</v>
      </c>
      <c r="W168" s="3">
        <f>'Population at Risk'!W168/'Population at Risk'!W$5</f>
        <v>1.2327203379057166E-2</v>
      </c>
      <c r="X168" s="3">
        <f>'Population at Risk'!X168/'Population at Risk'!X$5</f>
        <v>1.2327203379057175E-2</v>
      </c>
      <c r="Y168" s="3">
        <f>'Population at Risk'!Y168/'Population at Risk'!Y$5</f>
        <v>9.6846255952958288E-3</v>
      </c>
      <c r="Z168" s="3">
        <f>'Population at Risk'!Z168/'Population at Risk'!Z$5</f>
        <v>3.7648578668762326E-3</v>
      </c>
      <c r="AA168" s="3">
        <f>'Population at Risk'!AA168/'Population at Risk'!AA$5</f>
        <v>6.8587343979102013E-3</v>
      </c>
      <c r="AB168" s="3">
        <f>'Population at Risk'!AB168/'Population at Risk'!AB$5</f>
        <v>1.1938959831583298E-2</v>
      </c>
      <c r="AC168" s="3">
        <f>'Population at Risk'!AC168/'Population at Risk'!AC$5</f>
        <v>5.5227369660561989E-3</v>
      </c>
      <c r="AD168" s="3">
        <f>'Population at Risk'!AD168/'Population at Risk'!AD$5</f>
        <v>2.0419680396649712E-2</v>
      </c>
      <c r="AE168" s="3">
        <f>'Population at Risk'!AE168/'Population at Risk'!AE$5</f>
        <v>1.910055023087124E-2</v>
      </c>
      <c r="AF168" s="3">
        <f>'Population at Risk'!AF168/'Population at Risk'!AF$5</f>
        <v>8.6108857702129997E-3</v>
      </c>
      <c r="AG168" s="3">
        <f>'Population at Risk'!AG168/'Population at Risk'!AG$5</f>
        <v>1.910055023087124E-2</v>
      </c>
      <c r="AH168" s="3">
        <f>'Population at Risk'!AH168/'Population at Risk'!AH$5</f>
        <v>9.2311907374042455E-3</v>
      </c>
      <c r="AI168" s="3">
        <f>'Population at Risk'!AI168/'Population at Risk'!AI$5</f>
        <v>8.0544866862180022E-3</v>
      </c>
      <c r="AJ168" s="3">
        <f>'Population at Risk'!AJ168/'Population at Risk'!AJ$5</f>
        <v>1.3371026972596975E-2</v>
      </c>
      <c r="AK168" s="3">
        <f>'Population at Risk'!AK168/'Population at Risk'!AK$5</f>
        <v>1.9050148319765148E-2</v>
      </c>
      <c r="AL168" s="3">
        <f>'Population at Risk'!AL168/'Population at Risk'!AL$5</f>
        <v>8.1247953937312045E-3</v>
      </c>
      <c r="AM168" s="3">
        <f>'Population at Risk'!AM168/'Population at Risk'!AM$5</f>
        <v>8.3789502406672114E-3</v>
      </c>
      <c r="AN168" s="3">
        <f>'Population at Risk'!AN168/'Population at Risk'!AN$5</f>
        <v>1.7774738759195295E-2</v>
      </c>
      <c r="AO168" s="3">
        <f>'Population at Risk'!AO168/'Population at Risk'!AO$5</f>
        <v>1.7774738759195299E-2</v>
      </c>
      <c r="AP168" s="3">
        <f>'Population at Risk'!AP168/'Population at Risk'!AP$5</f>
        <v>1.51577291964011E-2</v>
      </c>
      <c r="AQ168" s="3">
        <f>'Population at Risk'!AQ168/'Population at Risk'!AQ$5</f>
        <v>1.1040038068272126E-2</v>
      </c>
      <c r="AR168" s="3">
        <f>'Population at Risk'!AR168/'Population at Risk'!AR$5</f>
        <v>1.0902543346969787E-2</v>
      </c>
      <c r="AS168" s="3">
        <f>'Population at Risk'!AS168/'Population at Risk'!AS$5</f>
        <v>2.0006220359402041E-2</v>
      </c>
      <c r="AT168" s="3">
        <f>'Population at Risk'!AT168/'Population at Risk'!AT$5</f>
        <v>2.3233336234689136E-2</v>
      </c>
      <c r="AU168" s="3">
        <f>'Population at Risk'!AU168/'Population at Risk'!AU$5</f>
        <v>2.323333623468913E-2</v>
      </c>
      <c r="AV168" s="3">
        <f>'Population at Risk'!AV168/'Population at Risk'!AV$5</f>
        <v>1.426241896258181E-2</v>
      </c>
      <c r="AW168" s="3">
        <f>'Population at Risk'!AW168/'Population at Risk'!AW$5</f>
        <v>1.0289484176156811E-2</v>
      </c>
      <c r="AX168" s="3">
        <f>'Population at Risk'!AX168/'Population at Risk'!AX$5</f>
        <v>9.4806913061551076E-3</v>
      </c>
      <c r="AY168" s="3">
        <f>'Population at Risk'!AY168/'Population at Risk'!AY$5</f>
        <v>1.2762526957577581E-2</v>
      </c>
      <c r="AZ168" s="3">
        <f>'Population at Risk'!AZ168/'Population at Risk'!AZ$5</f>
        <v>1.3048354150386743E-2</v>
      </c>
      <c r="BA168" s="3">
        <f>'Population at Risk'!BA168/'Population at Risk'!BA$5</f>
        <v>8.4174643760148542E-3</v>
      </c>
      <c r="BB168" s="3">
        <f>'Population at Risk'!BB168/'Population at Risk'!BB$5</f>
        <v>9.5595705768334316E-3</v>
      </c>
      <c r="BC168" s="5">
        <f>'Population at Risk'!BC168/'Population at Risk'!BC$5</f>
        <v>3.7427618608321687E-2</v>
      </c>
      <c r="BD168" s="9">
        <v>166</v>
      </c>
    </row>
    <row r="169" spans="1:56" x14ac:dyDescent="0.35">
      <c r="B169" s="3" t="s">
        <v>58</v>
      </c>
      <c r="C169" s="60">
        <f>'Population at Risk'!C169/'Population at Risk'!C$5</f>
        <v>4.2989309018540622E-3</v>
      </c>
      <c r="D169" s="3">
        <f>'Population at Risk'!D169/'Population at Risk'!D$5</f>
        <v>7.1888181873592328E-3</v>
      </c>
      <c r="E169" s="3">
        <f>'Population at Risk'!E169/'Population at Risk'!E$5</f>
        <v>9.7334932704667386E-3</v>
      </c>
      <c r="F169" s="3">
        <f>'Population at Risk'!F169/'Population at Risk'!F$5</f>
        <v>1.3236370110515122E-2</v>
      </c>
      <c r="G169" s="3">
        <f>'Population at Risk'!G169/'Population at Risk'!G$5</f>
        <v>1.9128488814390124E-2</v>
      </c>
      <c r="H169" s="3">
        <f>'Population at Risk'!H169/'Population at Risk'!H$5</f>
        <v>7.7739132951089784E-3</v>
      </c>
      <c r="I169" s="3">
        <f>'Population at Risk'!I169/'Population at Risk'!I$5</f>
        <v>1.6162988244942635E-2</v>
      </c>
      <c r="J169" s="3">
        <f>'Population at Risk'!J169/'Population at Risk'!J$5</f>
        <v>6.779995838210511E-3</v>
      </c>
      <c r="K169" s="3">
        <f>'Population at Risk'!K169/'Population at Risk'!K$5</f>
        <v>7.7697877787627862E-3</v>
      </c>
      <c r="L169" s="3">
        <f>'Population at Risk'!L169/'Population at Risk'!L$5</f>
        <v>1.9719345647352823E-2</v>
      </c>
      <c r="M169" s="3">
        <f>'Population at Risk'!M169/'Population at Risk'!M$5</f>
        <v>1.9719345647352827E-2</v>
      </c>
      <c r="N169" s="3">
        <f>'Population at Risk'!N169/'Population at Risk'!N$5</f>
        <v>4.2212805169551705E-3</v>
      </c>
      <c r="O169" s="3">
        <f>'Population at Risk'!O169/'Population at Risk'!O$5</f>
        <v>7.4097479603919651E-3</v>
      </c>
      <c r="P169" s="3">
        <f>'Population at Risk'!P169/'Population at Risk'!P$5</f>
        <v>2.3950766306213059E-3</v>
      </c>
      <c r="Q169" s="3">
        <f>'Population at Risk'!Q169/'Population at Risk'!Q$5</f>
        <v>9.3065446224211423E-3</v>
      </c>
      <c r="R169" s="3">
        <f>'Population at Risk'!R169/'Population at Risk'!R$5</f>
        <v>5.1112493531391499E-3</v>
      </c>
      <c r="S169" s="3">
        <f>'Population at Risk'!S169/'Population at Risk'!S$5</f>
        <v>7.4490074787833893E-3</v>
      </c>
      <c r="T169" s="3">
        <f>'Population at Risk'!T169/'Population at Risk'!T$5</f>
        <v>3.3234424256052405E-3</v>
      </c>
      <c r="U169" s="3">
        <f>'Population at Risk'!U169/'Population at Risk'!U$5</f>
        <v>2.7000273989314164E-2</v>
      </c>
      <c r="V169" s="3">
        <f>'Population at Risk'!V169/'Population at Risk'!V$5</f>
        <v>7.4031258812083068E-3</v>
      </c>
      <c r="W169" s="3">
        <f>'Population at Risk'!W169/'Population at Risk'!W$5</f>
        <v>9.0291774942978485E-3</v>
      </c>
      <c r="X169" s="3">
        <f>'Population at Risk'!X169/'Population at Risk'!X$5</f>
        <v>9.0291774942978537E-3</v>
      </c>
      <c r="Y169" s="3">
        <f>'Population at Risk'!Y169/'Population at Risk'!Y$5</f>
        <v>7.1330556199544213E-3</v>
      </c>
      <c r="Z169" s="3">
        <f>'Population at Risk'!Z169/'Population at Risk'!Z$5</f>
        <v>2.6709643107675684E-3</v>
      </c>
      <c r="AA169" s="3">
        <f>'Population at Risk'!AA169/'Population at Risk'!AA$5</f>
        <v>5.0333634086589026E-3</v>
      </c>
      <c r="AB169" s="3">
        <f>'Population at Risk'!AB169/'Population at Risk'!AB$5</f>
        <v>8.2874071128430614E-3</v>
      </c>
      <c r="AC169" s="3">
        <f>'Population at Risk'!AC169/'Population at Risk'!AC$5</f>
        <v>4.0582842331826838E-3</v>
      </c>
      <c r="AD169" s="3">
        <f>'Population at Risk'!AD169/'Population at Risk'!AD$5</f>
        <v>1.5339501428824096E-2</v>
      </c>
      <c r="AE169" s="3">
        <f>'Population at Risk'!AE169/'Population at Risk'!AE$5</f>
        <v>1.4664025900835301E-2</v>
      </c>
      <c r="AF169" s="3">
        <f>'Population at Risk'!AF169/'Population at Risk'!AF$5</f>
        <v>7.2398788179723816E-3</v>
      </c>
      <c r="AG169" s="3">
        <f>'Population at Risk'!AG169/'Population at Risk'!AG$5</f>
        <v>1.4664025900835299E-2</v>
      </c>
      <c r="AH169" s="3">
        <f>'Population at Risk'!AH169/'Population at Risk'!AH$5</f>
        <v>6.7646121922081519E-3</v>
      </c>
      <c r="AI169" s="3">
        <f>'Population at Risk'!AI169/'Population at Risk'!AI$5</f>
        <v>5.5455384524684334E-3</v>
      </c>
      <c r="AJ169" s="3">
        <f>'Population at Risk'!AJ169/'Population at Risk'!AJ$5</f>
        <v>9.4930251920250439E-3</v>
      </c>
      <c r="AK169" s="3">
        <f>'Population at Risk'!AK169/'Population at Risk'!AK$5</f>
        <v>1.3986184842359221E-2</v>
      </c>
      <c r="AL169" s="3">
        <f>'Population at Risk'!AL169/'Population at Risk'!AL$5</f>
        <v>6.1122313971188882E-3</v>
      </c>
      <c r="AM169" s="3">
        <f>'Population at Risk'!AM169/'Population at Risk'!AM$5</f>
        <v>5.8942281862789355E-3</v>
      </c>
      <c r="AN169" s="3">
        <f>'Population at Risk'!AN169/'Population at Risk'!AN$5</f>
        <v>1.4812282299329413E-2</v>
      </c>
      <c r="AO169" s="3">
        <f>'Population at Risk'!AO169/'Population at Risk'!AO$5</f>
        <v>1.4812282299329415E-2</v>
      </c>
      <c r="AP169" s="3">
        <f>'Population at Risk'!AP169/'Population at Risk'!AP$5</f>
        <v>1.2171355397772407E-2</v>
      </c>
      <c r="AQ169" s="3">
        <f>'Population at Risk'!AQ169/'Population at Risk'!AQ$5</f>
        <v>8.1657797912383159E-3</v>
      </c>
      <c r="AR169" s="3">
        <f>'Population at Risk'!AR169/'Population at Risk'!AR$5</f>
        <v>7.9834152176007211E-3</v>
      </c>
      <c r="AS169" s="3">
        <f>'Population at Risk'!AS169/'Population at Risk'!AS$5</f>
        <v>1.4765192727629823E-2</v>
      </c>
      <c r="AT169" s="3">
        <f>'Population at Risk'!AT169/'Population at Risk'!AT$5</f>
        <v>1.7362096030977079E-2</v>
      </c>
      <c r="AU169" s="3">
        <f>'Population at Risk'!AU169/'Population at Risk'!AU$5</f>
        <v>1.7362096030977072E-2</v>
      </c>
      <c r="AV169" s="3">
        <f>'Population at Risk'!AV169/'Population at Risk'!AV$5</f>
        <v>1.0797727563652739E-2</v>
      </c>
      <c r="AW169" s="3">
        <f>'Population at Risk'!AW169/'Population at Risk'!AW$5</f>
        <v>7.8290851740810095E-3</v>
      </c>
      <c r="AX169" s="3">
        <f>'Population at Risk'!AX169/'Population at Risk'!AX$5</f>
        <v>6.481491720980774E-3</v>
      </c>
      <c r="AY169" s="3">
        <f>'Population at Risk'!AY169/'Population at Risk'!AY$5</f>
        <v>9.2478553222932174E-3</v>
      </c>
      <c r="AZ169" s="3">
        <f>'Population at Risk'!AZ169/'Population at Risk'!AZ$5</f>
        <v>9.3713148038514372E-3</v>
      </c>
      <c r="BA169" s="3">
        <f>'Population at Risk'!BA169/'Population at Risk'!BA$5</f>
        <v>6.4294200259007927E-3</v>
      </c>
      <c r="BB169" s="3">
        <f>'Population at Risk'!BB169/'Population at Risk'!BB$5</f>
        <v>7.1741283844764855E-3</v>
      </c>
      <c r="BC169" s="5">
        <f>'Population at Risk'!BC169/'Population at Risk'!BC$5</f>
        <v>2.7000273989314164E-2</v>
      </c>
      <c r="BD169" s="9">
        <v>167</v>
      </c>
    </row>
    <row r="170" spans="1:56" x14ac:dyDescent="0.35">
      <c r="B170" s="3" t="s">
        <v>59</v>
      </c>
      <c r="C170" s="60">
        <f>'Population at Risk'!C170/'Population at Risk'!C$5</f>
        <v>2.3570176506220999E-3</v>
      </c>
      <c r="D170" s="3">
        <f>'Population at Risk'!D170/'Population at Risk'!D$5</f>
        <v>3.2692408749588572E-3</v>
      </c>
      <c r="E170" s="3">
        <f>'Population at Risk'!E170/'Population at Risk'!E$5</f>
        <v>4.0721117032301258E-3</v>
      </c>
      <c r="F170" s="3">
        <f>'Population at Risk'!F170/'Population at Risk'!F$5</f>
        <v>5.9896398823863477E-3</v>
      </c>
      <c r="G170" s="3">
        <f>'Population at Risk'!G170/'Population at Risk'!G$5</f>
        <v>8.7019787252418396E-3</v>
      </c>
      <c r="H170" s="3">
        <f>'Population at Risk'!H170/'Population at Risk'!H$5</f>
        <v>3.4812004132615056E-3</v>
      </c>
      <c r="I170" s="3">
        <f>'Population at Risk'!I170/'Population at Risk'!I$5</f>
        <v>7.2491101242324746E-3</v>
      </c>
      <c r="J170" s="3">
        <f>'Population at Risk'!J170/'Population at Risk'!J$5</f>
        <v>2.8766764368156048E-3</v>
      </c>
      <c r="K170" s="3">
        <f>'Population at Risk'!K170/'Population at Risk'!K$5</f>
        <v>3.1183973991467523E-3</v>
      </c>
      <c r="L170" s="3">
        <f>'Population at Risk'!L170/'Population at Risk'!L$5</f>
        <v>8.9626999874500932E-3</v>
      </c>
      <c r="M170" s="3">
        <f>'Population at Risk'!M170/'Population at Risk'!M$5</f>
        <v>8.962699987450095E-3</v>
      </c>
      <c r="N170" s="3">
        <f>'Population at Risk'!N170/'Population at Risk'!N$5</f>
        <v>2.2244844459640345E-3</v>
      </c>
      <c r="O170" s="3">
        <f>'Population at Risk'!O170/'Population at Risk'!O$5</f>
        <v>3.3514986474857894E-3</v>
      </c>
      <c r="P170" s="3">
        <f>'Population at Risk'!P170/'Population at Risk'!P$5</f>
        <v>8.0197516609262643E-4</v>
      </c>
      <c r="Q170" s="3">
        <f>'Population at Risk'!Q170/'Population at Risk'!Q$5</f>
        <v>3.7399504854806567E-3</v>
      </c>
      <c r="R170" s="3">
        <f>'Population at Risk'!R170/'Population at Risk'!R$5</f>
        <v>2.4537679369763007E-3</v>
      </c>
      <c r="S170" s="3">
        <f>'Population at Risk'!S170/'Population at Risk'!S$5</f>
        <v>3.353106368436054E-3</v>
      </c>
      <c r="T170" s="3">
        <f>'Population at Risk'!T170/'Population at Risk'!T$5</f>
        <v>1.6078637540346717E-3</v>
      </c>
      <c r="U170" s="3">
        <f>'Population at Risk'!U170/'Population at Risk'!U$5</f>
        <v>1.2600597491454613E-2</v>
      </c>
      <c r="V170" s="3">
        <f>'Population at Risk'!V170/'Population at Risk'!V$5</f>
        <v>3.185047581701119E-3</v>
      </c>
      <c r="W170" s="3">
        <f>'Population at Risk'!W170/'Population at Risk'!W$5</f>
        <v>4.1389595411905041E-3</v>
      </c>
      <c r="X170" s="3">
        <f>'Population at Risk'!X170/'Population at Risk'!X$5</f>
        <v>4.1389595411905058E-3</v>
      </c>
      <c r="Y170" s="3">
        <f>'Population at Risk'!Y170/'Population at Risk'!Y$5</f>
        <v>3.0496193932859393E-3</v>
      </c>
      <c r="Z170" s="3">
        <f>'Population at Risk'!Z170/'Population at Risk'!Z$5</f>
        <v>1.1527619478882566E-3</v>
      </c>
      <c r="AA170" s="3">
        <f>'Population at Risk'!AA170/'Population at Risk'!AA$5</f>
        <v>2.2464376191555216E-3</v>
      </c>
      <c r="AB170" s="3">
        <f>'Population at Risk'!AB170/'Population at Risk'!AB$5</f>
        <v>3.9459403042601069E-3</v>
      </c>
      <c r="AC170" s="3">
        <f>'Population at Risk'!AC170/'Population at Risk'!AC$5</f>
        <v>1.7177846027886913E-3</v>
      </c>
      <c r="AD170" s="3">
        <f>'Population at Risk'!AD170/'Population at Risk'!AD$5</f>
        <v>6.5448848749748148E-3</v>
      </c>
      <c r="AE170" s="3">
        <f>'Population at Risk'!AE170/'Population at Risk'!AE$5</f>
        <v>6.0354659691063961E-3</v>
      </c>
      <c r="AF170" s="3">
        <f>'Population at Risk'!AF170/'Population at Risk'!AF$5</f>
        <v>3.117570479066131E-3</v>
      </c>
      <c r="AG170" s="3">
        <f>'Population at Risk'!AG170/'Population at Risk'!AG$5</f>
        <v>6.0354659691063952E-3</v>
      </c>
      <c r="AH170" s="3">
        <f>'Population at Risk'!AH170/'Population at Risk'!AH$5</f>
        <v>3.1901634278808447E-3</v>
      </c>
      <c r="AI170" s="3">
        <f>'Population at Risk'!AI170/'Population at Risk'!AI$5</f>
        <v>2.4667837983396454E-3</v>
      </c>
      <c r="AJ170" s="3">
        <f>'Population at Risk'!AJ170/'Population at Risk'!AJ$5</f>
        <v>4.2082634840553985E-3</v>
      </c>
      <c r="AK170" s="3">
        <f>'Population at Risk'!AK170/'Population at Risk'!AK$5</f>
        <v>7.4885096626694453E-3</v>
      </c>
      <c r="AL170" s="3">
        <f>'Population at Risk'!AL170/'Population at Risk'!AL$5</f>
        <v>2.7668326558543555E-3</v>
      </c>
      <c r="AM170" s="3">
        <f>'Population at Risk'!AM170/'Population at Risk'!AM$5</f>
        <v>2.6036165552044449E-3</v>
      </c>
      <c r="AN170" s="3">
        <f>'Population at Risk'!AN170/'Population at Risk'!AN$5</f>
        <v>6.4409972005544085E-3</v>
      </c>
      <c r="AO170" s="3">
        <f>'Population at Risk'!AO170/'Population at Risk'!AO$5</f>
        <v>6.4409972005544094E-3</v>
      </c>
      <c r="AP170" s="3">
        <f>'Population at Risk'!AP170/'Population at Risk'!AP$5</f>
        <v>5.6390873311987265E-3</v>
      </c>
      <c r="AQ170" s="3">
        <f>'Population at Risk'!AQ170/'Population at Risk'!AQ$5</f>
        <v>3.4890011193978747E-3</v>
      </c>
      <c r="AR170" s="3">
        <f>'Population at Risk'!AR170/'Population at Risk'!AR$5</f>
        <v>3.590684221160293E-3</v>
      </c>
      <c r="AS170" s="3">
        <f>'Population at Risk'!AS170/'Population at Risk'!AS$5</f>
        <v>6.622197978866682E-3</v>
      </c>
      <c r="AT170" s="3">
        <f>'Population at Risk'!AT170/'Population at Risk'!AT$5</f>
        <v>7.9249058711388289E-3</v>
      </c>
      <c r="AU170" s="3">
        <f>'Population at Risk'!AU170/'Population at Risk'!AU$5</f>
        <v>7.9249058711388272E-3</v>
      </c>
      <c r="AV170" s="3">
        <f>'Population at Risk'!AV170/'Population at Risk'!AV$5</f>
        <v>4.7470188896737596E-3</v>
      </c>
      <c r="AW170" s="3">
        <f>'Population at Risk'!AW170/'Population at Risk'!AW$5</f>
        <v>3.8991037618457372E-3</v>
      </c>
      <c r="AX170" s="3">
        <f>'Population at Risk'!AX170/'Population at Risk'!AX$5</f>
        <v>2.8650002674588102E-3</v>
      </c>
      <c r="AY170" s="3">
        <f>'Population at Risk'!AY170/'Population at Risk'!AY$5</f>
        <v>4.2909702507269894E-3</v>
      </c>
      <c r="AZ170" s="3">
        <f>'Population at Risk'!AZ170/'Population at Risk'!AZ$5</f>
        <v>4.3919527294144578E-3</v>
      </c>
      <c r="BA170" s="3">
        <f>'Population at Risk'!BA170/'Population at Risk'!BA$5</f>
        <v>2.3953971426338618E-3</v>
      </c>
      <c r="BB170" s="3">
        <f>'Population at Risk'!BB170/'Population at Risk'!BB$5</f>
        <v>3.1160157673197015E-3</v>
      </c>
      <c r="BC170" s="5">
        <f>'Population at Risk'!BC170/'Population at Risk'!BC$5</f>
        <v>1.2600597491454613E-2</v>
      </c>
      <c r="BD170" s="9">
        <v>168</v>
      </c>
    </row>
    <row r="171" spans="1:56" x14ac:dyDescent="0.35">
      <c r="B171" s="3" t="s">
        <v>60</v>
      </c>
      <c r="C171" s="60">
        <f>'Population at Risk'!C171/'Population at Risk'!C$5</f>
        <v>1.6640859582343112E-3</v>
      </c>
      <c r="D171" s="3">
        <f>'Population at Risk'!D171/'Population at Risk'!D$5</f>
        <v>2.2532916790536594E-3</v>
      </c>
      <c r="E171" s="3">
        <f>'Population at Risk'!E171/'Population at Risk'!E$5</f>
        <v>2.7718123979941427E-3</v>
      </c>
      <c r="F171" s="3">
        <f>'Population at Risk'!F171/'Population at Risk'!F$5</f>
        <v>3.9372457968134041E-3</v>
      </c>
      <c r="G171" s="3">
        <f>'Population at Risk'!G171/'Population at Risk'!G$5</f>
        <v>5.1946006961490652E-3</v>
      </c>
      <c r="H171" s="3">
        <f>'Population at Risk'!H171/'Population at Risk'!H$5</f>
        <v>2.1470076281482251E-3</v>
      </c>
      <c r="I171" s="3">
        <f>'Population at Risk'!I171/'Population at Risk'!I$5</f>
        <v>4.7359643114510035E-3</v>
      </c>
      <c r="J171" s="3">
        <f>'Population at Risk'!J171/'Population at Risk'!J$5</f>
        <v>2.0352485790470403E-3</v>
      </c>
      <c r="K171" s="3">
        <f>'Population at Risk'!K171/'Population at Risk'!K$5</f>
        <v>1.9844347085479332E-3</v>
      </c>
      <c r="L171" s="3">
        <f>'Population at Risk'!L171/'Population at Risk'!L$5</f>
        <v>6.0704087993967227E-3</v>
      </c>
      <c r="M171" s="3">
        <f>'Population at Risk'!M171/'Population at Risk'!M$5</f>
        <v>6.0704087993967235E-3</v>
      </c>
      <c r="N171" s="3">
        <f>'Population at Risk'!N171/'Population at Risk'!N$5</f>
        <v>1.5166939404300233E-3</v>
      </c>
      <c r="O171" s="3">
        <f>'Population at Risk'!O171/'Population at Risk'!O$5</f>
        <v>2.132771866581866E-3</v>
      </c>
      <c r="P171" s="3">
        <f>'Population at Risk'!P171/'Population at Risk'!P$5</f>
        <v>8.1376891853516501E-4</v>
      </c>
      <c r="Q171" s="3">
        <f>'Population at Risk'!Q171/'Population at Risk'!Q$5</f>
        <v>2.9362361977699138E-3</v>
      </c>
      <c r="R171" s="3">
        <f>'Population at Risk'!R171/'Population at Risk'!R$5</f>
        <v>1.8403259527322254E-3</v>
      </c>
      <c r="S171" s="3">
        <f>'Population at Risk'!S171/'Population at Risk'!S$5</f>
        <v>2.2808218120475105E-3</v>
      </c>
      <c r="T171" s="3">
        <f>'Population at Risk'!T171/'Population at Risk'!T$5</f>
        <v>1.3460610536849403E-3</v>
      </c>
      <c r="U171" s="3">
        <f>'Population at Risk'!U171/'Population at Risk'!U$5</f>
        <v>7.4749307152696858E-3</v>
      </c>
      <c r="V171" s="3">
        <f>'Population at Risk'!V171/'Population at Risk'!V$5</f>
        <v>1.8927536858469763E-3</v>
      </c>
      <c r="W171" s="3">
        <f>'Population at Risk'!W171/'Population at Risk'!W$5</f>
        <v>2.6192303077074816E-3</v>
      </c>
      <c r="X171" s="3">
        <f>'Population at Risk'!X171/'Population at Risk'!X$5</f>
        <v>2.6192303077074825E-3</v>
      </c>
      <c r="Y171" s="3">
        <f>'Population at Risk'!Y171/'Population at Risk'!Y$5</f>
        <v>1.9678287301270756E-3</v>
      </c>
      <c r="Z171" s="3">
        <f>'Population at Risk'!Z171/'Population at Risk'!Z$5</f>
        <v>7.9475211613430066E-4</v>
      </c>
      <c r="AA171" s="3">
        <f>'Population at Risk'!AA171/'Population at Risk'!AA$5</f>
        <v>1.5254605193951369E-3</v>
      </c>
      <c r="AB171" s="3">
        <f>'Population at Risk'!AB171/'Population at Risk'!AB$5</f>
        <v>2.5680921578702864E-3</v>
      </c>
      <c r="AC171" s="3">
        <f>'Population at Risk'!AC171/'Population at Risk'!AC$5</f>
        <v>1.2439442297620641E-3</v>
      </c>
      <c r="AD171" s="3">
        <f>'Population at Risk'!AD171/'Population at Risk'!AD$5</f>
        <v>4.3413737003212792E-3</v>
      </c>
      <c r="AE171" s="3">
        <f>'Population at Risk'!AE171/'Population at Risk'!AE$5</f>
        <v>4.2398939158840359E-3</v>
      </c>
      <c r="AF171" s="3">
        <f>'Population at Risk'!AF171/'Population at Risk'!AF$5</f>
        <v>2.0541001754594604E-3</v>
      </c>
      <c r="AG171" s="3">
        <f>'Population at Risk'!AG171/'Population at Risk'!AG$5</f>
        <v>4.2398939158840342E-3</v>
      </c>
      <c r="AH171" s="3">
        <f>'Population at Risk'!AH171/'Population at Risk'!AH$5</f>
        <v>2.0245267907705359E-3</v>
      </c>
      <c r="AI171" s="3">
        <f>'Population at Risk'!AI171/'Population at Risk'!AI$5</f>
        <v>1.7929744881792322E-3</v>
      </c>
      <c r="AJ171" s="3">
        <f>'Population at Risk'!AJ171/'Population at Risk'!AJ$5</f>
        <v>2.7280312701870751E-3</v>
      </c>
      <c r="AK171" s="3">
        <f>'Population at Risk'!AK171/'Population at Risk'!AK$5</f>
        <v>4.1956898109991921E-3</v>
      </c>
      <c r="AL171" s="3">
        <f>'Population at Risk'!AL171/'Population at Risk'!AL$5</f>
        <v>1.7671611834594251E-3</v>
      </c>
      <c r="AM171" s="3">
        <f>'Population at Risk'!AM171/'Population at Risk'!AM$5</f>
        <v>1.5726336403185238E-3</v>
      </c>
      <c r="AN171" s="3">
        <f>'Population at Risk'!AN171/'Population at Risk'!AN$5</f>
        <v>4.830747900415806E-3</v>
      </c>
      <c r="AO171" s="3">
        <f>'Population at Risk'!AO171/'Population at Risk'!AO$5</f>
        <v>4.8307479004158068E-3</v>
      </c>
      <c r="AP171" s="3">
        <f>'Population at Risk'!AP171/'Population at Risk'!AP$5</f>
        <v>4.0203196741295504E-3</v>
      </c>
      <c r="AQ171" s="3">
        <f>'Population at Risk'!AQ171/'Population at Risk'!AQ$5</f>
        <v>2.4401156054244008E-3</v>
      </c>
      <c r="AR171" s="3">
        <f>'Population at Risk'!AR171/'Population at Risk'!AR$5</f>
        <v>2.3935256441725396E-3</v>
      </c>
      <c r="AS171" s="3">
        <f>'Population at Risk'!AS171/'Population at Risk'!AS$5</f>
        <v>4.3263921714247911E-3</v>
      </c>
      <c r="AT171" s="3">
        <f>'Population at Risk'!AT171/'Population at Risk'!AT$5</f>
        <v>4.7244631154866107E-3</v>
      </c>
      <c r="AU171" s="3">
        <f>'Population at Risk'!AU171/'Population at Risk'!AU$5</f>
        <v>4.7244631154866081E-3</v>
      </c>
      <c r="AV171" s="3">
        <f>'Population at Risk'!AV171/'Population at Risk'!AV$5</f>
        <v>2.7504186699826511E-3</v>
      </c>
      <c r="AW171" s="3">
        <f>'Population at Risk'!AW171/'Population at Risk'!AW$5</f>
        <v>2.5680553533492332E-3</v>
      </c>
      <c r="AX171" s="3">
        <f>'Population at Risk'!AX171/'Population at Risk'!AX$5</f>
        <v>2.1700853089688006E-3</v>
      </c>
      <c r="AY171" s="3">
        <f>'Population at Risk'!AY171/'Population at Risk'!AY$5</f>
        <v>2.8387655202280647E-3</v>
      </c>
      <c r="AZ171" s="3">
        <f>'Population at Risk'!AZ171/'Population at Risk'!AZ$5</f>
        <v>3.0084254106867302E-3</v>
      </c>
      <c r="BA171" s="3">
        <f>'Population at Risk'!BA171/'Population at Risk'!BA$5</f>
        <v>2.1007761037002853E-3</v>
      </c>
      <c r="BB171" s="3">
        <f>'Population at Risk'!BB171/'Population at Risk'!BB$5</f>
        <v>1.9138159124541417E-3</v>
      </c>
      <c r="BC171" s="5">
        <f>'Population at Risk'!BC171/'Population at Risk'!BC$5</f>
        <v>7.4749307152696858E-3</v>
      </c>
      <c r="BD171" s="9">
        <v>169</v>
      </c>
    </row>
    <row r="172" spans="1:56" x14ac:dyDescent="0.35">
      <c r="B172" s="3" t="s">
        <v>80</v>
      </c>
      <c r="C172" s="60">
        <f>'Population at Risk'!C172/'Population at Risk'!C$5</f>
        <v>8.2941823785811087E-4</v>
      </c>
      <c r="D172" s="3">
        <f>'Population at Risk'!D172/'Population at Risk'!D$5</f>
        <v>1.025788897560454E-3</v>
      </c>
      <c r="E172" s="3">
        <f>'Population at Risk'!E172/'Population at Risk'!E$5</f>
        <v>1.1984965126552304E-3</v>
      </c>
      <c r="F172" s="3">
        <f>'Population at Risk'!F172/'Population at Risk'!F$5</f>
        <v>2.2366906973386785E-3</v>
      </c>
      <c r="G172" s="3">
        <f>'Population at Risk'!G172/'Population at Risk'!G$5</f>
        <v>2.5052700207805535E-3</v>
      </c>
      <c r="H172" s="3">
        <f>'Population at Risk'!H172/'Population at Risk'!H$5</f>
        <v>9.9997615557588558E-4</v>
      </c>
      <c r="I172" s="3">
        <f>'Population at Risk'!I172/'Population at Risk'!I$5</f>
        <v>2.3498366985935056E-3</v>
      </c>
      <c r="J172" s="3">
        <f>'Population at Risk'!J172/'Population at Risk'!J$5</f>
        <v>8.917696954128375E-4</v>
      </c>
      <c r="K172" s="3">
        <f>'Population at Risk'!K172/'Population at Risk'!K$5</f>
        <v>1.058365177892231E-3</v>
      </c>
      <c r="L172" s="3">
        <f>'Population at Risk'!L172/'Population at Risk'!L$5</f>
        <v>2.8106264956848049E-3</v>
      </c>
      <c r="M172" s="3">
        <f>'Population at Risk'!M172/'Population at Risk'!M$5</f>
        <v>2.8106264956848058E-3</v>
      </c>
      <c r="N172" s="3">
        <f>'Population at Risk'!N172/'Population at Risk'!N$5</f>
        <v>1.0400187020091589E-3</v>
      </c>
      <c r="O172" s="3">
        <f>'Population at Risk'!O172/'Population at Risk'!O$5</f>
        <v>8.728718836203776E-4</v>
      </c>
      <c r="P172" s="3">
        <f>'Population at Risk'!P172/'Population at Risk'!P$5</f>
        <v>2.3587504885077249E-4</v>
      </c>
      <c r="Q172" s="3">
        <f>'Population at Risk'!Q172/'Population at Risk'!Q$5</f>
        <v>1.5002666703933865E-3</v>
      </c>
      <c r="R172" s="3">
        <f>'Population at Risk'!R172/'Population at Risk'!R$5</f>
        <v>1.0128925786355657E-3</v>
      </c>
      <c r="S172" s="3">
        <f>'Population at Risk'!S172/'Population at Risk'!S$5</f>
        <v>1.1392015625391065E-3</v>
      </c>
      <c r="T172" s="3">
        <f>'Population at Risk'!T172/'Population at Risk'!T$5</f>
        <v>6.1251952534654161E-4</v>
      </c>
      <c r="U172" s="3">
        <f>'Population at Risk'!U172/'Population at Risk'!U$5</f>
        <v>4.5459782717354414E-3</v>
      </c>
      <c r="V172" s="3">
        <f>'Population at Risk'!V172/'Population at Risk'!V$5</f>
        <v>8.1584210596852432E-4</v>
      </c>
      <c r="W172" s="3">
        <f>'Population at Risk'!W172/'Population at Risk'!W$5</f>
        <v>1.3441544546147184E-3</v>
      </c>
      <c r="X172" s="3">
        <f>'Population at Risk'!X172/'Population at Risk'!X$5</f>
        <v>1.3441544546147191E-3</v>
      </c>
      <c r="Y172" s="3">
        <f>'Population at Risk'!Y172/'Population at Risk'!Y$5</f>
        <v>8.5512976230653034E-4</v>
      </c>
      <c r="Z172" s="3">
        <f>'Population at Risk'!Z172/'Population at Risk'!Z$5</f>
        <v>3.5206775985762475E-4</v>
      </c>
      <c r="AA172" s="3">
        <f>'Population at Risk'!AA172/'Population at Risk'!AA$5</f>
        <v>7.4508807944242039E-4</v>
      </c>
      <c r="AB172" s="3">
        <f>'Population at Risk'!AB172/'Population at Risk'!AB$5</f>
        <v>1.2652856654442074E-3</v>
      </c>
      <c r="AC172" s="3">
        <f>'Population at Risk'!AC172/'Population at Risk'!AC$5</f>
        <v>6.287671489110505E-4</v>
      </c>
      <c r="AD172" s="3">
        <f>'Population at Risk'!AD172/'Population at Risk'!AD$5</f>
        <v>2.1121739238906946E-3</v>
      </c>
      <c r="AE172" s="3">
        <f>'Population at Risk'!AE172/'Population at Risk'!AE$5</f>
        <v>2.0718139075642621E-3</v>
      </c>
      <c r="AF172" s="3">
        <f>'Population at Risk'!AF172/'Population at Risk'!AF$5</f>
        <v>1.2965596852190921E-3</v>
      </c>
      <c r="AG172" s="3">
        <f>'Population at Risk'!AG172/'Population at Risk'!AG$5</f>
        <v>2.0718139075642616E-3</v>
      </c>
      <c r="AH172" s="3">
        <f>'Population at Risk'!AH172/'Population at Risk'!AH$5</f>
        <v>9.5008505414538656E-4</v>
      </c>
      <c r="AI172" s="3">
        <f>'Population at Risk'!AI172/'Population at Risk'!AI$5</f>
        <v>8.8172761158134059E-4</v>
      </c>
      <c r="AJ172" s="3">
        <f>'Population at Risk'!AJ172/'Population at Risk'!AJ$5</f>
        <v>1.4802322138683232E-3</v>
      </c>
      <c r="AK172" s="3">
        <f>'Population at Risk'!AK172/'Population at Risk'!AK$5</f>
        <v>2.5227248863602743E-3</v>
      </c>
      <c r="AL172" s="3">
        <f>'Population at Risk'!AL172/'Population at Risk'!AL$5</f>
        <v>7.5459072432391516E-4</v>
      </c>
      <c r="AM172" s="3">
        <f>'Population at Risk'!AM172/'Population at Risk'!AM$5</f>
        <v>7.5092486934974533E-4</v>
      </c>
      <c r="AN172" s="3">
        <f>'Population at Risk'!AN172/'Population at Risk'!AN$5</f>
        <v>2.4383775116384545E-3</v>
      </c>
      <c r="AO172" s="3">
        <f>'Population at Risk'!AO172/'Population at Risk'!AO$5</f>
        <v>2.4383775116384549E-3</v>
      </c>
      <c r="AP172" s="3">
        <f>'Population at Risk'!AP172/'Population at Risk'!AP$5</f>
        <v>2.1735565724027438E-3</v>
      </c>
      <c r="AQ172" s="3">
        <f>'Population at Risk'!AQ172/'Population at Risk'!AQ$5</f>
        <v>1.51505685351724E-3</v>
      </c>
      <c r="AR172" s="3">
        <f>'Population at Risk'!AR172/'Population at Risk'!AR$5</f>
        <v>1.1910243760147581E-3</v>
      </c>
      <c r="AS172" s="3">
        <f>'Population at Risk'!AS172/'Population at Risk'!AS$5</f>
        <v>2.1466198704962088E-3</v>
      </c>
      <c r="AT172" s="3">
        <f>'Population at Risk'!AT172/'Population at Risk'!AT$5</f>
        <v>2.8956386836853417E-3</v>
      </c>
      <c r="AU172" s="3">
        <f>'Population at Risk'!AU172/'Population at Risk'!AU$5</f>
        <v>2.8956386836853408E-3</v>
      </c>
      <c r="AV172" s="3">
        <f>'Population at Risk'!AV172/'Population at Risk'!AV$5</f>
        <v>1.5381971080273343E-3</v>
      </c>
      <c r="AW172" s="3">
        <f>'Population at Risk'!AW172/'Population at Risk'!AW$5</f>
        <v>1.1899862130308417E-3</v>
      </c>
      <c r="AX172" s="3">
        <f>'Population at Risk'!AX172/'Population at Risk'!AX$5</f>
        <v>8.2902135398808113E-4</v>
      </c>
      <c r="AY172" s="3">
        <f>'Population at Risk'!AY172/'Population at Risk'!AY$5</f>
        <v>1.5593785113475541E-3</v>
      </c>
      <c r="AZ172" s="3">
        <f>'Population at Risk'!AZ172/'Population at Risk'!AZ$5</f>
        <v>1.7343858653834996E-3</v>
      </c>
      <c r="BA172" s="3">
        <f>'Population at Risk'!BA172/'Population at Risk'!BA$5</f>
        <v>8.8386311680072982E-4</v>
      </c>
      <c r="BB172" s="3">
        <f>'Population at Risk'!BB172/'Population at Risk'!BB$5</f>
        <v>9.5960347159672452E-4</v>
      </c>
      <c r="BC172" s="5">
        <f>'Population at Risk'!BC172/'Population at Risk'!BC$5</f>
        <v>4.5459782717354414E-3</v>
      </c>
      <c r="BD172" s="9">
        <v>170</v>
      </c>
    </row>
    <row r="173" spans="1:56" x14ac:dyDescent="0.35">
      <c r="B173" s="3" t="s">
        <v>79</v>
      </c>
      <c r="C173" s="60">
        <f>'Population at Risk'!C173/'Population at Risk'!C$5</f>
        <v>3.3071739863962647E-4</v>
      </c>
      <c r="D173" s="3">
        <f>'Population at Risk'!D173/'Population at Risk'!D$5</f>
        <v>4.5754612696941119E-4</v>
      </c>
      <c r="E173" s="3">
        <f>'Population at Risk'!E173/'Population at Risk'!E$5</f>
        <v>5.6917015851966541E-4</v>
      </c>
      <c r="F173" s="3">
        <f>'Population at Risk'!F173/'Population at Risk'!F$5</f>
        <v>9.8012288984503874E-4</v>
      </c>
      <c r="G173" s="3">
        <f>'Population at Risk'!G173/'Population at Risk'!G$5</f>
        <v>1.032784784076881E-3</v>
      </c>
      <c r="H173" s="3">
        <f>'Population at Risk'!H173/'Population at Risk'!H$5</f>
        <v>3.9838622240857472E-4</v>
      </c>
      <c r="I173" s="3">
        <f>'Population at Risk'!I173/'Population at Risk'!I$5</f>
        <v>8.4376375663782247E-4</v>
      </c>
      <c r="J173" s="3">
        <f>'Population at Risk'!J173/'Population at Risk'!J$5</f>
        <v>4.0273470115418465E-4</v>
      </c>
      <c r="K173" s="3">
        <f>'Population at Risk'!K173/'Population at Risk'!K$5</f>
        <v>5.1028321076946855E-4</v>
      </c>
      <c r="L173" s="3">
        <f>'Population at Risk'!L173/'Population at Risk'!L$5</f>
        <v>1.361078206142763E-3</v>
      </c>
      <c r="M173" s="3">
        <f>'Population at Risk'!M173/'Population at Risk'!M$5</f>
        <v>1.361078206142763E-3</v>
      </c>
      <c r="N173" s="3">
        <f>'Population at Risk'!N173/'Population at Risk'!N$5</f>
        <v>3.7556230905886294E-4</v>
      </c>
      <c r="O173" s="3">
        <f>'Population at Risk'!O173/'Population at Risk'!O$5</f>
        <v>2.8821241440295486E-4</v>
      </c>
      <c r="P173" s="3">
        <f>'Population at Risk'!P173/'Population at Risk'!P$5</f>
        <v>1.4152502931046349E-4</v>
      </c>
      <c r="Q173" s="3">
        <f>'Population at Risk'!Q173/'Population at Risk'!Q$5</f>
        <v>6.3225523966578437E-4</v>
      </c>
      <c r="R173" s="3">
        <f>'Population at Risk'!R173/'Population at Risk'!R$5</f>
        <v>4.9931324298936337E-4</v>
      </c>
      <c r="S173" s="3">
        <f>'Population at Risk'!S173/'Population at Risk'!S$5</f>
        <v>4.6196921113581603E-4</v>
      </c>
      <c r="T173" s="3">
        <f>'Population at Risk'!T173/'Population at Risk'!T$5</f>
        <v>2.5933286355397933E-4</v>
      </c>
      <c r="U173" s="3">
        <f>'Population at Risk'!U173/'Population at Risk'!U$5</f>
        <v>1.8305952772089027E-3</v>
      </c>
      <c r="V173" s="3">
        <f>'Population at Risk'!V173/'Population at Risk'!V$5</f>
        <v>4.1771115825588439E-4</v>
      </c>
      <c r="W173" s="3">
        <f>'Population at Risk'!W173/'Population at Risk'!W$5</f>
        <v>5.6702018749271851E-4</v>
      </c>
      <c r="X173" s="3">
        <f>'Population at Risk'!X173/'Population at Risk'!X$5</f>
        <v>5.6702018749271873E-4</v>
      </c>
      <c r="Y173" s="3">
        <f>'Population at Risk'!Y173/'Population at Risk'!Y$5</f>
        <v>4.1211072882242427E-4</v>
      </c>
      <c r="Z173" s="3">
        <f>'Population at Risk'!Z173/'Population at Risk'!Z$5</f>
        <v>1.7826215688993658E-4</v>
      </c>
      <c r="AA173" s="3">
        <f>'Population at Risk'!AA173/'Population at Risk'!AA$5</f>
        <v>3.5284360510296153E-4</v>
      </c>
      <c r="AB173" s="3">
        <f>'Population at Risk'!AB173/'Population at Risk'!AB$5</f>
        <v>5.4196750084924865E-4</v>
      </c>
      <c r="AC173" s="3">
        <f>'Population at Risk'!AC173/'Population at Risk'!AC$5</f>
        <v>3.2797364251556236E-4</v>
      </c>
      <c r="AD173" s="3">
        <f>'Population at Risk'!AD173/'Population at Risk'!AD$5</f>
        <v>8.220352568655677E-4</v>
      </c>
      <c r="AE173" s="3">
        <f>'Population at Risk'!AE173/'Population at Risk'!AE$5</f>
        <v>7.8268525396872125E-4</v>
      </c>
      <c r="AF173" s="3">
        <f>'Population at Risk'!AF173/'Population at Risk'!AF$5</f>
        <v>5.5358728132949998E-4</v>
      </c>
      <c r="AG173" s="3">
        <f>'Population at Risk'!AG173/'Population at Risk'!AG$5</f>
        <v>7.8268525396872114E-4</v>
      </c>
      <c r="AH173" s="3">
        <f>'Population at Risk'!AH173/'Population at Risk'!AH$5</f>
        <v>3.9462520573578015E-4</v>
      </c>
      <c r="AI173" s="3">
        <f>'Population at Risk'!AI173/'Population at Risk'!AI$5</f>
        <v>3.632153043340893E-4</v>
      </c>
      <c r="AJ173" s="3">
        <f>'Population at Risk'!AJ173/'Population at Risk'!AJ$5</f>
        <v>4.6486631509914283E-4</v>
      </c>
      <c r="AK173" s="3">
        <f>'Population at Risk'!AK173/'Population at Risk'!AK$5</f>
        <v>9.8253495574031737E-4</v>
      </c>
      <c r="AL173" s="3">
        <f>'Population at Risk'!AL173/'Population at Risk'!AL$5</f>
        <v>3.8052010884710247E-4</v>
      </c>
      <c r="AM173" s="3">
        <f>'Population at Risk'!AM173/'Population at Risk'!AM$5</f>
        <v>2.769804845962175E-4</v>
      </c>
      <c r="AN173" s="3">
        <f>'Population at Risk'!AN173/'Population at Risk'!AN$5</f>
        <v>9.6614958008316122E-4</v>
      </c>
      <c r="AO173" s="3">
        <f>'Population at Risk'!AO173/'Population at Risk'!AO$5</f>
        <v>9.6614958008316132E-4</v>
      </c>
      <c r="AP173" s="3">
        <f>'Population at Risk'!AP173/'Population at Risk'!AP$5</f>
        <v>1.0107798046488285E-3</v>
      </c>
      <c r="AQ173" s="3">
        <f>'Population at Risk'!AQ173/'Population at Risk'!AQ$5</f>
        <v>9.6876231498938903E-4</v>
      </c>
      <c r="AR173" s="3">
        <f>'Population at Risk'!AR173/'Population at Risk'!AR$5</f>
        <v>5.1309622977342879E-4</v>
      </c>
      <c r="AS173" s="3">
        <f>'Population at Risk'!AS173/'Population at Risk'!AS$5</f>
        <v>7.7079400755269262E-4</v>
      </c>
      <c r="AT173" s="3">
        <f>'Population at Risk'!AT173/'Population at Risk'!AT$5</f>
        <v>1.0160135732229269E-3</v>
      </c>
      <c r="AU173" s="3">
        <f>'Population at Risk'!AU173/'Population at Risk'!AU$5</f>
        <v>1.0160135732229267E-3</v>
      </c>
      <c r="AV173" s="3">
        <f>'Population at Risk'!AV173/'Population at Risk'!AV$5</f>
        <v>5.6027046981128067E-4</v>
      </c>
      <c r="AW173" s="3">
        <f>'Population at Risk'!AW173/'Population at Risk'!AW$5</f>
        <v>5.3531294689533311E-4</v>
      </c>
      <c r="AX173" s="3">
        <f>'Population at Risk'!AX173/'Population at Risk'!AX$5</f>
        <v>3.5355322449491695E-4</v>
      </c>
      <c r="AY173" s="3">
        <f>'Population at Risk'!AY173/'Population at Risk'!AY$5</f>
        <v>6.6849645804332438E-4</v>
      </c>
      <c r="AZ173" s="3">
        <f>'Population at Risk'!AZ173/'Population at Risk'!AZ$5</f>
        <v>7.5148426304995244E-4</v>
      </c>
      <c r="BA173" s="3">
        <f>'Population at Risk'!BA173/'Population at Risk'!BA$5</f>
        <v>3.0743064932199296E-4</v>
      </c>
      <c r="BB173" s="3">
        <f>'Population at Risk'!BB173/'Population at Risk'!BB$5</f>
        <v>4.366734898839027E-4</v>
      </c>
      <c r="BC173" s="5">
        <f>'Population at Risk'!BC173/'Population at Risk'!BC$5</f>
        <v>1.8305952772089027E-3</v>
      </c>
      <c r="BD173" s="9">
        <v>171</v>
      </c>
    </row>
    <row r="174" spans="1:56" x14ac:dyDescent="0.35">
      <c r="A174" s="2" t="s">
        <v>136</v>
      </c>
      <c r="B174" s="2" t="s">
        <v>83</v>
      </c>
      <c r="C174" s="60">
        <f>'Population at Risk'!C174/'Population at Risk'!C$5</f>
        <v>0</v>
      </c>
      <c r="D174" s="3">
        <f>'Population at Risk'!D174/'Population at Risk'!D$5</f>
        <v>0</v>
      </c>
      <c r="E174" s="3">
        <f>'Population at Risk'!E174/'Population at Risk'!E$5</f>
        <v>0</v>
      </c>
      <c r="F174" s="3">
        <f>'Population at Risk'!F174/'Population at Risk'!F$5</f>
        <v>0</v>
      </c>
      <c r="G174" s="3">
        <f>'Population at Risk'!G174/'Population at Risk'!G$5</f>
        <v>0</v>
      </c>
      <c r="H174" s="3">
        <f>'Population at Risk'!H174/'Population at Risk'!H$5</f>
        <v>0</v>
      </c>
      <c r="I174" s="3">
        <f>'Population at Risk'!I174/'Population at Risk'!I$5</f>
        <v>0</v>
      </c>
      <c r="J174" s="3">
        <f>'Population at Risk'!J174/'Population at Risk'!J$5</f>
        <v>0</v>
      </c>
      <c r="K174" s="3">
        <f>'Population at Risk'!K174/'Population at Risk'!K$5</f>
        <v>0</v>
      </c>
      <c r="L174" s="3">
        <f>'Population at Risk'!L174/'Population at Risk'!L$5</f>
        <v>0</v>
      </c>
      <c r="M174" s="3">
        <f>'Population at Risk'!M174/'Population at Risk'!M$5</f>
        <v>0</v>
      </c>
      <c r="N174" s="3">
        <f>'Population at Risk'!N174/'Population at Risk'!N$5</f>
        <v>0</v>
      </c>
      <c r="O174" s="3">
        <f>'Population at Risk'!O174/'Population at Risk'!O$5</f>
        <v>0</v>
      </c>
      <c r="P174" s="3">
        <f>'Population at Risk'!P174/'Population at Risk'!P$5</f>
        <v>0</v>
      </c>
      <c r="Q174" s="3">
        <f>'Population at Risk'!Q174/'Population at Risk'!Q$5</f>
        <v>0</v>
      </c>
      <c r="R174" s="3">
        <f>'Population at Risk'!R174/'Population at Risk'!R$5</f>
        <v>0</v>
      </c>
      <c r="S174" s="3">
        <f>'Population at Risk'!S174/'Population at Risk'!S$5</f>
        <v>0</v>
      </c>
      <c r="T174" s="3">
        <f>'Population at Risk'!T174/'Population at Risk'!T$5</f>
        <v>0</v>
      </c>
      <c r="U174" s="3">
        <f>'Population at Risk'!U174/'Population at Risk'!U$5</f>
        <v>0</v>
      </c>
      <c r="V174" s="3">
        <f>'Population at Risk'!V174/'Population at Risk'!V$5</f>
        <v>0</v>
      </c>
      <c r="W174" s="3">
        <f>'Population at Risk'!W174/'Population at Risk'!W$5</f>
        <v>0</v>
      </c>
      <c r="X174" s="3">
        <f>'Population at Risk'!X174/'Population at Risk'!X$5</f>
        <v>0</v>
      </c>
      <c r="Y174" s="3">
        <f>'Population at Risk'!Y174/'Population at Risk'!Y$5</f>
        <v>0</v>
      </c>
      <c r="Z174" s="3">
        <f>'Population at Risk'!Z174/'Population at Risk'!Z$5</f>
        <v>0</v>
      </c>
      <c r="AA174" s="3">
        <f>'Population at Risk'!AA174/'Population at Risk'!AA$5</f>
        <v>0</v>
      </c>
      <c r="AB174" s="3">
        <f>'Population at Risk'!AB174/'Population at Risk'!AB$5</f>
        <v>0</v>
      </c>
      <c r="AC174" s="3">
        <f>'Population at Risk'!AC174/'Population at Risk'!AC$5</f>
        <v>0</v>
      </c>
      <c r="AD174" s="3">
        <f>'Population at Risk'!AD174/'Population at Risk'!AD$5</f>
        <v>0</v>
      </c>
      <c r="AE174" s="3">
        <f>'Population at Risk'!AE174/'Population at Risk'!AE$5</f>
        <v>0</v>
      </c>
      <c r="AF174" s="3">
        <f>'Population at Risk'!AF174/'Population at Risk'!AF$5</f>
        <v>0</v>
      </c>
      <c r="AG174" s="3">
        <f>'Population at Risk'!AG174/'Population at Risk'!AG$5</f>
        <v>0</v>
      </c>
      <c r="AH174" s="3">
        <f>'Population at Risk'!AH174/'Population at Risk'!AH$5</f>
        <v>0</v>
      </c>
      <c r="AI174" s="3">
        <f>'Population at Risk'!AI174/'Population at Risk'!AI$5</f>
        <v>0</v>
      </c>
      <c r="AJ174" s="3">
        <f>'Population at Risk'!AJ174/'Population at Risk'!AJ$5</f>
        <v>0</v>
      </c>
      <c r="AK174" s="3">
        <f>'Population at Risk'!AK174/'Population at Risk'!AK$5</f>
        <v>0</v>
      </c>
      <c r="AL174" s="3">
        <f>'Population at Risk'!AL174/'Population at Risk'!AL$5</f>
        <v>0</v>
      </c>
      <c r="AM174" s="3">
        <f>'Population at Risk'!AM174/'Population at Risk'!AM$5</f>
        <v>0</v>
      </c>
      <c r="AN174" s="3">
        <f>'Population at Risk'!AN174/'Population at Risk'!AN$5</f>
        <v>0</v>
      </c>
      <c r="AO174" s="3">
        <f>'Population at Risk'!AO174/'Population at Risk'!AO$5</f>
        <v>0</v>
      </c>
      <c r="AP174" s="3">
        <f>'Population at Risk'!AP174/'Population at Risk'!AP$5</f>
        <v>0</v>
      </c>
      <c r="AQ174" s="3">
        <f>'Population at Risk'!AQ174/'Population at Risk'!AQ$5</f>
        <v>0</v>
      </c>
      <c r="AR174" s="3">
        <f>'Population at Risk'!AR174/'Population at Risk'!AR$5</f>
        <v>0</v>
      </c>
      <c r="AS174" s="3">
        <f>'Population at Risk'!AS174/'Population at Risk'!AS$5</f>
        <v>0</v>
      </c>
      <c r="AT174" s="3">
        <f>'Population at Risk'!AT174/'Population at Risk'!AT$5</f>
        <v>0</v>
      </c>
      <c r="AU174" s="3">
        <f>'Population at Risk'!AU174/'Population at Risk'!AU$5</f>
        <v>0</v>
      </c>
      <c r="AV174" s="3">
        <f>'Population at Risk'!AV174/'Population at Risk'!AV$5</f>
        <v>0</v>
      </c>
      <c r="AW174" s="3">
        <f>'Population at Risk'!AW174/'Population at Risk'!AW$5</f>
        <v>0</v>
      </c>
      <c r="AX174" s="3">
        <f>'Population at Risk'!AX174/'Population at Risk'!AX$5</f>
        <v>0</v>
      </c>
      <c r="AY174" s="3">
        <f>'Population at Risk'!AY174/'Population at Risk'!AY$5</f>
        <v>0</v>
      </c>
      <c r="AZ174" s="3">
        <f>'Population at Risk'!AZ174/'Population at Risk'!AZ$5</f>
        <v>0</v>
      </c>
      <c r="BA174" s="3">
        <f>'Population at Risk'!BA174/'Population at Risk'!BA$5</f>
        <v>0</v>
      </c>
      <c r="BB174" s="3">
        <f>'Population at Risk'!BB174/'Population at Risk'!BB$5</f>
        <v>0</v>
      </c>
      <c r="BC174" s="5">
        <f>'Population at Risk'!BC174/'Population at Risk'!BC$5</f>
        <v>0</v>
      </c>
      <c r="BD174" s="9">
        <v>172</v>
      </c>
    </row>
    <row r="175" spans="1:56" x14ac:dyDescent="0.35">
      <c r="A175" s="3"/>
      <c r="B175" s="3" t="s">
        <v>61</v>
      </c>
      <c r="C175" s="60">
        <f>'Population at Risk'!C175/'Population at Risk'!C$5</f>
        <v>0</v>
      </c>
      <c r="D175" s="3">
        <f>'Population at Risk'!D175/'Population at Risk'!D$5</f>
        <v>0</v>
      </c>
      <c r="E175" s="3">
        <f>'Population at Risk'!E175/'Population at Risk'!E$5</f>
        <v>0</v>
      </c>
      <c r="F175" s="3">
        <f>'Population at Risk'!F175/'Population at Risk'!F$5</f>
        <v>0</v>
      </c>
      <c r="G175" s="3">
        <f>'Population at Risk'!G175/'Population at Risk'!G$5</f>
        <v>0</v>
      </c>
      <c r="H175" s="3">
        <f>'Population at Risk'!H175/'Population at Risk'!H$5</f>
        <v>0</v>
      </c>
      <c r="I175" s="3">
        <f>'Population at Risk'!I175/'Population at Risk'!I$5</f>
        <v>0</v>
      </c>
      <c r="J175" s="3">
        <f>'Population at Risk'!J175/'Population at Risk'!J$5</f>
        <v>0</v>
      </c>
      <c r="K175" s="3">
        <f>'Population at Risk'!K175/'Population at Risk'!K$5</f>
        <v>0</v>
      </c>
      <c r="L175" s="3">
        <f>'Population at Risk'!L175/'Population at Risk'!L$5</f>
        <v>0</v>
      </c>
      <c r="M175" s="3">
        <f>'Population at Risk'!M175/'Population at Risk'!M$5</f>
        <v>0</v>
      </c>
      <c r="N175" s="3">
        <f>'Population at Risk'!N175/'Population at Risk'!N$5</f>
        <v>0</v>
      </c>
      <c r="O175" s="3">
        <f>'Population at Risk'!O175/'Population at Risk'!O$5</f>
        <v>0</v>
      </c>
      <c r="P175" s="3">
        <f>'Population at Risk'!P175/'Population at Risk'!P$5</f>
        <v>0</v>
      </c>
      <c r="Q175" s="3">
        <f>'Population at Risk'!Q175/'Population at Risk'!Q$5</f>
        <v>0</v>
      </c>
      <c r="R175" s="3">
        <f>'Population at Risk'!R175/'Population at Risk'!R$5</f>
        <v>0</v>
      </c>
      <c r="S175" s="3">
        <f>'Population at Risk'!S175/'Population at Risk'!S$5</f>
        <v>0</v>
      </c>
      <c r="T175" s="3">
        <f>'Population at Risk'!T175/'Population at Risk'!T$5</f>
        <v>0</v>
      </c>
      <c r="U175" s="3">
        <f>'Population at Risk'!U175/'Population at Risk'!U$5</f>
        <v>0</v>
      </c>
      <c r="V175" s="3">
        <f>'Population at Risk'!V175/'Population at Risk'!V$5</f>
        <v>0</v>
      </c>
      <c r="W175" s="3">
        <f>'Population at Risk'!W175/'Population at Risk'!W$5</f>
        <v>0</v>
      </c>
      <c r="X175" s="3">
        <f>'Population at Risk'!X175/'Population at Risk'!X$5</f>
        <v>0</v>
      </c>
      <c r="Y175" s="3">
        <f>'Population at Risk'!Y175/'Population at Risk'!Y$5</f>
        <v>0</v>
      </c>
      <c r="Z175" s="3">
        <f>'Population at Risk'!Z175/'Population at Risk'!Z$5</f>
        <v>0</v>
      </c>
      <c r="AA175" s="3">
        <f>'Population at Risk'!AA175/'Population at Risk'!AA$5</f>
        <v>0</v>
      </c>
      <c r="AB175" s="3">
        <f>'Population at Risk'!AB175/'Population at Risk'!AB$5</f>
        <v>0</v>
      </c>
      <c r="AC175" s="3">
        <f>'Population at Risk'!AC175/'Population at Risk'!AC$5</f>
        <v>0</v>
      </c>
      <c r="AD175" s="3">
        <f>'Population at Risk'!AD175/'Population at Risk'!AD$5</f>
        <v>0</v>
      </c>
      <c r="AE175" s="3">
        <f>'Population at Risk'!AE175/'Population at Risk'!AE$5</f>
        <v>0</v>
      </c>
      <c r="AF175" s="3">
        <f>'Population at Risk'!AF175/'Population at Risk'!AF$5</f>
        <v>0</v>
      </c>
      <c r="AG175" s="3">
        <f>'Population at Risk'!AG175/'Population at Risk'!AG$5</f>
        <v>0</v>
      </c>
      <c r="AH175" s="3">
        <f>'Population at Risk'!AH175/'Population at Risk'!AH$5</f>
        <v>0</v>
      </c>
      <c r="AI175" s="3">
        <f>'Population at Risk'!AI175/'Population at Risk'!AI$5</f>
        <v>0</v>
      </c>
      <c r="AJ175" s="3">
        <f>'Population at Risk'!AJ175/'Population at Risk'!AJ$5</f>
        <v>0</v>
      </c>
      <c r="AK175" s="3">
        <f>'Population at Risk'!AK175/'Population at Risk'!AK$5</f>
        <v>0</v>
      </c>
      <c r="AL175" s="3">
        <f>'Population at Risk'!AL175/'Population at Risk'!AL$5</f>
        <v>0</v>
      </c>
      <c r="AM175" s="3">
        <f>'Population at Risk'!AM175/'Population at Risk'!AM$5</f>
        <v>0</v>
      </c>
      <c r="AN175" s="3">
        <f>'Population at Risk'!AN175/'Population at Risk'!AN$5</f>
        <v>0</v>
      </c>
      <c r="AO175" s="3">
        <f>'Population at Risk'!AO175/'Population at Risk'!AO$5</f>
        <v>0</v>
      </c>
      <c r="AP175" s="3">
        <f>'Population at Risk'!AP175/'Population at Risk'!AP$5</f>
        <v>0</v>
      </c>
      <c r="AQ175" s="3">
        <f>'Population at Risk'!AQ175/'Population at Risk'!AQ$5</f>
        <v>0</v>
      </c>
      <c r="AR175" s="3">
        <f>'Population at Risk'!AR175/'Population at Risk'!AR$5</f>
        <v>0</v>
      </c>
      <c r="AS175" s="3">
        <f>'Population at Risk'!AS175/'Population at Risk'!AS$5</f>
        <v>0</v>
      </c>
      <c r="AT175" s="3">
        <f>'Population at Risk'!AT175/'Population at Risk'!AT$5</f>
        <v>0</v>
      </c>
      <c r="AU175" s="3">
        <f>'Population at Risk'!AU175/'Population at Risk'!AU$5</f>
        <v>0</v>
      </c>
      <c r="AV175" s="3">
        <f>'Population at Risk'!AV175/'Population at Risk'!AV$5</f>
        <v>0</v>
      </c>
      <c r="AW175" s="3">
        <f>'Population at Risk'!AW175/'Population at Risk'!AW$5</f>
        <v>0</v>
      </c>
      <c r="AX175" s="3">
        <f>'Population at Risk'!AX175/'Population at Risk'!AX$5</f>
        <v>0</v>
      </c>
      <c r="AY175" s="3">
        <f>'Population at Risk'!AY175/'Population at Risk'!AY$5</f>
        <v>0</v>
      </c>
      <c r="AZ175" s="3">
        <f>'Population at Risk'!AZ175/'Population at Risk'!AZ$5</f>
        <v>0</v>
      </c>
      <c r="BA175" s="3">
        <f>'Population at Risk'!BA175/'Population at Risk'!BA$5</f>
        <v>0</v>
      </c>
      <c r="BB175" s="3">
        <f>'Population at Risk'!BB175/'Population at Risk'!BB$5</f>
        <v>0</v>
      </c>
      <c r="BC175" s="5">
        <f>'Population at Risk'!BC175/'Population at Risk'!BC$5</f>
        <v>0</v>
      </c>
      <c r="BD175" s="9">
        <v>173</v>
      </c>
    </row>
    <row r="176" spans="1:56" x14ac:dyDescent="0.35">
      <c r="A176" s="3"/>
      <c r="B176" s="3" t="s">
        <v>78</v>
      </c>
      <c r="C176" s="60">
        <f>'Population at Risk'!C176/'Population at Risk'!C$5</f>
        <v>0</v>
      </c>
      <c r="D176" s="3">
        <f>'Population at Risk'!D176/'Population at Risk'!D$5</f>
        <v>0</v>
      </c>
      <c r="E176" s="3">
        <f>'Population at Risk'!E176/'Population at Risk'!E$5</f>
        <v>0</v>
      </c>
      <c r="F176" s="3">
        <f>'Population at Risk'!F176/'Population at Risk'!F$5</f>
        <v>0</v>
      </c>
      <c r="G176" s="3">
        <f>'Population at Risk'!G176/'Population at Risk'!G$5</f>
        <v>0</v>
      </c>
      <c r="H176" s="3">
        <f>'Population at Risk'!H176/'Population at Risk'!H$5</f>
        <v>0</v>
      </c>
      <c r="I176" s="3">
        <f>'Population at Risk'!I176/'Population at Risk'!I$5</f>
        <v>0</v>
      </c>
      <c r="J176" s="3">
        <f>'Population at Risk'!J176/'Population at Risk'!J$5</f>
        <v>0</v>
      </c>
      <c r="K176" s="3">
        <f>'Population at Risk'!K176/'Population at Risk'!K$5</f>
        <v>0</v>
      </c>
      <c r="L176" s="3">
        <f>'Population at Risk'!L176/'Population at Risk'!L$5</f>
        <v>0</v>
      </c>
      <c r="M176" s="3">
        <f>'Population at Risk'!M176/'Population at Risk'!M$5</f>
        <v>0</v>
      </c>
      <c r="N176" s="3">
        <f>'Population at Risk'!N176/'Population at Risk'!N$5</f>
        <v>0</v>
      </c>
      <c r="O176" s="3">
        <f>'Population at Risk'!O176/'Population at Risk'!O$5</f>
        <v>0</v>
      </c>
      <c r="P176" s="3">
        <f>'Population at Risk'!P176/'Population at Risk'!P$5</f>
        <v>0</v>
      </c>
      <c r="Q176" s="3">
        <f>'Population at Risk'!Q176/'Population at Risk'!Q$5</f>
        <v>0</v>
      </c>
      <c r="R176" s="3">
        <f>'Population at Risk'!R176/'Population at Risk'!R$5</f>
        <v>0</v>
      </c>
      <c r="S176" s="3">
        <f>'Population at Risk'!S176/'Population at Risk'!S$5</f>
        <v>0</v>
      </c>
      <c r="T176" s="3">
        <f>'Population at Risk'!T176/'Population at Risk'!T$5</f>
        <v>0</v>
      </c>
      <c r="U176" s="3">
        <f>'Population at Risk'!U176/'Population at Risk'!U$5</f>
        <v>0</v>
      </c>
      <c r="V176" s="3">
        <f>'Population at Risk'!V176/'Population at Risk'!V$5</f>
        <v>0</v>
      </c>
      <c r="W176" s="3">
        <f>'Population at Risk'!W176/'Population at Risk'!W$5</f>
        <v>0</v>
      </c>
      <c r="X176" s="3">
        <f>'Population at Risk'!X176/'Population at Risk'!X$5</f>
        <v>0</v>
      </c>
      <c r="Y176" s="3">
        <f>'Population at Risk'!Y176/'Population at Risk'!Y$5</f>
        <v>0</v>
      </c>
      <c r="Z176" s="3">
        <f>'Population at Risk'!Z176/'Population at Risk'!Z$5</f>
        <v>0</v>
      </c>
      <c r="AA176" s="3">
        <f>'Population at Risk'!AA176/'Population at Risk'!AA$5</f>
        <v>0</v>
      </c>
      <c r="AB176" s="3">
        <f>'Population at Risk'!AB176/'Population at Risk'!AB$5</f>
        <v>0</v>
      </c>
      <c r="AC176" s="3">
        <f>'Population at Risk'!AC176/'Population at Risk'!AC$5</f>
        <v>0</v>
      </c>
      <c r="AD176" s="3">
        <f>'Population at Risk'!AD176/'Population at Risk'!AD$5</f>
        <v>0</v>
      </c>
      <c r="AE176" s="3">
        <f>'Population at Risk'!AE176/'Population at Risk'!AE$5</f>
        <v>0</v>
      </c>
      <c r="AF176" s="3">
        <f>'Population at Risk'!AF176/'Population at Risk'!AF$5</f>
        <v>0</v>
      </c>
      <c r="AG176" s="3">
        <f>'Population at Risk'!AG176/'Population at Risk'!AG$5</f>
        <v>0</v>
      </c>
      <c r="AH176" s="3">
        <f>'Population at Risk'!AH176/'Population at Risk'!AH$5</f>
        <v>0</v>
      </c>
      <c r="AI176" s="3">
        <f>'Population at Risk'!AI176/'Population at Risk'!AI$5</f>
        <v>0</v>
      </c>
      <c r="AJ176" s="3">
        <f>'Population at Risk'!AJ176/'Population at Risk'!AJ$5</f>
        <v>0</v>
      </c>
      <c r="AK176" s="3">
        <f>'Population at Risk'!AK176/'Population at Risk'!AK$5</f>
        <v>0</v>
      </c>
      <c r="AL176" s="3">
        <f>'Population at Risk'!AL176/'Population at Risk'!AL$5</f>
        <v>0</v>
      </c>
      <c r="AM176" s="3">
        <f>'Population at Risk'!AM176/'Population at Risk'!AM$5</f>
        <v>0</v>
      </c>
      <c r="AN176" s="3">
        <f>'Population at Risk'!AN176/'Population at Risk'!AN$5</f>
        <v>0</v>
      </c>
      <c r="AO176" s="3">
        <f>'Population at Risk'!AO176/'Population at Risk'!AO$5</f>
        <v>0</v>
      </c>
      <c r="AP176" s="3">
        <f>'Population at Risk'!AP176/'Population at Risk'!AP$5</f>
        <v>0</v>
      </c>
      <c r="AQ176" s="3">
        <f>'Population at Risk'!AQ176/'Population at Risk'!AQ$5</f>
        <v>0</v>
      </c>
      <c r="AR176" s="3">
        <f>'Population at Risk'!AR176/'Population at Risk'!AR$5</f>
        <v>0</v>
      </c>
      <c r="AS176" s="3">
        <f>'Population at Risk'!AS176/'Population at Risk'!AS$5</f>
        <v>0</v>
      </c>
      <c r="AT176" s="3">
        <f>'Population at Risk'!AT176/'Population at Risk'!AT$5</f>
        <v>0</v>
      </c>
      <c r="AU176" s="3">
        <f>'Population at Risk'!AU176/'Population at Risk'!AU$5</f>
        <v>0</v>
      </c>
      <c r="AV176" s="3">
        <f>'Population at Risk'!AV176/'Population at Risk'!AV$5</f>
        <v>0</v>
      </c>
      <c r="AW176" s="3">
        <f>'Population at Risk'!AW176/'Population at Risk'!AW$5</f>
        <v>0</v>
      </c>
      <c r="AX176" s="3">
        <f>'Population at Risk'!AX176/'Population at Risk'!AX$5</f>
        <v>0</v>
      </c>
      <c r="AY176" s="3">
        <f>'Population at Risk'!AY176/'Population at Risk'!AY$5</f>
        <v>0</v>
      </c>
      <c r="AZ176" s="3">
        <f>'Population at Risk'!AZ176/'Population at Risk'!AZ$5</f>
        <v>0</v>
      </c>
      <c r="BA176" s="3">
        <f>'Population at Risk'!BA176/'Population at Risk'!BA$5</f>
        <v>0</v>
      </c>
      <c r="BB176" s="3">
        <f>'Population at Risk'!BB176/'Population at Risk'!BB$5</f>
        <v>0</v>
      </c>
      <c r="BC176" s="5">
        <f>'Population at Risk'!BC176/'Population at Risk'!BC$5</f>
        <v>0</v>
      </c>
      <c r="BD176" s="9">
        <v>174</v>
      </c>
    </row>
    <row r="177" spans="1:56" x14ac:dyDescent="0.35">
      <c r="A177" s="3"/>
      <c r="B177" s="3" t="s">
        <v>62</v>
      </c>
      <c r="C177" s="60">
        <f>'Population at Risk'!C177/'Population at Risk'!C$5</f>
        <v>2.3022075132736416E-3</v>
      </c>
      <c r="D177" s="3">
        <f>'Population at Risk'!D177/'Population at Risk'!D$5</f>
        <v>2.9807482506571362E-3</v>
      </c>
      <c r="E177" s="3">
        <f>'Population at Risk'!E177/'Population at Risk'!E$5</f>
        <v>3.5856974636981529E-3</v>
      </c>
      <c r="F177" s="3">
        <f>'Population at Risk'!F177/'Population at Risk'!F$5</f>
        <v>2.3167170825969877E-3</v>
      </c>
      <c r="G177" s="3">
        <f>'Population at Risk'!G177/'Population at Risk'!G$5</f>
        <v>2.2793231694068607E-3</v>
      </c>
      <c r="H177" s="3">
        <f>'Population at Risk'!H177/'Population at Risk'!H$5</f>
        <v>1.258999321737617E-3</v>
      </c>
      <c r="I177" s="3">
        <f>'Population at Risk'!I177/'Population at Risk'!I$5</f>
        <v>3.2679505705301586E-3</v>
      </c>
      <c r="J177" s="3">
        <f>'Population at Risk'!J177/'Population at Risk'!J$5</f>
        <v>2.9336643308681826E-3</v>
      </c>
      <c r="K177" s="3">
        <f>'Population at Risk'!K177/'Population at Risk'!K$5</f>
        <v>1.5769657934245217E-3</v>
      </c>
      <c r="L177" s="3">
        <f>'Population at Risk'!L177/'Population at Risk'!L$5</f>
        <v>1.287169145210567E-3</v>
      </c>
      <c r="M177" s="3">
        <f>'Population at Risk'!M177/'Population at Risk'!M$5</f>
        <v>1.2871691452105672E-3</v>
      </c>
      <c r="N177" s="3">
        <f>'Population at Risk'!N177/'Population at Risk'!N$5</f>
        <v>2.7728143239977472E-3</v>
      </c>
      <c r="O177" s="3">
        <f>'Population at Risk'!O177/'Population at Risk'!O$5</f>
        <v>1.1698699225272001E-3</v>
      </c>
      <c r="P177" s="3">
        <f>'Population at Risk'!P177/'Population at Risk'!P$5</f>
        <v>1.6675141594333419E-3</v>
      </c>
      <c r="Q177" s="3">
        <f>'Population at Risk'!Q177/'Population at Risk'!Q$5</f>
        <v>3.7576521736531606E-3</v>
      </c>
      <c r="R177" s="3">
        <f>'Population at Risk'!R177/'Population at Risk'!R$5</f>
        <v>1.9334968441034005E-3</v>
      </c>
      <c r="S177" s="3">
        <f>'Population at Risk'!S177/'Population at Risk'!S$5</f>
        <v>1.825281383740659E-3</v>
      </c>
      <c r="T177" s="3">
        <f>'Population at Risk'!T177/'Population at Risk'!T$5</f>
        <v>1.2613734475510462E-3</v>
      </c>
      <c r="U177" s="3">
        <f>'Population at Risk'!U177/'Population at Risk'!U$5</f>
        <v>4.6778106425755236E-4</v>
      </c>
      <c r="V177" s="3">
        <f>'Population at Risk'!V177/'Population at Risk'!V$5</f>
        <v>1.7349726269336231E-3</v>
      </c>
      <c r="W177" s="3">
        <f>'Population at Risk'!W177/'Population at Risk'!W$5</f>
        <v>1.5033752767988522E-3</v>
      </c>
      <c r="X177" s="3">
        <f>'Population at Risk'!X177/'Population at Risk'!X$5</f>
        <v>1.503375276798852E-3</v>
      </c>
      <c r="Y177" s="3">
        <f>'Population at Risk'!Y177/'Population at Risk'!Y$5</f>
        <v>2.2833535338776935E-3</v>
      </c>
      <c r="Z177" s="3">
        <f>'Population at Risk'!Z177/'Population at Risk'!Z$5</f>
        <v>1.0781031203818316E-3</v>
      </c>
      <c r="AA177" s="3">
        <f>'Population at Risk'!AA177/'Population at Risk'!AA$5</f>
        <v>1.4026103344940938E-3</v>
      </c>
      <c r="AB177" s="3">
        <f>'Population at Risk'!AB177/'Population at Risk'!AB$5</f>
        <v>3.0287638086124529E-3</v>
      </c>
      <c r="AC177" s="3">
        <f>'Population at Risk'!AC177/'Population at Risk'!AC$5</f>
        <v>1.2743558197967598E-3</v>
      </c>
      <c r="AD177" s="3">
        <f>'Population at Risk'!AD177/'Population at Risk'!AD$5</f>
        <v>2.8593699226323707E-3</v>
      </c>
      <c r="AE177" s="3">
        <f>'Population at Risk'!AE177/'Population at Risk'!AE$5</f>
        <v>2.9554912221990428E-3</v>
      </c>
      <c r="AF177" s="3">
        <f>'Population at Risk'!AF177/'Population at Risk'!AF$5</f>
        <v>1.51959350820075E-3</v>
      </c>
      <c r="AG177" s="3">
        <f>'Population at Risk'!AG177/'Population at Risk'!AG$5</f>
        <v>2.9554912221990436E-3</v>
      </c>
      <c r="AH177" s="3">
        <f>'Population at Risk'!AH177/'Population at Risk'!AH$5</f>
        <v>1.6144530236641477E-3</v>
      </c>
      <c r="AI177" s="3">
        <f>'Population at Risk'!AI177/'Population at Risk'!AI$5</f>
        <v>1.7506081153256369E-3</v>
      </c>
      <c r="AJ177" s="3">
        <f>'Population at Risk'!AJ177/'Population at Risk'!AJ$5</f>
        <v>1.4086110694100757E-3</v>
      </c>
      <c r="AK177" s="3">
        <f>'Population at Risk'!AK177/'Population at Risk'!AK$5</f>
        <v>3.2319376801902243E-3</v>
      </c>
      <c r="AL177" s="3">
        <f>'Population at Risk'!AL177/'Population at Risk'!AL$5</f>
        <v>1.547909685629246E-3</v>
      </c>
      <c r="AM177" s="3">
        <f>'Population at Risk'!AM177/'Population at Risk'!AM$5</f>
        <v>1.4146661375099114E-3</v>
      </c>
      <c r="AN177" s="3">
        <f>'Population at Risk'!AN177/'Population at Risk'!AN$5</f>
        <v>4.1553168860909958E-3</v>
      </c>
      <c r="AO177" s="3">
        <f>'Population at Risk'!AO177/'Population at Risk'!AO$5</f>
        <v>4.155316886090994E-3</v>
      </c>
      <c r="AP177" s="3">
        <f>'Population at Risk'!AP177/'Population at Risk'!AP$5</f>
        <v>4.2554991787743957E-3</v>
      </c>
      <c r="AQ177" s="3">
        <f>'Population at Risk'!AQ177/'Population at Risk'!AQ$5</f>
        <v>1.3230289732352311E-3</v>
      </c>
      <c r="AR177" s="3">
        <f>'Population at Risk'!AR177/'Population at Risk'!AR$5</f>
        <v>1.9651969793296944E-3</v>
      </c>
      <c r="AS177" s="3">
        <f>'Population at Risk'!AS177/'Population at Risk'!AS$5</f>
        <v>3.5247595719665147E-3</v>
      </c>
      <c r="AT177" s="3">
        <f>'Population at Risk'!AT177/'Population at Risk'!AT$5</f>
        <v>6.8853600472993954E-3</v>
      </c>
      <c r="AU177" s="3">
        <f>'Population at Risk'!AU177/'Population at Risk'!AU$5</f>
        <v>6.885360047299398E-3</v>
      </c>
      <c r="AV177" s="3">
        <f>'Population at Risk'!AV177/'Population at Risk'!AV$5</f>
        <v>9.9709430249106412E-4</v>
      </c>
      <c r="AW177" s="3">
        <f>'Population at Risk'!AW177/'Population at Risk'!AW$5</f>
        <v>1.7921524748176802E-3</v>
      </c>
      <c r="AX177" s="3">
        <f>'Population at Risk'!AX177/'Population at Risk'!AX$5</f>
        <v>3.6112855883819071E-3</v>
      </c>
      <c r="AY177" s="3">
        <f>'Population at Risk'!AY177/'Population at Risk'!AY$5</f>
        <v>2.4309332112694504E-3</v>
      </c>
      <c r="AZ177" s="3">
        <f>'Population at Risk'!AZ177/'Population at Risk'!AZ$5</f>
        <v>3.3029647359269763E-3</v>
      </c>
      <c r="BA177" s="3">
        <f>'Population at Risk'!BA177/'Population at Risk'!BA$5</f>
        <v>8.51959351620432E-4</v>
      </c>
      <c r="BB177" s="3">
        <f>'Population at Risk'!BB177/'Population at Risk'!BB$5</f>
        <v>1.8826599330997928E-3</v>
      </c>
      <c r="BC177" s="5">
        <f>'Population at Risk'!BC177/'Population at Risk'!BC$5</f>
        <v>4.6778106425755215E-4</v>
      </c>
      <c r="BD177" s="9">
        <v>175</v>
      </c>
    </row>
    <row r="178" spans="1:56" x14ac:dyDescent="0.35">
      <c r="A178" s="3"/>
      <c r="B178" s="3" t="s">
        <v>63</v>
      </c>
      <c r="C178" s="60">
        <f>'Population at Risk'!C178/'Population at Risk'!C$5</f>
        <v>5.472530244121818E-3</v>
      </c>
      <c r="D178" s="3">
        <f>'Population at Risk'!D178/'Population at Risk'!D$5</f>
        <v>4.7635882661711494E-3</v>
      </c>
      <c r="E178" s="3">
        <f>'Population at Risk'!E178/'Population at Risk'!E$5</f>
        <v>4.1347218905579547E-3</v>
      </c>
      <c r="F178" s="3">
        <f>'Population at Risk'!F178/'Population at Risk'!F$5</f>
        <v>2.5813684189217754E-3</v>
      </c>
      <c r="G178" s="3">
        <f>'Population at Risk'!G178/'Population at Risk'!G$5</f>
        <v>2.4267158916779744E-3</v>
      </c>
      <c r="H178" s="3">
        <f>'Population at Risk'!H178/'Population at Risk'!H$5</f>
        <v>1.5193230607245354E-3</v>
      </c>
      <c r="I178" s="3">
        <f>'Population at Risk'!I178/'Population at Risk'!I$5</f>
        <v>3.1372325477089526E-3</v>
      </c>
      <c r="J178" s="3">
        <f>'Population at Risk'!J178/'Population at Risk'!J$5</f>
        <v>4.18047167148716E-3</v>
      </c>
      <c r="K178" s="3">
        <f>'Population at Risk'!K178/'Population at Risk'!K$5</f>
        <v>1.6826841706373387E-3</v>
      </c>
      <c r="L178" s="3">
        <f>'Population at Risk'!L178/'Population at Risk'!L$5</f>
        <v>1.669841053246141E-3</v>
      </c>
      <c r="M178" s="3">
        <f>'Population at Risk'!M178/'Population at Risk'!M$5</f>
        <v>1.6698410532461413E-3</v>
      </c>
      <c r="N178" s="3">
        <f>'Population at Risk'!N178/'Population at Risk'!N$5</f>
        <v>6.0569709163068239E-3</v>
      </c>
      <c r="O178" s="3">
        <f>'Population at Risk'!O178/'Population at Risk'!O$5</f>
        <v>1.5447837255922971E-3</v>
      </c>
      <c r="P178" s="3">
        <f>'Population at Risk'!P178/'Population at Risk'!P$5</f>
        <v>2.5335159880893313E-3</v>
      </c>
      <c r="Q178" s="3">
        <f>'Population at Risk'!Q178/'Population at Risk'!Q$5</f>
        <v>4.7723042480034422E-3</v>
      </c>
      <c r="R178" s="3">
        <f>'Population at Risk'!R178/'Population at Risk'!R$5</f>
        <v>1.9892172142504726E-3</v>
      </c>
      <c r="S178" s="3">
        <f>'Population at Risk'!S178/'Population at Risk'!S$5</f>
        <v>2.8233740281856552E-3</v>
      </c>
      <c r="T178" s="3">
        <f>'Population at Risk'!T178/'Population at Risk'!T$5</f>
        <v>3.2826104177232046E-3</v>
      </c>
      <c r="U178" s="3">
        <f>'Population at Risk'!U178/'Population at Risk'!U$5</f>
        <v>8.0651907630612484E-4</v>
      </c>
      <c r="V178" s="3">
        <f>'Population at Risk'!V178/'Population at Risk'!V$5</f>
        <v>2.3085172969943245E-3</v>
      </c>
      <c r="W178" s="3">
        <f>'Population at Risk'!W178/'Population at Risk'!W$5</f>
        <v>1.9436842170910728E-3</v>
      </c>
      <c r="X178" s="3">
        <f>'Population at Risk'!X178/'Population at Risk'!X$5</f>
        <v>1.9436842170910723E-3</v>
      </c>
      <c r="Y178" s="3">
        <f>'Population at Risk'!Y178/'Population at Risk'!Y$5</f>
        <v>3.1659427112822693E-3</v>
      </c>
      <c r="Z178" s="3">
        <f>'Population at Risk'!Z178/'Population at Risk'!Z$5</f>
        <v>3.8402562087482711E-3</v>
      </c>
      <c r="AA178" s="3">
        <f>'Population at Risk'!AA178/'Population at Risk'!AA$5</f>
        <v>2.4501961573365656E-3</v>
      </c>
      <c r="AB178" s="3">
        <f>'Population at Risk'!AB178/'Population at Risk'!AB$5</f>
        <v>4.4894499535817756E-3</v>
      </c>
      <c r="AC178" s="3">
        <f>'Population at Risk'!AC178/'Population at Risk'!AC$5</f>
        <v>2.8465272745064126E-3</v>
      </c>
      <c r="AD178" s="3">
        <f>'Population at Risk'!AD178/'Population at Risk'!AD$5</f>
        <v>3.1282623665387036E-3</v>
      </c>
      <c r="AE178" s="3">
        <f>'Population at Risk'!AE178/'Population at Risk'!AE$5</f>
        <v>3.2582679171368162E-3</v>
      </c>
      <c r="AF178" s="3">
        <f>'Population at Risk'!AF178/'Population at Risk'!AF$5</f>
        <v>1.8562419161713779E-3</v>
      </c>
      <c r="AG178" s="3">
        <f>'Population at Risk'!AG178/'Population at Risk'!AG$5</f>
        <v>3.2582679171368175E-3</v>
      </c>
      <c r="AH178" s="3">
        <f>'Population at Risk'!AH178/'Population at Risk'!AH$5</f>
        <v>1.8177498676855955E-3</v>
      </c>
      <c r="AI178" s="3">
        <f>'Population at Risk'!AI178/'Population at Risk'!AI$5</f>
        <v>3.1654755905240507E-3</v>
      </c>
      <c r="AJ178" s="3">
        <f>'Population at Risk'!AJ178/'Population at Risk'!AJ$5</f>
        <v>1.629473432209565E-3</v>
      </c>
      <c r="AK178" s="3">
        <f>'Population at Risk'!AK178/'Population at Risk'!AK$5</f>
        <v>3.3528747030618588E-3</v>
      </c>
      <c r="AL178" s="3">
        <f>'Population at Risk'!AL178/'Population at Risk'!AL$5</f>
        <v>1.7963810885285175E-3</v>
      </c>
      <c r="AM178" s="3">
        <f>'Population at Risk'!AM178/'Population at Risk'!AM$5</f>
        <v>1.5896248470959429E-3</v>
      </c>
      <c r="AN178" s="3">
        <f>'Population at Risk'!AN178/'Population at Risk'!AN$5</f>
        <v>4.9146641343106702E-3</v>
      </c>
      <c r="AO178" s="3">
        <f>'Population at Risk'!AO178/'Population at Risk'!AO$5</f>
        <v>4.9146641343106676E-3</v>
      </c>
      <c r="AP178" s="3">
        <f>'Population at Risk'!AP178/'Population at Risk'!AP$5</f>
        <v>4.3463535000843167E-3</v>
      </c>
      <c r="AQ178" s="3">
        <f>'Population at Risk'!AQ178/'Population at Risk'!AQ$5</f>
        <v>1.6645217684906925E-3</v>
      </c>
      <c r="AR178" s="3">
        <f>'Population at Risk'!AR178/'Population at Risk'!AR$5</f>
        <v>2.9243722821681154E-3</v>
      </c>
      <c r="AS178" s="3">
        <f>'Population at Risk'!AS178/'Population at Risk'!AS$5</f>
        <v>3.3837691890878539E-3</v>
      </c>
      <c r="AT178" s="3">
        <f>'Population at Risk'!AT178/'Population at Risk'!AT$5</f>
        <v>6.8853600472993954E-3</v>
      </c>
      <c r="AU178" s="3">
        <f>'Population at Risk'!AU178/'Population at Risk'!AU$5</f>
        <v>6.885360047299398E-3</v>
      </c>
      <c r="AV178" s="3">
        <f>'Population at Risk'!AV178/'Population at Risk'!AV$5</f>
        <v>1.1458134526931211E-3</v>
      </c>
      <c r="AW178" s="3">
        <f>'Population at Risk'!AW178/'Population at Risk'!AW$5</f>
        <v>2.0209908199713602E-3</v>
      </c>
      <c r="AX178" s="3">
        <f>'Population at Risk'!AX178/'Population at Risk'!AX$5</f>
        <v>5.476172012054162E-3</v>
      </c>
      <c r="AY178" s="3">
        <f>'Population at Risk'!AY178/'Population at Risk'!AY$5</f>
        <v>3.3273689947917982E-3</v>
      </c>
      <c r="AZ178" s="3">
        <f>'Population at Risk'!AZ178/'Population at Risk'!AZ$5</f>
        <v>4.6266289803724731E-3</v>
      </c>
      <c r="BA178" s="3">
        <f>'Population at Risk'!BA178/'Population at Risk'!BA$5</f>
        <v>1.0936780513825083E-3</v>
      </c>
      <c r="BB178" s="3">
        <f>'Population at Risk'!BB178/'Population at Risk'!BB$5</f>
        <v>2.2976249183540372E-3</v>
      </c>
      <c r="BC178" s="5">
        <f>'Population at Risk'!BC178/'Population at Risk'!BC$5</f>
        <v>8.0651907630612451E-4</v>
      </c>
      <c r="BD178" s="9">
        <v>176</v>
      </c>
    </row>
    <row r="179" spans="1:56" x14ac:dyDescent="0.35">
      <c r="A179" s="3"/>
      <c r="B179" s="3" t="s">
        <v>64</v>
      </c>
      <c r="C179" s="60">
        <f>'Population at Risk'!C179/'Population at Risk'!C$5</f>
        <v>6.6867771870082375E-3</v>
      </c>
      <c r="D179" s="3">
        <f>'Population at Risk'!D179/'Population at Risk'!D$5</f>
        <v>6.6948492558810907E-3</v>
      </c>
      <c r="E179" s="3">
        <f>'Population at Risk'!E179/'Population at Risk'!E$5</f>
        <v>6.7047398315895866E-3</v>
      </c>
      <c r="F179" s="3">
        <f>'Population at Risk'!F179/'Population at Risk'!F$5</f>
        <v>3.8521080600180577E-3</v>
      </c>
      <c r="G179" s="3">
        <f>'Population at Risk'!G179/'Population at Risk'!G$5</f>
        <v>3.2044419611267885E-3</v>
      </c>
      <c r="H179" s="3">
        <f>'Population at Risk'!H179/'Population at Risk'!H$5</f>
        <v>2.0776832052051344E-3</v>
      </c>
      <c r="I179" s="3">
        <f>'Population at Risk'!I179/'Population at Risk'!I$5</f>
        <v>4.435075069351045E-3</v>
      </c>
      <c r="J179" s="3">
        <f>'Population at Risk'!J179/'Population at Risk'!J$5</f>
        <v>4.9334788270064614E-3</v>
      </c>
      <c r="K179" s="3">
        <f>'Population at Risk'!K179/'Population at Risk'!K$5</f>
        <v>2.3116158220272435E-3</v>
      </c>
      <c r="L179" s="3">
        <f>'Population at Risk'!L179/'Population at Risk'!L$5</f>
        <v>2.4354970232740498E-3</v>
      </c>
      <c r="M179" s="3">
        <f>'Population at Risk'!M179/'Population at Risk'!M$5</f>
        <v>2.4354970232740502E-3</v>
      </c>
      <c r="N179" s="3">
        <f>'Population at Risk'!N179/'Population at Risk'!N$5</f>
        <v>4.554506443979635E-3</v>
      </c>
      <c r="O179" s="3">
        <f>'Population at Risk'!O179/'Population at Risk'!O$5</f>
        <v>2.1444368335505675E-3</v>
      </c>
      <c r="P179" s="3">
        <f>'Population at Risk'!P179/'Population at Risk'!P$5</f>
        <v>3.0113124296112458E-3</v>
      </c>
      <c r="Q179" s="3">
        <f>'Population at Risk'!Q179/'Population at Risk'!Q$5</f>
        <v>5.0088096914337197E-3</v>
      </c>
      <c r="R179" s="3">
        <f>'Population at Risk'!R179/'Population at Risk'!R$5</f>
        <v>3.1914329407081916E-3</v>
      </c>
      <c r="S179" s="3">
        <f>'Population at Risk'!S179/'Population at Risk'!S$5</f>
        <v>4.8458868375265652E-3</v>
      </c>
      <c r="T179" s="3">
        <f>'Population at Risk'!T179/'Population at Risk'!T$5</f>
        <v>6.844437211562142E-3</v>
      </c>
      <c r="U179" s="3">
        <f>'Population at Risk'!U179/'Population at Risk'!U$5</f>
        <v>9.9160079005651634E-4</v>
      </c>
      <c r="V179" s="3">
        <f>'Population at Risk'!V179/'Population at Risk'!V$5</f>
        <v>3.3366245546356962E-3</v>
      </c>
      <c r="W179" s="3">
        <f>'Population at Risk'!W179/'Population at Risk'!W$5</f>
        <v>2.8814718940539412E-3</v>
      </c>
      <c r="X179" s="3">
        <f>'Population at Risk'!X179/'Population at Risk'!X$5</f>
        <v>2.8814718940539412E-3</v>
      </c>
      <c r="Y179" s="3">
        <f>'Population at Risk'!Y179/'Population at Risk'!Y$5</f>
        <v>4.0645024087251772E-3</v>
      </c>
      <c r="Z179" s="3">
        <f>'Population at Risk'!Z179/'Population at Risk'!Z$5</f>
        <v>4.7771116140103822E-3</v>
      </c>
      <c r="AA179" s="3">
        <f>'Population at Risk'!AA179/'Population at Risk'!AA$5</f>
        <v>3.2739736197571483E-3</v>
      </c>
      <c r="AB179" s="3">
        <f>'Population at Risk'!AB179/'Population at Risk'!AB$5</f>
        <v>6.4783090400050572E-3</v>
      </c>
      <c r="AC179" s="3">
        <f>'Population at Risk'!AC179/'Population at Risk'!AC$5</f>
        <v>3.6491312608254133E-3</v>
      </c>
      <c r="AD179" s="3">
        <f>'Population at Risk'!AD179/'Population at Risk'!AD$5</f>
        <v>5.0164779418501266E-3</v>
      </c>
      <c r="AE179" s="3">
        <f>'Population at Risk'!AE179/'Population at Risk'!AE$5</f>
        <v>5.4799033772892723E-3</v>
      </c>
      <c r="AF179" s="3">
        <f>'Population at Risk'!AF179/'Population at Risk'!AF$5</f>
        <v>2.2363672273860032E-3</v>
      </c>
      <c r="AG179" s="3">
        <f>'Population at Risk'!AG179/'Population at Risk'!AG$5</f>
        <v>5.4799033772892731E-3</v>
      </c>
      <c r="AH179" s="3">
        <f>'Population at Risk'!AH179/'Population at Risk'!AH$5</f>
        <v>2.6784371579723137E-3</v>
      </c>
      <c r="AI179" s="3">
        <f>'Population at Risk'!AI179/'Population at Risk'!AI$5</f>
        <v>5.7803797219708707E-3</v>
      </c>
      <c r="AJ179" s="3">
        <f>'Population at Risk'!AJ179/'Population at Risk'!AJ$5</f>
        <v>2.833206942836273E-3</v>
      </c>
      <c r="AK179" s="3">
        <f>'Population at Risk'!AK179/'Population at Risk'!AK$5</f>
        <v>5.5836874698344634E-3</v>
      </c>
      <c r="AL179" s="3">
        <f>'Population at Risk'!AL179/'Population at Risk'!AL$5</f>
        <v>2.5071620347732371E-3</v>
      </c>
      <c r="AM179" s="3">
        <f>'Population at Risk'!AM179/'Population at Risk'!AM$5</f>
        <v>2.3122301434785504E-3</v>
      </c>
      <c r="AN179" s="3">
        <f>'Population at Risk'!AN179/'Population at Risk'!AN$5</f>
        <v>8.1279198751841794E-3</v>
      </c>
      <c r="AO179" s="3">
        <f>'Population at Risk'!AO179/'Population at Risk'!AO$5</f>
        <v>8.1279198751841759E-3</v>
      </c>
      <c r="AP179" s="3">
        <f>'Population at Risk'!AP179/'Population at Risk'!AP$5</f>
        <v>6.0949300182196299E-3</v>
      </c>
      <c r="AQ179" s="3">
        <f>'Population at Risk'!AQ179/'Population at Risk'!AQ$5</f>
        <v>2.299506838082002E-3</v>
      </c>
      <c r="AR179" s="3">
        <f>'Population at Risk'!AR179/'Population at Risk'!AR$5</f>
        <v>4.2084822047814665E-3</v>
      </c>
      <c r="AS179" s="3">
        <f>'Population at Risk'!AS179/'Population at Risk'!AS$5</f>
        <v>4.7836015159033081E-3</v>
      </c>
      <c r="AT179" s="3">
        <f>'Population at Risk'!AT179/'Population at Risk'!AT$5</f>
        <v>1.3110803947796287E-2</v>
      </c>
      <c r="AU179" s="3">
        <f>'Population at Risk'!AU179/'Population at Risk'!AU$5</f>
        <v>1.3110803947796292E-2</v>
      </c>
      <c r="AV179" s="3">
        <f>'Population at Risk'!AV179/'Population at Risk'!AV$5</f>
        <v>1.4848760645874975E-3</v>
      </c>
      <c r="AW179" s="3">
        <f>'Population at Risk'!AW179/'Population at Risk'!AW$5</f>
        <v>3.0078329358460922E-3</v>
      </c>
      <c r="AX179" s="3">
        <f>'Population at Risk'!AX179/'Population at Risk'!AX$5</f>
        <v>6.2720312524613166E-3</v>
      </c>
      <c r="AY179" s="3">
        <f>'Population at Risk'!AY179/'Population at Risk'!AY$5</f>
        <v>4.0191452750255128E-3</v>
      </c>
      <c r="AZ179" s="3">
        <f>'Population at Risk'!AZ179/'Population at Risk'!AZ$5</f>
        <v>5.0942432172396291E-3</v>
      </c>
      <c r="BA179" s="3">
        <f>'Population at Risk'!BA179/'Population at Risk'!BA$5</f>
        <v>1.6932989619109387E-3</v>
      </c>
      <c r="BB179" s="3">
        <f>'Population at Risk'!BB179/'Population at Risk'!BB$5</f>
        <v>4.1840924627865889E-3</v>
      </c>
      <c r="BC179" s="5">
        <f>'Population at Risk'!BC179/'Population at Risk'!BC$5</f>
        <v>9.916007900565159E-4</v>
      </c>
      <c r="BD179" s="9">
        <v>177</v>
      </c>
    </row>
    <row r="180" spans="1:56" x14ac:dyDescent="0.35">
      <c r="A180" s="3"/>
      <c r="B180" s="3" t="s">
        <v>65</v>
      </c>
      <c r="C180" s="60">
        <f>'Population at Risk'!C180/'Population at Risk'!C$5</f>
        <v>5.2926351876176839E-3</v>
      </c>
      <c r="D180" s="3">
        <f>'Population at Risk'!D180/'Population at Risk'!D$5</f>
        <v>6.8074813093111225E-3</v>
      </c>
      <c r="E180" s="3">
        <f>'Population at Risk'!E180/'Population at Risk'!E$5</f>
        <v>8.1580957984709879E-3</v>
      </c>
      <c r="F180" s="3">
        <f>'Population at Risk'!F180/'Population at Risk'!F$5</f>
        <v>4.316070362017063E-3</v>
      </c>
      <c r="G180" s="3">
        <f>'Population at Risk'!G180/'Population at Risk'!G$5</f>
        <v>3.3622962449261374E-3</v>
      </c>
      <c r="H180" s="3">
        <f>'Population at Risk'!H180/'Population at Risk'!H$5</f>
        <v>2.2573000409003416E-3</v>
      </c>
      <c r="I180" s="3">
        <f>'Population at Risk'!I180/'Population at Risk'!I$5</f>
        <v>5.1518548785390922E-3</v>
      </c>
      <c r="J180" s="3">
        <f>'Population at Risk'!J180/'Population at Risk'!J$5</f>
        <v>4.4686221594161871E-3</v>
      </c>
      <c r="K180" s="3">
        <f>'Population at Risk'!K180/'Population at Risk'!K$5</f>
        <v>3.1041698181508703E-3</v>
      </c>
      <c r="L180" s="3">
        <f>'Population at Risk'!L180/'Population at Risk'!L$5</f>
        <v>2.5037069893295008E-3</v>
      </c>
      <c r="M180" s="3">
        <f>'Population at Risk'!M180/'Population at Risk'!M$5</f>
        <v>2.5037069893295016E-3</v>
      </c>
      <c r="N180" s="3">
        <f>'Population at Risk'!N180/'Population at Risk'!N$5</f>
        <v>3.5641979286053049E-3</v>
      </c>
      <c r="O180" s="3">
        <f>'Population at Risk'!O180/'Population at Risk'!O$5</f>
        <v>2.3994790783175039E-3</v>
      </c>
      <c r="P180" s="3">
        <f>'Population at Risk'!P180/'Population at Risk'!P$5</f>
        <v>3.2254195060285595E-3</v>
      </c>
      <c r="Q180" s="3">
        <f>'Population at Risk'!Q180/'Population at Risk'!Q$5</f>
        <v>5.563195320086616E-3</v>
      </c>
      <c r="R180" s="3">
        <f>'Population at Risk'!R180/'Population at Risk'!R$5</f>
        <v>2.8488969444541712E-3</v>
      </c>
      <c r="S180" s="3">
        <f>'Population at Risk'!S180/'Population at Risk'!S$5</f>
        <v>4.7628915587849411E-3</v>
      </c>
      <c r="T180" s="3">
        <f>'Population at Risk'!T180/'Population at Risk'!T$5</f>
        <v>5.7734807440018568E-3</v>
      </c>
      <c r="U180" s="3">
        <f>'Population at Risk'!U180/'Population at Risk'!U$5</f>
        <v>1.4753084925231096E-3</v>
      </c>
      <c r="V180" s="3">
        <f>'Population at Risk'!V180/'Population at Risk'!V$5</f>
        <v>3.7924005891606751E-3</v>
      </c>
      <c r="W180" s="3">
        <f>'Population at Risk'!W180/'Population at Risk'!W$5</f>
        <v>3.0383115034771308E-3</v>
      </c>
      <c r="X180" s="3">
        <f>'Population at Risk'!X180/'Population at Risk'!X$5</f>
        <v>3.0383115034771299E-3</v>
      </c>
      <c r="Y180" s="3">
        <f>'Population at Risk'!Y180/'Population at Risk'!Y$5</f>
        <v>4.0944732149154357E-3</v>
      </c>
      <c r="Z180" s="3">
        <f>'Population at Risk'!Z180/'Population at Risk'!Z$5</f>
        <v>3.8090933914448019E-3</v>
      </c>
      <c r="AA180" s="3">
        <f>'Population at Risk'!AA180/'Population at Risk'!AA$5</f>
        <v>3.1565200406391465E-3</v>
      </c>
      <c r="AB180" s="3">
        <f>'Population at Risk'!AB180/'Population at Risk'!AB$5</f>
        <v>6.7156008680448612E-3</v>
      </c>
      <c r="AC180" s="3">
        <f>'Population at Risk'!AC180/'Population at Risk'!AC$5</f>
        <v>3.2031780786632774E-3</v>
      </c>
      <c r="AD180" s="3">
        <f>'Population at Risk'!AD180/'Population at Risk'!AD$5</f>
        <v>5.875690237555682E-3</v>
      </c>
      <c r="AE180" s="3">
        <f>'Population at Risk'!AE180/'Population at Risk'!AE$5</f>
        <v>6.5635828265661464E-3</v>
      </c>
      <c r="AF180" s="3">
        <f>'Population at Risk'!AF180/'Population at Risk'!AF$5</f>
        <v>1.9980083379467425E-3</v>
      </c>
      <c r="AG180" s="3">
        <f>'Population at Risk'!AG180/'Population at Risk'!AG$5</f>
        <v>6.5635828265661472E-3</v>
      </c>
      <c r="AH180" s="3">
        <f>'Population at Risk'!AH180/'Population at Risk'!AH$5</f>
        <v>3.0914452058647783E-3</v>
      </c>
      <c r="AI180" s="3">
        <f>'Population at Risk'!AI180/'Population at Risk'!AI$5</f>
        <v>5.4702130051821896E-3</v>
      </c>
      <c r="AJ180" s="3">
        <f>'Population at Risk'!AJ180/'Population at Risk'!AJ$5</f>
        <v>3.5396689337772653E-3</v>
      </c>
      <c r="AK180" s="3">
        <f>'Population at Risk'!AK180/'Population at Risk'!AK$5</f>
        <v>6.3402677429027377E-3</v>
      </c>
      <c r="AL180" s="3">
        <f>'Population at Risk'!AL180/'Population at Risk'!AL$5</f>
        <v>2.3611626391739924E-3</v>
      </c>
      <c r="AM180" s="3">
        <f>'Population at Risk'!AM180/'Population at Risk'!AM$5</f>
        <v>2.5576937972838099E-3</v>
      </c>
      <c r="AN180" s="3">
        <f>'Population at Risk'!AN180/'Population at Risk'!AN$5</f>
        <v>9.1715827385346789E-3</v>
      </c>
      <c r="AO180" s="3">
        <f>'Population at Risk'!AO180/'Population at Risk'!AO$5</f>
        <v>9.1715827385346737E-3</v>
      </c>
      <c r="AP180" s="3">
        <f>'Population at Risk'!AP180/'Population at Risk'!AP$5</f>
        <v>7.3429185727793807E-3</v>
      </c>
      <c r="AQ180" s="3">
        <f>'Population at Risk'!AQ180/'Population at Risk'!AQ$5</f>
        <v>2.6337018318832524E-3</v>
      </c>
      <c r="AR180" s="3">
        <f>'Population at Risk'!AR180/'Population at Risk'!AR$5</f>
        <v>4.2594628314956869E-3</v>
      </c>
      <c r="AS180" s="3">
        <f>'Population at Risk'!AS180/'Population at Risk'!AS$5</f>
        <v>5.5567088316048532E-3</v>
      </c>
      <c r="AT180" s="3">
        <f>'Population at Risk'!AT180/'Population at Risk'!AT$5</f>
        <v>1.2428245824700602E-2</v>
      </c>
      <c r="AU180" s="3">
        <f>'Population at Risk'!AU180/'Population at Risk'!AU$5</f>
        <v>1.2428245824700606E-2</v>
      </c>
      <c r="AV180" s="3">
        <f>'Population at Risk'!AV180/'Population at Risk'!AV$5</f>
        <v>1.9105743220118995E-3</v>
      </c>
      <c r="AW180" s="3">
        <f>'Population at Risk'!AW180/'Population at Risk'!AW$5</f>
        <v>3.5821742527962445E-3</v>
      </c>
      <c r="AX180" s="3">
        <f>'Population at Risk'!AX180/'Population at Risk'!AX$5</f>
        <v>5.0902322603103541E-3</v>
      </c>
      <c r="AY180" s="3">
        <f>'Population at Risk'!AY180/'Population at Risk'!AY$5</f>
        <v>4.2194029486505875E-3</v>
      </c>
      <c r="AZ180" s="3">
        <f>'Population at Risk'!AZ180/'Population at Risk'!AZ$5</f>
        <v>5.335780611160473E-3</v>
      </c>
      <c r="BA180" s="3">
        <f>'Population at Risk'!BA180/'Population at Risk'!BA$5</f>
        <v>1.6873575620445845E-3</v>
      </c>
      <c r="BB180" s="3">
        <f>'Population at Risk'!BB180/'Population at Risk'!BB$5</f>
        <v>5.0025376950282776E-3</v>
      </c>
      <c r="BC180" s="5">
        <f>'Population at Risk'!BC180/'Population at Risk'!BC$5</f>
        <v>1.4753084925231089E-3</v>
      </c>
      <c r="BD180" s="9">
        <v>178</v>
      </c>
    </row>
    <row r="181" spans="1:56" x14ac:dyDescent="0.35">
      <c r="A181" s="3"/>
      <c r="B181" s="3" t="s">
        <v>66</v>
      </c>
      <c r="C181" s="60">
        <f>'Population at Risk'!C181/'Population at Risk'!C$5</f>
        <v>6.0318991318236504E-3</v>
      </c>
      <c r="D181" s="3">
        <f>'Population at Risk'!D181/'Population at Risk'!D$5</f>
        <v>9.4258083301661921E-3</v>
      </c>
      <c r="E181" s="3">
        <f>'Population at Risk'!E181/'Population at Risk'!E$5</f>
        <v>1.2449410995011146E-2</v>
      </c>
      <c r="F181" s="3">
        <f>'Population at Risk'!F181/'Population at Risk'!F$5</f>
        <v>6.8323360569809491E-3</v>
      </c>
      <c r="G181" s="3">
        <f>'Population at Risk'!G181/'Population at Risk'!G$5</f>
        <v>6.0316992535499108E-3</v>
      </c>
      <c r="H181" s="3">
        <f>'Population at Risk'!H181/'Population at Risk'!H$5</f>
        <v>3.635307749238482E-3</v>
      </c>
      <c r="I181" s="3">
        <f>'Population at Risk'!I181/'Population at Risk'!I$5</f>
        <v>7.7703844982041697E-3</v>
      </c>
      <c r="J181" s="3">
        <f>'Population at Risk'!J181/'Population at Risk'!J$5</f>
        <v>7.1851819625934812E-3</v>
      </c>
      <c r="K181" s="3">
        <f>'Population at Risk'!K181/'Population at Risk'!K$5</f>
        <v>4.7276249427333564E-3</v>
      </c>
      <c r="L181" s="3">
        <f>'Population at Risk'!L181/'Population at Risk'!L$5</f>
        <v>3.5606547543221428E-3</v>
      </c>
      <c r="M181" s="3">
        <f>'Population at Risk'!M181/'Population at Risk'!M$5</f>
        <v>3.5606547543221437E-3</v>
      </c>
      <c r="N181" s="3">
        <f>'Population at Risk'!N181/'Population at Risk'!N$5</f>
        <v>4.4180466210480109E-3</v>
      </c>
      <c r="O181" s="3">
        <f>'Population at Risk'!O181/'Population at Risk'!O$5</f>
        <v>4.1456387113806706E-3</v>
      </c>
      <c r="P181" s="3">
        <f>'Population at Risk'!P181/'Population at Risk'!P$5</f>
        <v>5.0856752433028974E-3</v>
      </c>
      <c r="Q181" s="3">
        <f>'Population at Risk'!Q181/'Population at Risk'!Q$5</f>
        <v>9.0584647914236927E-3</v>
      </c>
      <c r="R181" s="3">
        <f>'Population at Risk'!R181/'Population at Risk'!R$5</f>
        <v>4.950844715914453E-3</v>
      </c>
      <c r="S181" s="3">
        <f>'Population at Risk'!S181/'Population at Risk'!S$5</f>
        <v>6.4019384170855842E-3</v>
      </c>
      <c r="T181" s="3">
        <f>'Population at Risk'!T181/'Population at Risk'!T$5</f>
        <v>6.3253626150074583E-3</v>
      </c>
      <c r="U181" s="3">
        <f>'Population at Risk'!U181/'Population at Risk'!U$5</f>
        <v>1.6318732309443509E-3</v>
      </c>
      <c r="V181" s="3">
        <f>'Population at Risk'!V181/'Population at Risk'!V$5</f>
        <v>5.9348647050652993E-3</v>
      </c>
      <c r="W181" s="3">
        <f>'Population at Risk'!W181/'Population at Risk'!W$5</f>
        <v>4.7830001512734095E-3</v>
      </c>
      <c r="X181" s="3">
        <f>'Population at Risk'!X181/'Population at Risk'!X$5</f>
        <v>4.7830001512734087E-3</v>
      </c>
      <c r="Y181" s="3">
        <f>'Population at Risk'!Y181/'Population at Risk'!Y$5</f>
        <v>6.496179506680173E-3</v>
      </c>
      <c r="Z181" s="3">
        <f>'Population at Risk'!Z181/'Population at Risk'!Z$5</f>
        <v>4.107458458096549E-3</v>
      </c>
      <c r="AA181" s="3">
        <f>'Population at Risk'!AA181/'Population at Risk'!AA$5</f>
        <v>4.5562732622057307E-3</v>
      </c>
      <c r="AB181" s="3">
        <f>'Population at Risk'!AB181/'Population at Risk'!AB$5</f>
        <v>9.3533160255195574E-3</v>
      </c>
      <c r="AC181" s="3">
        <f>'Population at Risk'!AC181/'Population at Risk'!AC$5</f>
        <v>4.1220511417395297E-3</v>
      </c>
      <c r="AD181" s="3">
        <f>'Population at Risk'!AD181/'Population at Risk'!AD$5</f>
        <v>8.6282499373921545E-3</v>
      </c>
      <c r="AE181" s="3">
        <f>'Population at Risk'!AE181/'Population at Risk'!AE$5</f>
        <v>9.2323255096302542E-3</v>
      </c>
      <c r="AF181" s="3">
        <f>'Population at Risk'!AF181/'Population at Risk'!AF$5</f>
        <v>4.1441270519315433E-3</v>
      </c>
      <c r="AG181" s="3">
        <f>'Population at Risk'!AG181/'Population at Risk'!AG$5</f>
        <v>9.232325509630256E-3</v>
      </c>
      <c r="AH181" s="3">
        <f>'Population at Risk'!AH181/'Population at Risk'!AH$5</f>
        <v>5.2728645000349539E-3</v>
      </c>
      <c r="AI181" s="3">
        <f>'Population at Risk'!AI181/'Population at Risk'!AI$5</f>
        <v>6.9095140730298489E-3</v>
      </c>
      <c r="AJ181" s="3">
        <f>'Population at Risk'!AJ181/'Population at Risk'!AJ$5</f>
        <v>5.3107792522438749E-3</v>
      </c>
      <c r="AK181" s="3">
        <f>'Population at Risk'!AK181/'Population at Risk'!AK$5</f>
        <v>9.061543235474161E-3</v>
      </c>
      <c r="AL181" s="3">
        <f>'Population at Risk'!AL181/'Population at Risk'!AL$5</f>
        <v>3.7809296809563102E-3</v>
      </c>
      <c r="AM181" s="3">
        <f>'Population at Risk'!AM181/'Population at Risk'!AM$5</f>
        <v>4.188672882847814E-3</v>
      </c>
      <c r="AN181" s="3">
        <f>'Population at Risk'!AN181/'Population at Risk'!AN$5</f>
        <v>1.4612765785361151E-2</v>
      </c>
      <c r="AO181" s="3">
        <f>'Population at Risk'!AO181/'Population at Risk'!AO$5</f>
        <v>1.4612765785361149E-2</v>
      </c>
      <c r="AP181" s="3">
        <f>'Population at Risk'!AP181/'Population at Risk'!AP$5</f>
        <v>1.0184153312912165E-2</v>
      </c>
      <c r="AQ181" s="3">
        <f>'Population at Risk'!AQ181/'Population at Risk'!AQ$5</f>
        <v>3.8361718349906359E-3</v>
      </c>
      <c r="AR181" s="3">
        <f>'Population at Risk'!AR181/'Population at Risk'!AR$5</f>
        <v>6.0561910882898536E-3</v>
      </c>
      <c r="AS181" s="3">
        <f>'Population at Risk'!AS181/'Population at Risk'!AS$5</f>
        <v>8.381013282420028E-3</v>
      </c>
      <c r="AT181" s="3">
        <f>'Population at Risk'!AT181/'Population at Risk'!AT$5</f>
        <v>1.9856876276766286E-2</v>
      </c>
      <c r="AU181" s="3">
        <f>'Population at Risk'!AU181/'Population at Risk'!AU$5</f>
        <v>1.9856876276766293E-2</v>
      </c>
      <c r="AV181" s="3">
        <f>'Population at Risk'!AV181/'Population at Risk'!AV$5</f>
        <v>2.8247613495084975E-3</v>
      </c>
      <c r="AW181" s="3">
        <f>'Population at Risk'!AW181/'Population at Risk'!AW$5</f>
        <v>6.2828388081740327E-3</v>
      </c>
      <c r="AX181" s="3">
        <f>'Population at Risk'!AX181/'Population at Risk'!AX$5</f>
        <v>8.3388387924029032E-3</v>
      </c>
      <c r="AY181" s="3">
        <f>'Population at Risk'!AY181/'Population at Risk'!AY$5</f>
        <v>6.1454746917037149E-3</v>
      </c>
      <c r="AZ181" s="3">
        <f>'Population at Risk'!AZ181/'Population at Risk'!AZ$5</f>
        <v>7.4401081780086781E-3</v>
      </c>
      <c r="BA181" s="3">
        <f>'Population at Risk'!BA181/'Population at Risk'!BA$5</f>
        <v>2.3007439478112293E-3</v>
      </c>
      <c r="BB181" s="3">
        <f>'Population at Risk'!BB181/'Population at Risk'!BB$5</f>
        <v>7.3623015010053248E-3</v>
      </c>
      <c r="BC181" s="5">
        <f>'Population at Risk'!BC181/'Population at Risk'!BC$5</f>
        <v>1.6318732309443505E-3</v>
      </c>
      <c r="BD181" s="9">
        <v>179</v>
      </c>
    </row>
    <row r="182" spans="1:56" x14ac:dyDescent="0.35">
      <c r="A182" s="3"/>
      <c r="B182" s="3" t="s">
        <v>67</v>
      </c>
      <c r="C182" s="60">
        <f>'Population at Risk'!C182/'Population at Risk'!C$5</f>
        <v>4.8292629201256839E-3</v>
      </c>
      <c r="D182" s="3">
        <f>'Population at Risk'!D182/'Population at Risk'!D$5</f>
        <v>9.423605523825887E-3</v>
      </c>
      <c r="E182" s="3">
        <f>'Population at Risk'!E182/'Population at Risk'!E$5</f>
        <v>1.3515313742410094E-2</v>
      </c>
      <c r="F182" s="3">
        <f>'Population at Risk'!F182/'Population at Risk'!F$5</f>
        <v>7.3785647587841438E-3</v>
      </c>
      <c r="G182" s="3">
        <f>'Population at Risk'!G182/'Population at Risk'!G$5</f>
        <v>7.4325353565816554E-3</v>
      </c>
      <c r="H182" s="3">
        <f>'Population at Risk'!H182/'Population at Risk'!H$5</f>
        <v>4.4713018657880979E-3</v>
      </c>
      <c r="I182" s="3">
        <f>'Population at Risk'!I182/'Population at Risk'!I$5</f>
        <v>1.0250993502916283E-2</v>
      </c>
      <c r="J182" s="3">
        <f>'Population at Risk'!J182/'Population at Risk'!J$5</f>
        <v>8.761522903366542E-3</v>
      </c>
      <c r="K182" s="3">
        <f>'Population at Risk'!K182/'Population at Risk'!K$5</f>
        <v>6.2776659075639658E-3</v>
      </c>
      <c r="L182" s="3">
        <f>'Population at Risk'!L182/'Population at Risk'!L$5</f>
        <v>4.4081494396484046E-3</v>
      </c>
      <c r="M182" s="3">
        <f>'Population at Risk'!M182/'Population at Risk'!M$5</f>
        <v>4.4081494396484063E-3</v>
      </c>
      <c r="N182" s="3">
        <f>'Population at Risk'!N182/'Population at Risk'!N$5</f>
        <v>4.3310244906334281E-3</v>
      </c>
      <c r="O182" s="3">
        <f>'Population at Risk'!O182/'Population at Risk'!O$5</f>
        <v>4.267793811531851E-3</v>
      </c>
      <c r="P182" s="3">
        <f>'Population at Risk'!P182/'Population at Risk'!P$5</f>
        <v>6.048103825202847E-3</v>
      </c>
      <c r="Q182" s="3">
        <f>'Population at Risk'!Q182/'Population at Risk'!Q$5</f>
        <v>1.0930673589651137E-2</v>
      </c>
      <c r="R182" s="3">
        <f>'Population at Risk'!R182/'Population at Risk'!R$5</f>
        <v>5.6738641174960197E-3</v>
      </c>
      <c r="S182" s="3">
        <f>'Population at Risk'!S182/'Population at Risk'!S$5</f>
        <v>6.689546299383938E-3</v>
      </c>
      <c r="T182" s="3">
        <f>'Population at Risk'!T182/'Population at Risk'!T$5</f>
        <v>5.395776629644738E-3</v>
      </c>
      <c r="U182" s="3">
        <f>'Population at Risk'!U182/'Population at Risk'!U$5</f>
        <v>1.8447262610675271E-3</v>
      </c>
      <c r="V182" s="3">
        <f>'Population at Risk'!V182/'Population at Risk'!V$5</f>
        <v>7.2971715874182268E-3</v>
      </c>
      <c r="W182" s="3">
        <f>'Population at Risk'!W182/'Population at Risk'!W$5</f>
        <v>5.5159654988399158E-3</v>
      </c>
      <c r="X182" s="3">
        <f>'Population at Risk'!X182/'Population at Risk'!X$5</f>
        <v>5.515965498839915E-3</v>
      </c>
      <c r="Y182" s="3">
        <f>'Population at Risk'!Y182/'Population at Risk'!Y$5</f>
        <v>7.9536773553939445E-3</v>
      </c>
      <c r="Z182" s="3">
        <f>'Population at Risk'!Z182/'Population at Risk'!Z$5</f>
        <v>3.4608031906411159E-3</v>
      </c>
      <c r="AA182" s="3">
        <f>'Population at Risk'!AA182/'Population at Risk'!AA$5</f>
        <v>4.7680704235617327E-3</v>
      </c>
      <c r="AB182" s="3">
        <f>'Population at Risk'!AB182/'Population at Risk'!AB$5</f>
        <v>9.8292394534366338E-3</v>
      </c>
      <c r="AC182" s="3">
        <f>'Population at Risk'!AC182/'Population at Risk'!AC$5</f>
        <v>4.1826820990760755E-3</v>
      </c>
      <c r="AD182" s="3">
        <f>'Population at Risk'!AD182/'Population at Risk'!AD$5</f>
        <v>1.0318352827750244E-2</v>
      </c>
      <c r="AE182" s="3">
        <f>'Population at Risk'!AE182/'Population at Risk'!AE$5</f>
        <v>1.095935894605248E-2</v>
      </c>
      <c r="AF182" s="3">
        <f>'Population at Risk'!AF182/'Population at Risk'!AF$5</f>
        <v>4.7919682535982611E-3</v>
      </c>
      <c r="AG182" s="3">
        <f>'Population at Risk'!AG182/'Population at Risk'!AG$5</f>
        <v>1.0959358946052482E-2</v>
      </c>
      <c r="AH182" s="3">
        <f>'Population at Risk'!AH182/'Population at Risk'!AH$5</f>
        <v>5.7296344946728946E-3</v>
      </c>
      <c r="AI182" s="3">
        <f>'Population at Risk'!AI182/'Population at Risk'!AI$5</f>
        <v>6.6686542514700067E-3</v>
      </c>
      <c r="AJ182" s="3">
        <f>'Population at Risk'!AJ182/'Population at Risk'!AJ$5</f>
        <v>5.0948939167868067E-3</v>
      </c>
      <c r="AK182" s="3">
        <f>'Population at Risk'!AK182/'Population at Risk'!AK$5</f>
        <v>1.1528704298573906E-2</v>
      </c>
      <c r="AL182" s="3">
        <f>'Population at Risk'!AL182/'Population at Risk'!AL$5</f>
        <v>4.8812392951408613E-3</v>
      </c>
      <c r="AM182" s="3">
        <f>'Population at Risk'!AM182/'Population at Risk'!AM$5</f>
        <v>4.7191281757543941E-3</v>
      </c>
      <c r="AN182" s="3">
        <f>'Population at Risk'!AN182/'Population at Risk'!AN$5</f>
        <v>1.5679729636355774E-2</v>
      </c>
      <c r="AO182" s="3">
        <f>'Population at Risk'!AO182/'Population at Risk'!AO$5</f>
        <v>1.5679729636355774E-2</v>
      </c>
      <c r="AP182" s="3">
        <f>'Population at Risk'!AP182/'Population at Risk'!AP$5</f>
        <v>1.2884887640830012E-2</v>
      </c>
      <c r="AQ182" s="3">
        <f>'Population at Risk'!AQ182/'Population at Risk'!AQ$5</f>
        <v>4.5737242159267014E-3</v>
      </c>
      <c r="AR182" s="3">
        <f>'Population at Risk'!AR182/'Population at Risk'!AR$5</f>
        <v>6.6110342047627502E-3</v>
      </c>
      <c r="AS182" s="3">
        <f>'Population at Risk'!AS182/'Population at Risk'!AS$5</f>
        <v>1.1056558748900842E-2</v>
      </c>
      <c r="AT182" s="3">
        <f>'Population at Risk'!AT182/'Population at Risk'!AT$5</f>
        <v>2.1233508455617726E-2</v>
      </c>
      <c r="AU182" s="3">
        <f>'Population at Risk'!AU182/'Population at Risk'!AU$5</f>
        <v>2.1233508455617733E-2</v>
      </c>
      <c r="AV182" s="3">
        <f>'Population at Risk'!AV182/'Population at Risk'!AV$5</f>
        <v>4.0513024617950819E-3</v>
      </c>
      <c r="AW182" s="3">
        <f>'Population at Risk'!AW182/'Population at Risk'!AW$5</f>
        <v>6.6603014792789598E-3</v>
      </c>
      <c r="AX182" s="3">
        <f>'Population at Risk'!AX182/'Population at Risk'!AX$5</f>
        <v>9.8683812339441981E-3</v>
      </c>
      <c r="AY182" s="3">
        <f>'Population at Risk'!AY182/'Population at Risk'!AY$5</f>
        <v>7.0959645156553862E-3</v>
      </c>
      <c r="AZ182" s="3">
        <f>'Population at Risk'!AZ182/'Population at Risk'!AZ$5</f>
        <v>8.5971279978988065E-3</v>
      </c>
      <c r="BA182" s="3">
        <f>'Population at Risk'!BA182/'Population at Risk'!BA$5</f>
        <v>2.8933598131565459E-3</v>
      </c>
      <c r="BB182" s="3">
        <f>'Population at Risk'!BB182/'Population at Risk'!BB$5</f>
        <v>7.7849294573858301E-3</v>
      </c>
      <c r="BC182" s="5">
        <f>'Population at Risk'!BC182/'Population at Risk'!BC$5</f>
        <v>1.8447262610675271E-3</v>
      </c>
      <c r="BD182" s="9">
        <v>180</v>
      </c>
    </row>
    <row r="183" spans="1:56" x14ac:dyDescent="0.35">
      <c r="A183" s="3"/>
      <c r="B183" s="3" t="s">
        <v>68</v>
      </c>
      <c r="C183" s="60">
        <f>'Population at Risk'!C183/'Population at Risk'!C$5</f>
        <v>6.62817395510297E-3</v>
      </c>
      <c r="D183" s="3">
        <f>'Population at Risk'!D183/'Population at Risk'!D$5</f>
        <v>1.4470217918542977E-2</v>
      </c>
      <c r="E183" s="3">
        <f>'Population at Risk'!E183/'Population at Risk'!E$5</f>
        <v>2.1453666295893081E-2</v>
      </c>
      <c r="F183" s="3">
        <f>'Population at Risk'!F183/'Population at Risk'!F$5</f>
        <v>1.3030450801635137E-2</v>
      </c>
      <c r="G183" s="3">
        <f>'Population at Risk'!G183/'Population at Risk'!G$5</f>
        <v>1.3164925183415594E-2</v>
      </c>
      <c r="H183" s="3">
        <f>'Population at Risk'!H183/'Population at Risk'!H$5</f>
        <v>7.2001849223480513E-3</v>
      </c>
      <c r="I183" s="3">
        <f>'Population at Risk'!I183/'Population at Risk'!I$5</f>
        <v>1.8186987187401003E-2</v>
      </c>
      <c r="J183" s="3">
        <f>'Population at Risk'!J183/'Population at Risk'!J$5</f>
        <v>1.3764958267566579E-2</v>
      </c>
      <c r="K183" s="3">
        <f>'Population at Risk'!K183/'Population at Risk'!K$5</f>
        <v>1.0382081674339474E-2</v>
      </c>
      <c r="L183" s="3">
        <f>'Population at Risk'!L183/'Population at Risk'!L$5</f>
        <v>8.0609316035160691E-3</v>
      </c>
      <c r="M183" s="3">
        <f>'Population at Risk'!M183/'Population at Risk'!M$5</f>
        <v>8.0609316035160708E-3</v>
      </c>
      <c r="N183" s="3">
        <f>'Population at Risk'!N183/'Population at Risk'!N$5</f>
        <v>6.6996953694468753E-3</v>
      </c>
      <c r="O183" s="3">
        <f>'Population at Risk'!O183/'Population at Risk'!O$5</f>
        <v>6.8454345287626795E-3</v>
      </c>
      <c r="P183" s="3">
        <f>'Population at Risk'!P183/'Population at Risk'!P$5</f>
        <v>1.0315416254962254E-2</v>
      </c>
      <c r="Q183" s="3">
        <f>'Population at Risk'!Q183/'Population at Risk'!Q$5</f>
        <v>1.7575314332329159E-2</v>
      </c>
      <c r="R183" s="3">
        <f>'Population at Risk'!R183/'Population at Risk'!R$5</f>
        <v>9.2355746541283451E-3</v>
      </c>
      <c r="S183" s="3">
        <f>'Population at Risk'!S183/'Population at Risk'!S$5</f>
        <v>1.0165037763797485E-2</v>
      </c>
      <c r="T183" s="3">
        <f>'Population at Risk'!T183/'Population at Risk'!T$5</f>
        <v>6.8109275792342036E-3</v>
      </c>
      <c r="U183" s="3">
        <f>'Population at Risk'!U183/'Population at Risk'!U$5</f>
        <v>2.465010705911035E-3</v>
      </c>
      <c r="V183" s="3">
        <f>'Population at Risk'!V183/'Population at Risk'!V$5</f>
        <v>1.0989695782635468E-2</v>
      </c>
      <c r="W183" s="3">
        <f>'Population at Risk'!W183/'Population at Risk'!W$5</f>
        <v>9.1436648638426234E-3</v>
      </c>
      <c r="X183" s="3">
        <f>'Population at Risk'!X183/'Population at Risk'!X$5</f>
        <v>9.1436648638426217E-3</v>
      </c>
      <c r="Y183" s="3">
        <f>'Population at Risk'!Y183/'Population at Risk'!Y$5</f>
        <v>1.2241271683104137E-2</v>
      </c>
      <c r="Z183" s="3">
        <f>'Population at Risk'!Z183/'Population at Risk'!Z$5</f>
        <v>5.1571171203544913E-3</v>
      </c>
      <c r="AA183" s="3">
        <f>'Population at Risk'!AA183/'Population at Risk'!AA$5</f>
        <v>7.5885610688526273E-3</v>
      </c>
      <c r="AB183" s="3">
        <f>'Population at Risk'!AB183/'Population at Risk'!AB$5</f>
        <v>1.5072998603192793E-2</v>
      </c>
      <c r="AC183" s="3">
        <f>'Population at Risk'!AC183/'Population at Risk'!AC$5</f>
        <v>6.8420238004367629E-3</v>
      </c>
      <c r="AD183" s="3">
        <f>'Population at Risk'!AD183/'Population at Risk'!AD$5</f>
        <v>1.6499674352285165E-2</v>
      </c>
      <c r="AE183" s="3">
        <f>'Population at Risk'!AE183/'Population at Risk'!AE$5</f>
        <v>1.7049750246015568E-2</v>
      </c>
      <c r="AF183" s="3">
        <f>'Population at Risk'!AF183/'Population at Risk'!AF$5</f>
        <v>8.5056115381304184E-3</v>
      </c>
      <c r="AG183" s="3">
        <f>'Population at Risk'!AG183/'Population at Risk'!AG$5</f>
        <v>1.7049750246015571E-2</v>
      </c>
      <c r="AH183" s="3">
        <f>'Population at Risk'!AH183/'Population at Risk'!AH$5</f>
        <v>8.8197613485551662E-3</v>
      </c>
      <c r="AI183" s="3">
        <f>'Population at Risk'!AI183/'Population at Risk'!AI$5</f>
        <v>9.400246493283252E-3</v>
      </c>
      <c r="AJ183" s="3">
        <f>'Population at Risk'!AJ183/'Population at Risk'!AJ$5</f>
        <v>7.9619437381806251E-3</v>
      </c>
      <c r="AK183" s="3">
        <f>'Population at Risk'!AK183/'Population at Risk'!AK$5</f>
        <v>1.7598941260923349E-2</v>
      </c>
      <c r="AL183" s="3">
        <f>'Population at Risk'!AL183/'Population at Risk'!AL$5</f>
        <v>8.3678015327938102E-3</v>
      </c>
      <c r="AM183" s="3">
        <f>'Population at Risk'!AM183/'Population at Risk'!AM$5</f>
        <v>7.6244005998867583E-3</v>
      </c>
      <c r="AN183" s="3">
        <f>'Population at Risk'!AN183/'Population at Risk'!AN$5</f>
        <v>2.4485323415007719E-2</v>
      </c>
      <c r="AO183" s="3">
        <f>'Population at Risk'!AO183/'Population at Risk'!AO$5</f>
        <v>2.4485323415007712E-2</v>
      </c>
      <c r="AP183" s="3">
        <f>'Population at Risk'!AP183/'Population at Risk'!AP$5</f>
        <v>2.1937324836794898E-2</v>
      </c>
      <c r="AQ183" s="3">
        <f>'Population at Risk'!AQ183/'Population at Risk'!AQ$5</f>
        <v>7.8904291920319173E-3</v>
      </c>
      <c r="AR183" s="3">
        <f>'Population at Risk'!AR183/'Population at Risk'!AR$5</f>
        <v>1.0409067793755323E-2</v>
      </c>
      <c r="AS183" s="3">
        <f>'Population at Risk'!AS183/'Population at Risk'!AS$5</f>
        <v>1.9616195468839161E-2</v>
      </c>
      <c r="AT183" s="3">
        <f>'Population at Risk'!AT183/'Population at Risk'!AT$5</f>
        <v>3.0435714342059831E-2</v>
      </c>
      <c r="AU183" s="3">
        <f>'Population at Risk'!AU183/'Population at Risk'!AU$5</f>
        <v>3.0435714342059841E-2</v>
      </c>
      <c r="AV183" s="3">
        <f>'Population at Risk'!AV183/'Population at Risk'!AV$5</f>
        <v>6.0393281020698917E-3</v>
      </c>
      <c r="AW183" s="3">
        <f>'Population at Risk'!AW183/'Population at Risk'!AW$5</f>
        <v>9.8939578925422416E-3</v>
      </c>
      <c r="AX183" s="3">
        <f>'Population at Risk'!AX183/'Population at Risk'!AX$5</f>
        <v>1.5200166881362097E-2</v>
      </c>
      <c r="AY183" s="3">
        <f>'Population at Risk'!AY183/'Population at Risk'!AY$5</f>
        <v>1.1900447929045595E-2</v>
      </c>
      <c r="AZ183" s="3">
        <f>'Population at Risk'!AZ183/'Population at Risk'!AZ$5</f>
        <v>1.4517117606933702E-2</v>
      </c>
      <c r="BA183" s="3">
        <f>'Population at Risk'!BA183/'Population at Risk'!BA$5</f>
        <v>5.6130418355465252E-3</v>
      </c>
      <c r="BB183" s="3">
        <f>'Population at Risk'!BB183/'Population at Risk'!BB$5</f>
        <v>1.1458401775810638E-2</v>
      </c>
      <c r="BC183" s="5">
        <f>'Population at Risk'!BC183/'Population at Risk'!BC$5</f>
        <v>2.4650107059110337E-3</v>
      </c>
      <c r="BD183" s="9">
        <v>181</v>
      </c>
    </row>
    <row r="184" spans="1:56" x14ac:dyDescent="0.35">
      <c r="A184" s="3"/>
      <c r="B184" s="3" t="s">
        <v>69</v>
      </c>
      <c r="C184" s="60">
        <f>'Population at Risk'!C184/'Population at Risk'!C$5</f>
        <v>7.0033536129389872E-3</v>
      </c>
      <c r="D184" s="3">
        <f>'Population at Risk'!D184/'Population at Risk'!D$5</f>
        <v>1.4891137601690177E-2</v>
      </c>
      <c r="E184" s="3">
        <f>'Population at Risk'!E184/'Population at Risk'!E$5</f>
        <v>2.1915454237428123E-2</v>
      </c>
      <c r="F184" s="3">
        <f>'Population at Risk'!F184/'Population at Risk'!F$5</f>
        <v>1.4813313216183932E-2</v>
      </c>
      <c r="G184" s="3">
        <f>'Population at Risk'!G184/'Population at Risk'!G$5</f>
        <v>1.4046712181599717E-2</v>
      </c>
      <c r="H184" s="3">
        <f>'Population at Risk'!H184/'Population at Risk'!H$5</f>
        <v>7.7621175491039409E-3</v>
      </c>
      <c r="I184" s="3">
        <f>'Population at Risk'!I184/'Population at Risk'!I$5</f>
        <v>1.9789461616707308E-2</v>
      </c>
      <c r="J184" s="3">
        <f>'Population at Risk'!J184/'Population at Risk'!J$5</f>
        <v>1.450953964004705E-2</v>
      </c>
      <c r="K184" s="3">
        <f>'Population at Risk'!K184/'Population at Risk'!K$5</f>
        <v>9.3464625547046137E-3</v>
      </c>
      <c r="L184" s="3">
        <f>'Population at Risk'!L184/'Population at Risk'!L$5</f>
        <v>8.9260071902348675E-3</v>
      </c>
      <c r="M184" s="3">
        <f>'Population at Risk'!M184/'Population at Risk'!M$5</f>
        <v>8.9260071902348692E-3</v>
      </c>
      <c r="N184" s="3">
        <f>'Population at Risk'!N184/'Population at Risk'!N$5</f>
        <v>7.4600079280623425E-3</v>
      </c>
      <c r="O184" s="3">
        <f>'Population at Risk'!O184/'Population at Risk'!O$5</f>
        <v>7.0596731652813327E-3</v>
      </c>
      <c r="P184" s="3">
        <f>'Population at Risk'!P184/'Population at Risk'!P$5</f>
        <v>1.1547309797221527E-2</v>
      </c>
      <c r="Q184" s="3">
        <f>'Population at Risk'!Q184/'Population at Risk'!Q$5</f>
        <v>1.7133088594276306E-2</v>
      </c>
      <c r="R184" s="3">
        <f>'Population at Risk'!R184/'Population at Risk'!R$5</f>
        <v>9.2683249188592956E-3</v>
      </c>
      <c r="S184" s="3">
        <f>'Population at Risk'!S184/'Population at Risk'!S$5</f>
        <v>1.049851769843697E-2</v>
      </c>
      <c r="T184" s="3">
        <f>'Population at Risk'!T184/'Population at Risk'!T$5</f>
        <v>7.4026966967742245E-3</v>
      </c>
      <c r="U184" s="3">
        <f>'Population at Risk'!U184/'Population at Risk'!U$5</f>
        <v>3.1286674344255445E-3</v>
      </c>
      <c r="V184" s="3">
        <f>'Population at Risk'!V184/'Population at Risk'!V$5</f>
        <v>1.0264915232553681E-2</v>
      </c>
      <c r="W184" s="3">
        <f>'Population at Risk'!W184/'Population at Risk'!W$5</f>
        <v>9.5583111203734073E-3</v>
      </c>
      <c r="X184" s="3">
        <f>'Population at Risk'!X184/'Population at Risk'!X$5</f>
        <v>9.5583111203734038E-3</v>
      </c>
      <c r="Y184" s="3">
        <f>'Population at Risk'!Y184/'Population at Risk'!Y$5</f>
        <v>1.2196084264561854E-2</v>
      </c>
      <c r="Z184" s="3">
        <f>'Population at Risk'!Z184/'Population at Risk'!Z$5</f>
        <v>5.4428616416507276E-3</v>
      </c>
      <c r="AA184" s="3">
        <f>'Population at Risk'!AA184/'Population at Risk'!AA$5</f>
        <v>7.9138152866659612E-3</v>
      </c>
      <c r="AB184" s="3">
        <f>'Population at Risk'!AB184/'Population at Risk'!AB$5</f>
        <v>1.5542843332952265E-2</v>
      </c>
      <c r="AC184" s="3">
        <f>'Population at Risk'!AC184/'Population at Risk'!AC$5</f>
        <v>7.3384014443977352E-3</v>
      </c>
      <c r="AD184" s="3">
        <f>'Population at Risk'!AD184/'Population at Risk'!AD$5</f>
        <v>1.7833984578628038E-2</v>
      </c>
      <c r="AE184" s="3">
        <f>'Population at Risk'!AE184/'Population at Risk'!AE$5</f>
        <v>1.849639572143507E-2</v>
      </c>
      <c r="AF184" s="3">
        <f>'Population at Risk'!AF184/'Population at Risk'!AF$5</f>
        <v>9.481214800177688E-3</v>
      </c>
      <c r="AG184" s="3">
        <f>'Population at Risk'!AG184/'Population at Risk'!AG$5</f>
        <v>1.8496395721435074E-2</v>
      </c>
      <c r="AH184" s="3">
        <f>'Population at Risk'!AH184/'Population at Risk'!AH$5</f>
        <v>8.8695488368284239E-3</v>
      </c>
      <c r="AI184" s="3">
        <f>'Population at Risk'!AI184/'Population at Risk'!AI$5</f>
        <v>9.5075292649513653E-3</v>
      </c>
      <c r="AJ184" s="3">
        <f>'Population at Risk'!AJ184/'Population at Risk'!AJ$5</f>
        <v>7.7744341936220231E-3</v>
      </c>
      <c r="AK184" s="3">
        <f>'Population at Risk'!AK184/'Population at Risk'!AK$5</f>
        <v>1.8272995417852864E-2</v>
      </c>
      <c r="AL184" s="3">
        <f>'Population at Risk'!AL184/'Population at Risk'!AL$5</f>
        <v>9.729542819970162E-3</v>
      </c>
      <c r="AM184" s="3">
        <f>'Population at Risk'!AM184/'Population at Risk'!AM$5</f>
        <v>7.5766562801379495E-3</v>
      </c>
      <c r="AN184" s="3">
        <f>'Population at Risk'!AN184/'Population at Risk'!AN$5</f>
        <v>2.5477133983716892E-2</v>
      </c>
      <c r="AO184" s="3">
        <f>'Population at Risk'!AO184/'Population at Risk'!AO$5</f>
        <v>2.5477133983716885E-2</v>
      </c>
      <c r="AP184" s="3">
        <f>'Population at Risk'!AP184/'Population at Risk'!AP$5</f>
        <v>2.2256006037800556E-2</v>
      </c>
      <c r="AQ184" s="3">
        <f>'Population at Risk'!AQ184/'Population at Risk'!AQ$5</f>
        <v>8.4192622224194338E-3</v>
      </c>
      <c r="AR184" s="3">
        <f>'Population at Risk'!AR184/'Population at Risk'!AR$5</f>
        <v>1.087439055227111E-2</v>
      </c>
      <c r="AS184" s="3">
        <f>'Population at Risk'!AS184/'Population at Risk'!AS$5</f>
        <v>2.1344598931995779E-2</v>
      </c>
      <c r="AT184" s="3">
        <f>'Population at Risk'!AT184/'Population at Risk'!AT$5</f>
        <v>3.1662061806391917E-2</v>
      </c>
      <c r="AU184" s="3">
        <f>'Population at Risk'!AU184/'Population at Risk'!AU$5</f>
        <v>3.1662061806391924E-2</v>
      </c>
      <c r="AV184" s="3">
        <f>'Population at Risk'!AV184/'Population at Risk'!AV$5</f>
        <v>6.1088598400871434E-3</v>
      </c>
      <c r="AW184" s="3">
        <f>'Population at Risk'!AW184/'Population at Risk'!AW$5</f>
        <v>1.0040156014338211E-2</v>
      </c>
      <c r="AX184" s="3">
        <f>'Population at Risk'!AX184/'Population at Risk'!AX$5</f>
        <v>1.6956361461280427E-2</v>
      </c>
      <c r="AY184" s="3">
        <f>'Population at Risk'!AY184/'Population at Risk'!AY$5</f>
        <v>1.2563774063071324E-2</v>
      </c>
      <c r="AZ184" s="3">
        <f>'Population at Risk'!AZ184/'Population at Risk'!AZ$5</f>
        <v>1.5414298649460277E-2</v>
      </c>
      <c r="BA184" s="3">
        <f>'Population at Risk'!BA184/'Population at Risk'!BA$5</f>
        <v>6.2884701062139491E-3</v>
      </c>
      <c r="BB184" s="3">
        <f>'Population at Risk'!BB184/'Population at Risk'!BB$5</f>
        <v>1.0656313651503893E-2</v>
      </c>
      <c r="BC184" s="5">
        <f>'Population at Risk'!BC184/'Population at Risk'!BC$5</f>
        <v>3.1286674344255432E-3</v>
      </c>
      <c r="BD184" s="9">
        <v>182</v>
      </c>
    </row>
    <row r="185" spans="1:56" x14ac:dyDescent="0.35">
      <c r="A185" s="3"/>
      <c r="B185" s="3" t="s">
        <v>70</v>
      </c>
      <c r="C185" s="60">
        <f>'Population at Risk'!C185/'Population at Risk'!C$5</f>
        <v>6.1138469435878485E-3</v>
      </c>
      <c r="D185" s="3">
        <f>'Population at Risk'!D185/'Population at Risk'!D$5</f>
        <v>1.2275181151092985E-2</v>
      </c>
      <c r="E185" s="3">
        <f>'Population at Risk'!E185/'Population at Risk'!E$5</f>
        <v>1.7762300896908133E-2</v>
      </c>
      <c r="F185" s="3">
        <f>'Population at Risk'!F185/'Population at Risk'!F$5</f>
        <v>1.2376161326927267E-2</v>
      </c>
      <c r="G185" s="3">
        <f>'Population at Risk'!G185/'Population at Risk'!G$5</f>
        <v>1.2368939371371237E-2</v>
      </c>
      <c r="H185" s="3">
        <f>'Population at Risk'!H185/'Population at Risk'!H$5</f>
        <v>7.0058116703744372E-3</v>
      </c>
      <c r="I185" s="3">
        <f>'Population at Risk'!I185/'Population at Risk'!I$5</f>
        <v>1.7499660901535149E-2</v>
      </c>
      <c r="J185" s="3">
        <f>'Population at Risk'!J185/'Population at Risk'!J$5</f>
        <v>1.1343438344364187E-2</v>
      </c>
      <c r="K185" s="3">
        <f>'Population at Risk'!K185/'Population at Risk'!K$5</f>
        <v>7.8603831029899485E-3</v>
      </c>
      <c r="L185" s="3">
        <f>'Population at Risk'!L185/'Population at Risk'!L$5</f>
        <v>8.4456458862982534E-3</v>
      </c>
      <c r="M185" s="3">
        <f>'Population at Risk'!M185/'Population at Risk'!M$5</f>
        <v>8.4456458862982552E-3</v>
      </c>
      <c r="N185" s="3">
        <f>'Population at Risk'!N185/'Population at Risk'!N$5</f>
        <v>7.0927884609153962E-3</v>
      </c>
      <c r="O185" s="3">
        <f>'Population at Risk'!O185/'Population at Risk'!O$5</f>
        <v>6.3484866364295674E-3</v>
      </c>
      <c r="P185" s="3">
        <f>'Population at Risk'!P185/'Population at Risk'!P$5</f>
        <v>1.1666101623456876E-2</v>
      </c>
      <c r="Q185" s="3">
        <f>'Population at Risk'!Q185/'Population at Risk'!Q$5</f>
        <v>1.5141513735808057E-2</v>
      </c>
      <c r="R185" s="3">
        <f>'Population at Risk'!R185/'Population at Risk'!R$5</f>
        <v>8.0594071348192818E-3</v>
      </c>
      <c r="S185" s="3">
        <f>'Population at Risk'!S185/'Population at Risk'!S$5</f>
        <v>8.9246936666660948E-3</v>
      </c>
      <c r="T185" s="3">
        <f>'Population at Risk'!T185/'Population at Risk'!T$5</f>
        <v>6.26121549546374E-3</v>
      </c>
      <c r="U185" s="3">
        <f>'Population at Risk'!U185/'Population at Risk'!U$5</f>
        <v>2.5923356538263124E-3</v>
      </c>
      <c r="V185" s="3">
        <f>'Population at Risk'!V185/'Population at Risk'!V$5</f>
        <v>8.4785243482161758E-3</v>
      </c>
      <c r="W185" s="3">
        <f>'Population at Risk'!W185/'Population at Risk'!W$5</f>
        <v>8.3212510128686645E-3</v>
      </c>
      <c r="X185" s="3">
        <f>'Population at Risk'!X185/'Population at Risk'!X$5</f>
        <v>8.3212510128686645E-3</v>
      </c>
      <c r="Y185" s="3">
        <f>'Population at Risk'!Y185/'Population at Risk'!Y$5</f>
        <v>9.7779541137239558E-3</v>
      </c>
      <c r="Z185" s="3">
        <f>'Population at Risk'!Z185/'Population at Risk'!Z$5</f>
        <v>4.511125410800153E-3</v>
      </c>
      <c r="AA185" s="3">
        <f>'Population at Risk'!AA185/'Population at Risk'!AA$5</f>
        <v>6.7215070396747078E-3</v>
      </c>
      <c r="AB185" s="3">
        <f>'Population at Risk'!AB185/'Population at Risk'!AB$5</f>
        <v>1.2920785932381565E-2</v>
      </c>
      <c r="AC185" s="3">
        <f>'Population at Risk'!AC185/'Population at Risk'!AC$5</f>
        <v>6.4424717269124859E-3</v>
      </c>
      <c r="AD185" s="3">
        <f>'Population at Risk'!AD185/'Population at Risk'!AD$5</f>
        <v>1.531261776532611E-2</v>
      </c>
      <c r="AE185" s="3">
        <f>'Population at Risk'!AE185/'Population at Risk'!AE$5</f>
        <v>1.5767027683157825E-2</v>
      </c>
      <c r="AF185" s="3">
        <f>'Population at Risk'!AF185/'Population at Risk'!AF$5</f>
        <v>7.6568501752763245E-3</v>
      </c>
      <c r="AG185" s="3">
        <f>'Population at Risk'!AG185/'Population at Risk'!AG$5</f>
        <v>1.5767027683157832E-2</v>
      </c>
      <c r="AH185" s="3">
        <f>'Population at Risk'!AH185/'Population at Risk'!AH$5</f>
        <v>7.1944021887873025E-3</v>
      </c>
      <c r="AI185" s="3">
        <f>'Population at Risk'!AI185/'Population at Risk'!AI$5</f>
        <v>7.8929808986258169E-3</v>
      </c>
      <c r="AJ185" s="3">
        <f>'Population at Risk'!AJ185/'Population at Risk'!AJ$5</f>
        <v>6.283039289021122E-3</v>
      </c>
      <c r="AK185" s="3">
        <f>'Population at Risk'!AK185/'Population at Risk'!AK$5</f>
        <v>1.5622717034606069E-2</v>
      </c>
      <c r="AL185" s="3">
        <f>'Population at Risk'!AL185/'Population at Risk'!AL$5</f>
        <v>8.271133926896955E-3</v>
      </c>
      <c r="AM185" s="3">
        <f>'Population at Risk'!AM185/'Population at Risk'!AM$5</f>
        <v>5.8659659390860874E-3</v>
      </c>
      <c r="AN185" s="3">
        <f>'Population at Risk'!AN185/'Population at Risk'!AN$5</f>
        <v>2.3320046822762154E-2</v>
      </c>
      <c r="AO185" s="3">
        <f>'Population at Risk'!AO185/'Population at Risk'!AO$5</f>
        <v>2.3320046822762144E-2</v>
      </c>
      <c r="AP185" s="3">
        <f>'Population at Risk'!AP185/'Population at Risk'!AP$5</f>
        <v>1.88241738894603E-2</v>
      </c>
      <c r="AQ185" s="3">
        <f>'Population at Risk'!AQ185/'Population at Risk'!AQ$5</f>
        <v>7.4169153187797366E-3</v>
      </c>
      <c r="AR185" s="3">
        <f>'Population at Risk'!AR185/'Population at Risk'!AR$5</f>
        <v>9.2618168984168591E-3</v>
      </c>
      <c r="AS185" s="3">
        <f>'Population at Risk'!AS185/'Population at Risk'!AS$5</f>
        <v>1.8874856255505581E-2</v>
      </c>
      <c r="AT185" s="3">
        <f>'Population at Risk'!AT185/'Population at Risk'!AT$5</f>
        <v>2.6278987854880701E-2</v>
      </c>
      <c r="AU185" s="3">
        <f>'Population at Risk'!AU185/'Population at Risk'!AU$5</f>
        <v>2.6278987854880712E-2</v>
      </c>
      <c r="AV185" s="3">
        <f>'Population at Risk'!AV185/'Population at Risk'!AV$5</f>
        <v>6.0501387747708482E-3</v>
      </c>
      <c r="AW185" s="3">
        <f>'Population at Risk'!AW185/'Population at Risk'!AW$5</f>
        <v>8.4223013566635616E-3</v>
      </c>
      <c r="AX185" s="3">
        <f>'Population at Risk'!AX185/'Population at Risk'!AX$5</f>
        <v>1.2932742011846264E-2</v>
      </c>
      <c r="AY185" s="3">
        <f>'Population at Risk'!AY185/'Population at Risk'!AY$5</f>
        <v>1.0868164545157887E-2</v>
      </c>
      <c r="AZ185" s="3">
        <f>'Population at Risk'!AZ185/'Population at Risk'!AZ$5</f>
        <v>1.3284958130221902E-2</v>
      </c>
      <c r="BA185" s="3">
        <f>'Population at Risk'!BA185/'Population at Risk'!BA$5</f>
        <v>6.1377729947625984E-3</v>
      </c>
      <c r="BB185" s="3">
        <f>'Population at Risk'!BB185/'Population at Risk'!BB$5</f>
        <v>8.0101590086230599E-3</v>
      </c>
      <c r="BC185" s="5">
        <f>'Population at Risk'!BC185/'Population at Risk'!BC$5</f>
        <v>2.5923356538263111E-3</v>
      </c>
      <c r="BD185" s="9">
        <v>183</v>
      </c>
    </row>
    <row r="186" spans="1:56" x14ac:dyDescent="0.35">
      <c r="A186" s="3"/>
      <c r="B186" s="3" t="s">
        <v>71</v>
      </c>
      <c r="C186" s="60">
        <f>'Population at Risk'!C186/'Population at Risk'!C$5</f>
        <v>5.6539818890074698E-3</v>
      </c>
      <c r="D186" s="3">
        <f>'Population at Risk'!D186/'Population at Risk'!D$5</f>
        <v>1.1087349920555387E-2</v>
      </c>
      <c r="E186" s="3">
        <f>'Population at Risk'!E186/'Population at Risk'!E$5</f>
        <v>1.592626861282135E-2</v>
      </c>
      <c r="F186" s="3">
        <f>'Population at Risk'!F186/'Population at Risk'!F$5</f>
        <v>1.2477697746200143E-2</v>
      </c>
      <c r="G186" s="3">
        <f>'Population at Risk'!G186/'Population at Risk'!G$5</f>
        <v>1.1712568767937623E-2</v>
      </c>
      <c r="H186" s="3">
        <f>'Population at Risk'!H186/'Population at Risk'!H$5</f>
        <v>6.5142877536374603E-3</v>
      </c>
      <c r="I186" s="3">
        <f>'Population at Risk'!I186/'Population at Risk'!I$5</f>
        <v>1.5771427092808734E-2</v>
      </c>
      <c r="J186" s="3">
        <f>'Population at Risk'!J186/'Population at Risk'!J$5</f>
        <v>9.4497861777561604E-3</v>
      </c>
      <c r="K186" s="3">
        <f>'Population at Risk'!K186/'Population at Risk'!K$5</f>
        <v>6.4445376993457959E-3</v>
      </c>
      <c r="L186" s="3">
        <f>'Population at Risk'!L186/'Population at Risk'!L$5</f>
        <v>8.1342173285945413E-3</v>
      </c>
      <c r="M186" s="3">
        <f>'Population at Risk'!M186/'Population at Risk'!M$5</f>
        <v>8.1342173285945431E-3</v>
      </c>
      <c r="N186" s="3">
        <f>'Population at Risk'!N186/'Population at Risk'!N$5</f>
        <v>5.0686871165400152E-3</v>
      </c>
      <c r="O186" s="3">
        <f>'Population at Risk'!O186/'Population at Risk'!O$5</f>
        <v>5.6655433770560837E-3</v>
      </c>
      <c r="P186" s="3">
        <f>'Population at Risk'!P186/'Population at Risk'!P$5</f>
        <v>9.3175647539644624E-3</v>
      </c>
      <c r="Q186" s="3">
        <f>'Population at Risk'!Q186/'Population at Risk'!Q$5</f>
        <v>1.2651681815443083E-2</v>
      </c>
      <c r="R186" s="3">
        <f>'Population at Risk'!R186/'Population at Risk'!R$5</f>
        <v>7.1947964077122319E-3</v>
      </c>
      <c r="S186" s="3">
        <f>'Population at Risk'!S186/'Population at Risk'!S$5</f>
        <v>7.782984734657575E-3</v>
      </c>
      <c r="T186" s="3">
        <f>'Population at Risk'!T186/'Population at Risk'!T$5</f>
        <v>5.2532098061982453E-3</v>
      </c>
      <c r="U186" s="3">
        <f>'Population at Risk'!U186/'Population at Risk'!U$5</f>
        <v>1.6984268076793083E-3</v>
      </c>
      <c r="V186" s="3">
        <f>'Population at Risk'!V186/'Population at Risk'!V$5</f>
        <v>7.0561664678687576E-3</v>
      </c>
      <c r="W186" s="3">
        <f>'Population at Risk'!W186/'Population at Risk'!W$5</f>
        <v>7.5831570591148216E-3</v>
      </c>
      <c r="X186" s="3">
        <f>'Population at Risk'!X186/'Population at Risk'!X$5</f>
        <v>7.5831570591148216E-3</v>
      </c>
      <c r="Y186" s="3">
        <f>'Population at Risk'!Y186/'Population at Risk'!Y$5</f>
        <v>8.1419042750877895E-3</v>
      </c>
      <c r="Z186" s="3">
        <f>'Population at Risk'!Z186/'Population at Risk'!Z$5</f>
        <v>3.5239799554028905E-3</v>
      </c>
      <c r="AA186" s="3">
        <f>'Population at Risk'!AA186/'Population at Risk'!AA$5</f>
        <v>5.5466040710568688E-3</v>
      </c>
      <c r="AB186" s="3">
        <f>'Population at Risk'!AB186/'Population at Risk'!AB$5</f>
        <v>1.1632063387437531E-2</v>
      </c>
      <c r="AC186" s="3">
        <f>'Population at Risk'!AC186/'Population at Risk'!AC$5</f>
        <v>5.2159490534521933E-3</v>
      </c>
      <c r="AD186" s="3">
        <f>'Population at Risk'!AD186/'Population at Risk'!AD$5</f>
        <v>1.4587904667153271E-2</v>
      </c>
      <c r="AE186" s="3">
        <f>'Population at Risk'!AE186/'Population at Risk'!AE$5</f>
        <v>1.50471462269752E-2</v>
      </c>
      <c r="AF186" s="3">
        <f>'Population at Risk'!AF186/'Population at Risk'!AF$5</f>
        <v>6.0114695115536625E-3</v>
      </c>
      <c r="AG186" s="3">
        <f>'Population at Risk'!AG186/'Population at Risk'!AG$5</f>
        <v>1.5047146226975203E-2</v>
      </c>
      <c r="AH186" s="3">
        <f>'Population at Risk'!AH186/'Population at Risk'!AH$5</f>
        <v>6.0990727110357317E-3</v>
      </c>
      <c r="AI186" s="3">
        <f>'Population at Risk'!AI186/'Population at Risk'!AI$5</f>
        <v>6.6592236901998388E-3</v>
      </c>
      <c r="AJ186" s="3">
        <f>'Population at Risk'!AJ186/'Population at Risk'!AJ$5</f>
        <v>5.7390532033915875E-3</v>
      </c>
      <c r="AK186" s="3">
        <f>'Population at Risk'!AK186/'Population at Risk'!AK$5</f>
        <v>1.3912537950936173E-2</v>
      </c>
      <c r="AL186" s="3">
        <f>'Population at Risk'!AL186/'Population at Risk'!AL$5</f>
        <v>8.2897416522668011E-3</v>
      </c>
      <c r="AM186" s="3">
        <f>'Population at Risk'!AM186/'Population at Risk'!AM$5</f>
        <v>5.0037312762570233E-3</v>
      </c>
      <c r="AN186" s="3">
        <f>'Population at Risk'!AN186/'Population at Risk'!AN$5</f>
        <v>2.1566659843607106E-2</v>
      </c>
      <c r="AO186" s="3">
        <f>'Population at Risk'!AO186/'Population at Risk'!AO$5</f>
        <v>2.1566659843607092E-2</v>
      </c>
      <c r="AP186" s="3">
        <f>'Population at Risk'!AP186/'Population at Risk'!AP$5</f>
        <v>1.7784702682449551E-2</v>
      </c>
      <c r="AQ186" s="3">
        <f>'Population at Risk'!AQ186/'Population at Risk'!AQ$5</f>
        <v>6.431015192372041E-3</v>
      </c>
      <c r="AR186" s="3">
        <f>'Population at Risk'!AR186/'Population at Risk'!AR$5</f>
        <v>8.1561401083888457E-3</v>
      </c>
      <c r="AS186" s="3">
        <f>'Population at Risk'!AS186/'Population at Risk'!AS$5</f>
        <v>1.7010810723471617E-2</v>
      </c>
      <c r="AT186" s="3">
        <f>'Population at Risk'!AT186/'Population at Risk'!AT$5</f>
        <v>2.3703647045102395E-2</v>
      </c>
      <c r="AU186" s="3">
        <f>'Population at Risk'!AU186/'Population at Risk'!AU$5</f>
        <v>2.3703647045102402E-2</v>
      </c>
      <c r="AV186" s="3">
        <f>'Population at Risk'!AV186/'Population at Risk'!AV$5</f>
        <v>5.2540678833536318E-3</v>
      </c>
      <c r="AW186" s="3">
        <f>'Population at Risk'!AW186/'Population at Risk'!AW$5</f>
        <v>7.1093321189840139E-3</v>
      </c>
      <c r="AX186" s="3">
        <f>'Population at Risk'!AX186/'Population at Risk'!AX$5</f>
        <v>1.0834383208599686E-2</v>
      </c>
      <c r="AY186" s="3">
        <f>'Population at Risk'!AY186/'Population at Risk'!AY$5</f>
        <v>9.9340680236558419E-3</v>
      </c>
      <c r="AZ186" s="3">
        <f>'Population at Risk'!AZ186/'Population at Risk'!AZ$5</f>
        <v>1.216435193455704E-2</v>
      </c>
      <c r="BA186" s="3">
        <f>'Population at Risk'!BA186/'Population at Risk'!BA$5</f>
        <v>4.5896048511820499E-3</v>
      </c>
      <c r="BB186" s="3">
        <f>'Population at Risk'!BB186/'Population at Risk'!BB$5</f>
        <v>6.6751325071858839E-3</v>
      </c>
      <c r="BC186" s="5">
        <f>'Population at Risk'!BC186/'Population at Risk'!BC$5</f>
        <v>1.6984268076793074E-3</v>
      </c>
      <c r="BD186" s="9">
        <v>184</v>
      </c>
    </row>
    <row r="187" spans="1:56" x14ac:dyDescent="0.35">
      <c r="A187" s="3"/>
      <c r="B187" s="3" t="s">
        <v>72</v>
      </c>
      <c r="C187" s="60">
        <f>'Population at Risk'!C187/'Population at Risk'!C$5</f>
        <v>6.2417931358247645E-3</v>
      </c>
      <c r="D187" s="3">
        <f>'Population at Risk'!D187/'Population at Risk'!D$5</f>
        <v>1.179154690994997E-2</v>
      </c>
      <c r="E187" s="3">
        <f>'Population at Risk'!E187/'Population at Risk'!E$5</f>
        <v>1.6734306709020045E-2</v>
      </c>
      <c r="F187" s="3">
        <f>'Population at Risk'!F187/'Population at Risk'!F$5</f>
        <v>1.4349827291310981E-2</v>
      </c>
      <c r="G187" s="3">
        <f>'Population at Risk'!G187/'Population at Risk'!G$5</f>
        <v>1.4395039454138895E-2</v>
      </c>
      <c r="H187" s="3">
        <f>'Population at Risk'!H187/'Population at Risk'!H$5</f>
        <v>7.1138366685672512E-3</v>
      </c>
      <c r="I187" s="3">
        <f>'Population at Risk'!I187/'Population at Risk'!I$5</f>
        <v>1.835272869733455E-2</v>
      </c>
      <c r="J187" s="3">
        <f>'Population at Risk'!J187/'Population at Risk'!J$5</f>
        <v>1.0502153285182406E-2</v>
      </c>
      <c r="K187" s="3">
        <f>'Population at Risk'!K187/'Population at Risk'!K$5</f>
        <v>7.6642927136307409E-3</v>
      </c>
      <c r="L187" s="3">
        <f>'Population at Risk'!L187/'Population at Risk'!L$5</f>
        <v>8.29518857976181E-3</v>
      </c>
      <c r="M187" s="3">
        <f>'Population at Risk'!M187/'Population at Risk'!M$5</f>
        <v>8.2951885797618117E-3</v>
      </c>
      <c r="N187" s="3">
        <f>'Population at Risk'!N187/'Population at Risk'!N$5</f>
        <v>6.0007524598272464E-3</v>
      </c>
      <c r="O187" s="3">
        <f>'Population at Risk'!O187/'Population at Risk'!O$5</f>
        <v>5.9988206761763391E-3</v>
      </c>
      <c r="P187" s="3">
        <f>'Population at Risk'!P187/'Population at Risk'!P$5</f>
        <v>9.7654979264151353E-3</v>
      </c>
      <c r="Q187" s="3">
        <f>'Population at Risk'!Q187/'Population at Risk'!Q$5</f>
        <v>1.3569805713803488E-2</v>
      </c>
      <c r="R187" s="3">
        <f>'Population at Risk'!R187/'Population at Risk'!R$5</f>
        <v>7.0313407225148124E-3</v>
      </c>
      <c r="S187" s="3">
        <f>'Population at Risk'!S187/'Population at Risk'!S$5</f>
        <v>8.4940194281127156E-3</v>
      </c>
      <c r="T187" s="3">
        <f>'Population at Risk'!T187/'Population at Risk'!T$5</f>
        <v>5.4119752886620139E-3</v>
      </c>
      <c r="U187" s="3">
        <f>'Population at Risk'!U187/'Population at Risk'!U$5</f>
        <v>2.8257378695049911E-3</v>
      </c>
      <c r="V187" s="3">
        <f>'Population at Risk'!V187/'Population at Risk'!V$5</f>
        <v>8.4040693162091423E-3</v>
      </c>
      <c r="W187" s="3">
        <f>'Population at Risk'!W187/'Population at Risk'!W$5</f>
        <v>8.3641672576933185E-3</v>
      </c>
      <c r="X187" s="3">
        <f>'Population at Risk'!X187/'Population at Risk'!X$5</f>
        <v>8.3641672576933168E-3</v>
      </c>
      <c r="Y187" s="3">
        <f>'Population at Risk'!Y187/'Population at Risk'!Y$5</f>
        <v>9.3500057539908782E-3</v>
      </c>
      <c r="Z187" s="3">
        <f>'Population at Risk'!Z187/'Population at Risk'!Z$5</f>
        <v>3.3050035252910302E-3</v>
      </c>
      <c r="AA187" s="3">
        <f>'Population at Risk'!AA187/'Population at Risk'!AA$5</f>
        <v>5.388716321514787E-3</v>
      </c>
      <c r="AB187" s="3">
        <f>'Population at Risk'!AB187/'Population at Risk'!AB$5</f>
        <v>1.2682627458318663E-2</v>
      </c>
      <c r="AC187" s="3">
        <f>'Population at Risk'!AC187/'Population at Risk'!AC$5</f>
        <v>5.1856929904661531E-3</v>
      </c>
      <c r="AD187" s="3">
        <f>'Population at Risk'!AD187/'Population at Risk'!AD$5</f>
        <v>1.5906674476477506E-2</v>
      </c>
      <c r="AE187" s="3">
        <f>'Population at Risk'!AE187/'Population at Risk'!AE$5</f>
        <v>1.5804926225404786E-2</v>
      </c>
      <c r="AF187" s="3">
        <f>'Population at Risk'!AF187/'Population at Risk'!AF$5</f>
        <v>6.0251660267576345E-3</v>
      </c>
      <c r="AG187" s="3">
        <f>'Population at Risk'!AG187/'Population at Risk'!AG$5</f>
        <v>1.5804926225404789E-2</v>
      </c>
      <c r="AH187" s="3">
        <f>'Population at Risk'!AH187/'Population at Risk'!AH$5</f>
        <v>5.7344195273061364E-3</v>
      </c>
      <c r="AI187" s="3">
        <f>'Population at Risk'!AI187/'Population at Risk'!AI$5</f>
        <v>7.0585720929531841E-3</v>
      </c>
      <c r="AJ187" s="3">
        <f>'Population at Risk'!AJ187/'Population at Risk'!AJ$5</f>
        <v>6.6889370111098993E-3</v>
      </c>
      <c r="AK187" s="3">
        <f>'Population at Risk'!AK187/'Population at Risk'!AK$5</f>
        <v>1.640636518681432E-2</v>
      </c>
      <c r="AL187" s="3">
        <f>'Population at Risk'!AL187/'Population at Risk'!AL$5</f>
        <v>9.1122601186796326E-3</v>
      </c>
      <c r="AM187" s="3">
        <f>'Population at Risk'!AM187/'Population at Risk'!AM$5</f>
        <v>4.4749692930470576E-3</v>
      </c>
      <c r="AN187" s="3">
        <f>'Population at Risk'!AN187/'Population at Risk'!AN$5</f>
        <v>2.3924149419006349E-2</v>
      </c>
      <c r="AO187" s="3">
        <f>'Population at Risk'!AO187/'Population at Risk'!AO$5</f>
        <v>2.3924149419006342E-2</v>
      </c>
      <c r="AP187" s="3">
        <f>'Population at Risk'!AP187/'Population at Risk'!AP$5</f>
        <v>1.9309739612580024E-2</v>
      </c>
      <c r="AQ187" s="3">
        <f>'Population at Risk'!AQ187/'Population at Risk'!AQ$5</f>
        <v>6.4176389750675265E-3</v>
      </c>
      <c r="AR187" s="3">
        <f>'Population at Risk'!AR187/'Population at Risk'!AR$5</f>
        <v>8.6966716522085489E-3</v>
      </c>
      <c r="AS187" s="3">
        <f>'Population at Risk'!AS187/'Population at Risk'!AS$5</f>
        <v>1.9794961628547526E-2</v>
      </c>
      <c r="AT187" s="3">
        <f>'Population at Risk'!AT187/'Population at Risk'!AT$5</f>
        <v>2.3879273365697559E-2</v>
      </c>
      <c r="AU187" s="3">
        <f>'Population at Risk'!AU187/'Population at Risk'!AU$5</f>
        <v>2.3879273365697565E-2</v>
      </c>
      <c r="AV187" s="3">
        <f>'Population at Risk'!AV187/'Population at Risk'!AV$5</f>
        <v>5.8608726712044736E-3</v>
      </c>
      <c r="AW187" s="3">
        <f>'Population at Risk'!AW187/'Population at Risk'!AW$5</f>
        <v>6.9127689344797971E-3</v>
      </c>
      <c r="AX187" s="3">
        <f>'Population at Risk'!AX187/'Population at Risk'!AX$5</f>
        <v>1.1747359441891345E-2</v>
      </c>
      <c r="AY187" s="3">
        <f>'Population at Risk'!AY187/'Population at Risk'!AY$5</f>
        <v>1.1058836860979988E-2</v>
      </c>
      <c r="AZ187" s="3">
        <f>'Population at Risk'!AZ187/'Population at Risk'!AZ$5</f>
        <v>1.361349389039283E-2</v>
      </c>
      <c r="BA187" s="3">
        <f>'Population at Risk'!BA187/'Population at Risk'!BA$5</f>
        <v>5.1415856163613462E-3</v>
      </c>
      <c r="BB187" s="3">
        <f>'Population at Risk'!BB187/'Population at Risk'!BB$5</f>
        <v>7.0866539565396843E-3</v>
      </c>
      <c r="BC187" s="5">
        <f>'Population at Risk'!BC187/'Population at Risk'!BC$5</f>
        <v>2.8257378695049902E-3</v>
      </c>
      <c r="BD187" s="9">
        <v>185</v>
      </c>
    </row>
    <row r="188" spans="1:56" x14ac:dyDescent="0.35">
      <c r="A188" s="3"/>
      <c r="B188" s="3" t="s">
        <v>73</v>
      </c>
      <c r="C188" s="60">
        <f>'Population at Risk'!C188/'Population at Risk'!C$5</f>
        <v>4.3970526543866753E-3</v>
      </c>
      <c r="D188" s="3">
        <f>'Population at Risk'!D188/'Population at Risk'!D$5</f>
        <v>8.532143274816259E-3</v>
      </c>
      <c r="E188" s="3">
        <f>'Population at Risk'!E188/'Population at Risk'!E$5</f>
        <v>1.2214863445986079E-2</v>
      </c>
      <c r="F188" s="3">
        <f>'Population at Risk'!F188/'Population at Risk'!F$5</f>
        <v>1.1400073408345623E-2</v>
      </c>
      <c r="G188" s="3">
        <f>'Population at Risk'!G188/'Population at Risk'!G$5</f>
        <v>1.1394119177054567E-2</v>
      </c>
      <c r="H188" s="3">
        <f>'Population at Risk'!H188/'Population at Risk'!H$5</f>
        <v>5.9920393477547237E-3</v>
      </c>
      <c r="I188" s="3">
        <f>'Population at Risk'!I188/'Population at Risk'!I$5</f>
        <v>1.468218295786764E-2</v>
      </c>
      <c r="J188" s="3">
        <f>'Population at Risk'!J188/'Population at Risk'!J$5</f>
        <v>8.3542105303430255E-3</v>
      </c>
      <c r="K188" s="3">
        <f>'Population at Risk'!K188/'Population at Risk'!K$5</f>
        <v>5.9378650033930997E-3</v>
      </c>
      <c r="L188" s="3">
        <f>'Population at Risk'!L188/'Population at Risk'!L$5</f>
        <v>7.1510246377256984E-3</v>
      </c>
      <c r="M188" s="3">
        <f>'Population at Risk'!M188/'Population at Risk'!M$5</f>
        <v>7.1510246377256993E-3</v>
      </c>
      <c r="N188" s="3">
        <f>'Population at Risk'!N188/'Population at Risk'!N$5</f>
        <v>4.211371455240206E-3</v>
      </c>
      <c r="O188" s="3">
        <f>'Population at Risk'!O188/'Population at Risk'!O$5</f>
        <v>4.4424256210171863E-3</v>
      </c>
      <c r="P188" s="3">
        <f>'Population at Risk'!P188/'Population at Risk'!P$5</f>
        <v>6.9343241578325963E-3</v>
      </c>
      <c r="Q188" s="3">
        <f>'Population at Risk'!Q188/'Population at Risk'!Q$5</f>
        <v>9.7146022090352346E-3</v>
      </c>
      <c r="R188" s="3">
        <f>'Population at Risk'!R188/'Population at Risk'!R$5</f>
        <v>5.4927179291174542E-3</v>
      </c>
      <c r="S188" s="3">
        <f>'Population at Risk'!S188/'Population at Risk'!S$5</f>
        <v>6.4375401809145475E-3</v>
      </c>
      <c r="T188" s="3">
        <f>'Population at Risk'!T188/'Population at Risk'!T$5</f>
        <v>4.0751976509205892E-3</v>
      </c>
      <c r="U188" s="3">
        <f>'Population at Risk'!U188/'Population at Risk'!U$5</f>
        <v>2.2031176609699928E-3</v>
      </c>
      <c r="V188" s="3">
        <f>'Population at Risk'!V188/'Population at Risk'!V$5</f>
        <v>6.2924085356419026E-3</v>
      </c>
      <c r="W188" s="3">
        <f>'Population at Risk'!W188/'Population at Risk'!W$5</f>
        <v>6.4753678294663733E-3</v>
      </c>
      <c r="X188" s="3">
        <f>'Population at Risk'!X188/'Population at Risk'!X$5</f>
        <v>6.4753678294663716E-3</v>
      </c>
      <c r="Y188" s="3">
        <f>'Population at Risk'!Y188/'Population at Risk'!Y$5</f>
        <v>7.2270796428552542E-3</v>
      </c>
      <c r="Z188" s="3">
        <f>'Population at Risk'!Z188/'Population at Risk'!Z$5</f>
        <v>2.3673155928884038E-3</v>
      </c>
      <c r="AA188" s="3">
        <f>'Population at Risk'!AA188/'Population at Risk'!AA$5</f>
        <v>3.8302847665466107E-3</v>
      </c>
      <c r="AB188" s="3">
        <f>'Population at Risk'!AB188/'Population at Risk'!AB$5</f>
        <v>9.2686271746427115E-3</v>
      </c>
      <c r="AC188" s="3">
        <f>'Population at Risk'!AC188/'Population at Risk'!AC$5</f>
        <v>3.8310488677899125E-3</v>
      </c>
      <c r="AD188" s="3">
        <f>'Population at Risk'!AD188/'Population at Risk'!AD$5</f>
        <v>1.2185228143939023E-2</v>
      </c>
      <c r="AE188" s="3">
        <f>'Population at Risk'!AE188/'Population at Risk'!AE$5</f>
        <v>1.1971144120820358E-2</v>
      </c>
      <c r="AF188" s="3">
        <f>'Population at Risk'!AF188/'Population at Risk'!AF$5</f>
        <v>5.0394821836705558E-3</v>
      </c>
      <c r="AG188" s="3">
        <f>'Population at Risk'!AG188/'Population at Risk'!AG$5</f>
        <v>1.197114412082036E-2</v>
      </c>
      <c r="AH188" s="3">
        <f>'Population at Risk'!AH188/'Population at Risk'!AH$5</f>
        <v>3.8415766943811734E-3</v>
      </c>
      <c r="AI188" s="3">
        <f>'Population at Risk'!AI188/'Population at Risk'!AI$5</f>
        <v>5.1732205892979369E-3</v>
      </c>
      <c r="AJ188" s="3">
        <f>'Population at Risk'!AJ188/'Population at Risk'!AJ$5</f>
        <v>5.1587880216403138E-3</v>
      </c>
      <c r="AK188" s="3">
        <f>'Population at Risk'!AK188/'Population at Risk'!AK$5</f>
        <v>1.2345015917927457E-2</v>
      </c>
      <c r="AL188" s="3">
        <f>'Population at Risk'!AL188/'Population at Risk'!AL$5</f>
        <v>7.4273892652257411E-3</v>
      </c>
      <c r="AM188" s="3">
        <f>'Population at Risk'!AM188/'Population at Risk'!AM$5</f>
        <v>2.9313646281154027E-3</v>
      </c>
      <c r="AN188" s="3">
        <f>'Population at Risk'!AN188/'Population at Risk'!AN$5</f>
        <v>1.8099683722756114E-2</v>
      </c>
      <c r="AO188" s="3">
        <f>'Population at Risk'!AO188/'Population at Risk'!AO$5</f>
        <v>1.8099683722756107E-2</v>
      </c>
      <c r="AP188" s="3">
        <f>'Population at Risk'!AP188/'Population at Risk'!AP$5</f>
        <v>1.4688977226694492E-2</v>
      </c>
      <c r="AQ188" s="3">
        <f>'Population at Risk'!AQ188/'Population at Risk'!AQ$5</f>
        <v>4.6143856395944377E-3</v>
      </c>
      <c r="AR188" s="3">
        <f>'Population at Risk'!AR188/'Population at Risk'!AR$5</f>
        <v>6.5608919366581357E-3</v>
      </c>
      <c r="AS188" s="3">
        <f>'Population at Risk'!AS188/'Population at Risk'!AS$5</f>
        <v>1.583596930283802E-2</v>
      </c>
      <c r="AT188" s="3">
        <f>'Population at Risk'!AT188/'Population at Risk'!AT$5</f>
        <v>1.926111200723718E-2</v>
      </c>
      <c r="AU188" s="3">
        <f>'Population at Risk'!AU188/'Population at Risk'!AU$5</f>
        <v>1.9261112007237187E-2</v>
      </c>
      <c r="AV188" s="3">
        <f>'Population at Risk'!AV188/'Population at Risk'!AV$5</f>
        <v>5.7805867442016715E-3</v>
      </c>
      <c r="AW188" s="3">
        <f>'Population at Risk'!AW188/'Population at Risk'!AW$5</f>
        <v>4.6971378657362731E-3</v>
      </c>
      <c r="AX188" s="3">
        <f>'Population at Risk'!AX188/'Population at Risk'!AX$5</f>
        <v>9.4376572599569782E-3</v>
      </c>
      <c r="AY188" s="3">
        <f>'Population at Risk'!AY188/'Population at Risk'!AY$5</f>
        <v>8.468166653647375E-3</v>
      </c>
      <c r="AZ188" s="3">
        <f>'Population at Risk'!AZ188/'Population at Risk'!AZ$5</f>
        <v>1.0358965744114641E-2</v>
      </c>
      <c r="BA188" s="3">
        <f>'Population at Risk'!BA188/'Population at Risk'!BA$5</f>
        <v>3.9532557599483119E-3</v>
      </c>
      <c r="BB188" s="3">
        <f>'Population at Risk'!BB188/'Population at Risk'!BB$5</f>
        <v>4.8787932722968667E-3</v>
      </c>
      <c r="BC188" s="5">
        <f>'Population at Risk'!BC188/'Population at Risk'!BC$5</f>
        <v>2.2031176609699919E-3</v>
      </c>
      <c r="BD188" s="9">
        <v>186</v>
      </c>
    </row>
    <row r="189" spans="1:56" x14ac:dyDescent="0.35">
      <c r="A189" s="3"/>
      <c r="B189" s="3" t="s">
        <v>74</v>
      </c>
      <c r="C189" s="60">
        <f>'Population at Risk'!C189/'Population at Risk'!C$5</f>
        <v>3.4318015084439249E-3</v>
      </c>
      <c r="D189" s="3">
        <f>'Population at Risk'!D189/'Population at Risk'!D$5</f>
        <v>6.270838891592947E-3</v>
      </c>
      <c r="E189" s="3">
        <f>'Population at Risk'!E189/'Population at Risk'!E$5</f>
        <v>8.7994584331784302E-3</v>
      </c>
      <c r="F189" s="3">
        <f>'Population at Risk'!F189/'Population at Risk'!F$5</f>
        <v>8.1421676884908464E-3</v>
      </c>
      <c r="G189" s="3">
        <f>'Population at Risk'!G189/'Population at Risk'!G$5</f>
        <v>8.0457052425495432E-3</v>
      </c>
      <c r="H189" s="3">
        <f>'Population at Risk'!H189/'Population at Risk'!H$5</f>
        <v>3.875748072513464E-3</v>
      </c>
      <c r="I189" s="3">
        <f>'Population at Risk'!I189/'Population at Risk'!I$5</f>
        <v>1.0867306764487205E-2</v>
      </c>
      <c r="J189" s="3">
        <f>'Population at Risk'!J189/'Population at Risk'!J$5</f>
        <v>5.622139861216487E-3</v>
      </c>
      <c r="K189" s="3">
        <f>'Population at Risk'!K189/'Population at Risk'!K$5</f>
        <v>3.5763396558502135E-3</v>
      </c>
      <c r="L189" s="3">
        <f>'Population at Risk'!L189/'Population at Risk'!L$5</f>
        <v>5.1691606244093462E-3</v>
      </c>
      <c r="M189" s="3">
        <f>'Population at Risk'!M189/'Population at Risk'!M$5</f>
        <v>5.1691606244093479E-3</v>
      </c>
      <c r="N189" s="3">
        <f>'Population at Risk'!N189/'Population at Risk'!N$5</f>
        <v>3.3750488961678997E-3</v>
      </c>
      <c r="O189" s="3">
        <f>'Population at Risk'!O189/'Population at Risk'!O$5</f>
        <v>2.8846342903602459E-3</v>
      </c>
      <c r="P189" s="3">
        <f>'Population at Risk'!P189/'Population at Risk'!P$5</f>
        <v>6.024006684791243E-3</v>
      </c>
      <c r="Q189" s="3">
        <f>'Population at Risk'!Q189/'Population at Risk'!Q$5</f>
        <v>6.6767212991155709E-3</v>
      </c>
      <c r="R189" s="3">
        <f>'Population at Risk'!R189/'Population at Risk'!R$5</f>
        <v>4.5846288569426196E-3</v>
      </c>
      <c r="S189" s="3">
        <f>'Population at Risk'!S189/'Population at Risk'!S$5</f>
        <v>4.5827191232330807E-3</v>
      </c>
      <c r="T189" s="3">
        <f>'Population at Risk'!T189/'Population at Risk'!T$5</f>
        <v>3.0587665635599371E-3</v>
      </c>
      <c r="U189" s="3">
        <f>'Population at Risk'!U189/'Population at Risk'!U$5</f>
        <v>1.6699808240034299E-3</v>
      </c>
      <c r="V189" s="3">
        <f>'Population at Risk'!V189/'Population at Risk'!V$5</f>
        <v>4.5471940204306503E-3</v>
      </c>
      <c r="W189" s="3">
        <f>'Population at Risk'!W189/'Population at Risk'!W$5</f>
        <v>4.3378230053267124E-3</v>
      </c>
      <c r="X189" s="3">
        <f>'Population at Risk'!X189/'Population at Risk'!X$5</f>
        <v>4.3378230053267115E-3</v>
      </c>
      <c r="Y189" s="3">
        <f>'Population at Risk'!Y189/'Population at Risk'!Y$5</f>
        <v>5.0312159743101346E-3</v>
      </c>
      <c r="Z189" s="3">
        <f>'Population at Risk'!Z189/'Population at Risk'!Z$5</f>
        <v>1.9497015997842037E-3</v>
      </c>
      <c r="AA189" s="3">
        <f>'Population at Risk'!AA189/'Population at Risk'!AA$5</f>
        <v>2.927875814642795E-3</v>
      </c>
      <c r="AB189" s="3">
        <f>'Population at Risk'!AB189/'Population at Risk'!AB$5</f>
        <v>6.6480771534298986E-3</v>
      </c>
      <c r="AC189" s="3">
        <f>'Population at Risk'!AC189/'Population at Risk'!AC$5</f>
        <v>2.9461888215478456E-3</v>
      </c>
      <c r="AD189" s="3">
        <f>'Population at Risk'!AD189/'Population at Risk'!AD$5</f>
        <v>8.6349713643267406E-3</v>
      </c>
      <c r="AE189" s="3">
        <f>'Population at Risk'!AE189/'Population at Risk'!AE$5</f>
        <v>8.4938948580772413E-3</v>
      </c>
      <c r="AF189" s="3">
        <f>'Population at Risk'!AF189/'Population at Risk'!AF$5</f>
        <v>3.082781062759029E-3</v>
      </c>
      <c r="AG189" s="3">
        <f>'Population at Risk'!AG189/'Population at Risk'!AG$5</f>
        <v>8.493894858077243E-3</v>
      </c>
      <c r="AH189" s="3">
        <f>'Population at Risk'!AH189/'Population at Risk'!AH$5</f>
        <v>2.9078579553495402E-3</v>
      </c>
      <c r="AI189" s="3">
        <f>'Population at Risk'!AI189/'Population at Risk'!AI$5</f>
        <v>3.7447675436660141E-3</v>
      </c>
      <c r="AJ189" s="3">
        <f>'Population at Risk'!AJ189/'Population at Risk'!AJ$5</f>
        <v>3.5168042583742167E-3</v>
      </c>
      <c r="AK189" s="3">
        <f>'Population at Risk'!AK189/'Population at Risk'!AK$5</f>
        <v>8.2258936344419553E-3</v>
      </c>
      <c r="AL189" s="3">
        <f>'Population at Risk'!AL189/'Population at Risk'!AL$5</f>
        <v>4.6837952438098076E-3</v>
      </c>
      <c r="AM189" s="3">
        <f>'Population at Risk'!AM189/'Population at Risk'!AM$5</f>
        <v>2.3050452099334221E-3</v>
      </c>
      <c r="AN189" s="3">
        <f>'Population at Risk'!AN189/'Population at Risk'!AN$5</f>
        <v>1.3045088441346182E-2</v>
      </c>
      <c r="AO189" s="3">
        <f>'Population at Risk'!AO189/'Population at Risk'!AO$5</f>
        <v>1.3045088441346175E-2</v>
      </c>
      <c r="AP189" s="3">
        <f>'Population at Risk'!AP189/'Population at Risk'!AP$5</f>
        <v>1.1090966368036068E-2</v>
      </c>
      <c r="AQ189" s="3">
        <f>'Population at Risk'!AQ189/'Population at Risk'!AQ$5</f>
        <v>3.1755808763677213E-3</v>
      </c>
      <c r="AR189" s="3">
        <f>'Population at Risk'!AR189/'Population at Risk'!AR$5</f>
        <v>4.7365615303163223E-3</v>
      </c>
      <c r="AS189" s="3">
        <f>'Population at Risk'!AS189/'Population at Risk'!AS$5</f>
        <v>1.1721304442315532E-2</v>
      </c>
      <c r="AT189" s="3">
        <f>'Population at Risk'!AT189/'Population at Risk'!AT$5</f>
        <v>1.2454328615187074E-2</v>
      </c>
      <c r="AU189" s="3">
        <f>'Population at Risk'!AU189/'Population at Risk'!AU$5</f>
        <v>1.2454328615187079E-2</v>
      </c>
      <c r="AV189" s="3">
        <f>'Population at Risk'!AV189/'Population at Risk'!AV$5</f>
        <v>3.8492289937053746E-3</v>
      </c>
      <c r="AW189" s="3">
        <f>'Population at Risk'!AW189/'Population at Risk'!AW$5</f>
        <v>3.469718007668183E-3</v>
      </c>
      <c r="AX189" s="3">
        <f>'Population at Risk'!AX189/'Population at Risk'!AX$5</f>
        <v>6.5966724866846765E-3</v>
      </c>
      <c r="AY189" s="3">
        <f>'Population at Risk'!AY189/'Population at Risk'!AY$5</f>
        <v>6.100236559565513E-3</v>
      </c>
      <c r="AZ189" s="3">
        <f>'Population at Risk'!AZ189/'Population at Risk'!AZ$5</f>
        <v>7.7650407664899539E-3</v>
      </c>
      <c r="BA189" s="3">
        <f>'Population at Risk'!BA189/'Population at Risk'!BA$5</f>
        <v>2.9257212983889989E-3</v>
      </c>
      <c r="BB189" s="3">
        <f>'Population at Risk'!BB189/'Population at Risk'!BB$5</f>
        <v>3.5662048799075812E-3</v>
      </c>
      <c r="BC189" s="5">
        <f>'Population at Risk'!BC189/'Population at Risk'!BC$5</f>
        <v>1.6699808240034292E-3</v>
      </c>
      <c r="BD189" s="9">
        <v>187</v>
      </c>
    </row>
    <row r="190" spans="1:56" x14ac:dyDescent="0.35">
      <c r="A190" s="3"/>
      <c r="B190" s="3" t="s">
        <v>75</v>
      </c>
      <c r="C190" s="60">
        <f>'Population at Risk'!C190/'Population at Risk'!C$5</f>
        <v>2.6492116374305296E-3</v>
      </c>
      <c r="D190" s="3">
        <f>'Population at Risk'!D190/'Population at Risk'!D$5</f>
        <v>4.7154088793179344E-3</v>
      </c>
      <c r="E190" s="3">
        <f>'Population at Risk'!E190/'Population at Risk'!E$5</f>
        <v>6.5557512711428984E-3</v>
      </c>
      <c r="F190" s="3">
        <f>'Population at Risk'!F190/'Population at Risk'!F$5</f>
        <v>6.5558870625314581E-3</v>
      </c>
      <c r="G190" s="3">
        <f>'Population at Risk'!G190/'Population at Risk'!G$5</f>
        <v>5.4928789802076196E-3</v>
      </c>
      <c r="H190" s="3">
        <f>'Population at Risk'!H190/'Population at Risk'!H$5</f>
        <v>2.9531003532268581E-3</v>
      </c>
      <c r="I190" s="3">
        <f>'Population at Risk'!I190/'Population at Risk'!I$5</f>
        <v>7.4178526510404229E-3</v>
      </c>
      <c r="J190" s="3">
        <f>'Population at Risk'!J190/'Population at Risk'!J$5</f>
        <v>4.4141518134914589E-3</v>
      </c>
      <c r="K190" s="3">
        <f>'Population at Risk'!K190/'Population at Risk'!K$5</f>
        <v>2.6402507526410973E-3</v>
      </c>
      <c r="L190" s="3">
        <f>'Population at Risk'!L190/'Population at Risk'!L$5</f>
        <v>4.0901256844762248E-3</v>
      </c>
      <c r="M190" s="3">
        <f>'Population at Risk'!M190/'Population at Risk'!M$5</f>
        <v>4.0901256844762248E-3</v>
      </c>
      <c r="N190" s="3">
        <f>'Population at Risk'!N190/'Population at Risk'!N$5</f>
        <v>3.3584638893071231E-3</v>
      </c>
      <c r="O190" s="3">
        <f>'Population at Risk'!O190/'Population at Risk'!O$5</f>
        <v>1.8064431129796949E-3</v>
      </c>
      <c r="P190" s="3">
        <f>'Population at Risk'!P190/'Population at Risk'!P$5</f>
        <v>4.2293546932805183E-3</v>
      </c>
      <c r="Q190" s="3">
        <f>'Population at Risk'!Q190/'Population at Risk'!Q$5</f>
        <v>5.1891009394880666E-3</v>
      </c>
      <c r="R190" s="3">
        <f>'Population at Risk'!R190/'Population at Risk'!R$5</f>
        <v>3.9014887954776597E-3</v>
      </c>
      <c r="S190" s="3">
        <f>'Population at Risk'!S190/'Population at Risk'!S$5</f>
        <v>3.4224296866432156E-3</v>
      </c>
      <c r="T190" s="3">
        <f>'Population at Risk'!T190/'Population at Risk'!T$5</f>
        <v>2.6214302274841089E-3</v>
      </c>
      <c r="U190" s="3">
        <f>'Population at Risk'!U190/'Population at Risk'!U$5</f>
        <v>8.3499041200171494E-4</v>
      </c>
      <c r="V190" s="3">
        <f>'Population at Risk'!V190/'Population at Risk'!V$5</f>
        <v>3.3049193653645454E-3</v>
      </c>
      <c r="W190" s="3">
        <f>'Population at Risk'!W190/'Population at Risk'!W$5</f>
        <v>3.2343126456828657E-3</v>
      </c>
      <c r="X190" s="3">
        <f>'Population at Risk'!X190/'Population at Risk'!X$5</f>
        <v>3.2343126456828649E-3</v>
      </c>
      <c r="Y190" s="3">
        <f>'Population at Risk'!Y190/'Population at Risk'!Y$5</f>
        <v>3.8079727898816919E-3</v>
      </c>
      <c r="Z190" s="3">
        <f>'Population at Risk'!Z190/'Population at Risk'!Z$5</f>
        <v>1.4643954407074836E-3</v>
      </c>
      <c r="AA190" s="3">
        <f>'Population at Risk'!AA190/'Population at Risk'!AA$5</f>
        <v>2.1557676807323119E-3</v>
      </c>
      <c r="AB190" s="3">
        <f>'Population at Risk'!AB190/'Population at Risk'!AB$5</f>
        <v>5.0971524700519771E-3</v>
      </c>
      <c r="AC190" s="3">
        <f>'Population at Risk'!AC190/'Population at Risk'!AC$5</f>
        <v>2.2501054303167931E-3</v>
      </c>
      <c r="AD190" s="3">
        <f>'Population at Risk'!AD190/'Population at Risk'!AD$5</f>
        <v>6.5492875067401698E-3</v>
      </c>
      <c r="AE190" s="3">
        <f>'Population at Risk'!AE190/'Population at Risk'!AE$5</f>
        <v>6.6684525420869561E-3</v>
      </c>
      <c r="AF190" s="3">
        <f>'Population at Risk'!AF190/'Population at Risk'!AF$5</f>
        <v>2.878960827204713E-3</v>
      </c>
      <c r="AG190" s="3">
        <f>'Population at Risk'!AG190/'Population at Risk'!AG$5</f>
        <v>6.6684525420869578E-3</v>
      </c>
      <c r="AH190" s="3">
        <f>'Population at Risk'!AH190/'Population at Risk'!AH$5</f>
        <v>2.0103709320935096E-3</v>
      </c>
      <c r="AI190" s="3">
        <f>'Population at Risk'!AI190/'Population at Risk'!AI$5</f>
        <v>2.9023832149298765E-3</v>
      </c>
      <c r="AJ190" s="3">
        <f>'Population at Risk'!AJ190/'Population at Risk'!AJ$5</f>
        <v>2.3801945170745646E-3</v>
      </c>
      <c r="AK190" s="3">
        <f>'Population at Risk'!AK190/'Population at Risk'!AK$5</f>
        <v>6.6920598766385519E-3</v>
      </c>
      <c r="AL190" s="3">
        <f>'Population at Risk'!AL190/'Population at Risk'!AL$5</f>
        <v>3.4854023201006581E-3</v>
      </c>
      <c r="AM190" s="3">
        <f>'Population at Risk'!AM190/'Population at Risk'!AM$5</f>
        <v>1.4606564181114299E-3</v>
      </c>
      <c r="AN190" s="3">
        <f>'Population at Risk'!AN190/'Population at Risk'!AN$5</f>
        <v>7.700624894891578E-3</v>
      </c>
      <c r="AO190" s="3">
        <f>'Population at Risk'!AO190/'Population at Risk'!AO$5</f>
        <v>7.7006248948915746E-3</v>
      </c>
      <c r="AP190" s="3">
        <f>'Population at Risk'!AP190/'Population at Risk'!AP$5</f>
        <v>8.1046298513726481E-3</v>
      </c>
      <c r="AQ190" s="3">
        <f>'Population at Risk'!AQ190/'Population at Risk'!AQ$5</f>
        <v>2.4457543942551399E-3</v>
      </c>
      <c r="AR190" s="3">
        <f>'Population at Risk'!AR190/'Population at Risk'!AR$5</f>
        <v>3.5759804406492843E-3</v>
      </c>
      <c r="AS190" s="3">
        <f>'Population at Risk'!AS190/'Population at Risk'!AS$5</f>
        <v>8.0007780322547024E-3</v>
      </c>
      <c r="AT190" s="3">
        <f>'Population at Risk'!AT190/'Population at Risk'!AT$5</f>
        <v>8.8885664805484505E-3</v>
      </c>
      <c r="AU190" s="3">
        <f>'Population at Risk'!AU190/'Population at Risk'!AU$5</f>
        <v>8.888566480548454E-3</v>
      </c>
      <c r="AV190" s="3">
        <f>'Population at Risk'!AV190/'Population at Risk'!AV$5</f>
        <v>3.3980035853523522E-3</v>
      </c>
      <c r="AW190" s="3">
        <f>'Population at Risk'!AW190/'Population at Risk'!AW$5</f>
        <v>2.5311321794220043E-3</v>
      </c>
      <c r="AX190" s="3">
        <f>'Population at Risk'!AX190/'Population at Risk'!AX$5</f>
        <v>5.2773379893477418E-3</v>
      </c>
      <c r="AY190" s="3">
        <f>'Population at Risk'!AY190/'Population at Risk'!AY$5</f>
        <v>4.7463940097478997E-3</v>
      </c>
      <c r="AZ190" s="3">
        <f>'Population at Risk'!AZ190/'Population at Risk'!AZ$5</f>
        <v>6.1721331942337148E-3</v>
      </c>
      <c r="BA190" s="3">
        <f>'Population at Risk'!BA190/'Population at Risk'!BA$5</f>
        <v>1.9108954605714127E-3</v>
      </c>
      <c r="BB190" s="3">
        <f>'Population at Risk'!BB190/'Population at Risk'!BB$5</f>
        <v>2.2155996275170504E-3</v>
      </c>
      <c r="BC190" s="5">
        <f>'Population at Risk'!BC190/'Population at Risk'!BC$5</f>
        <v>8.3499041200171462E-4</v>
      </c>
      <c r="BD190" s="9">
        <v>188</v>
      </c>
    </row>
    <row r="191" spans="1:56" x14ac:dyDescent="0.35">
      <c r="A191" s="3"/>
      <c r="B191" s="3" t="s">
        <v>81</v>
      </c>
      <c r="C191" s="60">
        <f>'Population at Risk'!C191/'Population at Risk'!C$5</f>
        <v>1.6231493621018563E-3</v>
      </c>
      <c r="D191" s="3">
        <f>'Population at Risk'!D191/'Population at Risk'!D$5</f>
        <v>2.9662323216542797E-3</v>
      </c>
      <c r="E191" s="3">
        <f>'Population at Risk'!E191/'Population at Risk'!E$5</f>
        <v>4.162463631638331E-3</v>
      </c>
      <c r="F191" s="3">
        <f>'Population at Risk'!F191/'Population at Risk'!F$5</f>
        <v>3.8714121570617237E-3</v>
      </c>
      <c r="G191" s="3">
        <f>'Population at Risk'!G191/'Population at Risk'!G$5</f>
        <v>3.5854301437386552E-3</v>
      </c>
      <c r="H191" s="3">
        <f>'Population at Risk'!H191/'Population at Risk'!H$5</f>
        <v>1.7323181668238317E-3</v>
      </c>
      <c r="I191" s="3">
        <f>'Population at Risk'!I191/'Population at Risk'!I$5</f>
        <v>4.8231305303061186E-3</v>
      </c>
      <c r="J191" s="3">
        <f>'Population at Risk'!J191/'Population at Risk'!J$5</f>
        <v>2.7157024531562681E-3</v>
      </c>
      <c r="K191" s="3">
        <f>'Population at Risk'!K191/'Population at Risk'!K$5</f>
        <v>1.6561572902930519E-3</v>
      </c>
      <c r="L191" s="3">
        <f>'Population at Risk'!L191/'Population at Risk'!L$5</f>
        <v>2.3913747317436751E-3</v>
      </c>
      <c r="M191" s="3">
        <f>'Population at Risk'!M191/'Population at Risk'!M$5</f>
        <v>2.3913747317436751E-3</v>
      </c>
      <c r="N191" s="3">
        <f>'Population at Risk'!N191/'Population at Risk'!N$5</f>
        <v>2.6867711114456987E-3</v>
      </c>
      <c r="O191" s="3">
        <f>'Population at Risk'!O191/'Population at Risk'!O$5</f>
        <v>1.0971068120714379E-3</v>
      </c>
      <c r="P191" s="3">
        <f>'Population at Risk'!P191/'Population at Risk'!P$5</f>
        <v>3.2379035930752932E-3</v>
      </c>
      <c r="Q191" s="3">
        <f>'Population at Risk'!Q191/'Population at Risk'!Q$5</f>
        <v>2.9635271731162098E-3</v>
      </c>
      <c r="R191" s="3">
        <f>'Population at Risk'!R191/'Population at Risk'!R$5</f>
        <v>2.5655704530572936E-3</v>
      </c>
      <c r="S191" s="3">
        <f>'Population at Risk'!S191/'Population at Risk'!S$5</f>
        <v>2.2517721072406066E-3</v>
      </c>
      <c r="T191" s="3">
        <f>'Population at Risk'!T191/'Population at Risk'!T$5</f>
        <v>2.1608037906705141E-3</v>
      </c>
      <c r="U191" s="3">
        <f>'Population at Risk'!U191/'Population at Risk'!U$5</f>
        <v>9.6683100337040674E-4</v>
      </c>
      <c r="V191" s="3">
        <f>'Population at Risk'!V191/'Population at Risk'!V$5</f>
        <v>1.9845142288477408E-3</v>
      </c>
      <c r="W191" s="3">
        <f>'Population at Risk'!W191/'Population at Risk'!W$5</f>
        <v>1.9617961949223938E-3</v>
      </c>
      <c r="X191" s="3">
        <f>'Population at Risk'!X191/'Population at Risk'!X$5</f>
        <v>1.9617961949223934E-3</v>
      </c>
      <c r="Y191" s="3">
        <f>'Population at Risk'!Y191/'Population at Risk'!Y$5</f>
        <v>2.316621510236057E-3</v>
      </c>
      <c r="Z191" s="3">
        <f>'Population at Risk'!Z191/'Population at Risk'!Z$5</f>
        <v>9.4306218685214199E-4</v>
      </c>
      <c r="AA191" s="3">
        <f>'Population at Risk'!AA191/'Population at Risk'!AA$5</f>
        <v>1.3706061548706798E-3</v>
      </c>
      <c r="AB191" s="3">
        <f>'Population at Risk'!AB191/'Population at Risk'!AB$5</f>
        <v>3.2206435978230879E-3</v>
      </c>
      <c r="AC191" s="3">
        <f>'Population at Risk'!AC191/'Population at Risk'!AC$5</f>
        <v>1.5032439193606783E-3</v>
      </c>
      <c r="AD191" s="3">
        <f>'Population at Risk'!AD191/'Population at Risk'!AD$5</f>
        <v>4.0112384362797375E-3</v>
      </c>
      <c r="AE191" s="3">
        <f>'Population at Risk'!AE191/'Population at Risk'!AE$5</f>
        <v>4.0021359231040632E-3</v>
      </c>
      <c r="AF191" s="3">
        <f>'Population at Risk'!AF191/'Population at Risk'!AF$5</f>
        <v>1.8343821199888438E-3</v>
      </c>
      <c r="AG191" s="3">
        <f>'Population at Risk'!AG191/'Population at Risk'!AG$5</f>
        <v>4.0021359231040641E-3</v>
      </c>
      <c r="AH191" s="3">
        <f>'Population at Risk'!AH191/'Population at Risk'!AH$5</f>
        <v>1.1607498834111333E-3</v>
      </c>
      <c r="AI191" s="3">
        <f>'Population at Risk'!AI191/'Population at Risk'!AI$5</f>
        <v>1.9936931429658496E-3</v>
      </c>
      <c r="AJ191" s="3">
        <f>'Population at Risk'!AJ191/'Population at Risk'!AJ$5</f>
        <v>1.283700413703136E-3</v>
      </c>
      <c r="AK191" s="3">
        <f>'Population at Risk'!AK191/'Population at Risk'!AK$5</f>
        <v>4.283372790310244E-3</v>
      </c>
      <c r="AL191" s="3">
        <f>'Population at Risk'!AL191/'Population at Risk'!AL$5</f>
        <v>2.0674564943379231E-3</v>
      </c>
      <c r="AM191" s="3">
        <f>'Population at Risk'!AM191/'Population at Risk'!AM$5</f>
        <v>6.0605324574320395E-4</v>
      </c>
      <c r="AN191" s="3">
        <f>'Population at Risk'!AN191/'Population at Risk'!AN$5</f>
        <v>5.6318002962639901E-3</v>
      </c>
      <c r="AO191" s="3">
        <f>'Population at Risk'!AO191/'Population at Risk'!AO$5</f>
        <v>5.6318002962639875E-3</v>
      </c>
      <c r="AP191" s="3">
        <f>'Population at Risk'!AP191/'Population at Risk'!AP$5</f>
        <v>5.5574604695126728E-3</v>
      </c>
      <c r="AQ191" s="3">
        <f>'Population at Risk'!AQ191/'Population at Risk'!AQ$5</f>
        <v>1.637931188863351E-3</v>
      </c>
      <c r="AR191" s="3">
        <f>'Population at Risk'!AR191/'Population at Risk'!AR$5</f>
        <v>2.2845652194707082E-3</v>
      </c>
      <c r="AS191" s="3">
        <f>'Population at Risk'!AS191/'Population at Risk'!AS$5</f>
        <v>5.2021519715894776E-3</v>
      </c>
      <c r="AT191" s="3">
        <f>'Population at Risk'!AT191/'Population at Risk'!AT$5</f>
        <v>5.7362260426795245E-3</v>
      </c>
      <c r="AU191" s="3">
        <f>'Population at Risk'!AU191/'Population at Risk'!AU$5</f>
        <v>5.7362260426795262E-3</v>
      </c>
      <c r="AV191" s="3">
        <f>'Population at Risk'!AV191/'Population at Risk'!AV$5</f>
        <v>1.9338231786558103E-3</v>
      </c>
      <c r="AW191" s="3">
        <f>'Population at Risk'!AW191/'Population at Risk'!AW$5</f>
        <v>1.6975866424235933E-3</v>
      </c>
      <c r="AX191" s="3">
        <f>'Population at Risk'!AX191/'Population at Risk'!AX$5</f>
        <v>3.2281588764627145E-3</v>
      </c>
      <c r="AY191" s="3">
        <f>'Population at Risk'!AY191/'Population at Risk'!AY$5</f>
        <v>3.1160624884886616E-3</v>
      </c>
      <c r="AZ191" s="3">
        <f>'Population at Risk'!AZ191/'Population at Risk'!AZ$5</f>
        <v>4.2017157349109671E-3</v>
      </c>
      <c r="BA191" s="3">
        <f>'Population at Risk'!BA191/'Population at Risk'!BA$5</f>
        <v>1.198358170188852E-3</v>
      </c>
      <c r="BB191" s="3">
        <f>'Population at Risk'!BB191/'Population at Risk'!BB$5</f>
        <v>1.054686124057774E-3</v>
      </c>
      <c r="BC191" s="5">
        <f>'Population at Risk'!BC191/'Population at Risk'!BC$5</f>
        <v>9.668310033704063E-4</v>
      </c>
      <c r="BD191" s="9">
        <v>189</v>
      </c>
    </row>
    <row r="192" spans="1:56" x14ac:dyDescent="0.35">
      <c r="A192" s="3"/>
      <c r="B192" s="3" t="s">
        <v>82</v>
      </c>
      <c r="C192" s="60">
        <f>'Population at Risk'!C192/'Population at Risk'!C$5</f>
        <v>7.4780809896835519E-4</v>
      </c>
      <c r="D192" s="3">
        <f>'Population at Risk'!D192/'Population at Risk'!D$5</f>
        <v>1.6181929776826012E-3</v>
      </c>
      <c r="E192" s="3">
        <f>'Population at Risk'!E192/'Population at Risk'!E$5</f>
        <v>2.3932876395045669E-3</v>
      </c>
      <c r="F192" s="3">
        <f>'Population at Risk'!F192/'Population at Risk'!F$5</f>
        <v>3.1392826373881602E-3</v>
      </c>
      <c r="G192" s="3">
        <f>'Population at Risk'!G192/'Population at Risk'!G$5</f>
        <v>2.2946752919927394E-3</v>
      </c>
      <c r="H192" s="3">
        <f>'Population at Risk'!H192/'Population at Risk'!H$5</f>
        <v>1.0732840816191132E-3</v>
      </c>
      <c r="I192" s="3">
        <f>'Population at Risk'!I192/'Population at Risk'!I$5</f>
        <v>2.8389312615092976E-3</v>
      </c>
      <c r="J192" s="3">
        <f>'Population at Risk'!J192/'Population at Risk'!J$5</f>
        <v>1.9709278673408367E-3</v>
      </c>
      <c r="K192" s="3">
        <f>'Population at Risk'!K192/'Population at Risk'!K$5</f>
        <v>1.0801025806259034E-3</v>
      </c>
      <c r="L192" s="3">
        <f>'Population at Risk'!L192/'Population at Risk'!L$5</f>
        <v>1.2467228022200257E-3</v>
      </c>
      <c r="M192" s="3">
        <f>'Population at Risk'!M192/'Population at Risk'!M$5</f>
        <v>1.2467228022200259E-3</v>
      </c>
      <c r="N192" s="3">
        <f>'Population at Risk'!N192/'Population at Risk'!N$5</f>
        <v>1.5506981414825484E-3</v>
      </c>
      <c r="O192" s="3">
        <f>'Population at Risk'!O192/'Population at Risk'!O$5</f>
        <v>6.7150503152648344E-4</v>
      </c>
      <c r="P192" s="3">
        <f>'Population at Risk'!P192/'Population at Risk'!P$5</f>
        <v>1.6189517965376466E-3</v>
      </c>
      <c r="Q192" s="3">
        <f>'Population at Risk'!Q192/'Population at Risk'!Q$5</f>
        <v>1.5110474519051029E-3</v>
      </c>
      <c r="R192" s="3">
        <f>'Population at Risk'!R192/'Population at Risk'!R$5</f>
        <v>2.550389562802517E-3</v>
      </c>
      <c r="S192" s="3">
        <f>'Population at Risk'!S192/'Population at Risk'!S$5</f>
        <v>1.3384329812815661E-3</v>
      </c>
      <c r="T192" s="3">
        <f>'Population at Risk'!T192/'Population at Risk'!T$5</f>
        <v>1.2757799626354053E-3</v>
      </c>
      <c r="U192" s="3">
        <f>'Population at Risk'!U192/'Population at Risk'!U$5</f>
        <v>4.8341550168520337E-4</v>
      </c>
      <c r="V192" s="3">
        <f>'Population at Risk'!V192/'Population at Risk'!V$5</f>
        <v>1.3516573290970834E-3</v>
      </c>
      <c r="W192" s="3">
        <f>'Population at Risk'!W192/'Population at Risk'!W$5</f>
        <v>1.3487348840091457E-3</v>
      </c>
      <c r="X192" s="3">
        <f>'Population at Risk'!X192/'Population at Risk'!X$5</f>
        <v>1.3487348840091455E-3</v>
      </c>
      <c r="Y192" s="3">
        <f>'Population at Risk'!Y192/'Population at Risk'!Y$5</f>
        <v>1.6337837052297689E-3</v>
      </c>
      <c r="Z192" s="3">
        <f>'Population at Risk'!Z192/'Population at Risk'!Z$5</f>
        <v>5.8067199819659976E-4</v>
      </c>
      <c r="AA192" s="3">
        <f>'Population at Risk'!AA192/'Population at Risk'!AA$5</f>
        <v>7.7341347310559791E-4</v>
      </c>
      <c r="AB192" s="3">
        <f>'Population at Risk'!AB192/'Population at Risk'!AB$5</f>
        <v>1.7379156026504367E-3</v>
      </c>
      <c r="AC192" s="3">
        <f>'Population at Risk'!AC192/'Population at Risk'!AC$5</f>
        <v>9.1189040006256494E-4</v>
      </c>
      <c r="AD192" s="3">
        <f>'Population at Risk'!AD192/'Population at Risk'!AD$5</f>
        <v>2.6101072459624635E-3</v>
      </c>
      <c r="AE192" s="3">
        <f>'Population at Risk'!AE192/'Population at Risk'!AE$5</f>
        <v>2.6184187156478712E-3</v>
      </c>
      <c r="AF192" s="3">
        <f>'Population at Risk'!AF192/'Population at Risk'!AF$5</f>
        <v>9.5540735416085605E-4</v>
      </c>
      <c r="AG192" s="3">
        <f>'Population at Risk'!AG192/'Population at Risk'!AG$5</f>
        <v>2.6184187156478717E-3</v>
      </c>
      <c r="AH192" s="3">
        <f>'Population at Risk'!AH192/'Population at Risk'!AH$5</f>
        <v>5.5216820668894852E-4</v>
      </c>
      <c r="AI192" s="3">
        <f>'Population at Risk'!AI192/'Population at Risk'!AI$5</f>
        <v>1.1061003529379695E-3</v>
      </c>
      <c r="AJ192" s="3">
        <f>'Population at Risk'!AJ192/'Population at Risk'!AJ$5</f>
        <v>9.4940343096794441E-4</v>
      </c>
      <c r="AK192" s="3">
        <f>'Population at Risk'!AK192/'Population at Risk'!AK$5</f>
        <v>2.2382611132390402E-3</v>
      </c>
      <c r="AL192" s="3">
        <f>'Population at Risk'!AL192/'Population at Risk'!AL$5</f>
        <v>1.3722056378349047E-3</v>
      </c>
      <c r="AM192" s="3">
        <f>'Population at Risk'!AM192/'Population at Risk'!AM$5</f>
        <v>2.6897868771748941E-4</v>
      </c>
      <c r="AN192" s="3">
        <f>'Population at Risk'!AN192/'Population at Risk'!AN$5</f>
        <v>2.758432798170118E-3</v>
      </c>
      <c r="AO192" s="3">
        <f>'Population at Risk'!AO192/'Population at Risk'!AO$5</f>
        <v>2.7584327981701158E-3</v>
      </c>
      <c r="AP192" s="3">
        <f>'Population at Risk'!AP192/'Population at Risk'!AP$5</f>
        <v>3.6251250763775192E-3</v>
      </c>
      <c r="AQ192" s="3">
        <f>'Population at Risk'!AQ192/'Population at Risk'!AQ$5</f>
        <v>8.9696231771088273E-4</v>
      </c>
      <c r="AR192" s="3">
        <f>'Population at Risk'!AR192/'Population at Risk'!AR$5</f>
        <v>1.3719285328779845E-3</v>
      </c>
      <c r="AS192" s="3">
        <f>'Population at Risk'!AS192/'Population at Risk'!AS$5</f>
        <v>3.0620261604925405E-3</v>
      </c>
      <c r="AT192" s="3">
        <f>'Population at Risk'!AT192/'Population at Risk'!AT$5</f>
        <v>3.3590512862537751E-3</v>
      </c>
      <c r="AU192" s="3">
        <f>'Population at Risk'!AU192/'Population at Risk'!AU$5</f>
        <v>3.3590512862537764E-3</v>
      </c>
      <c r="AV192" s="3">
        <f>'Population at Risk'!AV192/'Population at Risk'!AV$5</f>
        <v>1.1142504981778716E-3</v>
      </c>
      <c r="AW192" s="3">
        <f>'Population at Risk'!AW192/'Population at Risk'!AW$5</f>
        <v>8.2676874401468425E-4</v>
      </c>
      <c r="AX192" s="3">
        <f>'Population at Risk'!AX192/'Population at Risk'!AX$5</f>
        <v>2.4141014206590732E-3</v>
      </c>
      <c r="AY192" s="3">
        <f>'Population at Risk'!AY192/'Population at Risk'!AY$5</f>
        <v>2.1149817298207079E-3</v>
      </c>
      <c r="AZ192" s="3">
        <f>'Population at Risk'!AZ192/'Population at Risk'!AZ$5</f>
        <v>2.8359279321093743E-3</v>
      </c>
      <c r="BA192" s="3">
        <f>'Population at Risk'!BA192/'Population at Risk'!BA$5</f>
        <v>5.937810753188005E-4</v>
      </c>
      <c r="BB192" s="3">
        <f>'Population at Risk'!BB192/'Population at Risk'!BB$5</f>
        <v>3.1109446824725714E-4</v>
      </c>
      <c r="BC192" s="5">
        <f>'Population at Risk'!BC192/'Population at Risk'!BC$5</f>
        <v>4.8341550168520315E-4</v>
      </c>
      <c r="BD192" s="9">
        <v>190</v>
      </c>
    </row>
    <row r="193" spans="1:56" x14ac:dyDescent="0.35">
      <c r="A193" s="3"/>
      <c r="B193" s="3" t="s">
        <v>76</v>
      </c>
      <c r="C193" s="60">
        <f>'Population at Risk'!C193/'Population at Risk'!C$5</f>
        <v>0</v>
      </c>
      <c r="D193" s="3">
        <f>'Population at Risk'!D193/'Population at Risk'!D$5</f>
        <v>0</v>
      </c>
      <c r="E193" s="3">
        <f>'Population at Risk'!E193/'Population at Risk'!E$5</f>
        <v>0</v>
      </c>
      <c r="F193" s="3">
        <f>'Population at Risk'!F193/'Population at Risk'!F$5</f>
        <v>0</v>
      </c>
      <c r="G193" s="3">
        <f>'Population at Risk'!G193/'Population at Risk'!G$5</f>
        <v>0</v>
      </c>
      <c r="H193" s="3">
        <f>'Population at Risk'!H193/'Population at Risk'!H$5</f>
        <v>0</v>
      </c>
      <c r="I193" s="3">
        <f>'Population at Risk'!I193/'Population at Risk'!I$5</f>
        <v>0</v>
      </c>
      <c r="J193" s="3">
        <f>'Population at Risk'!J193/'Population at Risk'!J$5</f>
        <v>0</v>
      </c>
      <c r="K193" s="3">
        <f>'Population at Risk'!K193/'Population at Risk'!K$5</f>
        <v>0</v>
      </c>
      <c r="L193" s="3">
        <f>'Population at Risk'!L193/'Population at Risk'!L$5</f>
        <v>0</v>
      </c>
      <c r="M193" s="3">
        <f>'Population at Risk'!M193/'Population at Risk'!M$5</f>
        <v>0</v>
      </c>
      <c r="N193" s="3">
        <f>'Population at Risk'!N193/'Population at Risk'!N$5</f>
        <v>0</v>
      </c>
      <c r="O193" s="3">
        <f>'Population at Risk'!O193/'Population at Risk'!O$5</f>
        <v>0</v>
      </c>
      <c r="P193" s="3">
        <f>'Population at Risk'!P193/'Population at Risk'!P$5</f>
        <v>0</v>
      </c>
      <c r="Q193" s="3">
        <f>'Population at Risk'!Q193/'Population at Risk'!Q$5</f>
        <v>0</v>
      </c>
      <c r="R193" s="3">
        <f>'Population at Risk'!R193/'Population at Risk'!R$5</f>
        <v>0</v>
      </c>
      <c r="S193" s="3">
        <f>'Population at Risk'!S193/'Population at Risk'!S$5</f>
        <v>0</v>
      </c>
      <c r="T193" s="3">
        <f>'Population at Risk'!T193/'Population at Risk'!T$5</f>
        <v>0</v>
      </c>
      <c r="U193" s="3">
        <f>'Population at Risk'!U193/'Population at Risk'!U$5</f>
        <v>0</v>
      </c>
      <c r="V193" s="3">
        <f>'Population at Risk'!V193/'Population at Risk'!V$5</f>
        <v>0</v>
      </c>
      <c r="W193" s="3">
        <f>'Population at Risk'!W193/'Population at Risk'!W$5</f>
        <v>0</v>
      </c>
      <c r="X193" s="3">
        <f>'Population at Risk'!X193/'Population at Risk'!X$5</f>
        <v>0</v>
      </c>
      <c r="Y193" s="3">
        <f>'Population at Risk'!Y193/'Population at Risk'!Y$5</f>
        <v>0</v>
      </c>
      <c r="Z193" s="3">
        <f>'Population at Risk'!Z193/'Population at Risk'!Z$5</f>
        <v>0</v>
      </c>
      <c r="AA193" s="3">
        <f>'Population at Risk'!AA193/'Population at Risk'!AA$5</f>
        <v>0</v>
      </c>
      <c r="AB193" s="3">
        <f>'Population at Risk'!AB193/'Population at Risk'!AB$5</f>
        <v>0</v>
      </c>
      <c r="AC193" s="3">
        <f>'Population at Risk'!AC193/'Population at Risk'!AC$5</f>
        <v>0</v>
      </c>
      <c r="AD193" s="3">
        <f>'Population at Risk'!AD193/'Population at Risk'!AD$5</f>
        <v>0</v>
      </c>
      <c r="AE193" s="3">
        <f>'Population at Risk'!AE193/'Population at Risk'!AE$5</f>
        <v>0</v>
      </c>
      <c r="AF193" s="3">
        <f>'Population at Risk'!AF193/'Population at Risk'!AF$5</f>
        <v>0</v>
      </c>
      <c r="AG193" s="3">
        <f>'Population at Risk'!AG193/'Population at Risk'!AG$5</f>
        <v>0</v>
      </c>
      <c r="AH193" s="3">
        <f>'Population at Risk'!AH193/'Population at Risk'!AH$5</f>
        <v>0</v>
      </c>
      <c r="AI193" s="3">
        <f>'Population at Risk'!AI193/'Population at Risk'!AI$5</f>
        <v>0</v>
      </c>
      <c r="AJ193" s="3">
        <f>'Population at Risk'!AJ193/'Population at Risk'!AJ$5</f>
        <v>0</v>
      </c>
      <c r="AK193" s="3">
        <f>'Population at Risk'!AK193/'Population at Risk'!AK$5</f>
        <v>0</v>
      </c>
      <c r="AL193" s="3">
        <f>'Population at Risk'!AL193/'Population at Risk'!AL$5</f>
        <v>0</v>
      </c>
      <c r="AM193" s="3">
        <f>'Population at Risk'!AM193/'Population at Risk'!AM$5</f>
        <v>0</v>
      </c>
      <c r="AN193" s="3">
        <f>'Population at Risk'!AN193/'Population at Risk'!AN$5</f>
        <v>0</v>
      </c>
      <c r="AO193" s="3">
        <f>'Population at Risk'!AO193/'Population at Risk'!AO$5</f>
        <v>0</v>
      </c>
      <c r="AP193" s="3">
        <f>'Population at Risk'!AP193/'Population at Risk'!AP$5</f>
        <v>0</v>
      </c>
      <c r="AQ193" s="3">
        <f>'Population at Risk'!AQ193/'Population at Risk'!AQ$5</f>
        <v>0</v>
      </c>
      <c r="AR193" s="3">
        <f>'Population at Risk'!AR193/'Population at Risk'!AR$5</f>
        <v>0</v>
      </c>
      <c r="AS193" s="3">
        <f>'Population at Risk'!AS193/'Population at Risk'!AS$5</f>
        <v>0</v>
      </c>
      <c r="AT193" s="3">
        <f>'Population at Risk'!AT193/'Population at Risk'!AT$5</f>
        <v>0</v>
      </c>
      <c r="AU193" s="3">
        <f>'Population at Risk'!AU193/'Population at Risk'!AU$5</f>
        <v>0</v>
      </c>
      <c r="AV193" s="3">
        <f>'Population at Risk'!AV193/'Population at Risk'!AV$5</f>
        <v>0</v>
      </c>
      <c r="AW193" s="3">
        <f>'Population at Risk'!AW193/'Population at Risk'!AW$5</f>
        <v>0</v>
      </c>
      <c r="AX193" s="3">
        <f>'Population at Risk'!AX193/'Population at Risk'!AX$5</f>
        <v>0</v>
      </c>
      <c r="AY193" s="3">
        <f>'Population at Risk'!AY193/'Population at Risk'!AY$5</f>
        <v>0</v>
      </c>
      <c r="AZ193" s="3">
        <f>'Population at Risk'!AZ193/'Population at Risk'!AZ$5</f>
        <v>0</v>
      </c>
      <c r="BA193" s="3">
        <f>'Population at Risk'!BA193/'Population at Risk'!BA$5</f>
        <v>0</v>
      </c>
      <c r="BB193" s="3">
        <f>'Population at Risk'!BB193/'Population at Risk'!BB$5</f>
        <v>0</v>
      </c>
      <c r="BC193" s="5">
        <f>'Population at Risk'!BC193/'Population at Risk'!BC$5</f>
        <v>0</v>
      </c>
      <c r="BD193" s="9">
        <v>191</v>
      </c>
    </row>
    <row r="194" spans="1:56" x14ac:dyDescent="0.35">
      <c r="A194" s="3"/>
      <c r="B194" s="3" t="s">
        <v>46</v>
      </c>
      <c r="C194" s="60">
        <f>'Population at Risk'!C194/'Population at Risk'!C$5</f>
        <v>0</v>
      </c>
      <c r="D194" s="3">
        <f>'Population at Risk'!D194/'Population at Risk'!D$5</f>
        <v>0</v>
      </c>
      <c r="E194" s="3">
        <f>'Population at Risk'!E194/'Population at Risk'!E$5</f>
        <v>0</v>
      </c>
      <c r="F194" s="3">
        <f>'Population at Risk'!F194/'Population at Risk'!F$5</f>
        <v>0</v>
      </c>
      <c r="G194" s="3">
        <f>'Population at Risk'!G194/'Population at Risk'!G$5</f>
        <v>0</v>
      </c>
      <c r="H194" s="3">
        <f>'Population at Risk'!H194/'Population at Risk'!H$5</f>
        <v>0</v>
      </c>
      <c r="I194" s="3">
        <f>'Population at Risk'!I194/'Population at Risk'!I$5</f>
        <v>0</v>
      </c>
      <c r="J194" s="3">
        <f>'Population at Risk'!J194/'Population at Risk'!J$5</f>
        <v>0</v>
      </c>
      <c r="K194" s="3">
        <f>'Population at Risk'!K194/'Population at Risk'!K$5</f>
        <v>0</v>
      </c>
      <c r="L194" s="3">
        <f>'Population at Risk'!L194/'Population at Risk'!L$5</f>
        <v>0</v>
      </c>
      <c r="M194" s="3">
        <f>'Population at Risk'!M194/'Population at Risk'!M$5</f>
        <v>0</v>
      </c>
      <c r="N194" s="3">
        <f>'Population at Risk'!N194/'Population at Risk'!N$5</f>
        <v>0</v>
      </c>
      <c r="O194" s="3">
        <f>'Population at Risk'!O194/'Population at Risk'!O$5</f>
        <v>0</v>
      </c>
      <c r="P194" s="3">
        <f>'Population at Risk'!P194/'Population at Risk'!P$5</f>
        <v>0</v>
      </c>
      <c r="Q194" s="3">
        <f>'Population at Risk'!Q194/'Population at Risk'!Q$5</f>
        <v>0</v>
      </c>
      <c r="R194" s="3">
        <f>'Population at Risk'!R194/'Population at Risk'!R$5</f>
        <v>0</v>
      </c>
      <c r="S194" s="3">
        <f>'Population at Risk'!S194/'Population at Risk'!S$5</f>
        <v>0</v>
      </c>
      <c r="T194" s="3">
        <f>'Population at Risk'!T194/'Population at Risk'!T$5</f>
        <v>0</v>
      </c>
      <c r="U194" s="3">
        <f>'Population at Risk'!U194/'Population at Risk'!U$5</f>
        <v>0</v>
      </c>
      <c r="V194" s="3">
        <f>'Population at Risk'!V194/'Population at Risk'!V$5</f>
        <v>0</v>
      </c>
      <c r="W194" s="3">
        <f>'Population at Risk'!W194/'Population at Risk'!W$5</f>
        <v>0</v>
      </c>
      <c r="X194" s="3">
        <f>'Population at Risk'!X194/'Population at Risk'!X$5</f>
        <v>0</v>
      </c>
      <c r="Y194" s="3">
        <f>'Population at Risk'!Y194/'Population at Risk'!Y$5</f>
        <v>0</v>
      </c>
      <c r="Z194" s="3">
        <f>'Population at Risk'!Z194/'Population at Risk'!Z$5</f>
        <v>0</v>
      </c>
      <c r="AA194" s="3">
        <f>'Population at Risk'!AA194/'Population at Risk'!AA$5</f>
        <v>0</v>
      </c>
      <c r="AB194" s="3">
        <f>'Population at Risk'!AB194/'Population at Risk'!AB$5</f>
        <v>0</v>
      </c>
      <c r="AC194" s="3">
        <f>'Population at Risk'!AC194/'Population at Risk'!AC$5</f>
        <v>0</v>
      </c>
      <c r="AD194" s="3">
        <f>'Population at Risk'!AD194/'Population at Risk'!AD$5</f>
        <v>0</v>
      </c>
      <c r="AE194" s="3">
        <f>'Population at Risk'!AE194/'Population at Risk'!AE$5</f>
        <v>0</v>
      </c>
      <c r="AF194" s="3">
        <f>'Population at Risk'!AF194/'Population at Risk'!AF$5</f>
        <v>0</v>
      </c>
      <c r="AG194" s="3">
        <f>'Population at Risk'!AG194/'Population at Risk'!AG$5</f>
        <v>0</v>
      </c>
      <c r="AH194" s="3">
        <f>'Population at Risk'!AH194/'Population at Risk'!AH$5</f>
        <v>0</v>
      </c>
      <c r="AI194" s="3">
        <f>'Population at Risk'!AI194/'Population at Risk'!AI$5</f>
        <v>0</v>
      </c>
      <c r="AJ194" s="3">
        <f>'Population at Risk'!AJ194/'Population at Risk'!AJ$5</f>
        <v>0</v>
      </c>
      <c r="AK194" s="3">
        <f>'Population at Risk'!AK194/'Population at Risk'!AK$5</f>
        <v>0</v>
      </c>
      <c r="AL194" s="3">
        <f>'Population at Risk'!AL194/'Population at Risk'!AL$5</f>
        <v>0</v>
      </c>
      <c r="AM194" s="3">
        <f>'Population at Risk'!AM194/'Population at Risk'!AM$5</f>
        <v>0</v>
      </c>
      <c r="AN194" s="3">
        <f>'Population at Risk'!AN194/'Population at Risk'!AN$5</f>
        <v>0</v>
      </c>
      <c r="AO194" s="3">
        <f>'Population at Risk'!AO194/'Population at Risk'!AO$5</f>
        <v>0</v>
      </c>
      <c r="AP194" s="3">
        <f>'Population at Risk'!AP194/'Population at Risk'!AP$5</f>
        <v>0</v>
      </c>
      <c r="AQ194" s="3">
        <f>'Population at Risk'!AQ194/'Population at Risk'!AQ$5</f>
        <v>0</v>
      </c>
      <c r="AR194" s="3">
        <f>'Population at Risk'!AR194/'Population at Risk'!AR$5</f>
        <v>0</v>
      </c>
      <c r="AS194" s="3">
        <f>'Population at Risk'!AS194/'Population at Risk'!AS$5</f>
        <v>0</v>
      </c>
      <c r="AT194" s="3">
        <f>'Population at Risk'!AT194/'Population at Risk'!AT$5</f>
        <v>0</v>
      </c>
      <c r="AU194" s="3">
        <f>'Population at Risk'!AU194/'Population at Risk'!AU$5</f>
        <v>0</v>
      </c>
      <c r="AV194" s="3">
        <f>'Population at Risk'!AV194/'Population at Risk'!AV$5</f>
        <v>0</v>
      </c>
      <c r="AW194" s="3">
        <f>'Population at Risk'!AW194/'Population at Risk'!AW$5</f>
        <v>0</v>
      </c>
      <c r="AX194" s="3">
        <f>'Population at Risk'!AX194/'Population at Risk'!AX$5</f>
        <v>0</v>
      </c>
      <c r="AY194" s="3">
        <f>'Population at Risk'!AY194/'Population at Risk'!AY$5</f>
        <v>0</v>
      </c>
      <c r="AZ194" s="3">
        <f>'Population at Risk'!AZ194/'Population at Risk'!AZ$5</f>
        <v>0</v>
      </c>
      <c r="BA194" s="3">
        <f>'Population at Risk'!BA194/'Population at Risk'!BA$5</f>
        <v>0</v>
      </c>
      <c r="BB194" s="3">
        <f>'Population at Risk'!BB194/'Population at Risk'!BB$5</f>
        <v>0</v>
      </c>
      <c r="BC194" s="5">
        <f>'Population at Risk'!BC194/'Population at Risk'!BC$5</f>
        <v>0</v>
      </c>
      <c r="BD194" s="9">
        <v>192</v>
      </c>
    </row>
    <row r="195" spans="1:56" x14ac:dyDescent="0.35">
      <c r="A195" s="3"/>
      <c r="B195" s="3" t="s">
        <v>77</v>
      </c>
      <c r="C195" s="60">
        <f>'Population at Risk'!C195/'Population at Risk'!C$5</f>
        <v>0</v>
      </c>
      <c r="D195" s="3">
        <f>'Population at Risk'!D195/'Population at Risk'!D$5</f>
        <v>0</v>
      </c>
      <c r="E195" s="3">
        <f>'Population at Risk'!E195/'Population at Risk'!E$5</f>
        <v>0</v>
      </c>
      <c r="F195" s="3">
        <f>'Population at Risk'!F195/'Population at Risk'!F$5</f>
        <v>0</v>
      </c>
      <c r="G195" s="3">
        <f>'Population at Risk'!G195/'Population at Risk'!G$5</f>
        <v>0</v>
      </c>
      <c r="H195" s="3">
        <f>'Population at Risk'!H195/'Population at Risk'!H$5</f>
        <v>0</v>
      </c>
      <c r="I195" s="3">
        <f>'Population at Risk'!I195/'Population at Risk'!I$5</f>
        <v>0</v>
      </c>
      <c r="J195" s="3">
        <f>'Population at Risk'!J195/'Population at Risk'!J$5</f>
        <v>0</v>
      </c>
      <c r="K195" s="3">
        <f>'Population at Risk'!K195/'Population at Risk'!K$5</f>
        <v>0</v>
      </c>
      <c r="L195" s="3">
        <f>'Population at Risk'!L195/'Population at Risk'!L$5</f>
        <v>0</v>
      </c>
      <c r="M195" s="3">
        <f>'Population at Risk'!M195/'Population at Risk'!M$5</f>
        <v>0</v>
      </c>
      <c r="N195" s="3">
        <f>'Population at Risk'!N195/'Population at Risk'!N$5</f>
        <v>0</v>
      </c>
      <c r="O195" s="3">
        <f>'Population at Risk'!O195/'Population at Risk'!O$5</f>
        <v>0</v>
      </c>
      <c r="P195" s="3">
        <f>'Population at Risk'!P195/'Population at Risk'!P$5</f>
        <v>0</v>
      </c>
      <c r="Q195" s="3">
        <f>'Population at Risk'!Q195/'Population at Risk'!Q$5</f>
        <v>0</v>
      </c>
      <c r="R195" s="3">
        <f>'Population at Risk'!R195/'Population at Risk'!R$5</f>
        <v>0</v>
      </c>
      <c r="S195" s="3">
        <f>'Population at Risk'!S195/'Population at Risk'!S$5</f>
        <v>0</v>
      </c>
      <c r="T195" s="3">
        <f>'Population at Risk'!T195/'Population at Risk'!T$5</f>
        <v>0</v>
      </c>
      <c r="U195" s="3">
        <f>'Population at Risk'!U195/'Population at Risk'!U$5</f>
        <v>0</v>
      </c>
      <c r="V195" s="3">
        <f>'Population at Risk'!V195/'Population at Risk'!V$5</f>
        <v>0</v>
      </c>
      <c r="W195" s="3">
        <f>'Population at Risk'!W195/'Population at Risk'!W$5</f>
        <v>0</v>
      </c>
      <c r="X195" s="3">
        <f>'Population at Risk'!X195/'Population at Risk'!X$5</f>
        <v>0</v>
      </c>
      <c r="Y195" s="3">
        <f>'Population at Risk'!Y195/'Population at Risk'!Y$5</f>
        <v>0</v>
      </c>
      <c r="Z195" s="3">
        <f>'Population at Risk'!Z195/'Population at Risk'!Z$5</f>
        <v>0</v>
      </c>
      <c r="AA195" s="3">
        <f>'Population at Risk'!AA195/'Population at Risk'!AA$5</f>
        <v>0</v>
      </c>
      <c r="AB195" s="3">
        <f>'Population at Risk'!AB195/'Population at Risk'!AB$5</f>
        <v>0</v>
      </c>
      <c r="AC195" s="3">
        <f>'Population at Risk'!AC195/'Population at Risk'!AC$5</f>
        <v>0</v>
      </c>
      <c r="AD195" s="3">
        <f>'Population at Risk'!AD195/'Population at Risk'!AD$5</f>
        <v>0</v>
      </c>
      <c r="AE195" s="3">
        <f>'Population at Risk'!AE195/'Population at Risk'!AE$5</f>
        <v>0</v>
      </c>
      <c r="AF195" s="3">
        <f>'Population at Risk'!AF195/'Population at Risk'!AF$5</f>
        <v>0</v>
      </c>
      <c r="AG195" s="3">
        <f>'Population at Risk'!AG195/'Population at Risk'!AG$5</f>
        <v>0</v>
      </c>
      <c r="AH195" s="3">
        <f>'Population at Risk'!AH195/'Population at Risk'!AH$5</f>
        <v>0</v>
      </c>
      <c r="AI195" s="3">
        <f>'Population at Risk'!AI195/'Population at Risk'!AI$5</f>
        <v>0</v>
      </c>
      <c r="AJ195" s="3">
        <f>'Population at Risk'!AJ195/'Population at Risk'!AJ$5</f>
        <v>0</v>
      </c>
      <c r="AK195" s="3">
        <f>'Population at Risk'!AK195/'Population at Risk'!AK$5</f>
        <v>0</v>
      </c>
      <c r="AL195" s="3">
        <f>'Population at Risk'!AL195/'Population at Risk'!AL$5</f>
        <v>0</v>
      </c>
      <c r="AM195" s="3">
        <f>'Population at Risk'!AM195/'Population at Risk'!AM$5</f>
        <v>0</v>
      </c>
      <c r="AN195" s="3">
        <f>'Population at Risk'!AN195/'Population at Risk'!AN$5</f>
        <v>0</v>
      </c>
      <c r="AO195" s="3">
        <f>'Population at Risk'!AO195/'Population at Risk'!AO$5</f>
        <v>0</v>
      </c>
      <c r="AP195" s="3">
        <f>'Population at Risk'!AP195/'Population at Risk'!AP$5</f>
        <v>0</v>
      </c>
      <c r="AQ195" s="3">
        <f>'Population at Risk'!AQ195/'Population at Risk'!AQ$5</f>
        <v>0</v>
      </c>
      <c r="AR195" s="3">
        <f>'Population at Risk'!AR195/'Population at Risk'!AR$5</f>
        <v>0</v>
      </c>
      <c r="AS195" s="3">
        <f>'Population at Risk'!AS195/'Population at Risk'!AS$5</f>
        <v>0</v>
      </c>
      <c r="AT195" s="3">
        <f>'Population at Risk'!AT195/'Population at Risk'!AT$5</f>
        <v>0</v>
      </c>
      <c r="AU195" s="3">
        <f>'Population at Risk'!AU195/'Population at Risk'!AU$5</f>
        <v>0</v>
      </c>
      <c r="AV195" s="3">
        <f>'Population at Risk'!AV195/'Population at Risk'!AV$5</f>
        <v>0</v>
      </c>
      <c r="AW195" s="3">
        <f>'Population at Risk'!AW195/'Population at Risk'!AW$5</f>
        <v>0</v>
      </c>
      <c r="AX195" s="3">
        <f>'Population at Risk'!AX195/'Population at Risk'!AX$5</f>
        <v>0</v>
      </c>
      <c r="AY195" s="3">
        <f>'Population at Risk'!AY195/'Population at Risk'!AY$5</f>
        <v>0</v>
      </c>
      <c r="AZ195" s="3">
        <f>'Population at Risk'!AZ195/'Population at Risk'!AZ$5</f>
        <v>0</v>
      </c>
      <c r="BA195" s="3">
        <f>'Population at Risk'!BA195/'Population at Risk'!BA$5</f>
        <v>0</v>
      </c>
      <c r="BB195" s="3">
        <f>'Population at Risk'!BB195/'Population at Risk'!BB$5</f>
        <v>0</v>
      </c>
      <c r="BC195" s="5">
        <f>'Population at Risk'!BC195/'Population at Risk'!BC$5</f>
        <v>0</v>
      </c>
      <c r="BD195" s="9">
        <v>193</v>
      </c>
    </row>
    <row r="196" spans="1:56" x14ac:dyDescent="0.35">
      <c r="A196" s="3"/>
      <c r="B196" s="3" t="s">
        <v>47</v>
      </c>
      <c r="C196" s="60">
        <f>'Population at Risk'!C196/'Population at Risk'!C$5</f>
        <v>1.9562847437730158E-3</v>
      </c>
      <c r="D196" s="3">
        <f>'Population at Risk'!D196/'Population at Risk'!D$5</f>
        <v>3.2212582090607911E-3</v>
      </c>
      <c r="E196" s="3">
        <f>'Population at Risk'!E196/'Population at Risk'!E$5</f>
        <v>4.3350954413272948E-3</v>
      </c>
      <c r="F196" s="3">
        <f>'Population at Risk'!F196/'Population at Risk'!F$5</f>
        <v>2.5401059216405382E-3</v>
      </c>
      <c r="G196" s="3">
        <f>'Population at Risk'!G196/'Population at Risk'!G$5</f>
        <v>2.2317256541488574E-3</v>
      </c>
      <c r="H196" s="3">
        <f>'Population at Risk'!H196/'Population at Risk'!H$5</f>
        <v>1.4115663338682435E-3</v>
      </c>
      <c r="I196" s="3">
        <f>'Population at Risk'!I196/'Population at Risk'!I$5</f>
        <v>3.3262790123969157E-3</v>
      </c>
      <c r="J196" s="3">
        <f>'Population at Risk'!J196/'Population at Risk'!J$5</f>
        <v>2.7514173803227164E-3</v>
      </c>
      <c r="K196" s="3">
        <f>'Population at Risk'!K196/'Population at Risk'!K$5</f>
        <v>1.8748960028141745E-3</v>
      </c>
      <c r="L196" s="3">
        <f>'Population at Risk'!L196/'Population at Risk'!L$5</f>
        <v>1.5557176746105684E-3</v>
      </c>
      <c r="M196" s="3">
        <f>'Population at Risk'!M196/'Population at Risk'!M$5</f>
        <v>1.5557176746105689E-3</v>
      </c>
      <c r="N196" s="3">
        <f>'Population at Risk'!N196/'Population at Risk'!N$5</f>
        <v>2.3799829582121243E-3</v>
      </c>
      <c r="O196" s="3">
        <f>'Population at Risk'!O196/'Population at Risk'!O$5</f>
        <v>1.2786420178868604E-3</v>
      </c>
      <c r="P196" s="3">
        <f>'Population at Risk'!P196/'Population at Risk'!P$5</f>
        <v>2.2891083684270651E-3</v>
      </c>
      <c r="Q196" s="3">
        <f>'Population at Risk'!Q196/'Population at Risk'!Q$5</f>
        <v>3.4249991283424848E-3</v>
      </c>
      <c r="R196" s="3">
        <f>'Population at Risk'!R196/'Population at Risk'!R$5</f>
        <v>2.1598022470638973E-3</v>
      </c>
      <c r="S196" s="3">
        <f>'Population at Risk'!S196/'Population at Risk'!S$5</f>
        <v>1.7961002272010675E-3</v>
      </c>
      <c r="T196" s="3">
        <f>'Population at Risk'!T196/'Population at Risk'!T$5</f>
        <v>1.3369458396093898E-3</v>
      </c>
      <c r="U196" s="3">
        <f>'Population at Risk'!U196/'Population at Risk'!U$5</f>
        <v>4.6058624432802062E-4</v>
      </c>
      <c r="V196" s="3">
        <f>'Population at Risk'!V196/'Population at Risk'!V$5</f>
        <v>2.2999584537579379E-3</v>
      </c>
      <c r="W196" s="3">
        <f>'Population at Risk'!W196/'Population at Risk'!W$5</f>
        <v>1.7293593381550374E-3</v>
      </c>
      <c r="X196" s="3">
        <f>'Population at Risk'!X196/'Population at Risk'!X$5</f>
        <v>1.7293593381550382E-3</v>
      </c>
      <c r="Y196" s="3">
        <f>'Population at Risk'!Y196/'Population at Risk'!Y$5</f>
        <v>2.5240857049439957E-3</v>
      </c>
      <c r="Z196" s="3">
        <f>'Population at Risk'!Z196/'Population at Risk'!Z$5</f>
        <v>8.297542989673108E-4</v>
      </c>
      <c r="AA196" s="3">
        <f>'Population at Risk'!AA196/'Population at Risk'!AA$5</f>
        <v>1.5568964066059213E-3</v>
      </c>
      <c r="AB196" s="3">
        <f>'Population at Risk'!AB196/'Population at Risk'!AB$5</f>
        <v>3.4785676866676777E-3</v>
      </c>
      <c r="AC196" s="3">
        <f>'Population at Risk'!AC196/'Population at Risk'!AC$5</f>
        <v>1.3380303377252621E-3</v>
      </c>
      <c r="AD196" s="3">
        <f>'Population at Risk'!AD196/'Population at Risk'!AD$5</f>
        <v>2.8943591354787779E-3</v>
      </c>
      <c r="AE196" s="3">
        <f>'Population at Risk'!AE196/'Population at Risk'!AE$5</f>
        <v>3.330763121247009E-3</v>
      </c>
      <c r="AF196" s="3">
        <f>'Population at Risk'!AF196/'Population at Risk'!AF$5</f>
        <v>2.4882815808799303E-3</v>
      </c>
      <c r="AG196" s="3">
        <f>'Population at Risk'!AG196/'Population at Risk'!AG$5</f>
        <v>3.3307631212470081E-3</v>
      </c>
      <c r="AH196" s="3">
        <f>'Population at Risk'!AH196/'Population at Risk'!AH$5</f>
        <v>1.9409732022281536E-3</v>
      </c>
      <c r="AI196" s="3">
        <f>'Population at Risk'!AI196/'Population at Risk'!AI$5</f>
        <v>1.6175575736320238E-3</v>
      </c>
      <c r="AJ196" s="3">
        <f>'Population at Risk'!AJ196/'Population at Risk'!AJ$5</f>
        <v>1.4510387376579163E-3</v>
      </c>
      <c r="AK196" s="3">
        <f>'Population at Risk'!AK196/'Population at Risk'!AK$5</f>
        <v>4.7704914713191E-3</v>
      </c>
      <c r="AL196" s="3">
        <f>'Population at Risk'!AL196/'Population at Risk'!AL$5</f>
        <v>1.4354138558766269E-3</v>
      </c>
      <c r="AM196" s="3">
        <f>'Population at Risk'!AM196/'Population at Risk'!AM$5</f>
        <v>1.5265334792533194E-3</v>
      </c>
      <c r="AN196" s="3">
        <f>'Population at Risk'!AN196/'Population at Risk'!AN$5</f>
        <v>4.9014419087176344E-3</v>
      </c>
      <c r="AO196" s="3">
        <f>'Population at Risk'!AO196/'Population at Risk'!AO$5</f>
        <v>4.9014419087176353E-3</v>
      </c>
      <c r="AP196" s="3">
        <f>'Population at Risk'!AP196/'Population at Risk'!AP$5</f>
        <v>5.3365569390980737E-3</v>
      </c>
      <c r="AQ196" s="3">
        <f>'Population at Risk'!AQ196/'Population at Risk'!AQ$5</f>
        <v>2.2274792258944265E-3</v>
      </c>
      <c r="AR196" s="3">
        <f>'Population at Risk'!AR196/'Population at Risk'!AR$5</f>
        <v>2.1108500171626156E-3</v>
      </c>
      <c r="AS196" s="3">
        <f>'Population at Risk'!AS196/'Population at Risk'!AS$5</f>
        <v>3.0386182270025503E-3</v>
      </c>
      <c r="AT196" s="3">
        <f>'Population at Risk'!AT196/'Population at Risk'!AT$5</f>
        <v>8.194886599707369E-3</v>
      </c>
      <c r="AU196" s="3">
        <f>'Population at Risk'!AU196/'Population at Risk'!AU$5</f>
        <v>8.1948865997073655E-3</v>
      </c>
      <c r="AV196" s="3">
        <f>'Population at Risk'!AV196/'Population at Risk'!AV$5</f>
        <v>1.5290303960718006E-3</v>
      </c>
      <c r="AW196" s="3">
        <f>'Population at Risk'!AW196/'Population at Risk'!AW$5</f>
        <v>2.4399707064195497E-3</v>
      </c>
      <c r="AX196" s="3">
        <f>'Population at Risk'!AX196/'Population at Risk'!AX$5</f>
        <v>3.4548087109314788E-3</v>
      </c>
      <c r="AY196" s="3">
        <f>'Population at Risk'!AY196/'Population at Risk'!AY$5</f>
        <v>2.5933028957390702E-3</v>
      </c>
      <c r="AZ196" s="3">
        <f>'Population at Risk'!AZ196/'Population at Risk'!AZ$5</f>
        <v>3.321814929177751E-3</v>
      </c>
      <c r="BA196" s="3">
        <f>'Population at Risk'!BA196/'Population at Risk'!BA$5</f>
        <v>1.2320905185236924E-3</v>
      </c>
      <c r="BB196" s="3">
        <f>'Population at Risk'!BB196/'Population at Risk'!BB$5</f>
        <v>1.5137516465394798E-3</v>
      </c>
      <c r="BC196" s="5">
        <f>'Population at Risk'!BC196/'Population at Risk'!BC$5</f>
        <v>4.6058624432802062E-4</v>
      </c>
      <c r="BD196" s="9">
        <v>194</v>
      </c>
    </row>
    <row r="197" spans="1:56" x14ac:dyDescent="0.35">
      <c r="A197" s="3"/>
      <c r="B197" s="3" t="s">
        <v>48</v>
      </c>
      <c r="C197" s="60">
        <f>'Population at Risk'!C197/'Population at Risk'!C$5</f>
        <v>4.8476917088171615E-3</v>
      </c>
      <c r="D197" s="3">
        <f>'Population at Risk'!D197/'Population at Risk'!D$5</f>
        <v>4.86690098977663E-3</v>
      </c>
      <c r="E197" s="3">
        <f>'Population at Risk'!E197/'Population at Risk'!E$5</f>
        <v>4.881972122231383E-3</v>
      </c>
      <c r="F197" s="3">
        <f>'Population at Risk'!F197/'Population at Risk'!F$5</f>
        <v>3.0387326886197616E-3</v>
      </c>
      <c r="G197" s="3">
        <f>'Population at Risk'!G197/'Population at Risk'!G$5</f>
        <v>2.4963571546408169E-3</v>
      </c>
      <c r="H197" s="3">
        <f>'Population at Risk'!H197/'Population at Risk'!H$5</f>
        <v>1.5338098235659838E-3</v>
      </c>
      <c r="I197" s="3">
        <f>'Population at Risk'!I197/'Population at Risk'!I$5</f>
        <v>3.4436770951873953E-3</v>
      </c>
      <c r="J197" s="3">
        <f>'Population at Risk'!J197/'Population at Risk'!J$5</f>
        <v>3.9983957195445109E-3</v>
      </c>
      <c r="K197" s="3">
        <f>'Population at Risk'!K197/'Population at Risk'!K$5</f>
        <v>2.4536682471611583E-3</v>
      </c>
      <c r="L197" s="3">
        <f>'Population at Risk'!L197/'Population at Risk'!L$5</f>
        <v>1.8844731077358205E-3</v>
      </c>
      <c r="M197" s="3">
        <f>'Population at Risk'!M197/'Population at Risk'!M$5</f>
        <v>1.8844731077358211E-3</v>
      </c>
      <c r="N197" s="3">
        <f>'Population at Risk'!N197/'Population at Risk'!N$5</f>
        <v>5.1992036089738691E-3</v>
      </c>
      <c r="O197" s="3">
        <f>'Population at Risk'!O197/'Population at Risk'!O$5</f>
        <v>1.4278169199736608E-3</v>
      </c>
      <c r="P197" s="3">
        <f>'Population at Risk'!P197/'Population at Risk'!P$5</f>
        <v>3.0368837687799063E-3</v>
      </c>
      <c r="Q197" s="3">
        <f>'Population at Risk'!Q197/'Population at Risk'!Q$5</f>
        <v>4.3032040330456857E-3</v>
      </c>
      <c r="R197" s="3">
        <f>'Population at Risk'!R197/'Population at Risk'!R$5</f>
        <v>2.2090285091052398E-3</v>
      </c>
      <c r="S197" s="3">
        <f>'Population at Risk'!S197/'Population at Risk'!S$5</f>
        <v>2.6786757115449806E-3</v>
      </c>
      <c r="T197" s="3">
        <f>'Population at Risk'!T197/'Population at Risk'!T$5</f>
        <v>3.1564705360658347E-3</v>
      </c>
      <c r="U197" s="3">
        <f>'Population at Risk'!U197/'Population at Risk'!U$5</f>
        <v>6.1850152809762773E-4</v>
      </c>
      <c r="V197" s="3">
        <f>'Population at Risk'!V197/'Population at Risk'!V$5</f>
        <v>2.6912610548256903E-3</v>
      </c>
      <c r="W197" s="3">
        <f>'Population at Risk'!W197/'Population at Risk'!W$5</f>
        <v>2.2619473898912263E-3</v>
      </c>
      <c r="X197" s="3">
        <f>'Population at Risk'!X197/'Population at Risk'!X$5</f>
        <v>2.2619473898912272E-3</v>
      </c>
      <c r="Y197" s="3">
        <f>'Population at Risk'!Y197/'Population at Risk'!Y$5</f>
        <v>3.3254532908446426E-3</v>
      </c>
      <c r="Z197" s="3">
        <f>'Population at Risk'!Z197/'Population at Risk'!Z$5</f>
        <v>2.7083949202585502E-3</v>
      </c>
      <c r="AA197" s="3">
        <f>'Population at Risk'!AA197/'Population at Risk'!AA$5</f>
        <v>2.5570336713904031E-3</v>
      </c>
      <c r="AB197" s="3">
        <f>'Population at Risk'!AB197/'Population at Risk'!AB$5</f>
        <v>5.0645571928144301E-3</v>
      </c>
      <c r="AC197" s="3">
        <f>'Population at Risk'!AC197/'Population at Risk'!AC$5</f>
        <v>2.6733252162320438E-3</v>
      </c>
      <c r="AD197" s="3">
        <f>'Population at Risk'!AD197/'Population at Risk'!AD$5</f>
        <v>3.2156810131308243E-3</v>
      </c>
      <c r="AE197" s="3">
        <f>'Population at Risk'!AE197/'Population at Risk'!AE$5</f>
        <v>3.6936267458381462E-3</v>
      </c>
      <c r="AF197" s="3">
        <f>'Population at Risk'!AF197/'Population at Risk'!AF$5</f>
        <v>2.6076688284474014E-3</v>
      </c>
      <c r="AG197" s="3">
        <f>'Population at Risk'!AG197/'Population at Risk'!AG$5</f>
        <v>3.6936267458381454E-3</v>
      </c>
      <c r="AH197" s="3">
        <f>'Population at Risk'!AH197/'Population at Risk'!AH$5</f>
        <v>2.3171529753939638E-3</v>
      </c>
      <c r="AI197" s="3">
        <f>'Population at Risk'!AI197/'Population at Risk'!AI$5</f>
        <v>2.7684481265344801E-3</v>
      </c>
      <c r="AJ197" s="3">
        <f>'Population at Risk'!AJ197/'Population at Risk'!AJ$5</f>
        <v>1.5776748456716981E-3</v>
      </c>
      <c r="AK197" s="3">
        <f>'Population at Risk'!AK197/'Population at Risk'!AK$5</f>
        <v>5.9903170216083785E-3</v>
      </c>
      <c r="AL197" s="3">
        <f>'Population at Risk'!AL197/'Population at Risk'!AL$5</f>
        <v>1.6301405417513631E-3</v>
      </c>
      <c r="AM197" s="3">
        <f>'Population at Risk'!AM197/'Population at Risk'!AM$5</f>
        <v>2.0057322496971875E-3</v>
      </c>
      <c r="AN197" s="3">
        <f>'Population at Risk'!AN197/'Population at Risk'!AN$5</f>
        <v>5.1395686411249688E-3</v>
      </c>
      <c r="AO197" s="3">
        <f>'Population at Risk'!AO197/'Population at Risk'!AO$5</f>
        <v>5.1395686411249697E-3</v>
      </c>
      <c r="AP197" s="3">
        <f>'Population at Risk'!AP197/'Population at Risk'!AP$5</f>
        <v>5.6282974597244425E-3</v>
      </c>
      <c r="AQ197" s="3">
        <f>'Population at Risk'!AQ197/'Population at Risk'!AQ$5</f>
        <v>2.8746734720640345E-3</v>
      </c>
      <c r="AR197" s="3">
        <f>'Population at Risk'!AR197/'Population at Risk'!AR$5</f>
        <v>3.0066725054425291E-3</v>
      </c>
      <c r="AS197" s="3">
        <f>'Population at Risk'!AS197/'Population at Risk'!AS$5</f>
        <v>3.1458635761908754E-3</v>
      </c>
      <c r="AT197" s="3">
        <f>'Population at Risk'!AT197/'Population at Risk'!AT$5</f>
        <v>9.8382462119481519E-3</v>
      </c>
      <c r="AU197" s="3">
        <f>'Population at Risk'!AU197/'Population at Risk'!AU$5</f>
        <v>9.8382462119481467E-3</v>
      </c>
      <c r="AV197" s="3">
        <f>'Population at Risk'!AV197/'Population at Risk'!AV$5</f>
        <v>1.5026678030360798E-3</v>
      </c>
      <c r="AW197" s="3">
        <f>'Population at Risk'!AW197/'Population at Risk'!AW$5</f>
        <v>2.6973844957796683E-3</v>
      </c>
      <c r="AX197" s="3">
        <f>'Population at Risk'!AX197/'Population at Risk'!AX$5</f>
        <v>5.1953592182652992E-3</v>
      </c>
      <c r="AY197" s="3">
        <f>'Population at Risk'!AY197/'Population at Risk'!AY$5</f>
        <v>3.495296171195551E-3</v>
      </c>
      <c r="AZ197" s="3">
        <f>'Population at Risk'!AZ197/'Population at Risk'!AZ$5</f>
        <v>4.5367727643406642E-3</v>
      </c>
      <c r="BA197" s="3">
        <f>'Population at Risk'!BA197/'Population at Risk'!BA$5</f>
        <v>1.8122228254518883E-3</v>
      </c>
      <c r="BB197" s="3">
        <f>'Population at Risk'!BB197/'Population at Risk'!BB$5</f>
        <v>1.8788192479322575E-3</v>
      </c>
      <c r="BC197" s="5">
        <f>'Population at Risk'!BC197/'Population at Risk'!BC$5</f>
        <v>6.1850152809762773E-4</v>
      </c>
      <c r="BD197" s="9">
        <v>195</v>
      </c>
    </row>
    <row r="198" spans="1:56" x14ac:dyDescent="0.35">
      <c r="A198" s="3"/>
      <c r="B198" s="3" t="s">
        <v>49</v>
      </c>
      <c r="C198" s="60">
        <f>'Population at Risk'!C198/'Population at Risk'!C$5</f>
        <v>7.7946706562002427E-3</v>
      </c>
      <c r="D198" s="3">
        <f>'Population at Risk'!D198/'Population at Risk'!D$5</f>
        <v>7.3353431262241382E-3</v>
      </c>
      <c r="E198" s="3">
        <f>'Population at Risk'!E198/'Population at Risk'!E$5</f>
        <v>6.9276415330567255E-3</v>
      </c>
      <c r="F198" s="3">
        <f>'Population at Risk'!F198/'Population at Risk'!F$5</f>
        <v>3.5803017100220001E-3</v>
      </c>
      <c r="G198" s="3">
        <f>'Population at Risk'!G198/'Population at Risk'!G$5</f>
        <v>2.8801547438568682E-3</v>
      </c>
      <c r="H198" s="3">
        <f>'Population at Risk'!H198/'Population at Risk'!H$5</f>
        <v>1.9367444495595469E-3</v>
      </c>
      <c r="I198" s="3">
        <f>'Population at Risk'!I198/'Population at Risk'!I$5</f>
        <v>3.9164859080133658E-3</v>
      </c>
      <c r="J198" s="3">
        <f>'Population at Risk'!J198/'Population at Risk'!J$5</f>
        <v>4.0644544322237311E-3</v>
      </c>
      <c r="K198" s="3">
        <f>'Population at Risk'!K198/'Population at Risk'!K$5</f>
        <v>2.893057445486881E-3</v>
      </c>
      <c r="L198" s="3">
        <f>'Population at Risk'!L198/'Population at Risk'!L$5</f>
        <v>2.5293638580377851E-3</v>
      </c>
      <c r="M198" s="3">
        <f>'Population at Risk'!M198/'Population at Risk'!M$5</f>
        <v>2.5293638580377855E-3</v>
      </c>
      <c r="N198" s="3">
        <f>'Population at Risk'!N198/'Population at Risk'!N$5</f>
        <v>4.8512629795777222E-3</v>
      </c>
      <c r="O198" s="3">
        <f>'Population at Risk'!O198/'Population at Risk'!O$5</f>
        <v>1.9966840945100173E-3</v>
      </c>
      <c r="P198" s="3">
        <f>'Population at Risk'!P198/'Population at Risk'!P$5</f>
        <v>3.4012804888588167E-3</v>
      </c>
      <c r="Q198" s="3">
        <f>'Population at Risk'!Q198/'Population at Risk'!Q$5</f>
        <v>4.3044116493473217E-3</v>
      </c>
      <c r="R198" s="3">
        <f>'Population at Risk'!R198/'Population at Risk'!R$5</f>
        <v>3.3106539163752068E-3</v>
      </c>
      <c r="S198" s="3">
        <f>'Population at Risk'!S198/'Population at Risk'!S$5</f>
        <v>4.2133881432426948E-3</v>
      </c>
      <c r="T198" s="3">
        <f>'Population at Risk'!T198/'Population at Risk'!T$5</f>
        <v>6.6450437141254764E-3</v>
      </c>
      <c r="U198" s="3">
        <f>'Population at Risk'!U198/'Population at Risk'!U$5</f>
        <v>4.6703629143262493E-4</v>
      </c>
      <c r="V198" s="3">
        <f>'Population at Risk'!V198/'Population at Risk'!V$5</f>
        <v>3.1291573190936213E-3</v>
      </c>
      <c r="W198" s="3">
        <f>'Population at Risk'!W198/'Population at Risk'!W$5</f>
        <v>2.8057236421367301E-3</v>
      </c>
      <c r="X198" s="3">
        <f>'Population at Risk'!X198/'Population at Risk'!X$5</f>
        <v>2.8057236421367318E-3</v>
      </c>
      <c r="Y198" s="3">
        <f>'Population at Risk'!Y198/'Population at Risk'!Y$5</f>
        <v>3.5874118222606784E-3</v>
      </c>
      <c r="Z198" s="3">
        <f>'Population at Risk'!Z198/'Population at Risk'!Z$5</f>
        <v>3.6929504258461274E-3</v>
      </c>
      <c r="AA198" s="3">
        <f>'Population at Risk'!AA198/'Population at Risk'!AA$5</f>
        <v>3.3916054968385961E-3</v>
      </c>
      <c r="AB198" s="3">
        <f>'Population at Risk'!AB198/'Population at Risk'!AB$5</f>
        <v>7.4206928738721678E-3</v>
      </c>
      <c r="AC198" s="3">
        <f>'Population at Risk'!AC198/'Population at Risk'!AC$5</f>
        <v>3.6253129116589886E-3</v>
      </c>
      <c r="AD198" s="3">
        <f>'Population at Risk'!AD198/'Population at Risk'!AD$5</f>
        <v>4.3273112175187855E-3</v>
      </c>
      <c r="AE198" s="3">
        <f>'Population at Risk'!AE198/'Population at Risk'!AE$5</f>
        <v>5.1666091185621965E-3</v>
      </c>
      <c r="AF198" s="3">
        <f>'Population at Risk'!AF198/'Population at Risk'!AF$5</f>
        <v>2.9347285577979751E-3</v>
      </c>
      <c r="AG198" s="3">
        <f>'Population at Risk'!AG198/'Population at Risk'!AG$5</f>
        <v>5.1666091185621956E-3</v>
      </c>
      <c r="AH198" s="3">
        <f>'Population at Risk'!AH198/'Population at Risk'!AH$5</f>
        <v>2.928010659967617E-3</v>
      </c>
      <c r="AI198" s="3">
        <f>'Population at Risk'!AI198/'Population at Risk'!AI$5</f>
        <v>4.9022178574516144E-3</v>
      </c>
      <c r="AJ198" s="3">
        <f>'Population at Risk'!AJ198/'Population at Risk'!AJ$5</f>
        <v>2.4643926919768761E-3</v>
      </c>
      <c r="AK198" s="3">
        <f>'Population at Risk'!AK198/'Population at Risk'!AK$5</f>
        <v>7.6746365572581722E-3</v>
      </c>
      <c r="AL198" s="3">
        <f>'Population at Risk'!AL198/'Population at Risk'!AL$5</f>
        <v>1.7652355170929832E-3</v>
      </c>
      <c r="AM198" s="3">
        <f>'Population at Risk'!AM198/'Population at Risk'!AM$5</f>
        <v>2.4384309996736274E-3</v>
      </c>
      <c r="AN198" s="3">
        <f>'Population at Risk'!AN198/'Population at Risk'!AN$5</f>
        <v>7.1271373625005578E-3</v>
      </c>
      <c r="AO198" s="3">
        <f>'Population at Risk'!AO198/'Population at Risk'!AO$5</f>
        <v>7.1271373625005586E-3</v>
      </c>
      <c r="AP198" s="3">
        <f>'Population at Risk'!AP198/'Population at Risk'!AP$5</f>
        <v>6.7288793492286374E-3</v>
      </c>
      <c r="AQ198" s="3">
        <f>'Population at Risk'!AQ198/'Population at Risk'!AQ$5</f>
        <v>4.3217426855198301E-3</v>
      </c>
      <c r="AR198" s="3">
        <f>'Population at Risk'!AR198/'Population at Risk'!AR$5</f>
        <v>4.0853347318495666E-3</v>
      </c>
      <c r="AS198" s="3">
        <f>'Population at Risk'!AS198/'Population at Risk'!AS$5</f>
        <v>3.5777832892353793E-3</v>
      </c>
      <c r="AT198" s="3">
        <f>'Population at Risk'!AT198/'Population at Risk'!AT$5</f>
        <v>1.4277485669760394E-2</v>
      </c>
      <c r="AU198" s="3">
        <f>'Population at Risk'!AU198/'Population at Risk'!AU$5</f>
        <v>1.4277485669760389E-2</v>
      </c>
      <c r="AV198" s="3">
        <f>'Population at Risk'!AV198/'Population at Risk'!AV$5</f>
        <v>2.120720787812115E-3</v>
      </c>
      <c r="AW198" s="3">
        <f>'Population at Risk'!AW198/'Population at Risk'!AW$5</f>
        <v>3.5213783463587116E-3</v>
      </c>
      <c r="AX198" s="3">
        <f>'Population at Risk'!AX198/'Population at Risk'!AX$5</f>
        <v>5.0239048095295459E-3</v>
      </c>
      <c r="AY198" s="3">
        <f>'Population at Risk'!AY198/'Population at Risk'!AY$5</f>
        <v>3.9644677860392304E-3</v>
      </c>
      <c r="AZ198" s="3">
        <f>'Population at Risk'!AZ198/'Population at Risk'!AZ$5</f>
        <v>4.9381185476639819E-3</v>
      </c>
      <c r="BA198" s="3">
        <f>'Population at Risk'!BA198/'Population at Risk'!BA$5</f>
        <v>2.564798237116184E-3</v>
      </c>
      <c r="BB198" s="3">
        <f>'Population at Risk'!BB198/'Population at Risk'!BB$5</f>
        <v>2.8355316890688194E-3</v>
      </c>
      <c r="BC198" s="5">
        <f>'Population at Risk'!BC198/'Population at Risk'!BC$5</f>
        <v>4.6703629143262493E-4</v>
      </c>
      <c r="BD198" s="9">
        <v>196</v>
      </c>
    </row>
    <row r="199" spans="1:56" x14ac:dyDescent="0.35">
      <c r="A199" s="3"/>
      <c r="B199" s="3" t="s">
        <v>50</v>
      </c>
      <c r="C199" s="60">
        <f>'Population at Risk'!C199/'Population at Risk'!C$5</f>
        <v>5.7632348398214571E-3</v>
      </c>
      <c r="D199" s="3">
        <f>'Population at Risk'!D199/'Population at Risk'!D$5</f>
        <v>6.6801328059145904E-3</v>
      </c>
      <c r="E199" s="3">
        <f>'Population at Risk'!E199/'Population at Risk'!E$5</f>
        <v>7.4858196034093541E-3</v>
      </c>
      <c r="F199" s="3">
        <f>'Population at Risk'!F199/'Population at Risk'!F$5</f>
        <v>3.4931023847062778E-3</v>
      </c>
      <c r="G199" s="3">
        <f>'Population at Risk'!G199/'Population at Risk'!G$5</f>
        <v>2.5044823859624943E-3</v>
      </c>
      <c r="H199" s="3">
        <f>'Population at Risk'!H199/'Population at Risk'!H$5</f>
        <v>1.8336042126007547E-3</v>
      </c>
      <c r="I199" s="3">
        <f>'Population at Risk'!I199/'Population at Risk'!I$5</f>
        <v>3.9498177029751811E-3</v>
      </c>
      <c r="J199" s="3">
        <f>'Population at Risk'!J199/'Population at Risk'!J$5</f>
        <v>3.7958393505708086E-3</v>
      </c>
      <c r="K199" s="3">
        <f>'Population at Risk'!K199/'Population at Risk'!K$5</f>
        <v>3.5989634621856801E-3</v>
      </c>
      <c r="L199" s="3">
        <f>'Population at Risk'!L199/'Population at Risk'!L$5</f>
        <v>2.6710415700201321E-3</v>
      </c>
      <c r="M199" s="3">
        <f>'Population at Risk'!M199/'Population at Risk'!M$5</f>
        <v>2.671041570020133E-3</v>
      </c>
      <c r="N199" s="3">
        <f>'Population at Risk'!N199/'Population at Risk'!N$5</f>
        <v>3.0779207235971696E-3</v>
      </c>
      <c r="O199" s="3">
        <f>'Population at Risk'!O199/'Population at Risk'!O$5</f>
        <v>2.1227373833048414E-3</v>
      </c>
      <c r="P199" s="3">
        <f>'Population at Risk'!P199/'Population at Risk'!P$5</f>
        <v>3.0763173848277199E-3</v>
      </c>
      <c r="Q199" s="3">
        <f>'Population at Risk'!Q199/'Population at Risk'!Q$5</f>
        <v>4.5340677586874992E-3</v>
      </c>
      <c r="R199" s="3">
        <f>'Population at Risk'!R199/'Population at Risk'!R$5</f>
        <v>2.5943646785314949E-3</v>
      </c>
      <c r="S199" s="3">
        <f>'Population at Risk'!S199/'Population at Risk'!S$5</f>
        <v>4.2726273438506764E-3</v>
      </c>
      <c r="T199" s="3">
        <f>'Population at Risk'!T199/'Population at Risk'!T$5</f>
        <v>6.2941902453778403E-3</v>
      </c>
      <c r="U199" s="3">
        <f>'Population at Risk'!U199/'Population at Risk'!U$5</f>
        <v>4.2967338811801493E-4</v>
      </c>
      <c r="V199" s="3">
        <f>'Population at Risk'!V199/'Population at Risk'!V$5</f>
        <v>3.2410556651148491E-3</v>
      </c>
      <c r="W199" s="3">
        <f>'Population at Risk'!W199/'Population at Risk'!W$5</f>
        <v>2.8074860313591784E-3</v>
      </c>
      <c r="X199" s="3">
        <f>'Population at Risk'!X199/'Population at Risk'!X$5</f>
        <v>2.8074860313591792E-3</v>
      </c>
      <c r="Y199" s="3">
        <f>'Population at Risk'!Y199/'Population at Risk'!Y$5</f>
        <v>3.5180187448078048E-3</v>
      </c>
      <c r="Z199" s="3">
        <f>'Population at Risk'!Z199/'Population at Risk'!Z$5</f>
        <v>3.0598732099867913E-3</v>
      </c>
      <c r="AA199" s="3">
        <f>'Population at Risk'!AA199/'Population at Risk'!AA$5</f>
        <v>3.1316268187711297E-3</v>
      </c>
      <c r="AB199" s="3">
        <f>'Population at Risk'!AB199/'Population at Risk'!AB$5</f>
        <v>6.8871790071231885E-3</v>
      </c>
      <c r="AC199" s="3">
        <f>'Population at Risk'!AC199/'Population at Risk'!AC$5</f>
        <v>3.0261793317673731E-3</v>
      </c>
      <c r="AD199" s="3">
        <f>'Population at Risk'!AD199/'Population at Risk'!AD$5</f>
        <v>4.3849853977199647E-3</v>
      </c>
      <c r="AE199" s="3">
        <f>'Population at Risk'!AE199/'Population at Risk'!AE$5</f>
        <v>5.4049497177815833E-3</v>
      </c>
      <c r="AF199" s="3">
        <f>'Population at Risk'!AF199/'Population at Risk'!AF$5</f>
        <v>3.1220516572318881E-3</v>
      </c>
      <c r="AG199" s="3">
        <f>'Population at Risk'!AG199/'Population at Risk'!AG$5</f>
        <v>5.4049497177815825E-3</v>
      </c>
      <c r="AH199" s="3">
        <f>'Population at Risk'!AH199/'Population at Risk'!AH$5</f>
        <v>3.2914738417527795E-3</v>
      </c>
      <c r="AI199" s="3">
        <f>'Population at Risk'!AI199/'Population at Risk'!AI$5</f>
        <v>4.9910204573060607E-3</v>
      </c>
      <c r="AJ199" s="3">
        <f>'Population at Risk'!AJ199/'Population at Risk'!AJ$5</f>
        <v>2.8913543437783405E-3</v>
      </c>
      <c r="AK199" s="3">
        <f>'Population at Risk'!AK199/'Population at Risk'!AK$5</f>
        <v>7.8128450545816765E-3</v>
      </c>
      <c r="AL199" s="3">
        <f>'Population at Risk'!AL199/'Population at Risk'!AL$5</f>
        <v>1.4966985704211201E-3</v>
      </c>
      <c r="AM199" s="3">
        <f>'Population at Risk'!AM199/'Population at Risk'!AM$5</f>
        <v>2.6513697191196247E-3</v>
      </c>
      <c r="AN199" s="3">
        <f>'Population at Risk'!AN199/'Population at Risk'!AN$5</f>
        <v>7.1271373625005578E-3</v>
      </c>
      <c r="AO199" s="3">
        <f>'Population at Risk'!AO199/'Population at Risk'!AO$5</f>
        <v>7.1271373625005586E-3</v>
      </c>
      <c r="AP199" s="3">
        <f>'Population at Risk'!AP199/'Population at Risk'!AP$5</f>
        <v>7.4129355486315489E-3</v>
      </c>
      <c r="AQ199" s="3">
        <f>'Population at Risk'!AQ199/'Population at Risk'!AQ$5</f>
        <v>3.4029821146043652E-3</v>
      </c>
      <c r="AR199" s="3">
        <f>'Population at Risk'!AR199/'Population at Risk'!AR$5</f>
        <v>3.9191006950710624E-3</v>
      </c>
      <c r="AS199" s="3">
        <f>'Population at Risk'!AS199/'Population at Risk'!AS$5</f>
        <v>3.6082325087182341E-3</v>
      </c>
      <c r="AT199" s="3">
        <f>'Population at Risk'!AT199/'Population at Risk'!AT$5</f>
        <v>1.2722204006387803E-2</v>
      </c>
      <c r="AU199" s="3">
        <f>'Population at Risk'!AU199/'Population at Risk'!AU$5</f>
        <v>1.2722204006387797E-2</v>
      </c>
      <c r="AV199" s="3">
        <f>'Population at Risk'!AV199/'Population at Risk'!AV$5</f>
        <v>1.9959725061761079E-3</v>
      </c>
      <c r="AW199" s="3">
        <f>'Population at Risk'!AW199/'Population at Risk'!AW$5</f>
        <v>4.0639806701687018E-3</v>
      </c>
      <c r="AX199" s="3">
        <f>'Population at Risk'!AX199/'Population at Risk'!AX$5</f>
        <v>4.1131820951720351E-3</v>
      </c>
      <c r="AY199" s="3">
        <f>'Population at Risk'!AY199/'Population at Risk'!AY$5</f>
        <v>3.7429891387744689E-3</v>
      </c>
      <c r="AZ199" s="3">
        <f>'Population at Risk'!AZ199/'Population at Risk'!AZ$5</f>
        <v>4.5252119983221302E-3</v>
      </c>
      <c r="BA199" s="3">
        <f>'Population at Risk'!BA199/'Population at Risk'!BA$5</f>
        <v>2.000072019769501E-3</v>
      </c>
      <c r="BB199" s="3">
        <f>'Population at Risk'!BB199/'Population at Risk'!BB$5</f>
        <v>3.6706766452206368E-3</v>
      </c>
      <c r="BC199" s="5">
        <f>'Population at Risk'!BC199/'Population at Risk'!BC$5</f>
        <v>4.2967338811801493E-4</v>
      </c>
      <c r="BD199" s="9">
        <v>197</v>
      </c>
    </row>
    <row r="200" spans="1:56" x14ac:dyDescent="0.35">
      <c r="A200" s="3"/>
      <c r="B200" s="3" t="s">
        <v>51</v>
      </c>
      <c r="C200" s="60">
        <f>'Population at Risk'!C200/'Population at Risk'!C$5</f>
        <v>8.9489616663407448E-3</v>
      </c>
      <c r="D200" s="3">
        <f>'Population at Risk'!D200/'Population at Risk'!D$5</f>
        <v>1.3062349871578734E-2</v>
      </c>
      <c r="E200" s="3">
        <f>'Population at Risk'!E200/'Population at Risk'!E$5</f>
        <v>1.6683289691997526E-2</v>
      </c>
      <c r="F200" s="3">
        <f>'Population at Risk'!F200/'Population at Risk'!F$5</f>
        <v>6.5833215525007201E-3</v>
      </c>
      <c r="G200" s="3">
        <f>'Population at Risk'!G200/'Population at Risk'!G$5</f>
        <v>6.1815231889333824E-3</v>
      </c>
      <c r="H200" s="3">
        <f>'Population at Risk'!H200/'Population at Risk'!H$5</f>
        <v>4.2444342423979655E-3</v>
      </c>
      <c r="I200" s="3">
        <f>'Population at Risk'!I200/'Population at Risk'!I$5</f>
        <v>9.2470356931021076E-3</v>
      </c>
      <c r="J200" s="3">
        <f>'Population at Risk'!J200/'Population at Risk'!J$5</f>
        <v>8.8340890744783868E-3</v>
      </c>
      <c r="K200" s="3">
        <f>'Population at Risk'!K200/'Population at Risk'!K$5</f>
        <v>7.1977226914116659E-3</v>
      </c>
      <c r="L200" s="3">
        <f>'Population at Risk'!L200/'Population at Risk'!L$5</f>
        <v>4.5006729166384395E-3</v>
      </c>
      <c r="M200" s="3">
        <f>'Population at Risk'!M200/'Population at Risk'!M$5</f>
        <v>4.5006729166384395E-3</v>
      </c>
      <c r="N200" s="3">
        <f>'Population at Risk'!N200/'Population at Risk'!N$5</f>
        <v>4.9510664722514633E-3</v>
      </c>
      <c r="O200" s="3">
        <f>'Population at Risk'!O200/'Population at Risk'!O$5</f>
        <v>4.6593735893046767E-3</v>
      </c>
      <c r="P200" s="3">
        <f>'Population at Risk'!P200/'Population at Risk'!P$5</f>
        <v>6.0458157183209162E-3</v>
      </c>
      <c r="Q200" s="3">
        <f>'Population at Risk'!Q200/'Population at Risk'!Q$5</f>
        <v>1.0870247379711815E-2</v>
      </c>
      <c r="R200" s="3">
        <f>'Population at Risk'!R200/'Population at Risk'!R$5</f>
        <v>6.1230870650500133E-3</v>
      </c>
      <c r="S200" s="3">
        <f>'Population at Risk'!S200/'Population at Risk'!S$5</f>
        <v>8.11678450891163E-3</v>
      </c>
      <c r="T200" s="3">
        <f>'Population at Risk'!T200/'Population at Risk'!T$5</f>
        <v>9.7854711121353518E-3</v>
      </c>
      <c r="U200" s="3">
        <f>'Population at Risk'!U200/'Population at Risk'!U$5</f>
        <v>1.8443703540472517E-3</v>
      </c>
      <c r="V200" s="3">
        <f>'Population at Risk'!V200/'Population at Risk'!V$5</f>
        <v>7.3938857381698614E-3</v>
      </c>
      <c r="W200" s="3">
        <f>'Population at Risk'!W200/'Population at Risk'!W$5</f>
        <v>6.068981547249685E-3</v>
      </c>
      <c r="X200" s="3">
        <f>'Population at Risk'!X200/'Population at Risk'!X$5</f>
        <v>6.0689815472496867E-3</v>
      </c>
      <c r="Y200" s="3">
        <f>'Population at Risk'!Y200/'Population at Risk'!Y$5</f>
        <v>8.1090869949382079E-3</v>
      </c>
      <c r="Z200" s="3">
        <f>'Population at Risk'!Z200/'Population at Risk'!Z$5</f>
        <v>4.4739247981277798E-3</v>
      </c>
      <c r="AA200" s="3">
        <f>'Population at Risk'!AA200/'Population at Risk'!AA$5</f>
        <v>5.9140767693638642E-3</v>
      </c>
      <c r="AB200" s="3">
        <f>'Population at Risk'!AB200/'Population at Risk'!AB$5</f>
        <v>1.3480609736143005E-2</v>
      </c>
      <c r="AC200" s="3">
        <f>'Population at Risk'!AC200/'Population at Risk'!AC$5</f>
        <v>5.1088829864122795E-3</v>
      </c>
      <c r="AD200" s="3">
        <f>'Population at Risk'!AD200/'Population at Risk'!AD$5</f>
        <v>9.1449402485000858E-3</v>
      </c>
      <c r="AE200" s="3">
        <f>'Population at Risk'!AE200/'Population at Risk'!AE$5</f>
        <v>1.0879803367618049E-2</v>
      </c>
      <c r="AF200" s="3">
        <f>'Population at Risk'!AF200/'Population at Risk'!AF$5</f>
        <v>5.9532791703124487E-3</v>
      </c>
      <c r="AG200" s="3">
        <f>'Population at Risk'!AG200/'Population at Risk'!AG$5</f>
        <v>1.0879803367618048E-2</v>
      </c>
      <c r="AH200" s="3">
        <f>'Population at Risk'!AH200/'Population at Risk'!AH$5</f>
        <v>7.3250981562018348E-3</v>
      </c>
      <c r="AI200" s="3">
        <f>'Population at Risk'!AI200/'Population at Risk'!AI$5</f>
        <v>8.9069012578272232E-3</v>
      </c>
      <c r="AJ200" s="3">
        <f>'Population at Risk'!AJ200/'Population at Risk'!AJ$5</f>
        <v>6.9958850212620272E-3</v>
      </c>
      <c r="AK200" s="3">
        <f>'Population at Risk'!AK200/'Population at Risk'!AK$5</f>
        <v>1.5362619341228845E-2</v>
      </c>
      <c r="AL200" s="3">
        <f>'Population at Risk'!AL200/'Population at Risk'!AL$5</f>
        <v>3.6804815130334558E-3</v>
      </c>
      <c r="AM200" s="3">
        <f>'Population at Risk'!AM200/'Population at Risk'!AM$5</f>
        <v>5.6817580992749254E-3</v>
      </c>
      <c r="AN200" s="3">
        <f>'Population at Risk'!AN200/'Population at Risk'!AN$5</f>
        <v>1.3405380903112437E-2</v>
      </c>
      <c r="AO200" s="3">
        <f>'Population at Risk'!AO200/'Population at Risk'!AO$5</f>
        <v>1.3405380903112439E-2</v>
      </c>
      <c r="AP200" s="3">
        <f>'Population at Risk'!AP200/'Population at Risk'!AP$5</f>
        <v>1.4719886734987144E-2</v>
      </c>
      <c r="AQ200" s="3">
        <f>'Population at Risk'!AQ200/'Population at Risk'!AQ$5</f>
        <v>7.3358026298690308E-3</v>
      </c>
      <c r="AR200" s="3">
        <f>'Population at Risk'!AR200/'Population at Risk'!AR$5</f>
        <v>7.6606961779835071E-3</v>
      </c>
      <c r="AS200" s="3">
        <f>'Population at Risk'!AS200/'Population at Risk'!AS$5</f>
        <v>8.4473404359893603E-3</v>
      </c>
      <c r="AT200" s="3">
        <f>'Population at Risk'!AT200/'Population at Risk'!AT$5</f>
        <v>2.788447090539024E-2</v>
      </c>
      <c r="AU200" s="3">
        <f>'Population at Risk'!AU200/'Population at Risk'!AU$5</f>
        <v>2.7884470905390226E-2</v>
      </c>
      <c r="AV200" s="3">
        <f>'Population at Risk'!AV200/'Population at Risk'!AV$5</f>
        <v>4.5938934322390605E-3</v>
      </c>
      <c r="AW200" s="3">
        <f>'Population at Risk'!AW200/'Population at Risk'!AW$5</f>
        <v>9.30144801217315E-3</v>
      </c>
      <c r="AX200" s="3">
        <f>'Population at Risk'!AX200/'Population at Risk'!AX$5</f>
        <v>1.0332653454028482E-2</v>
      </c>
      <c r="AY200" s="3">
        <f>'Population at Risk'!AY200/'Population at Risk'!AY$5</f>
        <v>7.3907085270614181E-3</v>
      </c>
      <c r="AZ200" s="3">
        <f>'Population at Risk'!AZ200/'Population at Risk'!AZ$5</f>
        <v>8.4809609713990073E-3</v>
      </c>
      <c r="BA200" s="3">
        <f>'Population at Risk'!BA200/'Population at Risk'!BA$5</f>
        <v>3.4536460384921876E-3</v>
      </c>
      <c r="BB200" s="3">
        <f>'Population at Risk'!BB200/'Population at Risk'!BB$5</f>
        <v>7.5021228760466119E-3</v>
      </c>
      <c r="BC200" s="5">
        <f>'Population at Risk'!BC200/'Population at Risk'!BC$5</f>
        <v>1.8443703540472517E-3</v>
      </c>
      <c r="BD200" s="9">
        <v>198</v>
      </c>
    </row>
    <row r="201" spans="1:56" x14ac:dyDescent="0.35">
      <c r="A201" s="3"/>
      <c r="B201" s="3" t="s">
        <v>52</v>
      </c>
      <c r="C201" s="60">
        <f>'Population at Risk'!C201/'Population at Risk'!C$5</f>
        <v>7.5018955245494748E-3</v>
      </c>
      <c r="D201" s="3">
        <f>'Population at Risk'!D201/'Population at Risk'!D$5</f>
        <v>1.3300279741734995E-2</v>
      </c>
      <c r="E201" s="3">
        <f>'Population at Risk'!E201/'Population at Risk'!E$5</f>
        <v>1.8406446373800088E-2</v>
      </c>
      <c r="F201" s="3">
        <f>'Population at Risk'!F201/'Population at Risk'!F$5</f>
        <v>7.7784476189546974E-3</v>
      </c>
      <c r="G201" s="3">
        <f>'Population at Risk'!G201/'Population at Risk'!G$5</f>
        <v>7.7392670325445948E-3</v>
      </c>
      <c r="H201" s="3">
        <f>'Population at Risk'!H201/'Population at Risk'!H$5</f>
        <v>5.06552053148333E-3</v>
      </c>
      <c r="I201" s="3">
        <f>'Population at Risk'!I201/'Population at Risk'!I$5</f>
        <v>1.2022243321043784E-2</v>
      </c>
      <c r="J201" s="3">
        <f>'Population at Risk'!J201/'Population at Risk'!J$5</f>
        <v>9.8166206349272634E-3</v>
      </c>
      <c r="K201" s="3">
        <f>'Population at Risk'!K201/'Population at Risk'!K$5</f>
        <v>7.7689705240633856E-3</v>
      </c>
      <c r="L201" s="3">
        <f>'Population at Risk'!L201/'Population at Risk'!L$5</f>
        <v>5.8665078419802693E-3</v>
      </c>
      <c r="M201" s="3">
        <f>'Population at Risk'!M201/'Population at Risk'!M$5</f>
        <v>5.8665078419802702E-3</v>
      </c>
      <c r="N201" s="3">
        <f>'Population at Risk'!N201/'Population at Risk'!N$5</f>
        <v>5.0471189082210675E-3</v>
      </c>
      <c r="O201" s="3">
        <f>'Population at Risk'!O201/'Population at Risk'!O$5</f>
        <v>5.5354951189175222E-3</v>
      </c>
      <c r="P201" s="3">
        <f>'Population at Risk'!P201/'Population at Risk'!P$5</f>
        <v>7.2150536638452443E-3</v>
      </c>
      <c r="Q201" s="3">
        <f>'Population at Risk'!Q201/'Population at Risk'!Q$5</f>
        <v>1.4446157125600328E-2</v>
      </c>
      <c r="R201" s="3">
        <f>'Population at Risk'!R201/'Population at Risk'!R$5</f>
        <v>7.4339451409480431E-3</v>
      </c>
      <c r="S201" s="3">
        <f>'Population at Risk'!S201/'Population at Risk'!S$5</f>
        <v>8.3078364800593055E-3</v>
      </c>
      <c r="T201" s="3">
        <f>'Population at Risk'!T201/'Population at Risk'!T$5</f>
        <v>8.1699874772054697E-3</v>
      </c>
      <c r="U201" s="3">
        <f>'Population at Risk'!U201/'Population at Risk'!U$5</f>
        <v>2.0288073894519768E-3</v>
      </c>
      <c r="V201" s="3">
        <f>'Population at Risk'!V201/'Population at Risk'!V$5</f>
        <v>8.119859577990168E-3</v>
      </c>
      <c r="W201" s="3">
        <f>'Population at Risk'!W201/'Population at Risk'!W$5</f>
        <v>6.4656924970125651E-3</v>
      </c>
      <c r="X201" s="3">
        <f>'Population at Risk'!X201/'Population at Risk'!X$5</f>
        <v>6.4656924970125677E-3</v>
      </c>
      <c r="Y201" s="3">
        <f>'Population at Risk'!Y201/'Population at Risk'!Y$5</f>
        <v>8.9602712417187168E-3</v>
      </c>
      <c r="Z201" s="3">
        <f>'Population at Risk'!Z201/'Population at Risk'!Z$5</f>
        <v>3.8884171770159153E-3</v>
      </c>
      <c r="AA201" s="3">
        <f>'Population at Risk'!AA201/'Population at Risk'!AA$5</f>
        <v>6.1878107867003734E-3</v>
      </c>
      <c r="AB201" s="3">
        <f>'Population at Risk'!AB201/'Population at Risk'!AB$5</f>
        <v>1.4206430563215204E-2</v>
      </c>
      <c r="AC201" s="3">
        <f>'Population at Risk'!AC201/'Population at Risk'!AC$5</f>
        <v>5.1844646600963376E-3</v>
      </c>
      <c r="AD201" s="3">
        <f>'Population at Risk'!AD201/'Population at Risk'!AD$5</f>
        <v>1.0338958862077832E-2</v>
      </c>
      <c r="AE201" s="3">
        <f>'Population at Risk'!AE201/'Population at Risk'!AE$5</f>
        <v>1.1993085572676641E-2</v>
      </c>
      <c r="AF201" s="3">
        <f>'Population at Risk'!AF201/'Population at Risk'!AF$5</f>
        <v>7.203820061117726E-3</v>
      </c>
      <c r="AG201" s="3">
        <f>'Population at Risk'!AG201/'Population at Risk'!AG$5</f>
        <v>1.1993085572676638E-2</v>
      </c>
      <c r="AH201" s="3">
        <f>'Population at Risk'!AH201/'Population at Risk'!AH$5</f>
        <v>7.9585768144831096E-3</v>
      </c>
      <c r="AI201" s="3">
        <f>'Population at Risk'!AI201/'Population at Risk'!AI$5</f>
        <v>8.6415562900417787E-3</v>
      </c>
      <c r="AJ201" s="3">
        <f>'Population at Risk'!AJ201/'Population at Risk'!AJ$5</f>
        <v>6.7000759294539077E-3</v>
      </c>
      <c r="AK201" s="3">
        <f>'Population at Risk'!AK201/'Population at Risk'!AK$5</f>
        <v>1.870162124611453E-2</v>
      </c>
      <c r="AL201" s="3">
        <f>'Population at Risk'!AL201/'Population at Risk'!AL$5</f>
        <v>4.670780564209831E-3</v>
      </c>
      <c r="AM201" s="3">
        <f>'Population at Risk'!AM201/'Population at Risk'!AM$5</f>
        <v>6.3775595168023714E-3</v>
      </c>
      <c r="AN201" s="3">
        <f>'Population at Risk'!AN201/'Population at Risk'!AN$5</f>
        <v>1.7132188042151993E-2</v>
      </c>
      <c r="AO201" s="3">
        <f>'Population at Risk'!AO201/'Population at Risk'!AO$5</f>
        <v>1.7132188042151997E-2</v>
      </c>
      <c r="AP201" s="3">
        <f>'Population at Risk'!AP201/'Population at Risk'!AP$5</f>
        <v>1.6456502585744055E-2</v>
      </c>
      <c r="AQ201" s="3">
        <f>'Population at Risk'!AQ201/'Population at Risk'!AQ$5</f>
        <v>8.0755474328810337E-3</v>
      </c>
      <c r="AR201" s="3">
        <f>'Population at Risk'!AR201/'Population at Risk'!AR$5</f>
        <v>8.2174070866424392E-3</v>
      </c>
      <c r="AS201" s="3">
        <f>'Population at Risk'!AS201/'Population at Risk'!AS$5</f>
        <v>1.0982544623777389E-2</v>
      </c>
      <c r="AT201" s="3">
        <f>'Population at Risk'!AT201/'Population at Risk'!AT$5</f>
        <v>3.384216623099124E-2</v>
      </c>
      <c r="AU201" s="3">
        <f>'Population at Risk'!AU201/'Population at Risk'!AU$5</f>
        <v>3.3842166230991219E-2</v>
      </c>
      <c r="AV201" s="3">
        <f>'Population at Risk'!AV201/'Population at Risk'!AV$5</f>
        <v>5.0742200913739752E-3</v>
      </c>
      <c r="AW201" s="3">
        <f>'Population at Risk'!AW201/'Population at Risk'!AW$5</f>
        <v>9.8655696828691235E-3</v>
      </c>
      <c r="AX201" s="3">
        <f>'Population at Risk'!AX201/'Population at Risk'!AX$5</f>
        <v>1.1629762589484269E-2</v>
      </c>
      <c r="AY201" s="3">
        <f>'Population at Risk'!AY201/'Population at Risk'!AY$5</f>
        <v>8.0904205769607232E-3</v>
      </c>
      <c r="AZ201" s="3">
        <f>'Population at Risk'!AZ201/'Population at Risk'!AZ$5</f>
        <v>9.4376639117696656E-3</v>
      </c>
      <c r="BA201" s="3">
        <f>'Population at Risk'!BA201/'Population at Risk'!BA$5</f>
        <v>4.7235965997314677E-3</v>
      </c>
      <c r="BB201" s="3">
        <f>'Population at Risk'!BB201/'Population at Risk'!BB$5</f>
        <v>8.2451654545603534E-3</v>
      </c>
      <c r="BC201" s="5">
        <f>'Population at Risk'!BC201/'Population at Risk'!BC$5</f>
        <v>2.0288073894519768E-3</v>
      </c>
      <c r="BD201" s="9">
        <v>199</v>
      </c>
    </row>
    <row r="202" spans="1:56" x14ac:dyDescent="0.35">
      <c r="A202" s="3"/>
      <c r="B202" s="3" t="s">
        <v>53</v>
      </c>
      <c r="C202" s="60">
        <f>'Population at Risk'!C202/'Population at Risk'!C$5</f>
        <v>7.2200106127513399E-3</v>
      </c>
      <c r="D202" s="3">
        <f>'Population at Risk'!D202/'Population at Risk'!D$5</f>
        <v>1.4195904440619833E-2</v>
      </c>
      <c r="E202" s="3">
        <f>'Population at Risk'!E202/'Population at Risk'!E$5</f>
        <v>2.0339698881719461E-2</v>
      </c>
      <c r="F202" s="3">
        <f>'Population at Risk'!F202/'Population at Risk'!F$5</f>
        <v>1.0242653528888496E-2</v>
      </c>
      <c r="G202" s="3">
        <f>'Population at Risk'!G202/'Population at Risk'!G$5</f>
        <v>9.7356600960615634E-3</v>
      </c>
      <c r="H202" s="3">
        <f>'Population at Risk'!H202/'Population at Risk'!H$5</f>
        <v>6.6113318699288146E-3</v>
      </c>
      <c r="I202" s="3">
        <f>'Population at Risk'!I202/'Population at Risk'!I$5</f>
        <v>1.6971989411079448E-2</v>
      </c>
      <c r="J202" s="3">
        <f>'Population at Risk'!J202/'Population at Risk'!J$5</f>
        <v>1.2596202104411296E-2</v>
      </c>
      <c r="K202" s="3">
        <f>'Population at Risk'!K202/'Population at Risk'!K$5</f>
        <v>1.0017445126914808E-2</v>
      </c>
      <c r="L202" s="3">
        <f>'Population at Risk'!L202/'Population at Risk'!L$5</f>
        <v>7.9745587230515957E-3</v>
      </c>
      <c r="M202" s="3">
        <f>'Population at Risk'!M202/'Population at Risk'!M$5</f>
        <v>7.9745587230515957E-3</v>
      </c>
      <c r="N202" s="3">
        <f>'Population at Risk'!N202/'Population at Risk'!N$5</f>
        <v>6.2039220605458693E-3</v>
      </c>
      <c r="O202" s="3">
        <f>'Population at Risk'!O202/'Population at Risk'!O$5</f>
        <v>6.4192732798704659E-3</v>
      </c>
      <c r="P202" s="3">
        <f>'Population at Risk'!P202/'Population at Risk'!P$5</f>
        <v>9.7793513969772639E-3</v>
      </c>
      <c r="Q202" s="3">
        <f>'Population at Risk'!Q202/'Population at Risk'!Q$5</f>
        <v>1.6388255082765979E-2</v>
      </c>
      <c r="R202" s="3">
        <f>'Population at Risk'!R202/'Population at Risk'!R$5</f>
        <v>7.9157878334136945E-3</v>
      </c>
      <c r="S202" s="3">
        <f>'Population at Risk'!S202/'Population at Risk'!S$5</f>
        <v>9.578495689677757E-3</v>
      </c>
      <c r="T202" s="3">
        <f>'Population at Risk'!T202/'Population at Risk'!T$5</f>
        <v>7.8240300233975747E-3</v>
      </c>
      <c r="U202" s="3">
        <f>'Population at Risk'!U202/'Population at Risk'!U$5</f>
        <v>2.7268118045191921E-3</v>
      </c>
      <c r="V202" s="3">
        <f>'Population at Risk'!V202/'Population at Risk'!V$5</f>
        <v>1.004614332094071E-2</v>
      </c>
      <c r="W202" s="3">
        <f>'Population at Risk'!W202/'Population at Risk'!W$5</f>
        <v>8.9178149839880486E-3</v>
      </c>
      <c r="X202" s="3">
        <f>'Population at Risk'!X202/'Population at Risk'!X$5</f>
        <v>8.9178149839880521E-3</v>
      </c>
      <c r="Y202" s="3">
        <f>'Population at Risk'!Y202/'Population at Risk'!Y$5</f>
        <v>1.130118500330409E-2</v>
      </c>
      <c r="Z202" s="3">
        <f>'Population at Risk'!Z202/'Population at Risk'!Z$5</f>
        <v>4.1250144745699126E-3</v>
      </c>
      <c r="AA202" s="3">
        <f>'Population at Risk'!AA202/'Population at Risk'!AA$5</f>
        <v>7.3348664115520943E-3</v>
      </c>
      <c r="AB202" s="3">
        <f>'Population at Risk'!AB202/'Population at Risk'!AB$5</f>
        <v>1.5851065883467123E-2</v>
      </c>
      <c r="AC202" s="3">
        <f>'Population at Risk'!AC202/'Population at Risk'!AC$5</f>
        <v>6.1675034423925206E-3</v>
      </c>
      <c r="AD202" s="3">
        <f>'Population at Risk'!AD202/'Population at Risk'!AD$5</f>
        <v>1.2694814139665424E-2</v>
      </c>
      <c r="AE202" s="3">
        <f>'Population at Risk'!AE202/'Population at Risk'!AE$5</f>
        <v>1.4630520512703436E-2</v>
      </c>
      <c r="AF202" s="3">
        <f>'Population at Risk'!AF202/'Population at Risk'!AF$5</f>
        <v>1.0235298668517252E-2</v>
      </c>
      <c r="AG202" s="3">
        <f>'Population at Risk'!AG202/'Population at Risk'!AG$5</f>
        <v>1.4630520512703433E-2</v>
      </c>
      <c r="AH202" s="3">
        <f>'Population at Risk'!AH202/'Population at Risk'!AH$5</f>
        <v>9.3936652946702264E-3</v>
      </c>
      <c r="AI202" s="3">
        <f>'Population at Risk'!AI202/'Population at Risk'!AI$5</f>
        <v>8.8707126720749402E-3</v>
      </c>
      <c r="AJ202" s="3">
        <f>'Population at Risk'!AJ202/'Population at Risk'!AJ$5</f>
        <v>7.1523205455581874E-3</v>
      </c>
      <c r="AK202" s="3">
        <f>'Population at Risk'!AK202/'Population at Risk'!AK$5</f>
        <v>2.434323926064242E-2</v>
      </c>
      <c r="AL202" s="3">
        <f>'Population at Risk'!AL202/'Population at Risk'!AL$5</f>
        <v>6.2605708607682362E-3</v>
      </c>
      <c r="AM202" s="3">
        <f>'Population at Risk'!AM202/'Population at Risk'!AM$5</f>
        <v>7.6060557290333125E-3</v>
      </c>
      <c r="AN202" s="3">
        <f>'Population at Risk'!AN202/'Population at Risk'!AN$5</f>
        <v>2.3186366165620677E-2</v>
      </c>
      <c r="AO202" s="3">
        <f>'Population at Risk'!AO202/'Population at Risk'!AO$5</f>
        <v>2.318636616562068E-2</v>
      </c>
      <c r="AP202" s="3">
        <f>'Population at Risk'!AP202/'Population at Risk'!AP$5</f>
        <v>2.1112836240416436E-2</v>
      </c>
      <c r="AQ202" s="3">
        <f>'Population at Risk'!AQ202/'Population at Risk'!AQ$5</f>
        <v>1.0262260593992016E-2</v>
      </c>
      <c r="AR202" s="3">
        <f>'Population at Risk'!AR202/'Population at Risk'!AR$5</f>
        <v>9.787293658587359E-3</v>
      </c>
      <c r="AS202" s="3">
        <f>'Population at Risk'!AS202/'Population at Risk'!AS$5</f>
        <v>1.550423045715517E-2</v>
      </c>
      <c r="AT202" s="3">
        <f>'Population at Risk'!AT202/'Population at Risk'!AT$5</f>
        <v>3.3926055767571385E-2</v>
      </c>
      <c r="AU202" s="3">
        <f>'Population at Risk'!AU202/'Population at Risk'!AU$5</f>
        <v>3.3926055767571378E-2</v>
      </c>
      <c r="AV202" s="3">
        <f>'Population at Risk'!AV202/'Population at Risk'!AV$5</f>
        <v>7.359352572510235E-3</v>
      </c>
      <c r="AW202" s="3">
        <f>'Population at Risk'!AW202/'Population at Risk'!AW$5</f>
        <v>1.1552271838626331E-2</v>
      </c>
      <c r="AX202" s="3">
        <f>'Population at Risk'!AX202/'Population at Risk'!AX$5</f>
        <v>1.4891329892121089E-2</v>
      </c>
      <c r="AY202" s="3">
        <f>'Population at Risk'!AY202/'Population at Risk'!AY$5</f>
        <v>1.0661195899540871E-2</v>
      </c>
      <c r="AZ202" s="3">
        <f>'Population at Risk'!AZ202/'Population at Risk'!AZ$5</f>
        <v>1.209278399974063E-2</v>
      </c>
      <c r="BA202" s="3">
        <f>'Population at Risk'!BA202/'Population at Risk'!BA$5</f>
        <v>6.8532215613923931E-3</v>
      </c>
      <c r="BB202" s="3">
        <f>'Population at Risk'!BB202/'Population at Risk'!BB$5</f>
        <v>8.7865445636164836E-3</v>
      </c>
      <c r="BC202" s="5">
        <f>'Population at Risk'!BC202/'Population at Risk'!BC$5</f>
        <v>2.7268118045191921E-3</v>
      </c>
      <c r="BD202" s="9">
        <v>200</v>
      </c>
    </row>
    <row r="203" spans="1:56" x14ac:dyDescent="0.35">
      <c r="A203" s="3"/>
      <c r="B203" s="3" t="s">
        <v>54</v>
      </c>
      <c r="C203" s="60">
        <f>'Population at Risk'!C203/'Population at Risk'!C$5</f>
        <v>7.4545957951151027E-3</v>
      </c>
      <c r="D203" s="3">
        <f>'Population at Risk'!D203/'Population at Risk'!D$5</f>
        <v>1.5197465347594086E-2</v>
      </c>
      <c r="E203" s="3">
        <f>'Population at Risk'!E203/'Population at Risk'!E$5</f>
        <v>2.2016962952169074E-2</v>
      </c>
      <c r="F203" s="3">
        <f>'Population at Risk'!F203/'Population at Risk'!F$5</f>
        <v>1.2145603372326664E-2</v>
      </c>
      <c r="G203" s="3">
        <f>'Population at Risk'!G203/'Population at Risk'!G$5</f>
        <v>1.0979590590734358E-2</v>
      </c>
      <c r="H203" s="3">
        <f>'Population at Risk'!H203/'Population at Risk'!H$5</f>
        <v>7.1191299502998528E-3</v>
      </c>
      <c r="I203" s="3">
        <f>'Population at Risk'!I203/'Population at Risk'!I$5</f>
        <v>1.9472176305080535E-2</v>
      </c>
      <c r="J203" s="3">
        <f>'Population at Risk'!J203/'Population at Risk'!J$5</f>
        <v>1.3006850791018612E-2</v>
      </c>
      <c r="K203" s="3">
        <f>'Population at Risk'!K203/'Population at Risk'!K$5</f>
        <v>9.3840235380934969E-3</v>
      </c>
      <c r="L203" s="3">
        <f>'Population at Risk'!L203/'Population at Risk'!L$5</f>
        <v>9.4528932320918791E-3</v>
      </c>
      <c r="M203" s="3">
        <f>'Population at Risk'!M203/'Population at Risk'!M$5</f>
        <v>9.4528932320918808E-3</v>
      </c>
      <c r="N203" s="3">
        <f>'Population at Risk'!N203/'Population at Risk'!N$5</f>
        <v>6.8583820467017194E-3</v>
      </c>
      <c r="O203" s="3">
        <f>'Population at Risk'!O203/'Population at Risk'!O$5</f>
        <v>6.7668135529844724E-3</v>
      </c>
      <c r="P203" s="3">
        <f>'Population at Risk'!P203/'Population at Risk'!P$5</f>
        <v>1.0482059281790001E-2</v>
      </c>
      <c r="Q203" s="3">
        <f>'Population at Risk'!Q203/'Population at Risk'!Q$5</f>
        <v>1.7758377058029694E-2</v>
      </c>
      <c r="R203" s="3">
        <f>'Population at Risk'!R203/'Population at Risk'!R$5</f>
        <v>9.8991619661705933E-3</v>
      </c>
      <c r="S203" s="3">
        <f>'Population at Risk'!S203/'Population at Risk'!S$5</f>
        <v>9.9347744970672974E-3</v>
      </c>
      <c r="T203" s="3">
        <f>'Population at Risk'!T203/'Population at Risk'!T$5</f>
        <v>7.7504498037417966E-3</v>
      </c>
      <c r="U203" s="3">
        <f>'Population at Risk'!U203/'Population at Risk'!U$5</f>
        <v>2.120853625737149E-3</v>
      </c>
      <c r="V203" s="3">
        <f>'Population at Risk'!V203/'Population at Risk'!V$5</f>
        <v>9.5843447973168218E-3</v>
      </c>
      <c r="W203" s="3">
        <f>'Population at Risk'!W203/'Population at Risk'!W$5</f>
        <v>9.1429040641127467E-3</v>
      </c>
      <c r="X203" s="3">
        <f>'Population at Risk'!X203/'Population at Risk'!X$5</f>
        <v>9.1429040641127501E-3</v>
      </c>
      <c r="Y203" s="3">
        <f>'Population at Risk'!Y203/'Population at Risk'!Y$5</f>
        <v>1.1254292119472951E-2</v>
      </c>
      <c r="Z203" s="3">
        <f>'Population at Risk'!Z203/'Population at Risk'!Z$5</f>
        <v>4.0199068192053686E-3</v>
      </c>
      <c r="AA203" s="3">
        <f>'Population at Risk'!AA203/'Population at Risk'!AA$5</f>
        <v>7.6655485855601649E-3</v>
      </c>
      <c r="AB203" s="3">
        <f>'Population at Risk'!AB203/'Population at Risk'!AB$5</f>
        <v>1.6743755685915077E-2</v>
      </c>
      <c r="AC203" s="3">
        <f>'Population at Risk'!AC203/'Population at Risk'!AC$5</f>
        <v>6.5532535665246573E-3</v>
      </c>
      <c r="AD203" s="3">
        <f>'Population at Risk'!AD203/'Population at Risk'!AD$5</f>
        <v>1.3817966827991949E-2</v>
      </c>
      <c r="AE203" s="3">
        <f>'Population at Risk'!AE203/'Population at Risk'!AE$5</f>
        <v>1.5768334430417232E-2</v>
      </c>
      <c r="AF203" s="3">
        <f>'Population at Risk'!AF203/'Population at Risk'!AF$5</f>
        <v>1.1663900426137151E-2</v>
      </c>
      <c r="AG203" s="3">
        <f>'Population at Risk'!AG203/'Population at Risk'!AG$5</f>
        <v>1.5768334430417232E-2</v>
      </c>
      <c r="AH203" s="3">
        <f>'Population at Risk'!AH203/'Population at Risk'!AH$5</f>
        <v>9.620068270659211E-3</v>
      </c>
      <c r="AI203" s="3">
        <f>'Population at Risk'!AI203/'Population at Risk'!AI$5</f>
        <v>8.9838270039207246E-3</v>
      </c>
      <c r="AJ203" s="3">
        <f>'Population at Risk'!AJ203/'Population at Risk'!AJ$5</f>
        <v>7.3649160607127829E-3</v>
      </c>
      <c r="AK203" s="3">
        <f>'Population at Risk'!AK203/'Population at Risk'!AK$5</f>
        <v>2.4623425494515756E-2</v>
      </c>
      <c r="AL203" s="3">
        <f>'Population at Risk'!AL203/'Population at Risk'!AL$5</f>
        <v>7.101184595270366E-3</v>
      </c>
      <c r="AM203" s="3">
        <f>'Population at Risk'!AM203/'Population at Risk'!AM$5</f>
        <v>7.7550442641575214E-3</v>
      </c>
      <c r="AN203" s="3">
        <f>'Population at Risk'!AN203/'Population at Risk'!AN$5</f>
        <v>2.5242300111340737E-2</v>
      </c>
      <c r="AO203" s="3">
        <f>'Population at Risk'!AO203/'Population at Risk'!AO$5</f>
        <v>2.5242300111340741E-2</v>
      </c>
      <c r="AP203" s="3">
        <f>'Population at Risk'!AP203/'Population at Risk'!AP$5</f>
        <v>2.3886372368514042E-2</v>
      </c>
      <c r="AQ203" s="3">
        <f>'Population at Risk'!AQ203/'Population at Risk'!AQ$5</f>
        <v>1.1356298948065174E-2</v>
      </c>
      <c r="AR203" s="3">
        <f>'Population at Risk'!AR203/'Population at Risk'!AR$5</f>
        <v>1.0379748417020142E-2</v>
      </c>
      <c r="AS203" s="3">
        <f>'Population at Risk'!AS203/'Population at Risk'!AS$5</f>
        <v>1.7788198049383735E-2</v>
      </c>
      <c r="AT203" s="3">
        <f>'Population at Risk'!AT203/'Population at Risk'!AT$5</f>
        <v>3.733127326097075E-2</v>
      </c>
      <c r="AU203" s="3">
        <f>'Population at Risk'!AU203/'Population at Risk'!AU$5</f>
        <v>3.7331273260970729E-2</v>
      </c>
      <c r="AV203" s="3">
        <f>'Population at Risk'!AV203/'Population at Risk'!AV$5</f>
        <v>7.5363816721926106E-3</v>
      </c>
      <c r="AW203" s="3">
        <f>'Population at Risk'!AW203/'Population at Risk'!AW$5</f>
        <v>1.1871048092237862E-2</v>
      </c>
      <c r="AX203" s="3">
        <f>'Population at Risk'!AX203/'Population at Risk'!AX$5</f>
        <v>1.5996072861760153E-2</v>
      </c>
      <c r="AY203" s="3">
        <f>'Population at Risk'!AY203/'Population at Risk'!AY$5</f>
        <v>1.1680586491713474E-2</v>
      </c>
      <c r="AZ203" s="3">
        <f>'Population at Risk'!AZ203/'Population at Risk'!AZ$5</f>
        <v>1.3791642543765494E-2</v>
      </c>
      <c r="BA203" s="3">
        <f>'Population at Risk'!BA203/'Population at Risk'!BA$5</f>
        <v>7.4892514046770694E-3</v>
      </c>
      <c r="BB203" s="3">
        <f>'Population at Risk'!BB203/'Population at Risk'!BB$5</f>
        <v>8.6393214254599227E-3</v>
      </c>
      <c r="BC203" s="5">
        <f>'Population at Risk'!BC203/'Population at Risk'!BC$5</f>
        <v>2.120853625737149E-3</v>
      </c>
      <c r="BD203" s="9">
        <v>201</v>
      </c>
    </row>
    <row r="204" spans="1:56" x14ac:dyDescent="0.35">
      <c r="A204" s="3"/>
      <c r="B204" s="3" t="s">
        <v>55</v>
      </c>
      <c r="C204" s="60">
        <f>'Population at Risk'!C204/'Population at Risk'!C$5</f>
        <v>8.1612661983902959E-3</v>
      </c>
      <c r="D204" s="3">
        <f>'Population at Risk'!D204/'Population at Risk'!D$5</f>
        <v>1.6594494115205208E-2</v>
      </c>
      <c r="E204" s="3">
        <f>'Population at Risk'!E204/'Population at Risk'!E$5</f>
        <v>2.4022005678258351E-2</v>
      </c>
      <c r="F204" s="3">
        <f>'Population at Risk'!F204/'Population at Risk'!F$5</f>
        <v>1.2860629646037083E-2</v>
      </c>
      <c r="G204" s="3">
        <f>'Population at Risk'!G204/'Population at Risk'!G$5</f>
        <v>1.2298374075536397E-2</v>
      </c>
      <c r="H204" s="3">
        <f>'Population at Risk'!H204/'Population at Risk'!H$5</f>
        <v>8.229502181713701E-3</v>
      </c>
      <c r="I204" s="3">
        <f>'Population at Risk'!I204/'Population at Risk'!I$5</f>
        <v>2.1660572517376915E-2</v>
      </c>
      <c r="J204" s="3">
        <f>'Population at Risk'!J204/'Population at Risk'!J$5</f>
        <v>1.3852102279640602E-2</v>
      </c>
      <c r="K204" s="3">
        <f>'Population at Risk'!K204/'Population at Risk'!K$5</f>
        <v>9.4827875031693147E-3</v>
      </c>
      <c r="L204" s="3">
        <f>'Population at Risk'!L204/'Population at Risk'!L$5</f>
        <v>1.0519048995757275E-2</v>
      </c>
      <c r="M204" s="3">
        <f>'Population at Risk'!M204/'Population at Risk'!M$5</f>
        <v>1.0519048995757277E-2</v>
      </c>
      <c r="N204" s="3">
        <f>'Population at Risk'!N204/'Population at Risk'!N$5</f>
        <v>8.9567961482760246E-3</v>
      </c>
      <c r="O204" s="3">
        <f>'Population at Risk'!O204/'Population at Risk'!O$5</f>
        <v>7.7578071796679509E-3</v>
      </c>
      <c r="P204" s="3">
        <f>'Population at Risk'!P204/'Population at Risk'!P$5</f>
        <v>1.3513166843758528E-2</v>
      </c>
      <c r="Q204" s="3">
        <f>'Population at Risk'!Q204/'Population at Risk'!Q$5</f>
        <v>2.004686935947449E-2</v>
      </c>
      <c r="R204" s="3">
        <f>'Population at Risk'!R204/'Population at Risk'!R$5</f>
        <v>8.9742471771705537E-3</v>
      </c>
      <c r="S204" s="3">
        <f>'Population at Risk'!S204/'Population at Risk'!S$5</f>
        <v>1.1012779525140643E-2</v>
      </c>
      <c r="T204" s="3">
        <f>'Population at Risk'!T204/'Population at Risk'!T$5</f>
        <v>8.6044212308068573E-3</v>
      </c>
      <c r="U204" s="3">
        <f>'Population at Risk'!U204/'Population at Risk'!U$5</f>
        <v>2.3762280991390067E-3</v>
      </c>
      <c r="V204" s="3">
        <f>'Population at Risk'!V204/'Population at Risk'!V$5</f>
        <v>1.0704192684836198E-2</v>
      </c>
      <c r="W204" s="3">
        <f>'Population at Risk'!W204/'Population at Risk'!W$5</f>
        <v>1.0298930825999839E-2</v>
      </c>
      <c r="X204" s="3">
        <f>'Population at Risk'!X204/'Population at Risk'!X$5</f>
        <v>1.0298930825999843E-2</v>
      </c>
      <c r="Y204" s="3">
        <f>'Population at Risk'!Y204/'Population at Risk'!Y$5</f>
        <v>1.2247170577464219E-2</v>
      </c>
      <c r="Z204" s="3">
        <f>'Population at Risk'!Z204/'Population at Risk'!Z$5</f>
        <v>4.2096184998100666E-3</v>
      </c>
      <c r="AA204" s="3">
        <f>'Population at Risk'!AA204/'Population at Risk'!AA$5</f>
        <v>8.1341391290237902E-3</v>
      </c>
      <c r="AB204" s="3">
        <f>'Population at Risk'!AB204/'Population at Risk'!AB$5</f>
        <v>1.8157999131660871E-2</v>
      </c>
      <c r="AC204" s="3">
        <f>'Population at Risk'!AC204/'Population at Risk'!AC$5</f>
        <v>7.2652813282204779E-3</v>
      </c>
      <c r="AD204" s="3">
        <f>'Population at Risk'!AD204/'Population at Risk'!AD$5</f>
        <v>1.5804876399926265E-2</v>
      </c>
      <c r="AE204" s="3">
        <f>'Population at Risk'!AE204/'Population at Risk'!AE$5</f>
        <v>1.8142108845897599E-2</v>
      </c>
      <c r="AF204" s="3">
        <f>'Population at Risk'!AF204/'Population at Risk'!AF$5</f>
        <v>1.2349877066076398E-2</v>
      </c>
      <c r="AG204" s="3">
        <f>'Population at Risk'!AG204/'Population at Risk'!AG$5</f>
        <v>1.8142108845897596E-2</v>
      </c>
      <c r="AH204" s="3">
        <f>'Population at Risk'!AH204/'Population at Risk'!AH$5</f>
        <v>9.6381837841831141E-3</v>
      </c>
      <c r="AI204" s="3">
        <f>'Population at Risk'!AI204/'Population at Risk'!AI$5</f>
        <v>9.8748604295262662E-3</v>
      </c>
      <c r="AJ204" s="3">
        <f>'Population at Risk'!AJ204/'Population at Risk'!AJ$5</f>
        <v>8.5017074786487654E-3</v>
      </c>
      <c r="AK204" s="3">
        <f>'Population at Risk'!AK204/'Population at Risk'!AK$5</f>
        <v>2.6091186063871015E-2</v>
      </c>
      <c r="AL204" s="3">
        <f>'Population at Risk'!AL204/'Population at Risk'!AL$5</f>
        <v>8.0176554568841662E-3</v>
      </c>
      <c r="AM204" s="3">
        <f>'Population at Risk'!AM204/'Population at Risk'!AM$5</f>
        <v>7.3244371181502531E-3</v>
      </c>
      <c r="AN204" s="3">
        <f>'Population at Risk'!AN204/'Population at Risk'!AN$5</f>
        <v>2.6874065916634576E-2</v>
      </c>
      <c r="AO204" s="3">
        <f>'Population at Risk'!AO204/'Population at Risk'!AO$5</f>
        <v>2.687406591663458E-2</v>
      </c>
      <c r="AP204" s="3">
        <f>'Population at Risk'!AP204/'Population at Risk'!AP$5</f>
        <v>2.6430831553314049E-2</v>
      </c>
      <c r="AQ204" s="3">
        <f>'Population at Risk'!AQ204/'Population at Risk'!AQ$5</f>
        <v>1.3364274284451366E-2</v>
      </c>
      <c r="AR204" s="3">
        <f>'Population at Risk'!AR204/'Population at Risk'!AR$5</f>
        <v>1.1405358052464823E-2</v>
      </c>
      <c r="AS204" s="3">
        <f>'Population at Risk'!AS204/'Population at Risk'!AS$5</f>
        <v>1.9787339009538898E-2</v>
      </c>
      <c r="AT204" s="3">
        <f>'Population at Risk'!AT204/'Population at Risk'!AT$5</f>
        <v>4.0326365319654313E-2</v>
      </c>
      <c r="AU204" s="3">
        <f>'Population at Risk'!AU204/'Population at Risk'!AU$5</f>
        <v>4.0326365319654292E-2</v>
      </c>
      <c r="AV204" s="3">
        <f>'Population at Risk'!AV204/'Population at Risk'!AV$5</f>
        <v>9.0933728647210263E-3</v>
      </c>
      <c r="AW204" s="3">
        <f>'Population at Risk'!AW204/'Population at Risk'!AW$5</f>
        <v>1.2416647198381668E-2</v>
      </c>
      <c r="AX204" s="3">
        <f>'Population at Risk'!AX204/'Population at Risk'!AX$5</f>
        <v>1.7365249111901352E-2</v>
      </c>
      <c r="AY204" s="3">
        <f>'Population at Risk'!AY204/'Population at Risk'!AY$5</f>
        <v>1.3170759926814941E-2</v>
      </c>
      <c r="AZ204" s="3">
        <f>'Population at Risk'!AZ204/'Population at Risk'!AZ$5</f>
        <v>1.5560126506990976E-2</v>
      </c>
      <c r="BA204" s="3">
        <f>'Population at Risk'!BA204/'Population at Risk'!BA$5</f>
        <v>9.3242924457936673E-3</v>
      </c>
      <c r="BB204" s="3">
        <f>'Population at Risk'!BB204/'Population at Risk'!BB$5</f>
        <v>8.8657982563662141E-3</v>
      </c>
      <c r="BC204" s="5">
        <f>'Population at Risk'!BC204/'Population at Risk'!BC$5</f>
        <v>2.3762280991390067E-3</v>
      </c>
      <c r="BD204" s="9">
        <v>202</v>
      </c>
    </row>
    <row r="205" spans="1:56" x14ac:dyDescent="0.35">
      <c r="A205" s="3"/>
      <c r="B205" s="3" t="s">
        <v>56</v>
      </c>
      <c r="C205" s="60">
        <f>'Population at Risk'!C205/'Population at Risk'!C$5</f>
        <v>7.8546290290866135E-3</v>
      </c>
      <c r="D205" s="3">
        <f>'Population at Risk'!D205/'Population at Risk'!D$5</f>
        <v>1.4984415534311629E-2</v>
      </c>
      <c r="E205" s="3">
        <f>'Population at Risk'!E205/'Population at Risk'!E$5</f>
        <v>2.1263564172214835E-2</v>
      </c>
      <c r="F205" s="3">
        <f>'Population at Risk'!F205/'Population at Risk'!F$5</f>
        <v>1.2898270513293779E-2</v>
      </c>
      <c r="G205" s="3">
        <f>'Population at Risk'!G205/'Population at Risk'!G$5</f>
        <v>1.2068641060426752E-2</v>
      </c>
      <c r="H205" s="3">
        <f>'Population at Risk'!H205/'Population at Risk'!H$5</f>
        <v>7.5006606259609533E-3</v>
      </c>
      <c r="I205" s="3">
        <f>'Population at Risk'!I205/'Population at Risk'!I$5</f>
        <v>2.0736533037338252E-2</v>
      </c>
      <c r="J205" s="3">
        <f>'Population at Risk'!J205/'Population at Risk'!J$5</f>
        <v>1.0965350016076307E-2</v>
      </c>
      <c r="K205" s="3">
        <f>'Population at Risk'!K205/'Population at Risk'!K$5</f>
        <v>7.2748548904910861E-3</v>
      </c>
      <c r="L205" s="3">
        <f>'Population at Risk'!L205/'Population at Risk'!L$5</f>
        <v>1.06617492728315E-2</v>
      </c>
      <c r="M205" s="3">
        <f>'Population at Risk'!M205/'Population at Risk'!M$5</f>
        <v>1.0661749272831502E-2</v>
      </c>
      <c r="N205" s="3">
        <f>'Population at Risk'!N205/'Population at Risk'!N$5</f>
        <v>6.739231884512034E-3</v>
      </c>
      <c r="O205" s="3">
        <f>'Population at Risk'!O205/'Population at Risk'!O$5</f>
        <v>7.202797127068495E-3</v>
      </c>
      <c r="P205" s="3">
        <f>'Population at Risk'!P205/'Population at Risk'!P$5</f>
        <v>1.2153018024190677E-2</v>
      </c>
      <c r="Q205" s="3">
        <f>'Population at Risk'!Q205/'Population at Risk'!Q$5</f>
        <v>1.5360171318668608E-2</v>
      </c>
      <c r="R205" s="3">
        <f>'Population at Risk'!R205/'Population at Risk'!R$5</f>
        <v>9.2947560049266454E-3</v>
      </c>
      <c r="S205" s="3">
        <f>'Population at Risk'!S205/'Population at Risk'!S$5</f>
        <v>9.3415419305359678E-3</v>
      </c>
      <c r="T205" s="3">
        <f>'Population at Risk'!T205/'Population at Risk'!T$5</f>
        <v>7.4798537096695903E-3</v>
      </c>
      <c r="U205" s="3">
        <f>'Population at Risk'!U205/'Population at Risk'!U$5</f>
        <v>2.0563512396395245E-3</v>
      </c>
      <c r="V205" s="3">
        <f>'Population at Risk'!V205/'Population at Risk'!V$5</f>
        <v>8.2994151501606678E-3</v>
      </c>
      <c r="W205" s="3">
        <f>'Population at Risk'!W205/'Population at Risk'!W$5</f>
        <v>8.807331803063069E-3</v>
      </c>
      <c r="X205" s="3">
        <f>'Population at Risk'!X205/'Population at Risk'!X$5</f>
        <v>8.8073318030630725E-3</v>
      </c>
      <c r="Y205" s="3">
        <f>'Population at Risk'!Y205/'Population at Risk'!Y$5</f>
        <v>9.6033042705273818E-3</v>
      </c>
      <c r="Z205" s="3">
        <f>'Population at Risk'!Z205/'Population at Risk'!Z$5</f>
        <v>3.5666059488348501E-3</v>
      </c>
      <c r="AA205" s="3">
        <f>'Population at Risk'!AA205/'Population at Risk'!AA$5</f>
        <v>6.9089536900988199E-3</v>
      </c>
      <c r="AB205" s="3">
        <f>'Population at Risk'!AB205/'Population at Risk'!AB$5</f>
        <v>1.6656280152580936E-2</v>
      </c>
      <c r="AC205" s="3">
        <f>'Population at Risk'!AC205/'Population at Risk'!AC$5</f>
        <v>6.2394029785501973E-3</v>
      </c>
      <c r="AD205" s="3">
        <f>'Population at Risk'!AD205/'Population at Risk'!AD$5</f>
        <v>1.4684812127061596E-2</v>
      </c>
      <c r="AE205" s="3">
        <f>'Population at Risk'!AE205/'Population at Risk'!AE$5</f>
        <v>1.6593698035622301E-2</v>
      </c>
      <c r="AF205" s="3">
        <f>'Population at Risk'!AF205/'Population at Risk'!AF$5</f>
        <v>1.034247655356928E-2</v>
      </c>
      <c r="AG205" s="3">
        <f>'Population at Risk'!AG205/'Population at Risk'!AG$5</f>
        <v>1.6593698035622297E-2</v>
      </c>
      <c r="AH205" s="3">
        <f>'Population at Risk'!AH205/'Population at Risk'!AH$5</f>
        <v>8.0612070506205589E-3</v>
      </c>
      <c r="AI205" s="3">
        <f>'Population at Risk'!AI205/'Population at Risk'!AI$5</f>
        <v>8.0102284231722692E-3</v>
      </c>
      <c r="AJ205" s="3">
        <f>'Population at Risk'!AJ205/'Population at Risk'!AJ$5</f>
        <v>7.1824770078239581E-3</v>
      </c>
      <c r="AK205" s="3">
        <f>'Population at Risk'!AK205/'Population at Risk'!AK$5</f>
        <v>2.5216176775143633E-2</v>
      </c>
      <c r="AL205" s="3">
        <f>'Population at Risk'!AL205/'Population at Risk'!AL$5</f>
        <v>7.4090864282291028E-3</v>
      </c>
      <c r="AM205" s="3">
        <f>'Population at Risk'!AM205/'Population at Risk'!AM$5</f>
        <v>6.0983198913233377E-3</v>
      </c>
      <c r="AN205" s="3">
        <f>'Population at Risk'!AN205/'Population at Risk'!AN$5</f>
        <v>2.4875737938218161E-2</v>
      </c>
      <c r="AO205" s="3">
        <f>'Population at Risk'!AO205/'Population at Risk'!AO$5</f>
        <v>2.4875737938218165E-2</v>
      </c>
      <c r="AP205" s="3">
        <f>'Population at Risk'!AP205/'Population at Risk'!AP$5</f>
        <v>2.4381929882514513E-2</v>
      </c>
      <c r="AQ205" s="3">
        <f>'Population at Risk'!AQ205/'Population at Risk'!AQ$5</f>
        <v>1.0931430884098179E-2</v>
      </c>
      <c r="AR205" s="3">
        <f>'Population at Risk'!AR205/'Population at Risk'!AR$5</f>
        <v>1.0023366404239802E-2</v>
      </c>
      <c r="AS205" s="3">
        <f>'Population at Risk'!AS205/'Population at Risk'!AS$5</f>
        <v>1.8943211623937486E-2</v>
      </c>
      <c r="AT205" s="3">
        <f>'Population at Risk'!AT205/'Population at Risk'!AT$5</f>
        <v>3.6902428641570451E-2</v>
      </c>
      <c r="AU205" s="3">
        <f>'Population at Risk'!AU205/'Population at Risk'!AU$5</f>
        <v>3.6902428641570444E-2</v>
      </c>
      <c r="AV205" s="3">
        <f>'Population at Risk'!AV205/'Population at Risk'!AV$5</f>
        <v>7.9643299251415701E-3</v>
      </c>
      <c r="AW205" s="3">
        <f>'Population at Risk'!AW205/'Population at Risk'!AW$5</f>
        <v>1.0417632008066295E-2</v>
      </c>
      <c r="AX205" s="3">
        <f>'Population at Risk'!AX205/'Population at Risk'!AX$5</f>
        <v>1.389585128723126E-2</v>
      </c>
      <c r="AY205" s="3">
        <f>'Population at Risk'!AY205/'Population at Risk'!AY$5</f>
        <v>1.1710017509581354E-2</v>
      </c>
      <c r="AZ205" s="3">
        <f>'Population at Risk'!AZ205/'Population at Risk'!AZ$5</f>
        <v>1.4136421518806411E-2</v>
      </c>
      <c r="BA205" s="3">
        <f>'Population at Risk'!BA205/'Population at Risk'!BA$5</f>
        <v>7.5975716224985432E-3</v>
      </c>
      <c r="BB205" s="3">
        <f>'Population at Risk'!BB205/'Population at Risk'!BB$5</f>
        <v>6.4273000109904433E-3</v>
      </c>
      <c r="BC205" s="5">
        <f>'Population at Risk'!BC205/'Population at Risk'!BC$5</f>
        <v>2.0563512396395245E-3</v>
      </c>
      <c r="BD205" s="9">
        <v>203</v>
      </c>
    </row>
    <row r="206" spans="1:56" x14ac:dyDescent="0.35">
      <c r="A206" s="3"/>
      <c r="B206" s="3" t="s">
        <v>57</v>
      </c>
      <c r="C206" s="60">
        <f>'Population at Risk'!C206/'Population at Risk'!C$5</f>
        <v>5.9154814235084638E-3</v>
      </c>
      <c r="D206" s="3">
        <f>'Population at Risk'!D206/'Population at Risk'!D$5</f>
        <v>1.2169747463607961E-2</v>
      </c>
      <c r="E206" s="3">
        <f>'Population at Risk'!E206/'Population at Risk'!E$5</f>
        <v>1.7678204729663534E-2</v>
      </c>
      <c r="F206" s="3">
        <f>'Population at Risk'!F206/'Population at Risk'!F$5</f>
        <v>1.0835385371802741E-2</v>
      </c>
      <c r="G206" s="3">
        <f>'Population at Risk'!G206/'Population at Risk'!G$5</f>
        <v>1.0295466940946629E-2</v>
      </c>
      <c r="H206" s="3">
        <f>'Population at Risk'!H206/'Population at Risk'!H$5</f>
        <v>6.1634437249645947E-3</v>
      </c>
      <c r="I206" s="3">
        <f>'Population at Risk'!I206/'Population at Risk'!I$5</f>
        <v>1.79805184110069E-2</v>
      </c>
      <c r="J206" s="3">
        <f>'Population at Risk'!J206/'Population at Risk'!J$5</f>
        <v>8.5797721643450855E-3</v>
      </c>
      <c r="K206" s="3">
        <f>'Population at Risk'!K206/'Population at Risk'!K$5</f>
        <v>6.1344998904881735E-3</v>
      </c>
      <c r="L206" s="3">
        <f>'Population at Risk'!L206/'Population at Risk'!L$5</f>
        <v>8.7774270626518533E-3</v>
      </c>
      <c r="M206" s="3">
        <f>'Population at Risk'!M206/'Population at Risk'!M$5</f>
        <v>8.777427062651855E-3</v>
      </c>
      <c r="N206" s="3">
        <f>'Population at Risk'!N206/'Population at Risk'!N$5</f>
        <v>5.1751184766289007E-3</v>
      </c>
      <c r="O206" s="3">
        <f>'Population at Risk'!O206/'Population at Risk'!O$5</f>
        <v>5.4264110530765413E-3</v>
      </c>
      <c r="P206" s="3">
        <f>'Population at Risk'!P206/'Population at Risk'!P$5</f>
        <v>9.924177385396464E-3</v>
      </c>
      <c r="Q206" s="3">
        <f>'Population at Risk'!Q206/'Population at Risk'!Q$5</f>
        <v>1.2285760588383999E-2</v>
      </c>
      <c r="R206" s="3">
        <f>'Population at Risk'!R206/'Population at Risk'!R$5</f>
        <v>6.7798883142558917E-3</v>
      </c>
      <c r="S206" s="3">
        <f>'Population at Risk'!S206/'Population at Risk'!S$5</f>
        <v>7.5959738237352413E-3</v>
      </c>
      <c r="T206" s="3">
        <f>'Population at Risk'!T206/'Population at Risk'!T$5</f>
        <v>5.1549400702575725E-3</v>
      </c>
      <c r="U206" s="3">
        <f>'Population at Risk'!U206/'Population at Risk'!U$5</f>
        <v>1.9432568380317388E-3</v>
      </c>
      <c r="V206" s="3">
        <f>'Population at Risk'!V206/'Population at Risk'!V$5</f>
        <v>7.1229448284399824E-3</v>
      </c>
      <c r="W206" s="3">
        <f>'Population at Risk'!W206/'Population at Risk'!W$5</f>
        <v>7.7631036278287121E-3</v>
      </c>
      <c r="X206" s="3">
        <f>'Population at Risk'!X206/'Population at Risk'!X$5</f>
        <v>7.7631036278287156E-3</v>
      </c>
      <c r="Y206" s="3">
        <f>'Population at Risk'!Y206/'Population at Risk'!Y$5</f>
        <v>7.8450783423032397E-3</v>
      </c>
      <c r="Z206" s="3">
        <f>'Population at Risk'!Z206/'Population at Risk'!Z$5</f>
        <v>2.5218945027428549E-3</v>
      </c>
      <c r="AA206" s="3">
        <f>'Population at Risk'!AA206/'Population at Risk'!AA$5</f>
        <v>5.2164529500036546E-3</v>
      </c>
      <c r="AB206" s="3">
        <f>'Population at Risk'!AB206/'Population at Risk'!AB$5</f>
        <v>1.3381346922526471E-2</v>
      </c>
      <c r="AC206" s="3">
        <f>'Population at Risk'!AC206/'Population at Risk'!AC$5</f>
        <v>4.6952548693505848E-3</v>
      </c>
      <c r="AD206" s="3">
        <f>'Population at Risk'!AD206/'Population at Risk'!AD$5</f>
        <v>1.2089510579795822E-2</v>
      </c>
      <c r="AE206" s="3">
        <f>'Population at Risk'!AE206/'Population at Risk'!AE$5</f>
        <v>1.3513776276383191E-2</v>
      </c>
      <c r="AF206" s="3">
        <f>'Population at Risk'!AF206/'Population at Risk'!AF$5</f>
        <v>7.1910668640673102E-3</v>
      </c>
      <c r="AG206" s="3">
        <f>'Population at Risk'!AG206/'Population at Risk'!AG$5</f>
        <v>1.3513776276383189E-2</v>
      </c>
      <c r="AH206" s="3">
        <f>'Population at Risk'!AH206/'Population at Risk'!AH$5</f>
        <v>6.1151116883604393E-3</v>
      </c>
      <c r="AI206" s="3">
        <f>'Population at Risk'!AI206/'Population at Risk'!AI$5</f>
        <v>6.0869372747486246E-3</v>
      </c>
      <c r="AJ206" s="3">
        <f>'Population at Risk'!AJ206/'Population at Risk'!AJ$5</f>
        <v>6.4431569484976184E-3</v>
      </c>
      <c r="AK206" s="3">
        <f>'Population at Risk'!AK206/'Population at Risk'!AK$5</f>
        <v>1.954818911898849E-2</v>
      </c>
      <c r="AL206" s="3">
        <f>'Population at Risk'!AL206/'Population at Risk'!AL$5</f>
        <v>6.6120607090492381E-3</v>
      </c>
      <c r="AM206" s="3">
        <f>'Population at Risk'!AM206/'Population at Risk'!AM$5</f>
        <v>4.3689378934358052E-3</v>
      </c>
      <c r="AN206" s="3">
        <f>'Population at Risk'!AN206/'Population at Risk'!AN$5</f>
        <v>1.9835973159389141E-2</v>
      </c>
      <c r="AO206" s="3">
        <f>'Population at Risk'!AO206/'Population at Risk'!AO$5</f>
        <v>1.9835973159389144E-2</v>
      </c>
      <c r="AP206" s="3">
        <f>'Population at Risk'!AP206/'Population at Risk'!AP$5</f>
        <v>2.0125486085169435E-2</v>
      </c>
      <c r="AQ206" s="3">
        <f>'Population at Risk'!AQ206/'Population at Risk'!AQ$5</f>
        <v>8.4221575906632002E-3</v>
      </c>
      <c r="AR206" s="3">
        <f>'Population at Risk'!AR206/'Population at Risk'!AR$5</f>
        <v>8.0258996424089433E-3</v>
      </c>
      <c r="AS206" s="3">
        <f>'Population at Risk'!AS206/'Population at Risk'!AS$5</f>
        <v>1.6425540602882215E-2</v>
      </c>
      <c r="AT206" s="3">
        <f>'Population at Risk'!AT206/'Population at Risk'!AT$5</f>
        <v>2.9493996856710981E-2</v>
      </c>
      <c r="AU206" s="3">
        <f>'Population at Risk'!AU206/'Population at Risk'!AU$5</f>
        <v>2.9493996856710974E-2</v>
      </c>
      <c r="AV206" s="3">
        <f>'Population at Risk'!AV206/'Population at Risk'!AV$5</f>
        <v>6.3259940093148368E-3</v>
      </c>
      <c r="AW206" s="3">
        <f>'Population at Risk'!AW206/'Population at Risk'!AW$5</f>
        <v>8.2048904708899011E-3</v>
      </c>
      <c r="AX206" s="3">
        <f>'Population at Risk'!AX206/'Population at Risk'!AX$5</f>
        <v>1.0587387619638332E-2</v>
      </c>
      <c r="AY206" s="3">
        <f>'Population at Risk'!AY206/'Population at Risk'!AY$5</f>
        <v>9.8536549524400104E-3</v>
      </c>
      <c r="AZ206" s="3">
        <f>'Population at Risk'!AZ206/'Population at Risk'!AZ$5</f>
        <v>1.1591110514860274E-2</v>
      </c>
      <c r="BA206" s="3">
        <f>'Population at Risk'!BA206/'Population at Risk'!BA$5</f>
        <v>6.6368509099536729E-3</v>
      </c>
      <c r="BB206" s="3">
        <f>'Population at Risk'!BB206/'Population at Risk'!BB$5</f>
        <v>5.2958045719163419E-3</v>
      </c>
      <c r="BC206" s="5">
        <f>'Population at Risk'!BC206/'Population at Risk'!BC$5</f>
        <v>1.9432568380317388E-3</v>
      </c>
      <c r="BD206" s="9">
        <v>204</v>
      </c>
    </row>
    <row r="207" spans="1:56" x14ac:dyDescent="0.35">
      <c r="A207" s="3"/>
      <c r="B207" s="3" t="s">
        <v>58</v>
      </c>
      <c r="C207" s="60">
        <f>'Population at Risk'!C207/'Population at Risk'!C$5</f>
        <v>4.2630045475935997E-3</v>
      </c>
      <c r="D207" s="3">
        <f>'Population at Risk'!D207/'Population at Risk'!D$5</f>
        <v>8.1774435791611803E-3</v>
      </c>
      <c r="E207" s="3">
        <f>'Population at Risk'!E207/'Population at Risk'!E$5</f>
        <v>1.1624879096037162E-2</v>
      </c>
      <c r="F207" s="3">
        <f>'Population at Risk'!F207/'Population at Risk'!F$5</f>
        <v>8.8858368674064134E-3</v>
      </c>
      <c r="G207" s="3">
        <f>'Population at Risk'!G207/'Population at Risk'!G$5</f>
        <v>8.454306794572963E-3</v>
      </c>
      <c r="H207" s="3">
        <f>'Population at Risk'!H207/'Population at Risk'!H$5</f>
        <v>5.0925371903931703E-3</v>
      </c>
      <c r="I207" s="3">
        <f>'Population at Risk'!I207/'Population at Risk'!I$5</f>
        <v>1.3802103749363763E-2</v>
      </c>
      <c r="J207" s="3">
        <f>'Population at Risk'!J207/'Population at Risk'!J$5</f>
        <v>7.0734671950401472E-3</v>
      </c>
      <c r="K207" s="3">
        <f>'Population at Risk'!K207/'Population at Risk'!K$5</f>
        <v>4.7918546314379322E-3</v>
      </c>
      <c r="L207" s="3">
        <f>'Population at Risk'!L207/'Population at Risk'!L$5</f>
        <v>6.8852371830488432E-3</v>
      </c>
      <c r="M207" s="3">
        <f>'Population at Risk'!M207/'Population at Risk'!M$5</f>
        <v>6.8852371830488432E-3</v>
      </c>
      <c r="N207" s="3">
        <f>'Population at Risk'!N207/'Population at Risk'!N$5</f>
        <v>3.627006111825383E-3</v>
      </c>
      <c r="O207" s="3">
        <f>'Population at Risk'!O207/'Population at Risk'!O$5</f>
        <v>4.4278707291832732E-3</v>
      </c>
      <c r="P207" s="3">
        <f>'Population at Risk'!P207/'Population at Risk'!P$5</f>
        <v>6.919477390982396E-3</v>
      </c>
      <c r="Q207" s="3">
        <f>'Population at Risk'!Q207/'Population at Risk'!Q$5</f>
        <v>9.7656045702539471E-3</v>
      </c>
      <c r="R207" s="3">
        <f>'Population at Risk'!R207/'Population at Risk'!R$5</f>
        <v>4.8402810903321698E-3</v>
      </c>
      <c r="S207" s="3">
        <f>'Population at Risk'!S207/'Population at Risk'!S$5</f>
        <v>5.67821756194457E-3</v>
      </c>
      <c r="T207" s="3">
        <f>'Population at Risk'!T207/'Population at Risk'!T$5</f>
        <v>3.6272142865251349E-3</v>
      </c>
      <c r="U207" s="3">
        <f>'Population at Risk'!U207/'Population at Risk'!U$5</f>
        <v>1.569553599948712E-3</v>
      </c>
      <c r="V207" s="3">
        <f>'Population at Risk'!V207/'Population at Risk'!V$5</f>
        <v>5.1403518795588203E-3</v>
      </c>
      <c r="W207" s="3">
        <f>'Population at Risk'!W207/'Population at Risk'!W$5</f>
        <v>5.8240904601149102E-3</v>
      </c>
      <c r="X207" s="3">
        <f>'Population at Risk'!X207/'Population at Risk'!X$5</f>
        <v>5.8240904601149128E-3</v>
      </c>
      <c r="Y207" s="3">
        <f>'Population at Risk'!Y207/'Population at Risk'!Y$5</f>
        <v>6.0825647629868555E-3</v>
      </c>
      <c r="Z207" s="3">
        <f>'Population at Risk'!Z207/'Population at Risk'!Z$5</f>
        <v>1.6303156381367949E-3</v>
      </c>
      <c r="AA207" s="3">
        <f>'Population at Risk'!AA207/'Population at Risk'!AA$5</f>
        <v>3.5827999134656419E-3</v>
      </c>
      <c r="AB207" s="3">
        <f>'Population at Risk'!AB207/'Population at Risk'!AB$5</f>
        <v>9.3115382992661772E-3</v>
      </c>
      <c r="AC207" s="3">
        <f>'Population at Risk'!AC207/'Population at Risk'!AC$5</f>
        <v>3.287011326640612E-3</v>
      </c>
      <c r="AD207" s="3">
        <f>'Population at Risk'!AD207/'Population at Risk'!AD$5</f>
        <v>9.369545504295201E-3</v>
      </c>
      <c r="AE207" s="3">
        <f>'Population at Risk'!AE207/'Population at Risk'!AE$5</f>
        <v>1.0278877630557017E-2</v>
      </c>
      <c r="AF207" s="3">
        <f>'Population at Risk'!AF207/'Population at Risk'!AF$5</f>
        <v>5.4780583803192666E-3</v>
      </c>
      <c r="AG207" s="3">
        <f>'Population at Risk'!AG207/'Population at Risk'!AG$5</f>
        <v>1.0278877630557015E-2</v>
      </c>
      <c r="AH207" s="3">
        <f>'Population at Risk'!AH207/'Population at Risk'!AH$5</f>
        <v>4.0862187701697786E-3</v>
      </c>
      <c r="AI207" s="3">
        <f>'Population at Risk'!AI207/'Population at Risk'!AI$5</f>
        <v>4.4897450559612789E-3</v>
      </c>
      <c r="AJ207" s="3">
        <f>'Population at Risk'!AJ207/'Population at Risk'!AJ$5</f>
        <v>5.2893823321387423E-3</v>
      </c>
      <c r="AK207" s="3">
        <f>'Population at Risk'!AK207/'Population at Risk'!AK$5</f>
        <v>1.5173427993357955E-2</v>
      </c>
      <c r="AL207" s="3">
        <f>'Population at Risk'!AL207/'Population at Risk'!AL$5</f>
        <v>5.3560061657531464E-3</v>
      </c>
      <c r="AM207" s="3">
        <f>'Population at Risk'!AM207/'Population at Risk'!AM$5</f>
        <v>2.9892732955087088E-3</v>
      </c>
      <c r="AN207" s="3">
        <f>'Population at Risk'!AN207/'Population at Risk'!AN$5</f>
        <v>1.5609558423723842E-2</v>
      </c>
      <c r="AO207" s="3">
        <f>'Population at Risk'!AO207/'Population at Risk'!AO$5</f>
        <v>1.5609558423723843E-2</v>
      </c>
      <c r="AP207" s="3">
        <f>'Population at Risk'!AP207/'Population at Risk'!AP$5</f>
        <v>1.4707802041890707E-2</v>
      </c>
      <c r="AQ207" s="3">
        <f>'Population at Risk'!AQ207/'Population at Risk'!AQ$5</f>
        <v>6.4236795183024416E-3</v>
      </c>
      <c r="AR207" s="3">
        <f>'Population at Risk'!AR207/'Population at Risk'!AR$5</f>
        <v>5.9041769429571123E-3</v>
      </c>
      <c r="AS207" s="3">
        <f>'Population at Risk'!AS207/'Population at Risk'!AS$5</f>
        <v>1.2608480487502913E-2</v>
      </c>
      <c r="AT207" s="3">
        <f>'Population at Risk'!AT207/'Population at Risk'!AT$5</f>
        <v>1.9102651972595509E-2</v>
      </c>
      <c r="AU207" s="3">
        <f>'Population at Risk'!AU207/'Population at Risk'!AU$5</f>
        <v>1.9102651972595502E-2</v>
      </c>
      <c r="AV207" s="3">
        <f>'Population at Risk'!AV207/'Population at Risk'!AV$5</f>
        <v>5.4650599133725811E-3</v>
      </c>
      <c r="AW207" s="3">
        <f>'Population at Risk'!AW207/'Population at Risk'!AW$5</f>
        <v>5.4005191598351992E-3</v>
      </c>
      <c r="AX207" s="3">
        <f>'Population at Risk'!AX207/'Population at Risk'!AX$5</f>
        <v>8.8999760526155807E-3</v>
      </c>
      <c r="AY207" s="3">
        <f>'Population at Risk'!AY207/'Population at Risk'!AY$5</f>
        <v>7.3972150750373968E-3</v>
      </c>
      <c r="AZ207" s="3">
        <f>'Population at Risk'!AZ207/'Population at Risk'!AZ$5</f>
        <v>8.7047624587012744E-3</v>
      </c>
      <c r="BA207" s="3">
        <f>'Population at Risk'!BA207/'Population at Risk'!BA$5</f>
        <v>4.4402572281723148E-3</v>
      </c>
      <c r="BB207" s="3">
        <f>'Population at Risk'!BB207/'Population at Risk'!BB$5</f>
        <v>3.6978186537071707E-3</v>
      </c>
      <c r="BC207" s="5">
        <f>'Population at Risk'!BC207/'Population at Risk'!BC$5</f>
        <v>1.569553599948712E-3</v>
      </c>
      <c r="BD207" s="9">
        <v>205</v>
      </c>
    </row>
    <row r="208" spans="1:56" x14ac:dyDescent="0.35">
      <c r="A208" s="3"/>
      <c r="B208" s="3" t="s">
        <v>59</v>
      </c>
      <c r="C208" s="60">
        <f>'Population at Risk'!C208/'Population at Risk'!C$5</f>
        <v>1.9075155618634321E-3</v>
      </c>
      <c r="D208" s="3">
        <f>'Population at Risk'!D208/'Population at Risk'!D$5</f>
        <v>3.8847356645257086E-3</v>
      </c>
      <c r="E208" s="3">
        <f>'Population at Risk'!E208/'Population at Risk'!E$5</f>
        <v>5.6261618998433094E-3</v>
      </c>
      <c r="F208" s="3">
        <f>'Population at Risk'!F208/'Population at Risk'!F$5</f>
        <v>4.6271690239155592E-3</v>
      </c>
      <c r="G208" s="3">
        <f>'Population at Risk'!G208/'Population at Risk'!G$5</f>
        <v>3.7571647668464582E-3</v>
      </c>
      <c r="H208" s="3">
        <f>'Population at Risk'!H208/'Population at Risk'!H$5</f>
        <v>2.2207086322712103E-3</v>
      </c>
      <c r="I208" s="3">
        <f>'Population at Risk'!I208/'Population at Risk'!I$5</f>
        <v>6.7039362677932127E-3</v>
      </c>
      <c r="J208" s="3">
        <f>'Population at Risk'!J208/'Population at Risk'!J$5</f>
        <v>3.0740803993111175E-3</v>
      </c>
      <c r="K208" s="3">
        <f>'Population at Risk'!K208/'Population at Risk'!K$5</f>
        <v>1.9621448594364329E-3</v>
      </c>
      <c r="L208" s="3">
        <f>'Population at Risk'!L208/'Population at Risk'!L$5</f>
        <v>3.3615839300290607E-3</v>
      </c>
      <c r="M208" s="3">
        <f>'Population at Risk'!M208/'Population at Risk'!M$5</f>
        <v>3.3615839300290616E-3</v>
      </c>
      <c r="N208" s="3">
        <f>'Population at Risk'!N208/'Population at Risk'!N$5</f>
        <v>1.8569982782315941E-3</v>
      </c>
      <c r="O208" s="3">
        <f>'Population at Risk'!O208/'Population at Risk'!O$5</f>
        <v>1.6898133714538005E-3</v>
      </c>
      <c r="P208" s="3">
        <f>'Population at Risk'!P208/'Population at Risk'!P$5</f>
        <v>3.5680786694937952E-3</v>
      </c>
      <c r="Q208" s="3">
        <f>'Population at Risk'!Q208/'Population at Risk'!Q$5</f>
        <v>4.2677158866220319E-3</v>
      </c>
      <c r="R208" s="3">
        <f>'Population at Risk'!R208/'Population at Risk'!R$5</f>
        <v>2.3952396254992596E-3</v>
      </c>
      <c r="S208" s="3">
        <f>'Population at Risk'!S208/'Population at Risk'!S$5</f>
        <v>2.6785017843642843E-3</v>
      </c>
      <c r="T208" s="3">
        <f>'Population at Risk'!T208/'Population at Risk'!T$5</f>
        <v>1.9091266453322908E-3</v>
      </c>
      <c r="U208" s="3">
        <f>'Population at Risk'!U208/'Population at Risk'!U$5</f>
        <v>5.4442411015386775E-4</v>
      </c>
      <c r="V208" s="3">
        <f>'Population at Risk'!V208/'Population at Risk'!V$5</f>
        <v>2.5145674774437886E-3</v>
      </c>
      <c r="W208" s="3">
        <f>'Population at Risk'!W208/'Population at Risk'!W$5</f>
        <v>2.666072657689659E-3</v>
      </c>
      <c r="X208" s="3">
        <f>'Population at Risk'!X208/'Population at Risk'!X$5</f>
        <v>2.6660726576896603E-3</v>
      </c>
      <c r="Y208" s="3">
        <f>'Population at Risk'!Y208/'Population at Risk'!Y$5</f>
        <v>2.7910908849331857E-3</v>
      </c>
      <c r="Z208" s="3">
        <f>'Population at Risk'!Z208/'Population at Risk'!Z$5</f>
        <v>8.4222604732226347E-4</v>
      </c>
      <c r="AA208" s="3">
        <f>'Population at Risk'!AA208/'Population at Risk'!AA$5</f>
        <v>1.6565683729722598E-3</v>
      </c>
      <c r="AB208" s="3">
        <f>'Population at Risk'!AB208/'Population at Risk'!AB$5</f>
        <v>4.436467551916813E-3</v>
      </c>
      <c r="AC208" s="3">
        <f>'Population at Risk'!AC208/'Population at Risk'!AC$5</f>
        <v>1.6041969647940736E-3</v>
      </c>
      <c r="AD208" s="3">
        <f>'Population at Risk'!AD208/'Population at Risk'!AD$5</f>
        <v>4.0977438319137324E-3</v>
      </c>
      <c r="AE208" s="3">
        <f>'Population at Risk'!AE208/'Population at Risk'!AE$5</f>
        <v>4.4710023899008668E-3</v>
      </c>
      <c r="AF208" s="3">
        <f>'Population at Risk'!AF208/'Population at Risk'!AF$5</f>
        <v>2.6113697120582007E-3</v>
      </c>
      <c r="AG208" s="3">
        <f>'Population at Risk'!AG208/'Population at Risk'!AG$5</f>
        <v>4.471002389900865E-3</v>
      </c>
      <c r="AH208" s="3">
        <f>'Population at Risk'!AH208/'Population at Risk'!AH$5</f>
        <v>1.7348868551874588E-3</v>
      </c>
      <c r="AI208" s="3">
        <f>'Population at Risk'!AI208/'Population at Risk'!AI$5</f>
        <v>2.1267657249079072E-3</v>
      </c>
      <c r="AJ208" s="3">
        <f>'Population at Risk'!AJ208/'Population at Risk'!AJ$5</f>
        <v>2.053943101068489E-3</v>
      </c>
      <c r="AK208" s="3">
        <f>'Population at Risk'!AK208/'Population at Risk'!AK$5</f>
        <v>7.2908563437261388E-3</v>
      </c>
      <c r="AL208" s="3">
        <f>'Population at Risk'!AL208/'Population at Risk'!AL$5</f>
        <v>2.411571307100921E-3</v>
      </c>
      <c r="AM208" s="3">
        <f>'Population at Risk'!AM208/'Population at Risk'!AM$5</f>
        <v>1.2630797139688073E-3</v>
      </c>
      <c r="AN208" s="3">
        <f>'Population at Risk'!AN208/'Population at Risk'!AN$5</f>
        <v>8.3588527546958127E-3</v>
      </c>
      <c r="AO208" s="3">
        <f>'Population at Risk'!AO208/'Population at Risk'!AO$5</f>
        <v>8.3588527546958145E-3</v>
      </c>
      <c r="AP208" s="3">
        <f>'Population at Risk'!AP208/'Population at Risk'!AP$5</f>
        <v>7.4956978522806661E-3</v>
      </c>
      <c r="AQ208" s="3">
        <f>'Population at Risk'!AQ208/'Population at Risk'!AQ$5</f>
        <v>2.9185432009926743E-3</v>
      </c>
      <c r="AR208" s="3">
        <f>'Population at Risk'!AR208/'Population at Risk'!AR$5</f>
        <v>2.7742096144793998E-3</v>
      </c>
      <c r="AS208" s="3">
        <f>'Population at Risk'!AS208/'Population at Risk'!AS$5</f>
        <v>6.1241714420405104E-3</v>
      </c>
      <c r="AT208" s="3">
        <f>'Population at Risk'!AT208/'Population at Risk'!AT$5</f>
        <v>9.3533880660051187E-3</v>
      </c>
      <c r="AU208" s="3">
        <f>'Population at Risk'!AU208/'Population at Risk'!AU$5</f>
        <v>9.3533880660051152E-3</v>
      </c>
      <c r="AV208" s="3">
        <f>'Population at Risk'!AV208/'Population at Risk'!AV$5</f>
        <v>2.5613582069771222E-3</v>
      </c>
      <c r="AW208" s="3">
        <f>'Population at Risk'!AW208/'Population at Risk'!AW$5</f>
        <v>2.3000415227731066E-3</v>
      </c>
      <c r="AX208" s="3">
        <f>'Population at Risk'!AX208/'Population at Risk'!AX$5</f>
        <v>3.9455112150447481E-3</v>
      </c>
      <c r="AY208" s="3">
        <f>'Population at Risk'!AY208/'Population at Risk'!AY$5</f>
        <v>3.6466501396093965E-3</v>
      </c>
      <c r="AZ208" s="3">
        <f>'Population at Risk'!AZ208/'Population at Risk'!AZ$5</f>
        <v>4.4685245255465088E-3</v>
      </c>
      <c r="BA208" s="3">
        <f>'Population at Risk'!BA208/'Population at Risk'!BA$5</f>
        <v>1.9636826670951313E-3</v>
      </c>
      <c r="BB208" s="3">
        <f>'Population at Risk'!BB208/'Population at Risk'!BB$5</f>
        <v>1.7140814585042212E-3</v>
      </c>
      <c r="BC208" s="5">
        <f>'Population at Risk'!BC208/'Population at Risk'!BC$5</f>
        <v>5.4442411015386775E-4</v>
      </c>
      <c r="BD208" s="9">
        <v>206</v>
      </c>
    </row>
    <row r="209" spans="1:56" x14ac:dyDescent="0.35">
      <c r="A209" s="3"/>
      <c r="B209" s="3" t="s">
        <v>60</v>
      </c>
      <c r="C209" s="60">
        <f>'Population at Risk'!C209/'Population at Risk'!C$5</f>
        <v>1.2986434070722027E-3</v>
      </c>
      <c r="D209" s="3">
        <f>'Population at Risk'!D209/'Population at Risk'!D$5</f>
        <v>2.5379474911539301E-3</v>
      </c>
      <c r="E209" s="3">
        <f>'Population at Risk'!E209/'Population at Risk'!E$5</f>
        <v>3.6294186505326747E-3</v>
      </c>
      <c r="F209" s="3">
        <f>'Population at Risk'!F209/'Population at Risk'!F$5</f>
        <v>2.779019281617421E-3</v>
      </c>
      <c r="G209" s="3">
        <f>'Population at Risk'!G209/'Population at Risk'!G$5</f>
        <v>2.5462463210195641E-3</v>
      </c>
      <c r="H209" s="3">
        <f>'Population at Risk'!H209/'Population at Risk'!H$5</f>
        <v>1.5223998631390524E-3</v>
      </c>
      <c r="I209" s="3">
        <f>'Population at Risk'!I209/'Population at Risk'!I$5</f>
        <v>4.3711724951362987E-3</v>
      </c>
      <c r="J209" s="3">
        <f>'Population at Risk'!J209/'Population at Risk'!J$5</f>
        <v>2.1116074090144678E-3</v>
      </c>
      <c r="K209" s="3">
        <f>'Population at Risk'!K209/'Population at Risk'!K$5</f>
        <v>1.4102916177199361E-3</v>
      </c>
      <c r="L209" s="3">
        <f>'Population at Risk'!L209/'Population at Risk'!L$5</f>
        <v>2.5170480658345679E-3</v>
      </c>
      <c r="M209" s="3">
        <f>'Population at Risk'!M209/'Population at Risk'!M$5</f>
        <v>2.5170480658345679E-3</v>
      </c>
      <c r="N209" s="3">
        <f>'Population at Risk'!N209/'Population at Risk'!N$5</f>
        <v>1.6285347676605146E-3</v>
      </c>
      <c r="O209" s="3">
        <f>'Population at Risk'!O209/'Population at Risk'!O$5</f>
        <v>1.0419402606592603E-3</v>
      </c>
      <c r="P209" s="3">
        <f>'Population at Risk'!P209/'Population at Risk'!P$5</f>
        <v>2.5827915301965812E-3</v>
      </c>
      <c r="Q209" s="3">
        <f>'Population at Risk'!Q209/'Population at Risk'!Q$5</f>
        <v>2.8422466291759766E-3</v>
      </c>
      <c r="R209" s="3">
        <f>'Population at Risk'!R209/'Population at Risk'!R$5</f>
        <v>1.8166793294849457E-3</v>
      </c>
      <c r="S209" s="3">
        <f>'Population at Risk'!S209/'Population at Risk'!S$5</f>
        <v>1.7786925911794076E-3</v>
      </c>
      <c r="T209" s="3">
        <f>'Population at Risk'!T209/'Population at Risk'!T$5</f>
        <v>1.3942834681545376E-3</v>
      </c>
      <c r="U209" s="3">
        <f>'Population at Risk'!U209/'Population at Risk'!U$5</f>
        <v>5.1967755969232836E-4</v>
      </c>
      <c r="V209" s="3">
        <f>'Population at Risk'!V209/'Population at Risk'!V$5</f>
        <v>1.8051947574912251E-3</v>
      </c>
      <c r="W209" s="3">
        <f>'Population at Risk'!W209/'Population at Risk'!W$5</f>
        <v>1.6808864391738658E-3</v>
      </c>
      <c r="X209" s="3">
        <f>'Population at Risk'!X209/'Population at Risk'!X$5</f>
        <v>1.6808864391738665E-3</v>
      </c>
      <c r="Y209" s="3">
        <f>'Population at Risk'!Y209/'Population at Risk'!Y$5</f>
        <v>1.9582204512056185E-3</v>
      </c>
      <c r="Z209" s="3">
        <f>'Population at Risk'!Z209/'Population at Risk'!Z$5</f>
        <v>6.0365557898205157E-4</v>
      </c>
      <c r="AA209" s="3">
        <f>'Population at Risk'!AA209/'Population at Risk'!AA$5</f>
        <v>1.1261612233191781E-3</v>
      </c>
      <c r="AB209" s="3">
        <f>'Population at Risk'!AB209/'Population at Risk'!AB$5</f>
        <v>2.9063596500552595E-3</v>
      </c>
      <c r="AC209" s="3">
        <f>'Population at Risk'!AC209/'Population at Risk'!AC$5</f>
        <v>1.119190094998339E-3</v>
      </c>
      <c r="AD209" s="3">
        <f>'Population at Risk'!AD209/'Population at Risk'!AD$5</f>
        <v>2.8475846967536108E-3</v>
      </c>
      <c r="AE209" s="3">
        <f>'Population at Risk'!AE209/'Population at Risk'!AE$5</f>
        <v>3.1334359953519362E-3</v>
      </c>
      <c r="AF209" s="3">
        <f>'Population at Risk'!AF209/'Population at Risk'!AF$5</f>
        <v>1.5715482882522204E-3</v>
      </c>
      <c r="AG209" s="3">
        <f>'Population at Risk'!AG209/'Population at Risk'!AG$5</f>
        <v>3.1334359953519354E-3</v>
      </c>
      <c r="AH209" s="3">
        <f>'Population at Risk'!AH209/'Population at Risk'!AH$5</f>
        <v>1.1270040191062719E-3</v>
      </c>
      <c r="AI209" s="3">
        <f>'Population at Risk'!AI209/'Population at Risk'!AI$5</f>
        <v>1.4636478752914916E-3</v>
      </c>
      <c r="AJ209" s="3">
        <f>'Population at Risk'!AJ209/'Population at Risk'!AJ$5</f>
        <v>1.5677440095112139E-3</v>
      </c>
      <c r="AK209" s="3">
        <f>'Population at Risk'!AK209/'Population at Risk'!AK$5</f>
        <v>4.813903671559208E-3</v>
      </c>
      <c r="AL209" s="3">
        <f>'Population at Risk'!AL209/'Population at Risk'!AL$5</f>
        <v>1.6164328284038712E-3</v>
      </c>
      <c r="AM209" s="3">
        <f>'Population at Risk'!AM209/'Population at Risk'!AM$5</f>
        <v>7.5385390043197591E-4</v>
      </c>
      <c r="AN209" s="3">
        <f>'Population at Risk'!AN209/'Population at Risk'!AN$5</f>
        <v>4.7018546745163951E-3</v>
      </c>
      <c r="AO209" s="3">
        <f>'Population at Risk'!AO209/'Population at Risk'!AO$5</f>
        <v>4.701854674516396E-3</v>
      </c>
      <c r="AP209" s="3">
        <f>'Population at Risk'!AP209/'Population at Risk'!AP$5</f>
        <v>5.2704125523848431E-3</v>
      </c>
      <c r="AQ209" s="3">
        <f>'Population at Risk'!AQ209/'Population at Risk'!AQ$5</f>
        <v>1.8137505317909939E-3</v>
      </c>
      <c r="AR209" s="3">
        <f>'Population at Risk'!AR209/'Population at Risk'!AR$5</f>
        <v>1.8799142154698994E-3</v>
      </c>
      <c r="AS209" s="3">
        <f>'Population at Risk'!AS209/'Population at Risk'!AS$5</f>
        <v>3.9931480094095089E-3</v>
      </c>
      <c r="AT209" s="3">
        <f>'Population at Risk'!AT209/'Population at Risk'!AT$5</f>
        <v>5.4801789109192988E-3</v>
      </c>
      <c r="AU209" s="3">
        <f>'Population at Risk'!AU209/'Population at Risk'!AU$5</f>
        <v>5.4801789109192971E-3</v>
      </c>
      <c r="AV209" s="3">
        <f>'Population at Risk'!AV209/'Population at Risk'!AV$5</f>
        <v>1.958199661463155E-3</v>
      </c>
      <c r="AW209" s="3">
        <f>'Population at Risk'!AW209/'Population at Risk'!AW$5</f>
        <v>1.572477367610185E-3</v>
      </c>
      <c r="AX209" s="3">
        <f>'Population at Risk'!AX209/'Population at Risk'!AX$5</f>
        <v>2.6698948071731377E-3</v>
      </c>
      <c r="AY209" s="3">
        <f>'Population at Risk'!AY209/'Population at Risk'!AY$5</f>
        <v>2.4579030440394678E-3</v>
      </c>
      <c r="AZ209" s="3">
        <f>'Population at Risk'!AZ209/'Population at Risk'!AZ$5</f>
        <v>3.1122243985513627E-3</v>
      </c>
      <c r="BA209" s="3">
        <f>'Population at Risk'!BA209/'Population at Risk'!BA$5</f>
        <v>1.6104275841256365E-3</v>
      </c>
      <c r="BB209" s="3">
        <f>'Population at Risk'!BB209/'Population at Risk'!BB$5</f>
        <v>9.8384777592716794E-4</v>
      </c>
      <c r="BC209" s="5">
        <f>'Population at Risk'!BC209/'Population at Risk'!BC$5</f>
        <v>5.1967755969232836E-4</v>
      </c>
      <c r="BD209" s="9">
        <v>207</v>
      </c>
    </row>
    <row r="210" spans="1:56" x14ac:dyDescent="0.35">
      <c r="A210" s="3"/>
      <c r="B210" s="3" t="s">
        <v>80</v>
      </c>
      <c r="C210" s="60">
        <f>'Population at Risk'!C210/'Population at Risk'!C$5</f>
        <v>6.0035646031862482E-4</v>
      </c>
      <c r="D210" s="3">
        <f>'Population at Risk'!D210/'Population at Risk'!D$5</f>
        <v>1.3647453490167358E-3</v>
      </c>
      <c r="E210" s="3">
        <f>'Population at Risk'!E210/'Population at Risk'!E$5</f>
        <v>2.0380292939392373E-3</v>
      </c>
      <c r="F210" s="3">
        <f>'Population at Risk'!F210/'Population at Risk'!F$5</f>
        <v>1.6986670425534359E-3</v>
      </c>
      <c r="G210" s="3">
        <f>'Population at Risk'!G210/'Population at Risk'!G$5</f>
        <v>1.161154674080583E-3</v>
      </c>
      <c r="H210" s="3">
        <f>'Population at Risk'!H210/'Population at Risk'!H$5</f>
        <v>7.0264609067956262E-4</v>
      </c>
      <c r="I210" s="3">
        <f>'Population at Risk'!I210/'Population at Risk'!I$5</f>
        <v>2.5314534315267457E-3</v>
      </c>
      <c r="J210" s="3">
        <f>'Population at Risk'!J210/'Population at Risk'!J$5</f>
        <v>1.1666339276323026E-3</v>
      </c>
      <c r="K210" s="3">
        <f>'Population at Risk'!K210/'Population at Risk'!K$5</f>
        <v>6.438287820025796E-4</v>
      </c>
      <c r="L210" s="3">
        <f>'Population at Risk'!L210/'Population at Risk'!L$5</f>
        <v>1.264043875166921E-3</v>
      </c>
      <c r="M210" s="3">
        <f>'Population at Risk'!M210/'Population at Risk'!M$5</f>
        <v>1.2640438751669212E-3</v>
      </c>
      <c r="N210" s="3">
        <f>'Population at Risk'!N210/'Population at Risk'!N$5</f>
        <v>8.9042188735395048E-4</v>
      </c>
      <c r="O210" s="3">
        <f>'Population at Risk'!O210/'Population at Risk'!O$5</f>
        <v>4.207835668047013E-4</v>
      </c>
      <c r="P210" s="3">
        <f>'Population at Risk'!P210/'Population at Risk'!P$5</f>
        <v>1.3774888161048431E-3</v>
      </c>
      <c r="Q210" s="3">
        <f>'Population at Risk'!Q210/'Population at Risk'!Q$5</f>
        <v>1.7123014860784933E-3</v>
      </c>
      <c r="R210" s="3">
        <f>'Population at Risk'!R210/'Population at Risk'!R$5</f>
        <v>8.7941164994175707E-4</v>
      </c>
      <c r="S210" s="3">
        <f>'Population at Risk'!S210/'Population at Risk'!S$5</f>
        <v>9.8743596054445067E-4</v>
      </c>
      <c r="T210" s="3">
        <f>'Population at Risk'!T210/'Population at Risk'!T$5</f>
        <v>8.5940748252628821E-4</v>
      </c>
      <c r="U210" s="3">
        <f>'Population at Risk'!U210/'Population at Risk'!U$5</f>
        <v>2.9695860553847337E-4</v>
      </c>
      <c r="V210" s="3">
        <f>'Population at Risk'!V210/'Population at Risk'!V$5</f>
        <v>9.0524429187976378E-4</v>
      </c>
      <c r="W210" s="3">
        <f>'Population at Risk'!W210/'Population at Risk'!W$5</f>
        <v>8.4044321958693291E-4</v>
      </c>
      <c r="X210" s="3">
        <f>'Population at Risk'!X210/'Population at Risk'!X$5</f>
        <v>8.4044321958693323E-4</v>
      </c>
      <c r="Y210" s="3">
        <f>'Population at Risk'!Y210/'Population at Risk'!Y$5</f>
        <v>1.033427862585042E-3</v>
      </c>
      <c r="Z210" s="3">
        <f>'Population at Risk'!Z210/'Population at Risk'!Z$5</f>
        <v>3.0845474694492057E-4</v>
      </c>
      <c r="AA210" s="3">
        <f>'Population at Risk'!AA210/'Population at Risk'!AA$5</f>
        <v>5.7428975555963175E-4</v>
      </c>
      <c r="AB210" s="3">
        <f>'Population at Risk'!AB210/'Population at Risk'!AB$5</f>
        <v>1.5182728131178725E-3</v>
      </c>
      <c r="AC210" s="3">
        <f>'Population at Risk'!AC210/'Population at Risk'!AC$5</f>
        <v>5.8200824375488147E-4</v>
      </c>
      <c r="AD210" s="3">
        <f>'Population at Risk'!AD210/'Population at Risk'!AD$5</f>
        <v>1.479354976606144E-3</v>
      </c>
      <c r="AE210" s="3">
        <f>'Population at Risk'!AE210/'Population at Risk'!AE$5</f>
        <v>1.6940244438576556E-3</v>
      </c>
      <c r="AF210" s="3">
        <f>'Population at Risk'!AF210/'Population at Risk'!AF$5</f>
        <v>9.0984374583023299E-4</v>
      </c>
      <c r="AG210" s="3">
        <f>'Population at Risk'!AG210/'Population at Risk'!AG$5</f>
        <v>1.6940244438576552E-3</v>
      </c>
      <c r="AH210" s="3">
        <f>'Population at Risk'!AH210/'Population at Risk'!AH$5</f>
        <v>5.5408789483506443E-4</v>
      </c>
      <c r="AI210" s="3">
        <f>'Population at Risk'!AI210/'Population at Risk'!AI$5</f>
        <v>8.3904707502485221E-4</v>
      </c>
      <c r="AJ210" s="3">
        <f>'Population at Risk'!AJ210/'Population at Risk'!AJ$5</f>
        <v>6.9457013079610738E-4</v>
      </c>
      <c r="AK210" s="3">
        <f>'Population at Risk'!AK210/'Population at Risk'!AK$5</f>
        <v>2.304642921059666E-3</v>
      </c>
      <c r="AL210" s="3">
        <f>'Population at Risk'!AL210/'Population at Risk'!AL$5</f>
        <v>8.0036965289900417E-4</v>
      </c>
      <c r="AM210" s="3">
        <f>'Population at Risk'!AM210/'Population at Risk'!AM$5</f>
        <v>3.2201044091299629E-4</v>
      </c>
      <c r="AN210" s="3">
        <f>'Population at Risk'!AN210/'Population at Risk'!AN$5</f>
        <v>2.5375088719612293E-3</v>
      </c>
      <c r="AO210" s="3">
        <f>'Population at Risk'!AO210/'Population at Risk'!AO$5</f>
        <v>2.5375088719612293E-3</v>
      </c>
      <c r="AP210" s="3">
        <f>'Population at Risk'!AP210/'Population at Risk'!AP$5</f>
        <v>2.8725289466799264E-3</v>
      </c>
      <c r="AQ210" s="3">
        <f>'Population at Risk'!AQ210/'Population at Risk'!AQ$5</f>
        <v>1.0634367938839704E-3</v>
      </c>
      <c r="AR210" s="3">
        <f>'Population at Risk'!AR210/'Population at Risk'!AR$5</f>
        <v>9.9252023465088855E-4</v>
      </c>
      <c r="AS210" s="3">
        <f>'Population at Risk'!AS210/'Population at Risk'!AS$5</f>
        <v>2.3125301603314332E-3</v>
      </c>
      <c r="AT210" s="3">
        <f>'Population at Risk'!AT210/'Population at Risk'!AT$5</f>
        <v>2.513465515534415E-3</v>
      </c>
      <c r="AU210" s="3">
        <f>'Population at Risk'!AU210/'Population at Risk'!AU$5</f>
        <v>2.5134655155344145E-3</v>
      </c>
      <c r="AV210" s="3">
        <f>'Population at Risk'!AV210/'Population at Risk'!AV$5</f>
        <v>8.9234414952751363E-4</v>
      </c>
      <c r="AW210" s="3">
        <f>'Population at Risk'!AW210/'Population at Risk'!AW$5</f>
        <v>8.3024458028672097E-4</v>
      </c>
      <c r="AX210" s="3">
        <f>'Population at Risk'!AX210/'Population at Risk'!AX$5</f>
        <v>1.5623828871605767E-3</v>
      </c>
      <c r="AY210" s="3">
        <f>'Population at Risk'!AY210/'Population at Risk'!AY$5</f>
        <v>1.3343523156854405E-3</v>
      </c>
      <c r="AZ210" s="3">
        <f>'Population at Risk'!AZ210/'Population at Risk'!AZ$5</f>
        <v>1.7518876640353973E-3</v>
      </c>
      <c r="BA210" s="3">
        <f>'Population at Risk'!BA210/'Population at Risk'!BA$5</f>
        <v>6.1300146750588747E-4</v>
      </c>
      <c r="BB210" s="3">
        <f>'Population at Risk'!BB210/'Population at Risk'!BB$5</f>
        <v>4.8099224600883756E-4</v>
      </c>
      <c r="BC210" s="5">
        <f>'Population at Risk'!BC210/'Population at Risk'!BC$5</f>
        <v>2.9695860553847337E-4</v>
      </c>
      <c r="BD210" s="9">
        <v>208</v>
      </c>
    </row>
    <row r="211" spans="1:56" x14ac:dyDescent="0.35">
      <c r="A211" s="4"/>
      <c r="B211" s="4" t="s">
        <v>79</v>
      </c>
      <c r="C211" s="60">
        <f>'Population at Risk'!C211/'Population at Risk'!C$5</f>
        <v>1.7457173668839447E-4</v>
      </c>
      <c r="D211" s="3">
        <f>'Population at Risk'!D211/'Population at Risk'!D$5</f>
        <v>5.3871526934871157E-4</v>
      </c>
      <c r="E211" s="3">
        <f>'Population at Risk'!E211/'Population at Risk'!E$5</f>
        <v>8.5950038363183303E-4</v>
      </c>
      <c r="F211" s="3">
        <f>'Population at Risk'!F211/'Population at Risk'!F$5</f>
        <v>6.4549347617030557E-4</v>
      </c>
      <c r="G211" s="3">
        <f>'Population at Risk'!G211/'Population at Risk'!G$5</f>
        <v>5.8057733704029149E-4</v>
      </c>
      <c r="H211" s="3">
        <f>'Population at Risk'!H211/'Population at Risk'!H$5</f>
        <v>3.0361250831832952E-4</v>
      </c>
      <c r="I211" s="3">
        <f>'Population at Risk'!I211/'Population at Risk'!I$5</f>
        <v>9.051417792959002E-4</v>
      </c>
      <c r="J211" s="3">
        <f>'Population at Risk'!J211/'Population at Risk'!J$5</f>
        <v>4.43320892500275E-4</v>
      </c>
      <c r="K211" s="3">
        <f>'Population at Risk'!K211/'Population at Risk'!K$5</f>
        <v>2.4526810742955411E-4</v>
      </c>
      <c r="L211" s="3">
        <f>'Population at Risk'!L211/'Population at Risk'!L$5</f>
        <v>4.747064334688E-4</v>
      </c>
      <c r="M211" s="3">
        <f>'Population at Risk'!M211/'Population at Risk'!M$5</f>
        <v>4.7470643346880011E-4</v>
      </c>
      <c r="N211" s="3">
        <f>'Population at Risk'!N211/'Population at Risk'!N$5</f>
        <v>4.862172148051177E-4</v>
      </c>
      <c r="O211" s="3">
        <f>'Population at Risk'!O211/'Population at Risk'!O$5</f>
        <v>2.2041043975484353E-4</v>
      </c>
      <c r="P211" s="3">
        <f>'Population at Risk'!P211/'Population at Risk'!P$5</f>
        <v>5.9308546248958529E-4</v>
      </c>
      <c r="Q211" s="3">
        <f>'Population at Risk'!Q211/'Population at Risk'!Q$5</f>
        <v>5.3889691440033808E-4</v>
      </c>
      <c r="R211" s="3">
        <f>'Population at Risk'!R211/'Population at Risk'!R$5</f>
        <v>5.6698909009402756E-4</v>
      </c>
      <c r="S211" s="3">
        <f>'Population at Risk'!S211/'Population at Risk'!S$5</f>
        <v>3.8974293542019372E-4</v>
      </c>
      <c r="T211" s="3">
        <f>'Population at Risk'!T211/'Population at Risk'!T$5</f>
        <v>4.2269225830547039E-4</v>
      </c>
      <c r="U211" s="3">
        <f>'Population at Risk'!U211/'Population at Risk'!U$5</f>
        <v>4.949310092307889E-5</v>
      </c>
      <c r="V211" s="3">
        <f>'Population at Risk'!V211/'Population at Risk'!V$5</f>
        <v>3.7056783878118988E-4</v>
      </c>
      <c r="W211" s="3">
        <f>'Population at Risk'!W211/'Population at Risk'!W$5</f>
        <v>3.7119575531756202E-4</v>
      </c>
      <c r="X211" s="3">
        <f>'Population at Risk'!X211/'Population at Risk'!X$5</f>
        <v>3.7119575531756218E-4</v>
      </c>
      <c r="Y211" s="3">
        <f>'Population at Risk'!Y211/'Population at Risk'!Y$5</f>
        <v>4.0668589740543425E-4</v>
      </c>
      <c r="Z211" s="3">
        <f>'Population at Risk'!Z211/'Population at Risk'!Z$5</f>
        <v>1.2530974094637396E-4</v>
      </c>
      <c r="AA211" s="3">
        <f>'Population at Risk'!AA211/'Population at Risk'!AA$5</f>
        <v>2.37538453711542E-4</v>
      </c>
      <c r="AB211" s="3">
        <f>'Population at Risk'!AB211/'Population at Risk'!AB$5</f>
        <v>6.221875225249188E-4</v>
      </c>
      <c r="AC211" s="3">
        <f>'Population at Risk'!AC211/'Population at Risk'!AC$5</f>
        <v>2.5352631830231578E-4</v>
      </c>
      <c r="AD211" s="3">
        <f>'Population at Risk'!AD211/'Population at Risk'!AD$5</f>
        <v>6.4360044365650707E-4</v>
      </c>
      <c r="AE211" s="3">
        <f>'Population at Risk'!AE211/'Population at Risk'!AE$5</f>
        <v>7.0612642148776034E-4</v>
      </c>
      <c r="AF211" s="3">
        <f>'Population at Risk'!AF211/'Population at Risk'!AF$5</f>
        <v>3.4266842375424357E-4</v>
      </c>
      <c r="AG211" s="3">
        <f>'Population at Risk'!AG211/'Population at Risk'!AG$5</f>
        <v>7.0612642148776001E-4</v>
      </c>
      <c r="AH211" s="3">
        <f>'Population at Risk'!AH211/'Population at Risk'!AH$5</f>
        <v>2.0576565026641955E-4</v>
      </c>
      <c r="AI211" s="3">
        <f>'Population at Risk'!AI211/'Population at Risk'!AI$5</f>
        <v>3.2687441880620798E-4</v>
      </c>
      <c r="AJ211" s="3">
        <f>'Population at Risk'!AJ211/'Population at Risk'!AJ$5</f>
        <v>1.7860374791899903E-4</v>
      </c>
      <c r="AK211" s="3">
        <f>'Population at Risk'!AK211/'Population at Risk'!AK$5</f>
        <v>1.0553972255319965E-3</v>
      </c>
      <c r="AL211" s="3">
        <f>'Population at Risk'!AL211/'Population at Risk'!AL$5</f>
        <v>2.6155871009771376E-4</v>
      </c>
      <c r="AM211" s="3">
        <f>'Population at Risk'!AM211/'Population at Risk'!AM$5</f>
        <v>1.3479506828916124E-4</v>
      </c>
      <c r="AN211" s="3">
        <f>'Population at Risk'!AN211/'Population at Risk'!AN$5</f>
        <v>1.2314381290400083E-3</v>
      </c>
      <c r="AO211" s="3">
        <f>'Population at Risk'!AO211/'Population at Risk'!AO$5</f>
        <v>1.2314381290400086E-3</v>
      </c>
      <c r="AP211" s="3">
        <f>'Population at Risk'!AP211/'Population at Risk'!AP$5</f>
        <v>1.1958596902487248E-3</v>
      </c>
      <c r="AQ211" s="3">
        <f>'Population at Risk'!AQ211/'Population at Risk'!AQ$5</f>
        <v>4.4900664630656524E-4</v>
      </c>
      <c r="AR211" s="3">
        <f>'Population at Risk'!AR211/'Population at Risk'!AR$5</f>
        <v>4.0830715992106414E-4</v>
      </c>
      <c r="AS211" s="3">
        <f>'Population at Risk'!AS211/'Population at Risk'!AS$5</f>
        <v>8.268639817464136E-4</v>
      </c>
      <c r="AT211" s="3">
        <f>'Population at Risk'!AT211/'Population at Risk'!AT$5</f>
        <v>1.0301088178419735E-3</v>
      </c>
      <c r="AU211" s="3">
        <f>'Population at Risk'!AU211/'Population at Risk'!AU$5</f>
        <v>1.030108817841973E-3</v>
      </c>
      <c r="AV211" s="3">
        <f>'Population at Risk'!AV211/'Population at Risk'!AV$5</f>
        <v>4.7095941225063219E-4</v>
      </c>
      <c r="AW211" s="3">
        <f>'Population at Risk'!AW211/'Population at Risk'!AW$5</f>
        <v>2.904389167787469E-4</v>
      </c>
      <c r="AX211" s="3">
        <f>'Population at Risk'!AX211/'Population at Risk'!AX$5</f>
        <v>5.9330995714958613E-4</v>
      </c>
      <c r="AY211" s="3">
        <f>'Population at Risk'!AY211/'Population at Risk'!AY$5</f>
        <v>5.7698784986072395E-4</v>
      </c>
      <c r="AZ211" s="3">
        <f>'Population at Risk'!AZ211/'Population at Risk'!AZ$5</f>
        <v>7.5080899887231304E-4</v>
      </c>
      <c r="BA211" s="3">
        <f>'Population at Risk'!BA211/'Population at Risk'!BA$5</f>
        <v>2.5974638453639301E-4</v>
      </c>
      <c r="BB211" s="3">
        <f>'Population at Risk'!BB211/'Population at Risk'!BB$5</f>
        <v>1.0057110598366605E-4</v>
      </c>
      <c r="BC211" s="5">
        <f>'Population at Risk'!BC211/'Population at Risk'!BC$5</f>
        <v>4.949310092307889E-5</v>
      </c>
      <c r="BD211" s="9">
        <v>209</v>
      </c>
    </row>
    <row r="212" spans="1:56" x14ac:dyDescent="0.35">
      <c r="A212" s="2" t="s">
        <v>137</v>
      </c>
      <c r="B212" s="2" t="s">
        <v>83</v>
      </c>
      <c r="C212" s="60">
        <f>'Population at Risk'!C212/'Population at Risk'!C$5</f>
        <v>0</v>
      </c>
      <c r="D212" s="3">
        <f>'Population at Risk'!D212/'Population at Risk'!D$5</f>
        <v>0</v>
      </c>
      <c r="E212" s="3">
        <f>'Population at Risk'!E212/'Population at Risk'!E$5</f>
        <v>0</v>
      </c>
      <c r="F212" s="3">
        <f>'Population at Risk'!F212/'Population at Risk'!F$5</f>
        <v>0</v>
      </c>
      <c r="G212" s="3">
        <f>'Population at Risk'!G212/'Population at Risk'!G$5</f>
        <v>0</v>
      </c>
      <c r="H212" s="3">
        <f>'Population at Risk'!H212/'Population at Risk'!H$5</f>
        <v>0</v>
      </c>
      <c r="I212" s="3">
        <f>'Population at Risk'!I212/'Population at Risk'!I$5</f>
        <v>0</v>
      </c>
      <c r="J212" s="3">
        <f>'Population at Risk'!J212/'Population at Risk'!J$5</f>
        <v>0</v>
      </c>
      <c r="K212" s="3">
        <f>'Population at Risk'!K212/'Population at Risk'!K$5</f>
        <v>0</v>
      </c>
      <c r="L212" s="3">
        <f>'Population at Risk'!L212/'Population at Risk'!L$5</f>
        <v>0</v>
      </c>
      <c r="M212" s="3">
        <f>'Population at Risk'!M212/'Population at Risk'!M$5</f>
        <v>0</v>
      </c>
      <c r="N212" s="3">
        <f>'Population at Risk'!N212/'Population at Risk'!N$5</f>
        <v>0</v>
      </c>
      <c r="O212" s="3">
        <f>'Population at Risk'!O212/'Population at Risk'!O$5</f>
        <v>0</v>
      </c>
      <c r="P212" s="3">
        <f>'Population at Risk'!P212/'Population at Risk'!P$5</f>
        <v>0</v>
      </c>
      <c r="Q212" s="3">
        <f>'Population at Risk'!Q212/'Population at Risk'!Q$5</f>
        <v>0</v>
      </c>
      <c r="R212" s="3">
        <f>'Population at Risk'!R212/'Population at Risk'!R$5</f>
        <v>0</v>
      </c>
      <c r="S212" s="3">
        <f>'Population at Risk'!S212/'Population at Risk'!S$5</f>
        <v>0</v>
      </c>
      <c r="T212" s="3">
        <f>'Population at Risk'!T212/'Population at Risk'!T$5</f>
        <v>0</v>
      </c>
      <c r="U212" s="3">
        <f>'Population at Risk'!U212/'Population at Risk'!U$5</f>
        <v>0</v>
      </c>
      <c r="V212" s="3">
        <f>'Population at Risk'!V212/'Population at Risk'!V$5</f>
        <v>0</v>
      </c>
      <c r="W212" s="3">
        <f>'Population at Risk'!W212/'Population at Risk'!W$5</f>
        <v>0</v>
      </c>
      <c r="X212" s="3">
        <f>'Population at Risk'!X212/'Population at Risk'!X$5</f>
        <v>0</v>
      </c>
      <c r="Y212" s="3">
        <f>'Population at Risk'!Y212/'Population at Risk'!Y$5</f>
        <v>0</v>
      </c>
      <c r="Z212" s="3">
        <f>'Population at Risk'!Z212/'Population at Risk'!Z$5</f>
        <v>0</v>
      </c>
      <c r="AA212" s="3">
        <f>'Population at Risk'!AA212/'Population at Risk'!AA$5</f>
        <v>0</v>
      </c>
      <c r="AB212" s="3">
        <f>'Population at Risk'!AB212/'Population at Risk'!AB$5</f>
        <v>0</v>
      </c>
      <c r="AC212" s="3">
        <f>'Population at Risk'!AC212/'Population at Risk'!AC$5</f>
        <v>0</v>
      </c>
      <c r="AD212" s="3">
        <f>'Population at Risk'!AD212/'Population at Risk'!AD$5</f>
        <v>0</v>
      </c>
      <c r="AE212" s="3">
        <f>'Population at Risk'!AE212/'Population at Risk'!AE$5</f>
        <v>0</v>
      </c>
      <c r="AF212" s="3">
        <f>'Population at Risk'!AF212/'Population at Risk'!AF$5</f>
        <v>0</v>
      </c>
      <c r="AG212" s="3">
        <f>'Population at Risk'!AG212/'Population at Risk'!AG$5</f>
        <v>0</v>
      </c>
      <c r="AH212" s="3">
        <f>'Population at Risk'!AH212/'Population at Risk'!AH$5</f>
        <v>0</v>
      </c>
      <c r="AI212" s="3">
        <f>'Population at Risk'!AI212/'Population at Risk'!AI$5</f>
        <v>0</v>
      </c>
      <c r="AJ212" s="3">
        <f>'Population at Risk'!AJ212/'Population at Risk'!AJ$5</f>
        <v>0</v>
      </c>
      <c r="AK212" s="3">
        <f>'Population at Risk'!AK212/'Population at Risk'!AK$5</f>
        <v>0</v>
      </c>
      <c r="AL212" s="3">
        <f>'Population at Risk'!AL212/'Population at Risk'!AL$5</f>
        <v>0</v>
      </c>
      <c r="AM212" s="3">
        <f>'Population at Risk'!AM212/'Population at Risk'!AM$5</f>
        <v>0</v>
      </c>
      <c r="AN212" s="3">
        <f>'Population at Risk'!AN212/'Population at Risk'!AN$5</f>
        <v>0</v>
      </c>
      <c r="AO212" s="3">
        <f>'Population at Risk'!AO212/'Population at Risk'!AO$5</f>
        <v>0</v>
      </c>
      <c r="AP212" s="3">
        <f>'Population at Risk'!AP212/'Population at Risk'!AP$5</f>
        <v>0</v>
      </c>
      <c r="AQ212" s="3">
        <f>'Population at Risk'!AQ212/'Population at Risk'!AQ$5</f>
        <v>0</v>
      </c>
      <c r="AR212" s="3">
        <f>'Population at Risk'!AR212/'Population at Risk'!AR$5</f>
        <v>0</v>
      </c>
      <c r="AS212" s="3">
        <f>'Population at Risk'!AS212/'Population at Risk'!AS$5</f>
        <v>0</v>
      </c>
      <c r="AT212" s="3">
        <f>'Population at Risk'!AT212/'Population at Risk'!AT$5</f>
        <v>0</v>
      </c>
      <c r="AU212" s="3">
        <f>'Population at Risk'!AU212/'Population at Risk'!AU$5</f>
        <v>0</v>
      </c>
      <c r="AV212" s="3">
        <f>'Population at Risk'!AV212/'Population at Risk'!AV$5</f>
        <v>0</v>
      </c>
      <c r="AW212" s="3">
        <f>'Population at Risk'!AW212/'Population at Risk'!AW$5</f>
        <v>0</v>
      </c>
      <c r="AX212" s="3">
        <f>'Population at Risk'!AX212/'Population at Risk'!AX$5</f>
        <v>0</v>
      </c>
      <c r="AY212" s="3">
        <f>'Population at Risk'!AY212/'Population at Risk'!AY$5</f>
        <v>0</v>
      </c>
      <c r="AZ212" s="3">
        <f>'Population at Risk'!AZ212/'Population at Risk'!AZ$5</f>
        <v>0</v>
      </c>
      <c r="BA212" s="3">
        <f>'Population at Risk'!BA212/'Population at Risk'!BA$5</f>
        <v>0</v>
      </c>
      <c r="BB212" s="3">
        <f>'Population at Risk'!BB212/'Population at Risk'!BB$5</f>
        <v>0</v>
      </c>
      <c r="BC212" s="5">
        <f>'Population at Risk'!BC212/'Population at Risk'!BC$5</f>
        <v>0</v>
      </c>
      <c r="BD212" s="9">
        <v>210</v>
      </c>
    </row>
    <row r="213" spans="1:56" x14ac:dyDescent="0.35">
      <c r="A213" s="3"/>
      <c r="B213" s="3" t="s">
        <v>61</v>
      </c>
      <c r="C213" s="60">
        <f>'Population at Risk'!C213/'Population at Risk'!C$5</f>
        <v>0</v>
      </c>
      <c r="D213" s="3">
        <f>'Population at Risk'!D213/'Population at Risk'!D$5</f>
        <v>0</v>
      </c>
      <c r="E213" s="3">
        <f>'Population at Risk'!E213/'Population at Risk'!E$5</f>
        <v>0</v>
      </c>
      <c r="F213" s="3">
        <f>'Population at Risk'!F213/'Population at Risk'!F$5</f>
        <v>0</v>
      </c>
      <c r="G213" s="3">
        <f>'Population at Risk'!G213/'Population at Risk'!G$5</f>
        <v>0</v>
      </c>
      <c r="H213" s="3">
        <f>'Population at Risk'!H213/'Population at Risk'!H$5</f>
        <v>0</v>
      </c>
      <c r="I213" s="3">
        <f>'Population at Risk'!I213/'Population at Risk'!I$5</f>
        <v>0</v>
      </c>
      <c r="J213" s="3">
        <f>'Population at Risk'!J213/'Population at Risk'!J$5</f>
        <v>0</v>
      </c>
      <c r="K213" s="3">
        <f>'Population at Risk'!K213/'Population at Risk'!K$5</f>
        <v>0</v>
      </c>
      <c r="L213" s="3">
        <f>'Population at Risk'!L213/'Population at Risk'!L$5</f>
        <v>0</v>
      </c>
      <c r="M213" s="3">
        <f>'Population at Risk'!M213/'Population at Risk'!M$5</f>
        <v>0</v>
      </c>
      <c r="N213" s="3">
        <f>'Population at Risk'!N213/'Population at Risk'!N$5</f>
        <v>0</v>
      </c>
      <c r="O213" s="3">
        <f>'Population at Risk'!O213/'Population at Risk'!O$5</f>
        <v>0</v>
      </c>
      <c r="P213" s="3">
        <f>'Population at Risk'!P213/'Population at Risk'!P$5</f>
        <v>0</v>
      </c>
      <c r="Q213" s="3">
        <f>'Population at Risk'!Q213/'Population at Risk'!Q$5</f>
        <v>0</v>
      </c>
      <c r="R213" s="3">
        <f>'Population at Risk'!R213/'Population at Risk'!R$5</f>
        <v>0</v>
      </c>
      <c r="S213" s="3">
        <f>'Population at Risk'!S213/'Population at Risk'!S$5</f>
        <v>0</v>
      </c>
      <c r="T213" s="3">
        <f>'Population at Risk'!T213/'Population at Risk'!T$5</f>
        <v>0</v>
      </c>
      <c r="U213" s="3">
        <f>'Population at Risk'!U213/'Population at Risk'!U$5</f>
        <v>0</v>
      </c>
      <c r="V213" s="3">
        <f>'Population at Risk'!V213/'Population at Risk'!V$5</f>
        <v>0</v>
      </c>
      <c r="W213" s="3">
        <f>'Population at Risk'!W213/'Population at Risk'!W$5</f>
        <v>0</v>
      </c>
      <c r="X213" s="3">
        <f>'Population at Risk'!X213/'Population at Risk'!X$5</f>
        <v>0</v>
      </c>
      <c r="Y213" s="3">
        <f>'Population at Risk'!Y213/'Population at Risk'!Y$5</f>
        <v>0</v>
      </c>
      <c r="Z213" s="3">
        <f>'Population at Risk'!Z213/'Population at Risk'!Z$5</f>
        <v>0</v>
      </c>
      <c r="AA213" s="3">
        <f>'Population at Risk'!AA213/'Population at Risk'!AA$5</f>
        <v>0</v>
      </c>
      <c r="AB213" s="3">
        <f>'Population at Risk'!AB213/'Population at Risk'!AB$5</f>
        <v>0</v>
      </c>
      <c r="AC213" s="3">
        <f>'Population at Risk'!AC213/'Population at Risk'!AC$5</f>
        <v>0</v>
      </c>
      <c r="AD213" s="3">
        <f>'Population at Risk'!AD213/'Population at Risk'!AD$5</f>
        <v>0</v>
      </c>
      <c r="AE213" s="3">
        <f>'Population at Risk'!AE213/'Population at Risk'!AE$5</f>
        <v>0</v>
      </c>
      <c r="AF213" s="3">
        <f>'Population at Risk'!AF213/'Population at Risk'!AF$5</f>
        <v>0</v>
      </c>
      <c r="AG213" s="3">
        <f>'Population at Risk'!AG213/'Population at Risk'!AG$5</f>
        <v>0</v>
      </c>
      <c r="AH213" s="3">
        <f>'Population at Risk'!AH213/'Population at Risk'!AH$5</f>
        <v>0</v>
      </c>
      <c r="AI213" s="3">
        <f>'Population at Risk'!AI213/'Population at Risk'!AI$5</f>
        <v>0</v>
      </c>
      <c r="AJ213" s="3">
        <f>'Population at Risk'!AJ213/'Population at Risk'!AJ$5</f>
        <v>0</v>
      </c>
      <c r="AK213" s="3">
        <f>'Population at Risk'!AK213/'Population at Risk'!AK$5</f>
        <v>0</v>
      </c>
      <c r="AL213" s="3">
        <f>'Population at Risk'!AL213/'Population at Risk'!AL$5</f>
        <v>0</v>
      </c>
      <c r="AM213" s="3">
        <f>'Population at Risk'!AM213/'Population at Risk'!AM$5</f>
        <v>0</v>
      </c>
      <c r="AN213" s="3">
        <f>'Population at Risk'!AN213/'Population at Risk'!AN$5</f>
        <v>0</v>
      </c>
      <c r="AO213" s="3">
        <f>'Population at Risk'!AO213/'Population at Risk'!AO$5</f>
        <v>0</v>
      </c>
      <c r="AP213" s="3">
        <f>'Population at Risk'!AP213/'Population at Risk'!AP$5</f>
        <v>0</v>
      </c>
      <c r="AQ213" s="3">
        <f>'Population at Risk'!AQ213/'Population at Risk'!AQ$5</f>
        <v>0</v>
      </c>
      <c r="AR213" s="3">
        <f>'Population at Risk'!AR213/'Population at Risk'!AR$5</f>
        <v>0</v>
      </c>
      <c r="AS213" s="3">
        <f>'Population at Risk'!AS213/'Population at Risk'!AS$5</f>
        <v>0</v>
      </c>
      <c r="AT213" s="3">
        <f>'Population at Risk'!AT213/'Population at Risk'!AT$5</f>
        <v>0</v>
      </c>
      <c r="AU213" s="3">
        <f>'Population at Risk'!AU213/'Population at Risk'!AU$5</f>
        <v>0</v>
      </c>
      <c r="AV213" s="3">
        <f>'Population at Risk'!AV213/'Population at Risk'!AV$5</f>
        <v>0</v>
      </c>
      <c r="AW213" s="3">
        <f>'Population at Risk'!AW213/'Population at Risk'!AW$5</f>
        <v>0</v>
      </c>
      <c r="AX213" s="3">
        <f>'Population at Risk'!AX213/'Population at Risk'!AX$5</f>
        <v>0</v>
      </c>
      <c r="AY213" s="3">
        <f>'Population at Risk'!AY213/'Population at Risk'!AY$5</f>
        <v>0</v>
      </c>
      <c r="AZ213" s="3">
        <f>'Population at Risk'!AZ213/'Population at Risk'!AZ$5</f>
        <v>0</v>
      </c>
      <c r="BA213" s="3">
        <f>'Population at Risk'!BA213/'Population at Risk'!BA$5</f>
        <v>0</v>
      </c>
      <c r="BB213" s="3">
        <f>'Population at Risk'!BB213/'Population at Risk'!BB$5</f>
        <v>0</v>
      </c>
      <c r="BC213" s="5">
        <f>'Population at Risk'!BC213/'Population at Risk'!BC$5</f>
        <v>0</v>
      </c>
      <c r="BD213" s="9">
        <v>211</v>
      </c>
    </row>
    <row r="214" spans="1:56" x14ac:dyDescent="0.35">
      <c r="A214" s="3"/>
      <c r="B214" s="3" t="s">
        <v>78</v>
      </c>
      <c r="C214" s="60">
        <f>'Population at Risk'!C214/'Population at Risk'!C$5</f>
        <v>0</v>
      </c>
      <c r="D214" s="3">
        <f>'Population at Risk'!D214/'Population at Risk'!D$5</f>
        <v>0</v>
      </c>
      <c r="E214" s="3">
        <f>'Population at Risk'!E214/'Population at Risk'!E$5</f>
        <v>0</v>
      </c>
      <c r="F214" s="3">
        <f>'Population at Risk'!F214/'Population at Risk'!F$5</f>
        <v>0</v>
      </c>
      <c r="G214" s="3">
        <f>'Population at Risk'!G214/'Population at Risk'!G$5</f>
        <v>0</v>
      </c>
      <c r="H214" s="3">
        <f>'Population at Risk'!H214/'Population at Risk'!H$5</f>
        <v>0</v>
      </c>
      <c r="I214" s="3">
        <f>'Population at Risk'!I214/'Population at Risk'!I$5</f>
        <v>0</v>
      </c>
      <c r="J214" s="3">
        <f>'Population at Risk'!J214/'Population at Risk'!J$5</f>
        <v>0</v>
      </c>
      <c r="K214" s="3">
        <f>'Population at Risk'!K214/'Population at Risk'!K$5</f>
        <v>0</v>
      </c>
      <c r="L214" s="3">
        <f>'Population at Risk'!L214/'Population at Risk'!L$5</f>
        <v>0</v>
      </c>
      <c r="M214" s="3">
        <f>'Population at Risk'!M214/'Population at Risk'!M$5</f>
        <v>0</v>
      </c>
      <c r="N214" s="3">
        <f>'Population at Risk'!N214/'Population at Risk'!N$5</f>
        <v>0</v>
      </c>
      <c r="O214" s="3">
        <f>'Population at Risk'!O214/'Population at Risk'!O$5</f>
        <v>0</v>
      </c>
      <c r="P214" s="3">
        <f>'Population at Risk'!P214/'Population at Risk'!P$5</f>
        <v>0</v>
      </c>
      <c r="Q214" s="3">
        <f>'Population at Risk'!Q214/'Population at Risk'!Q$5</f>
        <v>0</v>
      </c>
      <c r="R214" s="3">
        <f>'Population at Risk'!R214/'Population at Risk'!R$5</f>
        <v>0</v>
      </c>
      <c r="S214" s="3">
        <f>'Population at Risk'!S214/'Population at Risk'!S$5</f>
        <v>0</v>
      </c>
      <c r="T214" s="3">
        <f>'Population at Risk'!T214/'Population at Risk'!T$5</f>
        <v>0</v>
      </c>
      <c r="U214" s="3">
        <f>'Population at Risk'!U214/'Population at Risk'!U$5</f>
        <v>0</v>
      </c>
      <c r="V214" s="3">
        <f>'Population at Risk'!V214/'Population at Risk'!V$5</f>
        <v>0</v>
      </c>
      <c r="W214" s="3">
        <f>'Population at Risk'!W214/'Population at Risk'!W$5</f>
        <v>0</v>
      </c>
      <c r="X214" s="3">
        <f>'Population at Risk'!X214/'Population at Risk'!X$5</f>
        <v>0</v>
      </c>
      <c r="Y214" s="3">
        <f>'Population at Risk'!Y214/'Population at Risk'!Y$5</f>
        <v>0</v>
      </c>
      <c r="Z214" s="3">
        <f>'Population at Risk'!Z214/'Population at Risk'!Z$5</f>
        <v>0</v>
      </c>
      <c r="AA214" s="3">
        <f>'Population at Risk'!AA214/'Population at Risk'!AA$5</f>
        <v>0</v>
      </c>
      <c r="AB214" s="3">
        <f>'Population at Risk'!AB214/'Population at Risk'!AB$5</f>
        <v>0</v>
      </c>
      <c r="AC214" s="3">
        <f>'Population at Risk'!AC214/'Population at Risk'!AC$5</f>
        <v>0</v>
      </c>
      <c r="AD214" s="3">
        <f>'Population at Risk'!AD214/'Population at Risk'!AD$5</f>
        <v>0</v>
      </c>
      <c r="AE214" s="3">
        <f>'Population at Risk'!AE214/'Population at Risk'!AE$5</f>
        <v>0</v>
      </c>
      <c r="AF214" s="3">
        <f>'Population at Risk'!AF214/'Population at Risk'!AF$5</f>
        <v>0</v>
      </c>
      <c r="AG214" s="3">
        <f>'Population at Risk'!AG214/'Population at Risk'!AG$5</f>
        <v>0</v>
      </c>
      <c r="AH214" s="3">
        <f>'Population at Risk'!AH214/'Population at Risk'!AH$5</f>
        <v>0</v>
      </c>
      <c r="AI214" s="3">
        <f>'Population at Risk'!AI214/'Population at Risk'!AI$5</f>
        <v>0</v>
      </c>
      <c r="AJ214" s="3">
        <f>'Population at Risk'!AJ214/'Population at Risk'!AJ$5</f>
        <v>0</v>
      </c>
      <c r="AK214" s="3">
        <f>'Population at Risk'!AK214/'Population at Risk'!AK$5</f>
        <v>0</v>
      </c>
      <c r="AL214" s="3">
        <f>'Population at Risk'!AL214/'Population at Risk'!AL$5</f>
        <v>0</v>
      </c>
      <c r="AM214" s="3">
        <f>'Population at Risk'!AM214/'Population at Risk'!AM$5</f>
        <v>0</v>
      </c>
      <c r="AN214" s="3">
        <f>'Population at Risk'!AN214/'Population at Risk'!AN$5</f>
        <v>0</v>
      </c>
      <c r="AO214" s="3">
        <f>'Population at Risk'!AO214/'Population at Risk'!AO$5</f>
        <v>0</v>
      </c>
      <c r="AP214" s="3">
        <f>'Population at Risk'!AP214/'Population at Risk'!AP$5</f>
        <v>0</v>
      </c>
      <c r="AQ214" s="3">
        <f>'Population at Risk'!AQ214/'Population at Risk'!AQ$5</f>
        <v>0</v>
      </c>
      <c r="AR214" s="3">
        <f>'Population at Risk'!AR214/'Population at Risk'!AR$5</f>
        <v>0</v>
      </c>
      <c r="AS214" s="3">
        <f>'Population at Risk'!AS214/'Population at Risk'!AS$5</f>
        <v>0</v>
      </c>
      <c r="AT214" s="3">
        <f>'Population at Risk'!AT214/'Population at Risk'!AT$5</f>
        <v>0</v>
      </c>
      <c r="AU214" s="3">
        <f>'Population at Risk'!AU214/'Population at Risk'!AU$5</f>
        <v>0</v>
      </c>
      <c r="AV214" s="3">
        <f>'Population at Risk'!AV214/'Population at Risk'!AV$5</f>
        <v>0</v>
      </c>
      <c r="AW214" s="3">
        <f>'Population at Risk'!AW214/'Population at Risk'!AW$5</f>
        <v>0</v>
      </c>
      <c r="AX214" s="3">
        <f>'Population at Risk'!AX214/'Population at Risk'!AX$5</f>
        <v>0</v>
      </c>
      <c r="AY214" s="3">
        <f>'Population at Risk'!AY214/'Population at Risk'!AY$5</f>
        <v>0</v>
      </c>
      <c r="AZ214" s="3">
        <f>'Population at Risk'!AZ214/'Population at Risk'!AZ$5</f>
        <v>0</v>
      </c>
      <c r="BA214" s="3">
        <f>'Population at Risk'!BA214/'Population at Risk'!BA$5</f>
        <v>0</v>
      </c>
      <c r="BB214" s="3">
        <f>'Population at Risk'!BB214/'Population at Risk'!BB$5</f>
        <v>0</v>
      </c>
      <c r="BC214" s="5">
        <f>'Population at Risk'!BC214/'Population at Risk'!BC$5</f>
        <v>0</v>
      </c>
      <c r="BD214" s="9">
        <v>212</v>
      </c>
    </row>
    <row r="215" spans="1:56" x14ac:dyDescent="0.35">
      <c r="A215" s="3"/>
      <c r="B215" s="3" t="s">
        <v>62</v>
      </c>
      <c r="C215" s="60">
        <f>'Population at Risk'!C215/'Population at Risk'!C$5</f>
        <v>4.3167865536039296E-3</v>
      </c>
      <c r="D215" s="3">
        <f>'Population at Risk'!D215/'Population at Risk'!D$5</f>
        <v>3.9015880119862823E-3</v>
      </c>
      <c r="E215" s="3">
        <f>'Population at Risk'!E215/'Population at Risk'!E$5</f>
        <v>3.5337362432932532E-3</v>
      </c>
      <c r="F215" s="3">
        <f>'Population at Risk'!F215/'Population at Risk'!F$5</f>
        <v>1.8604268964602586E-3</v>
      </c>
      <c r="G215" s="3">
        <f>'Population at Risk'!G215/'Population at Risk'!G$5</f>
        <v>7.0220189405191611E-4</v>
      </c>
      <c r="H215" s="3">
        <f>'Population at Risk'!H215/'Population at Risk'!H$5</f>
        <v>1.21778056955032E-3</v>
      </c>
      <c r="I215" s="3">
        <f>'Population at Risk'!I215/'Population at Risk'!I$5</f>
        <v>7.807750199281385E-4</v>
      </c>
      <c r="J215" s="3">
        <f>'Population at Risk'!J215/'Population at Risk'!J$5</f>
        <v>4.1052219028940885E-3</v>
      </c>
      <c r="K215" s="3">
        <f>'Population at Risk'!K215/'Population at Risk'!K$5</f>
        <v>1.4295390912890179E-3</v>
      </c>
      <c r="L215" s="3">
        <f>'Population at Risk'!L215/'Population at Risk'!L$5</f>
        <v>6.8996887180867539E-4</v>
      </c>
      <c r="M215" s="3">
        <f>'Population at Risk'!M215/'Population at Risk'!M$5</f>
        <v>6.8996887180867549E-4</v>
      </c>
      <c r="N215" s="3">
        <f>'Population at Risk'!N215/'Population at Risk'!N$5</f>
        <v>1.9149554707454902E-3</v>
      </c>
      <c r="O215" s="3">
        <f>'Population at Risk'!O215/'Population at Risk'!O$5</f>
        <v>1.0989400061799668E-3</v>
      </c>
      <c r="P215" s="3">
        <f>'Population at Risk'!P215/'Population at Risk'!P$5</f>
        <v>6.0576331205526969E-3</v>
      </c>
      <c r="Q215" s="3">
        <f>'Population at Risk'!Q215/'Population at Risk'!Q$5</f>
        <v>1.5279619877855755E-3</v>
      </c>
      <c r="R215" s="3">
        <f>'Population at Risk'!R215/'Population at Risk'!R$5</f>
        <v>7.260939676935866E-3</v>
      </c>
      <c r="S215" s="3">
        <f>'Population at Risk'!S215/'Population at Risk'!S$5</f>
        <v>2.9511709670968335E-3</v>
      </c>
      <c r="T215" s="3">
        <f>'Population at Risk'!T215/'Population at Risk'!T$5</f>
        <v>4.3561518598200597E-3</v>
      </c>
      <c r="U215" s="3">
        <f>'Population at Risk'!U215/'Population at Risk'!U$5</f>
        <v>0</v>
      </c>
      <c r="V215" s="3">
        <f>'Population at Risk'!V215/'Population at Risk'!V$5</f>
        <v>1.932702954910408E-3</v>
      </c>
      <c r="W215" s="3">
        <f>'Population at Risk'!W215/'Population at Risk'!W$5</f>
        <v>2.7825190538712753E-3</v>
      </c>
      <c r="X215" s="3">
        <f>'Population at Risk'!X215/'Population at Risk'!X$5</f>
        <v>2.7825190538712749E-3</v>
      </c>
      <c r="Y215" s="3">
        <f>'Population at Risk'!Y215/'Population at Risk'!Y$5</f>
        <v>2.9297315510671135E-3</v>
      </c>
      <c r="Z215" s="3">
        <f>'Population at Risk'!Z215/'Population at Risk'!Z$5</f>
        <v>1.1537787356396554E-3</v>
      </c>
      <c r="AA215" s="3">
        <f>'Population at Risk'!AA215/'Population at Risk'!AA$5</f>
        <v>1.6548026662037106E-3</v>
      </c>
      <c r="AB215" s="3">
        <f>'Population at Risk'!AB215/'Population at Risk'!AB$5</f>
        <v>3.4797265614928221E-3</v>
      </c>
      <c r="AC215" s="3">
        <f>'Population at Risk'!AC215/'Population at Risk'!AC$5</f>
        <v>1.9964647434790174E-3</v>
      </c>
      <c r="AD215" s="3">
        <f>'Population at Risk'!AD215/'Population at Risk'!AD$5</f>
        <v>8.4107464844422782E-4</v>
      </c>
      <c r="AE215" s="3">
        <f>'Population at Risk'!AE215/'Population at Risk'!AE$5</f>
        <v>8.5756791637090521E-4</v>
      </c>
      <c r="AF215" s="3">
        <f>'Population at Risk'!AF215/'Population at Risk'!AF$5</f>
        <v>9.0764886588816363E-4</v>
      </c>
      <c r="AG215" s="3">
        <f>'Population at Risk'!AG215/'Population at Risk'!AG$5</f>
        <v>8.5756791637090532E-4</v>
      </c>
      <c r="AH215" s="3">
        <f>'Population at Risk'!AH215/'Population at Risk'!AH$5</f>
        <v>1.1080986643374566E-3</v>
      </c>
      <c r="AI215" s="3">
        <f>'Population at Risk'!AI215/'Population at Risk'!AI$5</f>
        <v>3.3373264959959863E-3</v>
      </c>
      <c r="AJ215" s="3">
        <f>'Population at Risk'!AJ215/'Population at Risk'!AJ$5</f>
        <v>1.3827218481548011E-3</v>
      </c>
      <c r="AK215" s="3">
        <f>'Population at Risk'!AK215/'Population at Risk'!AK$5</f>
        <v>1.7270057972647479E-3</v>
      </c>
      <c r="AL215" s="3">
        <f>'Population at Risk'!AL215/'Population at Risk'!AL$5</f>
        <v>8.5570456143089471E-4</v>
      </c>
      <c r="AM215" s="3">
        <f>'Population at Risk'!AM215/'Population at Risk'!AM$5</f>
        <v>9.7908738050848194E-4</v>
      </c>
      <c r="AN215" s="3">
        <f>'Population at Risk'!AN215/'Population at Risk'!AN$5</f>
        <v>5.4594697006816616E-4</v>
      </c>
      <c r="AO215" s="3">
        <f>'Population at Risk'!AO215/'Population at Risk'!AO$5</f>
        <v>5.4594697006816605E-4</v>
      </c>
      <c r="AP215" s="3">
        <f>'Population at Risk'!AP215/'Population at Risk'!AP$5</f>
        <v>1.4704613724845254E-3</v>
      </c>
      <c r="AQ215" s="3">
        <f>'Population at Risk'!AQ215/'Population at Risk'!AQ$5</f>
        <v>1.5226702465642159E-3</v>
      </c>
      <c r="AR215" s="3">
        <f>'Population at Risk'!AR215/'Population at Risk'!AR$5</f>
        <v>2.1117953864354809E-3</v>
      </c>
      <c r="AS215" s="3">
        <f>'Population at Risk'!AS215/'Population at Risk'!AS$5</f>
        <v>8.4213153340247386E-4</v>
      </c>
      <c r="AT215" s="3">
        <f>'Population at Risk'!AT215/'Population at Risk'!AT$5</f>
        <v>0</v>
      </c>
      <c r="AU215" s="3">
        <f>'Population at Risk'!AU215/'Population at Risk'!AU$5</f>
        <v>0</v>
      </c>
      <c r="AV215" s="3">
        <f>'Population at Risk'!AV215/'Population at Risk'!AV$5</f>
        <v>1.6420002922402498E-3</v>
      </c>
      <c r="AW215" s="3">
        <f>'Population at Risk'!AW215/'Population at Risk'!AW$5</f>
        <v>1.2219890591775402E-3</v>
      </c>
      <c r="AX215" s="3">
        <f>'Population at Risk'!AX215/'Population at Risk'!AX$5</f>
        <v>5.5079157366241544E-3</v>
      </c>
      <c r="AY215" s="3">
        <f>'Population at Risk'!AY215/'Population at Risk'!AY$5</f>
        <v>2.2603147016420667E-3</v>
      </c>
      <c r="AZ215" s="3">
        <f>'Population at Risk'!AZ215/'Population at Risk'!AZ$5</f>
        <v>1.788709640955612E-3</v>
      </c>
      <c r="BA215" s="3">
        <f>'Population at Risk'!BA215/'Population at Risk'!BA$5</f>
        <v>4.0236461024901348E-4</v>
      </c>
      <c r="BB215" s="3">
        <f>'Population at Risk'!BB215/'Population at Risk'!BB$5</f>
        <v>2.2567776823842023E-3</v>
      </c>
      <c r="BC215" s="5">
        <f>'Population at Risk'!BC215/'Population at Risk'!BC$5</f>
        <v>0</v>
      </c>
      <c r="BD215" s="9">
        <v>213</v>
      </c>
    </row>
    <row r="216" spans="1:56" x14ac:dyDescent="0.35">
      <c r="A216" s="3"/>
      <c r="B216" s="3" t="s">
        <v>63</v>
      </c>
      <c r="C216" s="60">
        <f>'Population at Risk'!C216/'Population at Risk'!C$5</f>
        <v>7.608389254438329E-3</v>
      </c>
      <c r="D216" s="3">
        <f>'Population at Risk'!D216/'Population at Risk'!D$5</f>
        <v>5.6305309235079315E-3</v>
      </c>
      <c r="E216" s="3">
        <f>'Population at Risk'!E216/'Population at Risk'!E$5</f>
        <v>3.8729749226494056E-3</v>
      </c>
      <c r="F216" s="3">
        <f>'Population at Risk'!F216/'Population at Risk'!F$5</f>
        <v>1.7185642790831148E-3</v>
      </c>
      <c r="G216" s="3">
        <f>'Population at Risk'!G216/'Population at Risk'!G$5</f>
        <v>9.6421752616084001E-4</v>
      </c>
      <c r="H216" s="3">
        <f>'Population at Risk'!H216/'Population at Risk'!H$5</f>
        <v>1.1868200465956508E-3</v>
      </c>
      <c r="I216" s="3">
        <f>'Population at Risk'!I216/'Population at Risk'!I$5</f>
        <v>7.5474918593053375E-4</v>
      </c>
      <c r="J216" s="3">
        <f>'Population at Risk'!J216/'Population at Risk'!J$5</f>
        <v>4.2777938826438809E-3</v>
      </c>
      <c r="K216" s="3">
        <f>'Population at Risk'!K216/'Population at Risk'!K$5</f>
        <v>1.2804460572282E-3</v>
      </c>
      <c r="L216" s="3">
        <f>'Population at Risk'!L216/'Population at Risk'!L$5</f>
        <v>8.2050352323193823E-4</v>
      </c>
      <c r="M216" s="3">
        <f>'Population at Risk'!M216/'Population at Risk'!M$5</f>
        <v>8.2050352323193856E-4</v>
      </c>
      <c r="N216" s="3">
        <f>'Population at Risk'!N216/'Population at Risk'!N$5</f>
        <v>2.3512744387634496E-3</v>
      </c>
      <c r="O216" s="3">
        <f>'Population at Risk'!O216/'Population at Risk'!O$5</f>
        <v>1.0989400061799668E-3</v>
      </c>
      <c r="P216" s="3">
        <f>'Population at Risk'!P216/'Population at Risk'!P$5</f>
        <v>6.3740424205664253E-3</v>
      </c>
      <c r="Q216" s="3">
        <f>'Population at Risk'!Q216/'Population at Risk'!Q$5</f>
        <v>1.5322419933536022E-3</v>
      </c>
      <c r="R216" s="3">
        <f>'Population at Risk'!R216/'Population at Risk'!R$5</f>
        <v>7.6214905394269518E-3</v>
      </c>
      <c r="S216" s="3">
        <f>'Population at Risk'!S216/'Population at Risk'!S$5</f>
        <v>5.5500198546814643E-3</v>
      </c>
      <c r="T216" s="3">
        <f>'Population at Risk'!T216/'Population at Risk'!T$5</f>
        <v>9.7183696147667854E-3</v>
      </c>
      <c r="U216" s="3">
        <f>'Population at Risk'!U216/'Population at Risk'!U$5</f>
        <v>0</v>
      </c>
      <c r="V216" s="3">
        <f>'Population at Risk'!V216/'Population at Risk'!V$5</f>
        <v>2.2866987693991683E-3</v>
      </c>
      <c r="W216" s="3">
        <f>'Population at Risk'!W216/'Population at Risk'!W$5</f>
        <v>5.0455861172678867E-3</v>
      </c>
      <c r="X216" s="3">
        <f>'Population at Risk'!X216/'Population at Risk'!X$5</f>
        <v>5.0455861172678858E-3</v>
      </c>
      <c r="Y216" s="3">
        <f>'Population at Risk'!Y216/'Population at Risk'!Y$5</f>
        <v>3.1991321534640895E-3</v>
      </c>
      <c r="Z216" s="3">
        <f>'Population at Risk'!Z216/'Population at Risk'!Z$5</f>
        <v>2.9920812312158583E-3</v>
      </c>
      <c r="AA216" s="3">
        <f>'Population at Risk'!AA216/'Population at Risk'!AA$5</f>
        <v>2.3580759134489539E-3</v>
      </c>
      <c r="AB216" s="3">
        <f>'Population at Risk'!AB216/'Population at Risk'!AB$5</f>
        <v>4.8888188835757322E-3</v>
      </c>
      <c r="AC216" s="3">
        <f>'Population at Risk'!AC216/'Population at Risk'!AC$5</f>
        <v>3.0435940736018938E-3</v>
      </c>
      <c r="AD216" s="3">
        <f>'Population at Risk'!AD216/'Population at Risk'!AD$5</f>
        <v>9.8881123886660535E-4</v>
      </c>
      <c r="AE216" s="3">
        <f>'Population at Risk'!AE216/'Population at Risk'!AE$5</f>
        <v>9.5674243731175821E-4</v>
      </c>
      <c r="AF216" s="3">
        <f>'Population at Risk'!AF216/'Population at Risk'!AF$5</f>
        <v>1.1403793443210261E-3</v>
      </c>
      <c r="AG216" s="3">
        <f>'Population at Risk'!AG216/'Population at Risk'!AG$5</f>
        <v>9.5674243731175832E-4</v>
      </c>
      <c r="AH216" s="3">
        <f>'Population at Risk'!AH216/'Population at Risk'!AH$5</f>
        <v>1.2580105467731892E-3</v>
      </c>
      <c r="AI216" s="3">
        <f>'Population at Risk'!AI216/'Population at Risk'!AI$5</f>
        <v>6.4670680903271506E-3</v>
      </c>
      <c r="AJ216" s="3">
        <f>'Population at Risk'!AJ216/'Population at Risk'!AJ$5</f>
        <v>1.7051940812933767E-3</v>
      </c>
      <c r="AK216" s="3">
        <f>'Population at Risk'!AK216/'Population at Risk'!AK$5</f>
        <v>1.8058834658898205E-3</v>
      </c>
      <c r="AL216" s="3">
        <f>'Population at Risk'!AL216/'Population at Risk'!AL$5</f>
        <v>8.3230638982926869E-4</v>
      </c>
      <c r="AM216" s="3">
        <f>'Population at Risk'!AM216/'Population at Risk'!AM$5</f>
        <v>1.0686608130327647E-3</v>
      </c>
      <c r="AN216" s="3">
        <f>'Population at Risk'!AN216/'Population at Risk'!AN$5</f>
        <v>9.2391025703843503E-4</v>
      </c>
      <c r="AO216" s="3">
        <f>'Population at Risk'!AO216/'Population at Risk'!AO$5</f>
        <v>9.2391025703843471E-4</v>
      </c>
      <c r="AP216" s="3">
        <f>'Population at Risk'!AP216/'Population at Risk'!AP$5</f>
        <v>1.6776097007511947E-3</v>
      </c>
      <c r="AQ216" s="3">
        <f>'Population at Risk'!AQ216/'Population at Risk'!AQ$5</f>
        <v>1.7974837268933191E-3</v>
      </c>
      <c r="AR216" s="3">
        <f>'Population at Risk'!AR216/'Population at Risk'!AR$5</f>
        <v>3.176970002555483E-3</v>
      </c>
      <c r="AS216" s="3">
        <f>'Population at Risk'!AS216/'Population at Risk'!AS$5</f>
        <v>8.140604822890581E-4</v>
      </c>
      <c r="AT216" s="3">
        <f>'Population at Risk'!AT216/'Population at Risk'!AT$5</f>
        <v>0</v>
      </c>
      <c r="AU216" s="3">
        <f>'Population at Risk'!AU216/'Population at Risk'!AU$5</f>
        <v>0</v>
      </c>
      <c r="AV216" s="3">
        <f>'Population at Risk'!AV216/'Population at Risk'!AV$5</f>
        <v>1.5747051982959773E-3</v>
      </c>
      <c r="AW216" s="3">
        <f>'Population at Risk'!AW216/'Population at Risk'!AW$5</f>
        <v>1.4299871969098875E-3</v>
      </c>
      <c r="AX216" s="3">
        <f>'Population at Risk'!AX216/'Population at Risk'!AX$5</f>
        <v>5.8617762448430252E-3</v>
      </c>
      <c r="AY216" s="3">
        <f>'Population at Risk'!AY216/'Population at Risk'!AY$5</f>
        <v>3.4499845767164555E-3</v>
      </c>
      <c r="AZ216" s="3">
        <f>'Population at Risk'!AZ216/'Population at Risk'!AZ$5</f>
        <v>1.9905702900916687E-3</v>
      </c>
      <c r="BA216" s="3">
        <f>'Population at Risk'!BA216/'Population at Risk'!BA$5</f>
        <v>4.654806275429764E-4</v>
      </c>
      <c r="BB216" s="3">
        <f>'Population at Risk'!BB216/'Population at Risk'!BB$5</f>
        <v>2.1070651579999924E-3</v>
      </c>
      <c r="BC216" s="5">
        <f>'Population at Risk'!BC216/'Population at Risk'!BC$5</f>
        <v>0</v>
      </c>
      <c r="BD216" s="9">
        <v>214</v>
      </c>
    </row>
    <row r="217" spans="1:56" x14ac:dyDescent="0.35">
      <c r="A217" s="3"/>
      <c r="B217" s="3" t="s">
        <v>64</v>
      </c>
      <c r="C217" s="60">
        <f>'Population at Risk'!C217/'Population at Risk'!C$5</f>
        <v>1.1229042977134519E-2</v>
      </c>
      <c r="D217" s="3">
        <f>'Population at Risk'!D217/'Population at Risk'!D$5</f>
        <v>8.024137473073711E-3</v>
      </c>
      <c r="E217" s="3">
        <f>'Population at Risk'!E217/'Population at Risk'!E$5</f>
        <v>5.1757632676095993E-3</v>
      </c>
      <c r="F217" s="3">
        <f>'Population at Risk'!F217/'Population at Risk'!F$5</f>
        <v>2.1482175114856321E-3</v>
      </c>
      <c r="G217" s="3">
        <f>'Population at Risk'!G217/'Population at Risk'!G$5</f>
        <v>1.0087007165945033E-3</v>
      </c>
      <c r="H217" s="3">
        <f>'Population at Risk'!H217/'Population at Risk'!H$5</f>
        <v>1.3137616354420775E-3</v>
      </c>
      <c r="I217" s="3">
        <f>'Population at Risk'!I217/'Population at Risk'!I$5</f>
        <v>7.7449029077000949E-4</v>
      </c>
      <c r="J217" s="3">
        <f>'Population at Risk'!J217/'Population at Risk'!J$5</f>
        <v>3.4872054480862519E-3</v>
      </c>
      <c r="K217" s="3">
        <f>'Population at Risk'!K217/'Population at Risk'!K$5</f>
        <v>1.2256502892502585E-3</v>
      </c>
      <c r="L217" s="3">
        <f>'Population at Risk'!L217/'Population at Risk'!L$5</f>
        <v>1.2433267317389001E-3</v>
      </c>
      <c r="M217" s="3">
        <f>'Population at Risk'!M217/'Population at Risk'!M$5</f>
        <v>1.2433267317389003E-3</v>
      </c>
      <c r="N217" s="3">
        <f>'Population at Risk'!N217/'Population at Risk'!N$5</f>
        <v>2.5526703552896566E-3</v>
      </c>
      <c r="O217" s="3">
        <f>'Population at Risk'!O217/'Population at Risk'!O$5</f>
        <v>1.5536511765694902E-3</v>
      </c>
      <c r="P217" s="3">
        <f>'Population at Risk'!P217/'Population at Risk'!P$5</f>
        <v>6.3903907109515469E-3</v>
      </c>
      <c r="Q217" s="3">
        <f>'Population at Risk'!Q217/'Population at Risk'!Q$5</f>
        <v>2.0539884305840156E-3</v>
      </c>
      <c r="R217" s="3">
        <f>'Population at Risk'!R217/'Population at Risk'!R$5</f>
        <v>8.2346254097439599E-3</v>
      </c>
      <c r="S217" s="3">
        <f>'Population at Risk'!S217/'Population at Risk'!S$5</f>
        <v>5.618126519512402E-3</v>
      </c>
      <c r="T217" s="3">
        <f>'Population at Risk'!T217/'Population at Risk'!T$5</f>
        <v>1.1001497096521252E-2</v>
      </c>
      <c r="U217" s="3">
        <f>'Population at Risk'!U217/'Population at Risk'!U$5</f>
        <v>0</v>
      </c>
      <c r="V217" s="3">
        <f>'Population at Risk'!V217/'Population at Risk'!V$5</f>
        <v>2.8981405437232904E-3</v>
      </c>
      <c r="W217" s="3">
        <f>'Population at Risk'!W217/'Population at Risk'!W$5</f>
        <v>3.0842354175957781E-3</v>
      </c>
      <c r="X217" s="3">
        <f>'Population at Risk'!X217/'Population at Risk'!X$5</f>
        <v>3.0842354175957781E-3</v>
      </c>
      <c r="Y217" s="3">
        <f>'Population at Risk'!Y217/'Population at Risk'!Y$5</f>
        <v>3.1623298431025905E-3</v>
      </c>
      <c r="Z217" s="3">
        <f>'Population at Risk'!Z217/'Population at Risk'!Z$5</f>
        <v>3.498667268080314E-3</v>
      </c>
      <c r="AA217" s="3">
        <f>'Population at Risk'!AA217/'Population at Risk'!AA$5</f>
        <v>2.5973724039196097E-3</v>
      </c>
      <c r="AB217" s="3">
        <f>'Population at Risk'!AB217/'Population at Risk'!AB$5</f>
        <v>6.9626598251445754E-3</v>
      </c>
      <c r="AC217" s="3">
        <f>'Population at Risk'!AC217/'Population at Risk'!AC$5</f>
        <v>3.3537870659202606E-3</v>
      </c>
      <c r="AD217" s="3">
        <f>'Population at Risk'!AD217/'Population at Risk'!AD$5</f>
        <v>1.4463727693624757E-3</v>
      </c>
      <c r="AE217" s="3">
        <f>'Population at Risk'!AE217/'Population at Risk'!AE$5</f>
        <v>1.5485283090352644E-3</v>
      </c>
      <c r="AF217" s="3">
        <f>'Population at Risk'!AF217/'Population at Risk'!AF$5</f>
        <v>1.0493772477787862E-3</v>
      </c>
      <c r="AG217" s="3">
        <f>'Population at Risk'!AG217/'Population at Risk'!AG$5</f>
        <v>1.5485283090352646E-3</v>
      </c>
      <c r="AH217" s="3">
        <f>'Population at Risk'!AH217/'Population at Risk'!AH$5</f>
        <v>1.3835229670580086E-3</v>
      </c>
      <c r="AI217" s="3">
        <f>'Population at Risk'!AI217/'Population at Risk'!AI$5</f>
        <v>7.4649434761185325E-3</v>
      </c>
      <c r="AJ217" s="3">
        <f>'Population at Risk'!AJ217/'Population at Risk'!AJ$5</f>
        <v>2.2481541789077797E-3</v>
      </c>
      <c r="AK217" s="3">
        <f>'Population at Risk'!AK217/'Population at Risk'!AK$5</f>
        <v>2.550578279001688E-3</v>
      </c>
      <c r="AL217" s="3">
        <f>'Population at Risk'!AL217/'Population at Risk'!AL$5</f>
        <v>8.020612690917573E-4</v>
      </c>
      <c r="AM217" s="3">
        <f>'Population at Risk'!AM217/'Population at Risk'!AM$5</f>
        <v>1.2055530748216615E-3</v>
      </c>
      <c r="AN217" s="3">
        <f>'Population at Risk'!AN217/'Population at Risk'!AN$5</f>
        <v>1.4949378825513356E-3</v>
      </c>
      <c r="AO217" s="3">
        <f>'Population at Risk'!AO217/'Population at Risk'!AO$5</f>
        <v>1.494937882551335E-3</v>
      </c>
      <c r="AP217" s="3">
        <f>'Population at Risk'!AP217/'Population at Risk'!AP$5</f>
        <v>2.0463833413143129E-3</v>
      </c>
      <c r="AQ217" s="3">
        <f>'Population at Risk'!AQ217/'Population at Risk'!AQ$5</f>
        <v>1.9645705079550796E-3</v>
      </c>
      <c r="AR217" s="3">
        <f>'Population at Risk'!AR217/'Population at Risk'!AR$5</f>
        <v>3.5668870714700845E-3</v>
      </c>
      <c r="AS217" s="3">
        <f>'Population at Risk'!AS217/'Population at Risk'!AS$5</f>
        <v>8.353529243693091E-4</v>
      </c>
      <c r="AT217" s="3">
        <f>'Population at Risk'!AT217/'Population at Risk'!AT$5</f>
        <v>0</v>
      </c>
      <c r="AU217" s="3">
        <f>'Population at Risk'!AU217/'Population at Risk'!AU$5</f>
        <v>0</v>
      </c>
      <c r="AV217" s="3">
        <f>'Population at Risk'!AV217/'Population at Risk'!AV$5</f>
        <v>1.5349059946418327E-3</v>
      </c>
      <c r="AW217" s="3">
        <f>'Population at Risk'!AW217/'Population at Risk'!AW$5</f>
        <v>1.5425322361765962E-3</v>
      </c>
      <c r="AX217" s="3">
        <f>'Population at Risk'!AX217/'Population at Risk'!AX$5</f>
        <v>4.672112901345918E-3</v>
      </c>
      <c r="AY217" s="3">
        <f>'Population at Risk'!AY217/'Population at Risk'!AY$5</f>
        <v>2.6830255213381232E-3</v>
      </c>
      <c r="AZ217" s="3">
        <f>'Population at Risk'!AZ217/'Population at Risk'!AZ$5</f>
        <v>2.3257346239911746E-3</v>
      </c>
      <c r="BA217" s="3">
        <f>'Population at Risk'!BA217/'Population at Risk'!BA$5</f>
        <v>3.5365580567415703E-4</v>
      </c>
      <c r="BB217" s="3">
        <f>'Population at Risk'!BB217/'Population at Risk'!BB$5</f>
        <v>2.7231585103449437E-3</v>
      </c>
      <c r="BC217" s="5">
        <f>'Population at Risk'!BC217/'Population at Risk'!BC$5</f>
        <v>0</v>
      </c>
      <c r="BD217" s="9">
        <v>215</v>
      </c>
    </row>
    <row r="218" spans="1:56" x14ac:dyDescent="0.35">
      <c r="A218" s="3"/>
      <c r="B218" s="3" t="s">
        <v>65</v>
      </c>
      <c r="C218" s="60">
        <f>'Population at Risk'!C218/'Population at Risk'!C$5</f>
        <v>9.6065426116246563E-3</v>
      </c>
      <c r="D218" s="3">
        <f>'Population at Risk'!D218/'Population at Risk'!D$5</f>
        <v>8.4158794401405466E-3</v>
      </c>
      <c r="E218" s="3">
        <f>'Population at Risk'!E218/'Population at Risk'!E$5</f>
        <v>7.359870762678653E-3</v>
      </c>
      <c r="F218" s="3">
        <f>'Population at Risk'!F218/'Population at Risk'!F$5</f>
        <v>2.6291617304749527E-3</v>
      </c>
      <c r="G218" s="3">
        <f>'Population at Risk'!G218/'Population at Risk'!G$5</f>
        <v>7.7379780999030389E-4</v>
      </c>
      <c r="H218" s="3">
        <f>'Population at Risk'!H218/'Population at Risk'!H$5</f>
        <v>1.5435565360027172E-3</v>
      </c>
      <c r="I218" s="3">
        <f>'Population at Risk'!I218/'Population at Risk'!I$5</f>
        <v>1.3676126020559028E-3</v>
      </c>
      <c r="J218" s="3">
        <f>'Population at Risk'!J218/'Population at Risk'!J$5</f>
        <v>2.9709065235264298E-3</v>
      </c>
      <c r="K218" s="3">
        <f>'Population at Risk'!K218/'Population at Risk'!K$5</f>
        <v>1.6303461394744005E-3</v>
      </c>
      <c r="L218" s="3">
        <f>'Population at Risk'!L218/'Population at Risk'!L$5</f>
        <v>1.2433267317389001E-3</v>
      </c>
      <c r="M218" s="3">
        <f>'Population at Risk'!M218/'Population at Risk'!M$5</f>
        <v>1.2433267317389003E-3</v>
      </c>
      <c r="N218" s="3">
        <f>'Population at Risk'!N218/'Population at Risk'!N$5</f>
        <v>2.4727745695215918E-3</v>
      </c>
      <c r="O218" s="3">
        <f>'Population at Risk'!O218/'Population at Risk'!O$5</f>
        <v>1.7951277523999387E-3</v>
      </c>
      <c r="P218" s="3">
        <f>'Population at Risk'!P218/'Population at Risk'!P$5</f>
        <v>6.8196411749795131E-3</v>
      </c>
      <c r="Q218" s="3">
        <f>'Population at Risk'!Q218/'Population at Risk'!Q$5</f>
        <v>2.3812723013913583E-3</v>
      </c>
      <c r="R218" s="3">
        <f>'Population at Risk'!R218/'Population at Risk'!R$5</f>
        <v>8.146867412482035E-3</v>
      </c>
      <c r="S218" s="3">
        <f>'Population at Risk'!S218/'Population at Risk'!S$5</f>
        <v>5.107759251434172E-3</v>
      </c>
      <c r="T218" s="3">
        <f>'Population at Risk'!T218/'Population at Risk'!T$5</f>
        <v>8.9832054478789971E-3</v>
      </c>
      <c r="U218" s="3">
        <f>'Population at Risk'!U218/'Population at Risk'!U$5</f>
        <v>0</v>
      </c>
      <c r="V218" s="3">
        <f>'Population at Risk'!V218/'Population at Risk'!V$5</f>
        <v>3.8955525490306569E-3</v>
      </c>
      <c r="W218" s="3">
        <f>'Population at Risk'!W218/'Population at Risk'!W$5</f>
        <v>3.2534533028261885E-3</v>
      </c>
      <c r="X218" s="3">
        <f>'Population at Risk'!X218/'Population at Risk'!X$5</f>
        <v>3.2534533028261881E-3</v>
      </c>
      <c r="Y218" s="3">
        <f>'Population at Risk'!Y218/'Population at Risk'!Y$5</f>
        <v>3.4589874608027061E-3</v>
      </c>
      <c r="Z218" s="3">
        <f>'Population at Risk'!Z218/'Population at Risk'!Z$5</f>
        <v>2.6165988351589857E-3</v>
      </c>
      <c r="AA218" s="3">
        <f>'Population at Risk'!AA218/'Population at Risk'!AA$5</f>
        <v>2.4511699868003003E-3</v>
      </c>
      <c r="AB218" s="3">
        <f>'Population at Risk'!AB218/'Population at Risk'!AB$5</f>
        <v>7.3250996516589506E-3</v>
      </c>
      <c r="AC218" s="3">
        <f>'Population at Risk'!AC218/'Population at Risk'!AC$5</f>
        <v>2.9639303411931675E-3</v>
      </c>
      <c r="AD218" s="3">
        <f>'Population at Risk'!AD218/'Population at Risk'!AD$5</f>
        <v>1.4849427098788082E-3</v>
      </c>
      <c r="AE218" s="3">
        <f>'Population at Risk'!AE218/'Population at Risk'!AE$5</f>
        <v>1.6869728929556356E-3</v>
      </c>
      <c r="AF218" s="3">
        <f>'Population at Risk'!AF218/'Population at Risk'!AF$5</f>
        <v>1.0984709201894898E-3</v>
      </c>
      <c r="AG218" s="3">
        <f>'Population at Risk'!AG218/'Population at Risk'!AG$5</f>
        <v>1.686972892955636E-3</v>
      </c>
      <c r="AH218" s="3">
        <f>'Population at Risk'!AH218/'Population at Risk'!AH$5</f>
        <v>1.6305806397469388E-3</v>
      </c>
      <c r="AI218" s="3">
        <f>'Population at Risk'!AI218/'Population at Risk'!AI$5</f>
        <v>6.4841850752397866E-3</v>
      </c>
      <c r="AJ218" s="3">
        <f>'Population at Risk'!AJ218/'Population at Risk'!AJ$5</f>
        <v>2.7441652728215304E-3</v>
      </c>
      <c r="AK218" s="3">
        <f>'Population at Risk'!AK218/'Population at Risk'!AK$5</f>
        <v>2.7914054126413324E-3</v>
      </c>
      <c r="AL218" s="3">
        <f>'Population at Risk'!AL218/'Population at Risk'!AL$5</f>
        <v>1.159022603138089E-3</v>
      </c>
      <c r="AM218" s="3">
        <f>'Population at Risk'!AM218/'Population at Risk'!AM$5</f>
        <v>1.4171399410148509E-3</v>
      </c>
      <c r="AN218" s="3">
        <f>'Population at Risk'!AN218/'Population at Risk'!AN$5</f>
        <v>1.0796773596204092E-3</v>
      </c>
      <c r="AO218" s="3">
        <f>'Population at Risk'!AO218/'Population at Risk'!AO$5</f>
        <v>1.0796773596204086E-3</v>
      </c>
      <c r="AP218" s="3">
        <f>'Population at Risk'!AP218/'Population at Risk'!AP$5</f>
        <v>2.5656723470989596E-3</v>
      </c>
      <c r="AQ218" s="3">
        <f>'Population at Risk'!AQ218/'Population at Risk'!AQ$5</f>
        <v>2.0128796188064344E-3</v>
      </c>
      <c r="AR218" s="3">
        <f>'Population at Risk'!AR218/'Population at Risk'!AR$5</f>
        <v>3.4855685252792061E-3</v>
      </c>
      <c r="AS218" s="3">
        <f>'Population at Risk'!AS218/'Population at Risk'!AS$5</f>
        <v>1.4750852272090963E-3</v>
      </c>
      <c r="AT218" s="3">
        <f>'Population at Risk'!AT218/'Population at Risk'!AT$5</f>
        <v>0</v>
      </c>
      <c r="AU218" s="3">
        <f>'Population at Risk'!AU218/'Population at Risk'!AU$5</f>
        <v>0</v>
      </c>
      <c r="AV218" s="3">
        <f>'Population at Risk'!AV218/'Population at Risk'!AV$5</f>
        <v>1.6147565955191533E-3</v>
      </c>
      <c r="AW218" s="3">
        <f>'Population at Risk'!AW218/'Population at Risk'!AW$5</f>
        <v>1.8216571170085517E-3</v>
      </c>
      <c r="AX218" s="3">
        <f>'Population at Risk'!AX218/'Population at Risk'!AX$5</f>
        <v>3.6376219116123062E-3</v>
      </c>
      <c r="AY218" s="3">
        <f>'Population at Risk'!AY218/'Population at Risk'!AY$5</f>
        <v>2.9210914092514342E-3</v>
      </c>
      <c r="AZ218" s="3">
        <f>'Population at Risk'!AZ218/'Population at Risk'!AZ$5</f>
        <v>2.6288341776581742E-3</v>
      </c>
      <c r="BA218" s="3">
        <f>'Population at Risk'!BA218/'Population at Risk'!BA$5</f>
        <v>4.2646729507765999E-4</v>
      </c>
      <c r="BB218" s="3">
        <f>'Population at Risk'!BB218/'Population at Risk'!BB$5</f>
        <v>3.2093062712521617E-3</v>
      </c>
      <c r="BC218" s="5">
        <f>'Population at Risk'!BC218/'Population at Risk'!BC$5</f>
        <v>0</v>
      </c>
      <c r="BD218" s="9">
        <v>216</v>
      </c>
    </row>
    <row r="219" spans="1:56" x14ac:dyDescent="0.35">
      <c r="A219" s="3"/>
      <c r="B219" s="3" t="s">
        <v>66</v>
      </c>
      <c r="C219" s="60">
        <f>'Population at Risk'!C219/'Population at Risk'!C$5</f>
        <v>1.2955553322433247E-2</v>
      </c>
      <c r="D219" s="3">
        <f>'Population at Risk'!D219/'Population at Risk'!D$5</f>
        <v>1.2499178474067193E-2</v>
      </c>
      <c r="E219" s="3">
        <f>'Population at Risk'!E219/'Population at Risk'!E$5</f>
        <v>1.2098167413324635E-2</v>
      </c>
      <c r="F219" s="3">
        <f>'Population at Risk'!F219/'Population at Risk'!F$5</f>
        <v>4.6433237333264252E-3</v>
      </c>
      <c r="G219" s="3">
        <f>'Population at Risk'!G219/'Population at Risk'!G$5</f>
        <v>1.7539922698729911E-3</v>
      </c>
      <c r="H219" s="3">
        <f>'Population at Risk'!H219/'Population at Risk'!H$5</f>
        <v>2.8168829122774326E-3</v>
      </c>
      <c r="I219" s="3">
        <f>'Population at Risk'!I219/'Population at Risk'!I$5</f>
        <v>2.3037120792766047E-3</v>
      </c>
      <c r="J219" s="3">
        <f>'Population at Risk'!J219/'Population at Risk'!J$5</f>
        <v>5.4746765999552083E-3</v>
      </c>
      <c r="K219" s="3">
        <f>'Population at Risk'!K219/'Population at Risk'!K$5</f>
        <v>3.3897787781375335E-3</v>
      </c>
      <c r="L219" s="3">
        <f>'Population at Risk'!L219/'Population at Risk'!L$5</f>
        <v>1.8470139382807758E-3</v>
      </c>
      <c r="M219" s="3">
        <f>'Population at Risk'!M219/'Population at Risk'!M$5</f>
        <v>1.847013938280776E-3</v>
      </c>
      <c r="N219" s="3">
        <f>'Population at Risk'!N219/'Population at Risk'!N$5</f>
        <v>3.4530178644840621E-3</v>
      </c>
      <c r="O219" s="3">
        <f>'Population at Risk'!O219/'Population at Risk'!O$5</f>
        <v>2.7815663518111918E-3</v>
      </c>
      <c r="P219" s="3">
        <f>'Population at Risk'!P219/'Population at Risk'!P$5</f>
        <v>1.4782226811436632E-2</v>
      </c>
      <c r="Q219" s="3">
        <f>'Population at Risk'!Q219/'Population at Risk'!Q$5</f>
        <v>4.6899500639885376E-3</v>
      </c>
      <c r="R219" s="3">
        <f>'Population at Risk'!R219/'Population at Risk'!R$5</f>
        <v>1.8997228826743606E-2</v>
      </c>
      <c r="S219" s="3">
        <f>'Population at Risk'!S219/'Population at Risk'!S$5</f>
        <v>7.9923921394891538E-3</v>
      </c>
      <c r="T219" s="3">
        <f>'Population at Risk'!T219/'Population at Risk'!T$5</f>
        <v>1.312854081492088E-2</v>
      </c>
      <c r="U219" s="3">
        <f>'Population at Risk'!U219/'Population at Risk'!U$5</f>
        <v>0</v>
      </c>
      <c r="V219" s="3">
        <f>'Population at Risk'!V219/'Population at Risk'!V$5</f>
        <v>6.1370418062211473E-3</v>
      </c>
      <c r="W219" s="3">
        <f>'Population at Risk'!W219/'Population at Risk'!W$5</f>
        <v>5.5316331732355225E-3</v>
      </c>
      <c r="X219" s="3">
        <f>'Population at Risk'!X219/'Population at Risk'!X$5</f>
        <v>5.5316331732355208E-3</v>
      </c>
      <c r="Y219" s="3">
        <f>'Population at Risk'!Y219/'Population at Risk'!Y$5</f>
        <v>5.8156435871195688E-3</v>
      </c>
      <c r="Z219" s="3">
        <f>'Population at Risk'!Z219/'Population at Risk'!Z$5</f>
        <v>3.1179114062073587E-3</v>
      </c>
      <c r="AA219" s="3">
        <f>'Population at Risk'!AA219/'Population at Risk'!AA$5</f>
        <v>4.3151114505836693E-3</v>
      </c>
      <c r="AB219" s="3">
        <f>'Population at Risk'!AB219/'Population at Risk'!AB$5</f>
        <v>1.0728245553735603E-2</v>
      </c>
      <c r="AC219" s="3">
        <f>'Population at Risk'!AC219/'Population at Risk'!AC$5</f>
        <v>5.120458461662555E-3</v>
      </c>
      <c r="AD219" s="3">
        <f>'Population at Risk'!AD219/'Population at Risk'!AD$5</f>
        <v>2.5237468225632986E-3</v>
      </c>
      <c r="AE219" s="3">
        <f>'Population at Risk'!AE219/'Population at Risk'!AE$5</f>
        <v>2.7042482226592446E-3</v>
      </c>
      <c r="AF219" s="3">
        <f>'Population at Risk'!AF219/'Population at Risk'!AF$5</f>
        <v>2.1514558481065095E-3</v>
      </c>
      <c r="AG219" s="3">
        <f>'Population at Risk'!AG219/'Population at Risk'!AG$5</f>
        <v>2.7042482226592455E-3</v>
      </c>
      <c r="AH219" s="3">
        <f>'Population at Risk'!AH219/'Population at Risk'!AH$5</f>
        <v>3.0278065206806493E-3</v>
      </c>
      <c r="AI219" s="3">
        <f>'Population at Risk'!AI219/'Population at Risk'!AI$5</f>
        <v>9.9214731459709958E-3</v>
      </c>
      <c r="AJ219" s="3">
        <f>'Population at Risk'!AJ219/'Population at Risk'!AJ$5</f>
        <v>4.6433130409727292E-3</v>
      </c>
      <c r="AK219" s="3">
        <f>'Population at Risk'!AK219/'Population at Risk'!AK$5</f>
        <v>3.3663252073219802E-3</v>
      </c>
      <c r="AL219" s="3">
        <f>'Population at Risk'!AL219/'Population at Risk'!AL$5</f>
        <v>2.1044187346924122E-3</v>
      </c>
      <c r="AM219" s="3">
        <f>'Population at Risk'!AM219/'Population at Risk'!AM$5</f>
        <v>2.5678382937311954E-3</v>
      </c>
      <c r="AN219" s="3">
        <f>'Population at Risk'!AN219/'Population at Risk'!AN$5</f>
        <v>2.4682566674671716E-3</v>
      </c>
      <c r="AO219" s="3">
        <f>'Population at Risk'!AO219/'Population at Risk'!AO$5</f>
        <v>2.4682566674671703E-3</v>
      </c>
      <c r="AP219" s="3">
        <f>'Population at Risk'!AP219/'Population at Risk'!AP$5</f>
        <v>3.9933834731359173E-3</v>
      </c>
      <c r="AQ219" s="3">
        <f>'Population at Risk'!AQ219/'Population at Risk'!AQ$5</f>
        <v>3.788020625605014E-3</v>
      </c>
      <c r="AR219" s="3">
        <f>'Population at Risk'!AR219/'Population at Risk'!AR$5</f>
        <v>5.6074145537963202E-3</v>
      </c>
      <c r="AS219" s="3">
        <f>'Population at Risk'!AS219/'Population at Risk'!AS$5</f>
        <v>2.4847472528226719E-3</v>
      </c>
      <c r="AT219" s="3">
        <f>'Population at Risk'!AT219/'Population at Risk'!AT$5</f>
        <v>0</v>
      </c>
      <c r="AU219" s="3">
        <f>'Population at Risk'!AU219/'Population at Risk'!AU$5</f>
        <v>0</v>
      </c>
      <c r="AV219" s="3">
        <f>'Population at Risk'!AV219/'Population at Risk'!AV$5</f>
        <v>3.4389983567160698E-3</v>
      </c>
      <c r="AW219" s="3">
        <f>'Population at Risk'!AW219/'Population at Risk'!AW$5</f>
        <v>3.4459404346935873E-3</v>
      </c>
      <c r="AX219" s="3">
        <f>'Population at Risk'!AX219/'Population at Risk'!AX$5</f>
        <v>6.4778883610097128E-3</v>
      </c>
      <c r="AY219" s="3">
        <f>'Population at Risk'!AY219/'Population at Risk'!AY$5</f>
        <v>4.7739753261981542E-3</v>
      </c>
      <c r="AZ219" s="3">
        <f>'Population at Risk'!AZ219/'Population at Risk'!AZ$5</f>
        <v>4.0976955380767101E-3</v>
      </c>
      <c r="BA219" s="3">
        <f>'Population at Risk'!BA219/'Population at Risk'!BA$5</f>
        <v>9.8240556052949456E-4</v>
      </c>
      <c r="BB219" s="3">
        <f>'Population at Risk'!BB219/'Population at Risk'!BB$5</f>
        <v>5.7887774211141212E-3</v>
      </c>
      <c r="BC219" s="5">
        <f>'Population at Risk'!BC219/'Population at Risk'!BC$5</f>
        <v>0</v>
      </c>
      <c r="BD219" s="9">
        <v>217</v>
      </c>
    </row>
    <row r="220" spans="1:56" x14ac:dyDescent="0.35">
      <c r="A220" s="3"/>
      <c r="B220" s="3" t="s">
        <v>67</v>
      </c>
      <c r="C220" s="60">
        <f>'Population at Risk'!C220/'Population at Risk'!C$5</f>
        <v>1.1938521286372527E-2</v>
      </c>
      <c r="D220" s="3">
        <f>'Population at Risk'!D220/'Population at Risk'!D$5</f>
        <v>1.2429650303915834E-2</v>
      </c>
      <c r="E220" s="3">
        <f>'Population at Risk'!E220/'Population at Risk'!E$5</f>
        <v>1.2871669116349117E-2</v>
      </c>
      <c r="F220" s="3">
        <f>'Population at Risk'!F220/'Population at Risk'!F$5</f>
        <v>5.7254200468320627E-3</v>
      </c>
      <c r="G220" s="3">
        <f>'Population at Risk'!G220/'Population at Risk'!G$5</f>
        <v>2.025443454496192E-3</v>
      </c>
      <c r="H220" s="3">
        <f>'Population at Risk'!H220/'Population at Risk'!H$5</f>
        <v>3.5913543699108868E-3</v>
      </c>
      <c r="I220" s="3">
        <f>'Population at Risk'!I220/'Population at Risk'!I$5</f>
        <v>3.5629759168233012E-3</v>
      </c>
      <c r="J220" s="3">
        <f>'Population at Risk'!J220/'Population at Risk'!J$5</f>
        <v>6.9623604586386886E-3</v>
      </c>
      <c r="K220" s="3">
        <f>'Population at Risk'!K220/'Population at Risk'!K$5</f>
        <v>4.3682716213112541E-3</v>
      </c>
      <c r="L220" s="3">
        <f>'Population at Risk'!L220/'Population at Risk'!L$5</f>
        <v>1.9956242551539415E-3</v>
      </c>
      <c r="M220" s="3">
        <f>'Population at Risk'!M220/'Population at Risk'!M$5</f>
        <v>1.9956242551539419E-3</v>
      </c>
      <c r="N220" s="3">
        <f>'Population at Risk'!N220/'Population at Risk'!N$5</f>
        <v>4.0566923163169403E-3</v>
      </c>
      <c r="O220" s="3">
        <f>'Population at Risk'!O220/'Population at Risk'!O$5</f>
        <v>3.6353144399908647E-3</v>
      </c>
      <c r="P220" s="3">
        <f>'Population at Risk'!P220/'Population at Risk'!P$5</f>
        <v>1.7166751655555892E-2</v>
      </c>
      <c r="Q220" s="3">
        <f>'Population at Risk'!Q220/'Population at Risk'!Q$5</f>
        <v>5.4488692561612288E-3</v>
      </c>
      <c r="R220" s="3">
        <f>'Population at Risk'!R220/'Population at Risk'!R$5</f>
        <v>2.1450623125485364E-2</v>
      </c>
      <c r="S220" s="3">
        <f>'Population at Risk'!S220/'Population at Risk'!S$5</f>
        <v>8.3732109613827398E-3</v>
      </c>
      <c r="T220" s="3">
        <f>'Population at Risk'!T220/'Population at Risk'!T$5</f>
        <v>1.2512522326403284E-2</v>
      </c>
      <c r="U220" s="3">
        <f>'Population at Risk'!U220/'Population at Risk'!U$5</f>
        <v>0</v>
      </c>
      <c r="V220" s="3">
        <f>'Population at Risk'!V220/'Population at Risk'!V$5</f>
        <v>7.4736542477985063E-3</v>
      </c>
      <c r="W220" s="3">
        <f>'Population at Risk'!W220/'Population at Risk'!W$5</f>
        <v>6.3542615692552835E-3</v>
      </c>
      <c r="X220" s="3">
        <f>'Population at Risk'!X220/'Population at Risk'!X$5</f>
        <v>6.3542615692552826E-3</v>
      </c>
      <c r="Y220" s="3">
        <f>'Population at Risk'!Y220/'Population at Risk'!Y$5</f>
        <v>7.2184731886271733E-3</v>
      </c>
      <c r="Z220" s="3">
        <f>'Population at Risk'!Z220/'Population at Risk'!Z$5</f>
        <v>2.9034682169630133E-3</v>
      </c>
      <c r="AA220" s="3">
        <f>'Population at Risk'!AA220/'Population at Risk'!AA$5</f>
        <v>4.708517339273746E-3</v>
      </c>
      <c r="AB220" s="3">
        <f>'Population at Risk'!AB220/'Population at Risk'!AB$5</f>
        <v>1.088038517570976E-2</v>
      </c>
      <c r="AC220" s="3">
        <f>'Population at Risk'!AC220/'Population at Risk'!AC$5</f>
        <v>5.5393980620753137E-3</v>
      </c>
      <c r="AD220" s="3">
        <f>'Population at Risk'!AD220/'Population at Risk'!AD$5</f>
        <v>2.914257300881407E-3</v>
      </c>
      <c r="AE220" s="3">
        <f>'Population at Risk'!AE220/'Population at Risk'!AE$5</f>
        <v>3.1226705837583825E-3</v>
      </c>
      <c r="AF220" s="3">
        <f>'Population at Risk'!AF220/'Population at Risk'!AF$5</f>
        <v>2.8098755257597945E-3</v>
      </c>
      <c r="AG220" s="3">
        <f>'Population at Risk'!AG220/'Population at Risk'!AG$5</f>
        <v>3.1226705837583838E-3</v>
      </c>
      <c r="AH220" s="3">
        <f>'Population at Risk'!AH220/'Population at Risk'!AH$5</f>
        <v>3.3812372859388915E-3</v>
      </c>
      <c r="AI220" s="3">
        <f>'Population at Risk'!AI220/'Population at Risk'!AI$5</f>
        <v>9.9697421440274672E-3</v>
      </c>
      <c r="AJ220" s="3">
        <f>'Population at Risk'!AJ220/'Population at Risk'!AJ$5</f>
        <v>4.8087979921185081E-3</v>
      </c>
      <c r="AK220" s="3">
        <f>'Population at Risk'!AK220/'Population at Risk'!AK$5</f>
        <v>4.4415642170317036E-3</v>
      </c>
      <c r="AL220" s="3">
        <f>'Population at Risk'!AL220/'Population at Risk'!AL$5</f>
        <v>2.6971189479443889E-3</v>
      </c>
      <c r="AM220" s="3">
        <f>'Population at Risk'!AM220/'Population at Risk'!AM$5</f>
        <v>2.763648356670157E-3</v>
      </c>
      <c r="AN220" s="3">
        <f>'Population at Risk'!AN220/'Population at Risk'!AN$5</f>
        <v>1.798898927137091E-3</v>
      </c>
      <c r="AO220" s="3">
        <f>'Population at Risk'!AO220/'Population at Risk'!AO$5</f>
        <v>1.7988989271370901E-3</v>
      </c>
      <c r="AP220" s="3">
        <f>'Population at Risk'!AP220/'Population at Risk'!AP$5</f>
        <v>5.0106208935126063E-3</v>
      </c>
      <c r="AQ220" s="3">
        <f>'Population at Risk'!AQ220/'Population at Risk'!AQ$5</f>
        <v>4.3193168803740255E-3</v>
      </c>
      <c r="AR220" s="3">
        <f>'Population at Risk'!AR220/'Population at Risk'!AR$5</f>
        <v>6.0789728747474786E-3</v>
      </c>
      <c r="AS220" s="3">
        <f>'Population at Risk'!AS220/'Population at Risk'!AS$5</f>
        <v>3.842969223818988E-3</v>
      </c>
      <c r="AT220" s="3">
        <f>'Population at Risk'!AT220/'Population at Risk'!AT$5</f>
        <v>0</v>
      </c>
      <c r="AU220" s="3">
        <f>'Population at Risk'!AU220/'Population at Risk'!AU$5</f>
        <v>0</v>
      </c>
      <c r="AV220" s="3">
        <f>'Population at Risk'!AV220/'Population at Risk'!AV$5</f>
        <v>4.2836646197691392E-3</v>
      </c>
      <c r="AW220" s="3">
        <f>'Population at Risk'!AW220/'Population at Risk'!AW$5</f>
        <v>3.9516081434353093E-3</v>
      </c>
      <c r="AX220" s="3">
        <f>'Population at Risk'!AX220/'Population at Risk'!AX$5</f>
        <v>8.2046440913104094E-3</v>
      </c>
      <c r="AY220" s="3">
        <f>'Population at Risk'!AY220/'Population at Risk'!AY$5</f>
        <v>5.6415501976904278E-3</v>
      </c>
      <c r="AZ220" s="3">
        <f>'Population at Risk'!AZ220/'Population at Risk'!AZ$5</f>
        <v>5.0115218603631736E-3</v>
      </c>
      <c r="BA220" s="3">
        <f>'Population at Risk'!BA220/'Population at Risk'!BA$5</f>
        <v>9.6668707156102266E-4</v>
      </c>
      <c r="BB220" s="3">
        <f>'Population at Risk'!BB220/'Population at Risk'!BB$5</f>
        <v>7.2525427041248477E-3</v>
      </c>
      <c r="BC220" s="5">
        <f>'Population at Risk'!BC220/'Population at Risk'!BC$5</f>
        <v>0</v>
      </c>
      <c r="BD220" s="9">
        <v>218</v>
      </c>
    </row>
    <row r="221" spans="1:56" x14ac:dyDescent="0.35">
      <c r="A221" s="3"/>
      <c r="B221" s="3" t="s">
        <v>68</v>
      </c>
      <c r="C221" s="60">
        <f>'Population at Risk'!C221/'Population at Risk'!C$5</f>
        <v>1.2962095028314413E-2</v>
      </c>
      <c r="D221" s="3">
        <f>'Population at Risk'!D221/'Population at Risk'!D$5</f>
        <v>1.3556617123641489E-2</v>
      </c>
      <c r="E221" s="3">
        <f>'Population at Risk'!E221/'Population at Risk'!E$5</f>
        <v>1.4091087619934991E-2</v>
      </c>
      <c r="F221" s="3">
        <f>'Population at Risk'!F221/'Population at Risk'!F$5</f>
        <v>6.711527449190827E-3</v>
      </c>
      <c r="G221" s="3">
        <f>'Population at Risk'!G221/'Population at Risk'!G$5</f>
        <v>2.8107677573116097E-3</v>
      </c>
      <c r="H221" s="3">
        <f>'Population at Risk'!H221/'Population at Risk'!H$5</f>
        <v>4.6501707333695937E-3</v>
      </c>
      <c r="I221" s="3">
        <f>'Population at Risk'!I221/'Population at Risk'!I$5</f>
        <v>3.724066029376469E-3</v>
      </c>
      <c r="J221" s="3">
        <f>'Population at Risk'!J221/'Population at Risk'!J$5</f>
        <v>9.2306912289524257E-3</v>
      </c>
      <c r="K221" s="3">
        <f>'Population at Risk'!K221/'Population at Risk'!K$5</f>
        <v>5.2564711526561425E-3</v>
      </c>
      <c r="L221" s="3">
        <f>'Population at Risk'!L221/'Population at Risk'!L$5</f>
        <v>2.7170478626402364E-3</v>
      </c>
      <c r="M221" s="3">
        <f>'Population at Risk'!M221/'Population at Risk'!M$5</f>
        <v>2.7170478626402368E-3</v>
      </c>
      <c r="N221" s="3">
        <f>'Population at Risk'!N221/'Population at Risk'!N$5</f>
        <v>5.2573066566227525E-3</v>
      </c>
      <c r="O221" s="3">
        <f>'Population at Risk'!O221/'Population at Risk'!O$5</f>
        <v>4.2478197178291493E-3</v>
      </c>
      <c r="P221" s="3">
        <f>'Population at Risk'!P221/'Population at Risk'!P$5</f>
        <v>2.1083783168065879E-2</v>
      </c>
      <c r="Q221" s="3">
        <f>'Population at Risk'!Q221/'Population at Risk'!Q$5</f>
        <v>6.7913983668135567E-3</v>
      </c>
      <c r="R221" s="3">
        <f>'Population at Risk'!R221/'Population at Risk'!R$5</f>
        <v>2.5650112713526206E-2</v>
      </c>
      <c r="S221" s="3">
        <f>'Population at Risk'!S221/'Population at Risk'!S$5</f>
        <v>9.367233114706771E-3</v>
      </c>
      <c r="T221" s="3">
        <f>'Population at Risk'!T221/'Population at Risk'!T$5</f>
        <v>1.3605188378798101E-2</v>
      </c>
      <c r="U221" s="3">
        <f>'Population at Risk'!U221/'Population at Risk'!U$5</f>
        <v>0</v>
      </c>
      <c r="V221" s="3">
        <f>'Population at Risk'!V221/'Population at Risk'!V$5</f>
        <v>8.2072321829482001E-3</v>
      </c>
      <c r="W221" s="3">
        <f>'Population at Risk'!W221/'Population at Risk'!W$5</f>
        <v>7.1121359920358106E-3</v>
      </c>
      <c r="X221" s="3">
        <f>'Population at Risk'!X221/'Population at Risk'!X$5</f>
        <v>7.1121359920358097E-3</v>
      </c>
      <c r="Y221" s="3">
        <f>'Population at Risk'!Y221/'Population at Risk'!Y$5</f>
        <v>8.6580275538807681E-3</v>
      </c>
      <c r="Z221" s="3">
        <f>'Population at Risk'!Z221/'Population at Risk'!Z$5</f>
        <v>3.3431744149332149E-3</v>
      </c>
      <c r="AA221" s="3">
        <f>'Population at Risk'!AA221/'Population at Risk'!AA$5</f>
        <v>5.7624156509694874E-3</v>
      </c>
      <c r="AB221" s="3">
        <f>'Population at Risk'!AB221/'Population at Risk'!AB$5</f>
        <v>1.1934930904846163E-2</v>
      </c>
      <c r="AC221" s="3">
        <f>'Population at Risk'!AC221/'Population at Risk'!AC$5</f>
        <v>6.7664495421516412E-3</v>
      </c>
      <c r="AD221" s="3">
        <f>'Population at Risk'!AD221/'Population at Risk'!AD$5</f>
        <v>3.4057687296550647E-3</v>
      </c>
      <c r="AE221" s="3">
        <f>'Population at Risk'!AE221/'Population at Risk'!AE$5</f>
        <v>3.4846756314648179E-3</v>
      </c>
      <c r="AF221" s="3">
        <f>'Population at Risk'!AF221/'Population at Risk'!AF$5</f>
        <v>3.7260040085045978E-3</v>
      </c>
      <c r="AG221" s="3">
        <f>'Population at Risk'!AG221/'Population at Risk'!AG$5</f>
        <v>3.4846756314648184E-3</v>
      </c>
      <c r="AH221" s="3">
        <f>'Population at Risk'!AH221/'Population at Risk'!AH$5</f>
        <v>4.158771846344304E-3</v>
      </c>
      <c r="AI221" s="3">
        <f>'Population at Risk'!AI221/'Population at Risk'!AI$5</f>
        <v>1.1190474945918094E-2</v>
      </c>
      <c r="AJ221" s="3">
        <f>'Population at Risk'!AJ221/'Population at Risk'!AJ$5</f>
        <v>5.5788995664635905E-3</v>
      </c>
      <c r="AK221" s="3">
        <f>'Population at Risk'!AK221/'Population at Risk'!AK$5</f>
        <v>5.1957113415281569E-3</v>
      </c>
      <c r="AL221" s="3">
        <f>'Population at Risk'!AL221/'Population at Risk'!AL$5</f>
        <v>3.6468844695652547E-3</v>
      </c>
      <c r="AM221" s="3">
        <f>'Population at Risk'!AM221/'Population at Risk'!AM$5</f>
        <v>3.627124473216785E-3</v>
      </c>
      <c r="AN221" s="3">
        <f>'Population at Risk'!AN221/'Population at Risk'!AN$5</f>
        <v>3.1996480748800746E-3</v>
      </c>
      <c r="AO221" s="3">
        <f>'Population at Risk'!AO221/'Population at Risk'!AO$5</f>
        <v>3.1996480748800729E-3</v>
      </c>
      <c r="AP221" s="3">
        <f>'Population at Risk'!AP221/'Population at Risk'!AP$5</f>
        <v>6.0759023786782869E-3</v>
      </c>
      <c r="AQ221" s="3">
        <f>'Population at Risk'!AQ221/'Population at Risk'!AQ$5</f>
        <v>5.6951090182833395E-3</v>
      </c>
      <c r="AR221" s="3">
        <f>'Population at Risk'!AR221/'Population at Risk'!AR$5</f>
        <v>7.0952093307571429E-3</v>
      </c>
      <c r="AS221" s="3">
        <f>'Population at Risk'!AS221/'Population at Risk'!AS$5</f>
        <v>4.0167184602031922E-3</v>
      </c>
      <c r="AT221" s="3">
        <f>'Population at Risk'!AT221/'Population at Risk'!AT$5</f>
        <v>0</v>
      </c>
      <c r="AU221" s="3">
        <f>'Population at Risk'!AU221/'Population at Risk'!AU$5</f>
        <v>0</v>
      </c>
      <c r="AV221" s="3">
        <f>'Population at Risk'!AV221/'Population at Risk'!AV$5</f>
        <v>5.8381482200983428E-3</v>
      </c>
      <c r="AW221" s="3">
        <f>'Population at Risk'!AW221/'Population at Risk'!AW$5</f>
        <v>4.6334409086609719E-3</v>
      </c>
      <c r="AX221" s="3">
        <f>'Population at Risk'!AX221/'Population at Risk'!AX$5</f>
        <v>1.1190542102367158E-2</v>
      </c>
      <c r="AY221" s="3">
        <f>'Population at Risk'!AY221/'Population at Risk'!AY$5</f>
        <v>6.588272008956903E-3</v>
      </c>
      <c r="AZ221" s="3">
        <f>'Population at Risk'!AZ221/'Population at Risk'!AZ$5</f>
        <v>6.138193709092409E-3</v>
      </c>
      <c r="BA221" s="3">
        <f>'Population at Risk'!BA221/'Population at Risk'!BA$5</f>
        <v>1.4506479101741966E-3</v>
      </c>
      <c r="BB221" s="3">
        <f>'Population at Risk'!BB221/'Population at Risk'!BB$5</f>
        <v>8.8886378140644717E-3</v>
      </c>
      <c r="BC221" s="5">
        <f>'Population at Risk'!BC221/'Population at Risk'!BC$5</f>
        <v>0</v>
      </c>
      <c r="BD221" s="9">
        <v>219</v>
      </c>
    </row>
    <row r="222" spans="1:56" x14ac:dyDescent="0.35">
      <c r="A222" s="3"/>
      <c r="B222" s="3" t="s">
        <v>69</v>
      </c>
      <c r="C222" s="60">
        <f>'Population at Risk'!C222/'Population at Risk'!C$5</f>
        <v>1.3809881456129132E-2</v>
      </c>
      <c r="D222" s="3">
        <f>'Population at Risk'!D222/'Population at Risk'!D$5</f>
        <v>1.3698422742089622E-2</v>
      </c>
      <c r="E222" s="3">
        <f>'Population at Risk'!E222/'Population at Risk'!E$5</f>
        <v>1.3604791933051363E-2</v>
      </c>
      <c r="F222" s="3">
        <f>'Population at Risk'!F222/'Population at Risk'!F$5</f>
        <v>6.8844625122988111E-3</v>
      </c>
      <c r="G222" s="3">
        <f>'Population at Risk'!G222/'Population at Risk'!G$5</f>
        <v>2.9385299280985009E-3</v>
      </c>
      <c r="H222" s="3">
        <f>'Population at Risk'!H222/'Population at Risk'!H$5</f>
        <v>4.7876256798970521E-3</v>
      </c>
      <c r="I222" s="3">
        <f>'Population at Risk'!I222/'Population at Risk'!I$5</f>
        <v>3.3539255923796187E-3</v>
      </c>
      <c r="J222" s="3">
        <f>'Population at Risk'!J222/'Population at Risk'!J$5</f>
        <v>9.0553822647794803E-3</v>
      </c>
      <c r="K222" s="3">
        <f>'Population at Risk'!K222/'Population at Risk'!K$5</f>
        <v>5.595023531979759E-3</v>
      </c>
      <c r="L222" s="3">
        <f>'Population at Risk'!L222/'Population at Risk'!L$5</f>
        <v>3.2691173486747065E-3</v>
      </c>
      <c r="M222" s="3">
        <f>'Population at Risk'!M222/'Population at Risk'!M$5</f>
        <v>3.2691173486747074E-3</v>
      </c>
      <c r="N222" s="3">
        <f>'Population at Risk'!N222/'Population at Risk'!N$5</f>
        <v>5.5958919799415476E-3</v>
      </c>
      <c r="O222" s="3">
        <f>'Population at Risk'!O222/'Population at Risk'!O$5</f>
        <v>4.0582475981904929E-3</v>
      </c>
      <c r="P222" s="3">
        <f>'Population at Risk'!P222/'Population at Risk'!P$5</f>
        <v>2.3012348398198285E-2</v>
      </c>
      <c r="Q222" s="3">
        <f>'Population at Risk'!Q222/'Population at Risk'!Q$5</f>
        <v>6.3826970566467998E-3</v>
      </c>
      <c r="R222" s="3">
        <f>'Population at Risk'!R222/'Population at Risk'!R$5</f>
        <v>2.5683922176681119E-2</v>
      </c>
      <c r="S222" s="3">
        <f>'Population at Risk'!S222/'Population at Risk'!S$5</f>
        <v>9.2384835148631873E-3</v>
      </c>
      <c r="T222" s="3">
        <f>'Population at Risk'!T222/'Population at Risk'!T$5</f>
        <v>1.3853009517016818E-2</v>
      </c>
      <c r="U222" s="3">
        <f>'Population at Risk'!U222/'Population at Risk'!U$5</f>
        <v>0</v>
      </c>
      <c r="V222" s="3">
        <f>'Population at Risk'!V222/'Population at Risk'!V$5</f>
        <v>7.5518136411297215E-3</v>
      </c>
      <c r="W222" s="3">
        <f>'Population at Risk'!W222/'Population at Risk'!W$5</f>
        <v>6.8956475910329912E-3</v>
      </c>
      <c r="X222" s="3">
        <f>'Population at Risk'!X222/'Population at Risk'!X$5</f>
        <v>6.8956475910329895E-3</v>
      </c>
      <c r="Y222" s="3">
        <f>'Population at Risk'!Y222/'Population at Risk'!Y$5</f>
        <v>8.2257481609247941E-3</v>
      </c>
      <c r="Z222" s="3">
        <f>'Population at Risk'!Z222/'Population at Risk'!Z$5</f>
        <v>3.3966652055721466E-3</v>
      </c>
      <c r="AA222" s="3">
        <f>'Population at Risk'!AA222/'Population at Risk'!AA$5</f>
        <v>6.0245418484952996E-3</v>
      </c>
      <c r="AB222" s="3">
        <f>'Population at Risk'!AB222/'Population at Risk'!AB$5</f>
        <v>1.1987191138693327E-2</v>
      </c>
      <c r="AC222" s="3">
        <f>'Population at Risk'!AC222/'Population at Risk'!AC$5</f>
        <v>7.0688036593438862E-3</v>
      </c>
      <c r="AD222" s="3">
        <f>'Population at Risk'!AD222/'Population at Risk'!AD$5</f>
        <v>3.5811093536076374E-3</v>
      </c>
      <c r="AE222" s="3">
        <f>'Population at Risk'!AE222/'Population at Risk'!AE$5</f>
        <v>3.6703669633002451E-3</v>
      </c>
      <c r="AF222" s="3">
        <f>'Population at Risk'!AF222/'Population at Risk'!AF$5</f>
        <v>3.7732883233333367E-3</v>
      </c>
      <c r="AG222" s="3">
        <f>'Population at Risk'!AG222/'Population at Risk'!AG$5</f>
        <v>3.6703669633002456E-3</v>
      </c>
      <c r="AH222" s="3">
        <f>'Population at Risk'!AH222/'Population at Risk'!AH$5</f>
        <v>4.3567481685993269E-3</v>
      </c>
      <c r="AI222" s="3">
        <f>'Population at Risk'!AI222/'Population at Risk'!AI$5</f>
        <v>1.1137895487509802E-2</v>
      </c>
      <c r="AJ222" s="3">
        <f>'Population at Risk'!AJ222/'Population at Risk'!AJ$5</f>
        <v>5.2612398046720694E-3</v>
      </c>
      <c r="AK222" s="3">
        <f>'Population at Risk'!AK222/'Population at Risk'!AK$5</f>
        <v>4.8751966808494723E-3</v>
      </c>
      <c r="AL222" s="3">
        <f>'Population at Risk'!AL222/'Population at Risk'!AL$5</f>
        <v>3.5246425320379282E-3</v>
      </c>
      <c r="AM222" s="3">
        <f>'Population at Risk'!AM222/'Population at Risk'!AM$5</f>
        <v>3.5689893771303841E-3</v>
      </c>
      <c r="AN222" s="3">
        <f>'Population at Risk'!AN222/'Population at Risk'!AN$5</f>
        <v>2.8583522802262001E-3</v>
      </c>
      <c r="AO222" s="3">
        <f>'Population at Risk'!AO222/'Population at Risk'!AO$5</f>
        <v>2.8583522802261988E-3</v>
      </c>
      <c r="AP222" s="3">
        <f>'Population at Risk'!AP222/'Population at Risk'!AP$5</f>
        <v>6.6983118906404522E-3</v>
      </c>
      <c r="AQ222" s="3">
        <f>'Population at Risk'!AQ222/'Population at Risk'!AQ$5</f>
        <v>6.158327761963611E-3</v>
      </c>
      <c r="AR222" s="3">
        <f>'Population at Risk'!AR222/'Population at Risk'!AR$5</f>
        <v>7.204392520889411E-3</v>
      </c>
      <c r="AS222" s="3">
        <f>'Population at Risk'!AS222/'Population at Risk'!AS$5</f>
        <v>3.6174908647671747E-3</v>
      </c>
      <c r="AT222" s="3">
        <f>'Population at Risk'!AT222/'Population at Risk'!AT$5</f>
        <v>0</v>
      </c>
      <c r="AU222" s="3">
        <f>'Population at Risk'!AU222/'Population at Risk'!AU$5</f>
        <v>0</v>
      </c>
      <c r="AV222" s="3">
        <f>'Population at Risk'!AV222/'Population at Risk'!AV$5</f>
        <v>6.5491170899932222E-3</v>
      </c>
      <c r="AW222" s="3">
        <f>'Population at Risk'!AW222/'Population at Risk'!AW$5</f>
        <v>5.0837047103169516E-3</v>
      </c>
      <c r="AX222" s="3">
        <f>'Population at Risk'!AX222/'Population at Risk'!AX$5</f>
        <v>1.0721664639977471E-2</v>
      </c>
      <c r="AY222" s="3">
        <f>'Population at Risk'!AY222/'Population at Risk'!AY$5</f>
        <v>6.697978239365676E-3</v>
      </c>
      <c r="AZ222" s="3">
        <f>'Population at Risk'!AZ222/'Population at Risk'!AZ$5</f>
        <v>6.5505964787084918E-3</v>
      </c>
      <c r="BA222" s="3">
        <f>'Population at Risk'!BA222/'Population at Risk'!BA$5</f>
        <v>1.6429990142856924E-3</v>
      </c>
      <c r="BB222" s="3">
        <f>'Population at Risk'!BB222/'Population at Risk'!BB$5</f>
        <v>8.342251332464818E-3</v>
      </c>
      <c r="BC222" s="5">
        <f>'Population at Risk'!BC222/'Population at Risk'!BC$5</f>
        <v>0</v>
      </c>
      <c r="BD222" s="9">
        <v>220</v>
      </c>
    </row>
    <row r="223" spans="1:56" x14ac:dyDescent="0.35">
      <c r="A223" s="3"/>
      <c r="B223" s="3" t="s">
        <v>70</v>
      </c>
      <c r="C223" s="60">
        <f>'Population at Risk'!C223/'Population at Risk'!C$5</f>
        <v>1.4083905786738094E-2</v>
      </c>
      <c r="D223" s="3">
        <f>'Population at Risk'!D223/'Population at Risk'!D$5</f>
        <v>1.3328827230035981E-2</v>
      </c>
      <c r="E223" s="3">
        <f>'Population at Risk'!E223/'Population at Risk'!E$5</f>
        <v>1.2662374986949599E-2</v>
      </c>
      <c r="F223" s="3">
        <f>'Population at Risk'!F223/'Population at Risk'!F$5</f>
        <v>7.0692784773667547E-3</v>
      </c>
      <c r="G223" s="3">
        <f>'Population at Risk'!G223/'Population at Risk'!G$5</f>
        <v>3.500813953005842E-3</v>
      </c>
      <c r="H223" s="3">
        <f>'Population at Risk'!H223/'Population at Risk'!H$5</f>
        <v>5.4908722672179873E-3</v>
      </c>
      <c r="I223" s="3">
        <f>'Population at Risk'!I223/'Population at Risk'!I$5</f>
        <v>3.2672942718916824E-3</v>
      </c>
      <c r="J223" s="3">
        <f>'Population at Risk'!J223/'Population at Risk'!J$5</f>
        <v>8.7120307934685035E-3</v>
      </c>
      <c r="K223" s="3">
        <f>'Population at Risk'!K223/'Population at Risk'!K$5</f>
        <v>5.2298066989917612E-3</v>
      </c>
      <c r="L223" s="3">
        <f>'Population at Risk'!L223/'Population at Risk'!L$5</f>
        <v>3.1950604898561799E-3</v>
      </c>
      <c r="M223" s="3">
        <f>'Population at Risk'!M223/'Population at Risk'!M$5</f>
        <v>3.1950604898561808E-3</v>
      </c>
      <c r="N223" s="3">
        <f>'Population at Risk'!N223/'Population at Risk'!N$5</f>
        <v>6.1201485174972895E-3</v>
      </c>
      <c r="O223" s="3">
        <f>'Population at Risk'!O223/'Population at Risk'!O$5</f>
        <v>4.3384086755849424E-3</v>
      </c>
      <c r="P223" s="3">
        <f>'Population at Risk'!P223/'Population at Risk'!P$5</f>
        <v>2.2893697244996302E-2</v>
      </c>
      <c r="Q223" s="3">
        <f>'Population at Risk'!Q223/'Population at Risk'!Q$5</f>
        <v>5.9296406934767395E-3</v>
      </c>
      <c r="R223" s="3">
        <f>'Population at Risk'!R223/'Population at Risk'!R$5</f>
        <v>2.531783264698266E-2</v>
      </c>
      <c r="S223" s="3">
        <f>'Population at Risk'!S223/'Population at Risk'!S$5</f>
        <v>9.2448325599044558E-3</v>
      </c>
      <c r="T223" s="3">
        <f>'Population at Risk'!T223/'Population at Risk'!T$5</f>
        <v>1.4289094064178661E-2</v>
      </c>
      <c r="U223" s="3">
        <f>'Population at Risk'!U223/'Population at Risk'!U$5</f>
        <v>0</v>
      </c>
      <c r="V223" s="3">
        <f>'Population at Risk'!V223/'Population at Risk'!V$5</f>
        <v>6.8478744393767124E-3</v>
      </c>
      <c r="W223" s="3">
        <f>'Population at Risk'!W223/'Population at Risk'!W$5</f>
        <v>7.0385987549727511E-3</v>
      </c>
      <c r="X223" s="3">
        <f>'Population at Risk'!X223/'Population at Risk'!X$5</f>
        <v>7.0385987549727493E-3</v>
      </c>
      <c r="Y223" s="3">
        <f>'Population at Risk'!Y223/'Population at Risk'!Y$5</f>
        <v>7.6899465327784564E-3</v>
      </c>
      <c r="Z223" s="3">
        <f>'Population at Risk'!Z223/'Population at Risk'!Z$5</f>
        <v>3.3729090584847451E-3</v>
      </c>
      <c r="AA223" s="3">
        <f>'Population at Risk'!AA223/'Population at Risk'!AA$5</f>
        <v>5.9219815386741198E-3</v>
      </c>
      <c r="AB223" s="3">
        <f>'Population at Risk'!AB223/'Population at Risk'!AB$5</f>
        <v>1.164628080785873E-2</v>
      </c>
      <c r="AC223" s="3">
        <f>'Population at Risk'!AC223/'Population at Risk'!AC$5</f>
        <v>6.9851511714773221E-3</v>
      </c>
      <c r="AD223" s="3">
        <f>'Population at Risk'!AD223/'Population at Risk'!AD$5</f>
        <v>3.6300272725054246E-3</v>
      </c>
      <c r="AE223" s="3">
        <f>'Population at Risk'!AE223/'Population at Risk'!AE$5</f>
        <v>3.5267447281159001E-3</v>
      </c>
      <c r="AF223" s="3">
        <f>'Population at Risk'!AF223/'Population at Risk'!AF$5</f>
        <v>3.6312660635528034E-3</v>
      </c>
      <c r="AG223" s="3">
        <f>'Population at Risk'!AG223/'Population at Risk'!AG$5</f>
        <v>3.5267447281159005E-3</v>
      </c>
      <c r="AH223" s="3">
        <f>'Population at Risk'!AH223/'Population at Risk'!AH$5</f>
        <v>4.2232979547675064E-3</v>
      </c>
      <c r="AI223" s="3">
        <f>'Population at Risk'!AI223/'Population at Risk'!AI$5</f>
        <v>1.1095870051194914E-2</v>
      </c>
      <c r="AJ223" s="3">
        <f>'Population at Risk'!AJ223/'Population at Risk'!AJ$5</f>
        <v>5.454730536804034E-3</v>
      </c>
      <c r="AK223" s="3">
        <f>'Population at Risk'!AK223/'Population at Risk'!AK$5</f>
        <v>4.6533534187468556E-3</v>
      </c>
      <c r="AL223" s="3">
        <f>'Population at Risk'!AL223/'Population at Risk'!AL$5</f>
        <v>4.0014805270330881E-3</v>
      </c>
      <c r="AM223" s="3">
        <f>'Population at Risk'!AM223/'Population at Risk'!AM$5</f>
        <v>3.4387877121583158E-3</v>
      </c>
      <c r="AN223" s="3">
        <f>'Population at Risk'!AN223/'Population at Risk'!AN$5</f>
        <v>2.4948736184798241E-3</v>
      </c>
      <c r="AO223" s="3">
        <f>'Population at Risk'!AO223/'Population at Risk'!AO$5</f>
        <v>2.4948736184798232E-3</v>
      </c>
      <c r="AP223" s="3">
        <f>'Population at Risk'!AP223/'Population at Risk'!AP$5</f>
        <v>6.8611061942946156E-3</v>
      </c>
      <c r="AQ223" s="3">
        <f>'Population at Risk'!AQ223/'Population at Risk'!AQ$5</f>
        <v>6.101424476936272E-3</v>
      </c>
      <c r="AR223" s="3">
        <f>'Population at Risk'!AR223/'Population at Risk'!AR$5</f>
        <v>7.1785054168574808E-3</v>
      </c>
      <c r="AS223" s="3">
        <f>'Population at Risk'!AS223/'Population at Risk'!AS$5</f>
        <v>3.524051698680762E-3</v>
      </c>
      <c r="AT223" s="3">
        <f>'Population at Risk'!AT223/'Population at Risk'!AT$5</f>
        <v>0</v>
      </c>
      <c r="AU223" s="3">
        <f>'Population at Risk'!AU223/'Population at Risk'!AU$5</f>
        <v>0</v>
      </c>
      <c r="AV223" s="3">
        <f>'Population at Risk'!AV223/'Population at Risk'!AV$5</f>
        <v>7.859894125513885E-3</v>
      </c>
      <c r="AW223" s="3">
        <f>'Population at Risk'!AW223/'Population at Risk'!AW$5</f>
        <v>4.9487678023499796E-3</v>
      </c>
      <c r="AX223" s="3">
        <f>'Population at Risk'!AX223/'Population at Risk'!AX$5</f>
        <v>1.0404642303252604E-2</v>
      </c>
      <c r="AY223" s="3">
        <f>'Population at Risk'!AY223/'Population at Risk'!AY$5</f>
        <v>6.9258540288524607E-3</v>
      </c>
      <c r="AZ223" s="3">
        <f>'Population at Risk'!AZ223/'Population at Risk'!AZ$5</f>
        <v>6.8583413275518628E-3</v>
      </c>
      <c r="BA223" s="3">
        <f>'Population at Risk'!BA223/'Population at Risk'!BA$5</f>
        <v>1.5033638197443245E-3</v>
      </c>
      <c r="BB223" s="3">
        <f>'Population at Risk'!BB223/'Population at Risk'!BB$5</f>
        <v>7.0356847121821513E-3</v>
      </c>
      <c r="BC223" s="5">
        <f>'Population at Risk'!BC223/'Population at Risk'!BC$5</f>
        <v>0</v>
      </c>
      <c r="BD223" s="9">
        <v>221</v>
      </c>
    </row>
    <row r="224" spans="1:56" x14ac:dyDescent="0.35">
      <c r="A224" s="3"/>
      <c r="B224" s="3" t="s">
        <v>71</v>
      </c>
      <c r="C224" s="60">
        <f>'Population at Risk'!C224/'Population at Risk'!C$5</f>
        <v>1.1101878533173857E-2</v>
      </c>
      <c r="D224" s="3">
        <f>'Population at Risk'!D224/'Population at Risk'!D$5</f>
        <v>1.1422154476854582E-2</v>
      </c>
      <c r="E224" s="3">
        <f>'Population at Risk'!E224/'Population at Risk'!E$5</f>
        <v>1.1711746234175606E-2</v>
      </c>
      <c r="F224" s="3">
        <f>'Population at Risk'!F224/'Population at Risk'!F$5</f>
        <v>6.5967817153833727E-3</v>
      </c>
      <c r="G224" s="3">
        <f>'Population at Risk'!G224/'Population at Risk'!G$5</f>
        <v>2.5727458245244279E-3</v>
      </c>
      <c r="H224" s="3">
        <f>'Population at Risk'!H224/'Population at Risk'!H$5</f>
        <v>5.1232717362197791E-3</v>
      </c>
      <c r="I224" s="3">
        <f>'Population at Risk'!I224/'Population at Risk'!I$5</f>
        <v>3.0255811752466343E-3</v>
      </c>
      <c r="J224" s="3">
        <f>'Population at Risk'!J224/'Population at Risk'!J$5</f>
        <v>8.228442406128236E-3</v>
      </c>
      <c r="K224" s="3">
        <f>'Population at Risk'!K224/'Population at Risk'!K$5</f>
        <v>6.0752265789039634E-3</v>
      </c>
      <c r="L224" s="3">
        <f>'Population at Risk'!L224/'Population at Risk'!L$5</f>
        <v>3.0756189762166973E-3</v>
      </c>
      <c r="M224" s="3">
        <f>'Population at Risk'!M224/'Population at Risk'!M$5</f>
        <v>3.0756189762166982E-3</v>
      </c>
      <c r="N224" s="3">
        <f>'Population at Risk'!N224/'Population at Risk'!N$5</f>
        <v>4.5646390718736716E-3</v>
      </c>
      <c r="O224" s="3">
        <f>'Population at Risk'!O224/'Population at Risk'!O$5</f>
        <v>3.8890734913279296E-3</v>
      </c>
      <c r="P224" s="3">
        <f>'Population at Risk'!P224/'Population at Risk'!P$5</f>
        <v>2.0508722947358612E-2</v>
      </c>
      <c r="Q224" s="3">
        <f>'Population at Risk'!Q224/'Population at Risk'!Q$5</f>
        <v>5.1812394409020057E-3</v>
      </c>
      <c r="R224" s="3">
        <f>'Population at Risk'!R224/'Population at Risk'!R$5</f>
        <v>2.1972794836551256E-2</v>
      </c>
      <c r="S224" s="3">
        <f>'Population at Risk'!S224/'Population at Risk'!S$5</f>
        <v>8.0542920715653311E-3</v>
      </c>
      <c r="T224" s="3">
        <f>'Population at Risk'!T224/'Population at Risk'!T$5</f>
        <v>1.2163005746959969E-2</v>
      </c>
      <c r="U224" s="3">
        <f>'Population at Risk'!U224/'Population at Risk'!U$5</f>
        <v>0</v>
      </c>
      <c r="V224" s="3">
        <f>'Population at Risk'!V224/'Population at Risk'!V$5</f>
        <v>5.7086953270318007E-3</v>
      </c>
      <c r="W224" s="3">
        <f>'Population at Risk'!W224/'Population at Risk'!W$5</f>
        <v>6.5255655252427665E-3</v>
      </c>
      <c r="X224" s="3">
        <f>'Population at Risk'!X224/'Population at Risk'!X$5</f>
        <v>6.5255655252427656E-3</v>
      </c>
      <c r="Y224" s="3">
        <f>'Population at Risk'!Y224/'Population at Risk'!Y$5</f>
        <v>6.8560969087422393E-3</v>
      </c>
      <c r="Z224" s="3">
        <f>'Population at Risk'!Z224/'Population at Risk'!Z$5</f>
        <v>2.9632299345514462E-3</v>
      </c>
      <c r="AA224" s="3">
        <f>'Population at Risk'!AA224/'Population at Risk'!AA$5</f>
        <v>5.1606831987741518E-3</v>
      </c>
      <c r="AB224" s="3">
        <f>'Population at Risk'!AB224/'Population at Risk'!AB$5</f>
        <v>1.0118190737448053E-2</v>
      </c>
      <c r="AC224" s="3">
        <f>'Population at Risk'!AC224/'Population at Risk'!AC$5</f>
        <v>6.1706068095881417E-3</v>
      </c>
      <c r="AD224" s="3">
        <f>'Population at Risk'!AD224/'Population at Risk'!AD$5</f>
        <v>3.2693199554542978E-3</v>
      </c>
      <c r="AE224" s="3">
        <f>'Population at Risk'!AE224/'Population at Risk'!AE$5</f>
        <v>3.3916037063957604E-3</v>
      </c>
      <c r="AF224" s="3">
        <f>'Population at Risk'!AF224/'Population at Risk'!AF$5</f>
        <v>4.173869038566441E-3</v>
      </c>
      <c r="AG224" s="3">
        <f>'Population at Risk'!AG224/'Population at Risk'!AG$5</f>
        <v>3.3916037063957609E-3</v>
      </c>
      <c r="AH224" s="3">
        <f>'Population at Risk'!AH224/'Population at Risk'!AH$5</f>
        <v>3.5455538532729856E-3</v>
      </c>
      <c r="AI224" s="3">
        <f>'Population at Risk'!AI224/'Population at Risk'!AI$5</f>
        <v>9.4615467729902113E-3</v>
      </c>
      <c r="AJ224" s="3">
        <f>'Population at Risk'!AJ224/'Population at Risk'!AJ$5</f>
        <v>4.709907893224367E-3</v>
      </c>
      <c r="AK224" s="3">
        <f>'Population at Risk'!AK224/'Population at Risk'!AK$5</f>
        <v>4.6998869529343247E-3</v>
      </c>
      <c r="AL224" s="3">
        <f>'Population at Risk'!AL224/'Population at Risk'!AL$5</f>
        <v>3.5368891549805571E-3</v>
      </c>
      <c r="AM224" s="3">
        <f>'Population at Risk'!AM224/'Population at Risk'!AM$5</f>
        <v>2.6997133052467552E-3</v>
      </c>
      <c r="AN224" s="3">
        <f>'Population at Risk'!AN224/'Population at Risk'!AN$5</f>
        <v>2.6360928799032107E-3</v>
      </c>
      <c r="AO224" s="3">
        <f>'Population at Risk'!AO224/'Population at Risk'!AO$5</f>
        <v>2.6360928799032094E-3</v>
      </c>
      <c r="AP224" s="3">
        <f>'Population at Risk'!AP224/'Population at Risk'!AP$5</f>
        <v>6.4555880016861633E-3</v>
      </c>
      <c r="AQ224" s="3">
        <f>'Population at Risk'!AQ224/'Population at Risk'!AQ$5</f>
        <v>5.1020138857253202E-3</v>
      </c>
      <c r="AR224" s="3">
        <f>'Population at Risk'!AR224/'Population at Risk'!AR$5</f>
        <v>6.3035349022486052E-3</v>
      </c>
      <c r="AS224" s="3">
        <f>'Population at Risk'!AS224/'Population at Risk'!AS$5</f>
        <v>3.2633437924008079E-3</v>
      </c>
      <c r="AT224" s="3">
        <f>'Population at Risk'!AT224/'Population at Risk'!AT$5</f>
        <v>0</v>
      </c>
      <c r="AU224" s="3">
        <f>'Population at Risk'!AU224/'Population at Risk'!AU$5</f>
        <v>0</v>
      </c>
      <c r="AV224" s="3">
        <f>'Population at Risk'!AV224/'Population at Risk'!AV$5</f>
        <v>7.6864031803249994E-3</v>
      </c>
      <c r="AW224" s="3">
        <f>'Population at Risk'!AW224/'Population at Risk'!AW$5</f>
        <v>4.3409270010518041E-3</v>
      </c>
      <c r="AX224" s="3">
        <f>'Population at Risk'!AX224/'Population at Risk'!AX$5</f>
        <v>9.162983332256713E-3</v>
      </c>
      <c r="AY224" s="3">
        <f>'Population at Risk'!AY224/'Population at Risk'!AY$5</f>
        <v>6.2333987867270119E-3</v>
      </c>
      <c r="AZ224" s="3">
        <f>'Population at Risk'!AZ224/'Population at Risk'!AZ$5</f>
        <v>5.996020552130203E-3</v>
      </c>
      <c r="BA224" s="3">
        <f>'Population at Risk'!BA224/'Population at Risk'!BA$5</f>
        <v>1.1850044226219968E-3</v>
      </c>
      <c r="BB224" s="3">
        <f>'Population at Risk'!BB224/'Population at Risk'!BB$5</f>
        <v>5.9480126056168899E-3</v>
      </c>
      <c r="BC224" s="5">
        <f>'Population at Risk'!BC224/'Population at Risk'!BC$5</f>
        <v>0</v>
      </c>
      <c r="BD224" s="9">
        <v>222</v>
      </c>
    </row>
    <row r="225" spans="1:56" x14ac:dyDescent="0.35">
      <c r="A225" s="3"/>
      <c r="B225" s="3" t="s">
        <v>72</v>
      </c>
      <c r="C225" s="60">
        <f>'Population at Risk'!C225/'Population at Risk'!C$5</f>
        <v>1.0382368658111717E-2</v>
      </c>
      <c r="D225" s="3">
        <f>'Population at Risk'!D225/'Population at Risk'!D$5</f>
        <v>1.0339830688127159E-2</v>
      </c>
      <c r="E225" s="3">
        <f>'Population at Risk'!E225/'Population at Risk'!E$5</f>
        <v>1.0306164632754666E-2</v>
      </c>
      <c r="F225" s="3">
        <f>'Population at Risk'!F225/'Population at Risk'!F$5</f>
        <v>7.8166628622200439E-3</v>
      </c>
      <c r="G225" s="3">
        <f>'Population at Risk'!G225/'Population at Risk'!G$5</f>
        <v>2.8792953146715094E-3</v>
      </c>
      <c r="H225" s="3">
        <f>'Population at Risk'!H225/'Population at Risk'!H$5</f>
        <v>5.3691034425541488E-3</v>
      </c>
      <c r="I225" s="3">
        <f>'Population at Risk'!I225/'Population at Risk'!I$5</f>
        <v>3.2297960410069002E-3</v>
      </c>
      <c r="J225" s="3">
        <f>'Population at Risk'!J225/'Population at Risk'!J$5</f>
        <v>8.5046694031542715E-3</v>
      </c>
      <c r="K225" s="3">
        <f>'Population at Risk'!K225/'Population at Risk'!K$5</f>
        <v>5.7901592185873145E-3</v>
      </c>
      <c r="L225" s="3">
        <f>'Population at Risk'!L225/'Population at Risk'!L$5</f>
        <v>2.8175211586258949E-3</v>
      </c>
      <c r="M225" s="3">
        <f>'Population at Risk'!M225/'Population at Risk'!M$5</f>
        <v>2.8175211586258953E-3</v>
      </c>
      <c r="N225" s="3">
        <f>'Population at Risk'!N225/'Population at Risk'!N$5</f>
        <v>5.0603019519268452E-3</v>
      </c>
      <c r="O225" s="3">
        <f>'Population at Risk'!O225/'Population at Risk'!O$5</f>
        <v>3.8275910566302209E-3</v>
      </c>
      <c r="P225" s="3">
        <f>'Population at Risk'!P225/'Population at Risk'!P$5</f>
        <v>2.0186563352697209E-2</v>
      </c>
      <c r="Q225" s="3">
        <f>'Population at Risk'!Q225/'Population at Risk'!Q$5</f>
        <v>5.4655031790887586E-3</v>
      </c>
      <c r="R225" s="3">
        <f>'Population at Risk'!R225/'Population at Risk'!R$5</f>
        <v>2.0527273262505901E-2</v>
      </c>
      <c r="S225" s="3">
        <f>'Population at Risk'!S225/'Population at Risk'!S$5</f>
        <v>8.1062849293559551E-3</v>
      </c>
      <c r="T225" s="3">
        <f>'Population at Risk'!T225/'Population at Risk'!T$5</f>
        <v>1.2189536228874177E-2</v>
      </c>
      <c r="U225" s="3">
        <f>'Population at Risk'!U225/'Population at Risk'!U$5</f>
        <v>0</v>
      </c>
      <c r="V225" s="3">
        <f>'Population at Risk'!V225/'Population at Risk'!V$5</f>
        <v>5.3629165678995127E-3</v>
      </c>
      <c r="W225" s="3">
        <f>'Population at Risk'!W225/'Population at Risk'!W$5</f>
        <v>7.055329261534066E-3</v>
      </c>
      <c r="X225" s="3">
        <f>'Population at Risk'!X225/'Population at Risk'!X$5</f>
        <v>7.0553292615340643E-3</v>
      </c>
      <c r="Y225" s="3">
        <f>'Population at Risk'!Y225/'Population at Risk'!Y$5</f>
        <v>6.7981023391645188E-3</v>
      </c>
      <c r="Z225" s="3">
        <f>'Population at Risk'!Z225/'Population at Risk'!Z$5</f>
        <v>2.3846298948448823E-3</v>
      </c>
      <c r="AA225" s="3">
        <f>'Population at Risk'!AA225/'Population at Risk'!AA$5</f>
        <v>4.6866055646533475E-3</v>
      </c>
      <c r="AB225" s="3">
        <f>'Population at Risk'!AB225/'Population at Risk'!AB$5</f>
        <v>9.2434051267271805E-3</v>
      </c>
      <c r="AC225" s="3">
        <f>'Population at Risk'!AC225/'Population at Risk'!AC$5</f>
        <v>5.670549734668932E-3</v>
      </c>
      <c r="AD225" s="3">
        <f>'Population at Risk'!AD225/'Population at Risk'!AD$5</f>
        <v>3.246579821198988E-3</v>
      </c>
      <c r="AE225" s="3">
        <f>'Population at Risk'!AE225/'Population at Risk'!AE$5</f>
        <v>3.247616701492624E-3</v>
      </c>
      <c r="AF225" s="3">
        <f>'Population at Risk'!AF225/'Population at Risk'!AF$5</f>
        <v>4.0939899513707427E-3</v>
      </c>
      <c r="AG225" s="3">
        <f>'Population at Risk'!AG225/'Population at Risk'!AG$5</f>
        <v>3.2476167014926244E-3</v>
      </c>
      <c r="AH225" s="3">
        <f>'Population at Risk'!AH225/'Population at Risk'!AH$5</f>
        <v>3.1119077961245679E-3</v>
      </c>
      <c r="AI225" s="3">
        <f>'Population at Risk'!AI225/'Population at Risk'!AI$5</f>
        <v>9.2735219822541667E-3</v>
      </c>
      <c r="AJ225" s="3">
        <f>'Population at Risk'!AJ225/'Population at Risk'!AJ$5</f>
        <v>4.4035707412937181E-3</v>
      </c>
      <c r="AK225" s="3">
        <f>'Population at Risk'!AK225/'Population at Risk'!AK$5</f>
        <v>4.6882665954150124E-3</v>
      </c>
      <c r="AL225" s="3">
        <f>'Population at Risk'!AL225/'Population at Risk'!AL$5</f>
        <v>3.8328894688541885E-3</v>
      </c>
      <c r="AM225" s="3">
        <f>'Population at Risk'!AM225/'Population at Risk'!AM$5</f>
        <v>2.3451732778344541E-3</v>
      </c>
      <c r="AN225" s="3">
        <f>'Population at Risk'!AN225/'Population at Risk'!AN$5</f>
        <v>2.3257111733955599E-3</v>
      </c>
      <c r="AO225" s="3">
        <f>'Population at Risk'!AO225/'Population at Risk'!AO$5</f>
        <v>2.3257111733955595E-3</v>
      </c>
      <c r="AP225" s="3">
        <f>'Population at Risk'!AP225/'Population at Risk'!AP$5</f>
        <v>7.3880550987901914E-3</v>
      </c>
      <c r="AQ225" s="3">
        <f>'Population at Risk'!AQ225/'Population at Risk'!AQ$5</f>
        <v>4.8895386323740807E-3</v>
      </c>
      <c r="AR225" s="3">
        <f>'Population at Risk'!AR225/'Population at Risk'!AR$5</f>
        <v>6.1287100574086177E-3</v>
      </c>
      <c r="AS225" s="3">
        <f>'Population at Risk'!AS225/'Population at Risk'!AS$5</f>
        <v>3.4836067025309269E-3</v>
      </c>
      <c r="AT225" s="3">
        <f>'Population at Risk'!AT225/'Population at Risk'!AT$5</f>
        <v>0</v>
      </c>
      <c r="AU225" s="3">
        <f>'Population at Risk'!AU225/'Population at Risk'!AU$5</f>
        <v>0</v>
      </c>
      <c r="AV225" s="3">
        <f>'Population at Risk'!AV225/'Population at Risk'!AV$5</f>
        <v>8.1696547346363484E-3</v>
      </c>
      <c r="AW225" s="3">
        <f>'Population at Risk'!AW225/'Population at Risk'!AW$5</f>
        <v>3.8342301825675671E-3</v>
      </c>
      <c r="AX225" s="3">
        <f>'Population at Risk'!AX225/'Population at Risk'!AX$5</f>
        <v>9.7565349250989704E-3</v>
      </c>
      <c r="AY225" s="3">
        <f>'Population at Risk'!AY225/'Population at Risk'!AY$5</f>
        <v>6.9427128670034042E-3</v>
      </c>
      <c r="AZ225" s="3">
        <f>'Population at Risk'!AZ225/'Population at Risk'!AZ$5</f>
        <v>6.875408864102127E-3</v>
      </c>
      <c r="BA225" s="3">
        <f>'Population at Risk'!BA225/'Population at Risk'!BA$5</f>
        <v>8.1386374088726534E-4</v>
      </c>
      <c r="BB225" s="3">
        <f>'Population at Risk'!BB225/'Population at Risk'!BB$5</f>
        <v>4.9131839380297812E-3</v>
      </c>
      <c r="BC225" s="5">
        <f>'Population at Risk'!BC225/'Population at Risk'!BC$5</f>
        <v>0</v>
      </c>
      <c r="BD225" s="9">
        <v>223</v>
      </c>
    </row>
    <row r="226" spans="1:56" x14ac:dyDescent="0.35">
      <c r="A226" s="3"/>
      <c r="B226" s="3" t="s">
        <v>73</v>
      </c>
      <c r="C226" s="60">
        <f>'Population at Risk'!C226/'Population at Risk'!C$5</f>
        <v>7.9903298002392785E-3</v>
      </c>
      <c r="D226" s="3">
        <f>'Population at Risk'!D226/'Population at Risk'!D$5</f>
        <v>7.6893693766574966E-3</v>
      </c>
      <c r="E226" s="3">
        <f>'Population at Risk'!E226/'Population at Risk'!E$5</f>
        <v>7.4246952517144421E-3</v>
      </c>
      <c r="F226" s="3">
        <f>'Population at Risk'!F226/'Population at Risk'!F$5</f>
        <v>5.6248283434218562E-3</v>
      </c>
      <c r="G226" s="3">
        <f>'Population at Risk'!G226/'Population at Risk'!G$5</f>
        <v>2.3671676895323083E-3</v>
      </c>
      <c r="H226" s="3">
        <f>'Population at Risk'!H226/'Population at Risk'!H$5</f>
        <v>4.1364011215595737E-3</v>
      </c>
      <c r="I226" s="3">
        <f>'Population at Risk'!I226/'Population at Risk'!I$5</f>
        <v>2.4465705010627268E-3</v>
      </c>
      <c r="J226" s="3">
        <f>'Population at Risk'!J226/'Population at Risk'!J$5</f>
        <v>6.5514783792095192E-3</v>
      </c>
      <c r="K226" s="3">
        <f>'Population at Risk'!K226/'Population at Risk'!K$5</f>
        <v>3.9616878864018471E-3</v>
      </c>
      <c r="L226" s="3">
        <f>'Population at Risk'!L226/'Population at Risk'!L$5</f>
        <v>2.7133827995801741E-3</v>
      </c>
      <c r="M226" s="3">
        <f>'Population at Risk'!M226/'Population at Risk'!M$5</f>
        <v>2.7133827995801745E-3</v>
      </c>
      <c r="N226" s="3">
        <f>'Population at Risk'!N226/'Population at Risk'!N$5</f>
        <v>4.0666665881544731E-3</v>
      </c>
      <c r="O226" s="3">
        <f>'Population at Risk'!O226/'Population at Risk'!O$5</f>
        <v>2.6267781761187795E-3</v>
      </c>
      <c r="P226" s="3">
        <f>'Population at Risk'!P226/'Population at Risk'!P$5</f>
        <v>1.6890188182621842E-2</v>
      </c>
      <c r="Q226" s="3">
        <f>'Population at Risk'!Q226/'Population at Risk'!Q$5</f>
        <v>4.6103564231769123E-3</v>
      </c>
      <c r="R226" s="3">
        <f>'Population at Risk'!R226/'Population at Risk'!R$5</f>
        <v>1.7672247579868638E-2</v>
      </c>
      <c r="S226" s="3">
        <f>'Population at Risk'!S226/'Population at Risk'!S$5</f>
        <v>6.0688684182316132E-3</v>
      </c>
      <c r="T226" s="3">
        <f>'Population at Risk'!T226/'Population at Risk'!T$5</f>
        <v>9.0743868927552207E-3</v>
      </c>
      <c r="U226" s="3">
        <f>'Population at Risk'!U226/'Population at Risk'!U$5</f>
        <v>0</v>
      </c>
      <c r="V226" s="3">
        <f>'Population at Risk'!V226/'Population at Risk'!V$5</f>
        <v>3.794340970583239E-3</v>
      </c>
      <c r="W226" s="3">
        <f>'Population at Risk'!W226/'Population at Risk'!W$5</f>
        <v>5.3118766710021671E-3</v>
      </c>
      <c r="X226" s="3">
        <f>'Population at Risk'!X226/'Population at Risk'!X$5</f>
        <v>5.3118766710021654E-3</v>
      </c>
      <c r="Y226" s="3">
        <f>'Population at Risk'!Y226/'Population at Risk'!Y$5</f>
        <v>5.0561924977355665E-3</v>
      </c>
      <c r="Z226" s="3">
        <f>'Population at Risk'!Z226/'Population at Risk'!Z$5</f>
        <v>1.4277509031899187E-3</v>
      </c>
      <c r="AA226" s="3">
        <f>'Population at Risk'!AA226/'Population at Risk'!AA$5</f>
        <v>3.566357157498392E-3</v>
      </c>
      <c r="AB226" s="3">
        <f>'Population at Risk'!AB226/'Population at Risk'!AB$5</f>
        <v>6.9879793620942219E-3</v>
      </c>
      <c r="AC226" s="3">
        <f>'Population at Risk'!AC226/'Population at Risk'!AC$5</f>
        <v>4.3752635406505511E-3</v>
      </c>
      <c r="AD226" s="3">
        <f>'Population at Risk'!AD226/'Population at Risk'!AD$5</f>
        <v>2.6080646117459579E-3</v>
      </c>
      <c r="AE226" s="3">
        <f>'Population at Risk'!AE226/'Population at Risk'!AE$5</f>
        <v>2.5888023901365128E-3</v>
      </c>
      <c r="AF226" s="3">
        <f>'Population at Risk'!AF226/'Population at Risk'!AF$5</f>
        <v>3.2549747267688368E-3</v>
      </c>
      <c r="AG226" s="3">
        <f>'Population at Risk'!AG226/'Population at Risk'!AG$5</f>
        <v>2.5888023901365132E-3</v>
      </c>
      <c r="AH226" s="3">
        <f>'Population at Risk'!AH226/'Population at Risk'!AH$5</f>
        <v>2.2708516350098198E-3</v>
      </c>
      <c r="AI226" s="3">
        <f>'Population at Risk'!AI226/'Population at Risk'!AI$5</f>
        <v>6.9249472339437635E-3</v>
      </c>
      <c r="AJ226" s="3">
        <f>'Population at Risk'!AJ226/'Population at Risk'!AJ$5</f>
        <v>3.1620821226639234E-3</v>
      </c>
      <c r="AK226" s="3">
        <f>'Population at Risk'!AK226/'Population at Risk'!AK$5</f>
        <v>4.0751855790915111E-3</v>
      </c>
      <c r="AL226" s="3">
        <f>'Population at Risk'!AL226/'Population at Risk'!AL$5</f>
        <v>2.983556007005817E-3</v>
      </c>
      <c r="AM226" s="3">
        <f>'Population at Risk'!AM226/'Population at Risk'!AM$5</f>
        <v>1.558945831002857E-3</v>
      </c>
      <c r="AN226" s="3">
        <f>'Population at Risk'!AN226/'Population at Risk'!AN$5</f>
        <v>2.052098094172553E-3</v>
      </c>
      <c r="AO226" s="3">
        <f>'Population at Risk'!AO226/'Population at Risk'!AO$5</f>
        <v>2.0520980941725522E-3</v>
      </c>
      <c r="AP226" s="3">
        <f>'Population at Risk'!AP226/'Population at Risk'!AP$5</f>
        <v>5.9877461992767847E-3</v>
      </c>
      <c r="AQ226" s="3">
        <f>'Population at Risk'!AQ226/'Population at Risk'!AQ$5</f>
        <v>3.6737853557892051E-3</v>
      </c>
      <c r="AR226" s="3">
        <f>'Population at Risk'!AR226/'Population at Risk'!AR$5</f>
        <v>4.6686809244999251E-3</v>
      </c>
      <c r="AS226" s="3">
        <f>'Population at Risk'!AS226/'Population at Risk'!AS$5</f>
        <v>2.638832077167177E-3</v>
      </c>
      <c r="AT226" s="3">
        <f>'Population at Risk'!AT226/'Population at Risk'!AT$5</f>
        <v>0</v>
      </c>
      <c r="AU226" s="3">
        <f>'Population at Risk'!AU226/'Population at Risk'!AU$5</f>
        <v>0</v>
      </c>
      <c r="AV226" s="3">
        <f>'Population at Risk'!AV226/'Population at Risk'!AV$5</f>
        <v>6.576645135217097E-3</v>
      </c>
      <c r="AW226" s="3">
        <f>'Population at Risk'!AW226/'Population at Risk'!AW$5</f>
        <v>2.949614663588093E-3</v>
      </c>
      <c r="AX226" s="3">
        <f>'Population at Risk'!AX226/'Population at Risk'!AX$5</f>
        <v>7.8074554594684681E-3</v>
      </c>
      <c r="AY226" s="3">
        <f>'Population at Risk'!AY226/'Population at Risk'!AY$5</f>
        <v>5.323671217669519E-3</v>
      </c>
      <c r="AZ226" s="3">
        <f>'Population at Risk'!AZ226/'Population at Risk'!AZ$5</f>
        <v>5.3629650438373651E-3</v>
      </c>
      <c r="BA226" s="3">
        <f>'Population at Risk'!BA226/'Population at Risk'!BA$5</f>
        <v>4.0264837707054181E-4</v>
      </c>
      <c r="BB226" s="3">
        <f>'Population at Risk'!BB226/'Population at Risk'!BB$5</f>
        <v>3.4801719561044285E-3</v>
      </c>
      <c r="BC226" s="5">
        <f>'Population at Risk'!BC226/'Population at Risk'!BC$5</f>
        <v>0</v>
      </c>
      <c r="BD226" s="9">
        <v>224</v>
      </c>
    </row>
    <row r="227" spans="1:56" x14ac:dyDescent="0.35">
      <c r="A227" s="3"/>
      <c r="B227" s="3" t="s">
        <v>74</v>
      </c>
      <c r="C227" s="60">
        <f>'Population at Risk'!C227/'Population at Risk'!C$5</f>
        <v>7.7109749617914839E-3</v>
      </c>
      <c r="D227" s="3">
        <f>'Population at Risk'!D227/'Population at Risk'!D$5</f>
        <v>6.9070326701017384E-3</v>
      </c>
      <c r="E227" s="3">
        <f>'Population at Risk'!E227/'Population at Risk'!E$5</f>
        <v>6.1945052194717623E-3</v>
      </c>
      <c r="F227" s="3">
        <f>'Population at Risk'!F227/'Population at Risk'!F$5</f>
        <v>4.8792180790492466E-3</v>
      </c>
      <c r="G227" s="3">
        <f>'Population at Risk'!G227/'Population at Risk'!G$5</f>
        <v>1.8531218242733528E-3</v>
      </c>
      <c r="H227" s="3">
        <f>'Population at Risk'!H227/'Population at Risk'!H$5</f>
        <v>3.4661952737023512E-3</v>
      </c>
      <c r="I227" s="3">
        <f>'Population at Risk'!I227/'Population at Risk'!I$5</f>
        <v>2.3864173955031021E-3</v>
      </c>
      <c r="J227" s="3">
        <f>'Population at Risk'!J227/'Population at Risk'!J$5</f>
        <v>6.0126019367821451E-3</v>
      </c>
      <c r="K227" s="3">
        <f>'Population at Risk'!K227/'Population at Risk'!K$5</f>
        <v>3.4837436993239439E-3</v>
      </c>
      <c r="L227" s="3">
        <f>'Population at Risk'!L227/'Population at Risk'!L$5</f>
        <v>2.3164242305072245E-3</v>
      </c>
      <c r="M227" s="3">
        <f>'Population at Risk'!M227/'Population at Risk'!M$5</f>
        <v>2.3164242305072249E-3</v>
      </c>
      <c r="N227" s="3">
        <f>'Population at Risk'!N227/'Population at Risk'!N$5</f>
        <v>3.6915053585658787E-3</v>
      </c>
      <c r="O227" s="3">
        <f>'Population at Risk'!O227/'Population at Risk'!O$5</f>
        <v>2.0256114660387649E-3</v>
      </c>
      <c r="P227" s="3">
        <f>'Population at Risk'!P227/'Population at Risk'!P$5</f>
        <v>1.7015817983755475E-2</v>
      </c>
      <c r="Q227" s="3">
        <f>'Population at Risk'!Q227/'Population at Risk'!Q$5</f>
        <v>4.0326251297062091E-3</v>
      </c>
      <c r="R227" s="3">
        <f>'Population at Risk'!R227/'Population at Risk'!R$5</f>
        <v>1.507439724988139E-2</v>
      </c>
      <c r="S227" s="3">
        <f>'Population at Risk'!S227/'Population at Risk'!S$5</f>
        <v>5.366259806551579E-3</v>
      </c>
      <c r="T227" s="3">
        <f>'Population at Risk'!T227/'Population at Risk'!T$5</f>
        <v>8.5723233222987499E-3</v>
      </c>
      <c r="U227" s="3">
        <f>'Population at Risk'!U227/'Population at Risk'!U$5</f>
        <v>0</v>
      </c>
      <c r="V227" s="3">
        <f>'Population at Risk'!V227/'Population at Risk'!V$5</f>
        <v>3.1323375789632799E-3</v>
      </c>
      <c r="W227" s="3">
        <f>'Population at Risk'!W227/'Population at Risk'!W$5</f>
        <v>4.1909672606474822E-3</v>
      </c>
      <c r="X227" s="3">
        <f>'Population at Risk'!X227/'Population at Risk'!X$5</f>
        <v>4.1909672606474813E-3</v>
      </c>
      <c r="Y227" s="3">
        <f>'Population at Risk'!Y227/'Population at Risk'!Y$5</f>
        <v>4.4526936772398646E-3</v>
      </c>
      <c r="Z227" s="3">
        <f>'Population at Risk'!Z227/'Population at Risk'!Z$5</f>
        <v>1.3916630108822589E-3</v>
      </c>
      <c r="AA227" s="3">
        <f>'Population at Risk'!AA227/'Population at Risk'!AA$5</f>
        <v>3.1520797363957459E-3</v>
      </c>
      <c r="AB227" s="3">
        <f>'Population at Risk'!AB227/'Population at Risk'!AB$5</f>
        <v>6.1951471234649742E-3</v>
      </c>
      <c r="AC227" s="3">
        <f>'Population at Risk'!AC227/'Population at Risk'!AC$5</f>
        <v>3.9518512424671377E-3</v>
      </c>
      <c r="AD227" s="3">
        <f>'Population at Risk'!AD227/'Population at Risk'!AD$5</f>
        <v>2.147005905600402E-3</v>
      </c>
      <c r="AE227" s="3">
        <f>'Population at Risk'!AE227/'Population at Risk'!AE$5</f>
        <v>2.1666146914709598E-3</v>
      </c>
      <c r="AF227" s="3">
        <f>'Population at Risk'!AF227/'Population at Risk'!AF$5</f>
        <v>2.8748643355921543E-3</v>
      </c>
      <c r="AG227" s="3">
        <f>'Population at Risk'!AG227/'Population at Risk'!AG$5</f>
        <v>2.1666146914709602E-3</v>
      </c>
      <c r="AH227" s="3">
        <f>'Population at Risk'!AH227/'Population at Risk'!AH$5</f>
        <v>1.8699810411933239E-3</v>
      </c>
      <c r="AI227" s="3">
        <f>'Population at Risk'!AI227/'Population at Risk'!AI$5</f>
        <v>6.3202613606948418E-3</v>
      </c>
      <c r="AJ227" s="3">
        <f>'Population at Risk'!AJ227/'Population at Risk'!AJ$5</f>
        <v>2.7100530272491431E-3</v>
      </c>
      <c r="AK227" s="3">
        <f>'Population at Risk'!AK227/'Population at Risk'!AK$5</f>
        <v>3.2378017488304245E-3</v>
      </c>
      <c r="AL227" s="3">
        <f>'Population at Risk'!AL227/'Population at Risk'!AL$5</f>
        <v>2.4126485483168605E-3</v>
      </c>
      <c r="AM227" s="3">
        <f>'Population at Risk'!AM227/'Population at Risk'!AM$5</f>
        <v>1.3017404020541485E-3</v>
      </c>
      <c r="AN227" s="3">
        <f>'Population at Risk'!AN227/'Population at Risk'!AN$5</f>
        <v>1.1697656518781371E-3</v>
      </c>
      <c r="AO227" s="3">
        <f>'Population at Risk'!AO227/'Population at Risk'!AO$5</f>
        <v>1.1697656518781367E-3</v>
      </c>
      <c r="AP227" s="3">
        <f>'Population at Risk'!AP227/'Population at Risk'!AP$5</f>
        <v>5.5190970986208543E-3</v>
      </c>
      <c r="AQ227" s="3">
        <f>'Population at Risk'!AQ227/'Population at Risk'!AQ$5</f>
        <v>2.6477225011878602E-3</v>
      </c>
      <c r="AR227" s="3">
        <f>'Population at Risk'!AR227/'Population at Risk'!AR$5</f>
        <v>4.1073047968149794E-3</v>
      </c>
      <c r="AS227" s="3">
        <f>'Population at Risk'!AS227/'Population at Risk'!AS$5</f>
        <v>2.5739518930796915E-3</v>
      </c>
      <c r="AT227" s="3">
        <f>'Population at Risk'!AT227/'Population at Risk'!AT$5</f>
        <v>0</v>
      </c>
      <c r="AU227" s="3">
        <f>'Population at Risk'!AU227/'Population at Risk'!AU$5</f>
        <v>0</v>
      </c>
      <c r="AV227" s="3">
        <f>'Population at Risk'!AV227/'Population at Risk'!AV$5</f>
        <v>5.7700633664886161E-3</v>
      </c>
      <c r="AW227" s="3">
        <f>'Population at Risk'!AW227/'Population at Risk'!AW$5</f>
        <v>2.4110162109362075E-3</v>
      </c>
      <c r="AX227" s="3">
        <f>'Population at Risk'!AX227/'Population at Risk'!AX$5</f>
        <v>7.2542040938532856E-3</v>
      </c>
      <c r="AY227" s="3">
        <f>'Population at Risk'!AY227/'Population at Risk'!AY$5</f>
        <v>4.5142276372511815E-3</v>
      </c>
      <c r="AZ227" s="3">
        <f>'Population at Risk'!AZ227/'Population at Risk'!AZ$5</f>
        <v>4.8376784311482367E-3</v>
      </c>
      <c r="BA227" s="3">
        <f>'Population at Risk'!BA227/'Population at Risk'!BA$5</f>
        <v>3.1530253361058361E-4</v>
      </c>
      <c r="BB227" s="3">
        <f>'Population at Risk'!BB227/'Population at Risk'!BB$5</f>
        <v>2.5383417332315028E-3</v>
      </c>
      <c r="BC227" s="5">
        <f>'Population at Risk'!BC227/'Population at Risk'!BC$5</f>
        <v>0</v>
      </c>
      <c r="BD227" s="9">
        <v>225</v>
      </c>
    </row>
    <row r="228" spans="1:56" x14ac:dyDescent="0.35">
      <c r="A228" s="3"/>
      <c r="B228" s="3" t="s">
        <v>75</v>
      </c>
      <c r="C228" s="60">
        <f>'Population at Risk'!C228/'Population at Risk'!C$5</f>
        <v>6.0179465270668074E-3</v>
      </c>
      <c r="D228" s="3">
        <f>'Population at Risk'!D228/'Population at Risk'!D$5</f>
        <v>5.2913666364310871E-3</v>
      </c>
      <c r="E228" s="3">
        <f>'Population at Risk'!E228/'Population at Risk'!E$5</f>
        <v>4.6470201277982711E-3</v>
      </c>
      <c r="F228" s="3">
        <f>'Population at Risk'!F228/'Population at Risk'!F$5</f>
        <v>3.8483973581233495E-3</v>
      </c>
      <c r="G228" s="3">
        <f>'Population at Risk'!G228/'Population at Risk'!G$5</f>
        <v>1.5484990586393773E-3</v>
      </c>
      <c r="H228" s="3">
        <f>'Population at Risk'!H228/'Population at Risk'!H$5</f>
        <v>2.5885368550405382E-3</v>
      </c>
      <c r="I228" s="3">
        <f>'Population at Risk'!I228/'Population at Risk'!I$5</f>
        <v>1.4318504373018613E-3</v>
      </c>
      <c r="J228" s="3">
        <f>'Population at Risk'!J228/'Population at Risk'!J$5</f>
        <v>4.1316542720668753E-3</v>
      </c>
      <c r="K228" s="3">
        <f>'Population at Risk'!K228/'Population at Risk'!K$5</f>
        <v>2.1879609818924771E-3</v>
      </c>
      <c r="L228" s="3">
        <f>'Population at Risk'!L228/'Population at Risk'!L$5</f>
        <v>1.8712062029166995E-3</v>
      </c>
      <c r="M228" s="3">
        <f>'Population at Risk'!M228/'Population at Risk'!M$5</f>
        <v>1.8712062029166998E-3</v>
      </c>
      <c r="N228" s="3">
        <f>'Population at Risk'!N228/'Population at Risk'!N$5</f>
        <v>2.9649466498222962E-3</v>
      </c>
      <c r="O228" s="3">
        <f>'Population at Risk'!O228/'Population at Risk'!O$5</f>
        <v>1.6238372909566957E-3</v>
      </c>
      <c r="P228" s="3">
        <f>'Population at Risk'!P228/'Population at Risk'!P$5</f>
        <v>1.2550831802639481E-2</v>
      </c>
      <c r="Q228" s="3">
        <f>'Population at Risk'!Q228/'Population at Risk'!Q$5</f>
        <v>2.8715608250093057E-3</v>
      </c>
      <c r="R228" s="3">
        <f>'Population at Risk'!R228/'Population at Risk'!R$5</f>
        <v>1.2535127124901371E-2</v>
      </c>
      <c r="S228" s="3">
        <f>'Population at Risk'!S228/'Population at Risk'!S$5</f>
        <v>4.2034172493725175E-3</v>
      </c>
      <c r="T228" s="3">
        <f>'Population at Risk'!T228/'Population at Risk'!T$5</f>
        <v>7.2302497270898087E-3</v>
      </c>
      <c r="U228" s="3">
        <f>'Population at Risk'!U228/'Population at Risk'!U$5</f>
        <v>0</v>
      </c>
      <c r="V228" s="3">
        <f>'Population at Risk'!V228/'Population at Risk'!V$5</f>
        <v>2.0605664426734159E-3</v>
      </c>
      <c r="W228" s="3">
        <f>'Population at Risk'!W228/'Population at Risk'!W$5</f>
        <v>3.0882354971741069E-3</v>
      </c>
      <c r="X228" s="3">
        <f>'Population at Risk'!X228/'Population at Risk'!X$5</f>
        <v>3.0882354971741061E-3</v>
      </c>
      <c r="Y228" s="3">
        <f>'Population at Risk'!Y228/'Population at Risk'!Y$5</f>
        <v>3.0104806543869858E-3</v>
      </c>
      <c r="Z228" s="3">
        <f>'Population at Risk'!Z228/'Population at Risk'!Z$5</f>
        <v>1.1834762262354522E-3</v>
      </c>
      <c r="AA228" s="3">
        <f>'Population at Risk'!AA228/'Population at Risk'!AA$5</f>
        <v>2.4081034306457512E-3</v>
      </c>
      <c r="AB228" s="3">
        <f>'Population at Risk'!AB228/'Population at Risk'!AB$5</f>
        <v>4.7816723240823302E-3</v>
      </c>
      <c r="AC228" s="3">
        <f>'Population at Risk'!AC228/'Population at Risk'!AC$5</f>
        <v>3.0736620774744409E-3</v>
      </c>
      <c r="AD228" s="3">
        <f>'Population at Risk'!AD228/'Population at Risk'!AD$5</f>
        <v>1.8316865564280656E-3</v>
      </c>
      <c r="AE228" s="3">
        <f>'Population at Risk'!AE228/'Population at Risk'!AE$5</f>
        <v>1.8604626155022373E-3</v>
      </c>
      <c r="AF228" s="3">
        <f>'Population at Risk'!AF228/'Population at Risk'!AF$5</f>
        <v>2.0969598683142771E-3</v>
      </c>
      <c r="AG228" s="3">
        <f>'Population at Risk'!AG228/'Population at Risk'!AG$5</f>
        <v>1.8604626155022377E-3</v>
      </c>
      <c r="AH228" s="3">
        <f>'Population at Risk'!AH228/'Population at Risk'!AH$5</f>
        <v>1.3404556654508777E-3</v>
      </c>
      <c r="AI228" s="3">
        <f>'Population at Risk'!AI228/'Population at Risk'!AI$5</f>
        <v>5.1039544687442829E-3</v>
      </c>
      <c r="AJ228" s="3">
        <f>'Population at Risk'!AJ228/'Population at Risk'!AJ$5</f>
        <v>1.82248107509331E-3</v>
      </c>
      <c r="AK228" s="3">
        <f>'Population at Risk'!AK228/'Population at Risk'!AK$5</f>
        <v>2.6646505075778341E-3</v>
      </c>
      <c r="AL228" s="3">
        <f>'Population at Risk'!AL228/'Population at Risk'!AL$5</f>
        <v>1.8944958399535077E-3</v>
      </c>
      <c r="AM228" s="3">
        <f>'Population at Risk'!AM228/'Population at Risk'!AM$5</f>
        <v>8.2865419112243251E-4</v>
      </c>
      <c r="AN228" s="3">
        <f>'Population at Risk'!AN228/'Population at Risk'!AN$5</f>
        <v>1.3732031565525959E-3</v>
      </c>
      <c r="AO228" s="3">
        <f>'Population at Risk'!AO228/'Population at Risk'!AO$5</f>
        <v>1.3732031565525952E-3</v>
      </c>
      <c r="AP228" s="3">
        <f>'Population at Risk'!AP228/'Population at Risk'!AP$5</f>
        <v>4.254156790486241E-3</v>
      </c>
      <c r="AQ228" s="3">
        <f>'Population at Risk'!AQ228/'Population at Risk'!AQ$5</f>
        <v>1.8785517187198785E-3</v>
      </c>
      <c r="AR228" s="3">
        <f>'Population at Risk'!AR228/'Population at Risk'!AR$5</f>
        <v>3.1660052746272194E-3</v>
      </c>
      <c r="AS228" s="3">
        <f>'Population at Risk'!AS228/'Population at Risk'!AS$5</f>
        <v>1.5443711358478149E-3</v>
      </c>
      <c r="AT228" s="3">
        <f>'Population at Risk'!AT228/'Population at Risk'!AT$5</f>
        <v>0</v>
      </c>
      <c r="AU228" s="3">
        <f>'Population at Risk'!AU228/'Population at Risk'!AU$5</f>
        <v>0</v>
      </c>
      <c r="AV228" s="3">
        <f>'Population at Risk'!AV228/'Population at Risk'!AV$5</f>
        <v>4.1075027354664732E-3</v>
      </c>
      <c r="AW228" s="3">
        <f>'Population at Risk'!AW228/'Population at Risk'!AW$5</f>
        <v>1.8322523692562472E-3</v>
      </c>
      <c r="AX228" s="3">
        <f>'Population at Risk'!AX228/'Population at Risk'!AX$5</f>
        <v>5.1052703468727739E-3</v>
      </c>
      <c r="AY228" s="3">
        <f>'Population at Risk'!AY228/'Population at Risk'!AY$5</f>
        <v>3.4468448407796405E-3</v>
      </c>
      <c r="AZ228" s="3">
        <f>'Population at Risk'!AZ228/'Population at Risk'!AZ$5</f>
        <v>3.797346685426859E-3</v>
      </c>
      <c r="BA228" s="3">
        <f>'Population at Risk'!BA228/'Population at Risk'!BA$5</f>
        <v>2.1020168907372243E-4</v>
      </c>
      <c r="BB228" s="3">
        <f>'Population at Risk'!BB228/'Population at Risk'!BB$5</f>
        <v>1.6049303551384367E-3</v>
      </c>
      <c r="BC228" s="5">
        <f>'Population at Risk'!BC228/'Population at Risk'!BC$5</f>
        <v>0</v>
      </c>
      <c r="BD228" s="9">
        <v>226</v>
      </c>
    </row>
    <row r="229" spans="1:56" x14ac:dyDescent="0.35">
      <c r="A229" s="3"/>
      <c r="B229" s="3" t="s">
        <v>81</v>
      </c>
      <c r="C229" s="60">
        <f>'Population at Risk'!C229/'Population at Risk'!C$5</f>
        <v>4.4121347086764316E-3</v>
      </c>
      <c r="D229" s="3">
        <f>'Population at Risk'!D229/'Population at Risk'!D$5</f>
        <v>3.6370598605500763E-3</v>
      </c>
      <c r="E229" s="3">
        <f>'Population at Risk'!E229/'Population at Risk'!E$5</f>
        <v>2.9488948944574492E-3</v>
      </c>
      <c r="F229" s="3">
        <f>'Population at Risk'!F229/'Population at Risk'!F$5</f>
        <v>2.4837870704214472E-3</v>
      </c>
      <c r="G229" s="3">
        <f>'Population at Risk'!G229/'Population at Risk'!G$5</f>
        <v>8.8848306643242957E-4</v>
      </c>
      <c r="H229" s="3">
        <f>'Population at Risk'!H229/'Population at Risk'!H$5</f>
        <v>1.5359022326581733E-3</v>
      </c>
      <c r="I229" s="3">
        <f>'Population at Risk'!I229/'Population at Risk'!I$5</f>
        <v>7.564492876311721E-4</v>
      </c>
      <c r="J229" s="3">
        <f>'Population at Risk'!J229/'Population at Risk'!J$5</f>
        <v>2.3150125104187936E-3</v>
      </c>
      <c r="K229" s="3">
        <f>'Population at Risk'!K229/'Population at Risk'!K$5</f>
        <v>9.5590528335108213E-4</v>
      </c>
      <c r="L229" s="3">
        <f>'Population at Risk'!L229/'Population at Risk'!L$5</f>
        <v>1.0065798884655349E-3</v>
      </c>
      <c r="M229" s="3">
        <f>'Population at Risk'!M229/'Population at Risk'!M$5</f>
        <v>1.0065798884655349E-3</v>
      </c>
      <c r="N229" s="3">
        <f>'Population at Risk'!N229/'Population at Risk'!N$5</f>
        <v>1.9301509131268908E-3</v>
      </c>
      <c r="O229" s="3">
        <f>'Population at Risk'!O229/'Population at Risk'!O$5</f>
        <v>9.8769484707675304E-4</v>
      </c>
      <c r="P229" s="3">
        <f>'Population at Risk'!P229/'Population at Risk'!P$5</f>
        <v>7.3194673964065652E-3</v>
      </c>
      <c r="Q229" s="3">
        <f>'Population at Risk'!Q229/'Population at Risk'!Q$5</f>
        <v>1.8867294951324682E-3</v>
      </c>
      <c r="R229" s="3">
        <f>'Population at Risk'!R229/'Population at Risk'!R$5</f>
        <v>8.7060689999314978E-3</v>
      </c>
      <c r="S229" s="3">
        <f>'Population at Risk'!S229/'Population at Risk'!S$5</f>
        <v>2.8003317535510103E-3</v>
      </c>
      <c r="T229" s="3">
        <f>'Population at Risk'!T229/'Population at Risk'!T$5</f>
        <v>5.0476624638916496E-3</v>
      </c>
      <c r="U229" s="3">
        <f>'Population at Risk'!U229/'Population at Risk'!U$5</f>
        <v>0</v>
      </c>
      <c r="V229" s="3">
        <f>'Population at Risk'!V229/'Population at Risk'!V$5</f>
        <v>1.1132590512430199E-3</v>
      </c>
      <c r="W229" s="3">
        <f>'Population at Risk'!W229/'Population at Risk'!W$5</f>
        <v>1.9121838026187252E-3</v>
      </c>
      <c r="X229" s="3">
        <f>'Population at Risk'!X229/'Population at Risk'!X$5</f>
        <v>1.912183802618725E-3</v>
      </c>
      <c r="Y229" s="3">
        <f>'Population at Risk'!Y229/'Population at Risk'!Y$5</f>
        <v>1.6646623322903408E-3</v>
      </c>
      <c r="Z229" s="3">
        <f>'Population at Risk'!Z229/'Population at Risk'!Z$5</f>
        <v>7.9336044959999407E-4</v>
      </c>
      <c r="AA229" s="3">
        <f>'Population at Risk'!AA229/'Population at Risk'!AA$5</f>
        <v>1.475822563036674E-3</v>
      </c>
      <c r="AB229" s="3">
        <f>'Population at Risk'!AB229/'Population at Risk'!AB$5</f>
        <v>3.2435936856356523E-3</v>
      </c>
      <c r="AC229" s="3">
        <f>'Population at Risk'!AC229/'Population at Risk'!AC$5</f>
        <v>1.9586052592374444E-3</v>
      </c>
      <c r="AD229" s="3">
        <f>'Population at Risk'!AD229/'Population at Risk'!AD$5</f>
        <v>1.0983033510497105E-3</v>
      </c>
      <c r="AE229" s="3">
        <f>'Population at Risk'!AE229/'Population at Risk'!AE$5</f>
        <v>1.1304076651152833E-3</v>
      </c>
      <c r="AF229" s="3">
        <f>'Population at Risk'!AF229/'Population at Risk'!AF$5</f>
        <v>1.4881650678359387E-3</v>
      </c>
      <c r="AG229" s="3">
        <f>'Population at Risk'!AG229/'Population at Risk'!AG$5</f>
        <v>1.1304076651152835E-3</v>
      </c>
      <c r="AH229" s="3">
        <f>'Population at Risk'!AH229/'Population at Risk'!AH$5</f>
        <v>7.0048642562500719E-4</v>
      </c>
      <c r="AI229" s="3">
        <f>'Population at Risk'!AI229/'Population at Risk'!AI$5</f>
        <v>3.4955486445201901E-3</v>
      </c>
      <c r="AJ229" s="3">
        <f>'Population at Risk'!AJ229/'Population at Risk'!AJ$5</f>
        <v>7.4556043981089954E-4</v>
      </c>
      <c r="AK229" s="3">
        <f>'Population at Risk'!AK229/'Population at Risk'!AK$5</f>
        <v>1.6088455894809565E-3</v>
      </c>
      <c r="AL229" s="3">
        <f>'Population at Risk'!AL229/'Population at Risk'!AL$5</f>
        <v>1.076786097067592E-3</v>
      </c>
      <c r="AM229" s="3">
        <f>'Population at Risk'!AM229/'Population at Risk'!AM$5</f>
        <v>3.7063442002930615E-4</v>
      </c>
      <c r="AN229" s="3">
        <f>'Population at Risk'!AN229/'Population at Risk'!AN$5</f>
        <v>7.1203126636060524E-4</v>
      </c>
      <c r="AO229" s="3">
        <f>'Population at Risk'!AO229/'Population at Risk'!AO$5</f>
        <v>7.1203126636060492E-4</v>
      </c>
      <c r="AP229" s="3">
        <f>'Population at Risk'!AP229/'Population at Risk'!AP$5</f>
        <v>2.741881785230335E-3</v>
      </c>
      <c r="AQ229" s="3">
        <f>'Population at Risk'!AQ229/'Population at Risk'!AQ$5</f>
        <v>1.0847280265574102E-3</v>
      </c>
      <c r="AR229" s="3">
        <f>'Population at Risk'!AR229/'Population at Risk'!AR$5</f>
        <v>2.0170125675438369E-3</v>
      </c>
      <c r="AS229" s="3">
        <f>'Population at Risk'!AS229/'Population at Risk'!AS$5</f>
        <v>8.1589418497620412E-4</v>
      </c>
      <c r="AT229" s="3">
        <f>'Population at Risk'!AT229/'Population at Risk'!AT$5</f>
        <v>0</v>
      </c>
      <c r="AU229" s="3">
        <f>'Population at Risk'!AU229/'Population at Risk'!AU$5</f>
        <v>0</v>
      </c>
      <c r="AV229" s="3">
        <f>'Population at Risk'!AV229/'Population at Risk'!AV$5</f>
        <v>2.4612417184739581E-3</v>
      </c>
      <c r="AW229" s="3">
        <f>'Population at Risk'!AW229/'Population at Risk'!AW$5</f>
        <v>1.0195839697988937E-3</v>
      </c>
      <c r="AX229" s="3">
        <f>'Population at Risk'!AX229/'Population at Risk'!AX$5</f>
        <v>3.0184445116547059E-3</v>
      </c>
      <c r="AY229" s="3">
        <f>'Population at Risk'!AY229/'Population at Risk'!AY$5</f>
        <v>2.1882050478388903E-3</v>
      </c>
      <c r="AZ229" s="3">
        <f>'Population at Risk'!AZ229/'Population at Risk'!AZ$5</f>
        <v>2.4555088724076395E-3</v>
      </c>
      <c r="BA229" s="3">
        <f>'Population at Risk'!BA229/'Population at Risk'!BA$5</f>
        <v>9.5546222306237461E-5</v>
      </c>
      <c r="BB229" s="3">
        <f>'Population at Risk'!BB229/'Population at Risk'!BB$5</f>
        <v>1.1550126405180383E-3</v>
      </c>
      <c r="BC229" s="5">
        <f>'Population at Risk'!BC229/'Population at Risk'!BC$5</f>
        <v>0</v>
      </c>
      <c r="BD229" s="9">
        <v>227</v>
      </c>
    </row>
    <row r="230" spans="1:56" x14ac:dyDescent="0.35">
      <c r="A230" s="3"/>
      <c r="B230" s="3" t="s">
        <v>82</v>
      </c>
      <c r="C230" s="60">
        <f>'Population at Risk'!C230/'Population at Risk'!C$5</f>
        <v>2.6883239387749417E-3</v>
      </c>
      <c r="D230" s="3">
        <f>'Population at Risk'!D230/'Population at Risk'!D$5</f>
        <v>2.2677285584704662E-3</v>
      </c>
      <c r="E230" s="3">
        <f>'Population at Risk'!E230/'Population at Risk'!E$5</f>
        <v>1.8944139027861323E-3</v>
      </c>
      <c r="F230" s="3">
        <f>'Population at Risk'!F230/'Population at Risk'!F$5</f>
        <v>1.2664368857089592E-3</v>
      </c>
      <c r="G230" s="3">
        <f>'Population at Risk'!G230/'Population at Risk'!G$5</f>
        <v>5.5847507032895567E-4</v>
      </c>
      <c r="H230" s="3">
        <f>'Population at Risk'!H230/'Population at Risk'!H$5</f>
        <v>9.9986402126029349E-4</v>
      </c>
      <c r="I230" s="3">
        <f>'Population at Risk'!I230/'Population at Risk'!I$5</f>
        <v>6.213690576970342E-4</v>
      </c>
      <c r="J230" s="3">
        <f>'Population at Risk'!J230/'Population at Risk'!J$5</f>
        <v>1.3021945371105715E-3</v>
      </c>
      <c r="K230" s="3">
        <f>'Population at Risk'!K230/'Population at Risk'!K$5</f>
        <v>3.8236211334043287E-4</v>
      </c>
      <c r="L230" s="3">
        <f>'Population at Risk'!L230/'Population at Risk'!L$5</f>
        <v>5.871716016048954E-4</v>
      </c>
      <c r="M230" s="3">
        <f>'Population at Risk'!M230/'Population at Risk'!M$5</f>
        <v>5.871716016048955E-4</v>
      </c>
      <c r="N230" s="3">
        <f>'Population at Risk'!N230/'Population at Risk'!N$5</f>
        <v>8.5866029215150657E-4</v>
      </c>
      <c r="O230" s="3">
        <f>'Population at Risk'!O230/'Population at Risk'!O$5</f>
        <v>4.4362565165311792E-4</v>
      </c>
      <c r="P230" s="3">
        <f>'Population at Risk'!P230/'Population at Risk'!P$5</f>
        <v>4.3317030115304408E-3</v>
      </c>
      <c r="Q230" s="3">
        <f>'Population at Risk'!Q230/'Population at Risk'!Q$5</f>
        <v>1.1817975958522053E-3</v>
      </c>
      <c r="R230" s="3">
        <f>'Population at Risk'!R230/'Population at Risk'!R$5</f>
        <v>4.7829638332957001E-3</v>
      </c>
      <c r="S230" s="3">
        <f>'Population at Risk'!S230/'Population at Risk'!S$5</f>
        <v>1.7818017949314739E-3</v>
      </c>
      <c r="T230" s="3">
        <f>'Population at Risk'!T230/'Population at Risk'!T$5</f>
        <v>3.1330318741396444E-3</v>
      </c>
      <c r="U230" s="3">
        <f>'Population at Risk'!U230/'Population at Risk'!U$5</f>
        <v>0</v>
      </c>
      <c r="V230" s="3">
        <f>'Population at Risk'!V230/'Population at Risk'!V$5</f>
        <v>8.5050225653969861E-4</v>
      </c>
      <c r="W230" s="3">
        <f>'Population at Risk'!W230/'Population at Risk'!W$5</f>
        <v>1.2669684090970694E-3</v>
      </c>
      <c r="X230" s="3">
        <f>'Population at Risk'!X230/'Population at Risk'!X$5</f>
        <v>1.2669684090970692E-3</v>
      </c>
      <c r="Y230" s="3">
        <f>'Population at Risk'!Y230/'Population at Risk'!Y$5</f>
        <v>1.0566342198279446E-3</v>
      </c>
      <c r="Z230" s="3">
        <f>'Population at Risk'!Z230/'Population at Risk'!Z$5</f>
        <v>5.1765362668935782E-4</v>
      </c>
      <c r="AA230" s="3">
        <f>'Population at Risk'!AA230/'Population at Risk'!AA$5</f>
        <v>8.3870620803493188E-4</v>
      </c>
      <c r="AB230" s="3">
        <f>'Population at Risk'!AB230/'Population at Risk'!AB$5</f>
        <v>2.0287062547613144E-3</v>
      </c>
      <c r="AC230" s="3">
        <f>'Population at Risk'!AC230/'Population at Risk'!AC$5</f>
        <v>1.1403351843935026E-3</v>
      </c>
      <c r="AD230" s="3">
        <f>'Population at Risk'!AD230/'Population at Risk'!AD$5</f>
        <v>6.1646704220209565E-4</v>
      </c>
      <c r="AE230" s="3">
        <f>'Population at Risk'!AE230/'Population at Risk'!AE$5</f>
        <v>6.1230415193744519E-4</v>
      </c>
      <c r="AF230" s="3">
        <f>'Population at Risk'!AF230/'Population at Risk'!AF$5</f>
        <v>1.0146580007972311E-3</v>
      </c>
      <c r="AG230" s="3">
        <f>'Population at Risk'!AG230/'Population at Risk'!AG$5</f>
        <v>6.123041519374453E-4</v>
      </c>
      <c r="AH230" s="3">
        <f>'Population at Risk'!AH230/'Population at Risk'!AH$5</f>
        <v>3.5402553692494965E-4</v>
      </c>
      <c r="AI230" s="3">
        <f>'Population at Risk'!AI230/'Population at Risk'!AI$5</f>
        <v>2.1805501845824156E-3</v>
      </c>
      <c r="AJ230" s="3">
        <f>'Population at Risk'!AJ230/'Population at Risk'!AJ$5</f>
        <v>5.4437746398891085E-4</v>
      </c>
      <c r="AK230" s="3">
        <f>'Population at Risk'!AK230/'Population at Risk'!AK$5</f>
        <v>1.0356943482283656E-3</v>
      </c>
      <c r="AL230" s="3">
        <f>'Population at Risk'!AL230/'Population at Risk'!AL$5</f>
        <v>5.9101793297694906E-4</v>
      </c>
      <c r="AM230" s="3">
        <f>'Population at Risk'!AM230/'Population at Risk'!AM$5</f>
        <v>1.9887700586938381E-4</v>
      </c>
      <c r="AN230" s="3">
        <f>'Population at Risk'!AN230/'Population at Risk'!AN$5</f>
        <v>3.5601563318030262E-4</v>
      </c>
      <c r="AO230" s="3">
        <f>'Population at Risk'!AO230/'Population at Risk'!AO$5</f>
        <v>3.5601563318030246E-4</v>
      </c>
      <c r="AP230" s="3">
        <f>'Population at Risk'!AP230/'Population at Risk'!AP$5</f>
        <v>1.8656102868577534E-3</v>
      </c>
      <c r="AQ230" s="3">
        <f>'Population at Risk'!AQ230/'Population at Risk'!AQ$5</f>
        <v>4.8812761195083455E-4</v>
      </c>
      <c r="AR230" s="3">
        <f>'Population at Risk'!AR230/'Population at Risk'!AR$5</f>
        <v>1.2261185389013472E-3</v>
      </c>
      <c r="AS230" s="3">
        <f>'Population at Risk'!AS230/'Population at Risk'!AS$5</f>
        <v>6.7019879480188197E-4</v>
      </c>
      <c r="AT230" s="3">
        <f>'Population at Risk'!AT230/'Population at Risk'!AT$5</f>
        <v>0</v>
      </c>
      <c r="AU230" s="3">
        <f>'Population at Risk'!AU230/'Population at Risk'!AU$5</f>
        <v>0</v>
      </c>
      <c r="AV230" s="3">
        <f>'Population at Risk'!AV230/'Population at Risk'!AV$5</f>
        <v>1.9070548414665766E-3</v>
      </c>
      <c r="AW230" s="3">
        <f>'Population at Risk'!AW230/'Population at Risk'!AW$5</f>
        <v>5.0379443213592395E-4</v>
      </c>
      <c r="AX230" s="3">
        <f>'Population at Risk'!AX230/'Population at Risk'!AX$5</f>
        <v>1.7887078587583442E-3</v>
      </c>
      <c r="AY230" s="3">
        <f>'Population at Risk'!AY230/'Population at Risk'!AY$5</f>
        <v>1.324735960838197E-3</v>
      </c>
      <c r="AZ230" s="3">
        <f>'Population at Risk'!AZ230/'Population at Risk'!AZ$5</f>
        <v>1.3852981470441328E-3</v>
      </c>
      <c r="BA230" s="3">
        <f>'Population at Risk'!BA230/'Population at Risk'!BA$5</f>
        <v>6.6882355614366216E-5</v>
      </c>
      <c r="BB230" s="3">
        <f>'Population at Risk'!BB230/'Population at Risk'!BB$5</f>
        <v>7.1852530543854709E-4</v>
      </c>
      <c r="BC230" s="5">
        <f>'Population at Risk'!BC230/'Population at Risk'!BC$5</f>
        <v>0</v>
      </c>
      <c r="BD230" s="9">
        <v>228</v>
      </c>
    </row>
    <row r="231" spans="1:56" x14ac:dyDescent="0.35">
      <c r="A231" s="3"/>
      <c r="B231" s="3" t="s">
        <v>76</v>
      </c>
      <c r="C231" s="60">
        <f>'Population at Risk'!C231/'Population at Risk'!C$5</f>
        <v>0</v>
      </c>
      <c r="D231" s="3">
        <f>'Population at Risk'!D231/'Population at Risk'!D$5</f>
        <v>0</v>
      </c>
      <c r="E231" s="3">
        <f>'Population at Risk'!E231/'Population at Risk'!E$5</f>
        <v>0</v>
      </c>
      <c r="F231" s="3">
        <f>'Population at Risk'!F231/'Population at Risk'!F$5</f>
        <v>0</v>
      </c>
      <c r="G231" s="3">
        <f>'Population at Risk'!G231/'Population at Risk'!G$5</f>
        <v>0</v>
      </c>
      <c r="H231" s="3">
        <f>'Population at Risk'!H231/'Population at Risk'!H$5</f>
        <v>0</v>
      </c>
      <c r="I231" s="3">
        <f>'Population at Risk'!I231/'Population at Risk'!I$5</f>
        <v>0</v>
      </c>
      <c r="J231" s="3">
        <f>'Population at Risk'!J231/'Population at Risk'!J$5</f>
        <v>0</v>
      </c>
      <c r="K231" s="3">
        <f>'Population at Risk'!K231/'Population at Risk'!K$5</f>
        <v>0</v>
      </c>
      <c r="L231" s="3">
        <f>'Population at Risk'!L231/'Population at Risk'!L$5</f>
        <v>0</v>
      </c>
      <c r="M231" s="3">
        <f>'Population at Risk'!M231/'Population at Risk'!M$5</f>
        <v>0</v>
      </c>
      <c r="N231" s="3">
        <f>'Population at Risk'!N231/'Population at Risk'!N$5</f>
        <v>0</v>
      </c>
      <c r="O231" s="3">
        <f>'Population at Risk'!O231/'Population at Risk'!O$5</f>
        <v>0</v>
      </c>
      <c r="P231" s="3">
        <f>'Population at Risk'!P231/'Population at Risk'!P$5</f>
        <v>0</v>
      </c>
      <c r="Q231" s="3">
        <f>'Population at Risk'!Q231/'Population at Risk'!Q$5</f>
        <v>0</v>
      </c>
      <c r="R231" s="3">
        <f>'Population at Risk'!R231/'Population at Risk'!R$5</f>
        <v>0</v>
      </c>
      <c r="S231" s="3">
        <f>'Population at Risk'!S231/'Population at Risk'!S$5</f>
        <v>0</v>
      </c>
      <c r="T231" s="3">
        <f>'Population at Risk'!T231/'Population at Risk'!T$5</f>
        <v>0</v>
      </c>
      <c r="U231" s="3">
        <f>'Population at Risk'!U231/'Population at Risk'!U$5</f>
        <v>0</v>
      </c>
      <c r="V231" s="3">
        <f>'Population at Risk'!V231/'Population at Risk'!V$5</f>
        <v>0</v>
      </c>
      <c r="W231" s="3">
        <f>'Population at Risk'!W231/'Population at Risk'!W$5</f>
        <v>0</v>
      </c>
      <c r="X231" s="3">
        <f>'Population at Risk'!X231/'Population at Risk'!X$5</f>
        <v>0</v>
      </c>
      <c r="Y231" s="3">
        <f>'Population at Risk'!Y231/'Population at Risk'!Y$5</f>
        <v>0</v>
      </c>
      <c r="Z231" s="3">
        <f>'Population at Risk'!Z231/'Population at Risk'!Z$5</f>
        <v>0</v>
      </c>
      <c r="AA231" s="3">
        <f>'Population at Risk'!AA231/'Population at Risk'!AA$5</f>
        <v>0</v>
      </c>
      <c r="AB231" s="3">
        <f>'Population at Risk'!AB231/'Population at Risk'!AB$5</f>
        <v>0</v>
      </c>
      <c r="AC231" s="3">
        <f>'Population at Risk'!AC231/'Population at Risk'!AC$5</f>
        <v>0</v>
      </c>
      <c r="AD231" s="3">
        <f>'Population at Risk'!AD231/'Population at Risk'!AD$5</f>
        <v>0</v>
      </c>
      <c r="AE231" s="3">
        <f>'Population at Risk'!AE231/'Population at Risk'!AE$5</f>
        <v>0</v>
      </c>
      <c r="AF231" s="3">
        <f>'Population at Risk'!AF231/'Population at Risk'!AF$5</f>
        <v>0</v>
      </c>
      <c r="AG231" s="3">
        <f>'Population at Risk'!AG231/'Population at Risk'!AG$5</f>
        <v>0</v>
      </c>
      <c r="AH231" s="3">
        <f>'Population at Risk'!AH231/'Population at Risk'!AH$5</f>
        <v>0</v>
      </c>
      <c r="AI231" s="3">
        <f>'Population at Risk'!AI231/'Population at Risk'!AI$5</f>
        <v>0</v>
      </c>
      <c r="AJ231" s="3">
        <f>'Population at Risk'!AJ231/'Population at Risk'!AJ$5</f>
        <v>0</v>
      </c>
      <c r="AK231" s="3">
        <f>'Population at Risk'!AK231/'Population at Risk'!AK$5</f>
        <v>0</v>
      </c>
      <c r="AL231" s="3">
        <f>'Population at Risk'!AL231/'Population at Risk'!AL$5</f>
        <v>0</v>
      </c>
      <c r="AM231" s="3">
        <f>'Population at Risk'!AM231/'Population at Risk'!AM$5</f>
        <v>0</v>
      </c>
      <c r="AN231" s="3">
        <f>'Population at Risk'!AN231/'Population at Risk'!AN$5</f>
        <v>0</v>
      </c>
      <c r="AO231" s="3">
        <f>'Population at Risk'!AO231/'Population at Risk'!AO$5</f>
        <v>0</v>
      </c>
      <c r="AP231" s="3">
        <f>'Population at Risk'!AP231/'Population at Risk'!AP$5</f>
        <v>0</v>
      </c>
      <c r="AQ231" s="3">
        <f>'Population at Risk'!AQ231/'Population at Risk'!AQ$5</f>
        <v>0</v>
      </c>
      <c r="AR231" s="3">
        <f>'Population at Risk'!AR231/'Population at Risk'!AR$5</f>
        <v>0</v>
      </c>
      <c r="AS231" s="3">
        <f>'Population at Risk'!AS231/'Population at Risk'!AS$5</f>
        <v>0</v>
      </c>
      <c r="AT231" s="3">
        <f>'Population at Risk'!AT231/'Population at Risk'!AT$5</f>
        <v>0</v>
      </c>
      <c r="AU231" s="3">
        <f>'Population at Risk'!AU231/'Population at Risk'!AU$5</f>
        <v>0</v>
      </c>
      <c r="AV231" s="3">
        <f>'Population at Risk'!AV231/'Population at Risk'!AV$5</f>
        <v>0</v>
      </c>
      <c r="AW231" s="3">
        <f>'Population at Risk'!AW231/'Population at Risk'!AW$5</f>
        <v>0</v>
      </c>
      <c r="AX231" s="3">
        <f>'Population at Risk'!AX231/'Population at Risk'!AX$5</f>
        <v>0</v>
      </c>
      <c r="AY231" s="3">
        <f>'Population at Risk'!AY231/'Population at Risk'!AY$5</f>
        <v>0</v>
      </c>
      <c r="AZ231" s="3">
        <f>'Population at Risk'!AZ231/'Population at Risk'!AZ$5</f>
        <v>0</v>
      </c>
      <c r="BA231" s="3">
        <f>'Population at Risk'!BA231/'Population at Risk'!BA$5</f>
        <v>0</v>
      </c>
      <c r="BB231" s="3">
        <f>'Population at Risk'!BB231/'Population at Risk'!BB$5</f>
        <v>0</v>
      </c>
      <c r="BC231" s="5">
        <f>'Population at Risk'!BC231/'Population at Risk'!BC$5</f>
        <v>0</v>
      </c>
      <c r="BD231" s="9">
        <v>229</v>
      </c>
    </row>
    <row r="232" spans="1:56" x14ac:dyDescent="0.35">
      <c r="A232" s="3"/>
      <c r="B232" s="3" t="s">
        <v>46</v>
      </c>
      <c r="C232" s="60">
        <f>'Population at Risk'!C232/'Population at Risk'!C$5</f>
        <v>0</v>
      </c>
      <c r="D232" s="3">
        <f>'Population at Risk'!D232/'Population at Risk'!D$5</f>
        <v>0</v>
      </c>
      <c r="E232" s="3">
        <f>'Population at Risk'!E232/'Population at Risk'!E$5</f>
        <v>0</v>
      </c>
      <c r="F232" s="3">
        <f>'Population at Risk'!F232/'Population at Risk'!F$5</f>
        <v>0</v>
      </c>
      <c r="G232" s="3">
        <f>'Population at Risk'!G232/'Population at Risk'!G$5</f>
        <v>0</v>
      </c>
      <c r="H232" s="3">
        <f>'Population at Risk'!H232/'Population at Risk'!H$5</f>
        <v>0</v>
      </c>
      <c r="I232" s="3">
        <f>'Population at Risk'!I232/'Population at Risk'!I$5</f>
        <v>0</v>
      </c>
      <c r="J232" s="3">
        <f>'Population at Risk'!J232/'Population at Risk'!J$5</f>
        <v>0</v>
      </c>
      <c r="K232" s="3">
        <f>'Population at Risk'!K232/'Population at Risk'!K$5</f>
        <v>0</v>
      </c>
      <c r="L232" s="3">
        <f>'Population at Risk'!L232/'Population at Risk'!L$5</f>
        <v>0</v>
      </c>
      <c r="M232" s="3">
        <f>'Population at Risk'!M232/'Population at Risk'!M$5</f>
        <v>0</v>
      </c>
      <c r="N232" s="3">
        <f>'Population at Risk'!N232/'Population at Risk'!N$5</f>
        <v>0</v>
      </c>
      <c r="O232" s="3">
        <f>'Population at Risk'!O232/'Population at Risk'!O$5</f>
        <v>0</v>
      </c>
      <c r="P232" s="3">
        <f>'Population at Risk'!P232/'Population at Risk'!P$5</f>
        <v>0</v>
      </c>
      <c r="Q232" s="3">
        <f>'Population at Risk'!Q232/'Population at Risk'!Q$5</f>
        <v>0</v>
      </c>
      <c r="R232" s="3">
        <f>'Population at Risk'!R232/'Population at Risk'!R$5</f>
        <v>0</v>
      </c>
      <c r="S232" s="3">
        <f>'Population at Risk'!S232/'Population at Risk'!S$5</f>
        <v>0</v>
      </c>
      <c r="T232" s="3">
        <f>'Population at Risk'!T232/'Population at Risk'!T$5</f>
        <v>0</v>
      </c>
      <c r="U232" s="3">
        <f>'Population at Risk'!U232/'Population at Risk'!U$5</f>
        <v>0</v>
      </c>
      <c r="V232" s="3">
        <f>'Population at Risk'!V232/'Population at Risk'!V$5</f>
        <v>0</v>
      </c>
      <c r="W232" s="3">
        <f>'Population at Risk'!W232/'Population at Risk'!W$5</f>
        <v>0</v>
      </c>
      <c r="X232" s="3">
        <f>'Population at Risk'!X232/'Population at Risk'!X$5</f>
        <v>0</v>
      </c>
      <c r="Y232" s="3">
        <f>'Population at Risk'!Y232/'Population at Risk'!Y$5</f>
        <v>0</v>
      </c>
      <c r="Z232" s="3">
        <f>'Population at Risk'!Z232/'Population at Risk'!Z$5</f>
        <v>0</v>
      </c>
      <c r="AA232" s="3">
        <f>'Population at Risk'!AA232/'Population at Risk'!AA$5</f>
        <v>0</v>
      </c>
      <c r="AB232" s="3">
        <f>'Population at Risk'!AB232/'Population at Risk'!AB$5</f>
        <v>0</v>
      </c>
      <c r="AC232" s="3">
        <f>'Population at Risk'!AC232/'Population at Risk'!AC$5</f>
        <v>0</v>
      </c>
      <c r="AD232" s="3">
        <f>'Population at Risk'!AD232/'Population at Risk'!AD$5</f>
        <v>0</v>
      </c>
      <c r="AE232" s="3">
        <f>'Population at Risk'!AE232/'Population at Risk'!AE$5</f>
        <v>0</v>
      </c>
      <c r="AF232" s="3">
        <f>'Population at Risk'!AF232/'Population at Risk'!AF$5</f>
        <v>0</v>
      </c>
      <c r="AG232" s="3">
        <f>'Population at Risk'!AG232/'Population at Risk'!AG$5</f>
        <v>0</v>
      </c>
      <c r="AH232" s="3">
        <f>'Population at Risk'!AH232/'Population at Risk'!AH$5</f>
        <v>0</v>
      </c>
      <c r="AI232" s="3">
        <f>'Population at Risk'!AI232/'Population at Risk'!AI$5</f>
        <v>0</v>
      </c>
      <c r="AJ232" s="3">
        <f>'Population at Risk'!AJ232/'Population at Risk'!AJ$5</f>
        <v>0</v>
      </c>
      <c r="AK232" s="3">
        <f>'Population at Risk'!AK232/'Population at Risk'!AK$5</f>
        <v>0</v>
      </c>
      <c r="AL232" s="3">
        <f>'Population at Risk'!AL232/'Population at Risk'!AL$5</f>
        <v>0</v>
      </c>
      <c r="AM232" s="3">
        <f>'Population at Risk'!AM232/'Population at Risk'!AM$5</f>
        <v>0</v>
      </c>
      <c r="AN232" s="3">
        <f>'Population at Risk'!AN232/'Population at Risk'!AN$5</f>
        <v>0</v>
      </c>
      <c r="AO232" s="3">
        <f>'Population at Risk'!AO232/'Population at Risk'!AO$5</f>
        <v>0</v>
      </c>
      <c r="AP232" s="3">
        <f>'Population at Risk'!AP232/'Population at Risk'!AP$5</f>
        <v>0</v>
      </c>
      <c r="AQ232" s="3">
        <f>'Population at Risk'!AQ232/'Population at Risk'!AQ$5</f>
        <v>0</v>
      </c>
      <c r="AR232" s="3">
        <f>'Population at Risk'!AR232/'Population at Risk'!AR$5</f>
        <v>0</v>
      </c>
      <c r="AS232" s="3">
        <f>'Population at Risk'!AS232/'Population at Risk'!AS$5</f>
        <v>0</v>
      </c>
      <c r="AT232" s="3">
        <f>'Population at Risk'!AT232/'Population at Risk'!AT$5</f>
        <v>0</v>
      </c>
      <c r="AU232" s="3">
        <f>'Population at Risk'!AU232/'Population at Risk'!AU$5</f>
        <v>0</v>
      </c>
      <c r="AV232" s="3">
        <f>'Population at Risk'!AV232/'Population at Risk'!AV$5</f>
        <v>0</v>
      </c>
      <c r="AW232" s="3">
        <f>'Population at Risk'!AW232/'Population at Risk'!AW$5</f>
        <v>0</v>
      </c>
      <c r="AX232" s="3">
        <f>'Population at Risk'!AX232/'Population at Risk'!AX$5</f>
        <v>0</v>
      </c>
      <c r="AY232" s="3">
        <f>'Population at Risk'!AY232/'Population at Risk'!AY$5</f>
        <v>0</v>
      </c>
      <c r="AZ232" s="3">
        <f>'Population at Risk'!AZ232/'Population at Risk'!AZ$5</f>
        <v>0</v>
      </c>
      <c r="BA232" s="3">
        <f>'Population at Risk'!BA232/'Population at Risk'!BA$5</f>
        <v>0</v>
      </c>
      <c r="BB232" s="3">
        <f>'Population at Risk'!BB232/'Population at Risk'!BB$5</f>
        <v>0</v>
      </c>
      <c r="BC232" s="5">
        <f>'Population at Risk'!BC232/'Population at Risk'!BC$5</f>
        <v>0</v>
      </c>
      <c r="BD232" s="9">
        <v>230</v>
      </c>
    </row>
    <row r="233" spans="1:56" x14ac:dyDescent="0.35">
      <c r="A233" s="3"/>
      <c r="B233" s="3" t="s">
        <v>77</v>
      </c>
      <c r="C233" s="60">
        <f>'Population at Risk'!C233/'Population at Risk'!C$5</f>
        <v>0</v>
      </c>
      <c r="D233" s="3">
        <f>'Population at Risk'!D233/'Population at Risk'!D$5</f>
        <v>0</v>
      </c>
      <c r="E233" s="3">
        <f>'Population at Risk'!E233/'Population at Risk'!E$5</f>
        <v>0</v>
      </c>
      <c r="F233" s="3">
        <f>'Population at Risk'!F233/'Population at Risk'!F$5</f>
        <v>0</v>
      </c>
      <c r="G233" s="3">
        <f>'Population at Risk'!G233/'Population at Risk'!G$5</f>
        <v>0</v>
      </c>
      <c r="H233" s="3">
        <f>'Population at Risk'!H233/'Population at Risk'!H$5</f>
        <v>0</v>
      </c>
      <c r="I233" s="3">
        <f>'Population at Risk'!I233/'Population at Risk'!I$5</f>
        <v>0</v>
      </c>
      <c r="J233" s="3">
        <f>'Population at Risk'!J233/'Population at Risk'!J$5</f>
        <v>0</v>
      </c>
      <c r="K233" s="3">
        <f>'Population at Risk'!K233/'Population at Risk'!K$5</f>
        <v>0</v>
      </c>
      <c r="L233" s="3">
        <f>'Population at Risk'!L233/'Population at Risk'!L$5</f>
        <v>0</v>
      </c>
      <c r="M233" s="3">
        <f>'Population at Risk'!M233/'Population at Risk'!M$5</f>
        <v>0</v>
      </c>
      <c r="N233" s="3">
        <f>'Population at Risk'!N233/'Population at Risk'!N$5</f>
        <v>0</v>
      </c>
      <c r="O233" s="3">
        <f>'Population at Risk'!O233/'Population at Risk'!O$5</f>
        <v>0</v>
      </c>
      <c r="P233" s="3">
        <f>'Population at Risk'!P233/'Population at Risk'!P$5</f>
        <v>0</v>
      </c>
      <c r="Q233" s="3">
        <f>'Population at Risk'!Q233/'Population at Risk'!Q$5</f>
        <v>0</v>
      </c>
      <c r="R233" s="3">
        <f>'Population at Risk'!R233/'Population at Risk'!R$5</f>
        <v>0</v>
      </c>
      <c r="S233" s="3">
        <f>'Population at Risk'!S233/'Population at Risk'!S$5</f>
        <v>0</v>
      </c>
      <c r="T233" s="3">
        <f>'Population at Risk'!T233/'Population at Risk'!T$5</f>
        <v>0</v>
      </c>
      <c r="U233" s="3">
        <f>'Population at Risk'!U233/'Population at Risk'!U$5</f>
        <v>0</v>
      </c>
      <c r="V233" s="3">
        <f>'Population at Risk'!V233/'Population at Risk'!V$5</f>
        <v>0</v>
      </c>
      <c r="W233" s="3">
        <f>'Population at Risk'!W233/'Population at Risk'!W$5</f>
        <v>0</v>
      </c>
      <c r="X233" s="3">
        <f>'Population at Risk'!X233/'Population at Risk'!X$5</f>
        <v>0</v>
      </c>
      <c r="Y233" s="3">
        <f>'Population at Risk'!Y233/'Population at Risk'!Y$5</f>
        <v>0</v>
      </c>
      <c r="Z233" s="3">
        <f>'Population at Risk'!Z233/'Population at Risk'!Z$5</f>
        <v>0</v>
      </c>
      <c r="AA233" s="3">
        <f>'Population at Risk'!AA233/'Population at Risk'!AA$5</f>
        <v>0</v>
      </c>
      <c r="AB233" s="3">
        <f>'Population at Risk'!AB233/'Population at Risk'!AB$5</f>
        <v>0</v>
      </c>
      <c r="AC233" s="3">
        <f>'Population at Risk'!AC233/'Population at Risk'!AC$5</f>
        <v>0</v>
      </c>
      <c r="AD233" s="3">
        <f>'Population at Risk'!AD233/'Population at Risk'!AD$5</f>
        <v>0</v>
      </c>
      <c r="AE233" s="3">
        <f>'Population at Risk'!AE233/'Population at Risk'!AE$5</f>
        <v>0</v>
      </c>
      <c r="AF233" s="3">
        <f>'Population at Risk'!AF233/'Population at Risk'!AF$5</f>
        <v>0</v>
      </c>
      <c r="AG233" s="3">
        <f>'Population at Risk'!AG233/'Population at Risk'!AG$5</f>
        <v>0</v>
      </c>
      <c r="AH233" s="3">
        <f>'Population at Risk'!AH233/'Population at Risk'!AH$5</f>
        <v>0</v>
      </c>
      <c r="AI233" s="3">
        <f>'Population at Risk'!AI233/'Population at Risk'!AI$5</f>
        <v>0</v>
      </c>
      <c r="AJ233" s="3">
        <f>'Population at Risk'!AJ233/'Population at Risk'!AJ$5</f>
        <v>0</v>
      </c>
      <c r="AK233" s="3">
        <f>'Population at Risk'!AK233/'Population at Risk'!AK$5</f>
        <v>0</v>
      </c>
      <c r="AL233" s="3">
        <f>'Population at Risk'!AL233/'Population at Risk'!AL$5</f>
        <v>0</v>
      </c>
      <c r="AM233" s="3">
        <f>'Population at Risk'!AM233/'Population at Risk'!AM$5</f>
        <v>0</v>
      </c>
      <c r="AN233" s="3">
        <f>'Population at Risk'!AN233/'Population at Risk'!AN$5</f>
        <v>0</v>
      </c>
      <c r="AO233" s="3">
        <f>'Population at Risk'!AO233/'Population at Risk'!AO$5</f>
        <v>0</v>
      </c>
      <c r="AP233" s="3">
        <f>'Population at Risk'!AP233/'Population at Risk'!AP$5</f>
        <v>0</v>
      </c>
      <c r="AQ233" s="3">
        <f>'Population at Risk'!AQ233/'Population at Risk'!AQ$5</f>
        <v>0</v>
      </c>
      <c r="AR233" s="3">
        <f>'Population at Risk'!AR233/'Population at Risk'!AR$5</f>
        <v>0</v>
      </c>
      <c r="AS233" s="3">
        <f>'Population at Risk'!AS233/'Population at Risk'!AS$5</f>
        <v>0</v>
      </c>
      <c r="AT233" s="3">
        <f>'Population at Risk'!AT233/'Population at Risk'!AT$5</f>
        <v>0</v>
      </c>
      <c r="AU233" s="3">
        <f>'Population at Risk'!AU233/'Population at Risk'!AU$5</f>
        <v>0</v>
      </c>
      <c r="AV233" s="3">
        <f>'Population at Risk'!AV233/'Population at Risk'!AV$5</f>
        <v>0</v>
      </c>
      <c r="AW233" s="3">
        <f>'Population at Risk'!AW233/'Population at Risk'!AW$5</f>
        <v>0</v>
      </c>
      <c r="AX233" s="3">
        <f>'Population at Risk'!AX233/'Population at Risk'!AX$5</f>
        <v>0</v>
      </c>
      <c r="AY233" s="3">
        <f>'Population at Risk'!AY233/'Population at Risk'!AY$5</f>
        <v>0</v>
      </c>
      <c r="AZ233" s="3">
        <f>'Population at Risk'!AZ233/'Population at Risk'!AZ$5</f>
        <v>0</v>
      </c>
      <c r="BA233" s="3">
        <f>'Population at Risk'!BA233/'Population at Risk'!BA$5</f>
        <v>0</v>
      </c>
      <c r="BB233" s="3">
        <f>'Population at Risk'!BB233/'Population at Risk'!BB$5</f>
        <v>0</v>
      </c>
      <c r="BC233" s="5">
        <f>'Population at Risk'!BC233/'Population at Risk'!BC$5</f>
        <v>0</v>
      </c>
      <c r="BD233" s="9">
        <v>231</v>
      </c>
    </row>
    <row r="234" spans="1:56" x14ac:dyDescent="0.35">
      <c r="A234" s="3"/>
      <c r="B234" s="3" t="s">
        <v>47</v>
      </c>
      <c r="C234" s="60">
        <f>'Population at Risk'!C234/'Population at Risk'!C$5</f>
        <v>2.1284849820278357E-3</v>
      </c>
      <c r="D234" s="3">
        <f>'Population at Risk'!D234/'Population at Risk'!D$5</f>
        <v>2.1972520858639082E-3</v>
      </c>
      <c r="E234" s="3">
        <f>'Population at Risk'!E234/'Population at Risk'!E$5</f>
        <v>2.2570295024724385E-3</v>
      </c>
      <c r="F234" s="3">
        <f>'Population at Risk'!F234/'Population at Risk'!F$5</f>
        <v>9.320823553463991E-4</v>
      </c>
      <c r="G234" s="3">
        <f>'Population at Risk'!G234/'Population at Risk'!G$5</f>
        <v>7.6001010392964222E-4</v>
      </c>
      <c r="H234" s="3">
        <f>'Population at Risk'!H234/'Population at Risk'!H$5</f>
        <v>6.8311159644404425E-4</v>
      </c>
      <c r="I234" s="3">
        <f>'Population at Risk'!I234/'Population at Risk'!I$5</f>
        <v>5.8601994996915229E-4</v>
      </c>
      <c r="J234" s="3">
        <f>'Population at Risk'!J234/'Population at Risk'!J$5</f>
        <v>1.902627790261385E-3</v>
      </c>
      <c r="K234" s="3">
        <f>'Population at Risk'!K234/'Population at Risk'!K$5</f>
        <v>6.5635500199547384E-4</v>
      </c>
      <c r="L234" s="3">
        <f>'Population at Risk'!L234/'Population at Risk'!L$5</f>
        <v>4.2903189134627773E-4</v>
      </c>
      <c r="M234" s="3">
        <f>'Population at Risk'!M234/'Population at Risk'!M$5</f>
        <v>4.2903189134627779E-4</v>
      </c>
      <c r="N234" s="3">
        <f>'Population at Risk'!N234/'Population at Risk'!N$5</f>
        <v>1.016078832752537E-3</v>
      </c>
      <c r="O234" s="3">
        <f>'Population at Risk'!O234/'Population at Risk'!O$5</f>
        <v>6.1203399891070231E-4</v>
      </c>
      <c r="P234" s="3">
        <f>'Population at Risk'!P234/'Population at Risk'!P$5</f>
        <v>3.8036553888973301E-3</v>
      </c>
      <c r="Q234" s="3">
        <f>'Population at Risk'!Q234/'Population at Risk'!Q$5</f>
        <v>8.4388264420330703E-4</v>
      </c>
      <c r="R234" s="3">
        <f>'Population at Risk'!R234/'Population at Risk'!R$5</f>
        <v>4.7240933653979978E-3</v>
      </c>
      <c r="S234" s="3">
        <f>'Population at Risk'!S234/'Population at Risk'!S$5</f>
        <v>1.6045297066805055E-3</v>
      </c>
      <c r="T234" s="3">
        <f>'Population at Risk'!T234/'Population at Risk'!T$5</f>
        <v>2.7032709598128948E-3</v>
      </c>
      <c r="U234" s="3">
        <f>'Population at Risk'!U234/'Population at Risk'!U$5</f>
        <v>0</v>
      </c>
      <c r="V234" s="3">
        <f>'Population at Risk'!V234/'Population at Risk'!V$5</f>
        <v>1.0221649664248816E-3</v>
      </c>
      <c r="W234" s="3">
        <f>'Population at Risk'!W234/'Population at Risk'!W$5</f>
        <v>1.3879710897840168E-3</v>
      </c>
      <c r="X234" s="3">
        <f>'Population at Risk'!X234/'Population at Risk'!X$5</f>
        <v>1.3879710897840177E-3</v>
      </c>
      <c r="Y234" s="3">
        <f>'Population at Risk'!Y234/'Population at Risk'!Y$5</f>
        <v>1.4464094499848628E-3</v>
      </c>
      <c r="Z234" s="3">
        <f>'Population at Risk'!Z234/'Population at Risk'!Z$5</f>
        <v>4.3243957490078769E-4</v>
      </c>
      <c r="AA234" s="3">
        <f>'Population at Risk'!AA234/'Population at Risk'!AA$5</f>
        <v>9.5546422810503069E-4</v>
      </c>
      <c r="AB234" s="3">
        <f>'Population at Risk'!AB234/'Population at Risk'!AB$5</f>
        <v>2.140408487713341E-3</v>
      </c>
      <c r="AC234" s="3">
        <f>'Population at Risk'!AC234/'Population at Risk'!AC$5</f>
        <v>1.0852266873243399E-3</v>
      </c>
      <c r="AD234" s="3">
        <f>'Population at Risk'!AD234/'Population at Risk'!AD$5</f>
        <v>5.26569425881887E-4</v>
      </c>
      <c r="AE234" s="3">
        <f>'Population at Risk'!AE234/'Population at Risk'!AE$5</f>
        <v>4.6106963277829307E-4</v>
      </c>
      <c r="AF234" s="3">
        <f>'Population at Risk'!AF234/'Population at Risk'!AF$5</f>
        <v>6.6061434442353864E-4</v>
      </c>
      <c r="AG234" s="3">
        <f>'Population at Risk'!AG234/'Population at Risk'!AG$5</f>
        <v>4.6106963277829297E-4</v>
      </c>
      <c r="AH234" s="3">
        <f>'Population at Risk'!AH234/'Population at Risk'!AH$5</f>
        <v>7.0787537517229889E-4</v>
      </c>
      <c r="AI234" s="3">
        <f>'Population at Risk'!AI234/'Population at Risk'!AI$5</f>
        <v>1.8524643187516666E-3</v>
      </c>
      <c r="AJ234" s="3">
        <f>'Population at Risk'!AJ234/'Population at Risk'!AJ$5</f>
        <v>9.4711814504593083E-4</v>
      </c>
      <c r="AK234" s="3">
        <f>'Population at Risk'!AK234/'Population at Risk'!AK$5</f>
        <v>1.7739642388524906E-3</v>
      </c>
      <c r="AL234" s="3">
        <f>'Population at Risk'!AL234/'Population at Risk'!AL$5</f>
        <v>4.465412355921543E-4</v>
      </c>
      <c r="AM234" s="3">
        <f>'Population at Risk'!AM234/'Population at Risk'!AM$5</f>
        <v>5.6027097986796213E-4</v>
      </c>
      <c r="AN234" s="3">
        <f>'Population at Risk'!AN234/'Population at Risk'!AN$5</f>
        <v>3.0530784301687728E-4</v>
      </c>
      <c r="AO234" s="3">
        <f>'Population at Risk'!AO234/'Population at Risk'!AO$5</f>
        <v>3.0530784301687733E-4</v>
      </c>
      <c r="AP234" s="3">
        <f>'Population at Risk'!AP234/'Population at Risk'!AP$5</f>
        <v>9.6832028569136244E-4</v>
      </c>
      <c r="AQ234" s="3">
        <f>'Population at Risk'!AQ234/'Population at Risk'!AQ$5</f>
        <v>1.3389311661328471E-3</v>
      </c>
      <c r="AR234" s="3">
        <f>'Population at Risk'!AR234/'Population at Risk'!AR$5</f>
        <v>1.1777502822269883E-3</v>
      </c>
      <c r="AS234" s="3">
        <f>'Population at Risk'!AS234/'Population at Risk'!AS$5</f>
        <v>5.3534020890214594E-4</v>
      </c>
      <c r="AT234" s="3">
        <f>'Population at Risk'!AT234/'Population at Risk'!AT$5</f>
        <v>0</v>
      </c>
      <c r="AU234" s="3">
        <f>'Population at Risk'!AU234/'Population at Risk'!AU$5</f>
        <v>0</v>
      </c>
      <c r="AV234" s="3">
        <f>'Population at Risk'!AV234/'Population at Risk'!AV$5</f>
        <v>1.1401899051422318E-3</v>
      </c>
      <c r="AW234" s="3">
        <f>'Population at Risk'!AW234/'Population at Risk'!AW$5</f>
        <v>8.8569722551286897E-4</v>
      </c>
      <c r="AX234" s="3">
        <f>'Population at Risk'!AX234/'Population at Risk'!AX$5</f>
        <v>2.8019732425466977E-3</v>
      </c>
      <c r="AY234" s="3">
        <f>'Population at Risk'!AY234/'Population at Risk'!AY$5</f>
        <v>1.1542440871513209E-3</v>
      </c>
      <c r="AZ234" s="3">
        <f>'Population at Risk'!AZ234/'Population at Risk'!AZ$5</f>
        <v>9.4399284669349326E-4</v>
      </c>
      <c r="BA234" s="3">
        <f>'Population at Risk'!BA234/'Population at Risk'!BA$5</f>
        <v>3.0602105473475884E-4</v>
      </c>
      <c r="BB234" s="3">
        <f>'Population at Risk'!BB234/'Population at Risk'!BB$5</f>
        <v>1.0386795824964946E-3</v>
      </c>
      <c r="BC234" s="5">
        <f>'Population at Risk'!BC234/'Population at Risk'!BC$5</f>
        <v>0</v>
      </c>
      <c r="BD234" s="9">
        <v>232</v>
      </c>
    </row>
    <row r="235" spans="1:56" x14ac:dyDescent="0.35">
      <c r="A235" s="3"/>
      <c r="B235" s="3" t="s">
        <v>48</v>
      </c>
      <c r="C235" s="60">
        <f>'Population at Risk'!C235/'Population at Risk'!C$5</f>
        <v>3.5428301583016512E-3</v>
      </c>
      <c r="D235" s="3">
        <f>'Population at Risk'!D235/'Population at Risk'!D$5</f>
        <v>2.9557883433414434E-3</v>
      </c>
      <c r="E235" s="3">
        <f>'Population at Risk'!E235/'Population at Risk'!E$5</f>
        <v>2.4371824242117352E-3</v>
      </c>
      <c r="F235" s="3">
        <f>'Population at Risk'!F235/'Population at Risk'!F$5</f>
        <v>9.728493768526034E-4</v>
      </c>
      <c r="G235" s="3">
        <f>'Population at Risk'!G235/'Population at Risk'!G$5</f>
        <v>2.0131220014803024E-3</v>
      </c>
      <c r="H235" s="3">
        <f>'Population at Risk'!H235/'Population at Risk'!H$5</f>
        <v>7.4639552788950984E-4</v>
      </c>
      <c r="I235" s="3">
        <f>'Population at Risk'!I235/'Population at Risk'!I$5</f>
        <v>4.8166023285135801E-4</v>
      </c>
      <c r="J235" s="3">
        <f>'Population at Risk'!J235/'Population at Risk'!J$5</f>
        <v>2.1555691102041613E-3</v>
      </c>
      <c r="K235" s="3">
        <f>'Population at Risk'!K235/'Population at Risk'!K$5</f>
        <v>6.8561923775323382E-4</v>
      </c>
      <c r="L235" s="3">
        <f>'Population at Risk'!L235/'Population at Risk'!L$5</f>
        <v>4.7118239295222778E-4</v>
      </c>
      <c r="M235" s="3">
        <f>'Population at Risk'!M235/'Population at Risk'!M$5</f>
        <v>4.7118239295222789E-4</v>
      </c>
      <c r="N235" s="3">
        <f>'Population at Risk'!N235/'Population at Risk'!N$5</f>
        <v>1.2892698396718512E-3</v>
      </c>
      <c r="O235" s="3">
        <f>'Population at Risk'!O235/'Population at Risk'!O$5</f>
        <v>6.9400283805052859E-4</v>
      </c>
      <c r="P235" s="3">
        <f>'Population at Risk'!P235/'Population at Risk'!P$5</f>
        <v>4.518471285027555E-3</v>
      </c>
      <c r="Q235" s="3">
        <f>'Population at Risk'!Q235/'Population at Risk'!Q$5</f>
        <v>1.071446503314311E-3</v>
      </c>
      <c r="R235" s="3">
        <f>'Population at Risk'!R235/'Population at Risk'!R$5</f>
        <v>5.178515172089589E-3</v>
      </c>
      <c r="S235" s="3">
        <f>'Population at Risk'!S235/'Population at Risk'!S$5</f>
        <v>2.6091218860437694E-3</v>
      </c>
      <c r="T235" s="3">
        <f>'Population at Risk'!T235/'Population at Risk'!T$5</f>
        <v>4.9356002123988876E-3</v>
      </c>
      <c r="U235" s="3">
        <f>'Population at Risk'!U235/'Population at Risk'!U$5</f>
        <v>0</v>
      </c>
      <c r="V235" s="3">
        <f>'Population at Risk'!V235/'Population at Risk'!V$5</f>
        <v>1.2011882091320643E-3</v>
      </c>
      <c r="W235" s="3">
        <f>'Population at Risk'!W235/'Population at Risk'!W$5</f>
        <v>2.2767819344346992E-3</v>
      </c>
      <c r="X235" s="3">
        <f>'Population at Risk'!X235/'Population at Risk'!X$5</f>
        <v>2.2767819344347005E-3</v>
      </c>
      <c r="Y235" s="3">
        <f>'Population at Risk'!Y235/'Population at Risk'!Y$5</f>
        <v>1.661395728527781E-3</v>
      </c>
      <c r="Z235" s="3">
        <f>'Population at Risk'!Z235/'Population at Risk'!Z$5</f>
        <v>1.0324659151506649E-3</v>
      </c>
      <c r="AA235" s="3">
        <f>'Population at Risk'!AA235/'Population at Risk'!AA$5</f>
        <v>1.3062997656406695E-3</v>
      </c>
      <c r="AB235" s="3">
        <f>'Population at Risk'!AB235/'Population at Risk'!AB$5</f>
        <v>2.8675571704199192E-3</v>
      </c>
      <c r="AC235" s="3">
        <f>'Population at Risk'!AC235/'Population at Risk'!AC$5</f>
        <v>1.5636082390590026E-3</v>
      </c>
      <c r="AD235" s="3">
        <f>'Population at Risk'!AD235/'Population at Risk'!AD$5</f>
        <v>8.6625090205029876E-4</v>
      </c>
      <c r="AE235" s="3">
        <f>'Population at Risk'!AE235/'Population at Risk'!AE$5</f>
        <v>4.4625615060067729E-4</v>
      </c>
      <c r="AF235" s="3">
        <f>'Population at Risk'!AF235/'Population at Risk'!AF$5</f>
        <v>6.0260918247415475E-4</v>
      </c>
      <c r="AG235" s="3">
        <f>'Population at Risk'!AG235/'Population at Risk'!AG$5</f>
        <v>4.4625615060067713E-4</v>
      </c>
      <c r="AH235" s="3">
        <f>'Population at Risk'!AH235/'Population at Risk'!AH$5</f>
        <v>8.2157556496681319E-4</v>
      </c>
      <c r="AI235" s="3">
        <f>'Population at Risk'!AI235/'Population at Risk'!AI$5</f>
        <v>3.0701224740200036E-3</v>
      </c>
      <c r="AJ235" s="3">
        <f>'Population at Risk'!AJ235/'Population at Risk'!AJ$5</f>
        <v>1.0634783742944308E-3</v>
      </c>
      <c r="AK235" s="3">
        <f>'Population at Risk'!AK235/'Population at Risk'!AK$5</f>
        <v>2.3114401589021689E-3</v>
      </c>
      <c r="AL235" s="3">
        <f>'Population at Risk'!AL235/'Population at Risk'!AL$5</f>
        <v>4.7079427394699982E-4</v>
      </c>
      <c r="AM235" s="3">
        <f>'Population at Risk'!AM235/'Population at Risk'!AM$5</f>
        <v>6.2970918150408867E-4</v>
      </c>
      <c r="AN235" s="3">
        <f>'Population at Risk'!AN235/'Population at Risk'!AN$5</f>
        <v>4.7831562072644105E-4</v>
      </c>
      <c r="AO235" s="3">
        <f>'Population at Risk'!AO235/'Population at Risk'!AO$5</f>
        <v>4.783156207264411E-4</v>
      </c>
      <c r="AP235" s="3">
        <f>'Population at Risk'!AP235/'Population at Risk'!AP$5</f>
        <v>1.1179392187235348E-3</v>
      </c>
      <c r="AQ235" s="3">
        <f>'Population at Risk'!AQ235/'Population at Risk'!AQ$5</f>
        <v>1.5516133730275954E-3</v>
      </c>
      <c r="AR235" s="3">
        <f>'Population at Risk'!AR235/'Population at Risk'!AR$5</f>
        <v>1.6663238374437588E-3</v>
      </c>
      <c r="AS235" s="3">
        <f>'Population at Risk'!AS235/'Population at Risk'!AS$5</f>
        <v>4.4000565115244868E-4</v>
      </c>
      <c r="AT235" s="3">
        <f>'Population at Risk'!AT235/'Population at Risk'!AT$5</f>
        <v>0</v>
      </c>
      <c r="AU235" s="3">
        <f>'Population at Risk'!AU235/'Population at Risk'!AU$5</f>
        <v>0</v>
      </c>
      <c r="AV235" s="3">
        <f>'Population at Risk'!AV235/'Population at Risk'!AV$5</f>
        <v>1.241590193148952E-3</v>
      </c>
      <c r="AW235" s="3">
        <f>'Population at Risk'!AW235/'Population at Risk'!AW$5</f>
        <v>1.0521154937212492E-3</v>
      </c>
      <c r="AX235" s="3">
        <f>'Population at Risk'!AX235/'Population at Risk'!AX$5</f>
        <v>3.2118865561820181E-3</v>
      </c>
      <c r="AY235" s="3">
        <f>'Population at Risk'!AY235/'Population at Risk'!AY$5</f>
        <v>1.651502515454252E-3</v>
      </c>
      <c r="AZ235" s="3">
        <f>'Population at Risk'!AZ235/'Population at Risk'!AZ$5</f>
        <v>1.0992149940798285E-3</v>
      </c>
      <c r="BA235" s="3">
        <f>'Population at Risk'!BA235/'Population at Risk'!BA$5</f>
        <v>3.8819337498761073E-4</v>
      </c>
      <c r="BB235" s="3">
        <f>'Population at Risk'!BB235/'Population at Risk'!BB$5</f>
        <v>1.1150004703033554E-3</v>
      </c>
      <c r="BC235" s="5">
        <f>'Population at Risk'!BC235/'Population at Risk'!BC$5</f>
        <v>0</v>
      </c>
      <c r="BD235" s="9">
        <v>233</v>
      </c>
    </row>
    <row r="236" spans="1:56" x14ac:dyDescent="0.35">
      <c r="A236" s="3"/>
      <c r="B236" s="3" t="s">
        <v>49</v>
      </c>
      <c r="C236" s="60">
        <f>'Population at Risk'!C236/'Population at Risk'!C$5</f>
        <v>1.6344725591998642E-2</v>
      </c>
      <c r="D236" s="3">
        <f>'Population at Risk'!D236/'Population at Risk'!D$5</f>
        <v>1.1589276300342797E-2</v>
      </c>
      <c r="E236" s="3">
        <f>'Population at Risk'!E236/'Population at Risk'!E$5</f>
        <v>7.3929317739021483E-3</v>
      </c>
      <c r="F236" s="3">
        <f>'Population at Risk'!F236/'Population at Risk'!F$5</f>
        <v>2.404142243543554E-3</v>
      </c>
      <c r="G236" s="3">
        <f>'Population at Risk'!G236/'Population at Risk'!G$5</f>
        <v>4.9695992018885136E-3</v>
      </c>
      <c r="H236" s="3">
        <f>'Population at Risk'!H236/'Population at Risk'!H$5</f>
        <v>1.6448171219043844E-3</v>
      </c>
      <c r="I236" s="3">
        <f>'Population at Risk'!I236/'Population at Risk'!I$5</f>
        <v>1.0516462405985711E-3</v>
      </c>
      <c r="J236" s="3">
        <f>'Population at Risk'!J236/'Population at Risk'!J$5</f>
        <v>3.5553957583176715E-3</v>
      </c>
      <c r="K236" s="3">
        <f>'Population at Risk'!K236/'Population at Risk'!K$5</f>
        <v>1.5176409039531281E-3</v>
      </c>
      <c r="L236" s="3">
        <f>'Population at Risk'!L236/'Population at Risk'!L$5</f>
        <v>1.2402729138162197E-3</v>
      </c>
      <c r="M236" s="3">
        <f>'Population at Risk'!M236/'Population at Risk'!M$5</f>
        <v>1.2402729138162201E-3</v>
      </c>
      <c r="N236" s="3">
        <f>'Population at Risk'!N236/'Population at Risk'!N$5</f>
        <v>3.7823663216107399E-3</v>
      </c>
      <c r="O236" s="3">
        <f>'Population at Risk'!O236/'Population at Risk'!O$5</f>
        <v>1.7595018723211891E-3</v>
      </c>
      <c r="P236" s="3">
        <f>'Population at Risk'!P236/'Population at Risk'!P$5</f>
        <v>1.1537555690429763E-2</v>
      </c>
      <c r="Q236" s="3">
        <f>'Population at Risk'!Q236/'Population at Risk'!Q$5</f>
        <v>2.5666001371262718E-3</v>
      </c>
      <c r="R236" s="3">
        <f>'Population at Risk'!R236/'Population at Risk'!R$5</f>
        <v>1.1455829685633237E-2</v>
      </c>
      <c r="S236" s="3">
        <f>'Population at Risk'!S236/'Population at Risk'!S$5</f>
        <v>7.0674737161736858E-3</v>
      </c>
      <c r="T236" s="3">
        <f>'Population at Risk'!T236/'Population at Risk'!T$5</f>
        <v>1.5269732946395904E-2</v>
      </c>
      <c r="U236" s="3">
        <f>'Population at Risk'!U236/'Population at Risk'!U$5</f>
        <v>0</v>
      </c>
      <c r="V236" s="3">
        <f>'Population at Risk'!V236/'Population at Risk'!V$5</f>
        <v>3.7234182819491446E-3</v>
      </c>
      <c r="W236" s="3">
        <f>'Population at Risk'!W236/'Population at Risk'!W$5</f>
        <v>4.0035503689941736E-3</v>
      </c>
      <c r="X236" s="3">
        <f>'Population at Risk'!X236/'Population at Risk'!X$5</f>
        <v>4.0035503689941753E-3</v>
      </c>
      <c r="Y236" s="3">
        <f>'Population at Risk'!Y236/'Population at Risk'!Y$5</f>
        <v>3.6570103228385472E-3</v>
      </c>
      <c r="Z236" s="3">
        <f>'Population at Risk'!Z236/'Population at Risk'!Z$5</f>
        <v>3.4572986148955361E-3</v>
      </c>
      <c r="AA236" s="3">
        <f>'Population at Risk'!AA236/'Population at Risk'!AA$5</f>
        <v>3.5606054656868698E-3</v>
      </c>
      <c r="AB236" s="3">
        <f>'Population at Risk'!AB236/'Population at Risk'!AB$5</f>
        <v>1.0859769425171452E-2</v>
      </c>
      <c r="AC236" s="3">
        <f>'Population at Risk'!AC236/'Population at Risk'!AC$5</f>
        <v>4.3829036061709317E-3</v>
      </c>
      <c r="AD236" s="3">
        <f>'Population at Risk'!AD236/'Population at Risk'!AD$5</f>
        <v>2.3657690370660032E-3</v>
      </c>
      <c r="AE236" s="3">
        <f>'Population at Risk'!AE236/'Population at Risk'!AE$5</f>
        <v>1.4349960473780989E-3</v>
      </c>
      <c r="AF236" s="3">
        <f>'Population at Risk'!AF236/'Population at Risk'!AF$5</f>
        <v>2.0141479324871205E-3</v>
      </c>
      <c r="AG236" s="3">
        <f>'Population at Risk'!AG236/'Population at Risk'!AG$5</f>
        <v>1.4349960473780984E-3</v>
      </c>
      <c r="AH236" s="3">
        <f>'Population at Risk'!AH236/'Population at Risk'!AH$5</f>
        <v>2.0180360443999654E-3</v>
      </c>
      <c r="AI236" s="3">
        <f>'Population at Risk'!AI236/'Population at Risk'!AI$5</f>
        <v>9.3168186567970501E-3</v>
      </c>
      <c r="AJ236" s="3">
        <f>'Population at Risk'!AJ236/'Population at Risk'!AJ$5</f>
        <v>3.2118554650788027E-3</v>
      </c>
      <c r="AK236" s="3">
        <f>'Population at Risk'!AK236/'Population at Risk'!AK$5</f>
        <v>6.6196978952888222E-3</v>
      </c>
      <c r="AL236" s="3">
        <f>'Population at Risk'!AL236/'Population at Risk'!AL$5</f>
        <v>9.5474002403797944E-4</v>
      </c>
      <c r="AM236" s="3">
        <f>'Population at Risk'!AM236/'Population at Risk'!AM$5</f>
        <v>1.6740475382651934E-3</v>
      </c>
      <c r="AN236" s="3">
        <f>'Population at Risk'!AN236/'Population at Risk'!AN$5</f>
        <v>1.4456436605695699E-3</v>
      </c>
      <c r="AO236" s="3">
        <f>'Population at Risk'!AO236/'Population at Risk'!AO$5</f>
        <v>1.4456436605695701E-3</v>
      </c>
      <c r="AP236" s="3">
        <f>'Population at Risk'!AP236/'Population at Risk'!AP$5</f>
        <v>2.8338042010559975E-3</v>
      </c>
      <c r="AQ236" s="3">
        <f>'Population at Risk'!AQ236/'Population at Risk'!AQ$5</f>
        <v>3.834957972266349E-3</v>
      </c>
      <c r="AR236" s="3">
        <f>'Population at Risk'!AR236/'Population at Risk'!AR$5</f>
        <v>4.7365354005940753E-3</v>
      </c>
      <c r="AS236" s="3">
        <f>'Population at Risk'!AS236/'Population at Risk'!AS$5</f>
        <v>9.6069855328787153E-4</v>
      </c>
      <c r="AT236" s="3">
        <f>'Population at Risk'!AT236/'Population at Risk'!AT$5</f>
        <v>0</v>
      </c>
      <c r="AU236" s="3">
        <f>'Population at Risk'!AU236/'Population at Risk'!AU$5</f>
        <v>0</v>
      </c>
      <c r="AV236" s="3">
        <f>'Population at Risk'!AV236/'Population at Risk'!AV$5</f>
        <v>2.5820540900895203E-3</v>
      </c>
      <c r="AW236" s="3">
        <f>'Population at Risk'!AW236/'Population at Risk'!AW$5</f>
        <v>2.4347071621274867E-3</v>
      </c>
      <c r="AX236" s="3">
        <f>'Population at Risk'!AX236/'Population at Risk'!AX$5</f>
        <v>5.0481838780847043E-3</v>
      </c>
      <c r="AY236" s="3">
        <f>'Population at Risk'!AY236/'Population at Risk'!AY$5</f>
        <v>3.4490172789767718E-3</v>
      </c>
      <c r="AZ236" s="3">
        <f>'Population at Risk'!AZ236/'Population at Risk'!AZ$5</f>
        <v>2.9451425318440328E-3</v>
      </c>
      <c r="BA236" s="3">
        <f>'Population at Risk'!BA236/'Population at Risk'!BA$5</f>
        <v>8.229006693219195E-4</v>
      </c>
      <c r="BB236" s="3">
        <f>'Population at Risk'!BB236/'Population at Risk'!BB$5</f>
        <v>3.0980991383624595E-3</v>
      </c>
      <c r="BC236" s="5">
        <f>'Population at Risk'!BC236/'Population at Risk'!BC$5</f>
        <v>0</v>
      </c>
      <c r="BD236" s="9">
        <v>234</v>
      </c>
    </row>
    <row r="237" spans="1:56" x14ac:dyDescent="0.35">
      <c r="A237" s="3"/>
      <c r="B237" s="3" t="s">
        <v>50</v>
      </c>
      <c r="C237" s="60">
        <f>'Population at Risk'!C237/'Population at Risk'!C$5</f>
        <v>1.4145390459637308E-2</v>
      </c>
      <c r="D237" s="3">
        <f>'Population at Risk'!D237/'Population at Risk'!D$5</f>
        <v>1.1219972253422136E-2</v>
      </c>
      <c r="E237" s="3">
        <f>'Population at Risk'!E237/'Population at Risk'!E$5</f>
        <v>8.6369347166260664E-3</v>
      </c>
      <c r="F237" s="3">
        <f>'Population at Risk'!F237/'Population at Risk'!F$5</f>
        <v>2.7083159580551471E-3</v>
      </c>
      <c r="G237" s="3">
        <f>'Population at Risk'!G237/'Population at Risk'!G$5</f>
        <v>2.3419950261773458E-3</v>
      </c>
      <c r="H237" s="3">
        <f>'Population at Risk'!H237/'Population at Risk'!H$5</f>
        <v>1.4861230749556073E-3</v>
      </c>
      <c r="I237" s="3">
        <f>'Population at Risk'!I237/'Population at Risk'!I$5</f>
        <v>1.1720153886188892E-3</v>
      </c>
      <c r="J237" s="3">
        <f>'Population at Risk'!J237/'Population at Risk'!J$5</f>
        <v>2.9377210714912963E-3</v>
      </c>
      <c r="K237" s="3">
        <f>'Population at Risk'!K237/'Population at Risk'!K$5</f>
        <v>1.5572315362301662E-3</v>
      </c>
      <c r="L237" s="3">
        <f>'Population at Risk'!L237/'Population at Risk'!L$5</f>
        <v>1.435105057365894E-3</v>
      </c>
      <c r="M237" s="3">
        <f>'Population at Risk'!M237/'Population at Risk'!M$5</f>
        <v>1.4351050573658943E-3</v>
      </c>
      <c r="N237" s="3">
        <f>'Population at Risk'!N237/'Population at Risk'!N$5</f>
        <v>2.6073111843636699E-3</v>
      </c>
      <c r="O237" s="3">
        <f>'Population at Risk'!O237/'Population at Risk'!O$5</f>
        <v>1.8860020069325163E-3</v>
      </c>
      <c r="P237" s="3">
        <f>'Population at Risk'!P237/'Population at Risk'!P$5</f>
        <v>9.7422757899917264E-3</v>
      </c>
      <c r="Q237" s="3">
        <f>'Population at Risk'!Q237/'Population at Risk'!Q$5</f>
        <v>2.7910841141344004E-3</v>
      </c>
      <c r="R237" s="3">
        <f>'Population at Risk'!R237/'Population at Risk'!R$5</f>
        <v>9.3340107960333436E-3</v>
      </c>
      <c r="S237" s="3">
        <f>'Population at Risk'!S237/'Population at Risk'!S$5</f>
        <v>6.0079719212207715E-3</v>
      </c>
      <c r="T237" s="3">
        <f>'Population at Risk'!T237/'Population at Risk'!T$5</f>
        <v>1.2130935345036004E-2</v>
      </c>
      <c r="U237" s="3">
        <f>'Population at Risk'!U237/'Population at Risk'!U$5</f>
        <v>0</v>
      </c>
      <c r="V237" s="3">
        <f>'Population at Risk'!V237/'Population at Risk'!V$5</f>
        <v>4.4298195471904143E-3</v>
      </c>
      <c r="W237" s="3">
        <f>'Population at Risk'!W237/'Population at Risk'!W$5</f>
        <v>3.9090890902076653E-3</v>
      </c>
      <c r="X237" s="3">
        <f>'Population at Risk'!X237/'Population at Risk'!X$5</f>
        <v>3.909089090207667E-3</v>
      </c>
      <c r="Y237" s="3">
        <f>'Population at Risk'!Y237/'Population at Risk'!Y$5</f>
        <v>3.7337475886292572E-3</v>
      </c>
      <c r="Z237" s="3">
        <f>'Population at Risk'!Z237/'Population at Risk'!Z$5</f>
        <v>2.6990372025077064E-3</v>
      </c>
      <c r="AA237" s="3">
        <f>'Population at Risk'!AA237/'Population at Risk'!AA$5</f>
        <v>2.9963946584150719E-3</v>
      </c>
      <c r="AB237" s="3">
        <f>'Population at Risk'!AB237/'Population at Risk'!AB$5</f>
        <v>1.0318309268870181E-2</v>
      </c>
      <c r="AC237" s="3">
        <f>'Population at Risk'!AC237/'Population at Risk'!AC$5</f>
        <v>3.5851493556828332E-3</v>
      </c>
      <c r="AD237" s="3">
        <f>'Population at Risk'!AD237/'Population at Risk'!AD$5</f>
        <v>1.7180226705567772E-3</v>
      </c>
      <c r="AE237" s="3">
        <f>'Population at Risk'!AE237/'Population at Risk'!AE$5</f>
        <v>1.5606677989814762E-3</v>
      </c>
      <c r="AF237" s="3">
        <f>'Population at Risk'!AF237/'Population at Risk'!AF$5</f>
        <v>1.9225957537377062E-3</v>
      </c>
      <c r="AG237" s="3">
        <f>'Population at Risk'!AG237/'Population at Risk'!AG$5</f>
        <v>1.5606677989814758E-3</v>
      </c>
      <c r="AH237" s="3">
        <f>'Population at Risk'!AH237/'Population at Risk'!AH$5</f>
        <v>1.887205250930547E-3</v>
      </c>
      <c r="AI237" s="3">
        <f>'Population at Risk'!AI237/'Population at Risk'!AI$5</f>
        <v>7.6552775073451713E-3</v>
      </c>
      <c r="AJ237" s="3">
        <f>'Population at Risk'!AJ237/'Population at Risk'!AJ$5</f>
        <v>3.2631084778194219E-3</v>
      </c>
      <c r="AK237" s="3">
        <f>'Population at Risk'!AK237/'Population at Risk'!AK$5</f>
        <v>5.1641060611706917E-3</v>
      </c>
      <c r="AL237" s="3">
        <f>'Population at Risk'!AL237/'Population at Risk'!AL$5</f>
        <v>8.8718766384661299E-4</v>
      </c>
      <c r="AM237" s="3">
        <f>'Population at Risk'!AM237/'Population at Risk'!AM$5</f>
        <v>1.482789218745807E-3</v>
      </c>
      <c r="AN237" s="3">
        <f>'Population at Risk'!AN237/'Population at Risk'!AN$5</f>
        <v>1.3171420018522749E-3</v>
      </c>
      <c r="AO237" s="3">
        <f>'Population at Risk'!AO237/'Population at Risk'!AO$5</f>
        <v>1.3171420018522749E-3</v>
      </c>
      <c r="AP237" s="3">
        <f>'Population at Risk'!AP237/'Population at Risk'!AP$5</f>
        <v>3.0142336820221096E-3</v>
      </c>
      <c r="AQ237" s="3">
        <f>'Population at Risk'!AQ237/'Population at Risk'!AQ$5</f>
        <v>3.4178935774044909E-3</v>
      </c>
      <c r="AR237" s="3">
        <f>'Population at Risk'!AR237/'Population at Risk'!AR$5</f>
        <v>4.1678195397759537E-3</v>
      </c>
      <c r="AS237" s="3">
        <f>'Population at Risk'!AS237/'Population at Risk'!AS$5</f>
        <v>1.0706580262545555E-3</v>
      </c>
      <c r="AT237" s="3">
        <f>'Population at Risk'!AT237/'Population at Risk'!AT$5</f>
        <v>0</v>
      </c>
      <c r="AU237" s="3">
        <f>'Population at Risk'!AU237/'Population at Risk'!AU$5</f>
        <v>0</v>
      </c>
      <c r="AV237" s="3">
        <f>'Population at Risk'!AV237/'Population at Risk'!AV$5</f>
        <v>1.9276491967334987E-3</v>
      </c>
      <c r="AW237" s="3">
        <f>'Population at Risk'!AW237/'Population at Risk'!AW$5</f>
        <v>2.3740920460579231E-3</v>
      </c>
      <c r="AX237" s="3">
        <f>'Population at Risk'!AX237/'Population at Risk'!AX$5</f>
        <v>3.9755512159621535E-3</v>
      </c>
      <c r="AY237" s="3">
        <f>'Population at Risk'!AY237/'Population at Risk'!AY$5</f>
        <v>3.2675392881654094E-3</v>
      </c>
      <c r="AZ237" s="3">
        <f>'Population at Risk'!AZ237/'Population at Risk'!AZ$5</f>
        <v>2.6897230910292408E-3</v>
      </c>
      <c r="BA237" s="3">
        <f>'Population at Risk'!BA237/'Population at Risk'!BA$5</f>
        <v>7.5134408938088305E-4</v>
      </c>
      <c r="BB237" s="3">
        <f>'Population at Risk'!BB237/'Population at Risk'!BB$5</f>
        <v>2.834591313714377E-3</v>
      </c>
      <c r="BC237" s="5">
        <f>'Population at Risk'!BC237/'Population at Risk'!BC$5</f>
        <v>0</v>
      </c>
      <c r="BD237" s="9">
        <v>235</v>
      </c>
    </row>
    <row r="238" spans="1:56" x14ac:dyDescent="0.35">
      <c r="A238" s="3"/>
      <c r="B238" s="3" t="s">
        <v>51</v>
      </c>
      <c r="C238" s="60">
        <f>'Population at Risk'!C238/'Population at Risk'!C$5</f>
        <v>1.1581985336120988E-2</v>
      </c>
      <c r="D238" s="3">
        <f>'Population at Risk'!D238/'Population at Risk'!D$5</f>
        <v>1.0571867467612253E-2</v>
      </c>
      <c r="E238" s="3">
        <f>'Population at Risk'!E238/'Population at Risk'!E$5</f>
        <v>9.6774081069394089E-3</v>
      </c>
      <c r="F238" s="3">
        <f>'Population at Risk'!F238/'Population at Risk'!F$5</f>
        <v>2.8500023324203329E-3</v>
      </c>
      <c r="G238" s="3">
        <f>'Population at Risk'!G238/'Population at Risk'!G$5</f>
        <v>2.047211575146605E-3</v>
      </c>
      <c r="H238" s="3">
        <f>'Population at Risk'!H238/'Population at Risk'!H$5</f>
        <v>1.9675668542929524E-3</v>
      </c>
      <c r="I238" s="3">
        <f>'Population at Risk'!I238/'Population at Risk'!I$5</f>
        <v>1.6568540071430916E-3</v>
      </c>
      <c r="J238" s="3">
        <f>'Population at Risk'!J238/'Population at Risk'!J$5</f>
        <v>3.5168341037647012E-3</v>
      </c>
      <c r="K238" s="3">
        <f>'Population at Risk'!K238/'Population at Risk'!K$5</f>
        <v>1.9174380205411565E-3</v>
      </c>
      <c r="L238" s="3">
        <f>'Population at Risk'!L238/'Population at Risk'!L$5</f>
        <v>1.4867507524488387E-3</v>
      </c>
      <c r="M238" s="3">
        <f>'Population at Risk'!M238/'Population at Risk'!M$5</f>
        <v>1.4867507524488391E-3</v>
      </c>
      <c r="N238" s="3">
        <f>'Population at Risk'!N238/'Population at Risk'!N$5</f>
        <v>2.7502337800866246E-3</v>
      </c>
      <c r="O238" s="3">
        <f>'Population at Risk'!O238/'Population at Risk'!O$5</f>
        <v>2.1387421271286317E-3</v>
      </c>
      <c r="P238" s="3">
        <f>'Population at Risk'!P238/'Population at Risk'!P$5</f>
        <v>1.1215532247425889E-2</v>
      </c>
      <c r="Q238" s="3">
        <f>'Population at Risk'!Q238/'Population at Risk'!Q$5</f>
        <v>3.2616360570274384E-3</v>
      </c>
      <c r="R238" s="3">
        <f>'Population at Risk'!R238/'Population at Risk'!R$5</f>
        <v>1.3643852324200163E-2</v>
      </c>
      <c r="S238" s="3">
        <f>'Population at Risk'!S238/'Population at Risk'!S$5</f>
        <v>5.9122171016407973E-3</v>
      </c>
      <c r="T238" s="3">
        <f>'Population at Risk'!T238/'Population at Risk'!T$5</f>
        <v>1.107385508072092E-2</v>
      </c>
      <c r="U238" s="3">
        <f>'Population at Risk'!U238/'Population at Risk'!U$5</f>
        <v>0</v>
      </c>
      <c r="V238" s="3">
        <f>'Population at Risk'!V238/'Population at Risk'!V$5</f>
        <v>4.7014115586914559E-3</v>
      </c>
      <c r="W238" s="3">
        <f>'Population at Risk'!W238/'Population at Risk'!W$5</f>
        <v>4.1193673145724537E-3</v>
      </c>
      <c r="X238" s="3">
        <f>'Population at Risk'!X238/'Population at Risk'!X$5</f>
        <v>4.1193673145724554E-3</v>
      </c>
      <c r="Y238" s="3">
        <f>'Population at Risk'!Y238/'Population at Risk'!Y$5</f>
        <v>4.1531990854219002E-3</v>
      </c>
      <c r="Z238" s="3">
        <f>'Population at Risk'!Z238/'Population at Risk'!Z$5</f>
        <v>2.2174957919768035E-3</v>
      </c>
      <c r="AA238" s="3">
        <f>'Population at Risk'!AA238/'Population at Risk'!AA$5</f>
        <v>3.2858382645115768E-3</v>
      </c>
      <c r="AB238" s="3">
        <f>'Population at Risk'!AB238/'Population at Risk'!AB$5</f>
        <v>9.6224378074653578E-3</v>
      </c>
      <c r="AC238" s="3">
        <f>'Population at Risk'!AC238/'Population at Risk'!AC$5</f>
        <v>3.7398682497150454E-3</v>
      </c>
      <c r="AD238" s="3">
        <f>'Population at Risk'!AD238/'Population at Risk'!AD$5</f>
        <v>1.9363392564918135E-3</v>
      </c>
      <c r="AE238" s="3">
        <f>'Population at Risk'!AE238/'Population at Risk'!AE$5</f>
        <v>2.0014627845331293E-3</v>
      </c>
      <c r="AF238" s="3">
        <f>'Population at Risk'!AF238/'Population at Risk'!AF$5</f>
        <v>1.8425813617628053E-3</v>
      </c>
      <c r="AG238" s="3">
        <f>'Population at Risk'!AG238/'Population at Risk'!AG$5</f>
        <v>2.0014627845331293E-3</v>
      </c>
      <c r="AH238" s="3">
        <f>'Population at Risk'!AH238/'Population at Risk'!AH$5</f>
        <v>2.4201476631483003E-3</v>
      </c>
      <c r="AI238" s="3">
        <f>'Population at Risk'!AI238/'Population at Risk'!AI$5</f>
        <v>7.340493164528652E-3</v>
      </c>
      <c r="AJ238" s="3">
        <f>'Population at Risk'!AJ238/'Population at Risk'!AJ$5</f>
        <v>3.5661886340727276E-3</v>
      </c>
      <c r="AK238" s="3">
        <f>'Population at Risk'!AK238/'Population at Risk'!AK$5</f>
        <v>4.2297992700855262E-3</v>
      </c>
      <c r="AL238" s="3">
        <f>'Population at Risk'!AL238/'Population at Risk'!AL$5</f>
        <v>1.2257855031771818E-3</v>
      </c>
      <c r="AM238" s="3">
        <f>'Population at Risk'!AM238/'Population at Risk'!AM$5</f>
        <v>1.9067102237663586E-3</v>
      </c>
      <c r="AN238" s="3">
        <f>'Population at Risk'!AN238/'Population at Risk'!AN$5</f>
        <v>1.8981803357650637E-3</v>
      </c>
      <c r="AO238" s="3">
        <f>'Population at Risk'!AO238/'Population at Risk'!AO$5</f>
        <v>1.8981803357650639E-3</v>
      </c>
      <c r="AP238" s="3">
        <f>'Population at Risk'!AP238/'Population at Risk'!AP$5</f>
        <v>3.3823096840895472E-3</v>
      </c>
      <c r="AQ238" s="3">
        <f>'Population at Risk'!AQ238/'Population at Risk'!AQ$5</f>
        <v>3.9511409616172386E-3</v>
      </c>
      <c r="AR238" s="3">
        <f>'Population at Risk'!AR238/'Population at Risk'!AR$5</f>
        <v>4.2714341523151025E-3</v>
      </c>
      <c r="AS238" s="3">
        <f>'Population at Risk'!AS238/'Population at Risk'!AS$5</f>
        <v>1.5135671922961503E-3</v>
      </c>
      <c r="AT238" s="3">
        <f>'Population at Risk'!AT238/'Population at Risk'!AT$5</f>
        <v>0</v>
      </c>
      <c r="AU238" s="3">
        <f>'Population at Risk'!AU238/'Population at Risk'!AU$5</f>
        <v>0</v>
      </c>
      <c r="AV238" s="3">
        <f>'Population at Risk'!AV238/'Population at Risk'!AV$5</f>
        <v>2.9144591390387895E-3</v>
      </c>
      <c r="AW238" s="3">
        <f>'Population at Risk'!AW238/'Population at Risk'!AW$5</f>
        <v>3.038436663893869E-3</v>
      </c>
      <c r="AX238" s="3">
        <f>'Population at Risk'!AX238/'Population at Risk'!AX$5</f>
        <v>4.724914855770466E-3</v>
      </c>
      <c r="AY238" s="3">
        <f>'Population at Risk'!AY238/'Population at Risk'!AY$5</f>
        <v>3.4794640167915298E-3</v>
      </c>
      <c r="AZ238" s="3">
        <f>'Population at Risk'!AZ238/'Population at Risk'!AZ$5</f>
        <v>2.9015681083550101E-3</v>
      </c>
      <c r="BA238" s="3">
        <f>'Population at Risk'!BA238/'Population at Risk'!BA$5</f>
        <v>7.5376806471349935E-4</v>
      </c>
      <c r="BB238" s="3">
        <f>'Population at Risk'!BB238/'Population at Risk'!BB$5</f>
        <v>3.4494154546053789E-3</v>
      </c>
      <c r="BC238" s="5">
        <f>'Population at Risk'!BC238/'Population at Risk'!BC$5</f>
        <v>0</v>
      </c>
      <c r="BD238" s="9">
        <v>236</v>
      </c>
    </row>
    <row r="239" spans="1:56" x14ac:dyDescent="0.35">
      <c r="A239" s="3"/>
      <c r="B239" s="3" t="s">
        <v>52</v>
      </c>
      <c r="C239" s="60">
        <f>'Population at Risk'!C239/'Population at Risk'!C$5</f>
        <v>1.0506160211398531E-2</v>
      </c>
      <c r="D239" s="3">
        <f>'Population at Risk'!D239/'Population at Risk'!D$5</f>
        <v>1.0643411424349321E-2</v>
      </c>
      <c r="E239" s="3">
        <f>'Population at Risk'!E239/'Population at Risk'!E$5</f>
        <v>1.0760326349177779E-2</v>
      </c>
      <c r="F239" s="3">
        <f>'Population at Risk'!F239/'Population at Risk'!F$5</f>
        <v>3.7055696330077488E-3</v>
      </c>
      <c r="G239" s="3">
        <f>'Population at Risk'!G239/'Population at Risk'!G$5</f>
        <v>2.3722755752543434E-3</v>
      </c>
      <c r="H239" s="3">
        <f>'Population at Risk'!H239/'Population at Risk'!H$5</f>
        <v>2.567964092919111E-3</v>
      </c>
      <c r="I239" s="3">
        <f>'Population at Risk'!I239/'Population at Risk'!I$5</f>
        <v>2.3011861210320717E-3</v>
      </c>
      <c r="J239" s="3">
        <f>'Population at Risk'!J239/'Population at Risk'!J$5</f>
        <v>4.9225949004286004E-3</v>
      </c>
      <c r="K239" s="3">
        <f>'Population at Risk'!K239/'Population at Risk'!K$5</f>
        <v>2.7099790690315009E-3</v>
      </c>
      <c r="L239" s="3">
        <f>'Population at Risk'!L239/'Population at Risk'!L$5</f>
        <v>1.6156331706177784E-3</v>
      </c>
      <c r="M239" s="3">
        <f>'Population at Risk'!M239/'Population at Risk'!M$5</f>
        <v>1.6156331706177788E-3</v>
      </c>
      <c r="N239" s="3">
        <f>'Population at Risk'!N239/'Population at Risk'!N$5</f>
        <v>2.764888667014262E-3</v>
      </c>
      <c r="O239" s="3">
        <f>'Population at Risk'!O239/'Population at Risk'!O$5</f>
        <v>2.684566940822918E-3</v>
      </c>
      <c r="P239" s="3">
        <f>'Population at Risk'!P239/'Population at Risk'!P$5</f>
        <v>1.3839934885692686E-2</v>
      </c>
      <c r="Q239" s="3">
        <f>'Population at Risk'!Q239/'Population at Risk'!Q$5</f>
        <v>4.4285769574305888E-3</v>
      </c>
      <c r="R239" s="3">
        <f>'Population at Risk'!R239/'Population at Risk'!R$5</f>
        <v>1.6654377023740792E-2</v>
      </c>
      <c r="S239" s="3">
        <f>'Population at Risk'!S239/'Population at Risk'!S$5</f>
        <v>6.446072528914948E-3</v>
      </c>
      <c r="T239" s="3">
        <f>'Population at Risk'!T239/'Population at Risk'!T$5</f>
        <v>1.0946895812937726E-2</v>
      </c>
      <c r="U239" s="3">
        <f>'Population at Risk'!U239/'Population at Risk'!U$5</f>
        <v>0</v>
      </c>
      <c r="V239" s="3">
        <f>'Population at Risk'!V239/'Population at Risk'!V$5</f>
        <v>5.363582200760675E-3</v>
      </c>
      <c r="W239" s="3">
        <f>'Population at Risk'!W239/'Population at Risk'!W$5</f>
        <v>5.0226690319456193E-3</v>
      </c>
      <c r="X239" s="3">
        <f>'Population at Risk'!X239/'Population at Risk'!X$5</f>
        <v>5.0226690319456211E-3</v>
      </c>
      <c r="Y239" s="3">
        <f>'Population at Risk'!Y239/'Population at Risk'!Y$5</f>
        <v>5.1729163105338778E-3</v>
      </c>
      <c r="Z239" s="3">
        <f>'Population at Risk'!Z239/'Population at Risk'!Z$5</f>
        <v>2.0034828315368129E-3</v>
      </c>
      <c r="AA239" s="3">
        <f>'Population at Risk'!AA239/'Population at Risk'!AA$5</f>
        <v>3.69950147660358E-3</v>
      </c>
      <c r="AB239" s="3">
        <f>'Population at Risk'!AB239/'Population at Risk'!AB$5</f>
        <v>9.8325100760825526E-3</v>
      </c>
      <c r="AC239" s="3">
        <f>'Population at Risk'!AC239/'Population at Risk'!AC$5</f>
        <v>4.1265398645880897E-3</v>
      </c>
      <c r="AD239" s="3">
        <f>'Population at Risk'!AD239/'Population at Risk'!AD$5</f>
        <v>2.0019778753559425E-3</v>
      </c>
      <c r="AE239" s="3">
        <f>'Population at Risk'!AE239/'Population at Risk'!AE$5</f>
        <v>1.9646607814229025E-3</v>
      </c>
      <c r="AF239" s="3">
        <f>'Population at Risk'!AF239/'Population at Risk'!AF$5</f>
        <v>2.4140771851972583E-3</v>
      </c>
      <c r="AG239" s="3">
        <f>'Population at Risk'!AG239/'Population at Risk'!AG$5</f>
        <v>1.9646607814229017E-3</v>
      </c>
      <c r="AH239" s="3">
        <f>'Population at Risk'!AH239/'Population at Risk'!AH$5</f>
        <v>2.8788318124660268E-3</v>
      </c>
      <c r="AI239" s="3">
        <f>'Population at Risk'!AI239/'Population at Risk'!AI$5</f>
        <v>7.6964063856091568E-3</v>
      </c>
      <c r="AJ239" s="3">
        <f>'Population at Risk'!AJ239/'Population at Risk'!AJ$5</f>
        <v>3.9219800755231392E-3</v>
      </c>
      <c r="AK239" s="3">
        <f>'Population at Risk'!AK239/'Population at Risk'!AK$5</f>
        <v>5.18172861749331E-3</v>
      </c>
      <c r="AL239" s="3">
        <f>'Population at Risk'!AL239/'Population at Risk'!AL$5</f>
        <v>1.535503548463943E-3</v>
      </c>
      <c r="AM239" s="3">
        <f>'Population at Risk'!AM239/'Population at Risk'!AM$5</f>
        <v>2.2376784831319163E-3</v>
      </c>
      <c r="AN239" s="3">
        <f>'Population at Risk'!AN239/'Population at Risk'!AN$5</f>
        <v>1.4314146794293923E-3</v>
      </c>
      <c r="AO239" s="3">
        <f>'Population at Risk'!AO239/'Population at Risk'!AO$5</f>
        <v>1.4314146794293925E-3</v>
      </c>
      <c r="AP239" s="3">
        <f>'Population at Risk'!AP239/'Population at Risk'!AP$5</f>
        <v>3.6804464039637019E-3</v>
      </c>
      <c r="AQ239" s="3">
        <f>'Population at Risk'!AQ239/'Population at Risk'!AQ$5</f>
        <v>4.6310130971573618E-3</v>
      </c>
      <c r="AR239" s="3">
        <f>'Population at Risk'!AR239/'Population at Risk'!AR$5</f>
        <v>4.6994475134024809E-3</v>
      </c>
      <c r="AS239" s="3">
        <f>'Population at Risk'!AS239/'Population at Risk'!AS$5</f>
        <v>2.1021766559668749E-3</v>
      </c>
      <c r="AT239" s="3">
        <f>'Population at Risk'!AT239/'Population at Risk'!AT$5</f>
        <v>0</v>
      </c>
      <c r="AU239" s="3">
        <f>'Population at Risk'!AU239/'Population at Risk'!AU$5</f>
        <v>0</v>
      </c>
      <c r="AV239" s="3">
        <f>'Population at Risk'!AV239/'Population at Risk'!AV$5</f>
        <v>4.0375249538456993E-3</v>
      </c>
      <c r="AW239" s="3">
        <f>'Population at Risk'!AW239/'Population at Risk'!AW$5</f>
        <v>3.6500382468032618E-3</v>
      </c>
      <c r="AX239" s="3">
        <f>'Population at Risk'!AX239/'Population at Risk'!AX$5</f>
        <v>6.5967397637283999E-3</v>
      </c>
      <c r="AY239" s="3">
        <f>'Population at Risk'!AY239/'Population at Risk'!AY$5</f>
        <v>4.0919946614142054E-3</v>
      </c>
      <c r="AZ239" s="3">
        <f>'Population at Risk'!AZ239/'Population at Risk'!AZ$5</f>
        <v>3.2583734673870646E-3</v>
      </c>
      <c r="BA239" s="3">
        <f>'Population at Risk'!BA239/'Population at Risk'!BA$5</f>
        <v>8.1441606992033264E-4</v>
      </c>
      <c r="BB239" s="3">
        <f>'Population at Risk'!BB239/'Population at Risk'!BB$5</f>
        <v>4.4776767212002175E-3</v>
      </c>
      <c r="BC239" s="5">
        <f>'Population at Risk'!BC239/'Population at Risk'!BC$5</f>
        <v>0</v>
      </c>
      <c r="BD239" s="9">
        <v>237</v>
      </c>
    </row>
    <row r="240" spans="1:56" x14ac:dyDescent="0.35">
      <c r="A240" s="3"/>
      <c r="B240" s="3" t="s">
        <v>53</v>
      </c>
      <c r="C240" s="60">
        <f>'Population at Risk'!C240/'Population at Risk'!C$5</f>
        <v>1.5783398095863932E-2</v>
      </c>
      <c r="D240" s="3">
        <f>'Population at Risk'!D240/'Population at Risk'!D$5</f>
        <v>1.6276494752980764E-2</v>
      </c>
      <c r="E240" s="3">
        <f>'Population at Risk'!E240/'Population at Risk'!E$5</f>
        <v>1.6704931263877825E-2</v>
      </c>
      <c r="F240" s="3">
        <f>'Population at Risk'!F240/'Population at Risk'!F$5</f>
        <v>6.0921634825686858E-3</v>
      </c>
      <c r="G240" s="3">
        <f>'Population at Risk'!G240/'Population at Risk'!G$5</f>
        <v>2.9869375073190529E-3</v>
      </c>
      <c r="H240" s="3">
        <f>'Population at Risk'!H240/'Population at Risk'!H$5</f>
        <v>4.7210613016642148E-3</v>
      </c>
      <c r="I240" s="3">
        <f>'Population at Risk'!I240/'Population at Risk'!I$5</f>
        <v>4.5784167873072186E-3</v>
      </c>
      <c r="J240" s="3">
        <f>'Population at Risk'!J240/'Population at Risk'!J$5</f>
        <v>9.395300651194401E-3</v>
      </c>
      <c r="K240" s="3">
        <f>'Population at Risk'!K240/'Population at Risk'!K$5</f>
        <v>5.7299877345422558E-3</v>
      </c>
      <c r="L240" s="3">
        <f>'Population at Risk'!L240/'Population at Risk'!L$5</f>
        <v>3.2491600701998308E-3</v>
      </c>
      <c r="M240" s="3">
        <f>'Population at Risk'!M240/'Population at Risk'!M$5</f>
        <v>3.2491600701998317E-3</v>
      </c>
      <c r="N240" s="3">
        <f>'Population at Risk'!N240/'Population at Risk'!N$5</f>
        <v>5.6961327272837675E-3</v>
      </c>
      <c r="O240" s="3">
        <f>'Population at Risk'!O240/'Population at Risk'!O$5</f>
        <v>4.8190391332495952E-3</v>
      </c>
      <c r="P240" s="3">
        <f>'Population at Risk'!P240/'Population at Risk'!P$5</f>
        <v>2.4340732706068086E-2</v>
      </c>
      <c r="Q240" s="3">
        <f>'Population at Risk'!Q240/'Population at Risk'!Q$5</f>
        <v>7.3074991847776804E-3</v>
      </c>
      <c r="R240" s="3">
        <f>'Population at Risk'!R240/'Population at Risk'!R$5</f>
        <v>2.85811372127605E-2</v>
      </c>
      <c r="S240" s="3">
        <f>'Population at Risk'!S240/'Population at Risk'!S$5</f>
        <v>1.050180107091926E-2</v>
      </c>
      <c r="T240" s="3">
        <f>'Population at Risk'!T240/'Population at Risk'!T$5</f>
        <v>1.7078451055889596E-2</v>
      </c>
      <c r="U240" s="3">
        <f>'Population at Risk'!U240/'Population at Risk'!U$5</f>
        <v>0</v>
      </c>
      <c r="V240" s="3">
        <f>'Population at Risk'!V240/'Population at Risk'!V$5</f>
        <v>8.6646533881739232E-3</v>
      </c>
      <c r="W240" s="3">
        <f>'Population at Risk'!W240/'Population at Risk'!W$5</f>
        <v>8.2191146721575254E-3</v>
      </c>
      <c r="X240" s="3">
        <f>'Population at Risk'!X240/'Population at Risk'!X$5</f>
        <v>8.2191146721575289E-3</v>
      </c>
      <c r="Y240" s="3">
        <f>'Population at Risk'!Y240/'Population at Risk'!Y$5</f>
        <v>9.0457389341118844E-3</v>
      </c>
      <c r="Z240" s="3">
        <f>'Population at Risk'!Z240/'Population at Risk'!Z$5</f>
        <v>3.0898517904913332E-3</v>
      </c>
      <c r="AA240" s="3">
        <f>'Population at Risk'!AA240/'Population at Risk'!AA$5</f>
        <v>6.3735728340566641E-3</v>
      </c>
      <c r="AB240" s="3">
        <f>'Population at Risk'!AB240/'Population at Risk'!AB$5</f>
        <v>1.5192811041826917E-2</v>
      </c>
      <c r="AC240" s="3">
        <f>'Population at Risk'!AC240/'Population at Risk'!AC$5</f>
        <v>7.0852565587339097E-3</v>
      </c>
      <c r="AD240" s="3">
        <f>'Population at Risk'!AD240/'Population at Risk'!AD$5</f>
        <v>3.2918734030666702E-3</v>
      </c>
      <c r="AE240" s="3">
        <f>'Population at Risk'!AE240/'Population at Risk'!AE$5</f>
        <v>3.6045523827372382E-3</v>
      </c>
      <c r="AF240" s="3">
        <f>'Population at Risk'!AF240/'Population at Risk'!AF$5</f>
        <v>4.2407242254101814E-3</v>
      </c>
      <c r="AG240" s="3">
        <f>'Population at Risk'!AG240/'Population at Risk'!AG$5</f>
        <v>3.6045523827372373E-3</v>
      </c>
      <c r="AH240" s="3">
        <f>'Population at Risk'!AH240/'Population at Risk'!AH$5</f>
        <v>5.0036780088302127E-3</v>
      </c>
      <c r="AI240" s="3">
        <f>'Population at Risk'!AI240/'Population at Risk'!AI$5</f>
        <v>1.2405310092712393E-2</v>
      </c>
      <c r="AJ240" s="3">
        <f>'Population at Risk'!AJ240/'Population at Risk'!AJ$5</f>
        <v>7.1468086774266054E-3</v>
      </c>
      <c r="AK240" s="3">
        <f>'Population at Risk'!AK240/'Population at Risk'!AK$5</f>
        <v>8.920348173847641E-3</v>
      </c>
      <c r="AL240" s="3">
        <f>'Population at Risk'!AL240/'Population at Risk'!AL$5</f>
        <v>3.0727443075788076E-3</v>
      </c>
      <c r="AM240" s="3">
        <f>'Population at Risk'!AM240/'Population at Risk'!AM$5</f>
        <v>3.8593635796381463E-3</v>
      </c>
      <c r="AN240" s="3">
        <f>'Population at Risk'!AN240/'Population at Risk'!AN$5</f>
        <v>3.1511833188489951E-3</v>
      </c>
      <c r="AO240" s="3">
        <f>'Population at Risk'!AO240/'Population at Risk'!AO$5</f>
        <v>3.1511833188489955E-3</v>
      </c>
      <c r="AP240" s="3">
        <f>'Population at Risk'!AP240/'Population at Risk'!AP$5</f>
        <v>6.6674958120676031E-3</v>
      </c>
      <c r="AQ240" s="3">
        <f>'Population at Risk'!AQ240/'Population at Risk'!AQ$5</f>
        <v>8.8554889783115341E-3</v>
      </c>
      <c r="AR240" s="3">
        <f>'Population at Risk'!AR240/'Population at Risk'!AR$5</f>
        <v>7.8447669064570479E-3</v>
      </c>
      <c r="AS240" s="3">
        <f>'Population at Risk'!AS240/'Population at Risk'!AS$5</f>
        <v>4.1824695549821439E-3</v>
      </c>
      <c r="AT240" s="3">
        <f>'Population at Risk'!AT240/'Population at Risk'!AT$5</f>
        <v>0</v>
      </c>
      <c r="AU240" s="3">
        <f>'Population at Risk'!AU240/'Population at Risk'!AU$5</f>
        <v>0</v>
      </c>
      <c r="AV240" s="3">
        <f>'Population at Risk'!AV240/'Population at Risk'!AV$5</f>
        <v>7.1721918878808614E-3</v>
      </c>
      <c r="AW240" s="3">
        <f>'Population at Risk'!AW240/'Population at Risk'!AW$5</f>
        <v>6.3792828587849182E-3</v>
      </c>
      <c r="AX240" s="3">
        <f>'Population at Risk'!AX240/'Population at Risk'!AX$5</f>
        <v>1.2230827030751314E-2</v>
      </c>
      <c r="AY240" s="3">
        <f>'Population at Risk'!AY240/'Population at Risk'!AY$5</f>
        <v>7.0316835778597205E-3</v>
      </c>
      <c r="AZ240" s="3">
        <f>'Population at Risk'!AZ240/'Population at Risk'!AZ$5</f>
        <v>5.9552372111007163E-3</v>
      </c>
      <c r="BA240" s="3">
        <f>'Population at Risk'!BA240/'Population at Risk'!BA$5</f>
        <v>2.1289210014736456E-3</v>
      </c>
      <c r="BB240" s="3">
        <f>'Population at Risk'!BB240/'Population at Risk'!BB$5</f>
        <v>8.0040348898144549E-3</v>
      </c>
      <c r="BC240" s="5">
        <f>'Population at Risk'!BC240/'Population at Risk'!BC$5</f>
        <v>0</v>
      </c>
      <c r="BD240" s="9">
        <v>238</v>
      </c>
    </row>
    <row r="241" spans="1:56" x14ac:dyDescent="0.35">
      <c r="A241" s="3"/>
      <c r="B241" s="3" t="s">
        <v>54</v>
      </c>
      <c r="C241" s="60">
        <f>'Population at Risk'!C241/'Population at Risk'!C$5</f>
        <v>1.6121802611152137E-2</v>
      </c>
      <c r="D241" s="3">
        <f>'Population at Risk'!D241/'Population at Risk'!D$5</f>
        <v>1.6197205997904592E-2</v>
      </c>
      <c r="E241" s="3">
        <f>'Population at Risk'!E241/'Population at Risk'!E$5</f>
        <v>1.62574777478811E-2</v>
      </c>
      <c r="F241" s="3">
        <f>'Population at Risk'!F241/'Population at Risk'!F$5</f>
        <v>7.180652525853118E-3</v>
      </c>
      <c r="G241" s="3">
        <f>'Population at Risk'!G241/'Population at Risk'!G$5</f>
        <v>3.2753314735429612E-3</v>
      </c>
      <c r="H241" s="3">
        <f>'Population at Risk'!H241/'Population at Risk'!H$5</f>
        <v>5.1438831067761835E-3</v>
      </c>
      <c r="I241" s="3">
        <f>'Population at Risk'!I241/'Population at Risk'!I$5</f>
        <v>3.7833623751400967E-3</v>
      </c>
      <c r="J241" s="3">
        <f>'Population at Risk'!J241/'Population at Risk'!J$5</f>
        <v>9.0548387154919061E-3</v>
      </c>
      <c r="K241" s="3">
        <f>'Population at Risk'!K241/'Population at Risk'!K$5</f>
        <v>5.501549685324624E-3</v>
      </c>
      <c r="L241" s="3">
        <f>'Population at Risk'!L241/'Population at Risk'!L$5</f>
        <v>3.7838319804858788E-3</v>
      </c>
      <c r="M241" s="3">
        <f>'Population at Risk'!M241/'Population at Risk'!M$5</f>
        <v>3.7838319804858792E-3</v>
      </c>
      <c r="N241" s="3">
        <f>'Population at Risk'!N241/'Population at Risk'!N$5</f>
        <v>5.6233851828740126E-3</v>
      </c>
      <c r="O241" s="3">
        <f>'Population at Risk'!O241/'Population at Risk'!O$5</f>
        <v>4.4043197586153791E-3</v>
      </c>
      <c r="P241" s="3">
        <f>'Population at Risk'!P241/'Population at Risk'!P$5</f>
        <v>2.7168011566021336E-2</v>
      </c>
      <c r="Q241" s="3">
        <f>'Population at Risk'!Q241/'Population at Risk'!Q$5</f>
        <v>8.4300692220256549E-3</v>
      </c>
      <c r="R241" s="3">
        <f>'Population at Risk'!R241/'Population at Risk'!R$5</f>
        <v>2.7920135547709227E-2</v>
      </c>
      <c r="S241" s="3">
        <f>'Population at Risk'!S241/'Population at Risk'!S$5</f>
        <v>1.0238687589092951E-2</v>
      </c>
      <c r="T241" s="3">
        <f>'Population at Risk'!T241/'Population at Risk'!T$5</f>
        <v>1.6926697885545933E-2</v>
      </c>
      <c r="U241" s="3">
        <f>'Population at Risk'!U241/'Population at Risk'!U$5</f>
        <v>0</v>
      </c>
      <c r="V241" s="3">
        <f>'Population at Risk'!V241/'Population at Risk'!V$5</f>
        <v>8.4148378883631431E-3</v>
      </c>
      <c r="W241" s="3">
        <f>'Population at Risk'!W241/'Population at Risk'!W$5</f>
        <v>7.7001652801588667E-3</v>
      </c>
      <c r="X241" s="3">
        <f>'Population at Risk'!X241/'Population at Risk'!X$5</f>
        <v>7.7001652801588702E-3</v>
      </c>
      <c r="Y241" s="3">
        <f>'Population at Risk'!Y241/'Population at Risk'!Y$5</f>
        <v>8.7517091790833904E-3</v>
      </c>
      <c r="Z241" s="3">
        <f>'Population at Risk'!Z241/'Population at Risk'!Z$5</f>
        <v>3.0389777174275527E-3</v>
      </c>
      <c r="AA241" s="3">
        <f>'Population at Risk'!AA241/'Population at Risk'!AA$5</f>
        <v>6.7337152395498291E-3</v>
      </c>
      <c r="AB241" s="3">
        <f>'Population at Risk'!AB241/'Population at Risk'!AB$5</f>
        <v>1.4968152282640144E-2</v>
      </c>
      <c r="AC241" s="3">
        <f>'Population at Risk'!AC241/'Population at Risk'!AC$5</f>
        <v>7.5159934335049562E-3</v>
      </c>
      <c r="AD241" s="3">
        <f>'Population at Risk'!AD241/'Population at Risk'!AD$5</f>
        <v>3.3637483681991306E-3</v>
      </c>
      <c r="AE241" s="3">
        <f>'Population at Risk'!AE241/'Population at Risk'!AE$5</f>
        <v>3.5919048305171073E-3</v>
      </c>
      <c r="AF241" s="3">
        <f>'Population at Risk'!AF241/'Population at Risk'!AF$5</f>
        <v>6.2803805137562549E-3</v>
      </c>
      <c r="AG241" s="3">
        <f>'Population at Risk'!AG241/'Population at Risk'!AG$5</f>
        <v>3.5919048305171068E-3</v>
      </c>
      <c r="AH241" s="3">
        <f>'Population at Risk'!AH241/'Population at Risk'!AH$5</f>
        <v>5.2308142602323845E-3</v>
      </c>
      <c r="AI241" s="3">
        <f>'Population at Risk'!AI241/'Population at Risk'!AI$5</f>
        <v>1.233033010257303E-2</v>
      </c>
      <c r="AJ241" s="3">
        <f>'Population at Risk'!AJ241/'Population at Risk'!AJ$5</f>
        <v>6.5923149007297149E-3</v>
      </c>
      <c r="AK241" s="3">
        <f>'Population at Risk'!AK241/'Population at Risk'!AK$5</f>
        <v>7.917310523115147E-3</v>
      </c>
      <c r="AL241" s="3">
        <f>'Population at Risk'!AL241/'Population at Risk'!AL$5</f>
        <v>3.4105512927671755E-3</v>
      </c>
      <c r="AM241" s="3">
        <f>'Population at Risk'!AM241/'Population at Risk'!AM$5</f>
        <v>4.169352622179363E-3</v>
      </c>
      <c r="AN241" s="3">
        <f>'Population at Risk'!AN241/'Population at Risk'!AN$5</f>
        <v>2.9194786630512746E-3</v>
      </c>
      <c r="AO241" s="3">
        <f>'Population at Risk'!AO241/'Population at Risk'!AO$5</f>
        <v>2.919478663051275E-3</v>
      </c>
      <c r="AP241" s="3">
        <f>'Population at Risk'!AP241/'Population at Risk'!AP$5</f>
        <v>8.3439385018986081E-3</v>
      </c>
      <c r="AQ241" s="3">
        <f>'Population at Risk'!AQ241/'Population at Risk'!AQ$5</f>
        <v>1.005872028936629E-2</v>
      </c>
      <c r="AR241" s="3">
        <f>'Population at Risk'!AR241/'Population at Risk'!AR$5</f>
        <v>7.9812964252690879E-3</v>
      </c>
      <c r="AS241" s="3">
        <f>'Population at Risk'!AS241/'Population at Risk'!AS$5</f>
        <v>3.456172446631951E-3</v>
      </c>
      <c r="AT241" s="3">
        <f>'Population at Risk'!AT241/'Population at Risk'!AT$5</f>
        <v>0</v>
      </c>
      <c r="AU241" s="3">
        <f>'Population at Risk'!AU241/'Population at Risk'!AU$5</f>
        <v>0</v>
      </c>
      <c r="AV241" s="3">
        <f>'Population at Risk'!AV241/'Population at Risk'!AV$5</f>
        <v>8.76259209191739E-3</v>
      </c>
      <c r="AW241" s="3">
        <f>'Population at Risk'!AW241/'Population at Risk'!AW$5</f>
        <v>6.5104388741568531E-3</v>
      </c>
      <c r="AX241" s="3">
        <f>'Population at Risk'!AX241/'Population at Risk'!AX$5</f>
        <v>1.1801028892120495E-2</v>
      </c>
      <c r="AY241" s="3">
        <f>'Population at Risk'!AY241/'Population at Risk'!AY$5</f>
        <v>7.2462369627915371E-3</v>
      </c>
      <c r="AZ241" s="3">
        <f>'Population at Risk'!AZ241/'Population at Risk'!AZ$5</f>
        <v>6.8024047941613397E-3</v>
      </c>
      <c r="BA241" s="3">
        <f>'Population at Risk'!BA241/'Population at Risk'!BA$5</f>
        <v>2.2708490682385551E-3</v>
      </c>
      <c r="BB241" s="3">
        <f>'Population at Risk'!BB241/'Population at Risk'!BB$5</f>
        <v>7.6999467257509472E-3</v>
      </c>
      <c r="BC241" s="5">
        <f>'Population at Risk'!BC241/'Population at Risk'!BC$5</f>
        <v>0</v>
      </c>
      <c r="BD241" s="9">
        <v>239</v>
      </c>
    </row>
    <row r="242" spans="1:56" x14ac:dyDescent="0.35">
      <c r="A242" s="3"/>
      <c r="B242" s="3" t="s">
        <v>55</v>
      </c>
      <c r="C242" s="60">
        <f>'Population at Risk'!C242/'Population at Risk'!C$5</f>
        <v>1.9778445692261559E-2</v>
      </c>
      <c r="D242" s="3">
        <f>'Population at Risk'!D242/'Population at Risk'!D$5</f>
        <v>1.8973217916285322E-2</v>
      </c>
      <c r="E242" s="3">
        <f>'Population at Risk'!E242/'Population at Risk'!E$5</f>
        <v>1.8256154581048799E-2</v>
      </c>
      <c r="F242" s="3">
        <f>'Population at Risk'!F242/'Population at Risk'!F$5</f>
        <v>8.1081826540287793E-3</v>
      </c>
      <c r="G242" s="3">
        <f>'Population at Risk'!G242/'Population at Risk'!G$5</f>
        <v>3.698044986535599E-3</v>
      </c>
      <c r="H242" s="3">
        <f>'Population at Risk'!H242/'Population at Risk'!H$5</f>
        <v>6.8213575025855948E-3</v>
      </c>
      <c r="I242" s="3">
        <f>'Population at Risk'!I242/'Population at Risk'!I$5</f>
        <v>4.164035123259387E-3</v>
      </c>
      <c r="J242" s="3">
        <f>'Population at Risk'!J242/'Population at Risk'!J$5</f>
        <v>1.0072370016545687E-2</v>
      </c>
      <c r="K242" s="3">
        <f>'Population at Risk'!K242/'Population at Risk'!K$5</f>
        <v>5.9898451761503137E-3</v>
      </c>
      <c r="L242" s="3">
        <f>'Population at Risk'!L242/'Population at Risk'!L$5</f>
        <v>4.4300570838446754E-3</v>
      </c>
      <c r="M242" s="3">
        <f>'Population at Risk'!M242/'Population at Risk'!M$5</f>
        <v>4.4300570838446771E-3</v>
      </c>
      <c r="N242" s="3">
        <f>'Population at Risk'!N242/'Population at Risk'!N$5</f>
        <v>7.7408259885223731E-3</v>
      </c>
      <c r="O242" s="3">
        <f>'Population at Risk'!O242/'Population at Risk'!O$5</f>
        <v>5.8585878075765735E-3</v>
      </c>
      <c r="P242" s="3">
        <f>'Population at Risk'!P242/'Population at Risk'!P$5</f>
        <v>3.2337698371490149E-2</v>
      </c>
      <c r="Q242" s="3">
        <f>'Population at Risk'!Q242/'Population at Risk'!Q$5</f>
        <v>8.3710109413929045E-3</v>
      </c>
      <c r="R242" s="3">
        <f>'Population at Risk'!R242/'Population at Risk'!R$5</f>
        <v>3.6734046122947589E-2</v>
      </c>
      <c r="S242" s="3">
        <f>'Population at Risk'!S242/'Population at Risk'!S$5</f>
        <v>1.2135654140304368E-2</v>
      </c>
      <c r="T242" s="3">
        <f>'Population at Risk'!T242/'Population at Risk'!T$5</f>
        <v>2.0381353694734958E-2</v>
      </c>
      <c r="U242" s="3">
        <f>'Population at Risk'!U242/'Population at Risk'!U$5</f>
        <v>0</v>
      </c>
      <c r="V242" s="3">
        <f>'Population at Risk'!V242/'Population at Risk'!V$5</f>
        <v>9.0981482052696731E-3</v>
      </c>
      <c r="W242" s="3">
        <f>'Population at Risk'!W242/'Population at Risk'!W$5</f>
        <v>9.648352671934167E-3</v>
      </c>
      <c r="X242" s="3">
        <f>'Population at Risk'!X242/'Population at Risk'!X$5</f>
        <v>9.6483526719341704E-3</v>
      </c>
      <c r="Y242" s="3">
        <f>'Population at Risk'!Y242/'Population at Risk'!Y$5</f>
        <v>9.5971580820338812E-3</v>
      </c>
      <c r="Z242" s="3">
        <f>'Population at Risk'!Z242/'Population at Risk'!Z$5</f>
        <v>3.481261520525128E-3</v>
      </c>
      <c r="AA242" s="3">
        <f>'Population at Risk'!AA242/'Population at Risk'!AA$5</f>
        <v>8.1148727182976162E-3</v>
      </c>
      <c r="AB242" s="3">
        <f>'Population at Risk'!AB242/'Population at Risk'!AB$5</f>
        <v>1.7428959450716153E-2</v>
      </c>
      <c r="AC242" s="3">
        <f>'Population at Risk'!AC242/'Population at Risk'!AC$5</f>
        <v>9.1111354259006821E-3</v>
      </c>
      <c r="AD242" s="3">
        <f>'Population at Risk'!AD242/'Population at Risk'!AD$5</f>
        <v>3.9300282999736487E-3</v>
      </c>
      <c r="AE242" s="3">
        <f>'Population at Risk'!AE242/'Population at Risk'!AE$5</f>
        <v>4.2492656691660736E-3</v>
      </c>
      <c r="AF242" s="3">
        <f>'Population at Risk'!AF242/'Population at Risk'!AF$5</f>
        <v>7.3184129098723778E-3</v>
      </c>
      <c r="AG242" s="3">
        <f>'Population at Risk'!AG242/'Population at Risk'!AG$5</f>
        <v>4.2492656691660736E-3</v>
      </c>
      <c r="AH242" s="3">
        <f>'Population at Risk'!AH242/'Population at Risk'!AH$5</f>
        <v>6.2057431861805221E-3</v>
      </c>
      <c r="AI242" s="3">
        <f>'Population at Risk'!AI242/'Population at Risk'!AI$5</f>
        <v>1.4427572209058822E-2</v>
      </c>
      <c r="AJ242" s="3">
        <f>'Population at Risk'!AJ242/'Population at Risk'!AJ$5</f>
        <v>7.5290706644928589E-3</v>
      </c>
      <c r="AK242" s="3">
        <f>'Population at Risk'!AK242/'Population at Risk'!AK$5</f>
        <v>8.6082376643306924E-3</v>
      </c>
      <c r="AL242" s="3">
        <f>'Population at Risk'!AL242/'Population at Risk'!AL$5</f>
        <v>3.9354520050524974E-3</v>
      </c>
      <c r="AM242" s="3">
        <f>'Population at Risk'!AM242/'Population at Risk'!AM$5</f>
        <v>4.7190681676344557E-3</v>
      </c>
      <c r="AN242" s="3">
        <f>'Population at Risk'!AN242/'Population at Risk'!AN$5</f>
        <v>4.4167109091866946E-3</v>
      </c>
      <c r="AO242" s="3">
        <f>'Population at Risk'!AO242/'Population at Risk'!AO$5</f>
        <v>4.4167109091866946E-3</v>
      </c>
      <c r="AP242" s="3">
        <f>'Population at Risk'!AP242/'Population at Risk'!AP$5</f>
        <v>8.9349777028645393E-3</v>
      </c>
      <c r="AQ242" s="3">
        <f>'Population at Risk'!AQ242/'Population at Risk'!AQ$5</f>
        <v>1.2443019609196271E-2</v>
      </c>
      <c r="AR242" s="3">
        <f>'Population at Risk'!AR242/'Population at Risk'!AR$5</f>
        <v>9.4778784737387864E-3</v>
      </c>
      <c r="AS242" s="3">
        <f>'Population at Risk'!AS242/'Population at Risk'!AS$5</f>
        <v>3.8039241375296112E-3</v>
      </c>
      <c r="AT242" s="3">
        <f>'Population at Risk'!AT242/'Population at Risk'!AT$5</f>
        <v>0</v>
      </c>
      <c r="AU242" s="3">
        <f>'Population at Risk'!AU242/'Population at Risk'!AU$5</f>
        <v>0</v>
      </c>
      <c r="AV242" s="3">
        <f>'Population at Risk'!AV242/'Population at Risk'!AV$5</f>
        <v>1.2525575617808095E-2</v>
      </c>
      <c r="AW242" s="3">
        <f>'Population at Risk'!AW242/'Population at Risk'!AW$5</f>
        <v>7.9910960845306165E-3</v>
      </c>
      <c r="AX242" s="3">
        <f>'Population at Risk'!AX242/'Population at Risk'!AX$5</f>
        <v>1.3210980616877768E-2</v>
      </c>
      <c r="AY242" s="3">
        <f>'Population at Risk'!AY242/'Population at Risk'!AY$5</f>
        <v>8.7982873540288463E-3</v>
      </c>
      <c r="AZ242" s="3">
        <f>'Population at Risk'!AZ242/'Population at Risk'!AZ$5</f>
        <v>8.0009738315937728E-3</v>
      </c>
      <c r="BA242" s="3">
        <f>'Population at Risk'!BA242/'Population at Risk'!BA$5</f>
        <v>2.3752322011485519E-3</v>
      </c>
      <c r="BB242" s="3">
        <f>'Population at Risk'!BB242/'Population at Risk'!BB$5</f>
        <v>8.5855276336242077E-3</v>
      </c>
      <c r="BC242" s="5">
        <f>'Population at Risk'!BC242/'Population at Risk'!BC$5</f>
        <v>0</v>
      </c>
      <c r="BD242" s="9">
        <v>240</v>
      </c>
    </row>
    <row r="243" spans="1:56" x14ac:dyDescent="0.35">
      <c r="A243" s="3"/>
      <c r="B243" s="3" t="s">
        <v>56</v>
      </c>
      <c r="C243" s="60">
        <f>'Population at Risk'!C243/'Population at Risk'!C$5</f>
        <v>1.7527914000925692E-2</v>
      </c>
      <c r="D243" s="3">
        <f>'Population at Risk'!D243/'Population at Risk'!D$5</f>
        <v>1.7100158551659712E-2</v>
      </c>
      <c r="E243" s="3">
        <f>'Population at Risk'!E243/'Population at Risk'!E$5</f>
        <v>1.6716552211380353E-2</v>
      </c>
      <c r="F243" s="3">
        <f>'Population at Risk'!F243/'Population at Risk'!F$5</f>
        <v>7.5243053705185553E-3</v>
      </c>
      <c r="G243" s="3">
        <f>'Population at Risk'!G243/'Population at Risk'!G$5</f>
        <v>3.0525680434312038E-3</v>
      </c>
      <c r="H243" s="3">
        <f>'Population at Risk'!H243/'Population at Risk'!H$5</f>
        <v>6.402934026911531E-3</v>
      </c>
      <c r="I243" s="3">
        <f>'Population at Risk'!I243/'Population at Risk'!I$5</f>
        <v>4.3907304451560308E-3</v>
      </c>
      <c r="J243" s="3">
        <f>'Population at Risk'!J243/'Population at Risk'!J$5</f>
        <v>9.571115921825574E-3</v>
      </c>
      <c r="K243" s="3">
        <f>'Population at Risk'!K243/'Population at Risk'!K$5</f>
        <v>6.6857607982756606E-3</v>
      </c>
      <c r="L243" s="3">
        <f>'Population at Risk'!L243/'Population at Risk'!L$5</f>
        <v>4.2152664373552367E-3</v>
      </c>
      <c r="M243" s="3">
        <f>'Population at Risk'!M243/'Population at Risk'!M$5</f>
        <v>4.2152664373552385E-3</v>
      </c>
      <c r="N243" s="3">
        <f>'Population at Risk'!N243/'Population at Risk'!N$5</f>
        <v>6.2971381967979554E-3</v>
      </c>
      <c r="O243" s="3">
        <f>'Population at Risk'!O243/'Population at Risk'!O$5</f>
        <v>5.0788866575848671E-3</v>
      </c>
      <c r="P243" s="3">
        <f>'Population at Risk'!P243/'Population at Risk'!P$5</f>
        <v>2.8584354004151727E-2</v>
      </c>
      <c r="Q243" s="3">
        <f>'Population at Risk'!Q243/'Population at Risk'!Q$5</f>
        <v>7.0744907282478762E-3</v>
      </c>
      <c r="R243" s="3">
        <f>'Population at Risk'!R243/'Population at Risk'!R$5</f>
        <v>3.1086983874220715E-2</v>
      </c>
      <c r="S243" s="3">
        <f>'Population at Risk'!S243/'Population at Risk'!S$5</f>
        <v>1.0342766568117169E-2</v>
      </c>
      <c r="T243" s="3">
        <f>'Population at Risk'!T243/'Population at Risk'!T$5</f>
        <v>1.7532836214211842E-2</v>
      </c>
      <c r="U243" s="3">
        <f>'Population at Risk'!U243/'Population at Risk'!U$5</f>
        <v>0</v>
      </c>
      <c r="V243" s="3">
        <f>'Population at Risk'!V243/'Population at Risk'!V$5</f>
        <v>7.4072659444789886E-3</v>
      </c>
      <c r="W243" s="3">
        <f>'Population at Risk'!W243/'Population at Risk'!W$5</f>
        <v>8.3046236807467859E-3</v>
      </c>
      <c r="X243" s="3">
        <f>'Population at Risk'!X243/'Population at Risk'!X$5</f>
        <v>8.3046236807467911E-3</v>
      </c>
      <c r="Y243" s="3">
        <f>'Population at Risk'!Y243/'Population at Risk'!Y$5</f>
        <v>8.468080660618129E-3</v>
      </c>
      <c r="Z243" s="3">
        <f>'Population at Risk'!Z243/'Population at Risk'!Z$5</f>
        <v>3.0983618246649006E-3</v>
      </c>
      <c r="AA243" s="3">
        <f>'Population at Risk'!AA243/'Population at Risk'!AA$5</f>
        <v>7.0283010829971159E-3</v>
      </c>
      <c r="AB243" s="3">
        <f>'Population at Risk'!AB243/'Population at Risk'!AB$5</f>
        <v>1.577323571554274E-2</v>
      </c>
      <c r="AC243" s="3">
        <f>'Population at Risk'!AC243/'Population at Risk'!AC$5</f>
        <v>7.8660541495745133E-3</v>
      </c>
      <c r="AD243" s="3">
        <f>'Population at Risk'!AD243/'Population at Risk'!AD$5</f>
        <v>3.5283921699858925E-3</v>
      </c>
      <c r="AE243" s="3">
        <f>'Population at Risk'!AE243/'Population at Risk'!AE$5</f>
        <v>3.9245160908230707E-3</v>
      </c>
      <c r="AF243" s="3">
        <f>'Population at Risk'!AF243/'Population at Risk'!AF$5</f>
        <v>6.0731332262553492E-3</v>
      </c>
      <c r="AG243" s="3">
        <f>'Population at Risk'!AG243/'Population at Risk'!AG$5</f>
        <v>3.9245160908230698E-3</v>
      </c>
      <c r="AH243" s="3">
        <f>'Population at Risk'!AH243/'Population at Risk'!AH$5</f>
        <v>5.4207581028969699E-3</v>
      </c>
      <c r="AI243" s="3">
        <f>'Population at Risk'!AI243/'Population at Risk'!AI$5</f>
        <v>1.2140562342040256E-2</v>
      </c>
      <c r="AJ243" s="3">
        <f>'Population at Risk'!AJ243/'Population at Risk'!AJ$5</f>
        <v>6.3385765850645006E-3</v>
      </c>
      <c r="AK243" s="3">
        <f>'Population at Risk'!AK243/'Population at Risk'!AK$5</f>
        <v>8.171714456200331E-3</v>
      </c>
      <c r="AL243" s="3">
        <f>'Population at Risk'!AL243/'Population at Risk'!AL$5</f>
        <v>4.0202677810234561E-3</v>
      </c>
      <c r="AM243" s="3">
        <f>'Population at Risk'!AM243/'Population at Risk'!AM$5</f>
        <v>3.9136697410827774E-3</v>
      </c>
      <c r="AN243" s="3">
        <f>'Population at Risk'!AN243/'Population at Risk'!AN$5</f>
        <v>3.2671560150148151E-3</v>
      </c>
      <c r="AO243" s="3">
        <f>'Population at Risk'!AO243/'Population at Risk'!AO$5</f>
        <v>3.2671560150148156E-3</v>
      </c>
      <c r="AP243" s="3">
        <f>'Population at Risk'!AP243/'Population at Risk'!AP$5</f>
        <v>8.9649608495184462E-3</v>
      </c>
      <c r="AQ243" s="3">
        <f>'Population at Risk'!AQ243/'Population at Risk'!AQ$5</f>
        <v>1.0153657263855311E-2</v>
      </c>
      <c r="AR243" s="3">
        <f>'Population at Risk'!AR243/'Population at Risk'!AR$5</f>
        <v>8.3274281763251572E-3</v>
      </c>
      <c r="AS243" s="3">
        <f>'Population at Risk'!AS243/'Population at Risk'!AS$5</f>
        <v>4.0110145633550053E-3</v>
      </c>
      <c r="AT243" s="3">
        <f>'Population at Risk'!AT243/'Population at Risk'!AT$5</f>
        <v>0</v>
      </c>
      <c r="AU243" s="3">
        <f>'Population at Risk'!AU243/'Population at Risk'!AU$5</f>
        <v>0</v>
      </c>
      <c r="AV243" s="3">
        <f>'Population at Risk'!AV243/'Population at Risk'!AV$5</f>
        <v>1.1761984376936372E-2</v>
      </c>
      <c r="AW243" s="3">
        <f>'Population at Risk'!AW243/'Population at Risk'!AW$5</f>
        <v>7.2252827097631003E-3</v>
      </c>
      <c r="AX243" s="3">
        <f>'Population at Risk'!AX243/'Population at Risk'!AX$5</f>
        <v>1.1912328396043909E-2</v>
      </c>
      <c r="AY243" s="3">
        <f>'Population at Risk'!AY243/'Population at Risk'!AY$5</f>
        <v>7.8169805746547832E-3</v>
      </c>
      <c r="AZ243" s="3">
        <f>'Population at Risk'!AZ243/'Population at Risk'!AZ$5</f>
        <v>7.3399526806809121E-3</v>
      </c>
      <c r="BA243" s="3">
        <f>'Population at Risk'!BA243/'Population at Risk'!BA$5</f>
        <v>2.3415409642528278E-3</v>
      </c>
      <c r="BB243" s="3">
        <f>'Population at Risk'!BB243/'Population at Risk'!BB$5</f>
        <v>6.3735667569183828E-3</v>
      </c>
      <c r="BC243" s="5">
        <f>'Population at Risk'!BC243/'Population at Risk'!BC$5</f>
        <v>0</v>
      </c>
      <c r="BD243" s="9">
        <v>241</v>
      </c>
    </row>
    <row r="244" spans="1:56" x14ac:dyDescent="0.35">
      <c r="A244" s="3"/>
      <c r="B244" s="3" t="s">
        <v>57</v>
      </c>
      <c r="C244" s="60">
        <f>'Population at Risk'!C244/'Population at Risk'!C$5</f>
        <v>1.2630977731621498E-2</v>
      </c>
      <c r="D244" s="3">
        <f>'Population at Risk'!D244/'Population at Risk'!D$5</f>
        <v>1.2665696245855803E-2</v>
      </c>
      <c r="E244" s="3">
        <f>'Population at Risk'!E244/'Population at Risk'!E$5</f>
        <v>1.2691455368889609E-2</v>
      </c>
      <c r="F244" s="3">
        <f>'Population at Risk'!F244/'Population at Risk'!F$5</f>
        <v>7.3173934822742042E-3</v>
      </c>
      <c r="G244" s="3">
        <f>'Population at Risk'!G244/'Population at Risk'!G$5</f>
        <v>2.652210276352155E-3</v>
      </c>
      <c r="H244" s="3">
        <f>'Population at Risk'!H244/'Population at Risk'!H$5</f>
        <v>5.8000625972531713E-3</v>
      </c>
      <c r="I244" s="3">
        <f>'Population at Risk'!I244/'Population at Risk'!I$5</f>
        <v>3.9187458166148655E-3</v>
      </c>
      <c r="J244" s="3">
        <f>'Population at Risk'!J244/'Population at Risk'!J$5</f>
        <v>8.6328297807818696E-3</v>
      </c>
      <c r="K244" s="3">
        <f>'Population at Risk'!K244/'Population at Risk'!K$5</f>
        <v>6.1780509426777701E-3</v>
      </c>
      <c r="L244" s="3">
        <f>'Population at Risk'!L244/'Population at Risk'!L$5</f>
        <v>3.7344545282562884E-3</v>
      </c>
      <c r="M244" s="3">
        <f>'Population at Risk'!M244/'Population at Risk'!M$5</f>
        <v>3.7344545282562897E-3</v>
      </c>
      <c r="N244" s="3">
        <f>'Population at Risk'!N244/'Population at Risk'!N$5</f>
        <v>5.0856697738976943E-3</v>
      </c>
      <c r="O244" s="3">
        <f>'Population at Risk'!O244/'Population at Risk'!O$5</f>
        <v>4.3422404870012907E-3</v>
      </c>
      <c r="P244" s="3">
        <f>'Population at Risk'!P244/'Population at Risk'!P$5</f>
        <v>2.3283365927159273E-2</v>
      </c>
      <c r="Q244" s="3">
        <f>'Population at Risk'!Q244/'Population at Risk'!Q$5</f>
        <v>5.8345621209179238E-3</v>
      </c>
      <c r="R244" s="3">
        <f>'Population at Risk'!R244/'Population at Risk'!R$5</f>
        <v>2.279747846943523E-2</v>
      </c>
      <c r="S244" s="3">
        <f>'Population at Risk'!S244/'Population at Risk'!S$5</f>
        <v>8.6081351695098413E-3</v>
      </c>
      <c r="T244" s="3">
        <f>'Population at Risk'!T244/'Population at Risk'!T$5</f>
        <v>1.42441119695887E-2</v>
      </c>
      <c r="U244" s="3">
        <f>'Population at Risk'!U244/'Population at Risk'!U$5</f>
        <v>0</v>
      </c>
      <c r="V244" s="3">
        <f>'Population at Risk'!V244/'Population at Risk'!V$5</f>
        <v>5.8619789109181581E-3</v>
      </c>
      <c r="W244" s="3">
        <f>'Population at Risk'!W244/'Population at Risk'!W$5</f>
        <v>7.4684626757180097E-3</v>
      </c>
      <c r="X244" s="3">
        <f>'Population at Risk'!X244/'Population at Risk'!X$5</f>
        <v>7.4684626757180123E-3</v>
      </c>
      <c r="Y244" s="3">
        <f>'Population at Risk'!Y244/'Population at Risk'!Y$5</f>
        <v>7.2069165415601022E-3</v>
      </c>
      <c r="Z244" s="3">
        <f>'Population at Risk'!Z244/'Population at Risk'!Z$5</f>
        <v>2.2417371867724731E-3</v>
      </c>
      <c r="AA244" s="3">
        <f>'Population at Risk'!AA244/'Population at Risk'!AA$5</f>
        <v>5.2830264767182306E-3</v>
      </c>
      <c r="AB244" s="3">
        <f>'Population at Risk'!AB244/'Population at Risk'!AB$5</f>
        <v>1.1780447781130236E-2</v>
      </c>
      <c r="AC244" s="3">
        <f>'Population at Risk'!AC244/'Population at Risk'!AC$5</f>
        <v>6.0456586080222027E-3</v>
      </c>
      <c r="AD244" s="3">
        <f>'Population at Risk'!AD244/'Population at Risk'!AD$5</f>
        <v>3.0255085106353627E-3</v>
      </c>
      <c r="AE244" s="3">
        <f>'Population at Risk'!AE244/'Population at Risk'!AE$5</f>
        <v>3.3509679748494996E-3</v>
      </c>
      <c r="AF244" s="3">
        <f>'Population at Risk'!AF244/'Population at Risk'!AF$5</f>
        <v>5.4804188809014906E-3</v>
      </c>
      <c r="AG244" s="3">
        <f>'Population at Risk'!AG244/'Population at Risk'!AG$5</f>
        <v>3.3509679748494987E-3</v>
      </c>
      <c r="AH244" s="3">
        <f>'Population at Risk'!AH244/'Population at Risk'!AH$5</f>
        <v>3.8314287271365463E-3</v>
      </c>
      <c r="AI244" s="3">
        <f>'Population at Risk'!AI244/'Population at Risk'!AI$5</f>
        <v>9.8187991877954992E-3</v>
      </c>
      <c r="AJ244" s="3">
        <f>'Population at Risk'!AJ244/'Population at Risk'!AJ$5</f>
        <v>5.5854505418124149E-3</v>
      </c>
      <c r="AK244" s="3">
        <f>'Population at Risk'!AK244/'Population at Risk'!AK$5</f>
        <v>6.674108515066772E-3</v>
      </c>
      <c r="AL244" s="3">
        <f>'Population at Risk'!AL244/'Population at Risk'!AL$5</f>
        <v>3.4907689889407283E-3</v>
      </c>
      <c r="AM244" s="3">
        <f>'Population at Risk'!AM244/'Population at Risk'!AM$5</f>
        <v>2.7773005693893177E-3</v>
      </c>
      <c r="AN244" s="3">
        <f>'Population at Risk'!AN244/'Population at Risk'!AN$5</f>
        <v>3.1064885309344107E-3</v>
      </c>
      <c r="AO244" s="3">
        <f>'Population at Risk'!AO244/'Population at Risk'!AO$5</f>
        <v>3.1064885309344112E-3</v>
      </c>
      <c r="AP244" s="3">
        <f>'Population at Risk'!AP244/'Population at Risk'!AP$5</f>
        <v>8.5770396301544736E-3</v>
      </c>
      <c r="AQ244" s="3">
        <f>'Population at Risk'!AQ244/'Population at Risk'!AQ$5</f>
        <v>8.0955895687383223E-3</v>
      </c>
      <c r="AR244" s="3">
        <f>'Population at Risk'!AR244/'Population at Risk'!AR$5</f>
        <v>6.7204022179416355E-3</v>
      </c>
      <c r="AS244" s="3">
        <f>'Population at Risk'!AS244/'Population at Risk'!AS$5</f>
        <v>3.5798477581035298E-3</v>
      </c>
      <c r="AT244" s="3">
        <f>'Population at Risk'!AT244/'Population at Risk'!AT$5</f>
        <v>0</v>
      </c>
      <c r="AU244" s="3">
        <f>'Population at Risk'!AU244/'Population at Risk'!AU$5</f>
        <v>0</v>
      </c>
      <c r="AV244" s="3">
        <f>'Population at Risk'!AV244/'Population at Risk'!AV$5</f>
        <v>1.1212684885619514E-2</v>
      </c>
      <c r="AW244" s="3">
        <f>'Population at Risk'!AW244/'Population at Risk'!AW$5</f>
        <v>5.0938426738800831E-3</v>
      </c>
      <c r="AX244" s="3">
        <f>'Population at Risk'!AX244/'Population at Risk'!AX$5</f>
        <v>1.0649238257253007E-2</v>
      </c>
      <c r="AY244" s="3">
        <f>'Population at Risk'!AY244/'Population at Risk'!AY$5</f>
        <v>7.1016098185280197E-3</v>
      </c>
      <c r="AZ244" s="3">
        <f>'Population at Risk'!AZ244/'Population at Risk'!AZ$5</f>
        <v>6.7340829277561555E-3</v>
      </c>
      <c r="BA244" s="3">
        <f>'Population at Risk'!BA244/'Population at Risk'!BA$5</f>
        <v>1.3317165140312509E-3</v>
      </c>
      <c r="BB244" s="3">
        <f>'Population at Risk'!BB244/'Population at Risk'!BB$5</f>
        <v>4.755276492068845E-3</v>
      </c>
      <c r="BC244" s="5">
        <f>'Population at Risk'!BC244/'Population at Risk'!BC$5</f>
        <v>0</v>
      </c>
      <c r="BD244" s="9">
        <v>242</v>
      </c>
    </row>
    <row r="245" spans="1:56" x14ac:dyDescent="0.35">
      <c r="A245" s="3"/>
      <c r="B245" s="3" t="s">
        <v>58</v>
      </c>
      <c r="C245" s="60">
        <f>'Population at Risk'!C245/'Population at Risk'!C$5</f>
        <v>8.2537391235139156E-3</v>
      </c>
      <c r="D245" s="3">
        <f>'Population at Risk'!D245/'Population at Risk'!D$5</f>
        <v>8.3655816378227429E-3</v>
      </c>
      <c r="E245" s="3">
        <f>'Population at Risk'!E245/'Population at Risk'!E$5</f>
        <v>8.4609702459264077E-3</v>
      </c>
      <c r="F245" s="3">
        <f>'Population at Risk'!F245/'Population at Risk'!F$5</f>
        <v>5.4229517341026004E-3</v>
      </c>
      <c r="G245" s="3">
        <f>'Population at Risk'!G245/'Population at Risk'!G$5</f>
        <v>2.2138284124922944E-3</v>
      </c>
      <c r="H245" s="3">
        <f>'Population at Risk'!H245/'Population at Risk'!H$5</f>
        <v>4.3873003144242117E-3</v>
      </c>
      <c r="I245" s="3">
        <f>'Population at Risk'!I245/'Population at Risk'!I$5</f>
        <v>2.5282231074934616E-3</v>
      </c>
      <c r="J245" s="3">
        <f>'Population at Risk'!J245/'Population at Risk'!J$5</f>
        <v>5.8734074044248085E-3</v>
      </c>
      <c r="K245" s="3">
        <f>'Population at Risk'!K245/'Population at Risk'!K$5</f>
        <v>3.990413231827937E-3</v>
      </c>
      <c r="L245" s="3">
        <f>'Population at Risk'!L245/'Population at Risk'!L$5</f>
        <v>2.6622576226827056E-3</v>
      </c>
      <c r="M245" s="3">
        <f>'Population at Risk'!M245/'Population at Risk'!M$5</f>
        <v>2.6622576226827065E-3</v>
      </c>
      <c r="N245" s="3">
        <f>'Population at Risk'!N245/'Population at Risk'!N$5</f>
        <v>3.97100242619409E-3</v>
      </c>
      <c r="O245" s="3">
        <f>'Population at Risk'!O245/'Population at Risk'!O$5</f>
        <v>2.8242214549601893E-3</v>
      </c>
      <c r="P245" s="3">
        <f>'Population at Risk'!P245/'Population at Risk'!P$5</f>
        <v>1.849270594540392E-2</v>
      </c>
      <c r="Q245" s="3">
        <f>'Population at Risk'!Q245/'Population at Risk'!Q$5</f>
        <v>4.8812773649411769E-3</v>
      </c>
      <c r="R245" s="3">
        <f>'Population at Risk'!R245/'Population at Risk'!R$5</f>
        <v>1.7461247761297809E-2</v>
      </c>
      <c r="S245" s="3">
        <f>'Population at Risk'!S245/'Population at Risk'!S$5</f>
        <v>6.1757018727651913E-3</v>
      </c>
      <c r="T245" s="3">
        <f>'Population at Risk'!T245/'Population at Risk'!T$5</f>
        <v>9.9346129384624404E-3</v>
      </c>
      <c r="U245" s="3">
        <f>'Population at Risk'!U245/'Population at Risk'!U$5</f>
        <v>0</v>
      </c>
      <c r="V245" s="3">
        <f>'Population at Risk'!V245/'Population at Risk'!V$5</f>
        <v>3.8473608603878124E-3</v>
      </c>
      <c r="W245" s="3">
        <f>'Population at Risk'!W245/'Population at Risk'!W$5</f>
        <v>5.8581621731468398E-3</v>
      </c>
      <c r="X245" s="3">
        <f>'Population at Risk'!X245/'Population at Risk'!X$5</f>
        <v>5.8581621731468424E-3</v>
      </c>
      <c r="Y245" s="3">
        <f>'Population at Risk'!Y245/'Population at Risk'!Y$5</f>
        <v>4.8291493884202522E-3</v>
      </c>
      <c r="Z245" s="3">
        <f>'Population at Risk'!Z245/'Population at Risk'!Z$5</f>
        <v>1.3405843119761523E-3</v>
      </c>
      <c r="AA245" s="3">
        <f>'Population at Risk'!AA245/'Population at Risk'!AA$5</f>
        <v>3.8232926041246468E-3</v>
      </c>
      <c r="AB245" s="3">
        <f>'Population at Risk'!AB245/'Population at Risk'!AB$5</f>
        <v>7.9243785851828077E-3</v>
      </c>
      <c r="AC245" s="3">
        <f>'Population at Risk'!AC245/'Population at Risk'!AC$5</f>
        <v>4.4201474435780702E-3</v>
      </c>
      <c r="AD245" s="3">
        <f>'Population at Risk'!AD245/'Population at Risk'!AD$5</f>
        <v>2.2362454209043986E-3</v>
      </c>
      <c r="AE245" s="3">
        <f>'Population at Risk'!AE245/'Population at Risk'!AE$5</f>
        <v>2.3730415779054685E-3</v>
      </c>
      <c r="AF245" s="3">
        <f>'Population at Risk'!AF245/'Population at Risk'!AF$5</f>
        <v>4.6372775146089531E-3</v>
      </c>
      <c r="AG245" s="3">
        <f>'Population at Risk'!AG245/'Population at Risk'!AG$5</f>
        <v>2.3730415779054681E-3</v>
      </c>
      <c r="AH245" s="3">
        <f>'Population at Risk'!AH245/'Population at Risk'!AH$5</f>
        <v>2.6905301915049777E-3</v>
      </c>
      <c r="AI245" s="3">
        <f>'Population at Risk'!AI245/'Population at Risk'!AI$5</f>
        <v>6.8613295529173371E-3</v>
      </c>
      <c r="AJ245" s="3">
        <f>'Population at Risk'!AJ245/'Population at Risk'!AJ$5</f>
        <v>3.7236336945416096E-3</v>
      </c>
      <c r="AK245" s="3">
        <f>'Population at Risk'!AK245/'Population at Risk'!AK$5</f>
        <v>5.3222102017803259E-3</v>
      </c>
      <c r="AL245" s="3">
        <f>'Population at Risk'!AL245/'Population at Risk'!AL$5</f>
        <v>2.6681917420418241E-3</v>
      </c>
      <c r="AM245" s="3">
        <f>'Population at Risk'!AM245/'Population at Risk'!AM$5</f>
        <v>1.6657206502869424E-3</v>
      </c>
      <c r="AN245" s="3">
        <f>'Population at Risk'!AN245/'Population at Risk'!AN$5</f>
        <v>2.0216830121954099E-3</v>
      </c>
      <c r="AO245" s="3">
        <f>'Population at Risk'!AO245/'Population at Risk'!AO$5</f>
        <v>2.0216830121954099E-3</v>
      </c>
      <c r="AP245" s="3">
        <f>'Population at Risk'!AP245/'Population at Risk'!AP$5</f>
        <v>6.5651414453034244E-3</v>
      </c>
      <c r="AQ245" s="3">
        <f>'Population at Risk'!AQ245/'Population at Risk'!AQ$5</f>
        <v>5.9253157981411638E-3</v>
      </c>
      <c r="AR245" s="3">
        <f>'Population at Risk'!AR245/'Population at Risk'!AR$5</f>
        <v>4.8063770343729894E-3</v>
      </c>
      <c r="AS245" s="3">
        <f>'Population at Risk'!AS245/'Population at Risk'!AS$5</f>
        <v>2.3095791987764709E-3</v>
      </c>
      <c r="AT245" s="3">
        <f>'Population at Risk'!AT245/'Population at Risk'!AT$5</f>
        <v>0</v>
      </c>
      <c r="AU245" s="3">
        <f>'Population at Risk'!AU245/'Population at Risk'!AU$5</f>
        <v>0</v>
      </c>
      <c r="AV245" s="3">
        <f>'Population at Risk'!AV245/'Population at Risk'!AV$5</f>
        <v>9.0072687737449836E-3</v>
      </c>
      <c r="AW245" s="3">
        <f>'Population at Risk'!AW245/'Population at Risk'!AW$5</f>
        <v>3.9114819314649951E-3</v>
      </c>
      <c r="AX245" s="3">
        <f>'Population at Risk'!AX245/'Population at Risk'!AX$5</f>
        <v>7.3826007550281576E-3</v>
      </c>
      <c r="AY245" s="3">
        <f>'Population at Risk'!AY245/'Population at Risk'!AY$5</f>
        <v>5.4877381169458339E-3</v>
      </c>
      <c r="AZ245" s="3">
        <f>'Population at Risk'!AZ245/'Population at Risk'!AZ$5</f>
        <v>5.1285708792376591E-3</v>
      </c>
      <c r="BA245" s="3">
        <f>'Population at Risk'!BA245/'Population at Risk'!BA$5</f>
        <v>6.7272277512918865E-4</v>
      </c>
      <c r="BB245" s="3">
        <f>'Population at Risk'!BB245/'Population at Risk'!BB$5</f>
        <v>3.039216810240841E-3</v>
      </c>
      <c r="BC245" s="5">
        <f>'Population at Risk'!BC245/'Population at Risk'!BC$5</f>
        <v>0</v>
      </c>
      <c r="BD245" s="9">
        <v>243</v>
      </c>
    </row>
    <row r="246" spans="1:56" x14ac:dyDescent="0.35">
      <c r="A246" s="3"/>
      <c r="B246" s="3" t="s">
        <v>59</v>
      </c>
      <c r="C246" s="60">
        <f>'Population at Risk'!C246/'Population at Risk'!C$5</f>
        <v>3.8481785263708291E-3</v>
      </c>
      <c r="D246" s="3">
        <f>'Population at Risk'!D246/'Population at Risk'!D$5</f>
        <v>3.7751902790970336E-3</v>
      </c>
      <c r="E246" s="3">
        <f>'Population at Risk'!E246/'Population at Risk'!E$5</f>
        <v>3.7094072489434258E-3</v>
      </c>
      <c r="F246" s="3">
        <f>'Population at Risk'!F246/'Population at Risk'!F$5</f>
        <v>2.19239653830177E-3</v>
      </c>
      <c r="G246" s="3">
        <f>'Population at Risk'!G246/'Population at Risk'!G$5</f>
        <v>8.4936220737181665E-4</v>
      </c>
      <c r="H246" s="3">
        <f>'Population at Risk'!H246/'Population at Risk'!H$5</f>
        <v>1.8771612508732788E-3</v>
      </c>
      <c r="I246" s="3">
        <f>'Population at Risk'!I246/'Population at Risk'!I$5</f>
        <v>1.0586322379703428E-3</v>
      </c>
      <c r="J246" s="3">
        <f>'Population at Risk'!J246/'Population at Risk'!J$5</f>
        <v>2.9014585965999517E-3</v>
      </c>
      <c r="K246" s="3">
        <f>'Population at Risk'!K246/'Population at Risk'!K$5</f>
        <v>1.5075329611494675E-3</v>
      </c>
      <c r="L246" s="3">
        <f>'Population at Risk'!L246/'Population at Risk'!L$5</f>
        <v>1.3952351350184165E-3</v>
      </c>
      <c r="M246" s="3">
        <f>'Population at Risk'!M246/'Population at Risk'!M$5</f>
        <v>1.3952351350184167E-3</v>
      </c>
      <c r="N246" s="3">
        <f>'Population at Risk'!N246/'Population at Risk'!N$5</f>
        <v>2.0092086475801568E-3</v>
      </c>
      <c r="O246" s="3">
        <f>'Population at Risk'!O246/'Population at Risk'!O$5</f>
        <v>1.1725525653940544E-3</v>
      </c>
      <c r="P246" s="3">
        <f>'Population at Risk'!P246/'Population at Risk'!P$5</f>
        <v>9.5085084174748955E-3</v>
      </c>
      <c r="Q246" s="3">
        <f>'Population at Risk'!Q246/'Population at Risk'!Q$5</f>
        <v>2.3029894919225787E-3</v>
      </c>
      <c r="R246" s="3">
        <f>'Population at Risk'!R246/'Population at Risk'!R$5</f>
        <v>8.849700937741142E-3</v>
      </c>
      <c r="S246" s="3">
        <f>'Population at Risk'!S246/'Population at Risk'!S$5</f>
        <v>2.6887908424673302E-3</v>
      </c>
      <c r="T246" s="3">
        <f>'Population at Risk'!T246/'Population at Risk'!T$5</f>
        <v>4.5621579603364482E-3</v>
      </c>
      <c r="U246" s="3">
        <f>'Population at Risk'!U246/'Population at Risk'!U$5</f>
        <v>0</v>
      </c>
      <c r="V246" s="3">
        <f>'Population at Risk'!V246/'Population at Risk'!V$5</f>
        <v>1.5919585564946859E-3</v>
      </c>
      <c r="W246" s="3">
        <f>'Population at Risk'!W246/'Population at Risk'!W$5</f>
        <v>2.2845081556532336E-3</v>
      </c>
      <c r="X246" s="3">
        <f>'Population at Risk'!X246/'Population at Risk'!X$5</f>
        <v>2.2845081556532344E-3</v>
      </c>
      <c r="Y246" s="3">
        <f>'Population at Risk'!Y246/'Population at Risk'!Y$5</f>
        <v>2.2231977465335256E-3</v>
      </c>
      <c r="Z246" s="3">
        <f>'Population at Risk'!Z246/'Population at Risk'!Z$5</f>
        <v>5.71906047395944E-4</v>
      </c>
      <c r="AA246" s="3">
        <f>'Population at Risk'!AA246/'Population at Risk'!AA$5</f>
        <v>1.7433629765505677E-3</v>
      </c>
      <c r="AB246" s="3">
        <f>'Population at Risk'!AB246/'Population at Risk'!AB$5</f>
        <v>3.5961479452008525E-3</v>
      </c>
      <c r="AC246" s="3">
        <f>'Population at Risk'!AC246/'Population at Risk'!AC$5</f>
        <v>2.0689128013611159E-3</v>
      </c>
      <c r="AD246" s="3">
        <f>'Population at Risk'!AD246/'Population at Risk'!AD$5</f>
        <v>9.1634887069696645E-4</v>
      </c>
      <c r="AE246" s="3">
        <f>'Population at Risk'!AE246/'Population at Risk'!AE$5</f>
        <v>9.9606270146577656E-4</v>
      </c>
      <c r="AF246" s="3">
        <f>'Population at Risk'!AF246/'Population at Risk'!AF$5</f>
        <v>1.9207305032569353E-3</v>
      </c>
      <c r="AG246" s="3">
        <f>'Population at Risk'!AG246/'Population at Risk'!AG$5</f>
        <v>9.9606270146577612E-4</v>
      </c>
      <c r="AH246" s="3">
        <f>'Population at Risk'!AH246/'Population at Risk'!AH$5</f>
        <v>1.1291252426768633E-3</v>
      </c>
      <c r="AI246" s="3">
        <f>'Population at Risk'!AI246/'Population at Risk'!AI$5</f>
        <v>3.1118837137948724E-3</v>
      </c>
      <c r="AJ246" s="3">
        <f>'Population at Risk'!AJ246/'Population at Risk'!AJ$5</f>
        <v>1.4677422634691479E-3</v>
      </c>
      <c r="AK246" s="3">
        <f>'Population at Risk'!AK246/'Population at Risk'!AK$5</f>
        <v>2.5295779335068225E-3</v>
      </c>
      <c r="AL246" s="3">
        <f>'Population at Risk'!AL246/'Population at Risk'!AL$5</f>
        <v>1.0671691276042104E-3</v>
      </c>
      <c r="AM246" s="3">
        <f>'Population at Risk'!AM246/'Population at Risk'!AM$5</f>
        <v>7.3037028029764939E-4</v>
      </c>
      <c r="AN246" s="3">
        <f>'Population at Risk'!AN246/'Population at Risk'!AN$5</f>
        <v>6.6723940489185098E-4</v>
      </c>
      <c r="AO246" s="3">
        <f>'Population at Risk'!AO246/'Population at Risk'!AO$5</f>
        <v>6.6723940489185108E-4</v>
      </c>
      <c r="AP246" s="3">
        <f>'Population at Risk'!AP246/'Population at Risk'!AP$5</f>
        <v>3.0861679596724477E-3</v>
      </c>
      <c r="AQ246" s="3">
        <f>'Population at Risk'!AQ246/'Population at Risk'!AQ$5</f>
        <v>2.3240468989801331E-3</v>
      </c>
      <c r="AR246" s="3">
        <f>'Population at Risk'!AR246/'Population at Risk'!AR$5</f>
        <v>2.1490952326741761E-3</v>
      </c>
      <c r="AS246" s="3">
        <f>'Population at Risk'!AS246/'Population at Risk'!AS$5</f>
        <v>9.6708039283546884E-4</v>
      </c>
      <c r="AT246" s="3">
        <f>'Population at Risk'!AT246/'Population at Risk'!AT$5</f>
        <v>0</v>
      </c>
      <c r="AU246" s="3">
        <f>'Population at Risk'!AU246/'Population at Risk'!AU$5</f>
        <v>0</v>
      </c>
      <c r="AV246" s="3">
        <f>'Population at Risk'!AV246/'Population at Risk'!AV$5</f>
        <v>4.0157822704583465E-3</v>
      </c>
      <c r="AW246" s="3">
        <f>'Population at Risk'!AW246/'Population at Risk'!AW$5</f>
        <v>1.6047043387096729E-3</v>
      </c>
      <c r="AX246" s="3">
        <f>'Population at Risk'!AX246/'Population at Risk'!AX$5</f>
        <v>3.9461376242559592E-3</v>
      </c>
      <c r="AY246" s="3">
        <f>'Population at Risk'!AY246/'Population at Risk'!AY$5</f>
        <v>2.3306222375250102E-3</v>
      </c>
      <c r="AZ246" s="3">
        <f>'Population at Risk'!AZ246/'Population at Risk'!AZ$5</f>
        <v>2.3539583768864615E-3</v>
      </c>
      <c r="BA246" s="3">
        <f>'Population at Risk'!BA246/'Population at Risk'!BA$5</f>
        <v>2.7022145602872147E-4</v>
      </c>
      <c r="BB246" s="3">
        <f>'Population at Risk'!BB246/'Population at Risk'!BB$5</f>
        <v>1.3078368127159346E-3</v>
      </c>
      <c r="BC246" s="5">
        <f>'Population at Risk'!BC246/'Population at Risk'!BC$5</f>
        <v>0</v>
      </c>
      <c r="BD246" s="9">
        <v>244</v>
      </c>
    </row>
    <row r="247" spans="1:56" x14ac:dyDescent="0.35">
      <c r="A247" s="3"/>
      <c r="B247" s="3" t="s">
        <v>60</v>
      </c>
      <c r="C247" s="60">
        <f>'Population at Risk'!C247/'Population at Risk'!C$5</f>
        <v>2.8480673805784105E-3</v>
      </c>
      <c r="D247" s="3">
        <f>'Population at Risk'!D247/'Population at Risk'!D$5</f>
        <v>2.6140922379314512E-3</v>
      </c>
      <c r="E247" s="3">
        <f>'Population at Risk'!E247/'Population at Risk'!E$5</f>
        <v>2.4068440126779299E-3</v>
      </c>
      <c r="F247" s="3">
        <f>'Population at Risk'!F247/'Population at Risk'!F$5</f>
        <v>1.822395107404494E-3</v>
      </c>
      <c r="G247" s="3">
        <f>'Population at Risk'!G247/'Population at Risk'!G$5</f>
        <v>5.1231371238300049E-4</v>
      </c>
      <c r="H247" s="3">
        <f>'Population at Risk'!H247/'Population at Risk'!H$5</f>
        <v>1.3466208410020514E-3</v>
      </c>
      <c r="I247" s="3">
        <f>'Population at Risk'!I247/'Population at Risk'!I$5</f>
        <v>7.7752650246409351E-4</v>
      </c>
      <c r="J247" s="3">
        <f>'Population at Risk'!J247/'Population at Risk'!J$5</f>
        <v>2.0196427486136922E-3</v>
      </c>
      <c r="K247" s="3">
        <f>'Population at Risk'!K247/'Population at Risk'!K$5</f>
        <v>1.009174957463693E-3</v>
      </c>
      <c r="L247" s="3">
        <f>'Population at Risk'!L247/'Population at Risk'!L$5</f>
        <v>9.1071618137858056E-4</v>
      </c>
      <c r="M247" s="3">
        <f>'Population at Risk'!M247/'Population at Risk'!M$5</f>
        <v>9.1071618137858056E-4</v>
      </c>
      <c r="N247" s="3">
        <f>'Population at Risk'!N247/'Population at Risk'!N$5</f>
        <v>1.5568986439779887E-3</v>
      </c>
      <c r="O247" s="3">
        <f>'Population at Risk'!O247/'Population at Risk'!O$5</f>
        <v>7.3284535337128404E-4</v>
      </c>
      <c r="P247" s="3">
        <f>'Population at Risk'!P247/'Population at Risk'!P$5</f>
        <v>7.0827891809645376E-3</v>
      </c>
      <c r="Q247" s="3">
        <f>'Population at Risk'!Q247/'Population at Risk'!Q$5</f>
        <v>1.5824222275787044E-3</v>
      </c>
      <c r="R247" s="3">
        <f>'Population at Risk'!R247/'Population at Risk'!R$5</f>
        <v>6.4515354338899288E-3</v>
      </c>
      <c r="S247" s="3">
        <f>'Population at Risk'!S247/'Population at Risk'!S$5</f>
        <v>1.9845710626157365E-3</v>
      </c>
      <c r="T247" s="3">
        <f>'Population at Risk'!T247/'Population at Risk'!T$5</f>
        <v>3.5933913699009784E-3</v>
      </c>
      <c r="U247" s="3">
        <f>'Population at Risk'!U247/'Population at Risk'!U$5</f>
        <v>0</v>
      </c>
      <c r="V247" s="3">
        <f>'Population at Risk'!V247/'Population at Risk'!V$5</f>
        <v>1.1660020778650267E-3</v>
      </c>
      <c r="W247" s="3">
        <f>'Population at Risk'!W247/'Population at Risk'!W$5</f>
        <v>1.6545607240279234E-3</v>
      </c>
      <c r="X247" s="3">
        <f>'Population at Risk'!X247/'Population at Risk'!X$5</f>
        <v>1.6545607240279242E-3</v>
      </c>
      <c r="Y247" s="3">
        <f>'Population at Risk'!Y247/'Population at Risk'!Y$5</f>
        <v>1.5779723312972173E-3</v>
      </c>
      <c r="Z247" s="3">
        <f>'Population at Risk'!Z247/'Population at Risk'!Z$5</f>
        <v>3.7996497669456561E-4</v>
      </c>
      <c r="AA247" s="3">
        <f>'Population at Risk'!AA247/'Population at Risk'!AA$5</f>
        <v>1.2103133673095113E-3</v>
      </c>
      <c r="AB247" s="3">
        <f>'Population at Risk'!AB247/'Population at Risk'!AB$5</f>
        <v>2.4817131024198469E-3</v>
      </c>
      <c r="AC247" s="3">
        <f>'Population at Risk'!AC247/'Population at Risk'!AC$5</f>
        <v>1.4561228088101619E-3</v>
      </c>
      <c r="AD247" s="3">
        <f>'Population at Risk'!AD247/'Population at Risk'!AD$5</f>
        <v>6.4915885090442173E-4</v>
      </c>
      <c r="AE247" s="3">
        <f>'Population at Risk'!AE247/'Population at Risk'!AE$5</f>
        <v>7.4221846729721297E-4</v>
      </c>
      <c r="AF247" s="3">
        <f>'Population at Risk'!AF247/'Population at Risk'!AF$5</f>
        <v>1.3541150047961393E-3</v>
      </c>
      <c r="AG247" s="3">
        <f>'Population at Risk'!AG247/'Population at Risk'!AG$5</f>
        <v>7.4221846729721275E-4</v>
      </c>
      <c r="AH247" s="3">
        <f>'Population at Risk'!AH247/'Population at Risk'!AH$5</f>
        <v>7.4764924103676138E-4</v>
      </c>
      <c r="AI247" s="3">
        <f>'Population at Risk'!AI247/'Population at Risk'!AI$5</f>
        <v>2.3114916547274582E-3</v>
      </c>
      <c r="AJ247" s="3">
        <f>'Population at Risk'!AJ247/'Population at Risk'!AJ$5</f>
        <v>9.1129052621985549E-4</v>
      </c>
      <c r="AK247" s="3">
        <f>'Population at Risk'!AK247/'Population at Risk'!AK$5</f>
        <v>1.6980557754336454E-3</v>
      </c>
      <c r="AL247" s="3">
        <f>'Population at Risk'!AL247/'Population at Risk'!AL$5</f>
        <v>8.0781726790756956E-4</v>
      </c>
      <c r="AM247" s="3">
        <f>'Population at Risk'!AM247/'Population at Risk'!AM$5</f>
        <v>3.9764604149538681E-4</v>
      </c>
      <c r="AN247" s="3">
        <f>'Population at Risk'!AN247/'Population at Risk'!AN$5</f>
        <v>4.8526502173952795E-4</v>
      </c>
      <c r="AO247" s="3">
        <f>'Population at Risk'!AO247/'Population at Risk'!AO$5</f>
        <v>4.8526502173952801E-4</v>
      </c>
      <c r="AP247" s="3">
        <f>'Population at Risk'!AP247/'Population at Risk'!AP$5</f>
        <v>2.3997961894206207E-3</v>
      </c>
      <c r="AQ247" s="3">
        <f>'Population at Risk'!AQ247/'Population at Risk'!AQ$5</f>
        <v>1.3973091892628485E-3</v>
      </c>
      <c r="AR247" s="3">
        <f>'Population at Risk'!AR247/'Population at Risk'!AR$5</f>
        <v>1.5422611797212009E-3</v>
      </c>
      <c r="AS247" s="3">
        <f>'Population at Risk'!AS247/'Population at Risk'!AS$5</f>
        <v>7.1028503428593754E-4</v>
      </c>
      <c r="AT247" s="3">
        <f>'Population at Risk'!AT247/'Population at Risk'!AT$5</f>
        <v>0</v>
      </c>
      <c r="AU247" s="3">
        <f>'Population at Risk'!AU247/'Population at Risk'!AU$5</f>
        <v>0</v>
      </c>
      <c r="AV247" s="3">
        <f>'Population at Risk'!AV247/'Population at Risk'!AV$5</f>
        <v>2.9480408306542041E-3</v>
      </c>
      <c r="AW247" s="3">
        <f>'Population at Risk'!AW247/'Population at Risk'!AW$5</f>
        <v>1.1635894759142948E-3</v>
      </c>
      <c r="AX247" s="3">
        <f>'Population at Risk'!AX247/'Population at Risk'!AX$5</f>
        <v>2.7727443592022519E-3</v>
      </c>
      <c r="AY247" s="3">
        <f>'Population at Risk'!AY247/'Population at Risk'!AY$5</f>
        <v>1.7733571250285033E-3</v>
      </c>
      <c r="AZ247" s="3">
        <f>'Population at Risk'!AZ247/'Population at Risk'!AZ$5</f>
        <v>1.8634820321554149E-3</v>
      </c>
      <c r="BA247" s="3">
        <f>'Population at Risk'!BA247/'Population at Risk'!BA$5</f>
        <v>1.7733283051884845E-4</v>
      </c>
      <c r="BB247" s="3">
        <f>'Population at Risk'!BB247/'Population at Risk'!BB$5</f>
        <v>6.6813402388748837E-4</v>
      </c>
      <c r="BC247" s="5">
        <f>'Population at Risk'!BC247/'Population at Risk'!BC$5</f>
        <v>0</v>
      </c>
      <c r="BD247" s="9">
        <v>245</v>
      </c>
    </row>
    <row r="248" spans="1:56" x14ac:dyDescent="0.35">
      <c r="A248" s="3"/>
      <c r="B248" s="3" t="s">
        <v>80</v>
      </c>
      <c r="C248" s="60">
        <f>'Population at Risk'!C248/'Population at Risk'!C$5</f>
        <v>1.5711088587880904E-3</v>
      </c>
      <c r="D248" s="3">
        <f>'Population at Risk'!D248/'Population at Risk'!D$5</f>
        <v>1.4205612905880589E-3</v>
      </c>
      <c r="E248" s="3">
        <f>'Population at Risk'!E248/'Population at Risk'!E$5</f>
        <v>1.2873107393537218E-3</v>
      </c>
      <c r="F248" s="3">
        <f>'Population at Risk'!F248/'Population at Risk'!F$5</f>
        <v>7.9522695595832466E-4</v>
      </c>
      <c r="G248" s="3">
        <f>'Population at Risk'!G248/'Population at Risk'!G$5</f>
        <v>3.5053043478836877E-4</v>
      </c>
      <c r="H248" s="3">
        <f>'Population at Risk'!H248/'Population at Risk'!H$5</f>
        <v>6.926989404630971E-4</v>
      </c>
      <c r="I248" s="3">
        <f>'Population at Risk'!I248/'Population at Risk'!I$5</f>
        <v>4.7847784767021141E-4</v>
      </c>
      <c r="J248" s="3">
        <f>'Population at Risk'!J248/'Population at Risk'!J$5</f>
        <v>8.3914733921273119E-4</v>
      </c>
      <c r="K248" s="3">
        <f>'Population at Risk'!K248/'Population at Risk'!K$5</f>
        <v>4.2360430313290827E-4</v>
      </c>
      <c r="L248" s="3">
        <f>'Population at Risk'!L248/'Population at Risk'!L$5</f>
        <v>4.7106009381650717E-4</v>
      </c>
      <c r="M248" s="3">
        <f>'Population at Risk'!M248/'Population at Risk'!M$5</f>
        <v>4.7106009381650728E-4</v>
      </c>
      <c r="N248" s="3">
        <f>'Population at Risk'!N248/'Population at Risk'!N$5</f>
        <v>8.9033653340637282E-4</v>
      </c>
      <c r="O248" s="3">
        <f>'Population at Risk'!O248/'Population at Risk'!O$5</f>
        <v>4.0713630742849114E-4</v>
      </c>
      <c r="P248" s="3">
        <f>'Population at Risk'!P248/'Population at Risk'!P$5</f>
        <v>3.4753092907696469E-3</v>
      </c>
      <c r="Q248" s="3">
        <f>'Population at Risk'!Q248/'Population at Risk'!Q$5</f>
        <v>7.1350287939932644E-4</v>
      </c>
      <c r="R248" s="3">
        <f>'Population at Risk'!R248/'Population at Risk'!R$5</f>
        <v>3.3668362759950356E-3</v>
      </c>
      <c r="S248" s="3">
        <f>'Population at Risk'!S248/'Population at Risk'!S$5</f>
        <v>1.050217573574905E-3</v>
      </c>
      <c r="T248" s="3">
        <f>'Population at Risk'!T248/'Population at Risk'!T$5</f>
        <v>1.9994039883273231E-3</v>
      </c>
      <c r="U248" s="3">
        <f>'Population at Risk'!U248/'Population at Risk'!U$5</f>
        <v>0</v>
      </c>
      <c r="V248" s="3">
        <f>'Population at Risk'!V248/'Population at Risk'!V$5</f>
        <v>4.7328497625517688E-4</v>
      </c>
      <c r="W248" s="3">
        <f>'Population at Risk'!W248/'Population at Risk'!W$5</f>
        <v>8.0830604178428367E-4</v>
      </c>
      <c r="X248" s="3">
        <f>'Population at Risk'!X248/'Population at Risk'!X$5</f>
        <v>8.08306041784284E-4</v>
      </c>
      <c r="Y248" s="3">
        <f>'Population at Risk'!Y248/'Population at Risk'!Y$5</f>
        <v>6.4975331288708949E-4</v>
      </c>
      <c r="Z248" s="3">
        <f>'Population at Risk'!Z248/'Population at Risk'!Z$5</f>
        <v>1.8606532363909137E-4</v>
      </c>
      <c r="AA248" s="3">
        <f>'Population at Risk'!AA248/'Population at Risk'!AA$5</f>
        <v>5.861607339436197E-4</v>
      </c>
      <c r="AB248" s="3">
        <f>'Population at Risk'!AB248/'Population at Risk'!AB$5</f>
        <v>1.3672782596388417E-3</v>
      </c>
      <c r="AC248" s="3">
        <f>'Population at Risk'!AC248/'Population at Risk'!AC$5</f>
        <v>7.2268605359323049E-4</v>
      </c>
      <c r="AD248" s="3">
        <f>'Population at Risk'!AD248/'Population at Risk'!AD$5</f>
        <v>3.631526325349374E-4</v>
      </c>
      <c r="AE248" s="3">
        <f>'Population at Risk'!AE248/'Population at Risk'!AE$5</f>
        <v>3.8904388062790718E-4</v>
      </c>
      <c r="AF248" s="3">
        <f>'Population at Risk'!AF248/'Population at Risk'!AF$5</f>
        <v>6.4344471859107332E-4</v>
      </c>
      <c r="AG248" s="3">
        <f>'Population at Risk'!AG248/'Population at Risk'!AG$5</f>
        <v>3.8904388062790707E-4</v>
      </c>
      <c r="AH248" s="3">
        <f>'Population at Risk'!AH248/'Population at Risk'!AH$5</f>
        <v>3.301024426799736E-4</v>
      </c>
      <c r="AI248" s="3">
        <f>'Population at Risk'!AI248/'Population at Risk'!AI$5</f>
        <v>1.2437381890371023E-3</v>
      </c>
      <c r="AJ248" s="3">
        <f>'Population at Risk'!AJ248/'Population at Risk'!AJ$5</f>
        <v>4.5161300414435317E-4</v>
      </c>
      <c r="AK248" s="3">
        <f>'Population at Risk'!AK248/'Population at Risk'!AK$5</f>
        <v>1.0415909137969268E-3</v>
      </c>
      <c r="AL248" s="3">
        <f>'Population at Risk'!AL248/'Population at Risk'!AL$5</f>
        <v>3.8690195462941495E-4</v>
      </c>
      <c r="AM248" s="3">
        <f>'Population at Risk'!AM248/'Population at Risk'!AM$5</f>
        <v>1.7650615107193192E-4</v>
      </c>
      <c r="AN248" s="3">
        <f>'Population at Risk'!AN248/'Population at Risk'!AN$5</f>
        <v>3.0329063858720493E-4</v>
      </c>
      <c r="AO248" s="3">
        <f>'Population at Risk'!AO248/'Population at Risk'!AO$5</f>
        <v>3.0329063858720498E-4</v>
      </c>
      <c r="AP248" s="3">
        <f>'Population at Risk'!AP248/'Population at Risk'!AP$5</f>
        <v>1.3276534242097381E-3</v>
      </c>
      <c r="AQ248" s="3">
        <f>'Population at Risk'!AQ248/'Population at Risk'!AQ$5</f>
        <v>6.8184847036193981E-4</v>
      </c>
      <c r="AR248" s="3">
        <f>'Population at Risk'!AR248/'Population at Risk'!AR$5</f>
        <v>7.9141491815685745E-4</v>
      </c>
      <c r="AS248" s="3">
        <f>'Population at Risk'!AS248/'Population at Risk'!AS$5</f>
        <v>4.3709848263750008E-4</v>
      </c>
      <c r="AT248" s="3">
        <f>'Population at Risk'!AT248/'Population at Risk'!AT$5</f>
        <v>0</v>
      </c>
      <c r="AU248" s="3">
        <f>'Population at Risk'!AU248/'Population at Risk'!AU$5</f>
        <v>0</v>
      </c>
      <c r="AV248" s="3">
        <f>'Population at Risk'!AV248/'Population at Risk'!AV$5</f>
        <v>1.5243855775820144E-3</v>
      </c>
      <c r="AW248" s="3">
        <f>'Population at Risk'!AW248/'Population at Risk'!AW$5</f>
        <v>5.1264700270814217E-4</v>
      </c>
      <c r="AX248" s="3">
        <f>'Population at Risk'!AX248/'Population at Risk'!AX$5</f>
        <v>1.1492824445389046E-3</v>
      </c>
      <c r="AY248" s="3">
        <f>'Population at Risk'!AY248/'Population at Risk'!AY$5</f>
        <v>9.0257519012904909E-4</v>
      </c>
      <c r="AZ248" s="3">
        <f>'Population at Risk'!AZ248/'Population at Risk'!AZ$5</f>
        <v>9.7767191123646763E-4</v>
      </c>
      <c r="BA248" s="3">
        <f>'Population at Risk'!BA248/'Population at Risk'!BA$5</f>
        <v>5.0666523005385283E-5</v>
      </c>
      <c r="BB248" s="3">
        <f>'Population at Risk'!BB248/'Population at Risk'!BB$5</f>
        <v>3.0208187250232185E-4</v>
      </c>
      <c r="BC248" s="5">
        <f>'Population at Risk'!BC248/'Population at Risk'!BC$5</f>
        <v>0</v>
      </c>
      <c r="BD248" s="9">
        <v>246</v>
      </c>
    </row>
    <row r="249" spans="1:56" x14ac:dyDescent="0.35">
      <c r="A249" s="4"/>
      <c r="B249" s="4" t="s">
        <v>79</v>
      </c>
      <c r="C249" s="62">
        <f>'Population at Risk'!C249/'Population at Risk'!C$5</f>
        <v>7.6825146839417638E-4</v>
      </c>
      <c r="D249" s="4">
        <f>'Population at Risk'!D249/'Population at Risk'!D$5</f>
        <v>6.6973951257176762E-4</v>
      </c>
      <c r="E249" s="4">
        <f>'Population at Risk'!E249/'Population at Risk'!E$5</f>
        <v>5.8264538202976504E-4</v>
      </c>
      <c r="F249" s="4">
        <f>'Population at Risk'!F249/'Population at Risk'!F$5</f>
        <v>2.8716528965161723E-4</v>
      </c>
      <c r="G249" s="4">
        <f>'Population at Risk'!G249/'Population at Risk'!G$5</f>
        <v>9.4373578596868523E-5</v>
      </c>
      <c r="H249" s="4">
        <f>'Population at Risk'!H249/'Population at Risk'!H$5</f>
        <v>3.3665521025051285E-4</v>
      </c>
      <c r="I249" s="4">
        <f>'Population at Risk'!I249/'Population at Risk'!I$5</f>
        <v>1.3756238120518578E-4</v>
      </c>
      <c r="J249" s="4">
        <f>'Population at Risk'!J249/'Population at Risk'!J$5</f>
        <v>3.4134807018822963E-4</v>
      </c>
      <c r="K249" s="4">
        <f>'Population at Risk'!K249/'Population at Risk'!K$5</f>
        <v>1.1213055082929925E-4</v>
      </c>
      <c r="L249" s="4">
        <f>'Population at Risk'!L249/'Population at Risk'!L$5</f>
        <v>1.9739661074215538E-4</v>
      </c>
      <c r="M249" s="4">
        <f>'Population at Risk'!M249/'Population at Risk'!M$5</f>
        <v>1.9739661074215541E-4</v>
      </c>
      <c r="N249" s="4">
        <f>'Population at Risk'!N249/'Population at Risk'!N$5</f>
        <v>2.9043063389191844E-4</v>
      </c>
      <c r="O249" s="4">
        <f>'Population at Risk'!O249/'Population at Risk'!O$5</f>
        <v>1.6285452297139645E-4</v>
      </c>
      <c r="P249" s="4">
        <f>'Population at Risk'!P249/'Population at Risk'!P$5</f>
        <v>1.4772008171056665E-3</v>
      </c>
      <c r="Q249" s="4">
        <f>'Population at Risk'!Q249/'Population at Risk'!Q$5</f>
        <v>4.4505625150651059E-4</v>
      </c>
      <c r="R249" s="4">
        <f>'Population at Risk'!R249/'Population at Risk'!R$5</f>
        <v>1.4012810198973753E-3</v>
      </c>
      <c r="S249" s="4">
        <f>'Population at Risk'!S249/'Population at Risk'!S$5</f>
        <v>4.9534553571447951E-4</v>
      </c>
      <c r="T249" s="4">
        <f>'Population at Risk'!T249/'Population at Risk'!T$5</f>
        <v>9.6713841129188085E-4</v>
      </c>
      <c r="U249" s="4">
        <f>'Population at Risk'!U249/'Population at Risk'!U$5</f>
        <v>0</v>
      </c>
      <c r="V249" s="4">
        <f>'Population at Risk'!V249/'Population at Risk'!V$5</f>
        <v>2.1512953466144404E-4</v>
      </c>
      <c r="W249" s="4">
        <f>'Population at Risk'!W249/'Population at Risk'!W$5</f>
        <v>3.4533262818013996E-4</v>
      </c>
      <c r="X249" s="4">
        <f>'Population at Risk'!X249/'Population at Risk'!X$5</f>
        <v>3.4533262818014007E-4</v>
      </c>
      <c r="Y249" s="4">
        <f>'Population at Risk'!Y249/'Population at Risk'!Y$5</f>
        <v>2.762017566976478E-4</v>
      </c>
      <c r="Z249" s="4">
        <f>'Population at Risk'!Z249/'Population at Risk'!Z$5</f>
        <v>9.7929117704784942E-5</v>
      </c>
      <c r="AA249" s="4">
        <f>'Population at Risk'!AA249/'Population at Risk'!AA$5</f>
        <v>2.4578432891551253E-4</v>
      </c>
      <c r="AB249" s="4">
        <f>'Population at Risk'!AB249/'Population at Risk'!AB$5</f>
        <v>6.3210854214459011E-4</v>
      </c>
      <c r="AC249" s="4">
        <f>'Population at Risk'!AC249/'Population at Risk'!AC$5</f>
        <v>3.111730858860108E-4</v>
      </c>
      <c r="AD249" s="4">
        <f>'Population at Risk'!AD249/'Population at Risk'!AD$5</f>
        <v>1.3171339003857833E-4</v>
      </c>
      <c r="AE249" s="4">
        <f>'Population at Risk'!AE249/'Population at Risk'!AE$5</f>
        <v>1.545138816678213E-4</v>
      </c>
      <c r="AF249" s="4">
        <f>'Population at Risk'!AF249/'Population at Risk'!AF$5</f>
        <v>4.0335340568395644E-4</v>
      </c>
      <c r="AG249" s="4">
        <f>'Population at Risk'!AG249/'Population at Risk'!AG$5</f>
        <v>1.5451388166782125E-4</v>
      </c>
      <c r="AH249" s="4">
        <f>'Population at Risk'!AH249/'Population at Risk'!AH$5</f>
        <v>1.2351515239350007E-4</v>
      </c>
      <c r="AI249" s="4">
        <f>'Population at Risk'!AI249/'Population at Risk'!AI$5</f>
        <v>6.1510045131290701E-4</v>
      </c>
      <c r="AJ249" s="4">
        <f>'Population at Risk'!AJ249/'Population at Risk'!AJ$5</f>
        <v>1.935484303475799E-4</v>
      </c>
      <c r="AK249" s="4">
        <f>'Population at Risk'!AK249/'Population at Risk'!AK$5</f>
        <v>4.1138464662567698E-4</v>
      </c>
      <c r="AL249" s="4">
        <f>'Population at Risk'!AL249/'Population at Risk'!AL$5</f>
        <v>1.785701329058838E-4</v>
      </c>
      <c r="AM249" s="4">
        <f>'Population at Risk'!AM249/'Population at Risk'!AM$5</f>
        <v>8.1152253366405477E-5</v>
      </c>
      <c r="AN249" s="4">
        <f>'Population at Risk'!AN249/'Population at Risk'!AN$5</f>
        <v>1.2131625543488199E-4</v>
      </c>
      <c r="AO249" s="4">
        <f>'Population at Risk'!AO249/'Population at Risk'!AO$5</f>
        <v>1.21316255434882E-4</v>
      </c>
      <c r="AP249" s="4">
        <f>'Population at Risk'!AP249/'Population at Risk'!AP$5</f>
        <v>5.4108139552698769E-4</v>
      </c>
      <c r="AQ249" s="4">
        <f>'Population at Risk'!AQ249/'Population at Risk'!AQ$5</f>
        <v>1.8246649206868812E-4</v>
      </c>
      <c r="AR249" s="4">
        <f>'Population at Risk'!AR249/'Population at Risk'!AR$5</f>
        <v>3.4933396255547457E-4</v>
      </c>
      <c r="AS249" s="4">
        <f>'Population at Risk'!AS249/'Population at Risk'!AS$5</f>
        <v>1.2566581375828126E-4</v>
      </c>
      <c r="AT249" s="4">
        <f>'Population at Risk'!AT249/'Population at Risk'!AT$5</f>
        <v>0</v>
      </c>
      <c r="AU249" s="4">
        <f>'Population at Risk'!AU249/'Population at Risk'!AU$5</f>
        <v>0</v>
      </c>
      <c r="AV249" s="4">
        <f>'Population at Risk'!AV249/'Population at Risk'!AV$5</f>
        <v>7.9912724111127619E-4</v>
      </c>
      <c r="AW249" s="4">
        <f>'Population at Risk'!AW249/'Population at Risk'!AW$5</f>
        <v>1.7406154045439246E-4</v>
      </c>
      <c r="AX249" s="4">
        <f>'Population at Risk'!AX249/'Population at Risk'!AX$5</f>
        <v>5.0632723081084601E-4</v>
      </c>
      <c r="AY249" s="4">
        <f>'Population at Risk'!AY249/'Population at Risk'!AY$5</f>
        <v>3.5590782937574043E-4</v>
      </c>
      <c r="AZ249" s="4">
        <f>'Population at Risk'!AZ249/'Population at Risk'!AZ$5</f>
        <v>3.625259939316432E-4</v>
      </c>
      <c r="BA249" s="4">
        <f>'Population at Risk'!BA249/'Population at Risk'!BA$5</f>
        <v>1.6888841001795092E-5</v>
      </c>
      <c r="BB249" s="4">
        <f>'Population at Risk'!BB249/'Population at Risk'!BB$5</f>
        <v>1.6347960158949183E-4</v>
      </c>
      <c r="BC249" s="8">
        <f>'Population at Risk'!BC249/'Population at Risk'!BC$5</f>
        <v>0</v>
      </c>
      <c r="BD249" s="9">
        <v>247</v>
      </c>
    </row>
    <row r="250" spans="1:56" x14ac:dyDescent="0.35">
      <c r="BD250" s="9"/>
    </row>
    <row r="251" spans="1:56" x14ac:dyDescent="0.35">
      <c r="BD251" s="9"/>
    </row>
  </sheetData>
  <sortState columnSort="1" ref="C1:BC251">
    <sortCondition ref="C3:BC3"/>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256"/>
  <sheetViews>
    <sheetView zoomScale="80" zoomScaleNormal="80" workbookViewId="0">
      <pane xSplit="4790" ySplit="1600" activePane="bottomRight"/>
      <selection sqref="A1:H1"/>
      <selection pane="topRight" activeCell="E3" sqref="E3"/>
      <selection pane="bottomLeft" activeCell="A73" sqref="A73"/>
      <selection pane="bottomRight" activeCell="H60" sqref="H60"/>
    </sheetView>
  </sheetViews>
  <sheetFormatPr defaultRowHeight="15.5" x14ac:dyDescent="0.35"/>
  <cols>
    <col min="1" max="1" width="21.53515625" customWidth="1"/>
    <col min="2" max="2" width="19.84375" style="3" customWidth="1"/>
    <col min="3" max="3" width="12.921875" style="60" customWidth="1"/>
    <col min="4" max="5" width="12.921875" style="3" customWidth="1"/>
    <col min="6" max="6" width="12.921875" style="5" customWidth="1"/>
    <col min="7" max="7" width="8.69140625" style="65"/>
  </cols>
  <sheetData>
    <row r="1" spans="1:8" ht="20" x14ac:dyDescent="0.4">
      <c r="A1" s="45" t="s">
        <v>207</v>
      </c>
      <c r="B1" s="71"/>
      <c r="C1" s="112"/>
      <c r="D1" s="71"/>
      <c r="E1" s="71"/>
      <c r="F1" s="46"/>
      <c r="G1" s="113"/>
      <c r="H1" s="47"/>
    </row>
    <row r="3" spans="1:8" s="20" customFormat="1" ht="46.5" x14ac:dyDescent="0.35">
      <c r="A3" s="20" t="s">
        <v>131</v>
      </c>
      <c r="B3" s="20" t="s">
        <v>132</v>
      </c>
      <c r="C3" s="61" t="s">
        <v>143</v>
      </c>
      <c r="D3" s="59" t="s">
        <v>488</v>
      </c>
      <c r="E3" s="59" t="s">
        <v>489</v>
      </c>
      <c r="F3" s="12" t="s">
        <v>144</v>
      </c>
      <c r="G3" s="66">
        <v>1</v>
      </c>
    </row>
    <row r="4" spans="1:8" x14ac:dyDescent="0.35">
      <c r="A4" s="4"/>
      <c r="B4" s="4"/>
      <c r="C4" s="62"/>
      <c r="D4" s="4"/>
      <c r="E4" s="4"/>
      <c r="F4" s="8"/>
      <c r="G4" s="67">
        <v>2</v>
      </c>
    </row>
    <row r="5" spans="1:8" s="1" customFormat="1" hidden="1" x14ac:dyDescent="0.35">
      <c r="A5" s="1" t="s">
        <v>142</v>
      </c>
      <c r="B5" s="6" t="s">
        <v>340</v>
      </c>
      <c r="C5" s="63"/>
      <c r="F5" s="6"/>
      <c r="G5" s="67">
        <v>3</v>
      </c>
    </row>
    <row r="6" spans="1:8" s="3" customFormat="1" hidden="1" x14ac:dyDescent="0.35">
      <c r="A6" s="21" t="s">
        <v>163</v>
      </c>
      <c r="B6" s="6" t="s">
        <v>340</v>
      </c>
      <c r="C6" s="60"/>
      <c r="F6" s="5"/>
      <c r="G6" s="68">
        <v>4</v>
      </c>
    </row>
    <row r="7" spans="1:8" hidden="1" x14ac:dyDescent="0.35">
      <c r="A7" t="s">
        <v>133</v>
      </c>
      <c r="B7" s="5" t="s">
        <v>340</v>
      </c>
      <c r="G7" s="68">
        <v>5</v>
      </c>
    </row>
    <row r="8" spans="1:8" hidden="1" x14ac:dyDescent="0.35">
      <c r="A8" t="s">
        <v>134</v>
      </c>
      <c r="B8" s="5"/>
      <c r="G8" s="67">
        <v>6</v>
      </c>
    </row>
    <row r="9" spans="1:8" hidden="1" x14ac:dyDescent="0.35">
      <c r="A9" t="s">
        <v>135</v>
      </c>
      <c r="B9" s="5"/>
      <c r="G9" s="69">
        <v>7</v>
      </c>
    </row>
    <row r="10" spans="1:8" hidden="1" x14ac:dyDescent="0.35">
      <c r="A10" t="s">
        <v>136</v>
      </c>
      <c r="B10" s="5"/>
      <c r="G10" s="69">
        <v>8</v>
      </c>
    </row>
    <row r="11" spans="1:8" hidden="1" x14ac:dyDescent="0.35">
      <c r="A11" t="s">
        <v>137</v>
      </c>
      <c r="B11" s="8"/>
      <c r="G11" s="69">
        <v>9</v>
      </c>
    </row>
    <row r="12" spans="1:8" s="2" customFormat="1" hidden="1" x14ac:dyDescent="0.35">
      <c r="A12" s="2" t="s">
        <v>133</v>
      </c>
      <c r="B12" s="5" t="s">
        <v>341</v>
      </c>
      <c r="C12" s="64"/>
      <c r="F12" s="7"/>
      <c r="G12" s="69">
        <v>10</v>
      </c>
    </row>
    <row r="13" spans="1:8" s="3" customFormat="1" hidden="1" x14ac:dyDescent="0.35">
      <c r="A13" s="3" t="s">
        <v>134</v>
      </c>
      <c r="B13" s="5"/>
      <c r="C13" s="60"/>
      <c r="F13" s="5"/>
      <c r="G13" s="69">
        <v>11</v>
      </c>
    </row>
    <row r="14" spans="1:8" s="3" customFormat="1" hidden="1" x14ac:dyDescent="0.35">
      <c r="A14" s="3" t="s">
        <v>135</v>
      </c>
      <c r="B14" s="5"/>
      <c r="C14" s="60"/>
      <c r="F14" s="5"/>
      <c r="G14" s="69">
        <v>12</v>
      </c>
    </row>
    <row r="15" spans="1:8" s="3" customFormat="1" hidden="1" x14ac:dyDescent="0.35">
      <c r="A15" s="3" t="s">
        <v>136</v>
      </c>
      <c r="B15" s="5"/>
      <c r="C15" s="60"/>
      <c r="F15" s="5"/>
      <c r="G15" s="69">
        <v>13</v>
      </c>
    </row>
    <row r="16" spans="1:8" s="4" customFormat="1" hidden="1" x14ac:dyDescent="0.35">
      <c r="A16" s="4" t="s">
        <v>137</v>
      </c>
      <c r="B16" s="8"/>
      <c r="C16" s="62"/>
      <c r="F16" s="8"/>
      <c r="G16" s="69">
        <v>14</v>
      </c>
    </row>
    <row r="17" spans="1:7" hidden="1" x14ac:dyDescent="0.35">
      <c r="A17" t="s">
        <v>133</v>
      </c>
      <c r="B17" s="5" t="s">
        <v>342</v>
      </c>
      <c r="G17" s="69">
        <v>15</v>
      </c>
    </row>
    <row r="18" spans="1:7" hidden="1" x14ac:dyDescent="0.35">
      <c r="A18" t="s">
        <v>134</v>
      </c>
      <c r="G18" s="69">
        <v>16</v>
      </c>
    </row>
    <row r="19" spans="1:7" hidden="1" x14ac:dyDescent="0.35">
      <c r="A19" t="s">
        <v>135</v>
      </c>
      <c r="G19" s="69">
        <v>17</v>
      </c>
    </row>
    <row r="20" spans="1:7" hidden="1" x14ac:dyDescent="0.35">
      <c r="A20" t="s">
        <v>136</v>
      </c>
      <c r="G20" s="69">
        <v>18</v>
      </c>
    </row>
    <row r="21" spans="1:7" hidden="1" x14ac:dyDescent="0.35">
      <c r="A21" t="s">
        <v>137</v>
      </c>
      <c r="G21" s="69">
        <v>19</v>
      </c>
    </row>
    <row r="22" spans="1:7" s="2" customFormat="1" hidden="1" x14ac:dyDescent="0.35">
      <c r="A22" s="2" t="s">
        <v>142</v>
      </c>
      <c r="B22" s="2" t="s">
        <v>83</v>
      </c>
      <c r="C22" s="64"/>
      <c r="F22" s="7"/>
      <c r="G22" s="69">
        <v>20</v>
      </c>
    </row>
    <row r="23" spans="1:7" s="3" customFormat="1" hidden="1" x14ac:dyDescent="0.35">
      <c r="B23" s="3" t="s">
        <v>61</v>
      </c>
      <c r="C23" s="60"/>
      <c r="F23" s="5"/>
      <c r="G23" s="69">
        <v>21</v>
      </c>
    </row>
    <row r="24" spans="1:7" s="3" customFormat="1" hidden="1" x14ac:dyDescent="0.35">
      <c r="B24" s="3" t="s">
        <v>78</v>
      </c>
      <c r="C24" s="60"/>
      <c r="F24" s="5"/>
      <c r="G24" s="69">
        <v>22</v>
      </c>
    </row>
    <row r="25" spans="1:7" s="3" customFormat="1" hidden="1" x14ac:dyDescent="0.35">
      <c r="B25" s="3" t="s">
        <v>62</v>
      </c>
      <c r="C25" s="60"/>
      <c r="F25" s="5"/>
      <c r="G25" s="69">
        <v>23</v>
      </c>
    </row>
    <row r="26" spans="1:7" s="3" customFormat="1" hidden="1" x14ac:dyDescent="0.35">
      <c r="B26" s="3" t="s">
        <v>63</v>
      </c>
      <c r="C26" s="60"/>
      <c r="F26" s="5"/>
      <c r="G26" s="69">
        <v>24</v>
      </c>
    </row>
    <row r="27" spans="1:7" s="3" customFormat="1" hidden="1" x14ac:dyDescent="0.35">
      <c r="B27" s="3" t="s">
        <v>64</v>
      </c>
      <c r="C27" s="60"/>
      <c r="F27" s="5"/>
      <c r="G27" s="69">
        <v>25</v>
      </c>
    </row>
    <row r="28" spans="1:7" s="3" customFormat="1" hidden="1" x14ac:dyDescent="0.35">
      <c r="B28" s="3" t="s">
        <v>65</v>
      </c>
      <c r="C28" s="60"/>
      <c r="F28" s="5"/>
      <c r="G28" s="69">
        <v>26</v>
      </c>
    </row>
    <row r="29" spans="1:7" s="3" customFormat="1" hidden="1" x14ac:dyDescent="0.35">
      <c r="B29" s="3" t="s">
        <v>66</v>
      </c>
      <c r="C29" s="60"/>
      <c r="F29" s="5"/>
      <c r="G29" s="69">
        <v>27</v>
      </c>
    </row>
    <row r="30" spans="1:7" s="3" customFormat="1" hidden="1" x14ac:dyDescent="0.35">
      <c r="B30" s="3" t="s">
        <v>67</v>
      </c>
      <c r="C30" s="60"/>
      <c r="F30" s="5"/>
      <c r="G30" s="69">
        <v>28</v>
      </c>
    </row>
    <row r="31" spans="1:7" s="3" customFormat="1" hidden="1" x14ac:dyDescent="0.35">
      <c r="B31" s="3" t="s">
        <v>68</v>
      </c>
      <c r="C31" s="60"/>
      <c r="F31" s="5"/>
      <c r="G31" s="69">
        <v>29</v>
      </c>
    </row>
    <row r="32" spans="1:7" s="3" customFormat="1" hidden="1" x14ac:dyDescent="0.35">
      <c r="B32" s="3" t="s">
        <v>69</v>
      </c>
      <c r="C32" s="60"/>
      <c r="F32" s="5"/>
      <c r="G32" s="69">
        <v>30</v>
      </c>
    </row>
    <row r="33" spans="2:7" s="3" customFormat="1" hidden="1" x14ac:dyDescent="0.35">
      <c r="B33" s="3" t="s">
        <v>70</v>
      </c>
      <c r="C33" s="60"/>
      <c r="F33" s="5"/>
      <c r="G33" s="69">
        <v>31</v>
      </c>
    </row>
    <row r="34" spans="2:7" s="3" customFormat="1" hidden="1" x14ac:dyDescent="0.35">
      <c r="B34" s="3" t="s">
        <v>71</v>
      </c>
      <c r="C34" s="60"/>
      <c r="F34" s="5"/>
      <c r="G34" s="69">
        <v>32</v>
      </c>
    </row>
    <row r="35" spans="2:7" s="3" customFormat="1" hidden="1" x14ac:dyDescent="0.35">
      <c r="B35" s="3" t="s">
        <v>72</v>
      </c>
      <c r="C35" s="60"/>
      <c r="F35" s="5"/>
      <c r="G35" s="69">
        <v>33</v>
      </c>
    </row>
    <row r="36" spans="2:7" s="3" customFormat="1" hidden="1" x14ac:dyDescent="0.35">
      <c r="B36" s="3" t="s">
        <v>73</v>
      </c>
      <c r="C36" s="60"/>
      <c r="F36" s="5"/>
      <c r="G36" s="69">
        <v>34</v>
      </c>
    </row>
    <row r="37" spans="2:7" s="3" customFormat="1" hidden="1" x14ac:dyDescent="0.35">
      <c r="B37" s="3" t="s">
        <v>74</v>
      </c>
      <c r="C37" s="60"/>
      <c r="F37" s="5"/>
      <c r="G37" s="69">
        <v>35</v>
      </c>
    </row>
    <row r="38" spans="2:7" s="3" customFormat="1" hidden="1" x14ac:dyDescent="0.35">
      <c r="B38" s="3" t="s">
        <v>75</v>
      </c>
      <c r="C38" s="60"/>
      <c r="F38" s="5"/>
      <c r="G38" s="69">
        <v>36</v>
      </c>
    </row>
    <row r="39" spans="2:7" s="3" customFormat="1" hidden="1" x14ac:dyDescent="0.35">
      <c r="B39" s="3" t="s">
        <v>81</v>
      </c>
      <c r="C39" s="60"/>
      <c r="F39" s="5"/>
      <c r="G39" s="69">
        <v>37</v>
      </c>
    </row>
    <row r="40" spans="2:7" s="3" customFormat="1" hidden="1" x14ac:dyDescent="0.35">
      <c r="B40" s="3" t="s">
        <v>82</v>
      </c>
      <c r="C40" s="60"/>
      <c r="F40" s="5"/>
      <c r="G40" s="69">
        <v>38</v>
      </c>
    </row>
    <row r="41" spans="2:7" s="3" customFormat="1" hidden="1" x14ac:dyDescent="0.35">
      <c r="B41" s="3" t="s">
        <v>76</v>
      </c>
      <c r="C41" s="60"/>
      <c r="F41" s="5"/>
      <c r="G41" s="69">
        <v>39</v>
      </c>
    </row>
    <row r="42" spans="2:7" s="3" customFormat="1" hidden="1" x14ac:dyDescent="0.35">
      <c r="B42" s="3" t="s">
        <v>46</v>
      </c>
      <c r="C42" s="60"/>
      <c r="F42" s="5"/>
      <c r="G42" s="69">
        <v>40</v>
      </c>
    </row>
    <row r="43" spans="2:7" s="3" customFormat="1" hidden="1" x14ac:dyDescent="0.35">
      <c r="B43" s="3" t="s">
        <v>77</v>
      </c>
      <c r="C43" s="60"/>
      <c r="F43" s="5"/>
      <c r="G43" s="69">
        <v>41</v>
      </c>
    </row>
    <row r="44" spans="2:7" s="3" customFormat="1" hidden="1" x14ac:dyDescent="0.35">
      <c r="B44" s="3" t="s">
        <v>47</v>
      </c>
      <c r="C44" s="60"/>
      <c r="F44" s="5"/>
      <c r="G44" s="69">
        <v>42</v>
      </c>
    </row>
    <row r="45" spans="2:7" s="3" customFormat="1" hidden="1" x14ac:dyDescent="0.35">
      <c r="B45" s="3" t="s">
        <v>48</v>
      </c>
      <c r="C45" s="60"/>
      <c r="F45" s="5"/>
      <c r="G45" s="69">
        <v>43</v>
      </c>
    </row>
    <row r="46" spans="2:7" s="3" customFormat="1" hidden="1" x14ac:dyDescent="0.35">
      <c r="B46" s="3" t="s">
        <v>49</v>
      </c>
      <c r="C46" s="60"/>
      <c r="F46" s="5"/>
      <c r="G46" s="69">
        <v>44</v>
      </c>
    </row>
    <row r="47" spans="2:7" s="3" customFormat="1" hidden="1" x14ac:dyDescent="0.35">
      <c r="B47" s="3" t="s">
        <v>50</v>
      </c>
      <c r="C47" s="60"/>
      <c r="F47" s="5"/>
      <c r="G47" s="69">
        <v>45</v>
      </c>
    </row>
    <row r="48" spans="2:7" s="3" customFormat="1" hidden="1" x14ac:dyDescent="0.35">
      <c r="B48" s="3" t="s">
        <v>51</v>
      </c>
      <c r="C48" s="60"/>
      <c r="F48" s="5"/>
      <c r="G48" s="69">
        <v>46</v>
      </c>
    </row>
    <row r="49" spans="1:7" s="3" customFormat="1" hidden="1" x14ac:dyDescent="0.35">
      <c r="B49" s="3" t="s">
        <v>52</v>
      </c>
      <c r="C49" s="60"/>
      <c r="F49" s="5"/>
      <c r="G49" s="69">
        <v>47</v>
      </c>
    </row>
    <row r="50" spans="1:7" s="3" customFormat="1" hidden="1" x14ac:dyDescent="0.35">
      <c r="B50" s="3" t="s">
        <v>53</v>
      </c>
      <c r="C50" s="60"/>
      <c r="F50" s="5"/>
      <c r="G50" s="69">
        <v>48</v>
      </c>
    </row>
    <row r="51" spans="1:7" s="3" customFormat="1" hidden="1" x14ac:dyDescent="0.35">
      <c r="B51" s="3" t="s">
        <v>54</v>
      </c>
      <c r="C51" s="60"/>
      <c r="F51" s="5"/>
      <c r="G51" s="69">
        <v>49</v>
      </c>
    </row>
    <row r="52" spans="1:7" s="3" customFormat="1" hidden="1" x14ac:dyDescent="0.35">
      <c r="B52" s="3" t="s">
        <v>55</v>
      </c>
      <c r="C52" s="60"/>
      <c r="F52" s="5"/>
      <c r="G52" s="69">
        <v>50</v>
      </c>
    </row>
    <row r="53" spans="1:7" s="3" customFormat="1" hidden="1" x14ac:dyDescent="0.35">
      <c r="B53" s="3" t="s">
        <v>56</v>
      </c>
      <c r="C53" s="60"/>
      <c r="F53" s="5"/>
      <c r="G53" s="69">
        <v>51</v>
      </c>
    </row>
    <row r="54" spans="1:7" s="3" customFormat="1" hidden="1" x14ac:dyDescent="0.35">
      <c r="B54" s="3" t="s">
        <v>57</v>
      </c>
      <c r="C54" s="60"/>
      <c r="F54" s="5"/>
      <c r="G54" s="69">
        <v>52</v>
      </c>
    </row>
    <row r="55" spans="1:7" s="3" customFormat="1" hidden="1" x14ac:dyDescent="0.35">
      <c r="B55" s="3" t="s">
        <v>58</v>
      </c>
      <c r="C55" s="60"/>
      <c r="F55" s="5"/>
      <c r="G55" s="69">
        <v>53</v>
      </c>
    </row>
    <row r="56" spans="1:7" s="3" customFormat="1" hidden="1" x14ac:dyDescent="0.35">
      <c r="B56" s="3" t="s">
        <v>59</v>
      </c>
      <c r="C56" s="60"/>
      <c r="F56" s="5"/>
      <c r="G56" s="69">
        <v>54</v>
      </c>
    </row>
    <row r="57" spans="1:7" s="3" customFormat="1" hidden="1" x14ac:dyDescent="0.35">
      <c r="B57" s="3" t="s">
        <v>60</v>
      </c>
      <c r="C57" s="60"/>
      <c r="F57" s="5"/>
      <c r="G57" s="69">
        <v>55</v>
      </c>
    </row>
    <row r="58" spans="1:7" s="3" customFormat="1" hidden="1" x14ac:dyDescent="0.35">
      <c r="B58" s="3" t="s">
        <v>80</v>
      </c>
      <c r="C58" s="60"/>
      <c r="F58" s="5"/>
      <c r="G58" s="69">
        <v>56</v>
      </c>
    </row>
    <row r="59" spans="1:7" s="4" customFormat="1" hidden="1" x14ac:dyDescent="0.35">
      <c r="B59" s="4" t="s">
        <v>79</v>
      </c>
      <c r="C59" s="62"/>
      <c r="F59" s="8"/>
      <c r="G59" s="69">
        <v>57</v>
      </c>
    </row>
    <row r="60" spans="1:7" x14ac:dyDescent="0.35">
      <c r="A60" t="s">
        <v>133</v>
      </c>
      <c r="B60" s="3" t="s">
        <v>83</v>
      </c>
      <c r="C60" s="60">
        <f>ROUND(Options!$B$21*HLOOKUP(Calculations!$E$2,Pop2016fraction!$C$3:$BC$251,Pop2016fraction!$BD60,FALSE),0)</f>
        <v>0</v>
      </c>
      <c r="D60" s="3">
        <f>ROUND(Options!$B$21*HLOOKUP(Calculations!$E$2,Pop2016fractionQ1!$C$3:$BC$251,Pop2016fractionQ1!$BD60,FALSE),0)</f>
        <v>0</v>
      </c>
      <c r="E60" s="3">
        <f>ROUND(Options!$B$21*HLOOKUP(Calculations!$E$2,'Pop2016fractionQ1&amp;2'!$C$3:$BC$251,'Pop2016fractionQ1&amp;2'!$BD60,FALSE),0)</f>
        <v>0</v>
      </c>
      <c r="F60" s="5">
        <f>ROUND(Options!$B$21*HLOOKUP(Calculations!$E$2,PARfraction!$C$3:$BC$251,PARfraction!$BD60,FALSE),0)</f>
        <v>0</v>
      </c>
      <c r="G60" s="69">
        <v>58</v>
      </c>
    </row>
    <row r="61" spans="1:7" x14ac:dyDescent="0.35">
      <c r="B61" s="3" t="s">
        <v>61</v>
      </c>
      <c r="C61" s="60">
        <f>ROUND(Options!$B$21*HLOOKUP(Calculations!$E$2,Pop2016fraction!$C$3:$BC$251,Pop2016fraction!$BD61,FALSE),0)</f>
        <v>0</v>
      </c>
      <c r="D61" s="3">
        <f>ROUND(Options!$B$21*HLOOKUP(Calculations!$E$2,Pop2016fractionQ1!$C$3:$BC$251,Pop2016fractionQ1!$BD61,FALSE),0)</f>
        <v>0</v>
      </c>
      <c r="E61" s="3">
        <f>ROUND(Options!$B$21*HLOOKUP(Calculations!$E$2,'Pop2016fractionQ1&amp;2'!$C$3:$BC$251,'Pop2016fractionQ1&amp;2'!$BD61,FALSE),0)</f>
        <v>0</v>
      </c>
      <c r="F61" s="5">
        <f>ROUND(Options!$B$21*HLOOKUP(Calculations!$E$2,PARfraction!$C$3:$BC$251,PARfraction!$BD61,FALSE),0)</f>
        <v>0</v>
      </c>
      <c r="G61" s="69">
        <v>59</v>
      </c>
    </row>
    <row r="62" spans="1:7" x14ac:dyDescent="0.35">
      <c r="B62" s="3" t="s">
        <v>78</v>
      </c>
      <c r="C62" s="60">
        <f>ROUND(Options!$B$21*HLOOKUP(Calculations!$E$2,Pop2016fraction!$C$3:$BC$251,Pop2016fraction!$BD62,FALSE),0)</f>
        <v>0</v>
      </c>
      <c r="D62" s="3">
        <f>ROUND(Options!$B$21*HLOOKUP(Calculations!$E$2,Pop2016fractionQ1!$C$3:$BC$251,Pop2016fractionQ1!$BD62,FALSE),0)</f>
        <v>0</v>
      </c>
      <c r="E62" s="3">
        <f>ROUND(Options!$B$21*HLOOKUP(Calculations!$E$2,'Pop2016fractionQ1&amp;2'!$C$3:$BC$251,'Pop2016fractionQ1&amp;2'!$BD62,FALSE),0)</f>
        <v>0</v>
      </c>
      <c r="F62" s="5">
        <f>ROUND(Options!$B$21*HLOOKUP(Calculations!$E$2,PARfraction!$C$3:$BC$251,PARfraction!$BD62,FALSE),0)</f>
        <v>0</v>
      </c>
      <c r="G62" s="69">
        <v>60</v>
      </c>
    </row>
    <row r="63" spans="1:7" x14ac:dyDescent="0.35">
      <c r="B63" s="3" t="s">
        <v>62</v>
      </c>
      <c r="C63" s="60">
        <f>ROUND(Options!$B$21*HLOOKUP(Calculations!$E$2,Pop2016fraction!$C$3:$BC$251,Pop2016fraction!$BD63,FALSE),0)</f>
        <v>4871</v>
      </c>
      <c r="D63" s="3">
        <f>ROUND(Options!$B$21*HLOOKUP(Calculations!$E$2,Pop2016fractionQ1!$C$3:$BC$251,Pop2016fractionQ1!$BD63,FALSE),0)</f>
        <v>25069</v>
      </c>
      <c r="E63" s="3">
        <f>ROUND(Options!$B$21*HLOOKUP(Calculations!$E$2,'Pop2016fractionQ1&amp;2'!$C$3:$BC$251,'Pop2016fractionQ1&amp;2'!$BD63,FALSE),0)</f>
        <v>12359</v>
      </c>
      <c r="F63" s="5">
        <f>ROUND(Options!$B$21*HLOOKUP(Calculations!$E$2,PARfraction!$C$3:$BC$251,PARfraction!$BD63,FALSE),0)</f>
        <v>3693</v>
      </c>
      <c r="G63" s="69">
        <v>61</v>
      </c>
    </row>
    <row r="64" spans="1:7" x14ac:dyDescent="0.35">
      <c r="B64" s="3" t="s">
        <v>63</v>
      </c>
      <c r="C64" s="60">
        <f>ROUND(Options!$B$21*HLOOKUP(Calculations!$E$2,Pop2016fraction!$C$3:$BC$251,Pop2016fraction!$BD64,FALSE),0)</f>
        <v>7592</v>
      </c>
      <c r="D64" s="3">
        <f>ROUND(Options!$B$21*HLOOKUP(Calculations!$E$2,Pop2016fractionQ1!$C$3:$BC$251,Pop2016fractionQ1!$BD64,FALSE),0)</f>
        <v>39069</v>
      </c>
      <c r="E64" s="3">
        <f>ROUND(Options!$B$21*HLOOKUP(Calculations!$E$2,'Pop2016fractionQ1&amp;2'!$C$3:$BC$251,'Pop2016fractionQ1&amp;2'!$BD64,FALSE),0)</f>
        <v>19261</v>
      </c>
      <c r="F64" s="5">
        <f>ROUND(Options!$B$21*HLOOKUP(Calculations!$E$2,PARfraction!$C$3:$BC$251,PARfraction!$BD64,FALSE),0)</f>
        <v>5756</v>
      </c>
      <c r="G64" s="69">
        <v>62</v>
      </c>
    </row>
    <row r="65" spans="2:7" x14ac:dyDescent="0.35">
      <c r="B65" s="3" t="s">
        <v>64</v>
      </c>
      <c r="C65" s="60">
        <f>ROUND(Options!$B$21*HLOOKUP(Calculations!$E$2,Pop2016fraction!$C$3:$BC$251,Pop2016fraction!$BD65,FALSE),0)</f>
        <v>9106</v>
      </c>
      <c r="D65" s="3">
        <f>ROUND(Options!$B$21*HLOOKUP(Calculations!$E$2,Pop2016fractionQ1!$C$3:$BC$251,Pop2016fractionQ1!$BD65,FALSE),0)</f>
        <v>46862</v>
      </c>
      <c r="E65" s="3">
        <f>ROUND(Options!$B$21*HLOOKUP(Calculations!$E$2,'Pop2016fractionQ1&amp;2'!$C$3:$BC$251,'Pop2016fractionQ1&amp;2'!$BD65,FALSE),0)</f>
        <v>23102</v>
      </c>
      <c r="F65" s="5">
        <f>ROUND(Options!$B$21*HLOOKUP(Calculations!$E$2,PARfraction!$C$3:$BC$251,PARfraction!$BD65,FALSE),0)</f>
        <v>9158</v>
      </c>
      <c r="G65" s="69">
        <v>63</v>
      </c>
    </row>
    <row r="66" spans="2:7" x14ac:dyDescent="0.35">
      <c r="B66" s="3" t="s">
        <v>65</v>
      </c>
      <c r="C66" s="60">
        <f>ROUND(Options!$B$21*HLOOKUP(Calculations!$E$2,Pop2016fraction!$C$3:$BC$251,Pop2016fraction!$BD66,FALSE),0)</f>
        <v>8321</v>
      </c>
      <c r="D66" s="3">
        <f>ROUND(Options!$B$21*HLOOKUP(Calculations!$E$2,Pop2016fractionQ1!$C$3:$BC$251,Pop2016fractionQ1!$BD66,FALSE),0)</f>
        <v>42823</v>
      </c>
      <c r="E66" s="3">
        <f>ROUND(Options!$B$21*HLOOKUP(Calculations!$E$2,'Pop2016fractionQ1&amp;2'!$C$3:$BC$251,'Pop2016fractionQ1&amp;2'!$BD66,FALSE),0)</f>
        <v>21112</v>
      </c>
      <c r="F66" s="5">
        <f>ROUND(Options!$B$21*HLOOKUP(Calculations!$E$2,PARfraction!$C$3:$BC$251,PARfraction!$BD66,FALSE),0)</f>
        <v>8369</v>
      </c>
      <c r="G66" s="69">
        <v>64</v>
      </c>
    </row>
    <row r="67" spans="2:7" x14ac:dyDescent="0.35">
      <c r="B67" s="3" t="s">
        <v>66</v>
      </c>
      <c r="C67" s="60">
        <f>ROUND(Options!$B$21*HLOOKUP(Calculations!$E$2,Pop2016fraction!$C$3:$BC$251,Pop2016fraction!$BD67,FALSE),0)</f>
        <v>7070</v>
      </c>
      <c r="D67" s="3">
        <f>ROUND(Options!$B$21*HLOOKUP(Calculations!$E$2,Pop2016fractionQ1!$C$3:$BC$251,Pop2016fractionQ1!$BD67,FALSE),0)</f>
        <v>36383</v>
      </c>
      <c r="E67" s="3">
        <f>ROUND(Options!$B$21*HLOOKUP(Calculations!$E$2,'Pop2016fractionQ1&amp;2'!$C$3:$BC$251,'Pop2016fractionQ1&amp;2'!$BD67,FALSE),0)</f>
        <v>17937</v>
      </c>
      <c r="F67" s="5">
        <f>ROUND(Options!$B$21*HLOOKUP(Calculations!$E$2,PARfraction!$C$3:$BC$251,PARfraction!$BD67,FALSE),0)</f>
        <v>9254</v>
      </c>
      <c r="G67" s="69">
        <v>65</v>
      </c>
    </row>
    <row r="68" spans="2:7" x14ac:dyDescent="0.35">
      <c r="B68" s="3" t="s">
        <v>67</v>
      </c>
      <c r="C68" s="60">
        <f>ROUND(Options!$B$21*HLOOKUP(Calculations!$E$2,Pop2016fraction!$C$3:$BC$251,Pop2016fraction!$BD68,FALSE),0)</f>
        <v>6792</v>
      </c>
      <c r="D68" s="3">
        <f>ROUND(Options!$B$21*HLOOKUP(Calculations!$E$2,Pop2016fractionQ1!$C$3:$BC$251,Pop2016fractionQ1!$BD68,FALSE),0)</f>
        <v>34956</v>
      </c>
      <c r="E68" s="3">
        <f>ROUND(Options!$B$21*HLOOKUP(Calculations!$E$2,'Pop2016fractionQ1&amp;2'!$C$3:$BC$251,'Pop2016fractionQ1&amp;2'!$BD68,FALSE),0)</f>
        <v>17233</v>
      </c>
      <c r="F68" s="5">
        <f>ROUND(Options!$B$21*HLOOKUP(Calculations!$E$2,PARfraction!$C$3:$BC$251,PARfraction!$BD68,FALSE),0)</f>
        <v>8891</v>
      </c>
      <c r="G68" s="69">
        <v>66</v>
      </c>
    </row>
    <row r="69" spans="2:7" x14ac:dyDescent="0.35">
      <c r="B69" s="3" t="s">
        <v>68</v>
      </c>
      <c r="C69" s="60">
        <f>ROUND(Options!$B$21*HLOOKUP(Calculations!$E$2,Pop2016fraction!$C$3:$BC$251,Pop2016fraction!$BD69,FALSE),0)</f>
        <v>7909</v>
      </c>
      <c r="D69" s="3">
        <f>ROUND(Options!$B$21*HLOOKUP(Calculations!$E$2,Pop2016fractionQ1!$C$3:$BC$251,Pop2016fractionQ1!$BD69,FALSE),0)</f>
        <v>40702</v>
      </c>
      <c r="E69" s="3">
        <f>ROUND(Options!$B$21*HLOOKUP(Calculations!$E$2,'Pop2016fractionQ1&amp;2'!$C$3:$BC$251,'Pop2016fractionQ1&amp;2'!$BD69,FALSE),0)</f>
        <v>20066</v>
      </c>
      <c r="F69" s="5">
        <f>ROUND(Options!$B$21*HLOOKUP(Calculations!$E$2,PARfraction!$C$3:$BC$251,PARfraction!$BD69,FALSE),0)</f>
        <v>11678</v>
      </c>
      <c r="G69" s="69">
        <v>67</v>
      </c>
    </row>
    <row r="70" spans="2:7" x14ac:dyDescent="0.35">
      <c r="B70" s="3" t="s">
        <v>69</v>
      </c>
      <c r="C70" s="60">
        <f>ROUND(Options!$B$21*HLOOKUP(Calculations!$E$2,Pop2016fraction!$C$3:$BC$251,Pop2016fraction!$BD70,FALSE),0)</f>
        <v>8011</v>
      </c>
      <c r="D70" s="3">
        <f>ROUND(Options!$B$21*HLOOKUP(Calculations!$E$2,Pop2016fractionQ1!$C$3:$BC$251,Pop2016fractionQ1!$BD70,FALSE),0)</f>
        <v>41228</v>
      </c>
      <c r="E70" s="3">
        <f>ROUND(Options!$B$21*HLOOKUP(Calculations!$E$2,'Pop2016fractionQ1&amp;2'!$C$3:$BC$251,'Pop2016fractionQ1&amp;2'!$BD70,FALSE),0)</f>
        <v>20325</v>
      </c>
      <c r="F70" s="5">
        <f>ROUND(Options!$B$21*HLOOKUP(Calculations!$E$2,PARfraction!$C$3:$BC$251,PARfraction!$BD70,FALSE),0)</f>
        <v>11829</v>
      </c>
      <c r="G70" s="69">
        <v>68</v>
      </c>
    </row>
    <row r="71" spans="2:7" x14ac:dyDescent="0.35">
      <c r="B71" s="3" t="s">
        <v>70</v>
      </c>
      <c r="C71" s="60">
        <f>ROUND(Options!$B$21*HLOOKUP(Calculations!$E$2,Pop2016fraction!$C$3:$BC$251,Pop2016fraction!$BD71,FALSE),0)</f>
        <v>7169</v>
      </c>
      <c r="D71" s="3">
        <f>ROUND(Options!$B$21*HLOOKUP(Calculations!$E$2,Pop2016fractionQ1!$C$3:$BC$251,Pop2016fractionQ1!$BD71,FALSE),0)</f>
        <v>36892</v>
      </c>
      <c r="E71" s="3">
        <f>ROUND(Options!$B$21*HLOOKUP(Calculations!$E$2,'Pop2016fractionQ1&amp;2'!$C$3:$BC$251,'Pop2016fractionQ1&amp;2'!$BD71,FALSE),0)</f>
        <v>18188</v>
      </c>
      <c r="F71" s="5">
        <f>ROUND(Options!$B$21*HLOOKUP(Calculations!$E$2,PARfraction!$C$3:$BC$251,PARfraction!$BD71,FALSE),0)</f>
        <v>10343</v>
      </c>
      <c r="G71" s="69">
        <v>69</v>
      </c>
    </row>
    <row r="72" spans="2:7" x14ac:dyDescent="0.35">
      <c r="B72" s="3" t="s">
        <v>71</v>
      </c>
      <c r="C72" s="60">
        <f>ROUND(Options!$B$21*HLOOKUP(Calculations!$E$2,Pop2016fraction!$C$3:$BC$251,Pop2016fraction!$BD72,FALSE),0)</f>
        <v>5894</v>
      </c>
      <c r="D72" s="3">
        <f>ROUND(Options!$B$21*HLOOKUP(Calculations!$E$2,Pop2016fractionQ1!$C$3:$BC$251,Pop2016fractionQ1!$BD72,FALSE),0)</f>
        <v>30334</v>
      </c>
      <c r="E72" s="3">
        <f>ROUND(Options!$B$21*HLOOKUP(Calculations!$E$2,'Pop2016fractionQ1&amp;2'!$C$3:$BC$251,'Pop2016fractionQ1&amp;2'!$BD72,FALSE),0)</f>
        <v>14954</v>
      </c>
      <c r="F72" s="5">
        <f>ROUND(Options!$B$21*HLOOKUP(Calculations!$E$2,PARfraction!$C$3:$BC$251,PARfraction!$BD72,FALSE),0)</f>
        <v>8504</v>
      </c>
      <c r="G72" s="69">
        <v>70</v>
      </c>
    </row>
    <row r="73" spans="2:7" x14ac:dyDescent="0.35">
      <c r="B73" s="3" t="s">
        <v>72</v>
      </c>
      <c r="C73" s="60">
        <f>ROUND(Options!$B$21*HLOOKUP(Calculations!$E$2,Pop2016fraction!$C$3:$BC$251,Pop2016fraction!$BD73,FALSE),0)</f>
        <v>5602</v>
      </c>
      <c r="D73" s="3">
        <f>ROUND(Options!$B$21*HLOOKUP(Calculations!$E$2,Pop2016fractionQ1!$C$3:$BC$251,Pop2016fractionQ1!$BD73,FALSE),0)</f>
        <v>28828</v>
      </c>
      <c r="E73" s="3">
        <f>ROUND(Options!$B$21*HLOOKUP(Calculations!$E$2,'Pop2016fractionQ1&amp;2'!$C$3:$BC$251,'Pop2016fractionQ1&amp;2'!$BD73,FALSE),0)</f>
        <v>14212</v>
      </c>
      <c r="F73" s="5">
        <f>ROUND(Options!$B$21*HLOOKUP(Calculations!$E$2,PARfraction!$C$3:$BC$251,PARfraction!$BD73,FALSE),0)</f>
        <v>8357</v>
      </c>
      <c r="G73" s="69">
        <v>71</v>
      </c>
    </row>
    <row r="74" spans="2:7" x14ac:dyDescent="0.35">
      <c r="B74" s="3" t="s">
        <v>73</v>
      </c>
      <c r="C74" s="60">
        <f>ROUND(Options!$B$21*HLOOKUP(Calculations!$E$2,Pop2016fraction!$C$3:$BC$251,Pop2016fraction!$BD74,FALSE),0)</f>
        <v>4396</v>
      </c>
      <c r="D74" s="3">
        <f>ROUND(Options!$B$21*HLOOKUP(Calculations!$E$2,Pop2016fractionQ1!$C$3:$BC$251,Pop2016fractionQ1!$BD74,FALSE),0)</f>
        <v>22622</v>
      </c>
      <c r="E74" s="3">
        <f>ROUND(Options!$B$21*HLOOKUP(Calculations!$E$2,'Pop2016fractionQ1&amp;2'!$C$3:$BC$251,'Pop2016fractionQ1&amp;2'!$BD74,FALSE),0)</f>
        <v>11153</v>
      </c>
      <c r="F74" s="5">
        <f>ROUND(Options!$B$21*HLOOKUP(Calculations!$E$2,PARfraction!$C$3:$BC$251,PARfraction!$BD74,FALSE),0)</f>
        <v>6558</v>
      </c>
      <c r="G74" s="69">
        <v>72</v>
      </c>
    </row>
    <row r="75" spans="2:7" x14ac:dyDescent="0.35">
      <c r="B75" s="3" t="s">
        <v>74</v>
      </c>
      <c r="C75" s="60">
        <f>ROUND(Options!$B$21*HLOOKUP(Calculations!$E$2,Pop2016fraction!$C$3:$BC$251,Pop2016fraction!$BD75,FALSE),0)</f>
        <v>3862</v>
      </c>
      <c r="D75" s="3">
        <f>ROUND(Options!$B$21*HLOOKUP(Calculations!$E$2,Pop2016fractionQ1!$C$3:$BC$251,Pop2016fractionQ1!$BD75,FALSE),0)</f>
        <v>19873</v>
      </c>
      <c r="E75" s="3">
        <f>ROUND(Options!$B$21*HLOOKUP(Calculations!$E$2,'Pop2016fractionQ1&amp;2'!$C$3:$BC$251,'Pop2016fractionQ1&amp;2'!$BD75,FALSE),0)</f>
        <v>9797</v>
      </c>
      <c r="F75" s="5">
        <f>ROUND(Options!$B$21*HLOOKUP(Calculations!$E$2,PARfraction!$C$3:$BC$251,PARfraction!$BD75,FALSE),0)</f>
        <v>5213</v>
      </c>
      <c r="G75" s="69">
        <v>73</v>
      </c>
    </row>
    <row r="76" spans="2:7" x14ac:dyDescent="0.35">
      <c r="B76" s="3" t="s">
        <v>75</v>
      </c>
      <c r="C76" s="60">
        <f>ROUND(Options!$B$21*HLOOKUP(Calculations!$E$2,Pop2016fraction!$C$3:$BC$251,Pop2016fraction!$BD76,FALSE),0)</f>
        <v>2981</v>
      </c>
      <c r="D76" s="3">
        <f>ROUND(Options!$B$21*HLOOKUP(Calculations!$E$2,Pop2016fractionQ1!$C$3:$BC$251,Pop2016fractionQ1!$BD76,FALSE),0)</f>
        <v>15343</v>
      </c>
      <c r="E76" s="3">
        <f>ROUND(Options!$B$21*HLOOKUP(Calculations!$E$2,'Pop2016fractionQ1&amp;2'!$C$3:$BC$251,'Pop2016fractionQ1&amp;2'!$BD76,FALSE),0)</f>
        <v>7564</v>
      </c>
      <c r="F76" s="5">
        <f>ROUND(Options!$B$21*HLOOKUP(Calculations!$E$2,PARfraction!$C$3:$BC$251,PARfraction!$BD76,FALSE),0)</f>
        <v>4025</v>
      </c>
      <c r="G76" s="69">
        <v>74</v>
      </c>
    </row>
    <row r="77" spans="2:7" x14ac:dyDescent="0.35">
      <c r="B77" s="3" t="s">
        <v>81</v>
      </c>
      <c r="C77" s="60">
        <f>ROUND(Options!$B$21*HLOOKUP(Calculations!$E$2,Pop2016fraction!$C$3:$BC$251,Pop2016fraction!$BD77,FALSE),0)</f>
        <v>1790</v>
      </c>
      <c r="D77" s="3">
        <f>ROUND(Options!$B$21*HLOOKUP(Calculations!$E$2,Pop2016fractionQ1!$C$3:$BC$251,Pop2016fractionQ1!$BD77,FALSE),0)</f>
        <v>9210</v>
      </c>
      <c r="E77" s="3">
        <f>ROUND(Options!$B$21*HLOOKUP(Calculations!$E$2,'Pop2016fractionQ1&amp;2'!$C$3:$BC$251,'Pop2016fractionQ1&amp;2'!$BD77,FALSE),0)</f>
        <v>4540</v>
      </c>
      <c r="F77" s="5">
        <f>ROUND(Options!$B$21*HLOOKUP(Calculations!$E$2,PARfraction!$C$3:$BC$251,PARfraction!$BD77,FALSE),0)</f>
        <v>2416</v>
      </c>
      <c r="G77" s="69">
        <v>75</v>
      </c>
    </row>
    <row r="78" spans="2:7" x14ac:dyDescent="0.35">
      <c r="B78" s="3" t="s">
        <v>82</v>
      </c>
      <c r="C78" s="60">
        <f>ROUND(Options!$B$21*HLOOKUP(Calculations!$E$2,Pop2016fraction!$C$3:$BC$251,Pop2016fraction!$BD78,FALSE),0)</f>
        <v>974</v>
      </c>
      <c r="D78" s="3">
        <f>ROUND(Options!$B$21*HLOOKUP(Calculations!$E$2,Pop2016fractionQ1!$C$3:$BC$251,Pop2016fractionQ1!$BD78,FALSE),0)</f>
        <v>5010</v>
      </c>
      <c r="E78" s="3">
        <f>ROUND(Options!$B$21*HLOOKUP(Calculations!$E$2,'Pop2016fractionQ1&amp;2'!$C$3:$BC$251,'Pop2016fractionQ1&amp;2'!$BD78,FALSE),0)</f>
        <v>2470</v>
      </c>
      <c r="F78" s="5">
        <f>ROUND(Options!$B$21*HLOOKUP(Calculations!$E$2,PARfraction!$C$3:$BC$251,PARfraction!$BD78,FALSE),0)</f>
        <v>1314</v>
      </c>
      <c r="G78" s="69">
        <v>76</v>
      </c>
    </row>
    <row r="79" spans="2:7" x14ac:dyDescent="0.35">
      <c r="B79" s="3" t="s">
        <v>76</v>
      </c>
      <c r="C79" s="60">
        <f>ROUND(Options!$B$21*HLOOKUP(Calculations!$E$2,Pop2016fraction!$C$3:$BC$251,Pop2016fraction!$BD79,FALSE),0)</f>
        <v>0</v>
      </c>
      <c r="D79" s="3">
        <f>ROUND(Options!$B$21*HLOOKUP(Calculations!$E$2,Pop2016fractionQ1!$C$3:$BC$251,Pop2016fractionQ1!$BD79,FALSE),0)</f>
        <v>0</v>
      </c>
      <c r="E79" s="3">
        <f>ROUND(Options!$B$21*HLOOKUP(Calculations!$E$2,'Pop2016fractionQ1&amp;2'!$C$3:$BC$251,'Pop2016fractionQ1&amp;2'!$BD79,FALSE),0)</f>
        <v>0</v>
      </c>
      <c r="F79" s="5">
        <f>ROUND(Options!$B$21*HLOOKUP(Calculations!$E$2,PARfraction!$C$3:$BC$251,PARfraction!$BD79,FALSE),0)</f>
        <v>0</v>
      </c>
      <c r="G79" s="69">
        <v>77</v>
      </c>
    </row>
    <row r="80" spans="2:7" x14ac:dyDescent="0.35">
      <c r="B80" s="3" t="s">
        <v>46</v>
      </c>
      <c r="C80" s="60">
        <f>ROUND(Options!$B$21*HLOOKUP(Calculations!$E$2,Pop2016fraction!$C$3:$BC$251,Pop2016fraction!$BD80,FALSE),0)</f>
        <v>0</v>
      </c>
      <c r="D80" s="3">
        <f>ROUND(Options!$B$21*HLOOKUP(Calculations!$E$2,Pop2016fractionQ1!$C$3:$BC$251,Pop2016fractionQ1!$BD80,FALSE),0)</f>
        <v>0</v>
      </c>
      <c r="E80" s="3">
        <f>ROUND(Options!$B$21*HLOOKUP(Calculations!$E$2,'Pop2016fractionQ1&amp;2'!$C$3:$BC$251,'Pop2016fractionQ1&amp;2'!$BD80,FALSE),0)</f>
        <v>0</v>
      </c>
      <c r="F80" s="5">
        <f>ROUND(Options!$B$21*HLOOKUP(Calculations!$E$2,PARfraction!$C$3:$BC$251,PARfraction!$BD80,FALSE),0)</f>
        <v>0</v>
      </c>
      <c r="G80" s="69">
        <v>78</v>
      </c>
    </row>
    <row r="81" spans="2:7" x14ac:dyDescent="0.35">
      <c r="B81" s="3" t="s">
        <v>77</v>
      </c>
      <c r="C81" s="60">
        <f>ROUND(Options!$B$21*HLOOKUP(Calculations!$E$2,Pop2016fraction!$C$3:$BC$251,Pop2016fraction!$BD81,FALSE),0)</f>
        <v>0</v>
      </c>
      <c r="D81" s="3">
        <f>ROUND(Options!$B$21*HLOOKUP(Calculations!$E$2,Pop2016fractionQ1!$C$3:$BC$251,Pop2016fractionQ1!$BD81,FALSE),0)</f>
        <v>0</v>
      </c>
      <c r="E81" s="3">
        <f>ROUND(Options!$B$21*HLOOKUP(Calculations!$E$2,'Pop2016fractionQ1&amp;2'!$C$3:$BC$251,'Pop2016fractionQ1&amp;2'!$BD81,FALSE),0)</f>
        <v>0</v>
      </c>
      <c r="F81" s="5">
        <f>ROUND(Options!$B$21*HLOOKUP(Calculations!$E$2,PARfraction!$C$3:$BC$251,PARfraction!$BD81,FALSE),0)</f>
        <v>0</v>
      </c>
      <c r="G81" s="69">
        <v>79</v>
      </c>
    </row>
    <row r="82" spans="2:7" x14ac:dyDescent="0.35">
      <c r="B82" s="3" t="s">
        <v>47</v>
      </c>
      <c r="C82" s="60">
        <f>ROUND(Options!$B$21*HLOOKUP(Calculations!$E$2,Pop2016fraction!$C$3:$BC$251,Pop2016fraction!$BD82,FALSE),0)</f>
        <v>5117</v>
      </c>
      <c r="D82" s="3">
        <f>ROUND(Options!$B$21*HLOOKUP(Calculations!$E$2,Pop2016fractionQ1!$C$3:$BC$251,Pop2016fractionQ1!$BD82,FALSE),0)</f>
        <v>26333</v>
      </c>
      <c r="E82" s="3">
        <f>ROUND(Options!$B$21*HLOOKUP(Calculations!$E$2,'Pop2016fractionQ1&amp;2'!$C$3:$BC$251,'Pop2016fractionQ1&amp;2'!$BD82,FALSE),0)</f>
        <v>12982</v>
      </c>
      <c r="F82" s="5">
        <f>ROUND(Options!$B$21*HLOOKUP(Calculations!$E$2,PARfraction!$C$3:$BC$251,PARfraction!$BD82,FALSE),0)</f>
        <v>2568</v>
      </c>
      <c r="G82" s="69">
        <v>80</v>
      </c>
    </row>
    <row r="83" spans="2:7" x14ac:dyDescent="0.35">
      <c r="B83" s="3" t="s">
        <v>48</v>
      </c>
      <c r="C83" s="60">
        <f>ROUND(Options!$B$21*HLOOKUP(Calculations!$E$2,Pop2016fraction!$C$3:$BC$251,Pop2016fraction!$BD83,FALSE),0)</f>
        <v>7502</v>
      </c>
      <c r="D83" s="3">
        <f>ROUND(Options!$B$21*HLOOKUP(Calculations!$E$2,Pop2016fractionQ1!$C$3:$BC$251,Pop2016fractionQ1!$BD83,FALSE),0)</f>
        <v>38608</v>
      </c>
      <c r="E83" s="3">
        <f>ROUND(Options!$B$21*HLOOKUP(Calculations!$E$2,'Pop2016fractionQ1&amp;2'!$C$3:$BC$251,'Pop2016fractionQ1&amp;2'!$BD83,FALSE),0)</f>
        <v>19033</v>
      </c>
      <c r="F83" s="5">
        <f>ROUND(Options!$B$21*HLOOKUP(Calculations!$E$2,PARfraction!$C$3:$BC$251,PARfraction!$BD83,FALSE),0)</f>
        <v>3764</v>
      </c>
      <c r="G83" s="69">
        <v>81</v>
      </c>
    </row>
    <row r="84" spans="2:7" x14ac:dyDescent="0.35">
      <c r="B84" s="3" t="s">
        <v>49</v>
      </c>
      <c r="C84" s="60">
        <f>ROUND(Options!$B$21*HLOOKUP(Calculations!$E$2,Pop2016fraction!$C$3:$BC$251,Pop2016fraction!$BD84,FALSE),0)</f>
        <v>8596</v>
      </c>
      <c r="D84" s="3">
        <f>ROUND(Options!$B$21*HLOOKUP(Calculations!$E$2,Pop2016fractionQ1!$C$3:$BC$251,Pop2016fractionQ1!$BD84,FALSE),0)</f>
        <v>44236</v>
      </c>
      <c r="E84" s="3">
        <f>ROUND(Options!$B$21*HLOOKUP(Calculations!$E$2,'Pop2016fractionQ1&amp;2'!$C$3:$BC$251,'Pop2016fractionQ1&amp;2'!$BD84,FALSE),0)</f>
        <v>21808</v>
      </c>
      <c r="F84" s="5">
        <f>ROUND(Options!$B$21*HLOOKUP(Calculations!$E$2,PARfraction!$C$3:$BC$251,PARfraction!$BD84,FALSE),0)</f>
        <v>7227</v>
      </c>
      <c r="G84" s="69">
        <v>82</v>
      </c>
    </row>
    <row r="85" spans="2:7" x14ac:dyDescent="0.35">
      <c r="B85" s="3" t="s">
        <v>50</v>
      </c>
      <c r="C85" s="60">
        <f>ROUND(Options!$B$21*HLOOKUP(Calculations!$E$2,Pop2016fraction!$C$3:$BC$251,Pop2016fraction!$BD85,FALSE),0)</f>
        <v>7669</v>
      </c>
      <c r="D85" s="3">
        <f>ROUND(Options!$B$21*HLOOKUP(Calculations!$E$2,Pop2016fractionQ1!$C$3:$BC$251,Pop2016fractionQ1!$BD85,FALSE),0)</f>
        <v>39465</v>
      </c>
      <c r="E85" s="3">
        <f>ROUND(Options!$B$21*HLOOKUP(Calculations!$E$2,'Pop2016fractionQ1&amp;2'!$C$3:$BC$251,'Pop2016fractionQ1&amp;2'!$BD85,FALSE),0)</f>
        <v>19456</v>
      </c>
      <c r="F85" s="5">
        <f>ROUND(Options!$B$21*HLOOKUP(Calculations!$E$2,PARfraction!$C$3:$BC$251,PARfraction!$BD85,FALSE),0)</f>
        <v>6448</v>
      </c>
      <c r="G85" s="69">
        <v>83</v>
      </c>
    </row>
    <row r="86" spans="2:7" x14ac:dyDescent="0.35">
      <c r="B86" s="3" t="s">
        <v>51</v>
      </c>
      <c r="C86" s="60">
        <f>ROUND(Options!$B$21*HLOOKUP(Calculations!$E$2,Pop2016fraction!$C$3:$BC$251,Pop2016fraction!$BD86,FALSE),0)</f>
        <v>6655</v>
      </c>
      <c r="D86" s="3">
        <f>ROUND(Options!$B$21*HLOOKUP(Calculations!$E$2,Pop2016fractionQ1!$C$3:$BC$251,Pop2016fractionQ1!$BD86,FALSE),0)</f>
        <v>34250</v>
      </c>
      <c r="E86" s="3">
        <f>ROUND(Options!$B$21*HLOOKUP(Calculations!$E$2,'Pop2016fractionQ1&amp;2'!$C$3:$BC$251,'Pop2016fractionQ1&amp;2'!$BD86,FALSE),0)</f>
        <v>16885</v>
      </c>
      <c r="F86" s="5">
        <f>ROUND(Options!$B$21*HLOOKUP(Calculations!$E$2,PARfraction!$C$3:$BC$251,PARfraction!$BD86,FALSE),0)</f>
        <v>7590</v>
      </c>
      <c r="G86" s="69">
        <v>84</v>
      </c>
    </row>
    <row r="87" spans="2:7" x14ac:dyDescent="0.35">
      <c r="B87" s="3" t="s">
        <v>52</v>
      </c>
      <c r="C87" s="60">
        <f>ROUND(Options!$B$21*HLOOKUP(Calculations!$E$2,Pop2016fraction!$C$3:$BC$251,Pop2016fraction!$BD87,FALSE),0)</f>
        <v>6381</v>
      </c>
      <c r="D87" s="3">
        <f>ROUND(Options!$B$21*HLOOKUP(Calculations!$E$2,Pop2016fractionQ1!$C$3:$BC$251,Pop2016fractionQ1!$BD87,FALSE),0)</f>
        <v>32837</v>
      </c>
      <c r="E87" s="3">
        <f>ROUND(Options!$B$21*HLOOKUP(Calculations!$E$2,'Pop2016fractionQ1&amp;2'!$C$3:$BC$251,'Pop2016fractionQ1&amp;2'!$BD87,FALSE),0)</f>
        <v>16188</v>
      </c>
      <c r="F87" s="5">
        <f>ROUND(Options!$B$21*HLOOKUP(Calculations!$E$2,PARfraction!$C$3:$BC$251,PARfraction!$BD87,FALSE),0)</f>
        <v>7277</v>
      </c>
      <c r="G87" s="69">
        <v>85</v>
      </c>
    </row>
    <row r="88" spans="2:7" x14ac:dyDescent="0.35">
      <c r="B88" s="3" t="s">
        <v>53</v>
      </c>
      <c r="C88" s="60">
        <f>ROUND(Options!$B$21*HLOOKUP(Calculations!$E$2,Pop2016fraction!$C$3:$BC$251,Pop2016fraction!$BD88,FALSE),0)</f>
        <v>7239</v>
      </c>
      <c r="D88" s="3">
        <f>ROUND(Options!$B$21*HLOOKUP(Calculations!$E$2,Pop2016fractionQ1!$C$3:$BC$251,Pop2016fractionQ1!$BD88,FALSE),0)</f>
        <v>37256</v>
      </c>
      <c r="E88" s="3">
        <f>ROUND(Options!$B$21*HLOOKUP(Calculations!$E$2,'Pop2016fractionQ1&amp;2'!$C$3:$BC$251,'Pop2016fractionQ1&amp;2'!$BD88,FALSE),0)</f>
        <v>18367</v>
      </c>
      <c r="F88" s="5">
        <f>ROUND(Options!$B$21*HLOOKUP(Calculations!$E$2,PARfraction!$C$3:$BC$251,PARfraction!$BD88,FALSE),0)</f>
        <v>9001</v>
      </c>
      <c r="G88" s="69">
        <v>86</v>
      </c>
    </row>
    <row r="89" spans="2:7" x14ac:dyDescent="0.35">
      <c r="B89" s="3" t="s">
        <v>54</v>
      </c>
      <c r="C89" s="60">
        <f>ROUND(Options!$B$21*HLOOKUP(Calculations!$E$2,Pop2016fraction!$C$3:$BC$251,Pop2016fraction!$BD89,FALSE),0)</f>
        <v>7450</v>
      </c>
      <c r="D89" s="3">
        <f>ROUND(Options!$B$21*HLOOKUP(Calculations!$E$2,Pop2016fractionQ1!$C$3:$BC$251,Pop2016fractionQ1!$BD89,FALSE),0)</f>
        <v>38340</v>
      </c>
      <c r="E89" s="3">
        <f>ROUND(Options!$B$21*HLOOKUP(Calculations!$E$2,'Pop2016fractionQ1&amp;2'!$C$3:$BC$251,'Pop2016fractionQ1&amp;2'!$BD89,FALSE),0)</f>
        <v>18901</v>
      </c>
      <c r="F89" s="5">
        <f>ROUND(Options!$B$21*HLOOKUP(Calculations!$E$2,PARfraction!$C$3:$BC$251,PARfraction!$BD89,FALSE),0)</f>
        <v>9262</v>
      </c>
      <c r="G89" s="69">
        <v>87</v>
      </c>
    </row>
    <row r="90" spans="2:7" x14ac:dyDescent="0.35">
      <c r="B90" s="3" t="s">
        <v>55</v>
      </c>
      <c r="C90" s="60">
        <f>ROUND(Options!$B$21*HLOOKUP(Calculations!$E$2,Pop2016fraction!$C$3:$BC$251,Pop2016fraction!$BD90,FALSE),0)</f>
        <v>6709</v>
      </c>
      <c r="D90" s="3">
        <f>ROUND(Options!$B$21*HLOOKUP(Calculations!$E$2,Pop2016fractionQ1!$C$3:$BC$251,Pop2016fractionQ1!$BD90,FALSE),0)</f>
        <v>34528</v>
      </c>
      <c r="E90" s="3">
        <f>ROUND(Options!$B$21*HLOOKUP(Calculations!$E$2,'Pop2016fractionQ1&amp;2'!$C$3:$BC$251,'Pop2016fractionQ1&amp;2'!$BD90,FALSE),0)</f>
        <v>17022</v>
      </c>
      <c r="F90" s="5">
        <f>ROUND(Options!$B$21*HLOOKUP(Calculations!$E$2,PARfraction!$C$3:$BC$251,PARfraction!$BD90,FALSE),0)</f>
        <v>7834</v>
      </c>
      <c r="G90" s="69">
        <v>88</v>
      </c>
    </row>
    <row r="91" spans="2:7" x14ac:dyDescent="0.35">
      <c r="B91" s="3" t="s">
        <v>56</v>
      </c>
      <c r="C91" s="60">
        <f>ROUND(Options!$B$21*HLOOKUP(Calculations!$E$2,Pop2016fraction!$C$3:$BC$251,Pop2016fraction!$BD91,FALSE),0)</f>
        <v>5520</v>
      </c>
      <c r="D91" s="3">
        <f>ROUND(Options!$B$21*HLOOKUP(Calculations!$E$2,Pop2016fractionQ1!$C$3:$BC$251,Pop2016fractionQ1!$BD91,FALSE),0)</f>
        <v>28408</v>
      </c>
      <c r="E91" s="3">
        <f>ROUND(Options!$B$21*HLOOKUP(Calculations!$E$2,'Pop2016fractionQ1&amp;2'!$C$3:$BC$251,'Pop2016fractionQ1&amp;2'!$BD91,FALSE),0)</f>
        <v>14005</v>
      </c>
      <c r="F91" s="5">
        <f>ROUND(Options!$B$21*HLOOKUP(Calculations!$E$2,PARfraction!$C$3:$BC$251,PARfraction!$BD91,FALSE),0)</f>
        <v>6445</v>
      </c>
      <c r="G91" s="69">
        <v>89</v>
      </c>
    </row>
    <row r="92" spans="2:7" x14ac:dyDescent="0.35">
      <c r="B92" s="3" t="s">
        <v>57</v>
      </c>
      <c r="C92" s="60">
        <f>ROUND(Options!$B$21*HLOOKUP(Calculations!$E$2,Pop2016fraction!$C$3:$BC$251,Pop2016fraction!$BD92,FALSE),0)</f>
        <v>5159</v>
      </c>
      <c r="D92" s="3">
        <f>ROUND(Options!$B$21*HLOOKUP(Calculations!$E$2,Pop2016fractionQ1!$C$3:$BC$251,Pop2016fractionQ1!$BD92,FALSE),0)</f>
        <v>26549</v>
      </c>
      <c r="E92" s="3">
        <f>ROUND(Options!$B$21*HLOOKUP(Calculations!$E$2,'Pop2016fractionQ1&amp;2'!$C$3:$BC$251,'Pop2016fractionQ1&amp;2'!$BD92,FALSE),0)</f>
        <v>13088</v>
      </c>
      <c r="F92" s="5">
        <f>ROUND(Options!$B$21*HLOOKUP(Calculations!$E$2,PARfraction!$C$3:$BC$251,PARfraction!$BD92,FALSE),0)</f>
        <v>7215</v>
      </c>
      <c r="G92" s="69">
        <v>90</v>
      </c>
    </row>
    <row r="93" spans="2:7" x14ac:dyDescent="0.35">
      <c r="B93" s="3" t="s">
        <v>58</v>
      </c>
      <c r="C93" s="60">
        <f>ROUND(Options!$B$21*HLOOKUP(Calculations!$E$2,Pop2016fraction!$C$3:$BC$251,Pop2016fraction!$BD93,FALSE),0)</f>
        <v>3704</v>
      </c>
      <c r="D93" s="3">
        <f>ROUND(Options!$B$21*HLOOKUP(Calculations!$E$2,Pop2016fractionQ1!$C$3:$BC$251,Pop2016fractionQ1!$BD93,FALSE),0)</f>
        <v>19063</v>
      </c>
      <c r="E93" s="3">
        <f>ROUND(Options!$B$21*HLOOKUP(Calculations!$E$2,'Pop2016fractionQ1&amp;2'!$C$3:$BC$251,'Pop2016fractionQ1&amp;2'!$BD93,FALSE),0)</f>
        <v>9398</v>
      </c>
      <c r="F93" s="5">
        <f>ROUND(Options!$B$21*HLOOKUP(Calculations!$E$2,PARfraction!$C$3:$BC$251,PARfraction!$BD93,FALSE),0)</f>
        <v>5181</v>
      </c>
      <c r="G93" s="69">
        <v>91</v>
      </c>
    </row>
    <row r="94" spans="2:7" x14ac:dyDescent="0.35">
      <c r="B94" s="3" t="s">
        <v>59</v>
      </c>
      <c r="C94" s="60">
        <f>ROUND(Options!$B$21*HLOOKUP(Calculations!$E$2,Pop2016fraction!$C$3:$BC$251,Pop2016fraction!$BD94,FALSE),0)</f>
        <v>2807</v>
      </c>
      <c r="D94" s="3">
        <f>ROUND(Options!$B$21*HLOOKUP(Calculations!$E$2,Pop2016fractionQ1!$C$3:$BC$251,Pop2016fractionQ1!$BD94,FALSE),0)</f>
        <v>14448</v>
      </c>
      <c r="E94" s="3">
        <f>ROUND(Options!$B$21*HLOOKUP(Calculations!$E$2,'Pop2016fractionQ1&amp;2'!$C$3:$BC$251,'Pop2016fractionQ1&amp;2'!$BD94,FALSE),0)</f>
        <v>7123</v>
      </c>
      <c r="F94" s="5">
        <f>ROUND(Options!$B$21*HLOOKUP(Calculations!$E$2,PARfraction!$C$3:$BC$251,PARfraction!$BD94,FALSE),0)</f>
        <v>2485</v>
      </c>
      <c r="G94" s="69">
        <v>92</v>
      </c>
    </row>
    <row r="95" spans="2:7" x14ac:dyDescent="0.35">
      <c r="B95" s="3" t="s">
        <v>60</v>
      </c>
      <c r="C95" s="60">
        <f>ROUND(Options!$B$21*HLOOKUP(Calculations!$E$2,Pop2016fraction!$C$3:$BC$251,Pop2016fraction!$BD95,FALSE),0)</f>
        <v>1864</v>
      </c>
      <c r="D95" s="3">
        <f>ROUND(Options!$B$21*HLOOKUP(Calculations!$E$2,Pop2016fractionQ1!$C$3:$BC$251,Pop2016fractionQ1!$BD95,FALSE),0)</f>
        <v>9591</v>
      </c>
      <c r="E95" s="3">
        <f>ROUND(Options!$B$21*HLOOKUP(Calculations!$E$2,'Pop2016fractionQ1&amp;2'!$C$3:$BC$251,'Pop2016fractionQ1&amp;2'!$BD95,FALSE),0)</f>
        <v>4728</v>
      </c>
      <c r="F95" s="5">
        <f>ROUND(Options!$B$21*HLOOKUP(Calculations!$E$2,PARfraction!$C$3:$BC$251,PARfraction!$BD95,FALSE),0)</f>
        <v>1650</v>
      </c>
      <c r="G95" s="69">
        <v>93</v>
      </c>
    </row>
    <row r="96" spans="2:7" x14ac:dyDescent="0.35">
      <c r="B96" s="3" t="s">
        <v>80</v>
      </c>
      <c r="C96" s="60">
        <f>ROUND(Options!$B$21*HLOOKUP(Calculations!$E$2,Pop2016fraction!$C$3:$BC$251,Pop2016fraction!$BD96,FALSE),0)</f>
        <v>898</v>
      </c>
      <c r="D96" s="3">
        <f>ROUND(Options!$B$21*HLOOKUP(Calculations!$E$2,Pop2016fractionQ1!$C$3:$BC$251,Pop2016fractionQ1!$BD96,FALSE),0)</f>
        <v>4620</v>
      </c>
      <c r="E96" s="3">
        <f>ROUND(Options!$B$21*HLOOKUP(Calculations!$E$2,'Pop2016fractionQ1&amp;2'!$C$3:$BC$251,'Pop2016fractionQ1&amp;2'!$BD96,FALSE),0)</f>
        <v>2278</v>
      </c>
      <c r="F96" s="5">
        <f>ROUND(Options!$B$21*HLOOKUP(Calculations!$E$2,PARfraction!$C$3:$BC$251,PARfraction!$BD96,FALSE),0)</f>
        <v>795</v>
      </c>
      <c r="G96" s="69">
        <v>94</v>
      </c>
    </row>
    <row r="97" spans="1:7" x14ac:dyDescent="0.35">
      <c r="B97" s="3" t="s">
        <v>79</v>
      </c>
      <c r="C97" s="60">
        <f>ROUND(Options!$B$21*HLOOKUP(Calculations!$E$2,Pop2016fraction!$C$3:$BC$251,Pop2016fraction!$BD97,FALSE),0)</f>
        <v>387</v>
      </c>
      <c r="D97" s="3">
        <f>ROUND(Options!$B$21*HLOOKUP(Calculations!$E$2,Pop2016fractionQ1!$C$3:$BC$251,Pop2016fractionQ1!$BD97,FALSE),0)</f>
        <v>1990</v>
      </c>
      <c r="E97" s="3">
        <f>ROUND(Options!$B$21*HLOOKUP(Calculations!$E$2,'Pop2016fractionQ1&amp;2'!$C$3:$BC$251,'Pop2016fractionQ1&amp;2'!$BD97,FALSE),0)</f>
        <v>981</v>
      </c>
      <c r="F97" s="5">
        <f>ROUND(Options!$B$21*HLOOKUP(Calculations!$E$2,PARfraction!$C$3:$BC$251,PARfraction!$BD97,FALSE),0)</f>
        <v>342</v>
      </c>
      <c r="G97" s="69">
        <v>95</v>
      </c>
    </row>
    <row r="98" spans="1:7" s="2" customFormat="1" x14ac:dyDescent="0.35">
      <c r="A98" s="2" t="s">
        <v>134</v>
      </c>
      <c r="B98" s="2" t="s">
        <v>83</v>
      </c>
      <c r="C98" s="60">
        <f>ROUND(Options!$B$21*HLOOKUP(Calculations!$E$2,Pop2016fraction!$C$3:$BC$251,Pop2016fraction!$BD98,FALSE),0)</f>
        <v>0</v>
      </c>
      <c r="D98" s="3">
        <f>ROUND(Options!$B$21*HLOOKUP(Calculations!$E$2,Pop2016fractionQ1!$C$3:$BC$251,Pop2016fractionQ1!$BD98,FALSE),0)</f>
        <v>0</v>
      </c>
      <c r="E98" s="3">
        <f>ROUND(Options!$B$21*HLOOKUP(Calculations!$E$2,'Pop2016fractionQ1&amp;2'!$C$3:$BC$251,'Pop2016fractionQ1&amp;2'!$BD98,FALSE),0)</f>
        <v>0</v>
      </c>
      <c r="F98" s="5">
        <f>ROUND(Options!$B$21*HLOOKUP(Calculations!$E$2,PARfraction!$C$3:$BC$251,PARfraction!$BD98,FALSE),0)</f>
        <v>0</v>
      </c>
      <c r="G98" s="69">
        <v>96</v>
      </c>
    </row>
    <row r="99" spans="1:7" s="3" customFormat="1" x14ac:dyDescent="0.35">
      <c r="B99" s="3" t="s">
        <v>61</v>
      </c>
      <c r="C99" s="60">
        <f>ROUND(Options!$B$21*HLOOKUP(Calculations!$E$2,Pop2016fraction!$C$3:$BC$251,Pop2016fraction!$BD99,FALSE),0)</f>
        <v>0</v>
      </c>
      <c r="D99" s="3">
        <f>ROUND(Options!$B$21*HLOOKUP(Calculations!$E$2,Pop2016fractionQ1!$C$3:$BC$251,Pop2016fractionQ1!$BD99,FALSE),0)</f>
        <v>0</v>
      </c>
      <c r="E99" s="3">
        <f>ROUND(Options!$B$21*HLOOKUP(Calculations!$E$2,'Pop2016fractionQ1&amp;2'!$C$3:$BC$251,'Pop2016fractionQ1&amp;2'!$BD99,FALSE),0)</f>
        <v>0</v>
      </c>
      <c r="F99" s="5">
        <f>ROUND(Options!$B$21*HLOOKUP(Calculations!$E$2,PARfraction!$C$3:$BC$251,PARfraction!$BD99,FALSE),0)</f>
        <v>0</v>
      </c>
      <c r="G99" s="69">
        <v>97</v>
      </c>
    </row>
    <row r="100" spans="1:7" s="3" customFormat="1" x14ac:dyDescent="0.35">
      <c r="B100" s="3" t="s">
        <v>78</v>
      </c>
      <c r="C100" s="60">
        <f>ROUND(Options!$B$21*HLOOKUP(Calculations!$E$2,Pop2016fraction!$C$3:$BC$251,Pop2016fraction!$BD100,FALSE),0)</f>
        <v>0</v>
      </c>
      <c r="D100" s="3">
        <f>ROUND(Options!$B$21*HLOOKUP(Calculations!$E$2,Pop2016fractionQ1!$C$3:$BC$251,Pop2016fractionQ1!$BD100,FALSE),0)</f>
        <v>0</v>
      </c>
      <c r="E100" s="3">
        <f>ROUND(Options!$B$21*HLOOKUP(Calculations!$E$2,'Pop2016fractionQ1&amp;2'!$C$3:$BC$251,'Pop2016fractionQ1&amp;2'!$BD100,FALSE),0)</f>
        <v>0</v>
      </c>
      <c r="F100" s="5">
        <f>ROUND(Options!$B$21*HLOOKUP(Calculations!$E$2,PARfraction!$C$3:$BC$251,PARfraction!$BD100,FALSE),0)</f>
        <v>0</v>
      </c>
      <c r="G100" s="69">
        <v>98</v>
      </c>
    </row>
    <row r="101" spans="1:7" s="3" customFormat="1" x14ac:dyDescent="0.35">
      <c r="B101" s="3" t="s">
        <v>62</v>
      </c>
      <c r="C101" s="60">
        <f>ROUND(Options!$B$21*HLOOKUP(Calculations!$E$2,Pop2016fraction!$C$3:$BC$251,Pop2016fraction!$BD101,FALSE),0)</f>
        <v>4665</v>
      </c>
      <c r="D101" s="3">
        <f>ROUND(Options!$B$21*HLOOKUP(Calculations!$E$2,Pop2016fractionQ1!$C$3:$BC$251,Pop2016fractionQ1!$BD101,FALSE),0)</f>
        <v>0</v>
      </c>
      <c r="E101" s="3">
        <f>ROUND(Options!$B$21*HLOOKUP(Calculations!$E$2,'Pop2016fractionQ1&amp;2'!$C$3:$BC$251,'Pop2016fractionQ1&amp;2'!$BD101,FALSE),0)</f>
        <v>11836</v>
      </c>
      <c r="F101" s="5">
        <f>ROUND(Options!$B$21*HLOOKUP(Calculations!$E$2,PARfraction!$C$3:$BC$251,PARfraction!$BD101,FALSE),0)</f>
        <v>2095</v>
      </c>
      <c r="G101" s="69">
        <v>99</v>
      </c>
    </row>
    <row r="102" spans="1:7" s="3" customFormat="1" x14ac:dyDescent="0.35">
      <c r="B102" s="3" t="s">
        <v>63</v>
      </c>
      <c r="C102" s="60">
        <f>ROUND(Options!$B$21*HLOOKUP(Calculations!$E$2,Pop2016fraction!$C$3:$BC$251,Pop2016fraction!$BD102,FALSE),0)</f>
        <v>7445</v>
      </c>
      <c r="D102" s="3">
        <f>ROUND(Options!$B$21*HLOOKUP(Calculations!$E$2,Pop2016fractionQ1!$C$3:$BC$251,Pop2016fractionQ1!$BD102,FALSE),0)</f>
        <v>0</v>
      </c>
      <c r="E102" s="3">
        <f>ROUND(Options!$B$21*HLOOKUP(Calculations!$E$2,'Pop2016fractionQ1&amp;2'!$C$3:$BC$251,'Pop2016fractionQ1&amp;2'!$BD102,FALSE),0)</f>
        <v>18889</v>
      </c>
      <c r="F102" s="5">
        <f>ROUND(Options!$B$21*HLOOKUP(Calculations!$E$2,PARfraction!$C$3:$BC$251,PARfraction!$BD102,FALSE),0)</f>
        <v>3343</v>
      </c>
      <c r="G102" s="69">
        <v>100</v>
      </c>
    </row>
    <row r="103" spans="1:7" s="3" customFormat="1" x14ac:dyDescent="0.35">
      <c r="B103" s="3" t="s">
        <v>64</v>
      </c>
      <c r="C103" s="60">
        <f>ROUND(Options!$B$21*HLOOKUP(Calculations!$E$2,Pop2016fraction!$C$3:$BC$251,Pop2016fraction!$BD103,FALSE),0)</f>
        <v>8194</v>
      </c>
      <c r="D103" s="3">
        <f>ROUND(Options!$B$21*HLOOKUP(Calculations!$E$2,Pop2016fractionQ1!$C$3:$BC$251,Pop2016fractionQ1!$BD103,FALSE),0)</f>
        <v>0</v>
      </c>
      <c r="E103" s="3">
        <f>ROUND(Options!$B$21*HLOOKUP(Calculations!$E$2,'Pop2016fractionQ1&amp;2'!$C$3:$BC$251,'Pop2016fractionQ1&amp;2'!$BD103,FALSE),0)</f>
        <v>20789</v>
      </c>
      <c r="F103" s="5">
        <f>ROUND(Options!$B$21*HLOOKUP(Calculations!$E$2,PARfraction!$C$3:$BC$251,PARfraction!$BD103,FALSE),0)</f>
        <v>9550</v>
      </c>
      <c r="G103" s="69">
        <v>101</v>
      </c>
    </row>
    <row r="104" spans="1:7" s="3" customFormat="1" x14ac:dyDescent="0.35">
      <c r="B104" s="3" t="s">
        <v>65</v>
      </c>
      <c r="C104" s="60">
        <f>ROUND(Options!$B$21*HLOOKUP(Calculations!$E$2,Pop2016fraction!$C$3:$BC$251,Pop2016fraction!$BD104,FALSE),0)</f>
        <v>7688</v>
      </c>
      <c r="D104" s="3">
        <f>ROUND(Options!$B$21*HLOOKUP(Calculations!$E$2,Pop2016fractionQ1!$C$3:$BC$251,Pop2016fractionQ1!$BD104,FALSE),0)</f>
        <v>0</v>
      </c>
      <c r="E104" s="3">
        <f>ROUND(Options!$B$21*HLOOKUP(Calculations!$E$2,'Pop2016fractionQ1&amp;2'!$C$3:$BC$251,'Pop2016fractionQ1&amp;2'!$BD104,FALSE),0)</f>
        <v>19505</v>
      </c>
      <c r="F104" s="5">
        <f>ROUND(Options!$B$21*HLOOKUP(Calculations!$E$2,PARfraction!$C$3:$BC$251,PARfraction!$BD104,FALSE),0)</f>
        <v>8960</v>
      </c>
      <c r="G104" s="69">
        <v>102</v>
      </c>
    </row>
    <row r="105" spans="1:7" s="3" customFormat="1" x14ac:dyDescent="0.35">
      <c r="B105" s="3" t="s">
        <v>66</v>
      </c>
      <c r="C105" s="60">
        <f>ROUND(Options!$B$21*HLOOKUP(Calculations!$E$2,Pop2016fraction!$C$3:$BC$251,Pop2016fraction!$BD105,FALSE),0)</f>
        <v>6661</v>
      </c>
      <c r="D105" s="3">
        <f>ROUND(Options!$B$21*HLOOKUP(Calculations!$E$2,Pop2016fractionQ1!$C$3:$BC$251,Pop2016fractionQ1!$BD105,FALSE),0)</f>
        <v>0</v>
      </c>
      <c r="E105" s="3">
        <f>ROUND(Options!$B$21*HLOOKUP(Calculations!$E$2,'Pop2016fractionQ1&amp;2'!$C$3:$BC$251,'Pop2016fractionQ1&amp;2'!$BD105,FALSE),0)</f>
        <v>16901</v>
      </c>
      <c r="F105" s="5">
        <f>ROUND(Options!$B$21*HLOOKUP(Calculations!$E$2,PARfraction!$C$3:$BC$251,PARfraction!$BD105,FALSE),0)</f>
        <v>9129</v>
      </c>
      <c r="G105" s="69">
        <v>103</v>
      </c>
    </row>
    <row r="106" spans="1:7" s="3" customFormat="1" x14ac:dyDescent="0.35">
      <c r="B106" s="3" t="s">
        <v>67</v>
      </c>
      <c r="C106" s="60">
        <f>ROUND(Options!$B$21*HLOOKUP(Calculations!$E$2,Pop2016fraction!$C$3:$BC$251,Pop2016fraction!$BD106,FALSE),0)</f>
        <v>6748</v>
      </c>
      <c r="D106" s="3">
        <f>ROUND(Options!$B$21*HLOOKUP(Calculations!$E$2,Pop2016fractionQ1!$C$3:$BC$251,Pop2016fractionQ1!$BD106,FALSE),0)</f>
        <v>0</v>
      </c>
      <c r="E106" s="3">
        <f>ROUND(Options!$B$21*HLOOKUP(Calculations!$E$2,'Pop2016fractionQ1&amp;2'!$C$3:$BC$251,'Pop2016fractionQ1&amp;2'!$BD106,FALSE),0)</f>
        <v>17120</v>
      </c>
      <c r="F106" s="5">
        <f>ROUND(Options!$B$21*HLOOKUP(Calculations!$E$2,PARfraction!$C$3:$BC$251,PARfraction!$BD106,FALSE),0)</f>
        <v>9248</v>
      </c>
      <c r="G106" s="69">
        <v>104</v>
      </c>
    </row>
    <row r="107" spans="1:7" s="3" customFormat="1" x14ac:dyDescent="0.35">
      <c r="B107" s="3" t="s">
        <v>68</v>
      </c>
      <c r="C107" s="60">
        <f>ROUND(Options!$B$21*HLOOKUP(Calculations!$E$2,Pop2016fraction!$C$3:$BC$251,Pop2016fraction!$BD107,FALSE),0)</f>
        <v>7904</v>
      </c>
      <c r="D107" s="3">
        <f>ROUND(Options!$B$21*HLOOKUP(Calculations!$E$2,Pop2016fractionQ1!$C$3:$BC$251,Pop2016fractionQ1!$BD107,FALSE),0)</f>
        <v>0</v>
      </c>
      <c r="E107" s="3">
        <f>ROUND(Options!$B$21*HLOOKUP(Calculations!$E$2,'Pop2016fractionQ1&amp;2'!$C$3:$BC$251,'Pop2016fractionQ1&amp;2'!$BD107,FALSE),0)</f>
        <v>20052</v>
      </c>
      <c r="F107" s="5">
        <f>ROUND(Options!$B$21*HLOOKUP(Calculations!$E$2,PARfraction!$C$3:$BC$251,PARfraction!$BD107,FALSE),0)</f>
        <v>9797</v>
      </c>
      <c r="G107" s="69">
        <v>105</v>
      </c>
    </row>
    <row r="108" spans="1:7" s="3" customFormat="1" x14ac:dyDescent="0.35">
      <c r="B108" s="3" t="s">
        <v>69</v>
      </c>
      <c r="C108" s="60">
        <f>ROUND(Options!$B$21*HLOOKUP(Calculations!$E$2,Pop2016fraction!$C$3:$BC$251,Pop2016fraction!$BD108,FALSE),0)</f>
        <v>8176</v>
      </c>
      <c r="D108" s="3">
        <f>ROUND(Options!$B$21*HLOOKUP(Calculations!$E$2,Pop2016fractionQ1!$C$3:$BC$251,Pop2016fractionQ1!$BD108,FALSE),0)</f>
        <v>0</v>
      </c>
      <c r="E108" s="3">
        <f>ROUND(Options!$B$21*HLOOKUP(Calculations!$E$2,'Pop2016fractionQ1&amp;2'!$C$3:$BC$251,'Pop2016fractionQ1&amp;2'!$BD108,FALSE),0)</f>
        <v>20742</v>
      </c>
      <c r="F108" s="5">
        <f>ROUND(Options!$B$21*HLOOKUP(Calculations!$E$2,PARfraction!$C$3:$BC$251,PARfraction!$BD108,FALSE),0)</f>
        <v>10134</v>
      </c>
      <c r="G108" s="69">
        <v>106</v>
      </c>
    </row>
    <row r="109" spans="1:7" s="3" customFormat="1" x14ac:dyDescent="0.35">
      <c r="B109" s="3" t="s">
        <v>70</v>
      </c>
      <c r="C109" s="60">
        <f>ROUND(Options!$B$21*HLOOKUP(Calculations!$E$2,Pop2016fraction!$C$3:$BC$251,Pop2016fraction!$BD109,FALSE),0)</f>
        <v>7521</v>
      </c>
      <c r="D109" s="3">
        <f>ROUND(Options!$B$21*HLOOKUP(Calculations!$E$2,Pop2016fractionQ1!$C$3:$BC$251,Pop2016fractionQ1!$BD109,FALSE),0)</f>
        <v>0</v>
      </c>
      <c r="E109" s="3">
        <f>ROUND(Options!$B$21*HLOOKUP(Calculations!$E$2,'Pop2016fractionQ1&amp;2'!$C$3:$BC$251,'Pop2016fractionQ1&amp;2'!$BD109,FALSE),0)</f>
        <v>19082</v>
      </c>
      <c r="F109" s="5">
        <f>ROUND(Options!$B$21*HLOOKUP(Calculations!$E$2,PARfraction!$C$3:$BC$251,PARfraction!$BD109,FALSE),0)</f>
        <v>10323</v>
      </c>
      <c r="G109" s="69">
        <v>107</v>
      </c>
    </row>
    <row r="110" spans="1:7" s="3" customFormat="1" x14ac:dyDescent="0.35">
      <c r="B110" s="3" t="s">
        <v>71</v>
      </c>
      <c r="C110" s="60">
        <f>ROUND(Options!$B$21*HLOOKUP(Calculations!$E$2,Pop2016fraction!$C$3:$BC$251,Pop2016fraction!$BD110,FALSE),0)</f>
        <v>6587</v>
      </c>
      <c r="D110" s="3">
        <f>ROUND(Options!$B$21*HLOOKUP(Calculations!$E$2,Pop2016fractionQ1!$C$3:$BC$251,Pop2016fractionQ1!$BD110,FALSE),0)</f>
        <v>0</v>
      </c>
      <c r="E110" s="3">
        <f>ROUND(Options!$B$21*HLOOKUP(Calculations!$E$2,'Pop2016fractionQ1&amp;2'!$C$3:$BC$251,'Pop2016fractionQ1&amp;2'!$BD110,FALSE),0)</f>
        <v>16711</v>
      </c>
      <c r="F110" s="5">
        <f>ROUND(Options!$B$21*HLOOKUP(Calculations!$E$2,PARfraction!$C$3:$BC$251,PARfraction!$BD110,FALSE),0)</f>
        <v>9041</v>
      </c>
      <c r="G110" s="69">
        <v>108</v>
      </c>
    </row>
    <row r="111" spans="1:7" s="3" customFormat="1" x14ac:dyDescent="0.35">
      <c r="B111" s="3" t="s">
        <v>72</v>
      </c>
      <c r="C111" s="60">
        <f>ROUND(Options!$B$21*HLOOKUP(Calculations!$E$2,Pop2016fraction!$C$3:$BC$251,Pop2016fraction!$BD111,FALSE),0)</f>
        <v>6574</v>
      </c>
      <c r="D111" s="3">
        <f>ROUND(Options!$B$21*HLOOKUP(Calculations!$E$2,Pop2016fractionQ1!$C$3:$BC$251,Pop2016fractionQ1!$BD111,FALSE),0)</f>
        <v>0</v>
      </c>
      <c r="E111" s="3">
        <f>ROUND(Options!$B$21*HLOOKUP(Calculations!$E$2,'Pop2016fractionQ1&amp;2'!$C$3:$BC$251,'Pop2016fractionQ1&amp;2'!$BD111,FALSE),0)</f>
        <v>16678</v>
      </c>
      <c r="F111" s="5">
        <f>ROUND(Options!$B$21*HLOOKUP(Calculations!$E$2,PARfraction!$C$3:$BC$251,PARfraction!$BD111,FALSE),0)</f>
        <v>8886</v>
      </c>
      <c r="G111" s="69">
        <v>109</v>
      </c>
    </row>
    <row r="112" spans="1:7" s="3" customFormat="1" x14ac:dyDescent="0.35">
      <c r="B112" s="3" t="s">
        <v>73</v>
      </c>
      <c r="C112" s="60">
        <f>ROUND(Options!$B$21*HLOOKUP(Calculations!$E$2,Pop2016fraction!$C$3:$BC$251,Pop2016fraction!$BD112,FALSE),0)</f>
        <v>5199</v>
      </c>
      <c r="D112" s="3">
        <f>ROUND(Options!$B$21*HLOOKUP(Calculations!$E$2,Pop2016fractionQ1!$C$3:$BC$251,Pop2016fractionQ1!$BD112,FALSE),0)</f>
        <v>0</v>
      </c>
      <c r="E112" s="3">
        <f>ROUND(Options!$B$21*HLOOKUP(Calculations!$E$2,'Pop2016fractionQ1&amp;2'!$C$3:$BC$251,'Pop2016fractionQ1&amp;2'!$BD112,FALSE),0)</f>
        <v>13189</v>
      </c>
      <c r="F112" s="5">
        <f>ROUND(Options!$B$21*HLOOKUP(Calculations!$E$2,PARfraction!$C$3:$BC$251,PARfraction!$BD112,FALSE),0)</f>
        <v>7027</v>
      </c>
      <c r="G112" s="69">
        <v>110</v>
      </c>
    </row>
    <row r="113" spans="2:7" s="3" customFormat="1" x14ac:dyDescent="0.35">
      <c r="B113" s="3" t="s">
        <v>74</v>
      </c>
      <c r="C113" s="60">
        <f>ROUND(Options!$B$21*HLOOKUP(Calculations!$E$2,Pop2016fraction!$C$3:$BC$251,Pop2016fraction!$BD113,FALSE),0)</f>
        <v>4473</v>
      </c>
      <c r="D113" s="3">
        <f>ROUND(Options!$B$21*HLOOKUP(Calculations!$E$2,Pop2016fractionQ1!$C$3:$BC$251,Pop2016fractionQ1!$BD113,FALSE),0)</f>
        <v>0</v>
      </c>
      <c r="E113" s="3">
        <f>ROUND(Options!$B$21*HLOOKUP(Calculations!$E$2,'Pop2016fractionQ1&amp;2'!$C$3:$BC$251,'Pop2016fractionQ1&amp;2'!$BD113,FALSE),0)</f>
        <v>11348</v>
      </c>
      <c r="F113" s="5">
        <f>ROUND(Options!$B$21*HLOOKUP(Calculations!$E$2,PARfraction!$C$3:$BC$251,PARfraction!$BD113,FALSE),0)</f>
        <v>5073</v>
      </c>
      <c r="G113" s="69">
        <v>111</v>
      </c>
    </row>
    <row r="114" spans="2:7" s="3" customFormat="1" x14ac:dyDescent="0.35">
      <c r="B114" s="3" t="s">
        <v>75</v>
      </c>
      <c r="C114" s="60">
        <f>ROUND(Options!$B$21*HLOOKUP(Calculations!$E$2,Pop2016fraction!$C$3:$BC$251,Pop2016fraction!$BD114,FALSE),0)</f>
        <v>3525</v>
      </c>
      <c r="D114" s="3">
        <f>ROUND(Options!$B$21*HLOOKUP(Calculations!$E$2,Pop2016fractionQ1!$C$3:$BC$251,Pop2016fractionQ1!$BD114,FALSE),0)</f>
        <v>0</v>
      </c>
      <c r="E114" s="3">
        <f>ROUND(Options!$B$21*HLOOKUP(Calculations!$E$2,'Pop2016fractionQ1&amp;2'!$C$3:$BC$251,'Pop2016fractionQ1&amp;2'!$BD114,FALSE),0)</f>
        <v>8943</v>
      </c>
      <c r="F114" s="5">
        <f>ROUND(Options!$B$21*HLOOKUP(Calculations!$E$2,PARfraction!$C$3:$BC$251,PARfraction!$BD114,FALSE),0)</f>
        <v>3998</v>
      </c>
      <c r="G114" s="69">
        <v>112</v>
      </c>
    </row>
    <row r="115" spans="2:7" s="3" customFormat="1" x14ac:dyDescent="0.35">
      <c r="B115" s="3" t="s">
        <v>81</v>
      </c>
      <c r="C115" s="60">
        <f>ROUND(Options!$B$21*HLOOKUP(Calculations!$E$2,Pop2016fraction!$C$3:$BC$251,Pop2016fraction!$BD115,FALSE),0)</f>
        <v>2101</v>
      </c>
      <c r="D115" s="3">
        <f>ROUND(Options!$B$21*HLOOKUP(Calculations!$E$2,Pop2016fractionQ1!$C$3:$BC$251,Pop2016fractionQ1!$BD115,FALSE),0)</f>
        <v>0</v>
      </c>
      <c r="E115" s="3">
        <f>ROUND(Options!$B$21*HLOOKUP(Calculations!$E$2,'Pop2016fractionQ1&amp;2'!$C$3:$BC$251,'Pop2016fractionQ1&amp;2'!$BD115,FALSE),0)</f>
        <v>5330</v>
      </c>
      <c r="F115" s="5">
        <f>ROUND(Options!$B$21*HLOOKUP(Calculations!$E$2,PARfraction!$C$3:$BC$251,PARfraction!$BD115,FALSE),0)</f>
        <v>2383</v>
      </c>
      <c r="G115" s="69">
        <v>113</v>
      </c>
    </row>
    <row r="116" spans="2:7" s="3" customFormat="1" x14ac:dyDescent="0.35">
      <c r="B116" s="3" t="s">
        <v>82</v>
      </c>
      <c r="C116" s="60">
        <f>ROUND(Options!$B$21*HLOOKUP(Calculations!$E$2,Pop2016fraction!$C$3:$BC$251,Pop2016fraction!$BD116,FALSE),0)</f>
        <v>1189</v>
      </c>
      <c r="D116" s="3">
        <f>ROUND(Options!$B$21*HLOOKUP(Calculations!$E$2,Pop2016fractionQ1!$C$3:$BC$251,Pop2016fractionQ1!$BD116,FALSE),0)</f>
        <v>0</v>
      </c>
      <c r="E116" s="3">
        <f>ROUND(Options!$B$21*HLOOKUP(Calculations!$E$2,'Pop2016fractionQ1&amp;2'!$C$3:$BC$251,'Pop2016fractionQ1&amp;2'!$BD116,FALSE),0)</f>
        <v>3016</v>
      </c>
      <c r="F116" s="5">
        <f>ROUND(Options!$B$21*HLOOKUP(Calculations!$E$2,PARfraction!$C$3:$BC$251,PARfraction!$BD116,FALSE),0)</f>
        <v>1348</v>
      </c>
      <c r="G116" s="69">
        <v>114</v>
      </c>
    </row>
    <row r="117" spans="2:7" s="3" customFormat="1" x14ac:dyDescent="0.35">
      <c r="B117" s="3" t="s">
        <v>76</v>
      </c>
      <c r="C117" s="60">
        <f>ROUND(Options!$B$21*HLOOKUP(Calculations!$E$2,Pop2016fraction!$C$3:$BC$251,Pop2016fraction!$BD117,FALSE),0)</f>
        <v>0</v>
      </c>
      <c r="D117" s="3">
        <f>ROUND(Options!$B$21*HLOOKUP(Calculations!$E$2,Pop2016fractionQ1!$C$3:$BC$251,Pop2016fractionQ1!$BD117,FALSE),0)</f>
        <v>0</v>
      </c>
      <c r="E117" s="3">
        <f>ROUND(Options!$B$21*HLOOKUP(Calculations!$E$2,'Pop2016fractionQ1&amp;2'!$C$3:$BC$251,'Pop2016fractionQ1&amp;2'!$BD117,FALSE),0)</f>
        <v>0</v>
      </c>
      <c r="F117" s="5">
        <f>ROUND(Options!$B$21*HLOOKUP(Calculations!$E$2,PARfraction!$C$3:$BC$251,PARfraction!$BD117,FALSE),0)</f>
        <v>0</v>
      </c>
      <c r="G117" s="69">
        <v>115</v>
      </c>
    </row>
    <row r="118" spans="2:7" s="3" customFormat="1" x14ac:dyDescent="0.35">
      <c r="B118" s="3" t="s">
        <v>46</v>
      </c>
      <c r="C118" s="60">
        <f>ROUND(Options!$B$21*HLOOKUP(Calculations!$E$2,Pop2016fraction!$C$3:$BC$251,Pop2016fraction!$BD118,FALSE),0)</f>
        <v>0</v>
      </c>
      <c r="D118" s="3">
        <f>ROUND(Options!$B$21*HLOOKUP(Calculations!$E$2,Pop2016fractionQ1!$C$3:$BC$251,Pop2016fractionQ1!$BD118,FALSE),0)</f>
        <v>0</v>
      </c>
      <c r="E118" s="3">
        <f>ROUND(Options!$B$21*HLOOKUP(Calculations!$E$2,'Pop2016fractionQ1&amp;2'!$C$3:$BC$251,'Pop2016fractionQ1&amp;2'!$BD118,FALSE),0)</f>
        <v>0</v>
      </c>
      <c r="F118" s="5">
        <f>ROUND(Options!$B$21*HLOOKUP(Calculations!$E$2,PARfraction!$C$3:$BC$251,PARfraction!$BD118,FALSE),0)</f>
        <v>0</v>
      </c>
      <c r="G118" s="69">
        <v>116</v>
      </c>
    </row>
    <row r="119" spans="2:7" s="3" customFormat="1" x14ac:dyDescent="0.35">
      <c r="B119" s="3" t="s">
        <v>77</v>
      </c>
      <c r="C119" s="60">
        <f>ROUND(Options!$B$21*HLOOKUP(Calculations!$E$2,Pop2016fraction!$C$3:$BC$251,Pop2016fraction!$BD119,FALSE),0)</f>
        <v>0</v>
      </c>
      <c r="D119" s="3">
        <f>ROUND(Options!$B$21*HLOOKUP(Calculations!$E$2,Pop2016fractionQ1!$C$3:$BC$251,Pop2016fractionQ1!$BD119,FALSE),0)</f>
        <v>0</v>
      </c>
      <c r="E119" s="3">
        <f>ROUND(Options!$B$21*HLOOKUP(Calculations!$E$2,'Pop2016fractionQ1&amp;2'!$C$3:$BC$251,'Pop2016fractionQ1&amp;2'!$BD119,FALSE),0)</f>
        <v>0</v>
      </c>
      <c r="F119" s="5">
        <f>ROUND(Options!$B$21*HLOOKUP(Calculations!$E$2,PARfraction!$C$3:$BC$251,PARfraction!$BD119,FALSE),0)</f>
        <v>0</v>
      </c>
      <c r="G119" s="69">
        <v>117</v>
      </c>
    </row>
    <row r="120" spans="2:7" s="3" customFormat="1" x14ac:dyDescent="0.35">
      <c r="B120" s="3" t="s">
        <v>47</v>
      </c>
      <c r="C120" s="60">
        <f>ROUND(Options!$B$21*HLOOKUP(Calculations!$E$2,Pop2016fraction!$C$3:$BC$251,Pop2016fraction!$BD120,FALSE),0)</f>
        <v>4781</v>
      </c>
      <c r="D120" s="3">
        <f>ROUND(Options!$B$21*HLOOKUP(Calculations!$E$2,Pop2016fractionQ1!$C$3:$BC$251,Pop2016fractionQ1!$BD120,FALSE),0)</f>
        <v>0</v>
      </c>
      <c r="E120" s="3">
        <f>ROUND(Options!$B$21*HLOOKUP(Calculations!$E$2,'Pop2016fractionQ1&amp;2'!$C$3:$BC$251,'Pop2016fractionQ1&amp;2'!$BD120,FALSE),0)</f>
        <v>12129</v>
      </c>
      <c r="F120" s="5">
        <f>ROUND(Options!$B$21*HLOOKUP(Calculations!$E$2,PARfraction!$C$3:$BC$251,PARfraction!$BD120,FALSE),0)</f>
        <v>2134</v>
      </c>
      <c r="G120" s="69">
        <v>118</v>
      </c>
    </row>
    <row r="121" spans="2:7" s="3" customFormat="1" x14ac:dyDescent="0.35">
      <c r="B121" s="3" t="s">
        <v>48</v>
      </c>
      <c r="C121" s="60">
        <f>ROUND(Options!$B$21*HLOOKUP(Calculations!$E$2,Pop2016fraction!$C$3:$BC$251,Pop2016fraction!$BD121,FALSE),0)</f>
        <v>7257</v>
      </c>
      <c r="D121" s="3">
        <f>ROUND(Options!$B$21*HLOOKUP(Calculations!$E$2,Pop2016fractionQ1!$C$3:$BC$251,Pop2016fractionQ1!$BD121,FALSE),0)</f>
        <v>0</v>
      </c>
      <c r="E121" s="3">
        <f>ROUND(Options!$B$21*HLOOKUP(Calculations!$E$2,'Pop2016fractionQ1&amp;2'!$C$3:$BC$251,'Pop2016fractionQ1&amp;2'!$BD121,FALSE),0)</f>
        <v>18411</v>
      </c>
      <c r="F121" s="5">
        <f>ROUND(Options!$B$21*HLOOKUP(Calculations!$E$2,PARfraction!$C$3:$BC$251,PARfraction!$BD121,FALSE),0)</f>
        <v>3239</v>
      </c>
      <c r="G121" s="69">
        <v>119</v>
      </c>
    </row>
    <row r="122" spans="2:7" s="3" customFormat="1" x14ac:dyDescent="0.35">
      <c r="B122" s="3" t="s">
        <v>49</v>
      </c>
      <c r="C122" s="60">
        <f>ROUND(Options!$B$21*HLOOKUP(Calculations!$E$2,Pop2016fraction!$C$3:$BC$251,Pop2016fraction!$BD122,FALSE),0)</f>
        <v>7993</v>
      </c>
      <c r="D122" s="3">
        <f>ROUND(Options!$B$21*HLOOKUP(Calculations!$E$2,Pop2016fractionQ1!$C$3:$BC$251,Pop2016fractionQ1!$BD122,FALSE),0)</f>
        <v>0</v>
      </c>
      <c r="E122" s="3">
        <f>ROUND(Options!$B$21*HLOOKUP(Calculations!$E$2,'Pop2016fractionQ1&amp;2'!$C$3:$BC$251,'Pop2016fractionQ1&amp;2'!$BD122,FALSE),0)</f>
        <v>20278</v>
      </c>
      <c r="F122" s="5">
        <f>ROUND(Options!$B$21*HLOOKUP(Calculations!$E$2,PARfraction!$C$3:$BC$251,PARfraction!$BD122,FALSE),0)</f>
        <v>8016</v>
      </c>
      <c r="G122" s="69">
        <v>120</v>
      </c>
    </row>
    <row r="123" spans="2:7" s="3" customFormat="1" x14ac:dyDescent="0.35">
      <c r="B123" s="3" t="s">
        <v>50</v>
      </c>
      <c r="C123" s="60">
        <f>ROUND(Options!$B$21*HLOOKUP(Calculations!$E$2,Pop2016fraction!$C$3:$BC$251,Pop2016fraction!$BD123,FALSE),0)</f>
        <v>7495</v>
      </c>
      <c r="D123" s="3">
        <f>ROUND(Options!$B$21*HLOOKUP(Calculations!$E$2,Pop2016fractionQ1!$C$3:$BC$251,Pop2016fractionQ1!$BD123,FALSE),0)</f>
        <v>0</v>
      </c>
      <c r="E123" s="3">
        <f>ROUND(Options!$B$21*HLOOKUP(Calculations!$E$2,'Pop2016fractionQ1&amp;2'!$C$3:$BC$251,'Pop2016fractionQ1&amp;2'!$BD123,FALSE),0)</f>
        <v>19016</v>
      </c>
      <c r="F123" s="5">
        <f>ROUND(Options!$B$21*HLOOKUP(Calculations!$E$2,PARfraction!$C$3:$BC$251,PARfraction!$BD123,FALSE),0)</f>
        <v>7517</v>
      </c>
      <c r="G123" s="69">
        <v>121</v>
      </c>
    </row>
    <row r="124" spans="2:7" s="3" customFormat="1" x14ac:dyDescent="0.35">
      <c r="B124" s="3" t="s">
        <v>51</v>
      </c>
      <c r="C124" s="60">
        <f>ROUND(Options!$B$21*HLOOKUP(Calculations!$E$2,Pop2016fraction!$C$3:$BC$251,Pop2016fraction!$BD124,FALSE),0)</f>
        <v>6526</v>
      </c>
      <c r="D124" s="3">
        <f>ROUND(Options!$B$21*HLOOKUP(Calculations!$E$2,Pop2016fractionQ1!$C$3:$BC$251,Pop2016fractionQ1!$BD124,FALSE),0)</f>
        <v>0</v>
      </c>
      <c r="E124" s="3">
        <f>ROUND(Options!$B$21*HLOOKUP(Calculations!$E$2,'Pop2016fractionQ1&amp;2'!$C$3:$BC$251,'Pop2016fractionQ1&amp;2'!$BD124,FALSE),0)</f>
        <v>16556</v>
      </c>
      <c r="F124" s="5">
        <f>ROUND(Options!$B$21*HLOOKUP(Calculations!$E$2,PARfraction!$C$3:$BC$251,PARfraction!$BD124,FALSE),0)</f>
        <v>6845</v>
      </c>
      <c r="G124" s="69">
        <v>122</v>
      </c>
    </row>
    <row r="125" spans="2:7" s="3" customFormat="1" x14ac:dyDescent="0.35">
      <c r="B125" s="3" t="s">
        <v>52</v>
      </c>
      <c r="C125" s="60">
        <f>ROUND(Options!$B$21*HLOOKUP(Calculations!$E$2,Pop2016fraction!$C$3:$BC$251,Pop2016fraction!$BD125,FALSE),0)</f>
        <v>6460</v>
      </c>
      <c r="D125" s="3">
        <f>ROUND(Options!$B$21*HLOOKUP(Calculations!$E$2,Pop2016fractionQ1!$C$3:$BC$251,Pop2016fractionQ1!$BD125,FALSE),0)</f>
        <v>0</v>
      </c>
      <c r="E125" s="3">
        <f>ROUND(Options!$B$21*HLOOKUP(Calculations!$E$2,'Pop2016fractionQ1&amp;2'!$C$3:$BC$251,'Pop2016fractionQ1&amp;2'!$BD125,FALSE),0)</f>
        <v>16389</v>
      </c>
      <c r="F125" s="5">
        <f>ROUND(Options!$B$21*HLOOKUP(Calculations!$E$2,PARfraction!$C$3:$BC$251,PARfraction!$BD125,FALSE),0)</f>
        <v>6775</v>
      </c>
      <c r="G125" s="69">
        <v>123</v>
      </c>
    </row>
    <row r="126" spans="2:7" s="3" customFormat="1" x14ac:dyDescent="0.35">
      <c r="B126" s="3" t="s">
        <v>53</v>
      </c>
      <c r="C126" s="60">
        <f>ROUND(Options!$B$21*HLOOKUP(Calculations!$E$2,Pop2016fraction!$C$3:$BC$251,Pop2016fraction!$BD126,FALSE),0)</f>
        <v>7403</v>
      </c>
      <c r="D126" s="3">
        <f>ROUND(Options!$B$21*HLOOKUP(Calculations!$E$2,Pop2016fractionQ1!$C$3:$BC$251,Pop2016fractionQ1!$BD126,FALSE),0)</f>
        <v>0</v>
      </c>
      <c r="E126" s="3">
        <f>ROUND(Options!$B$21*HLOOKUP(Calculations!$E$2,'Pop2016fractionQ1&amp;2'!$C$3:$BC$251,'Pop2016fractionQ1&amp;2'!$BD126,FALSE),0)</f>
        <v>18781</v>
      </c>
      <c r="F126" s="5">
        <f>ROUND(Options!$B$21*HLOOKUP(Calculations!$E$2,PARfraction!$C$3:$BC$251,PARfraction!$BD126,FALSE),0)</f>
        <v>10191</v>
      </c>
      <c r="G126" s="69">
        <v>124</v>
      </c>
    </row>
    <row r="127" spans="2:7" s="3" customFormat="1" x14ac:dyDescent="0.35">
      <c r="B127" s="3" t="s">
        <v>54</v>
      </c>
      <c r="C127" s="60">
        <f>ROUND(Options!$B$21*HLOOKUP(Calculations!$E$2,Pop2016fraction!$C$3:$BC$251,Pop2016fraction!$BD127,FALSE),0)</f>
        <v>7631</v>
      </c>
      <c r="D127" s="3">
        <f>ROUND(Options!$B$21*HLOOKUP(Calculations!$E$2,Pop2016fractionQ1!$C$3:$BC$251,Pop2016fractionQ1!$BD127,FALSE),0)</f>
        <v>0</v>
      </c>
      <c r="E127" s="3">
        <f>ROUND(Options!$B$21*HLOOKUP(Calculations!$E$2,'Pop2016fractionQ1&amp;2'!$C$3:$BC$251,'Pop2016fractionQ1&amp;2'!$BD127,FALSE),0)</f>
        <v>19360</v>
      </c>
      <c r="F127" s="5">
        <f>ROUND(Options!$B$21*HLOOKUP(Calculations!$E$2,PARfraction!$C$3:$BC$251,PARfraction!$BD127,FALSE),0)</f>
        <v>10505</v>
      </c>
      <c r="G127" s="69">
        <v>125</v>
      </c>
    </row>
    <row r="128" spans="2:7" s="3" customFormat="1" x14ac:dyDescent="0.35">
      <c r="B128" s="3" t="s">
        <v>55</v>
      </c>
      <c r="C128" s="60">
        <f>ROUND(Options!$B$21*HLOOKUP(Calculations!$E$2,Pop2016fraction!$C$3:$BC$251,Pop2016fraction!$BD128,FALSE),0)</f>
        <v>7069</v>
      </c>
      <c r="D128" s="3">
        <f>ROUND(Options!$B$21*HLOOKUP(Calculations!$E$2,Pop2016fractionQ1!$C$3:$BC$251,Pop2016fractionQ1!$BD128,FALSE),0)</f>
        <v>0</v>
      </c>
      <c r="E128" s="3">
        <f>ROUND(Options!$B$21*HLOOKUP(Calculations!$E$2,'Pop2016fractionQ1&amp;2'!$C$3:$BC$251,'Pop2016fractionQ1&amp;2'!$BD128,FALSE),0)</f>
        <v>17936</v>
      </c>
      <c r="F128" s="5">
        <f>ROUND(Options!$B$21*HLOOKUP(Calculations!$E$2,PARfraction!$C$3:$BC$251,PARfraction!$BD128,FALSE),0)</f>
        <v>9911</v>
      </c>
      <c r="G128" s="69">
        <v>126</v>
      </c>
    </row>
    <row r="129" spans="1:7" s="3" customFormat="1" x14ac:dyDescent="0.35">
      <c r="B129" s="3" t="s">
        <v>56</v>
      </c>
      <c r="C129" s="60">
        <f>ROUND(Options!$B$21*HLOOKUP(Calculations!$E$2,Pop2016fraction!$C$3:$BC$251,Pop2016fraction!$BD129,FALSE),0)</f>
        <v>6049</v>
      </c>
      <c r="D129" s="3">
        <f>ROUND(Options!$B$21*HLOOKUP(Calculations!$E$2,Pop2016fractionQ1!$C$3:$BC$251,Pop2016fractionQ1!$BD129,FALSE),0)</f>
        <v>0</v>
      </c>
      <c r="E129" s="3">
        <f>ROUND(Options!$B$21*HLOOKUP(Calculations!$E$2,'Pop2016fractionQ1&amp;2'!$C$3:$BC$251,'Pop2016fractionQ1&amp;2'!$BD129,FALSE),0)</f>
        <v>15347</v>
      </c>
      <c r="F129" s="5">
        <f>ROUND(Options!$B$21*HLOOKUP(Calculations!$E$2,PARfraction!$C$3:$BC$251,PARfraction!$BD129,FALSE),0)</f>
        <v>8481</v>
      </c>
      <c r="G129" s="69">
        <v>127</v>
      </c>
    </row>
    <row r="130" spans="1:7" s="3" customFormat="1" x14ac:dyDescent="0.35">
      <c r="B130" s="3" t="s">
        <v>57</v>
      </c>
      <c r="C130" s="60">
        <f>ROUND(Options!$B$21*HLOOKUP(Calculations!$E$2,Pop2016fraction!$C$3:$BC$251,Pop2016fraction!$BD130,FALSE),0)</f>
        <v>5998</v>
      </c>
      <c r="D130" s="3">
        <f>ROUND(Options!$B$21*HLOOKUP(Calculations!$E$2,Pop2016fractionQ1!$C$3:$BC$251,Pop2016fractionQ1!$BD130,FALSE),0)</f>
        <v>0</v>
      </c>
      <c r="E130" s="3">
        <f>ROUND(Options!$B$21*HLOOKUP(Calculations!$E$2,'Pop2016fractionQ1&amp;2'!$C$3:$BC$251,'Pop2016fractionQ1&amp;2'!$BD130,FALSE),0)</f>
        <v>15218</v>
      </c>
      <c r="F130" s="5">
        <f>ROUND(Options!$B$21*HLOOKUP(Calculations!$E$2,PARfraction!$C$3:$BC$251,PARfraction!$BD130,FALSE),0)</f>
        <v>8934</v>
      </c>
      <c r="G130" s="69">
        <v>128</v>
      </c>
    </row>
    <row r="131" spans="1:7" s="3" customFormat="1" x14ac:dyDescent="0.35">
      <c r="B131" s="3" t="s">
        <v>58</v>
      </c>
      <c r="C131" s="60">
        <f>ROUND(Options!$B$21*HLOOKUP(Calculations!$E$2,Pop2016fraction!$C$3:$BC$251,Pop2016fraction!$BD131,FALSE),0)</f>
        <v>4450</v>
      </c>
      <c r="D131" s="3">
        <f>ROUND(Options!$B$21*HLOOKUP(Calculations!$E$2,Pop2016fractionQ1!$C$3:$BC$251,Pop2016fractionQ1!$BD131,FALSE),0)</f>
        <v>0</v>
      </c>
      <c r="E131" s="3">
        <f>ROUND(Options!$B$21*HLOOKUP(Calculations!$E$2,'Pop2016fractionQ1&amp;2'!$C$3:$BC$251,'Pop2016fractionQ1&amp;2'!$BD131,FALSE),0)</f>
        <v>11289</v>
      </c>
      <c r="F131" s="5">
        <f>ROUND(Options!$B$21*HLOOKUP(Calculations!$E$2,PARfraction!$C$3:$BC$251,PARfraction!$BD131,FALSE),0)</f>
        <v>6627</v>
      </c>
      <c r="G131" s="69">
        <v>129</v>
      </c>
    </row>
    <row r="132" spans="1:7" s="3" customFormat="1" x14ac:dyDescent="0.35">
      <c r="B132" s="3" t="s">
        <v>59</v>
      </c>
      <c r="C132" s="60">
        <f>ROUND(Options!$B$21*HLOOKUP(Calculations!$E$2,Pop2016fraction!$C$3:$BC$251,Pop2016fraction!$BD132,FALSE),0)</f>
        <v>3369</v>
      </c>
      <c r="D132" s="3">
        <f>ROUND(Options!$B$21*HLOOKUP(Calculations!$E$2,Pop2016fractionQ1!$C$3:$BC$251,Pop2016fractionQ1!$BD132,FALSE),0)</f>
        <v>0</v>
      </c>
      <c r="E132" s="3">
        <f>ROUND(Options!$B$21*HLOOKUP(Calculations!$E$2,'Pop2016fractionQ1&amp;2'!$C$3:$BC$251,'Pop2016fractionQ1&amp;2'!$BD132,FALSE),0)</f>
        <v>8547</v>
      </c>
      <c r="F132" s="5">
        <f>ROUND(Options!$B$21*HLOOKUP(Calculations!$E$2,PARfraction!$C$3:$BC$251,PARfraction!$BD132,FALSE),0)</f>
        <v>3768</v>
      </c>
      <c r="G132" s="69">
        <v>130</v>
      </c>
    </row>
    <row r="133" spans="1:7" s="3" customFormat="1" x14ac:dyDescent="0.35">
      <c r="B133" s="3" t="s">
        <v>60</v>
      </c>
      <c r="C133" s="60">
        <f>ROUND(Options!$B$21*HLOOKUP(Calculations!$E$2,Pop2016fraction!$C$3:$BC$251,Pop2016fraction!$BD133,FALSE),0)</f>
        <v>2287</v>
      </c>
      <c r="D133" s="3">
        <f>ROUND(Options!$B$21*HLOOKUP(Calculations!$E$2,Pop2016fractionQ1!$C$3:$BC$251,Pop2016fractionQ1!$BD133,FALSE),0)</f>
        <v>0</v>
      </c>
      <c r="E133" s="3">
        <f>ROUND(Options!$B$21*HLOOKUP(Calculations!$E$2,'Pop2016fractionQ1&amp;2'!$C$3:$BC$251,'Pop2016fractionQ1&amp;2'!$BD133,FALSE),0)</f>
        <v>5802</v>
      </c>
      <c r="F133" s="5">
        <f>ROUND(Options!$B$21*HLOOKUP(Calculations!$E$2,PARfraction!$C$3:$BC$251,PARfraction!$BD133,FALSE),0)</f>
        <v>2558</v>
      </c>
      <c r="G133" s="69">
        <v>131</v>
      </c>
    </row>
    <row r="134" spans="1:7" s="3" customFormat="1" x14ac:dyDescent="0.35">
      <c r="B134" s="3" t="s">
        <v>80</v>
      </c>
      <c r="C134" s="60">
        <f>ROUND(Options!$B$21*HLOOKUP(Calculations!$E$2,Pop2016fraction!$C$3:$BC$251,Pop2016fraction!$BD134,FALSE),0)</f>
        <v>1123</v>
      </c>
      <c r="D134" s="3">
        <f>ROUND(Options!$B$21*HLOOKUP(Calculations!$E$2,Pop2016fractionQ1!$C$3:$BC$251,Pop2016fractionQ1!$BD134,FALSE),0)</f>
        <v>0</v>
      </c>
      <c r="E134" s="3">
        <f>ROUND(Options!$B$21*HLOOKUP(Calculations!$E$2,'Pop2016fractionQ1&amp;2'!$C$3:$BC$251,'Pop2016fractionQ1&amp;2'!$BD134,FALSE),0)</f>
        <v>2850</v>
      </c>
      <c r="F134" s="5">
        <f>ROUND(Options!$B$21*HLOOKUP(Calculations!$E$2,PARfraction!$C$3:$BC$251,PARfraction!$BD134,FALSE),0)</f>
        <v>1257</v>
      </c>
      <c r="G134" s="69">
        <v>132</v>
      </c>
    </row>
    <row r="135" spans="1:7" s="4" customFormat="1" x14ac:dyDescent="0.35">
      <c r="B135" s="4" t="s">
        <v>79</v>
      </c>
      <c r="C135" s="60">
        <f>ROUND(Options!$B$21*HLOOKUP(Calculations!$E$2,Pop2016fraction!$C$3:$BC$251,Pop2016fraction!$BD135,FALSE),0)</f>
        <v>461</v>
      </c>
      <c r="D135" s="3">
        <f>ROUND(Options!$B$21*HLOOKUP(Calculations!$E$2,Pop2016fractionQ1!$C$3:$BC$251,Pop2016fractionQ1!$BD135,FALSE),0)</f>
        <v>0</v>
      </c>
      <c r="E135" s="3">
        <f>ROUND(Options!$B$21*HLOOKUP(Calculations!$E$2,'Pop2016fractionQ1&amp;2'!$C$3:$BC$251,'Pop2016fractionQ1&amp;2'!$BD135,FALSE),0)</f>
        <v>1170</v>
      </c>
      <c r="F135" s="5">
        <f>ROUND(Options!$B$21*HLOOKUP(Calculations!$E$2,PARfraction!$C$3:$BC$251,PARfraction!$BD135,FALSE),0)</f>
        <v>516</v>
      </c>
      <c r="G135" s="69">
        <v>133</v>
      </c>
    </row>
    <row r="136" spans="1:7" x14ac:dyDescent="0.35">
      <c r="A136" t="s">
        <v>135</v>
      </c>
      <c r="B136" s="3" t="s">
        <v>83</v>
      </c>
      <c r="C136" s="60">
        <f>ROUND(Options!$B$21*HLOOKUP(Calculations!$E$2,Pop2016fraction!$C$3:$BC$251,Pop2016fraction!$BD136,FALSE),0)</f>
        <v>0</v>
      </c>
      <c r="D136" s="3">
        <f>ROUND(Options!$B$21*HLOOKUP(Calculations!$E$2,Pop2016fractionQ1!$C$3:$BC$251,Pop2016fractionQ1!$BD136,FALSE),0)</f>
        <v>0</v>
      </c>
      <c r="E136" s="3">
        <f>ROUND(Options!$B$21*HLOOKUP(Calculations!$E$2,'Pop2016fractionQ1&amp;2'!$C$3:$BC$251,'Pop2016fractionQ1&amp;2'!$BD136,FALSE),0)</f>
        <v>0</v>
      </c>
      <c r="F136" s="5">
        <f>ROUND(Options!$B$21*HLOOKUP(Calculations!$E$2,PARfraction!$C$3:$BC$251,PARfraction!$BD136,FALSE),0)</f>
        <v>0</v>
      </c>
      <c r="G136" s="69">
        <v>134</v>
      </c>
    </row>
    <row r="137" spans="1:7" x14ac:dyDescent="0.35">
      <c r="B137" s="3" t="s">
        <v>61</v>
      </c>
      <c r="C137" s="60">
        <f>ROUND(Options!$B$21*HLOOKUP(Calculations!$E$2,Pop2016fraction!$C$3:$BC$251,Pop2016fraction!$BD137,FALSE),0)</f>
        <v>0</v>
      </c>
      <c r="D137" s="3">
        <f>ROUND(Options!$B$21*HLOOKUP(Calculations!$E$2,Pop2016fractionQ1!$C$3:$BC$251,Pop2016fractionQ1!$BD137,FALSE),0)</f>
        <v>0</v>
      </c>
      <c r="E137" s="3">
        <f>ROUND(Options!$B$21*HLOOKUP(Calculations!$E$2,'Pop2016fractionQ1&amp;2'!$C$3:$BC$251,'Pop2016fractionQ1&amp;2'!$BD137,FALSE),0)</f>
        <v>0</v>
      </c>
      <c r="F137" s="5">
        <f>ROUND(Options!$B$21*HLOOKUP(Calculations!$E$2,PARfraction!$C$3:$BC$251,PARfraction!$BD137,FALSE),0)</f>
        <v>0</v>
      </c>
      <c r="G137" s="69">
        <v>135</v>
      </c>
    </row>
    <row r="138" spans="1:7" x14ac:dyDescent="0.35">
      <c r="B138" s="3" t="s">
        <v>78</v>
      </c>
      <c r="C138" s="60">
        <f>ROUND(Options!$B$21*HLOOKUP(Calculations!$E$2,Pop2016fraction!$C$3:$BC$251,Pop2016fraction!$BD138,FALSE),0)</f>
        <v>0</v>
      </c>
      <c r="D138" s="3">
        <f>ROUND(Options!$B$21*HLOOKUP(Calculations!$E$2,Pop2016fractionQ1!$C$3:$BC$251,Pop2016fractionQ1!$BD138,FALSE),0)</f>
        <v>0</v>
      </c>
      <c r="E138" s="3">
        <f>ROUND(Options!$B$21*HLOOKUP(Calculations!$E$2,'Pop2016fractionQ1&amp;2'!$C$3:$BC$251,'Pop2016fractionQ1&amp;2'!$BD138,FALSE),0)</f>
        <v>0</v>
      </c>
      <c r="F138" s="5">
        <f>ROUND(Options!$B$21*HLOOKUP(Calculations!$E$2,PARfraction!$C$3:$BC$251,PARfraction!$BD138,FALSE),0)</f>
        <v>0</v>
      </c>
      <c r="G138" s="69">
        <v>136</v>
      </c>
    </row>
    <row r="139" spans="1:7" x14ac:dyDescent="0.35">
      <c r="B139" s="3" t="s">
        <v>62</v>
      </c>
      <c r="C139" s="60">
        <f>ROUND(Options!$B$21*HLOOKUP(Calculations!$E$2,Pop2016fraction!$C$3:$BC$251,Pop2016fraction!$BD139,FALSE),0)</f>
        <v>4613</v>
      </c>
      <c r="D139" s="3">
        <f>ROUND(Options!$B$21*HLOOKUP(Calculations!$E$2,Pop2016fractionQ1!$C$3:$BC$251,Pop2016fractionQ1!$BD139,FALSE),0)</f>
        <v>0</v>
      </c>
      <c r="E139" s="3">
        <f>ROUND(Options!$B$21*HLOOKUP(Calculations!$E$2,'Pop2016fractionQ1&amp;2'!$C$3:$BC$251,'Pop2016fractionQ1&amp;2'!$BD139,FALSE),0)</f>
        <v>0</v>
      </c>
      <c r="F139" s="5">
        <f>ROUND(Options!$B$21*HLOOKUP(Calculations!$E$2,PARfraction!$C$3:$BC$251,PARfraction!$BD139,FALSE),0)</f>
        <v>3988</v>
      </c>
      <c r="G139" s="69">
        <v>137</v>
      </c>
    </row>
    <row r="140" spans="1:7" x14ac:dyDescent="0.35">
      <c r="B140" s="3" t="s">
        <v>63</v>
      </c>
      <c r="C140" s="60">
        <f>ROUND(Options!$B$21*HLOOKUP(Calculations!$E$2,Pop2016fraction!$C$3:$BC$251,Pop2016fraction!$BD140,FALSE),0)</f>
        <v>7044</v>
      </c>
      <c r="D140" s="3">
        <f>ROUND(Options!$B$21*HLOOKUP(Calculations!$E$2,Pop2016fractionQ1!$C$3:$BC$251,Pop2016fractionQ1!$BD140,FALSE),0)</f>
        <v>0</v>
      </c>
      <c r="E140" s="3">
        <f>ROUND(Options!$B$21*HLOOKUP(Calculations!$E$2,'Pop2016fractionQ1&amp;2'!$C$3:$BC$251,'Pop2016fractionQ1&amp;2'!$BD140,FALSE),0)</f>
        <v>0</v>
      </c>
      <c r="F140" s="5">
        <f>ROUND(Options!$B$21*HLOOKUP(Calculations!$E$2,PARfraction!$C$3:$BC$251,PARfraction!$BD140,FALSE),0)</f>
        <v>6089</v>
      </c>
      <c r="G140" s="69">
        <v>138</v>
      </c>
    </row>
    <row r="141" spans="1:7" x14ac:dyDescent="0.35">
      <c r="B141" s="3" t="s">
        <v>64</v>
      </c>
      <c r="C141" s="60">
        <f>ROUND(Options!$B$21*HLOOKUP(Calculations!$E$2,Pop2016fraction!$C$3:$BC$251,Pop2016fraction!$BD141,FALSE),0)</f>
        <v>7351</v>
      </c>
      <c r="D141" s="3">
        <f>ROUND(Options!$B$21*HLOOKUP(Calculations!$E$2,Pop2016fractionQ1!$C$3:$BC$251,Pop2016fractionQ1!$BD141,FALSE),0)</f>
        <v>0</v>
      </c>
      <c r="E141" s="3">
        <f>ROUND(Options!$B$21*HLOOKUP(Calculations!$E$2,'Pop2016fractionQ1&amp;2'!$C$3:$BC$251,'Pop2016fractionQ1&amp;2'!$BD141,FALSE),0)</f>
        <v>0</v>
      </c>
      <c r="F141" s="5">
        <f>ROUND(Options!$B$21*HLOOKUP(Calculations!$E$2,PARfraction!$C$3:$BC$251,PARfraction!$BD141,FALSE),0)</f>
        <v>7466</v>
      </c>
      <c r="G141" s="69">
        <v>139</v>
      </c>
    </row>
    <row r="142" spans="1:7" x14ac:dyDescent="0.35">
      <c r="B142" s="3" t="s">
        <v>65</v>
      </c>
      <c r="C142" s="60">
        <f>ROUND(Options!$B$21*HLOOKUP(Calculations!$E$2,Pop2016fraction!$C$3:$BC$251,Pop2016fraction!$BD142,FALSE),0)</f>
        <v>7021</v>
      </c>
      <c r="D142" s="3">
        <f>ROUND(Options!$B$21*HLOOKUP(Calculations!$E$2,Pop2016fractionQ1!$C$3:$BC$251,Pop2016fractionQ1!$BD142,FALSE),0)</f>
        <v>0</v>
      </c>
      <c r="E142" s="3">
        <f>ROUND(Options!$B$21*HLOOKUP(Calculations!$E$2,'Pop2016fractionQ1&amp;2'!$C$3:$BC$251,'Pop2016fractionQ1&amp;2'!$BD142,FALSE),0)</f>
        <v>0</v>
      </c>
      <c r="F142" s="5">
        <f>ROUND(Options!$B$21*HLOOKUP(Calculations!$E$2,PARfraction!$C$3:$BC$251,PARfraction!$BD142,FALSE),0)</f>
        <v>7131</v>
      </c>
      <c r="G142" s="69">
        <v>140</v>
      </c>
    </row>
    <row r="143" spans="1:7" x14ac:dyDescent="0.35">
      <c r="B143" s="3" t="s">
        <v>66</v>
      </c>
      <c r="C143" s="60">
        <f>ROUND(Options!$B$21*HLOOKUP(Calculations!$E$2,Pop2016fraction!$C$3:$BC$251,Pop2016fraction!$BD143,FALSE),0)</f>
        <v>6448</v>
      </c>
      <c r="D143" s="3">
        <f>ROUND(Options!$B$21*HLOOKUP(Calculations!$E$2,Pop2016fractionQ1!$C$3:$BC$251,Pop2016fractionQ1!$BD143,FALSE),0)</f>
        <v>0</v>
      </c>
      <c r="E143" s="3">
        <f>ROUND(Options!$B$21*HLOOKUP(Calculations!$E$2,'Pop2016fractionQ1&amp;2'!$C$3:$BC$251,'Pop2016fractionQ1&amp;2'!$BD143,FALSE),0)</f>
        <v>0</v>
      </c>
      <c r="F143" s="5">
        <f>ROUND(Options!$B$21*HLOOKUP(Calculations!$E$2,PARfraction!$C$3:$BC$251,PARfraction!$BD143,FALSE),0)</f>
        <v>8410</v>
      </c>
      <c r="G143" s="69">
        <v>141</v>
      </c>
    </row>
    <row r="144" spans="1:7" x14ac:dyDescent="0.35">
      <c r="B144" s="3" t="s">
        <v>67</v>
      </c>
      <c r="C144" s="60">
        <f>ROUND(Options!$B$21*HLOOKUP(Calculations!$E$2,Pop2016fraction!$C$3:$BC$251,Pop2016fraction!$BD144,FALSE),0)</f>
        <v>6717</v>
      </c>
      <c r="D144" s="3">
        <f>ROUND(Options!$B$21*HLOOKUP(Calculations!$E$2,Pop2016fractionQ1!$C$3:$BC$251,Pop2016fractionQ1!$BD144,FALSE),0)</f>
        <v>0</v>
      </c>
      <c r="E144" s="3">
        <f>ROUND(Options!$B$21*HLOOKUP(Calculations!$E$2,'Pop2016fractionQ1&amp;2'!$C$3:$BC$251,'Pop2016fractionQ1&amp;2'!$BD144,FALSE),0)</f>
        <v>0</v>
      </c>
      <c r="F144" s="5">
        <f>ROUND(Options!$B$21*HLOOKUP(Calculations!$E$2,PARfraction!$C$3:$BC$251,PARfraction!$BD144,FALSE),0)</f>
        <v>8762</v>
      </c>
      <c r="G144" s="69">
        <v>142</v>
      </c>
    </row>
    <row r="145" spans="2:7" x14ac:dyDescent="0.35">
      <c r="B145" s="3" t="s">
        <v>68</v>
      </c>
      <c r="C145" s="60">
        <f>ROUND(Options!$B$21*HLOOKUP(Calculations!$E$2,Pop2016fraction!$C$3:$BC$251,Pop2016fraction!$BD145,FALSE),0)</f>
        <v>8169</v>
      </c>
      <c r="D145" s="3">
        <f>ROUND(Options!$B$21*HLOOKUP(Calculations!$E$2,Pop2016fractionQ1!$C$3:$BC$251,Pop2016fractionQ1!$BD145,FALSE),0)</f>
        <v>0</v>
      </c>
      <c r="E145" s="3">
        <f>ROUND(Options!$B$21*HLOOKUP(Calculations!$E$2,'Pop2016fractionQ1&amp;2'!$C$3:$BC$251,'Pop2016fractionQ1&amp;2'!$BD145,FALSE),0)</f>
        <v>0</v>
      </c>
      <c r="F145" s="5">
        <f>ROUND(Options!$B$21*HLOOKUP(Calculations!$E$2,PARfraction!$C$3:$BC$251,PARfraction!$BD145,FALSE),0)</f>
        <v>10168</v>
      </c>
      <c r="G145" s="69">
        <v>143</v>
      </c>
    </row>
    <row r="146" spans="2:7" x14ac:dyDescent="0.35">
      <c r="B146" s="3" t="s">
        <v>69</v>
      </c>
      <c r="C146" s="60">
        <f>ROUND(Options!$B$21*HLOOKUP(Calculations!$E$2,Pop2016fraction!$C$3:$BC$251,Pop2016fraction!$BD146,FALSE),0)</f>
        <v>8583</v>
      </c>
      <c r="D146" s="3">
        <f>ROUND(Options!$B$21*HLOOKUP(Calculations!$E$2,Pop2016fractionQ1!$C$3:$BC$251,Pop2016fractionQ1!$BD146,FALSE),0)</f>
        <v>0</v>
      </c>
      <c r="E146" s="3">
        <f>ROUND(Options!$B$21*HLOOKUP(Calculations!$E$2,'Pop2016fractionQ1&amp;2'!$C$3:$BC$251,'Pop2016fractionQ1&amp;2'!$BD146,FALSE),0)</f>
        <v>0</v>
      </c>
      <c r="F146" s="5">
        <f>ROUND(Options!$B$21*HLOOKUP(Calculations!$E$2,PARfraction!$C$3:$BC$251,PARfraction!$BD146,FALSE),0)</f>
        <v>10682</v>
      </c>
      <c r="G146" s="69">
        <v>144</v>
      </c>
    </row>
    <row r="147" spans="2:7" x14ac:dyDescent="0.35">
      <c r="B147" s="3" t="s">
        <v>70</v>
      </c>
      <c r="C147" s="60">
        <f>ROUND(Options!$B$21*HLOOKUP(Calculations!$E$2,Pop2016fraction!$C$3:$BC$251,Pop2016fraction!$BD147,FALSE),0)</f>
        <v>7900</v>
      </c>
      <c r="D147" s="3">
        <f>ROUND(Options!$B$21*HLOOKUP(Calculations!$E$2,Pop2016fractionQ1!$C$3:$BC$251,Pop2016fractionQ1!$BD147,FALSE),0)</f>
        <v>0</v>
      </c>
      <c r="E147" s="3">
        <f>ROUND(Options!$B$21*HLOOKUP(Calculations!$E$2,'Pop2016fractionQ1&amp;2'!$C$3:$BC$251,'Pop2016fractionQ1&amp;2'!$BD147,FALSE),0)</f>
        <v>0</v>
      </c>
      <c r="F147" s="5">
        <f>ROUND(Options!$B$21*HLOOKUP(Calculations!$E$2,PARfraction!$C$3:$BC$251,PARfraction!$BD147,FALSE),0)</f>
        <v>9911</v>
      </c>
      <c r="G147" s="69">
        <v>145</v>
      </c>
    </row>
    <row r="148" spans="2:7" x14ac:dyDescent="0.35">
      <c r="B148" s="3" t="s">
        <v>71</v>
      </c>
      <c r="C148" s="60">
        <f>ROUND(Options!$B$21*HLOOKUP(Calculations!$E$2,Pop2016fraction!$C$3:$BC$251,Pop2016fraction!$BD148,FALSE),0)</f>
        <v>6978</v>
      </c>
      <c r="D148" s="3">
        <f>ROUND(Options!$B$21*HLOOKUP(Calculations!$E$2,Pop2016fractionQ1!$C$3:$BC$251,Pop2016fractionQ1!$BD148,FALSE),0)</f>
        <v>0</v>
      </c>
      <c r="E148" s="3">
        <f>ROUND(Options!$B$21*HLOOKUP(Calculations!$E$2,'Pop2016fractionQ1&amp;2'!$C$3:$BC$251,'Pop2016fractionQ1&amp;2'!$BD148,FALSE),0)</f>
        <v>0</v>
      </c>
      <c r="F148" s="5">
        <f>ROUND(Options!$B$21*HLOOKUP(Calculations!$E$2,PARfraction!$C$3:$BC$251,PARfraction!$BD148,FALSE),0)</f>
        <v>8755</v>
      </c>
      <c r="G148" s="69">
        <v>146</v>
      </c>
    </row>
    <row r="149" spans="2:7" x14ac:dyDescent="0.35">
      <c r="B149" s="3" t="s">
        <v>72</v>
      </c>
      <c r="C149" s="60">
        <f>ROUND(Options!$B$21*HLOOKUP(Calculations!$E$2,Pop2016fraction!$C$3:$BC$251,Pop2016fraction!$BD149,FALSE),0)</f>
        <v>7074</v>
      </c>
      <c r="D149" s="3">
        <f>ROUND(Options!$B$21*HLOOKUP(Calculations!$E$2,Pop2016fractionQ1!$C$3:$BC$251,Pop2016fractionQ1!$BD149,FALSE),0)</f>
        <v>0</v>
      </c>
      <c r="E149" s="3">
        <f>ROUND(Options!$B$21*HLOOKUP(Calculations!$E$2,'Pop2016fractionQ1&amp;2'!$C$3:$BC$251,'Pop2016fractionQ1&amp;2'!$BD149,FALSE),0)</f>
        <v>0</v>
      </c>
      <c r="F149" s="5">
        <f>ROUND(Options!$B$21*HLOOKUP(Calculations!$E$2,PARfraction!$C$3:$BC$251,PARfraction!$BD149,FALSE),0)</f>
        <v>10695</v>
      </c>
      <c r="G149" s="69">
        <v>147</v>
      </c>
    </row>
    <row r="150" spans="2:7" x14ac:dyDescent="0.35">
      <c r="B150" s="3" t="s">
        <v>73</v>
      </c>
      <c r="C150" s="60">
        <f>ROUND(Options!$B$21*HLOOKUP(Calculations!$E$2,Pop2016fraction!$C$3:$BC$251,Pop2016fraction!$BD150,FALSE),0)</f>
        <v>5561</v>
      </c>
      <c r="D150" s="3">
        <f>ROUND(Options!$B$21*HLOOKUP(Calculations!$E$2,Pop2016fractionQ1!$C$3:$BC$251,Pop2016fractionQ1!$BD150,FALSE),0)</f>
        <v>0</v>
      </c>
      <c r="E150" s="3">
        <f>ROUND(Options!$B$21*HLOOKUP(Calculations!$E$2,'Pop2016fractionQ1&amp;2'!$C$3:$BC$251,'Pop2016fractionQ1&amp;2'!$BD150,FALSE),0)</f>
        <v>0</v>
      </c>
      <c r="F150" s="5">
        <f>ROUND(Options!$B$21*HLOOKUP(Calculations!$E$2,PARfraction!$C$3:$BC$251,PARfraction!$BD150,FALSE),0)</f>
        <v>8406</v>
      </c>
      <c r="G150" s="69">
        <v>148</v>
      </c>
    </row>
    <row r="151" spans="2:7" x14ac:dyDescent="0.35">
      <c r="B151" s="3" t="s">
        <v>74</v>
      </c>
      <c r="C151" s="60">
        <f>ROUND(Options!$B$21*HLOOKUP(Calculations!$E$2,Pop2016fraction!$C$3:$BC$251,Pop2016fraction!$BD151,FALSE),0)</f>
        <v>4445</v>
      </c>
      <c r="D151" s="3">
        <f>ROUND(Options!$B$21*HLOOKUP(Calculations!$E$2,Pop2016fractionQ1!$C$3:$BC$251,Pop2016fractionQ1!$BD151,FALSE),0)</f>
        <v>0</v>
      </c>
      <c r="E151" s="3">
        <f>ROUND(Options!$B$21*HLOOKUP(Calculations!$E$2,'Pop2016fractionQ1&amp;2'!$C$3:$BC$251,'Pop2016fractionQ1&amp;2'!$BD151,FALSE),0)</f>
        <v>0</v>
      </c>
      <c r="F151" s="5">
        <f>ROUND(Options!$B$21*HLOOKUP(Calculations!$E$2,PARfraction!$C$3:$BC$251,PARfraction!$BD151,FALSE),0)</f>
        <v>4943</v>
      </c>
      <c r="G151" s="69">
        <v>149</v>
      </c>
    </row>
    <row r="152" spans="2:7" x14ac:dyDescent="0.35">
      <c r="B152" s="3" t="s">
        <v>75</v>
      </c>
      <c r="C152" s="60">
        <f>ROUND(Options!$B$21*HLOOKUP(Calculations!$E$2,Pop2016fraction!$C$3:$BC$251,Pop2016fraction!$BD152,FALSE),0)</f>
        <v>3369</v>
      </c>
      <c r="D152" s="3">
        <f>ROUND(Options!$B$21*HLOOKUP(Calculations!$E$2,Pop2016fractionQ1!$C$3:$BC$251,Pop2016fractionQ1!$BD152,FALSE),0)</f>
        <v>0</v>
      </c>
      <c r="E152" s="3">
        <f>ROUND(Options!$B$21*HLOOKUP(Calculations!$E$2,'Pop2016fractionQ1&amp;2'!$C$3:$BC$251,'Pop2016fractionQ1&amp;2'!$BD152,FALSE),0)</f>
        <v>0</v>
      </c>
      <c r="F152" s="5">
        <f>ROUND(Options!$B$21*HLOOKUP(Calculations!$E$2,PARfraction!$C$3:$BC$251,PARfraction!$BD152,FALSE),0)</f>
        <v>3747</v>
      </c>
      <c r="G152" s="69">
        <v>150</v>
      </c>
    </row>
    <row r="153" spans="2:7" x14ac:dyDescent="0.35">
      <c r="B153" s="3" t="s">
        <v>81</v>
      </c>
      <c r="C153" s="60">
        <f>ROUND(Options!$B$21*HLOOKUP(Calculations!$E$2,Pop2016fraction!$C$3:$BC$251,Pop2016fraction!$BD153,FALSE),0)</f>
        <v>2110</v>
      </c>
      <c r="D153" s="3">
        <f>ROUND(Options!$B$21*HLOOKUP(Calculations!$E$2,Pop2016fractionQ1!$C$3:$BC$251,Pop2016fractionQ1!$BD153,FALSE),0)</f>
        <v>0</v>
      </c>
      <c r="E153" s="3">
        <f>ROUND(Options!$B$21*HLOOKUP(Calculations!$E$2,'Pop2016fractionQ1&amp;2'!$C$3:$BC$251,'Pop2016fractionQ1&amp;2'!$BD153,FALSE),0)</f>
        <v>0</v>
      </c>
      <c r="F153" s="5">
        <f>ROUND(Options!$B$21*HLOOKUP(Calculations!$E$2,PARfraction!$C$3:$BC$251,PARfraction!$BD153,FALSE),0)</f>
        <v>2347</v>
      </c>
      <c r="G153" s="69">
        <v>151</v>
      </c>
    </row>
    <row r="154" spans="2:7" x14ac:dyDescent="0.35">
      <c r="B154" s="3" t="s">
        <v>82</v>
      </c>
      <c r="C154" s="60">
        <f>ROUND(Options!$B$21*HLOOKUP(Calculations!$E$2,Pop2016fraction!$C$3:$BC$251,Pop2016fraction!$BD154,FALSE),0)</f>
        <v>1267</v>
      </c>
      <c r="D154" s="3">
        <f>ROUND(Options!$B$21*HLOOKUP(Calculations!$E$2,Pop2016fractionQ1!$C$3:$BC$251,Pop2016fractionQ1!$BD154,FALSE),0)</f>
        <v>0</v>
      </c>
      <c r="E154" s="3">
        <f>ROUND(Options!$B$21*HLOOKUP(Calculations!$E$2,'Pop2016fractionQ1&amp;2'!$C$3:$BC$251,'Pop2016fractionQ1&amp;2'!$BD154,FALSE),0)</f>
        <v>0</v>
      </c>
      <c r="F154" s="5">
        <f>ROUND(Options!$B$21*HLOOKUP(Calculations!$E$2,PARfraction!$C$3:$BC$251,PARfraction!$BD154,FALSE),0)</f>
        <v>1409</v>
      </c>
      <c r="G154" s="69">
        <v>152</v>
      </c>
    </row>
    <row r="155" spans="2:7" x14ac:dyDescent="0.35">
      <c r="B155" s="3" t="s">
        <v>76</v>
      </c>
      <c r="C155" s="60">
        <f>ROUND(Options!$B$21*HLOOKUP(Calculations!$E$2,Pop2016fraction!$C$3:$BC$251,Pop2016fraction!$BD155,FALSE),0)</f>
        <v>0</v>
      </c>
      <c r="D155" s="3">
        <f>ROUND(Options!$B$21*HLOOKUP(Calculations!$E$2,Pop2016fractionQ1!$C$3:$BC$251,Pop2016fractionQ1!$BD155,FALSE),0)</f>
        <v>0</v>
      </c>
      <c r="E155" s="3">
        <f>ROUND(Options!$B$21*HLOOKUP(Calculations!$E$2,'Pop2016fractionQ1&amp;2'!$C$3:$BC$251,'Pop2016fractionQ1&amp;2'!$BD155,FALSE),0)</f>
        <v>0</v>
      </c>
      <c r="F155" s="5">
        <f>ROUND(Options!$B$21*HLOOKUP(Calculations!$E$2,PARfraction!$C$3:$BC$251,PARfraction!$BD155,FALSE),0)</f>
        <v>0</v>
      </c>
      <c r="G155" s="69">
        <v>153</v>
      </c>
    </row>
    <row r="156" spans="2:7" x14ac:dyDescent="0.35">
      <c r="B156" s="3" t="s">
        <v>46</v>
      </c>
      <c r="C156" s="60">
        <f>ROUND(Options!$B$21*HLOOKUP(Calculations!$E$2,Pop2016fraction!$C$3:$BC$251,Pop2016fraction!$BD156,FALSE),0)</f>
        <v>0</v>
      </c>
      <c r="D156" s="3">
        <f>ROUND(Options!$B$21*HLOOKUP(Calculations!$E$2,Pop2016fractionQ1!$C$3:$BC$251,Pop2016fractionQ1!$BD156,FALSE),0)</f>
        <v>0</v>
      </c>
      <c r="E156" s="3">
        <f>ROUND(Options!$B$21*HLOOKUP(Calculations!$E$2,'Pop2016fractionQ1&amp;2'!$C$3:$BC$251,'Pop2016fractionQ1&amp;2'!$BD156,FALSE),0)</f>
        <v>0</v>
      </c>
      <c r="F156" s="5">
        <f>ROUND(Options!$B$21*HLOOKUP(Calculations!$E$2,PARfraction!$C$3:$BC$251,PARfraction!$BD156,FALSE),0)</f>
        <v>0</v>
      </c>
      <c r="G156" s="69">
        <v>154</v>
      </c>
    </row>
    <row r="157" spans="2:7" x14ac:dyDescent="0.35">
      <c r="B157" s="3" t="s">
        <v>77</v>
      </c>
      <c r="C157" s="60">
        <f>ROUND(Options!$B$21*HLOOKUP(Calculations!$E$2,Pop2016fraction!$C$3:$BC$251,Pop2016fraction!$BD157,FALSE),0)</f>
        <v>0</v>
      </c>
      <c r="D157" s="3">
        <f>ROUND(Options!$B$21*HLOOKUP(Calculations!$E$2,Pop2016fractionQ1!$C$3:$BC$251,Pop2016fractionQ1!$BD157,FALSE),0)</f>
        <v>0</v>
      </c>
      <c r="E157" s="3">
        <f>ROUND(Options!$B$21*HLOOKUP(Calculations!$E$2,'Pop2016fractionQ1&amp;2'!$C$3:$BC$251,'Pop2016fractionQ1&amp;2'!$BD157,FALSE),0)</f>
        <v>0</v>
      </c>
      <c r="F157" s="5">
        <f>ROUND(Options!$B$21*HLOOKUP(Calculations!$E$2,PARfraction!$C$3:$BC$251,PARfraction!$BD157,FALSE),0)</f>
        <v>0</v>
      </c>
      <c r="G157" s="69">
        <v>155</v>
      </c>
    </row>
    <row r="158" spans="2:7" x14ac:dyDescent="0.35">
      <c r="B158" s="3" t="s">
        <v>47</v>
      </c>
      <c r="C158" s="60">
        <f>ROUND(Options!$B$21*HLOOKUP(Calculations!$E$2,Pop2016fraction!$C$3:$BC$251,Pop2016fraction!$BD158,FALSE),0)</f>
        <v>4788</v>
      </c>
      <c r="D158" s="3">
        <f>ROUND(Options!$B$21*HLOOKUP(Calculations!$E$2,Pop2016fractionQ1!$C$3:$BC$251,Pop2016fractionQ1!$BD158,FALSE),0)</f>
        <v>0</v>
      </c>
      <c r="E158" s="3">
        <f>ROUND(Options!$B$21*HLOOKUP(Calculations!$E$2,'Pop2016fractionQ1&amp;2'!$C$3:$BC$251,'Pop2016fractionQ1&amp;2'!$BD158,FALSE),0)</f>
        <v>0</v>
      </c>
      <c r="F158" s="5">
        <f>ROUND(Options!$B$21*HLOOKUP(Calculations!$E$2,PARfraction!$C$3:$BC$251,PARfraction!$BD158,FALSE),0)</f>
        <v>1890</v>
      </c>
      <c r="G158" s="69">
        <v>156</v>
      </c>
    </row>
    <row r="159" spans="2:7" x14ac:dyDescent="0.35">
      <c r="B159" s="3" t="s">
        <v>48</v>
      </c>
      <c r="C159" s="60">
        <f>ROUND(Options!$B$21*HLOOKUP(Calculations!$E$2,Pop2016fraction!$C$3:$BC$251,Pop2016fraction!$BD159,FALSE),0)</f>
        <v>7112</v>
      </c>
      <c r="D159" s="3">
        <f>ROUND(Options!$B$21*HLOOKUP(Calculations!$E$2,Pop2016fractionQ1!$C$3:$BC$251,Pop2016fractionQ1!$BD159,FALSE),0)</f>
        <v>0</v>
      </c>
      <c r="E159" s="3">
        <f>ROUND(Options!$B$21*HLOOKUP(Calculations!$E$2,'Pop2016fractionQ1&amp;2'!$C$3:$BC$251,'Pop2016fractionQ1&amp;2'!$BD159,FALSE),0)</f>
        <v>0</v>
      </c>
      <c r="F159" s="5">
        <f>ROUND(Options!$B$21*HLOOKUP(Calculations!$E$2,PARfraction!$C$3:$BC$251,PARfraction!$BD159,FALSE),0)</f>
        <v>2808</v>
      </c>
      <c r="G159" s="69">
        <v>157</v>
      </c>
    </row>
    <row r="160" spans="2:7" x14ac:dyDescent="0.35">
      <c r="B160" s="3" t="s">
        <v>49</v>
      </c>
      <c r="C160" s="60">
        <f>ROUND(Options!$B$21*HLOOKUP(Calculations!$E$2,Pop2016fraction!$C$3:$BC$251,Pop2016fraction!$BD160,FALSE),0)</f>
        <v>7252</v>
      </c>
      <c r="D160" s="3">
        <f>ROUND(Options!$B$21*HLOOKUP(Calculations!$E$2,Pop2016fractionQ1!$C$3:$BC$251,Pop2016fractionQ1!$BD160,FALSE),0)</f>
        <v>0</v>
      </c>
      <c r="E160" s="3">
        <f>ROUND(Options!$B$21*HLOOKUP(Calculations!$E$2,'Pop2016fractionQ1&amp;2'!$C$3:$BC$251,'Pop2016fractionQ1&amp;2'!$BD160,FALSE),0)</f>
        <v>0</v>
      </c>
      <c r="F160" s="5">
        <f>ROUND(Options!$B$21*HLOOKUP(Calculations!$E$2,PARfraction!$C$3:$BC$251,PARfraction!$BD160,FALSE),0)</f>
        <v>5455</v>
      </c>
      <c r="G160" s="69">
        <v>158</v>
      </c>
    </row>
    <row r="161" spans="1:7" x14ac:dyDescent="0.35">
      <c r="B161" s="3" t="s">
        <v>50</v>
      </c>
      <c r="C161" s="60">
        <f>ROUND(Options!$B$21*HLOOKUP(Calculations!$E$2,Pop2016fraction!$C$3:$BC$251,Pop2016fraction!$BD161,FALSE),0)</f>
        <v>6990</v>
      </c>
      <c r="D161" s="3">
        <f>ROUND(Options!$B$21*HLOOKUP(Calculations!$E$2,Pop2016fractionQ1!$C$3:$BC$251,Pop2016fractionQ1!$BD161,FALSE),0)</f>
        <v>0</v>
      </c>
      <c r="E161" s="3">
        <f>ROUND(Options!$B$21*HLOOKUP(Calculations!$E$2,'Pop2016fractionQ1&amp;2'!$C$3:$BC$251,'Pop2016fractionQ1&amp;2'!$BD161,FALSE),0)</f>
        <v>0</v>
      </c>
      <c r="F161" s="5">
        <f>ROUND(Options!$B$21*HLOOKUP(Calculations!$E$2,PARfraction!$C$3:$BC$251,PARfraction!$BD161,FALSE),0)</f>
        <v>5258</v>
      </c>
      <c r="G161" s="69">
        <v>159</v>
      </c>
    </row>
    <row r="162" spans="1:7" x14ac:dyDescent="0.35">
      <c r="B162" s="3" t="s">
        <v>51</v>
      </c>
      <c r="C162" s="60">
        <f>ROUND(Options!$B$21*HLOOKUP(Calculations!$E$2,Pop2016fraction!$C$3:$BC$251,Pop2016fraction!$BD162,FALSE),0)</f>
        <v>6458</v>
      </c>
      <c r="D162" s="3">
        <f>ROUND(Options!$B$21*HLOOKUP(Calculations!$E$2,Pop2016fractionQ1!$C$3:$BC$251,Pop2016fractionQ1!$BD162,FALSE),0)</f>
        <v>0</v>
      </c>
      <c r="E162" s="3">
        <f>ROUND(Options!$B$21*HLOOKUP(Calculations!$E$2,'Pop2016fractionQ1&amp;2'!$C$3:$BC$251,'Pop2016fractionQ1&amp;2'!$BD162,FALSE),0)</f>
        <v>0</v>
      </c>
      <c r="F162" s="5">
        <f>ROUND(Options!$B$21*HLOOKUP(Calculations!$E$2,PARfraction!$C$3:$BC$251,PARfraction!$BD162,FALSE),0)</f>
        <v>5823</v>
      </c>
      <c r="G162" s="69">
        <v>160</v>
      </c>
    </row>
    <row r="163" spans="1:7" x14ac:dyDescent="0.35">
      <c r="B163" s="3" t="s">
        <v>52</v>
      </c>
      <c r="C163" s="60">
        <f>ROUND(Options!$B$21*HLOOKUP(Calculations!$E$2,Pop2016fraction!$C$3:$BC$251,Pop2016fraction!$BD163,FALSE),0)</f>
        <v>6423</v>
      </c>
      <c r="D163" s="3">
        <f>ROUND(Options!$B$21*HLOOKUP(Calculations!$E$2,Pop2016fractionQ1!$C$3:$BC$251,Pop2016fractionQ1!$BD163,FALSE),0)</f>
        <v>0</v>
      </c>
      <c r="E163" s="3">
        <f>ROUND(Options!$B$21*HLOOKUP(Calculations!$E$2,'Pop2016fractionQ1&amp;2'!$C$3:$BC$251,'Pop2016fractionQ1&amp;2'!$BD163,FALSE),0)</f>
        <v>0</v>
      </c>
      <c r="F163" s="5">
        <f>ROUND(Options!$B$21*HLOOKUP(Calculations!$E$2,PARfraction!$C$3:$BC$251,PARfraction!$BD163,FALSE),0)</f>
        <v>5791</v>
      </c>
      <c r="G163" s="69">
        <v>161</v>
      </c>
    </row>
    <row r="164" spans="1:7" x14ac:dyDescent="0.35">
      <c r="B164" s="3" t="s">
        <v>53</v>
      </c>
      <c r="C164" s="60">
        <f>ROUND(Options!$B$21*HLOOKUP(Calculations!$E$2,Pop2016fraction!$C$3:$BC$251,Pop2016fraction!$BD164,FALSE),0)</f>
        <v>7597</v>
      </c>
      <c r="D164" s="3">
        <f>ROUND(Options!$B$21*HLOOKUP(Calculations!$E$2,Pop2016fractionQ1!$C$3:$BC$251,Pop2016fractionQ1!$BD164,FALSE),0)</f>
        <v>0</v>
      </c>
      <c r="E164" s="3">
        <f>ROUND(Options!$B$21*HLOOKUP(Calculations!$E$2,'Pop2016fractionQ1&amp;2'!$C$3:$BC$251,'Pop2016fractionQ1&amp;2'!$BD164,FALSE),0)</f>
        <v>0</v>
      </c>
      <c r="F164" s="5">
        <f>ROUND(Options!$B$21*HLOOKUP(Calculations!$E$2,PARfraction!$C$3:$BC$251,PARfraction!$BD164,FALSE),0)</f>
        <v>9047</v>
      </c>
      <c r="G164" s="69">
        <v>162</v>
      </c>
    </row>
    <row r="165" spans="1:7" x14ac:dyDescent="0.35">
      <c r="B165" s="3" t="s">
        <v>54</v>
      </c>
      <c r="C165" s="60">
        <f>ROUND(Options!$B$21*HLOOKUP(Calculations!$E$2,Pop2016fraction!$C$3:$BC$251,Pop2016fraction!$BD165,FALSE),0)</f>
        <v>8149</v>
      </c>
      <c r="D165" s="3">
        <f>ROUND(Options!$B$21*HLOOKUP(Calculations!$E$2,Pop2016fractionQ1!$C$3:$BC$251,Pop2016fractionQ1!$BD165,FALSE),0)</f>
        <v>0</v>
      </c>
      <c r="E165" s="3">
        <f>ROUND(Options!$B$21*HLOOKUP(Calculations!$E$2,'Pop2016fractionQ1&amp;2'!$C$3:$BC$251,'Pop2016fractionQ1&amp;2'!$BD165,FALSE),0)</f>
        <v>0</v>
      </c>
      <c r="F165" s="5">
        <f>ROUND(Options!$B$21*HLOOKUP(Calculations!$E$2,PARfraction!$C$3:$BC$251,PARfraction!$BD165,FALSE),0)</f>
        <v>9705</v>
      </c>
      <c r="G165" s="69">
        <v>163</v>
      </c>
    </row>
    <row r="166" spans="1:7" x14ac:dyDescent="0.35">
      <c r="B166" s="3" t="s">
        <v>55</v>
      </c>
      <c r="C166" s="60">
        <f>ROUND(Options!$B$21*HLOOKUP(Calculations!$E$2,Pop2016fraction!$C$3:$BC$251,Pop2016fraction!$BD166,FALSE),0)</f>
        <v>7576</v>
      </c>
      <c r="D166" s="3">
        <f>ROUND(Options!$B$21*HLOOKUP(Calculations!$E$2,Pop2016fractionQ1!$C$3:$BC$251,Pop2016fractionQ1!$BD166,FALSE),0)</f>
        <v>0</v>
      </c>
      <c r="E166" s="3">
        <f>ROUND(Options!$B$21*HLOOKUP(Calculations!$E$2,'Pop2016fractionQ1&amp;2'!$C$3:$BC$251,'Pop2016fractionQ1&amp;2'!$BD166,FALSE),0)</f>
        <v>0</v>
      </c>
      <c r="F166" s="5">
        <f>ROUND(Options!$B$21*HLOOKUP(Calculations!$E$2,PARfraction!$C$3:$BC$251,PARfraction!$BD166,FALSE),0)</f>
        <v>10246</v>
      </c>
      <c r="G166" s="69">
        <v>164</v>
      </c>
    </row>
    <row r="167" spans="1:7" x14ac:dyDescent="0.35">
      <c r="B167" s="3" t="s">
        <v>56</v>
      </c>
      <c r="C167" s="60">
        <f>ROUND(Options!$B$21*HLOOKUP(Calculations!$E$2,Pop2016fraction!$C$3:$BC$251,Pop2016fraction!$BD167,FALSE),0)</f>
        <v>6708</v>
      </c>
      <c r="D167" s="3">
        <f>ROUND(Options!$B$21*HLOOKUP(Calculations!$E$2,Pop2016fractionQ1!$C$3:$BC$251,Pop2016fractionQ1!$BD167,FALSE),0)</f>
        <v>0</v>
      </c>
      <c r="E167" s="3">
        <f>ROUND(Options!$B$21*HLOOKUP(Calculations!$E$2,'Pop2016fractionQ1&amp;2'!$C$3:$BC$251,'Pop2016fractionQ1&amp;2'!$BD167,FALSE),0)</f>
        <v>0</v>
      </c>
      <c r="F167" s="5">
        <f>ROUND(Options!$B$21*HLOOKUP(Calculations!$E$2,PARfraction!$C$3:$BC$251,PARfraction!$BD167,FALSE),0)</f>
        <v>9073</v>
      </c>
      <c r="G167" s="69">
        <v>165</v>
      </c>
    </row>
    <row r="168" spans="1:7" x14ac:dyDescent="0.35">
      <c r="B168" s="3" t="s">
        <v>57</v>
      </c>
      <c r="C168" s="60">
        <f>ROUND(Options!$B$21*HLOOKUP(Calculations!$E$2,Pop2016fraction!$C$3:$BC$251,Pop2016fraction!$BD168,FALSE),0)</f>
        <v>6733</v>
      </c>
      <c r="D168" s="3">
        <f>ROUND(Options!$B$21*HLOOKUP(Calculations!$E$2,Pop2016fractionQ1!$C$3:$BC$251,Pop2016fractionQ1!$BD168,FALSE),0)</f>
        <v>0</v>
      </c>
      <c r="E168" s="3">
        <f>ROUND(Options!$B$21*HLOOKUP(Calculations!$E$2,'Pop2016fractionQ1&amp;2'!$C$3:$BC$251,'Pop2016fractionQ1&amp;2'!$BD168,FALSE),0)</f>
        <v>0</v>
      </c>
      <c r="F168" s="5">
        <f>ROUND(Options!$B$21*HLOOKUP(Calculations!$E$2,PARfraction!$C$3:$BC$251,PARfraction!$BD168,FALSE),0)</f>
        <v>9875</v>
      </c>
      <c r="G168" s="69">
        <v>166</v>
      </c>
    </row>
    <row r="169" spans="1:7" x14ac:dyDescent="0.35">
      <c r="B169" s="3" t="s">
        <v>58</v>
      </c>
      <c r="C169" s="60">
        <f>ROUND(Options!$B$21*HLOOKUP(Calculations!$E$2,Pop2016fraction!$C$3:$BC$251,Pop2016fraction!$BD169,FALSE),0)</f>
        <v>4931</v>
      </c>
      <c r="D169" s="3">
        <f>ROUND(Options!$B$21*HLOOKUP(Calculations!$E$2,Pop2016fractionQ1!$C$3:$BC$251,Pop2016fractionQ1!$BD169,FALSE),0)</f>
        <v>0</v>
      </c>
      <c r="E169" s="3">
        <f>ROUND(Options!$B$21*HLOOKUP(Calculations!$E$2,'Pop2016fractionQ1&amp;2'!$C$3:$BC$251,'Pop2016fractionQ1&amp;2'!$BD169,FALSE),0)</f>
        <v>0</v>
      </c>
      <c r="F169" s="5">
        <f>ROUND(Options!$B$21*HLOOKUP(Calculations!$E$2,PARfraction!$C$3:$BC$251,PARfraction!$BD169,FALSE),0)</f>
        <v>7231</v>
      </c>
      <c r="G169" s="69">
        <v>167</v>
      </c>
    </row>
    <row r="170" spans="1:7" x14ac:dyDescent="0.35">
      <c r="B170" s="3" t="s">
        <v>59</v>
      </c>
      <c r="C170" s="60">
        <f>ROUND(Options!$B$21*HLOOKUP(Calculations!$E$2,Pop2016fraction!$C$3:$BC$251,Pop2016fraction!$BD170,FALSE),0)</f>
        <v>3661</v>
      </c>
      <c r="D170" s="3">
        <f>ROUND(Options!$B$21*HLOOKUP(Calculations!$E$2,Pop2016fractionQ1!$C$3:$BC$251,Pop2016fractionQ1!$BD170,FALSE),0)</f>
        <v>0</v>
      </c>
      <c r="E170" s="3">
        <f>ROUND(Options!$B$21*HLOOKUP(Calculations!$E$2,'Pop2016fractionQ1&amp;2'!$C$3:$BC$251,'Pop2016fractionQ1&amp;2'!$BD170,FALSE),0)</f>
        <v>0</v>
      </c>
      <c r="F170" s="5">
        <f>ROUND(Options!$B$21*HLOOKUP(Calculations!$E$2,PARfraction!$C$3:$BC$251,PARfraction!$BD170,FALSE),0)</f>
        <v>3252</v>
      </c>
      <c r="G170" s="69">
        <v>168</v>
      </c>
    </row>
    <row r="171" spans="1:7" x14ac:dyDescent="0.35">
      <c r="B171" s="3" t="s">
        <v>60</v>
      </c>
      <c r="C171" s="60">
        <f>ROUND(Options!$B$21*HLOOKUP(Calculations!$E$2,Pop2016fraction!$C$3:$BC$251,Pop2016fraction!$BD171,FALSE),0)</f>
        <v>2441</v>
      </c>
      <c r="D171" s="3">
        <f>ROUND(Options!$B$21*HLOOKUP(Calculations!$E$2,Pop2016fractionQ1!$C$3:$BC$251,Pop2016fractionQ1!$BD171,FALSE),0)</f>
        <v>0</v>
      </c>
      <c r="E171" s="3">
        <f>ROUND(Options!$B$21*HLOOKUP(Calculations!$E$2,'Pop2016fractionQ1&amp;2'!$C$3:$BC$251,'Pop2016fractionQ1&amp;2'!$BD171,FALSE),0)</f>
        <v>0</v>
      </c>
      <c r="F171" s="5">
        <f>ROUND(Options!$B$21*HLOOKUP(Calculations!$E$2,PARfraction!$C$3:$BC$251,PARfraction!$BD171,FALSE),0)</f>
        <v>2168</v>
      </c>
      <c r="G171" s="69">
        <v>169</v>
      </c>
    </row>
    <row r="172" spans="1:7" x14ac:dyDescent="0.35">
      <c r="B172" s="3" t="s">
        <v>80</v>
      </c>
      <c r="C172" s="60">
        <f>ROUND(Options!$B$21*HLOOKUP(Calculations!$E$2,Pop2016fraction!$C$3:$BC$251,Pop2016fraction!$BD172,FALSE),0)</f>
        <v>1214</v>
      </c>
      <c r="D172" s="3">
        <f>ROUND(Options!$B$21*HLOOKUP(Calculations!$E$2,Pop2016fractionQ1!$C$3:$BC$251,Pop2016fractionQ1!$BD172,FALSE),0)</f>
        <v>0</v>
      </c>
      <c r="E172" s="3">
        <f>ROUND(Options!$B$21*HLOOKUP(Calculations!$E$2,'Pop2016fractionQ1&amp;2'!$C$3:$BC$251,'Pop2016fractionQ1&amp;2'!$BD172,FALSE),0)</f>
        <v>0</v>
      </c>
      <c r="F172" s="5">
        <f>ROUND(Options!$B$21*HLOOKUP(Calculations!$E$2,PARfraction!$C$3:$BC$251,PARfraction!$BD172,FALSE),0)</f>
        <v>1079</v>
      </c>
      <c r="G172" s="69">
        <v>170</v>
      </c>
    </row>
    <row r="173" spans="1:7" x14ac:dyDescent="0.35">
      <c r="B173" s="3" t="s">
        <v>79</v>
      </c>
      <c r="C173" s="60">
        <f>ROUND(Options!$B$21*HLOOKUP(Calculations!$E$2,Pop2016fraction!$C$3:$BC$251,Pop2016fraction!$BD173,FALSE),0)</f>
        <v>523</v>
      </c>
      <c r="D173" s="3">
        <f>ROUND(Options!$B$21*HLOOKUP(Calculations!$E$2,Pop2016fractionQ1!$C$3:$BC$251,Pop2016fractionQ1!$BD173,FALSE),0)</f>
        <v>0</v>
      </c>
      <c r="E173" s="3">
        <f>ROUND(Options!$B$21*HLOOKUP(Calculations!$E$2,'Pop2016fractionQ1&amp;2'!$C$3:$BC$251,'Pop2016fractionQ1&amp;2'!$BD173,FALSE),0)</f>
        <v>0</v>
      </c>
      <c r="F173" s="5">
        <f>ROUND(Options!$B$21*HLOOKUP(Calculations!$E$2,PARfraction!$C$3:$BC$251,PARfraction!$BD173,FALSE),0)</f>
        <v>465</v>
      </c>
      <c r="G173" s="69">
        <v>171</v>
      </c>
    </row>
    <row r="174" spans="1:7" s="2" customFormat="1" x14ac:dyDescent="0.35">
      <c r="A174" s="2" t="s">
        <v>136</v>
      </c>
      <c r="B174" s="2" t="s">
        <v>83</v>
      </c>
      <c r="C174" s="60">
        <f>ROUND(Options!$B$21*HLOOKUP(Calculations!$E$2,Pop2016fraction!$C$3:$BC$251,Pop2016fraction!$BD174,FALSE),0)</f>
        <v>0</v>
      </c>
      <c r="D174" s="3">
        <f>ROUND(Options!$B$21*HLOOKUP(Calculations!$E$2,Pop2016fractionQ1!$C$3:$BC$251,Pop2016fractionQ1!$BD174,FALSE),0)</f>
        <v>0</v>
      </c>
      <c r="E174" s="3">
        <f>ROUND(Options!$B$21*HLOOKUP(Calculations!$E$2,'Pop2016fractionQ1&amp;2'!$C$3:$BC$251,'Pop2016fractionQ1&amp;2'!$BD174,FALSE),0)</f>
        <v>0</v>
      </c>
      <c r="F174" s="5">
        <f>ROUND(Options!$B$21*HLOOKUP(Calculations!$E$2,PARfraction!$C$3:$BC$251,PARfraction!$BD174,FALSE),0)</f>
        <v>0</v>
      </c>
      <c r="G174" s="69">
        <v>172</v>
      </c>
    </row>
    <row r="175" spans="1:7" s="3" customFormat="1" x14ac:dyDescent="0.35">
      <c r="B175" s="3" t="s">
        <v>61</v>
      </c>
      <c r="C175" s="60">
        <f>ROUND(Options!$B$21*HLOOKUP(Calculations!$E$2,Pop2016fraction!$C$3:$BC$251,Pop2016fraction!$BD175,FALSE),0)</f>
        <v>0</v>
      </c>
      <c r="D175" s="3">
        <f>ROUND(Options!$B$21*HLOOKUP(Calculations!$E$2,Pop2016fractionQ1!$C$3:$BC$251,Pop2016fractionQ1!$BD175,FALSE),0)</f>
        <v>0</v>
      </c>
      <c r="E175" s="3">
        <f>ROUND(Options!$B$21*HLOOKUP(Calculations!$E$2,'Pop2016fractionQ1&amp;2'!$C$3:$BC$251,'Pop2016fractionQ1&amp;2'!$BD175,FALSE),0)</f>
        <v>0</v>
      </c>
      <c r="F175" s="5">
        <f>ROUND(Options!$B$21*HLOOKUP(Calculations!$E$2,PARfraction!$C$3:$BC$251,PARfraction!$BD175,FALSE),0)</f>
        <v>0</v>
      </c>
      <c r="G175" s="69">
        <v>173</v>
      </c>
    </row>
    <row r="176" spans="1:7" s="3" customFormat="1" x14ac:dyDescent="0.35">
      <c r="B176" s="3" t="s">
        <v>78</v>
      </c>
      <c r="C176" s="60">
        <f>ROUND(Options!$B$21*HLOOKUP(Calculations!$E$2,Pop2016fraction!$C$3:$BC$251,Pop2016fraction!$BD176,FALSE),0)</f>
        <v>0</v>
      </c>
      <c r="D176" s="3">
        <f>ROUND(Options!$B$21*HLOOKUP(Calculations!$E$2,Pop2016fractionQ1!$C$3:$BC$251,Pop2016fractionQ1!$BD176,FALSE),0)</f>
        <v>0</v>
      </c>
      <c r="E176" s="3">
        <f>ROUND(Options!$B$21*HLOOKUP(Calculations!$E$2,'Pop2016fractionQ1&amp;2'!$C$3:$BC$251,'Pop2016fractionQ1&amp;2'!$BD176,FALSE),0)</f>
        <v>0</v>
      </c>
      <c r="F176" s="5">
        <f>ROUND(Options!$B$21*HLOOKUP(Calculations!$E$2,PARfraction!$C$3:$BC$251,PARfraction!$BD176,FALSE),0)</f>
        <v>0</v>
      </c>
      <c r="G176" s="69">
        <v>174</v>
      </c>
    </row>
    <row r="177" spans="2:7" s="3" customFormat="1" x14ac:dyDescent="0.35">
      <c r="B177" s="3" t="s">
        <v>62</v>
      </c>
      <c r="C177" s="60">
        <f>ROUND(Options!$B$21*HLOOKUP(Calculations!$E$2,Pop2016fraction!$C$3:$BC$251,Pop2016fraction!$BD177,FALSE),0)</f>
        <v>4723</v>
      </c>
      <c r="D177" s="3">
        <f>ROUND(Options!$B$21*HLOOKUP(Calculations!$E$2,Pop2016fractionQ1!$C$3:$BC$251,Pop2016fractionQ1!$BD177,FALSE),0)</f>
        <v>0</v>
      </c>
      <c r="E177" s="3">
        <f>ROUND(Options!$B$21*HLOOKUP(Calculations!$E$2,'Pop2016fractionQ1&amp;2'!$C$3:$BC$251,'Pop2016fractionQ1&amp;2'!$BD177,FALSE),0)</f>
        <v>0</v>
      </c>
      <c r="F177" s="5">
        <f>ROUND(Options!$B$21*HLOOKUP(Calculations!$E$2,PARfraction!$C$3:$BC$251,PARfraction!$BD177,FALSE),0)</f>
        <v>1780</v>
      </c>
      <c r="G177" s="69">
        <v>175</v>
      </c>
    </row>
    <row r="178" spans="2:7" s="3" customFormat="1" x14ac:dyDescent="0.35">
      <c r="B178" s="3" t="s">
        <v>63</v>
      </c>
      <c r="C178" s="60">
        <f>ROUND(Options!$B$21*HLOOKUP(Calculations!$E$2,Pop2016fraction!$C$3:$BC$251,Pop2016fraction!$BD178,FALSE),0)</f>
        <v>7028</v>
      </c>
      <c r="D178" s="3">
        <f>ROUND(Options!$B$21*HLOOKUP(Calculations!$E$2,Pop2016fractionQ1!$C$3:$BC$251,Pop2016fractionQ1!$BD178,FALSE),0)</f>
        <v>0</v>
      </c>
      <c r="E178" s="3">
        <f>ROUND(Options!$B$21*HLOOKUP(Calculations!$E$2,'Pop2016fractionQ1&amp;2'!$C$3:$BC$251,'Pop2016fractionQ1&amp;2'!$BD178,FALSE),0)</f>
        <v>0</v>
      </c>
      <c r="F178" s="5">
        <f>ROUND(Options!$B$21*HLOOKUP(Calculations!$E$2,PARfraction!$C$3:$BC$251,PARfraction!$BD178,FALSE),0)</f>
        <v>2649</v>
      </c>
      <c r="G178" s="69">
        <v>176</v>
      </c>
    </row>
    <row r="179" spans="2:7" s="3" customFormat="1" x14ac:dyDescent="0.35">
      <c r="B179" s="3" t="s">
        <v>64</v>
      </c>
      <c r="C179" s="60">
        <f>ROUND(Options!$B$21*HLOOKUP(Calculations!$E$2,Pop2016fraction!$C$3:$BC$251,Pop2016fraction!$BD179,FALSE),0)</f>
        <v>6746</v>
      </c>
      <c r="D179" s="3">
        <f>ROUND(Options!$B$21*HLOOKUP(Calculations!$E$2,Pop2016fractionQ1!$C$3:$BC$251,Pop2016fractionQ1!$BD179,FALSE),0)</f>
        <v>0</v>
      </c>
      <c r="E179" s="3">
        <f>ROUND(Options!$B$21*HLOOKUP(Calculations!$E$2,'Pop2016fractionQ1&amp;2'!$C$3:$BC$251,'Pop2016fractionQ1&amp;2'!$BD179,FALSE),0)</f>
        <v>0</v>
      </c>
      <c r="F179" s="5">
        <f>ROUND(Options!$B$21*HLOOKUP(Calculations!$E$2,PARfraction!$C$3:$BC$251,PARfraction!$BD179,FALSE),0)</f>
        <v>3812</v>
      </c>
      <c r="G179" s="69">
        <v>177</v>
      </c>
    </row>
    <row r="180" spans="2:7" s="3" customFormat="1" x14ac:dyDescent="0.35">
      <c r="B180" s="3" t="s">
        <v>65</v>
      </c>
      <c r="C180" s="60">
        <f>ROUND(Options!$B$21*HLOOKUP(Calculations!$E$2,Pop2016fraction!$C$3:$BC$251,Pop2016fraction!$BD180,FALSE),0)</f>
        <v>6828</v>
      </c>
      <c r="D180" s="3">
        <f>ROUND(Options!$B$21*HLOOKUP(Calculations!$E$2,Pop2016fractionQ1!$C$3:$BC$251,Pop2016fractionQ1!$BD180,FALSE),0)</f>
        <v>0</v>
      </c>
      <c r="E180" s="3">
        <f>ROUND(Options!$B$21*HLOOKUP(Calculations!$E$2,'Pop2016fractionQ1&amp;2'!$C$3:$BC$251,'Pop2016fractionQ1&amp;2'!$BD180,FALSE),0)</f>
        <v>0</v>
      </c>
      <c r="F180" s="5">
        <f>ROUND(Options!$B$21*HLOOKUP(Calculations!$E$2,PARfraction!$C$3:$BC$251,PARfraction!$BD180,FALSE),0)</f>
        <v>3858</v>
      </c>
      <c r="G180" s="69">
        <v>178</v>
      </c>
    </row>
    <row r="181" spans="2:7" s="3" customFormat="1" x14ac:dyDescent="0.35">
      <c r="B181" s="3" t="s">
        <v>66</v>
      </c>
      <c r="C181" s="60">
        <f>ROUND(Options!$B$21*HLOOKUP(Calculations!$E$2,Pop2016fraction!$C$3:$BC$251,Pop2016fraction!$BD181,FALSE),0)</f>
        <v>6618</v>
      </c>
      <c r="D181" s="3">
        <f>ROUND(Options!$B$21*HLOOKUP(Calculations!$E$2,Pop2016fractionQ1!$C$3:$BC$251,Pop2016fractionQ1!$BD181,FALSE),0)</f>
        <v>0</v>
      </c>
      <c r="E181" s="3">
        <f>ROUND(Options!$B$21*HLOOKUP(Calculations!$E$2,'Pop2016fractionQ1&amp;2'!$C$3:$BC$251,'Pop2016fractionQ1&amp;2'!$BD181,FALSE),0)</f>
        <v>0</v>
      </c>
      <c r="F181" s="5">
        <f>ROUND(Options!$B$21*HLOOKUP(Calculations!$E$2,PARfraction!$C$3:$BC$251,PARfraction!$BD181,FALSE),0)</f>
        <v>5485</v>
      </c>
      <c r="G181" s="69">
        <v>179</v>
      </c>
    </row>
    <row r="182" spans="2:7" s="3" customFormat="1" x14ac:dyDescent="0.35">
      <c r="B182" s="3" t="s">
        <v>67</v>
      </c>
      <c r="C182" s="60">
        <f>ROUND(Options!$B$21*HLOOKUP(Calculations!$E$2,Pop2016fraction!$C$3:$BC$251,Pop2016fraction!$BD182,FALSE),0)</f>
        <v>7225</v>
      </c>
      <c r="D182" s="3">
        <f>ROUND(Options!$B$21*HLOOKUP(Calculations!$E$2,Pop2016fractionQ1!$C$3:$BC$251,Pop2016fractionQ1!$BD182,FALSE),0)</f>
        <v>0</v>
      </c>
      <c r="E182" s="3">
        <f>ROUND(Options!$B$21*HLOOKUP(Calculations!$E$2,'Pop2016fractionQ1&amp;2'!$C$3:$BC$251,'Pop2016fractionQ1&amp;2'!$BD182,FALSE),0)</f>
        <v>0</v>
      </c>
      <c r="F182" s="5">
        <f>ROUND(Options!$B$21*HLOOKUP(Calculations!$E$2,PARfraction!$C$3:$BC$251,PARfraction!$BD182,FALSE),0)</f>
        <v>5988</v>
      </c>
      <c r="G182" s="69">
        <v>180</v>
      </c>
    </row>
    <row r="183" spans="2:7" s="3" customFormat="1" x14ac:dyDescent="0.35">
      <c r="B183" s="3" t="s">
        <v>68</v>
      </c>
      <c r="C183" s="60">
        <f>ROUND(Options!$B$21*HLOOKUP(Calculations!$E$2,Pop2016fraction!$C$3:$BC$251,Pop2016fraction!$BD183,FALSE),0)</f>
        <v>8513</v>
      </c>
      <c r="D183" s="3">
        <f>ROUND(Options!$B$21*HLOOKUP(Calculations!$E$2,Pop2016fractionQ1!$C$3:$BC$251,Pop2016fractionQ1!$BD183,FALSE),0)</f>
        <v>0</v>
      </c>
      <c r="E183" s="3">
        <f>ROUND(Options!$B$21*HLOOKUP(Calculations!$E$2,'Pop2016fractionQ1&amp;2'!$C$3:$BC$251,'Pop2016fractionQ1&amp;2'!$BD183,FALSE),0)</f>
        <v>0</v>
      </c>
      <c r="F183" s="5">
        <f>ROUND(Options!$B$21*HLOOKUP(Calculations!$E$2,PARfraction!$C$3:$BC$251,PARfraction!$BD183,FALSE),0)</f>
        <v>9428</v>
      </c>
      <c r="G183" s="69">
        <v>181</v>
      </c>
    </row>
    <row r="184" spans="2:7" s="3" customFormat="1" x14ac:dyDescent="0.35">
      <c r="B184" s="3" t="s">
        <v>69</v>
      </c>
      <c r="C184" s="60">
        <f>ROUND(Options!$B$21*HLOOKUP(Calculations!$E$2,Pop2016fraction!$C$3:$BC$251,Pop2016fraction!$BD184,FALSE),0)</f>
        <v>8893</v>
      </c>
      <c r="D184" s="3">
        <f>ROUND(Options!$B$21*HLOOKUP(Calculations!$E$2,Pop2016fractionQ1!$C$3:$BC$251,Pop2016fractionQ1!$BD184,FALSE),0)</f>
        <v>0</v>
      </c>
      <c r="E184" s="3">
        <f>ROUND(Options!$B$21*HLOOKUP(Calculations!$E$2,'Pop2016fractionQ1&amp;2'!$C$3:$BC$251,'Pop2016fractionQ1&amp;2'!$BD184,FALSE),0)</f>
        <v>0</v>
      </c>
      <c r="F184" s="5">
        <f>ROUND(Options!$B$21*HLOOKUP(Calculations!$E$2,PARfraction!$C$3:$BC$251,PARfraction!$BD184,FALSE),0)</f>
        <v>9849</v>
      </c>
      <c r="G184" s="69">
        <v>182</v>
      </c>
    </row>
    <row r="185" spans="2:7" s="3" customFormat="1" x14ac:dyDescent="0.35">
      <c r="B185" s="3" t="s">
        <v>70</v>
      </c>
      <c r="C185" s="60">
        <f>ROUND(Options!$B$21*HLOOKUP(Calculations!$E$2,Pop2016fraction!$C$3:$BC$251,Pop2016fraction!$BD185,FALSE),0)</f>
        <v>8033</v>
      </c>
      <c r="D185" s="3">
        <f>ROUND(Options!$B$21*HLOOKUP(Calculations!$E$2,Pop2016fractionQ1!$C$3:$BC$251,Pop2016fractionQ1!$BD185,FALSE),0)</f>
        <v>0</v>
      </c>
      <c r="E185" s="3">
        <f>ROUND(Options!$B$21*HLOOKUP(Calculations!$E$2,'Pop2016fractionQ1&amp;2'!$C$3:$BC$251,'Pop2016fractionQ1&amp;2'!$BD185,FALSE),0)</f>
        <v>0</v>
      </c>
      <c r="F185" s="5">
        <f>ROUND(Options!$B$21*HLOOKUP(Calculations!$E$2,PARfraction!$C$3:$BC$251,PARfraction!$BD185,FALSE),0)</f>
        <v>8389</v>
      </c>
      <c r="G185" s="69">
        <v>183</v>
      </c>
    </row>
    <row r="186" spans="2:7" s="3" customFormat="1" x14ac:dyDescent="0.35">
      <c r="B186" s="3" t="s">
        <v>71</v>
      </c>
      <c r="C186" s="60">
        <f>ROUND(Options!$B$21*HLOOKUP(Calculations!$E$2,Pop2016fraction!$C$3:$BC$251,Pop2016fraction!$BD186,FALSE),0)</f>
        <v>7074</v>
      </c>
      <c r="D186" s="3">
        <f>ROUND(Options!$B$21*HLOOKUP(Calculations!$E$2,Pop2016fractionQ1!$C$3:$BC$251,Pop2016fractionQ1!$BD186,FALSE),0)</f>
        <v>0</v>
      </c>
      <c r="E186" s="3">
        <f>ROUND(Options!$B$21*HLOOKUP(Calculations!$E$2,'Pop2016fractionQ1&amp;2'!$C$3:$BC$251,'Pop2016fractionQ1&amp;2'!$BD186,FALSE),0)</f>
        <v>0</v>
      </c>
      <c r="F186" s="5">
        <f>ROUND(Options!$B$21*HLOOKUP(Calculations!$E$2,PARfraction!$C$3:$BC$251,PARfraction!$BD186,FALSE),0)</f>
        <v>7387</v>
      </c>
      <c r="G186" s="69">
        <v>184</v>
      </c>
    </row>
    <row r="187" spans="2:7" s="3" customFormat="1" x14ac:dyDescent="0.35">
      <c r="B187" s="3" t="s">
        <v>72</v>
      </c>
      <c r="C187" s="60">
        <f>ROUND(Options!$B$21*HLOOKUP(Calculations!$E$2,Pop2016fraction!$C$3:$BC$251,Pop2016fraction!$BD187,FALSE),0)</f>
        <v>7040</v>
      </c>
      <c r="D187" s="3">
        <f>ROUND(Options!$B$21*HLOOKUP(Calculations!$E$2,Pop2016fractionQ1!$C$3:$BC$251,Pop2016fractionQ1!$BD187,FALSE),0)</f>
        <v>0</v>
      </c>
      <c r="E187" s="3">
        <f>ROUND(Options!$B$21*HLOOKUP(Calculations!$E$2,'Pop2016fractionQ1&amp;2'!$C$3:$BC$251,'Pop2016fractionQ1&amp;2'!$BD187,FALSE),0)</f>
        <v>0</v>
      </c>
      <c r="F187" s="5">
        <f>ROUND(Options!$B$21*HLOOKUP(Calculations!$E$2,PARfraction!$C$3:$BC$251,PARfraction!$BD187,FALSE),0)</f>
        <v>7877</v>
      </c>
      <c r="G187" s="69">
        <v>185</v>
      </c>
    </row>
    <row r="188" spans="2:7" s="3" customFormat="1" x14ac:dyDescent="0.35">
      <c r="B188" s="3" t="s">
        <v>73</v>
      </c>
      <c r="C188" s="60">
        <f>ROUND(Options!$B$21*HLOOKUP(Calculations!$E$2,Pop2016fraction!$C$3:$BC$251,Pop2016fraction!$BD188,FALSE),0)</f>
        <v>5311</v>
      </c>
      <c r="D188" s="3">
        <f>ROUND(Options!$B$21*HLOOKUP(Calculations!$E$2,Pop2016fractionQ1!$C$3:$BC$251,Pop2016fractionQ1!$BD188,FALSE),0)</f>
        <v>0</v>
      </c>
      <c r="E188" s="3">
        <f>ROUND(Options!$B$21*HLOOKUP(Calculations!$E$2,'Pop2016fractionQ1&amp;2'!$C$3:$BC$251,'Pop2016fractionQ1&amp;2'!$BD188,FALSE),0)</f>
        <v>0</v>
      </c>
      <c r="F188" s="5">
        <f>ROUND(Options!$B$21*HLOOKUP(Calculations!$E$2,PARfraction!$C$3:$BC$251,PARfraction!$BD188,FALSE),0)</f>
        <v>5942</v>
      </c>
      <c r="G188" s="69">
        <v>186</v>
      </c>
    </row>
    <row r="189" spans="2:7" s="3" customFormat="1" x14ac:dyDescent="0.35">
      <c r="B189" s="3" t="s">
        <v>74</v>
      </c>
      <c r="C189" s="60">
        <f>ROUND(Options!$B$21*HLOOKUP(Calculations!$E$2,Pop2016fraction!$C$3:$BC$251,Pop2016fraction!$BD189,FALSE),0)</f>
        <v>4178</v>
      </c>
      <c r="D189" s="3">
        <f>ROUND(Options!$B$21*HLOOKUP(Calculations!$E$2,Pop2016fractionQ1!$C$3:$BC$251,Pop2016fractionQ1!$BD189,FALSE),0)</f>
        <v>0</v>
      </c>
      <c r="E189" s="3">
        <f>ROUND(Options!$B$21*HLOOKUP(Calculations!$E$2,'Pop2016fractionQ1&amp;2'!$C$3:$BC$251,'Pop2016fractionQ1&amp;2'!$BD189,FALSE),0)</f>
        <v>0</v>
      </c>
      <c r="F189" s="5">
        <f>ROUND(Options!$B$21*HLOOKUP(Calculations!$E$2,PARfraction!$C$3:$BC$251,PARfraction!$BD189,FALSE),0)</f>
        <v>4290</v>
      </c>
      <c r="G189" s="69">
        <v>187</v>
      </c>
    </row>
    <row r="190" spans="2:7" s="3" customFormat="1" x14ac:dyDescent="0.35">
      <c r="B190" s="3" t="s">
        <v>75</v>
      </c>
      <c r="C190" s="60">
        <f>ROUND(Options!$B$21*HLOOKUP(Calculations!$E$2,Pop2016fraction!$C$3:$BC$251,Pop2016fraction!$BD190,FALSE),0)</f>
        <v>3155</v>
      </c>
      <c r="D190" s="3">
        <f>ROUND(Options!$B$21*HLOOKUP(Calculations!$E$2,Pop2016fractionQ1!$C$3:$BC$251,Pop2016fractionQ1!$BD190,FALSE),0)</f>
        <v>0</v>
      </c>
      <c r="E190" s="3">
        <f>ROUND(Options!$B$21*HLOOKUP(Calculations!$E$2,'Pop2016fractionQ1&amp;2'!$C$3:$BC$251,'Pop2016fractionQ1&amp;2'!$BD190,FALSE),0)</f>
        <v>0</v>
      </c>
      <c r="F190" s="5">
        <f>ROUND(Options!$B$21*HLOOKUP(Calculations!$E$2,PARfraction!$C$3:$BC$251,PARfraction!$BD190,FALSE),0)</f>
        <v>3239</v>
      </c>
      <c r="G190" s="69">
        <v>188</v>
      </c>
    </row>
    <row r="191" spans="2:7" s="3" customFormat="1" x14ac:dyDescent="0.35">
      <c r="B191" s="3" t="s">
        <v>81</v>
      </c>
      <c r="C191" s="60">
        <f>ROUND(Options!$B$21*HLOOKUP(Calculations!$E$2,Pop2016fraction!$C$3:$BC$251,Pop2016fraction!$BD191,FALSE),0)</f>
        <v>2015</v>
      </c>
      <c r="D191" s="3">
        <f>ROUND(Options!$B$21*HLOOKUP(Calculations!$E$2,Pop2016fractionQ1!$C$3:$BC$251,Pop2016fractionQ1!$BD191,FALSE),0)</f>
        <v>0</v>
      </c>
      <c r="E191" s="3">
        <f>ROUND(Options!$B$21*HLOOKUP(Calculations!$E$2,'Pop2016fractionQ1&amp;2'!$C$3:$BC$251,'Pop2016fractionQ1&amp;2'!$BD191,FALSE),0)</f>
        <v>0</v>
      </c>
      <c r="F191" s="5">
        <f>ROUND(Options!$B$21*HLOOKUP(Calculations!$E$2,PARfraction!$C$3:$BC$251,PARfraction!$BD191,FALSE),0)</f>
        <v>2069</v>
      </c>
      <c r="G191" s="69">
        <v>189</v>
      </c>
    </row>
    <row r="192" spans="2:7" s="3" customFormat="1" x14ac:dyDescent="0.35">
      <c r="B192" s="3" t="s">
        <v>82</v>
      </c>
      <c r="C192" s="60">
        <f>ROUND(Options!$B$21*HLOOKUP(Calculations!$E$2,Pop2016fraction!$C$3:$BC$251,Pop2016fraction!$BD192,FALSE),0)</f>
        <v>1210</v>
      </c>
      <c r="D192" s="3">
        <f>ROUND(Options!$B$21*HLOOKUP(Calculations!$E$2,Pop2016fractionQ1!$C$3:$BC$251,Pop2016fractionQ1!$BD192,FALSE),0)</f>
        <v>0</v>
      </c>
      <c r="E192" s="3">
        <f>ROUND(Options!$B$21*HLOOKUP(Calculations!$E$2,'Pop2016fractionQ1&amp;2'!$C$3:$BC$251,'Pop2016fractionQ1&amp;2'!$BD192,FALSE),0)</f>
        <v>0</v>
      </c>
      <c r="F192" s="5">
        <f>ROUND(Options!$B$21*HLOOKUP(Calculations!$E$2,PARfraction!$C$3:$BC$251,PARfraction!$BD192,FALSE),0)</f>
        <v>1243</v>
      </c>
      <c r="G192" s="69">
        <v>190</v>
      </c>
    </row>
    <row r="193" spans="2:7" s="3" customFormat="1" x14ac:dyDescent="0.35">
      <c r="B193" s="3" t="s">
        <v>76</v>
      </c>
      <c r="C193" s="60">
        <f>ROUND(Options!$B$21*HLOOKUP(Calculations!$E$2,Pop2016fraction!$C$3:$BC$251,Pop2016fraction!$BD193,FALSE),0)</f>
        <v>0</v>
      </c>
      <c r="D193" s="3">
        <f>ROUND(Options!$B$21*HLOOKUP(Calculations!$E$2,Pop2016fractionQ1!$C$3:$BC$251,Pop2016fractionQ1!$BD193,FALSE),0)</f>
        <v>0</v>
      </c>
      <c r="E193" s="3">
        <f>ROUND(Options!$B$21*HLOOKUP(Calculations!$E$2,'Pop2016fractionQ1&amp;2'!$C$3:$BC$251,'Pop2016fractionQ1&amp;2'!$BD193,FALSE),0)</f>
        <v>0</v>
      </c>
      <c r="F193" s="5">
        <f>ROUND(Options!$B$21*HLOOKUP(Calculations!$E$2,PARfraction!$C$3:$BC$251,PARfraction!$BD193,FALSE),0)</f>
        <v>0</v>
      </c>
      <c r="G193" s="69">
        <v>191</v>
      </c>
    </row>
    <row r="194" spans="2:7" s="3" customFormat="1" x14ac:dyDescent="0.35">
      <c r="B194" s="3" t="s">
        <v>46</v>
      </c>
      <c r="C194" s="60">
        <f>ROUND(Options!$B$21*HLOOKUP(Calculations!$E$2,Pop2016fraction!$C$3:$BC$251,Pop2016fraction!$BD194,FALSE),0)</f>
        <v>0</v>
      </c>
      <c r="D194" s="3">
        <f>ROUND(Options!$B$21*HLOOKUP(Calculations!$E$2,Pop2016fractionQ1!$C$3:$BC$251,Pop2016fractionQ1!$BD194,FALSE),0)</f>
        <v>0</v>
      </c>
      <c r="E194" s="3">
        <f>ROUND(Options!$B$21*HLOOKUP(Calculations!$E$2,'Pop2016fractionQ1&amp;2'!$C$3:$BC$251,'Pop2016fractionQ1&amp;2'!$BD194,FALSE),0)</f>
        <v>0</v>
      </c>
      <c r="F194" s="5">
        <f>ROUND(Options!$B$21*HLOOKUP(Calculations!$E$2,PARfraction!$C$3:$BC$251,PARfraction!$BD194,FALSE),0)</f>
        <v>0</v>
      </c>
      <c r="G194" s="69">
        <v>192</v>
      </c>
    </row>
    <row r="195" spans="2:7" s="3" customFormat="1" x14ac:dyDescent="0.35">
      <c r="B195" s="3" t="s">
        <v>77</v>
      </c>
      <c r="C195" s="60">
        <f>ROUND(Options!$B$21*HLOOKUP(Calculations!$E$2,Pop2016fraction!$C$3:$BC$251,Pop2016fraction!$BD195,FALSE),0)</f>
        <v>0</v>
      </c>
      <c r="D195" s="3">
        <f>ROUND(Options!$B$21*HLOOKUP(Calculations!$E$2,Pop2016fractionQ1!$C$3:$BC$251,Pop2016fractionQ1!$BD195,FALSE),0)</f>
        <v>0</v>
      </c>
      <c r="E195" s="3">
        <f>ROUND(Options!$B$21*HLOOKUP(Calculations!$E$2,'Pop2016fractionQ1&amp;2'!$C$3:$BC$251,'Pop2016fractionQ1&amp;2'!$BD195,FALSE),0)</f>
        <v>0</v>
      </c>
      <c r="F195" s="5">
        <f>ROUND(Options!$B$21*HLOOKUP(Calculations!$E$2,PARfraction!$C$3:$BC$251,PARfraction!$BD195,FALSE),0)</f>
        <v>0</v>
      </c>
      <c r="G195" s="69">
        <v>193</v>
      </c>
    </row>
    <row r="196" spans="2:7" s="3" customFormat="1" x14ac:dyDescent="0.35">
      <c r="B196" s="3" t="s">
        <v>47</v>
      </c>
      <c r="C196" s="60">
        <f>ROUND(Options!$B$21*HLOOKUP(Calculations!$E$2,Pop2016fraction!$C$3:$BC$251,Pop2016fraction!$BD196,FALSE),0)</f>
        <v>4990</v>
      </c>
      <c r="D196" s="3">
        <f>ROUND(Options!$B$21*HLOOKUP(Calculations!$E$2,Pop2016fractionQ1!$C$3:$BC$251,Pop2016fractionQ1!$BD196,FALSE),0)</f>
        <v>0</v>
      </c>
      <c r="E196" s="3">
        <f>ROUND(Options!$B$21*HLOOKUP(Calculations!$E$2,'Pop2016fractionQ1&amp;2'!$C$3:$BC$251,'Pop2016fractionQ1&amp;2'!$BD196,FALSE),0)</f>
        <v>0</v>
      </c>
      <c r="F196" s="5">
        <f>ROUND(Options!$B$21*HLOOKUP(Calculations!$E$2,PARfraction!$C$3:$BC$251,PARfraction!$BD196,FALSE),0)</f>
        <v>1912</v>
      </c>
      <c r="G196" s="69">
        <v>194</v>
      </c>
    </row>
    <row r="197" spans="2:7" s="3" customFormat="1" x14ac:dyDescent="0.35">
      <c r="B197" s="3" t="s">
        <v>48</v>
      </c>
      <c r="C197" s="60">
        <f>ROUND(Options!$B$21*HLOOKUP(Calculations!$E$2,Pop2016fraction!$C$3:$BC$251,Pop2016fraction!$BD197,FALSE),0)</f>
        <v>7108</v>
      </c>
      <c r="D197" s="3">
        <f>ROUND(Options!$B$21*HLOOKUP(Calculations!$E$2,Pop2016fractionQ1!$C$3:$BC$251,Pop2016fractionQ1!$BD197,FALSE),0)</f>
        <v>0</v>
      </c>
      <c r="E197" s="3">
        <f>ROUND(Options!$B$21*HLOOKUP(Calculations!$E$2,'Pop2016fractionQ1&amp;2'!$C$3:$BC$251,'Pop2016fractionQ1&amp;2'!$BD197,FALSE),0)</f>
        <v>0</v>
      </c>
      <c r="F197" s="5">
        <f>ROUND(Options!$B$21*HLOOKUP(Calculations!$E$2,PARfraction!$C$3:$BC$251,PARfraction!$BD197,FALSE),0)</f>
        <v>2723</v>
      </c>
      <c r="G197" s="69">
        <v>195</v>
      </c>
    </row>
    <row r="198" spans="2:7" s="3" customFormat="1" x14ac:dyDescent="0.35">
      <c r="B198" s="3" t="s">
        <v>49</v>
      </c>
      <c r="C198" s="60">
        <f>ROUND(Options!$B$21*HLOOKUP(Calculations!$E$2,Pop2016fraction!$C$3:$BC$251,Pop2016fraction!$BD198,FALSE),0)</f>
        <v>6803</v>
      </c>
      <c r="D198" s="3">
        <f>ROUND(Options!$B$21*HLOOKUP(Calculations!$E$2,Pop2016fractionQ1!$C$3:$BC$251,Pop2016fractionQ1!$BD198,FALSE),0)</f>
        <v>0</v>
      </c>
      <c r="E198" s="3">
        <f>ROUND(Options!$B$21*HLOOKUP(Calculations!$E$2,'Pop2016fractionQ1&amp;2'!$C$3:$BC$251,'Pop2016fractionQ1&amp;2'!$BD198,FALSE),0)</f>
        <v>0</v>
      </c>
      <c r="F198" s="5">
        <f>ROUND(Options!$B$21*HLOOKUP(Calculations!$E$2,PARfraction!$C$3:$BC$251,PARfraction!$BD198,FALSE),0)</f>
        <v>3700</v>
      </c>
      <c r="G198" s="69">
        <v>196</v>
      </c>
    </row>
    <row r="199" spans="2:7" s="3" customFormat="1" x14ac:dyDescent="0.35">
      <c r="B199" s="3" t="s">
        <v>50</v>
      </c>
      <c r="C199" s="60">
        <f>ROUND(Options!$B$21*HLOOKUP(Calculations!$E$2,Pop2016fraction!$C$3:$BC$251,Pop2016fraction!$BD199,FALSE),0)</f>
        <v>6527</v>
      </c>
      <c r="D199" s="3">
        <f>ROUND(Options!$B$21*HLOOKUP(Calculations!$E$2,Pop2016fractionQ1!$C$3:$BC$251,Pop2016fractionQ1!$BD199,FALSE),0)</f>
        <v>0</v>
      </c>
      <c r="E199" s="3">
        <f>ROUND(Options!$B$21*HLOOKUP(Calculations!$E$2,'Pop2016fractionQ1&amp;2'!$C$3:$BC$251,'Pop2016fractionQ1&amp;2'!$BD199,FALSE),0)</f>
        <v>0</v>
      </c>
      <c r="F199" s="5">
        <f>ROUND(Options!$B$21*HLOOKUP(Calculations!$E$2,PARfraction!$C$3:$BC$251,PARfraction!$BD199,FALSE),0)</f>
        <v>3550</v>
      </c>
      <c r="G199" s="69">
        <v>197</v>
      </c>
    </row>
    <row r="200" spans="2:7" s="3" customFormat="1" x14ac:dyDescent="0.35">
      <c r="B200" s="3" t="s">
        <v>51</v>
      </c>
      <c r="C200" s="60">
        <f>ROUND(Options!$B$21*HLOOKUP(Calculations!$E$2,Pop2016fraction!$C$3:$BC$251,Pop2016fraction!$BD200,FALSE),0)</f>
        <v>6461</v>
      </c>
      <c r="D200" s="3">
        <f>ROUND(Options!$B$21*HLOOKUP(Calculations!$E$2,Pop2016fractionQ1!$C$3:$BC$251,Pop2016fractionQ1!$BD200,FALSE),0)</f>
        <v>0</v>
      </c>
      <c r="E200" s="3">
        <f>ROUND(Options!$B$21*HLOOKUP(Calculations!$E$2,'Pop2016fractionQ1&amp;2'!$C$3:$BC$251,'Pop2016fractionQ1&amp;2'!$BD200,FALSE),0)</f>
        <v>0</v>
      </c>
      <c r="F200" s="5">
        <f>ROUND(Options!$B$21*HLOOKUP(Calculations!$E$2,PARfraction!$C$3:$BC$251,PARfraction!$BD200,FALSE),0)</f>
        <v>6938</v>
      </c>
      <c r="G200" s="69">
        <v>198</v>
      </c>
    </row>
    <row r="201" spans="2:7" s="3" customFormat="1" x14ac:dyDescent="0.35">
      <c r="B201" s="3" t="s">
        <v>52</v>
      </c>
      <c r="C201" s="60">
        <f>ROUND(Options!$B$21*HLOOKUP(Calculations!$E$2,Pop2016fraction!$C$3:$BC$251,Pop2016fraction!$BD201,FALSE),0)</f>
        <v>6931</v>
      </c>
      <c r="D201" s="3">
        <f>ROUND(Options!$B$21*HLOOKUP(Calculations!$E$2,Pop2016fractionQ1!$C$3:$BC$251,Pop2016fractionQ1!$BD201,FALSE),0)</f>
        <v>0</v>
      </c>
      <c r="E201" s="3">
        <f>ROUND(Options!$B$21*HLOOKUP(Calculations!$E$2,'Pop2016fractionQ1&amp;2'!$C$3:$BC$251,'Pop2016fractionQ1&amp;2'!$BD201,FALSE),0)</f>
        <v>0</v>
      </c>
      <c r="F201" s="5">
        <f>ROUND(Options!$B$21*HLOOKUP(Calculations!$E$2,PARfraction!$C$3:$BC$251,PARfraction!$BD201,FALSE),0)</f>
        <v>7443</v>
      </c>
      <c r="G201" s="69">
        <v>199</v>
      </c>
    </row>
    <row r="202" spans="2:7" s="3" customFormat="1" x14ac:dyDescent="0.35">
      <c r="B202" s="3" t="s">
        <v>53</v>
      </c>
      <c r="C202" s="60">
        <f>ROUND(Options!$B$21*HLOOKUP(Calculations!$E$2,Pop2016fraction!$C$3:$BC$251,Pop2016fraction!$BD202,FALSE),0)</f>
        <v>8040</v>
      </c>
      <c r="D202" s="3">
        <f>ROUND(Options!$B$21*HLOOKUP(Calculations!$E$2,Pop2016fractionQ1!$C$3:$BC$251,Pop2016fractionQ1!$BD202,FALSE),0)</f>
        <v>0</v>
      </c>
      <c r="E202" s="3">
        <f>ROUND(Options!$B$21*HLOOKUP(Calculations!$E$2,'Pop2016fractionQ1&amp;2'!$C$3:$BC$251,'Pop2016fractionQ1&amp;2'!$BD202,FALSE),0)</f>
        <v>0</v>
      </c>
      <c r="F202" s="5">
        <f>ROUND(Options!$B$21*HLOOKUP(Calculations!$E$2,PARfraction!$C$3:$BC$251,PARfraction!$BD202,FALSE),0)</f>
        <v>8865</v>
      </c>
      <c r="G202" s="69">
        <v>200</v>
      </c>
    </row>
    <row r="203" spans="2:7" s="3" customFormat="1" x14ac:dyDescent="0.35">
      <c r="B203" s="3" t="s">
        <v>54</v>
      </c>
      <c r="C203" s="60">
        <f>ROUND(Options!$B$21*HLOOKUP(Calculations!$E$2,Pop2016fraction!$C$3:$BC$251,Pop2016fraction!$BD203,FALSE),0)</f>
        <v>8527</v>
      </c>
      <c r="D203" s="3">
        <f>ROUND(Options!$B$21*HLOOKUP(Calculations!$E$2,Pop2016fractionQ1!$C$3:$BC$251,Pop2016fractionQ1!$BD203,FALSE),0)</f>
        <v>0</v>
      </c>
      <c r="E203" s="3">
        <f>ROUND(Options!$B$21*HLOOKUP(Calculations!$E$2,'Pop2016fractionQ1&amp;2'!$C$3:$BC$251,'Pop2016fractionQ1&amp;2'!$BD203,FALSE),0)</f>
        <v>0</v>
      </c>
      <c r="F203" s="5">
        <f>ROUND(Options!$B$21*HLOOKUP(Calculations!$E$2,PARfraction!$C$3:$BC$251,PARfraction!$BD203,FALSE),0)</f>
        <v>9401</v>
      </c>
      <c r="G203" s="69">
        <v>201</v>
      </c>
    </row>
    <row r="204" spans="2:7" s="3" customFormat="1" x14ac:dyDescent="0.35">
      <c r="B204" s="3" t="s">
        <v>55</v>
      </c>
      <c r="C204" s="60">
        <f>ROUND(Options!$B$21*HLOOKUP(Calculations!$E$2,Pop2016fraction!$C$3:$BC$251,Pop2016fraction!$BD204,FALSE),0)</f>
        <v>7765</v>
      </c>
      <c r="D204" s="3">
        <f>ROUND(Options!$B$21*HLOOKUP(Calculations!$E$2,Pop2016fractionQ1!$C$3:$BC$251,Pop2016fractionQ1!$BD204,FALSE),0)</f>
        <v>0</v>
      </c>
      <c r="E204" s="3">
        <f>ROUND(Options!$B$21*HLOOKUP(Calculations!$E$2,'Pop2016fractionQ1&amp;2'!$C$3:$BC$251,'Pop2016fractionQ1&amp;2'!$BD204,FALSE),0)</f>
        <v>0</v>
      </c>
      <c r="F204" s="5">
        <f>ROUND(Options!$B$21*HLOOKUP(Calculations!$E$2,PARfraction!$C$3:$BC$251,PARfraction!$BD204,FALSE),0)</f>
        <v>10330</v>
      </c>
      <c r="G204" s="69">
        <v>202</v>
      </c>
    </row>
    <row r="205" spans="2:7" s="3" customFormat="1" x14ac:dyDescent="0.35">
      <c r="B205" s="3" t="s">
        <v>56</v>
      </c>
      <c r="C205" s="60">
        <f>ROUND(Options!$B$21*HLOOKUP(Calculations!$E$2,Pop2016fraction!$C$3:$BC$251,Pop2016fraction!$BD205,FALSE),0)</f>
        <v>6824</v>
      </c>
      <c r="D205" s="3">
        <f>ROUND(Options!$B$21*HLOOKUP(Calculations!$E$2,Pop2016fractionQ1!$C$3:$BC$251,Pop2016fractionQ1!$BD205,FALSE),0)</f>
        <v>0</v>
      </c>
      <c r="E205" s="3">
        <f>ROUND(Options!$B$21*HLOOKUP(Calculations!$E$2,'Pop2016fractionQ1&amp;2'!$C$3:$BC$251,'Pop2016fractionQ1&amp;2'!$BD205,FALSE),0)</f>
        <v>0</v>
      </c>
      <c r="F205" s="5">
        <f>ROUND(Options!$B$21*HLOOKUP(Calculations!$E$2,PARfraction!$C$3:$BC$251,PARfraction!$BD205,FALSE),0)</f>
        <v>9078</v>
      </c>
      <c r="G205" s="69">
        <v>203</v>
      </c>
    </row>
    <row r="206" spans="2:7" s="3" customFormat="1" x14ac:dyDescent="0.35">
      <c r="B206" s="3" t="s">
        <v>57</v>
      </c>
      <c r="C206" s="60">
        <f>ROUND(Options!$B$21*HLOOKUP(Calculations!$E$2,Pop2016fraction!$C$3:$BC$251,Pop2016fraction!$BD206,FALSE),0)</f>
        <v>6682</v>
      </c>
      <c r="D206" s="3">
        <f>ROUND(Options!$B$21*HLOOKUP(Calculations!$E$2,Pop2016fractionQ1!$C$3:$BC$251,Pop2016fractionQ1!$BD206,FALSE),0)</f>
        <v>0</v>
      </c>
      <c r="E206" s="3">
        <f>ROUND(Options!$B$21*HLOOKUP(Calculations!$E$2,'Pop2016fractionQ1&amp;2'!$C$3:$BC$251,'Pop2016fractionQ1&amp;2'!$BD206,FALSE),0)</f>
        <v>0</v>
      </c>
      <c r="F206" s="5">
        <f>ROUND(Options!$B$21*HLOOKUP(Calculations!$E$2,PARfraction!$C$3:$BC$251,PARfraction!$BD206,FALSE),0)</f>
        <v>7269</v>
      </c>
      <c r="G206" s="69">
        <v>204</v>
      </c>
    </row>
    <row r="207" spans="2:7" s="3" customFormat="1" x14ac:dyDescent="0.35">
      <c r="B207" s="3" t="s">
        <v>58</v>
      </c>
      <c r="C207" s="60">
        <f>ROUND(Options!$B$21*HLOOKUP(Calculations!$E$2,Pop2016fraction!$C$3:$BC$251,Pop2016fraction!$BD207,FALSE),0)</f>
        <v>4915</v>
      </c>
      <c r="D207" s="3">
        <f>ROUND(Options!$B$21*HLOOKUP(Calculations!$E$2,Pop2016fractionQ1!$C$3:$BC$251,Pop2016fractionQ1!$BD207,FALSE),0)</f>
        <v>0</v>
      </c>
      <c r="E207" s="3">
        <f>ROUND(Options!$B$21*HLOOKUP(Calculations!$E$2,'Pop2016fractionQ1&amp;2'!$C$3:$BC$251,'Pop2016fractionQ1&amp;2'!$BD207,FALSE),0)</f>
        <v>0</v>
      </c>
      <c r="F207" s="5">
        <f>ROUND(Options!$B$21*HLOOKUP(Calculations!$E$2,PARfraction!$C$3:$BC$251,PARfraction!$BD207,FALSE),0)</f>
        <v>5348</v>
      </c>
      <c r="G207" s="69">
        <v>205</v>
      </c>
    </row>
    <row r="208" spans="2:7" s="3" customFormat="1" x14ac:dyDescent="0.35">
      <c r="B208" s="3" t="s">
        <v>59</v>
      </c>
      <c r="C208" s="60">
        <f>ROUND(Options!$B$21*HLOOKUP(Calculations!$E$2,Pop2016fraction!$C$3:$BC$251,Pop2016fraction!$BD208,FALSE),0)</f>
        <v>3488</v>
      </c>
      <c r="D208" s="3">
        <f>ROUND(Options!$B$21*HLOOKUP(Calculations!$E$2,Pop2016fractionQ1!$C$3:$BC$251,Pop2016fractionQ1!$BD208,FALSE),0)</f>
        <v>0</v>
      </c>
      <c r="E208" s="3">
        <f>ROUND(Options!$B$21*HLOOKUP(Calculations!$E$2,'Pop2016fractionQ1&amp;2'!$C$3:$BC$251,'Pop2016fractionQ1&amp;2'!$BD208,FALSE),0)</f>
        <v>0</v>
      </c>
      <c r="F208" s="5">
        <f>ROUND(Options!$B$21*HLOOKUP(Calculations!$E$2,PARfraction!$C$3:$BC$251,PARfraction!$BD208,FALSE),0)</f>
        <v>2513</v>
      </c>
      <c r="G208" s="69">
        <v>206</v>
      </c>
    </row>
    <row r="209" spans="1:7" s="3" customFormat="1" x14ac:dyDescent="0.35">
      <c r="B209" s="3" t="s">
        <v>60</v>
      </c>
      <c r="C209" s="60">
        <f>ROUND(Options!$B$21*HLOOKUP(Calculations!$E$2,Pop2016fraction!$C$3:$BC$251,Pop2016fraction!$BD209,FALSE),0)</f>
        <v>2363</v>
      </c>
      <c r="D209" s="3">
        <f>ROUND(Options!$B$21*HLOOKUP(Calculations!$E$2,Pop2016fractionQ1!$C$3:$BC$251,Pop2016fractionQ1!$BD209,FALSE),0)</f>
        <v>0</v>
      </c>
      <c r="E209" s="3">
        <f>ROUND(Options!$B$21*HLOOKUP(Calculations!$E$2,'Pop2016fractionQ1&amp;2'!$C$3:$BC$251,'Pop2016fractionQ1&amp;2'!$BD209,FALSE),0)</f>
        <v>0</v>
      </c>
      <c r="F209" s="5">
        <f>ROUND(Options!$B$21*HLOOKUP(Calculations!$E$2,PARfraction!$C$3:$BC$251,PARfraction!$BD209,FALSE),0)</f>
        <v>1703</v>
      </c>
      <c r="G209" s="69">
        <v>207</v>
      </c>
    </row>
    <row r="210" spans="1:7" s="3" customFormat="1" x14ac:dyDescent="0.35">
      <c r="B210" s="3" t="s">
        <v>80</v>
      </c>
      <c r="C210" s="60">
        <f>ROUND(Options!$B$21*HLOOKUP(Calculations!$E$2,Pop2016fraction!$C$3:$BC$251,Pop2016fraction!$BD210,FALSE),0)</f>
        <v>1248</v>
      </c>
      <c r="D210" s="3">
        <f>ROUND(Options!$B$21*HLOOKUP(Calculations!$E$2,Pop2016fractionQ1!$C$3:$BC$251,Pop2016fractionQ1!$BD210,FALSE),0)</f>
        <v>0</v>
      </c>
      <c r="E210" s="3">
        <f>ROUND(Options!$B$21*HLOOKUP(Calculations!$E$2,'Pop2016fractionQ1&amp;2'!$C$3:$BC$251,'Pop2016fractionQ1&amp;2'!$BD210,FALSE),0)</f>
        <v>0</v>
      </c>
      <c r="F210" s="5">
        <f>ROUND(Options!$B$21*HLOOKUP(Calculations!$E$2,PARfraction!$C$3:$BC$251,PARfraction!$BD210,FALSE),0)</f>
        <v>899</v>
      </c>
      <c r="G210" s="69">
        <v>208</v>
      </c>
    </row>
    <row r="211" spans="1:7" s="4" customFormat="1" x14ac:dyDescent="0.35">
      <c r="B211" s="4" t="s">
        <v>79</v>
      </c>
      <c r="C211" s="60">
        <f>ROUND(Options!$B$21*HLOOKUP(Calculations!$E$2,Pop2016fraction!$C$3:$BC$251,Pop2016fraction!$BD211,FALSE),0)</f>
        <v>513</v>
      </c>
      <c r="D211" s="3">
        <f>ROUND(Options!$B$21*HLOOKUP(Calculations!$E$2,Pop2016fractionQ1!$C$3:$BC$251,Pop2016fractionQ1!$BD211,FALSE),0)</f>
        <v>0</v>
      </c>
      <c r="E211" s="3">
        <f>ROUND(Options!$B$21*HLOOKUP(Calculations!$E$2,'Pop2016fractionQ1&amp;2'!$C$3:$BC$251,'Pop2016fractionQ1&amp;2'!$BD211,FALSE),0)</f>
        <v>0</v>
      </c>
      <c r="F211" s="5">
        <f>ROUND(Options!$B$21*HLOOKUP(Calculations!$E$2,PARfraction!$C$3:$BC$251,PARfraction!$BD211,FALSE),0)</f>
        <v>370</v>
      </c>
      <c r="G211" s="69">
        <v>209</v>
      </c>
    </row>
    <row r="212" spans="1:7" s="2" customFormat="1" x14ac:dyDescent="0.35">
      <c r="A212" s="2" t="s">
        <v>137</v>
      </c>
      <c r="B212" s="2" t="s">
        <v>83</v>
      </c>
      <c r="C212" s="60">
        <f>ROUND(Options!$B$21*HLOOKUP(Calculations!$E$2,Pop2016fraction!$C$3:$BC$251,Pop2016fraction!$BD212,FALSE),0)</f>
        <v>0</v>
      </c>
      <c r="D212" s="3">
        <f>ROUND(Options!$B$21*HLOOKUP(Calculations!$E$2,Pop2016fractionQ1!$C$3:$BC$251,Pop2016fractionQ1!$BD212,FALSE),0)</f>
        <v>0</v>
      </c>
      <c r="E212" s="3">
        <f>ROUND(Options!$B$21*HLOOKUP(Calculations!$E$2,'Pop2016fractionQ1&amp;2'!$C$3:$BC$251,'Pop2016fractionQ1&amp;2'!$BD212,FALSE),0)</f>
        <v>0</v>
      </c>
      <c r="F212" s="5">
        <f>ROUND(Options!$B$21*HLOOKUP(Calculations!$E$2,PARfraction!$C$3:$BC$251,PARfraction!$BD212,FALSE),0)</f>
        <v>0</v>
      </c>
      <c r="G212" s="69">
        <v>210</v>
      </c>
    </row>
    <row r="213" spans="1:7" s="3" customFormat="1" x14ac:dyDescent="0.35">
      <c r="B213" s="3" t="s">
        <v>61</v>
      </c>
      <c r="C213" s="60">
        <f>ROUND(Options!$B$21*HLOOKUP(Calculations!$E$2,Pop2016fraction!$C$3:$BC$251,Pop2016fraction!$BD213,FALSE),0)</f>
        <v>0</v>
      </c>
      <c r="D213" s="3">
        <f>ROUND(Options!$B$21*HLOOKUP(Calculations!$E$2,Pop2016fractionQ1!$C$3:$BC$251,Pop2016fractionQ1!$BD213,FALSE),0)</f>
        <v>0</v>
      </c>
      <c r="E213" s="3">
        <f>ROUND(Options!$B$21*HLOOKUP(Calculations!$E$2,'Pop2016fractionQ1&amp;2'!$C$3:$BC$251,'Pop2016fractionQ1&amp;2'!$BD213,FALSE),0)</f>
        <v>0</v>
      </c>
      <c r="F213" s="5">
        <f>ROUND(Options!$B$21*HLOOKUP(Calculations!$E$2,PARfraction!$C$3:$BC$251,PARfraction!$BD213,FALSE),0)</f>
        <v>0</v>
      </c>
      <c r="G213" s="69">
        <v>211</v>
      </c>
    </row>
    <row r="214" spans="1:7" s="3" customFormat="1" x14ac:dyDescent="0.35">
      <c r="B214" s="3" t="s">
        <v>78</v>
      </c>
      <c r="C214" s="60">
        <f>ROUND(Options!$B$21*HLOOKUP(Calculations!$E$2,Pop2016fraction!$C$3:$BC$251,Pop2016fraction!$BD214,FALSE),0)</f>
        <v>0</v>
      </c>
      <c r="D214" s="3">
        <f>ROUND(Options!$B$21*HLOOKUP(Calculations!$E$2,Pop2016fractionQ1!$C$3:$BC$251,Pop2016fractionQ1!$BD214,FALSE),0)</f>
        <v>0</v>
      </c>
      <c r="E214" s="3">
        <f>ROUND(Options!$B$21*HLOOKUP(Calculations!$E$2,'Pop2016fractionQ1&amp;2'!$C$3:$BC$251,'Pop2016fractionQ1&amp;2'!$BD214,FALSE),0)</f>
        <v>0</v>
      </c>
      <c r="F214" s="5">
        <f>ROUND(Options!$B$21*HLOOKUP(Calculations!$E$2,PARfraction!$C$3:$BC$251,PARfraction!$BD214,FALSE),0)</f>
        <v>0</v>
      </c>
      <c r="G214" s="69">
        <v>212</v>
      </c>
    </row>
    <row r="215" spans="1:7" s="3" customFormat="1" x14ac:dyDescent="0.35">
      <c r="B215" s="3" t="s">
        <v>62</v>
      </c>
      <c r="C215" s="60">
        <f>ROUND(Options!$B$21*HLOOKUP(Calculations!$E$2,Pop2016fraction!$C$3:$BC$251,Pop2016fraction!$BD215,FALSE),0)</f>
        <v>5098</v>
      </c>
      <c r="D215" s="3">
        <f>ROUND(Options!$B$21*HLOOKUP(Calculations!$E$2,Pop2016fractionQ1!$C$3:$BC$251,Pop2016fractionQ1!$BD215,FALSE),0)</f>
        <v>0</v>
      </c>
      <c r="E215" s="3">
        <f>ROUND(Options!$B$21*HLOOKUP(Calculations!$E$2,'Pop2016fractionQ1&amp;2'!$C$3:$BC$251,'Pop2016fractionQ1&amp;2'!$BD215,FALSE),0)</f>
        <v>0</v>
      </c>
      <c r="F215" s="5">
        <f>ROUND(Options!$B$21*HLOOKUP(Calculations!$E$2,PARfraction!$C$3:$BC$251,PARfraction!$BD215,FALSE),0)</f>
        <v>1913</v>
      </c>
      <c r="G215" s="69">
        <v>213</v>
      </c>
    </row>
    <row r="216" spans="1:7" s="3" customFormat="1" x14ac:dyDescent="0.35">
      <c r="B216" s="3" t="s">
        <v>63</v>
      </c>
      <c r="C216" s="60">
        <f>ROUND(Options!$B$21*HLOOKUP(Calculations!$E$2,Pop2016fraction!$C$3:$BC$251,Pop2016fraction!$BD216,FALSE),0)</f>
        <v>7670</v>
      </c>
      <c r="D216" s="3">
        <f>ROUND(Options!$B$21*HLOOKUP(Calculations!$E$2,Pop2016fractionQ1!$C$3:$BC$251,Pop2016fractionQ1!$BD216,FALSE),0)</f>
        <v>0</v>
      </c>
      <c r="E216" s="3">
        <f>ROUND(Options!$B$21*HLOOKUP(Calculations!$E$2,'Pop2016fractionQ1&amp;2'!$C$3:$BC$251,'Pop2016fractionQ1&amp;2'!$BD216,FALSE),0)</f>
        <v>0</v>
      </c>
      <c r="F216" s="5">
        <f>ROUND(Options!$B$21*HLOOKUP(Calculations!$E$2,PARfraction!$C$3:$BC$251,PARfraction!$BD216,FALSE),0)</f>
        <v>2877</v>
      </c>
      <c r="G216" s="69">
        <v>214</v>
      </c>
    </row>
    <row r="217" spans="1:7" s="3" customFormat="1" x14ac:dyDescent="0.35">
      <c r="B217" s="3" t="s">
        <v>64</v>
      </c>
      <c r="C217" s="60">
        <f>ROUND(Options!$B$21*HLOOKUP(Calculations!$E$2,Pop2016fraction!$C$3:$BC$251,Pop2016fraction!$BD217,FALSE),0)</f>
        <v>6532</v>
      </c>
      <c r="D217" s="3">
        <f>ROUND(Options!$B$21*HLOOKUP(Calculations!$E$2,Pop2016fractionQ1!$C$3:$BC$251,Pop2016fractionQ1!$BD217,FALSE),0)</f>
        <v>0</v>
      </c>
      <c r="E217" s="3">
        <f>ROUND(Options!$B$21*HLOOKUP(Calculations!$E$2,'Pop2016fractionQ1&amp;2'!$C$3:$BC$251,'Pop2016fractionQ1&amp;2'!$BD217,FALSE),0)</f>
        <v>0</v>
      </c>
      <c r="F217" s="5">
        <f>ROUND(Options!$B$21*HLOOKUP(Calculations!$E$2,PARfraction!$C$3:$BC$251,PARfraction!$BD217,FALSE),0)</f>
        <v>3231</v>
      </c>
      <c r="G217" s="69">
        <v>215</v>
      </c>
    </row>
    <row r="218" spans="1:7" s="3" customFormat="1" x14ac:dyDescent="0.35">
      <c r="B218" s="3" t="s">
        <v>65</v>
      </c>
      <c r="C218" s="60">
        <f>ROUND(Options!$B$21*HLOOKUP(Calculations!$E$2,Pop2016fraction!$C$3:$BC$251,Pop2016fraction!$BD218,FALSE),0)</f>
        <v>6383</v>
      </c>
      <c r="D218" s="3">
        <f>ROUND(Options!$B$21*HLOOKUP(Calculations!$E$2,Pop2016fractionQ1!$C$3:$BC$251,Pop2016fractionQ1!$BD218,FALSE),0)</f>
        <v>0</v>
      </c>
      <c r="E218" s="3">
        <f>ROUND(Options!$B$21*HLOOKUP(Calculations!$E$2,'Pop2016fractionQ1&amp;2'!$C$3:$BC$251,'Pop2016fractionQ1&amp;2'!$BD218,FALSE),0)</f>
        <v>0</v>
      </c>
      <c r="F218" s="5">
        <f>ROUND(Options!$B$21*HLOOKUP(Calculations!$E$2,PARfraction!$C$3:$BC$251,PARfraction!$BD218,FALSE),0)</f>
        <v>3157</v>
      </c>
      <c r="G218" s="69">
        <v>216</v>
      </c>
    </row>
    <row r="219" spans="1:7" s="3" customFormat="1" x14ac:dyDescent="0.35">
      <c r="B219" s="3" t="s">
        <v>66</v>
      </c>
      <c r="C219" s="60">
        <f>ROUND(Options!$B$21*HLOOKUP(Calculations!$E$2,Pop2016fraction!$C$3:$BC$251,Pop2016fraction!$BD219,FALSE),0)</f>
        <v>6795</v>
      </c>
      <c r="D219" s="3">
        <f>ROUND(Options!$B$21*HLOOKUP(Calculations!$E$2,Pop2016fractionQ1!$C$3:$BC$251,Pop2016fractionQ1!$BD219,FALSE),0)</f>
        <v>0</v>
      </c>
      <c r="E219" s="3">
        <f>ROUND(Options!$B$21*HLOOKUP(Calculations!$E$2,'Pop2016fractionQ1&amp;2'!$C$3:$BC$251,'Pop2016fractionQ1&amp;2'!$BD219,FALSE),0)</f>
        <v>0</v>
      </c>
      <c r="F219" s="5">
        <f>ROUND(Options!$B$21*HLOOKUP(Calculations!$E$2,PARfraction!$C$3:$BC$251,PARfraction!$BD219,FALSE),0)</f>
        <v>5079</v>
      </c>
      <c r="G219" s="69">
        <v>217</v>
      </c>
    </row>
    <row r="220" spans="1:7" s="3" customFormat="1" x14ac:dyDescent="0.35">
      <c r="B220" s="3" t="s">
        <v>67</v>
      </c>
      <c r="C220" s="60">
        <f>ROUND(Options!$B$21*HLOOKUP(Calculations!$E$2,Pop2016fraction!$C$3:$BC$251,Pop2016fraction!$BD220,FALSE),0)</f>
        <v>7366</v>
      </c>
      <c r="D220" s="3">
        <f>ROUND(Options!$B$21*HLOOKUP(Calculations!$E$2,Pop2016fractionQ1!$C$3:$BC$251,Pop2016fractionQ1!$BD220,FALSE),0)</f>
        <v>0</v>
      </c>
      <c r="E220" s="3">
        <f>ROUND(Options!$B$21*HLOOKUP(Calculations!$E$2,'Pop2016fractionQ1&amp;2'!$C$3:$BC$251,'Pop2016fractionQ1&amp;2'!$BD220,FALSE),0)</f>
        <v>0</v>
      </c>
      <c r="F220" s="5">
        <f>ROUND(Options!$B$21*HLOOKUP(Calculations!$E$2,PARfraction!$C$3:$BC$251,PARfraction!$BD220,FALSE),0)</f>
        <v>5506</v>
      </c>
      <c r="G220" s="69">
        <v>218</v>
      </c>
    </row>
    <row r="221" spans="1:7" s="3" customFormat="1" x14ac:dyDescent="0.35">
      <c r="B221" s="3" t="s">
        <v>68</v>
      </c>
      <c r="C221" s="60">
        <f>ROUND(Options!$B$21*HLOOKUP(Calculations!$E$2,Pop2016fraction!$C$3:$BC$251,Pop2016fraction!$BD221,FALSE),0)</f>
        <v>8431</v>
      </c>
      <c r="D221" s="3">
        <f>ROUND(Options!$B$21*HLOOKUP(Calculations!$E$2,Pop2016fractionQ1!$C$3:$BC$251,Pop2016fractionQ1!$BD221,FALSE),0)</f>
        <v>0</v>
      </c>
      <c r="E221" s="3">
        <f>ROUND(Options!$B$21*HLOOKUP(Calculations!$E$2,'Pop2016fractionQ1&amp;2'!$C$3:$BC$251,'Pop2016fractionQ1&amp;2'!$BD221,FALSE),0)</f>
        <v>0</v>
      </c>
      <c r="F221" s="5">
        <f>ROUND(Options!$B$21*HLOOKUP(Calculations!$E$2,PARfraction!$C$3:$BC$251,PARfraction!$BD221,FALSE),0)</f>
        <v>6426</v>
      </c>
      <c r="G221" s="69">
        <v>219</v>
      </c>
    </row>
    <row r="222" spans="1:7" s="3" customFormat="1" x14ac:dyDescent="0.35">
      <c r="B222" s="3" t="s">
        <v>69</v>
      </c>
      <c r="C222" s="60">
        <f>ROUND(Options!$B$21*HLOOKUP(Calculations!$E$2,Pop2016fraction!$C$3:$BC$251,Pop2016fraction!$BD222,FALSE),0)</f>
        <v>8561</v>
      </c>
      <c r="D222" s="3">
        <f>ROUND(Options!$B$21*HLOOKUP(Calculations!$E$2,Pop2016fractionQ1!$C$3:$BC$251,Pop2016fractionQ1!$BD222,FALSE),0)</f>
        <v>0</v>
      </c>
      <c r="E222" s="3">
        <f>ROUND(Options!$B$21*HLOOKUP(Calculations!$E$2,'Pop2016fractionQ1&amp;2'!$C$3:$BC$251,'Pop2016fractionQ1&amp;2'!$BD222,FALSE),0)</f>
        <v>0</v>
      </c>
      <c r="F222" s="5">
        <f>ROUND(Options!$B$21*HLOOKUP(Calculations!$E$2,PARfraction!$C$3:$BC$251,PARfraction!$BD222,FALSE),0)</f>
        <v>6525</v>
      </c>
      <c r="G222" s="69">
        <v>220</v>
      </c>
    </row>
    <row r="223" spans="1:7" s="3" customFormat="1" x14ac:dyDescent="0.35">
      <c r="B223" s="3" t="s">
        <v>70</v>
      </c>
      <c r="C223" s="60">
        <f>ROUND(Options!$B$21*HLOOKUP(Calculations!$E$2,Pop2016fraction!$C$3:$BC$251,Pop2016fraction!$BD223,FALSE),0)</f>
        <v>7731</v>
      </c>
      <c r="D223" s="3">
        <f>ROUND(Options!$B$21*HLOOKUP(Calculations!$E$2,Pop2016fractionQ1!$C$3:$BC$251,Pop2016fractionQ1!$BD223,FALSE),0)</f>
        <v>0</v>
      </c>
      <c r="E223" s="3">
        <f>ROUND(Options!$B$21*HLOOKUP(Calculations!$E$2,'Pop2016fractionQ1&amp;2'!$C$3:$BC$251,'Pop2016fractionQ1&amp;2'!$BD223,FALSE),0)</f>
        <v>0</v>
      </c>
      <c r="F223" s="5">
        <f>ROUND(Options!$B$21*HLOOKUP(Calculations!$E$2,PARfraction!$C$3:$BC$251,PARfraction!$BD223,FALSE),0)</f>
        <v>6502</v>
      </c>
      <c r="G223" s="69">
        <v>221</v>
      </c>
    </row>
    <row r="224" spans="1:7" s="3" customFormat="1" x14ac:dyDescent="0.35">
      <c r="B224" s="3" t="s">
        <v>71</v>
      </c>
      <c r="C224" s="60">
        <f>ROUND(Options!$B$21*HLOOKUP(Calculations!$E$2,Pop2016fraction!$C$3:$BC$251,Pop2016fraction!$BD224,FALSE),0)</f>
        <v>6789</v>
      </c>
      <c r="D224" s="3">
        <f>ROUND(Options!$B$21*HLOOKUP(Calculations!$E$2,Pop2016fractionQ1!$C$3:$BC$251,Pop2016fractionQ1!$BD224,FALSE),0)</f>
        <v>0</v>
      </c>
      <c r="E224" s="3">
        <f>ROUND(Options!$B$21*HLOOKUP(Calculations!$E$2,'Pop2016fractionQ1&amp;2'!$C$3:$BC$251,'Pop2016fractionQ1&amp;2'!$BD224,FALSE),0)</f>
        <v>0</v>
      </c>
      <c r="F224" s="5">
        <f>ROUND(Options!$B$21*HLOOKUP(Calculations!$E$2,PARfraction!$C$3:$BC$251,PARfraction!$BD224,FALSE),0)</f>
        <v>5709</v>
      </c>
      <c r="G224" s="69">
        <v>222</v>
      </c>
    </row>
    <row r="225" spans="2:7" s="3" customFormat="1" x14ac:dyDescent="0.35">
      <c r="B225" s="3" t="s">
        <v>72</v>
      </c>
      <c r="C225" s="60">
        <f>ROUND(Options!$B$21*HLOOKUP(Calculations!$E$2,Pop2016fraction!$C$3:$BC$251,Pop2016fraction!$BD225,FALSE),0)</f>
        <v>6813</v>
      </c>
      <c r="D225" s="3">
        <f>ROUND(Options!$B$21*HLOOKUP(Calculations!$E$2,Pop2016fractionQ1!$C$3:$BC$251,Pop2016fractionQ1!$BD225,FALSE),0)</f>
        <v>0</v>
      </c>
      <c r="E225" s="3">
        <f>ROUND(Options!$B$21*HLOOKUP(Calculations!$E$2,'Pop2016fractionQ1&amp;2'!$C$3:$BC$251,'Pop2016fractionQ1&amp;2'!$BD225,FALSE),0)</f>
        <v>0</v>
      </c>
      <c r="F225" s="5">
        <f>ROUND(Options!$B$21*HLOOKUP(Calculations!$E$2,PARfraction!$C$3:$BC$251,PARfraction!$BD225,FALSE),0)</f>
        <v>5551</v>
      </c>
      <c r="G225" s="69">
        <v>223</v>
      </c>
    </row>
    <row r="226" spans="2:7" s="3" customFormat="1" x14ac:dyDescent="0.35">
      <c r="B226" s="3" t="s">
        <v>73</v>
      </c>
      <c r="C226" s="60">
        <f>ROUND(Options!$B$21*HLOOKUP(Calculations!$E$2,Pop2016fraction!$C$3:$BC$251,Pop2016fraction!$BD226,FALSE),0)</f>
        <v>5190</v>
      </c>
      <c r="D226" s="3">
        <f>ROUND(Options!$B$21*HLOOKUP(Calculations!$E$2,Pop2016fractionQ1!$C$3:$BC$251,Pop2016fractionQ1!$BD226,FALSE),0)</f>
        <v>0</v>
      </c>
      <c r="E226" s="3">
        <f>ROUND(Options!$B$21*HLOOKUP(Calculations!$E$2,'Pop2016fractionQ1&amp;2'!$C$3:$BC$251,'Pop2016fractionQ1&amp;2'!$BD226,FALSE),0)</f>
        <v>0</v>
      </c>
      <c r="F226" s="5">
        <f>ROUND(Options!$B$21*HLOOKUP(Calculations!$E$2,PARfraction!$C$3:$BC$251,PARfraction!$BD226,FALSE),0)</f>
        <v>4229</v>
      </c>
      <c r="G226" s="69">
        <v>224</v>
      </c>
    </row>
    <row r="227" spans="2:7" s="3" customFormat="1" x14ac:dyDescent="0.35">
      <c r="B227" s="3" t="s">
        <v>74</v>
      </c>
      <c r="C227" s="60">
        <f>ROUND(Options!$B$21*HLOOKUP(Calculations!$E$2,Pop2016fraction!$C$3:$BC$251,Pop2016fraction!$BD227,FALSE),0)</f>
        <v>4094</v>
      </c>
      <c r="D227" s="3">
        <f>ROUND(Options!$B$21*HLOOKUP(Calculations!$E$2,Pop2016fractionQ1!$C$3:$BC$251,Pop2016fractionQ1!$BD227,FALSE),0)</f>
        <v>0</v>
      </c>
      <c r="E227" s="3">
        <f>ROUND(Options!$B$21*HLOOKUP(Calculations!$E$2,'Pop2016fractionQ1&amp;2'!$C$3:$BC$251,'Pop2016fractionQ1&amp;2'!$BD227,FALSE),0)</f>
        <v>0</v>
      </c>
      <c r="F227" s="5">
        <f>ROUND(Options!$B$21*HLOOKUP(Calculations!$E$2,PARfraction!$C$3:$BC$251,PARfraction!$BD227,FALSE),0)</f>
        <v>3720</v>
      </c>
      <c r="G227" s="69">
        <v>225</v>
      </c>
    </row>
    <row r="228" spans="2:7" s="3" customFormat="1" x14ac:dyDescent="0.35">
      <c r="B228" s="3" t="s">
        <v>75</v>
      </c>
      <c r="C228" s="60">
        <f>ROUND(Options!$B$21*HLOOKUP(Calculations!$E$2,Pop2016fraction!$C$3:$BC$251,Pop2016fraction!$BD228,FALSE),0)</f>
        <v>3156</v>
      </c>
      <c r="D228" s="3">
        <f>ROUND(Options!$B$21*HLOOKUP(Calculations!$E$2,Pop2016fractionQ1!$C$3:$BC$251,Pop2016fractionQ1!$BD228,FALSE),0)</f>
        <v>0</v>
      </c>
      <c r="E228" s="3">
        <f>ROUND(Options!$B$21*HLOOKUP(Calculations!$E$2,'Pop2016fractionQ1&amp;2'!$C$3:$BC$251,'Pop2016fractionQ1&amp;2'!$BD228,FALSE),0)</f>
        <v>0</v>
      </c>
      <c r="F228" s="5">
        <f>ROUND(Options!$B$21*HLOOKUP(Calculations!$E$2,PARfraction!$C$3:$BC$251,PARfraction!$BD228,FALSE),0)</f>
        <v>2868</v>
      </c>
      <c r="G228" s="69">
        <v>226</v>
      </c>
    </row>
    <row r="229" spans="2:7" s="3" customFormat="1" x14ac:dyDescent="0.35">
      <c r="B229" s="3" t="s">
        <v>81</v>
      </c>
      <c r="C229" s="60">
        <f>ROUND(Options!$B$21*HLOOKUP(Calculations!$E$2,Pop2016fraction!$C$3:$BC$251,Pop2016fraction!$BD229,FALSE),0)</f>
        <v>2010</v>
      </c>
      <c r="D229" s="3">
        <f>ROUND(Options!$B$21*HLOOKUP(Calculations!$E$2,Pop2016fractionQ1!$C$3:$BC$251,Pop2016fractionQ1!$BD229,FALSE),0)</f>
        <v>0</v>
      </c>
      <c r="E229" s="3">
        <f>ROUND(Options!$B$21*HLOOKUP(Calculations!$E$2,'Pop2016fractionQ1&amp;2'!$C$3:$BC$251,'Pop2016fractionQ1&amp;2'!$BD229,FALSE),0)</f>
        <v>0</v>
      </c>
      <c r="F229" s="5">
        <f>ROUND(Options!$B$21*HLOOKUP(Calculations!$E$2,PARfraction!$C$3:$BC$251,PARfraction!$BD229,FALSE),0)</f>
        <v>1827</v>
      </c>
      <c r="G229" s="69">
        <v>227</v>
      </c>
    </row>
    <row r="230" spans="2:7" s="3" customFormat="1" x14ac:dyDescent="0.35">
      <c r="B230" s="3" t="s">
        <v>82</v>
      </c>
      <c r="C230" s="60">
        <f>ROUND(Options!$B$21*HLOOKUP(Calculations!$E$2,Pop2016fraction!$C$3:$BC$251,Pop2016fraction!$BD230,FALSE),0)</f>
        <v>1222</v>
      </c>
      <c r="D230" s="3">
        <f>ROUND(Options!$B$21*HLOOKUP(Calculations!$E$2,Pop2016fractionQ1!$C$3:$BC$251,Pop2016fractionQ1!$BD230,FALSE),0)</f>
        <v>0</v>
      </c>
      <c r="E230" s="3">
        <f>ROUND(Options!$B$21*HLOOKUP(Calculations!$E$2,'Pop2016fractionQ1&amp;2'!$C$3:$BC$251,'Pop2016fractionQ1&amp;2'!$BD230,FALSE),0)</f>
        <v>0</v>
      </c>
      <c r="F230" s="5">
        <f>ROUND(Options!$B$21*HLOOKUP(Calculations!$E$2,PARfraction!$C$3:$BC$251,PARfraction!$BD230,FALSE),0)</f>
        <v>1111</v>
      </c>
      <c r="G230" s="69">
        <v>228</v>
      </c>
    </row>
    <row r="231" spans="2:7" s="3" customFormat="1" x14ac:dyDescent="0.35">
      <c r="B231" s="3" t="s">
        <v>76</v>
      </c>
      <c r="C231" s="60">
        <f>ROUND(Options!$B$21*HLOOKUP(Calculations!$E$2,Pop2016fraction!$C$3:$BC$251,Pop2016fraction!$BD231,FALSE),0)</f>
        <v>0</v>
      </c>
      <c r="D231" s="3">
        <f>ROUND(Options!$B$21*HLOOKUP(Calculations!$E$2,Pop2016fractionQ1!$C$3:$BC$251,Pop2016fractionQ1!$BD231,FALSE),0)</f>
        <v>0</v>
      </c>
      <c r="E231" s="3">
        <f>ROUND(Options!$B$21*HLOOKUP(Calculations!$E$2,'Pop2016fractionQ1&amp;2'!$C$3:$BC$251,'Pop2016fractionQ1&amp;2'!$BD231,FALSE),0)</f>
        <v>0</v>
      </c>
      <c r="F231" s="5">
        <f>ROUND(Options!$B$21*HLOOKUP(Calculations!$E$2,PARfraction!$C$3:$BC$251,PARfraction!$BD231,FALSE),0)</f>
        <v>0</v>
      </c>
      <c r="G231" s="69">
        <v>229</v>
      </c>
    </row>
    <row r="232" spans="2:7" s="3" customFormat="1" x14ac:dyDescent="0.35">
      <c r="B232" s="3" t="s">
        <v>46</v>
      </c>
      <c r="C232" s="60">
        <f>ROUND(Options!$B$21*HLOOKUP(Calculations!$E$2,Pop2016fraction!$C$3:$BC$251,Pop2016fraction!$BD232,FALSE),0)</f>
        <v>0</v>
      </c>
      <c r="D232" s="3">
        <f>ROUND(Options!$B$21*HLOOKUP(Calculations!$E$2,Pop2016fractionQ1!$C$3:$BC$251,Pop2016fractionQ1!$BD232,FALSE),0)</f>
        <v>0</v>
      </c>
      <c r="E232" s="3">
        <f>ROUND(Options!$B$21*HLOOKUP(Calculations!$E$2,'Pop2016fractionQ1&amp;2'!$C$3:$BC$251,'Pop2016fractionQ1&amp;2'!$BD232,FALSE),0)</f>
        <v>0</v>
      </c>
      <c r="F232" s="5">
        <f>ROUND(Options!$B$21*HLOOKUP(Calculations!$E$2,PARfraction!$C$3:$BC$251,PARfraction!$BD232,FALSE),0)</f>
        <v>0</v>
      </c>
      <c r="G232" s="69">
        <v>230</v>
      </c>
    </row>
    <row r="233" spans="2:7" s="3" customFormat="1" x14ac:dyDescent="0.35">
      <c r="B233" s="3" t="s">
        <v>77</v>
      </c>
      <c r="C233" s="60">
        <f>ROUND(Options!$B$21*HLOOKUP(Calculations!$E$2,Pop2016fraction!$C$3:$BC$251,Pop2016fraction!$BD233,FALSE),0)</f>
        <v>0</v>
      </c>
      <c r="D233" s="3">
        <f>ROUND(Options!$B$21*HLOOKUP(Calculations!$E$2,Pop2016fractionQ1!$C$3:$BC$251,Pop2016fractionQ1!$BD233,FALSE),0)</f>
        <v>0</v>
      </c>
      <c r="E233" s="3">
        <f>ROUND(Options!$B$21*HLOOKUP(Calculations!$E$2,'Pop2016fractionQ1&amp;2'!$C$3:$BC$251,'Pop2016fractionQ1&amp;2'!$BD233,FALSE),0)</f>
        <v>0</v>
      </c>
      <c r="F233" s="5">
        <f>ROUND(Options!$B$21*HLOOKUP(Calculations!$E$2,PARfraction!$C$3:$BC$251,PARfraction!$BD233,FALSE),0)</f>
        <v>0</v>
      </c>
      <c r="G233" s="69">
        <v>231</v>
      </c>
    </row>
    <row r="234" spans="2:7" s="3" customFormat="1" x14ac:dyDescent="0.35">
      <c r="B234" s="3" t="s">
        <v>47</v>
      </c>
      <c r="C234" s="60">
        <f>ROUND(Options!$B$21*HLOOKUP(Calculations!$E$2,Pop2016fraction!$C$3:$BC$251,Pop2016fraction!$BD234,FALSE),0)</f>
        <v>5429</v>
      </c>
      <c r="D234" s="3">
        <f>ROUND(Options!$B$21*HLOOKUP(Calculations!$E$2,Pop2016fractionQ1!$C$3:$BC$251,Pop2016fractionQ1!$BD234,FALSE),0)</f>
        <v>0</v>
      </c>
      <c r="E234" s="3">
        <f>ROUND(Options!$B$21*HLOOKUP(Calculations!$E$2,'Pop2016fractionQ1&amp;2'!$C$3:$BC$251,'Pop2016fractionQ1&amp;2'!$BD234,FALSE),0)</f>
        <v>0</v>
      </c>
      <c r="F234" s="5">
        <f>ROUND(Options!$B$21*HLOOKUP(Calculations!$E$2,PARfraction!$C$3:$BC$251,PARfraction!$BD234,FALSE),0)</f>
        <v>1067</v>
      </c>
      <c r="G234" s="69">
        <v>232</v>
      </c>
    </row>
    <row r="235" spans="2:7" s="3" customFormat="1" x14ac:dyDescent="0.35">
      <c r="B235" s="3" t="s">
        <v>48</v>
      </c>
      <c r="C235" s="60">
        <f>ROUND(Options!$B$21*HLOOKUP(Calculations!$E$2,Pop2016fraction!$C$3:$BC$251,Pop2016fraction!$BD235,FALSE),0)</f>
        <v>7681</v>
      </c>
      <c r="D235" s="3">
        <f>ROUND(Options!$B$21*HLOOKUP(Calculations!$E$2,Pop2016fractionQ1!$C$3:$BC$251,Pop2016fractionQ1!$BD235,FALSE),0)</f>
        <v>0</v>
      </c>
      <c r="E235" s="3">
        <f>ROUND(Options!$B$21*HLOOKUP(Calculations!$E$2,'Pop2016fractionQ1&amp;2'!$C$3:$BC$251,'Pop2016fractionQ1&amp;2'!$BD235,FALSE),0)</f>
        <v>0</v>
      </c>
      <c r="F235" s="5">
        <f>ROUND(Options!$B$21*HLOOKUP(Calculations!$E$2,PARfraction!$C$3:$BC$251,PARfraction!$BD235,FALSE),0)</f>
        <v>1509</v>
      </c>
      <c r="G235" s="69">
        <v>233</v>
      </c>
    </row>
    <row r="236" spans="2:7" s="3" customFormat="1" x14ac:dyDescent="0.35">
      <c r="B236" s="3" t="s">
        <v>49</v>
      </c>
      <c r="C236" s="60">
        <f>ROUND(Options!$B$21*HLOOKUP(Calculations!$E$2,Pop2016fraction!$C$3:$BC$251,Pop2016fraction!$BD236,FALSE),0)</f>
        <v>6917</v>
      </c>
      <c r="D236" s="3">
        <f>ROUND(Options!$B$21*HLOOKUP(Calculations!$E$2,Pop2016fractionQ1!$C$3:$BC$251,Pop2016fractionQ1!$BD236,FALSE),0)</f>
        <v>0</v>
      </c>
      <c r="E236" s="3">
        <f>ROUND(Options!$B$21*HLOOKUP(Calculations!$E$2,'Pop2016fractionQ1&amp;2'!$C$3:$BC$251,'Pop2016fractionQ1&amp;2'!$BD236,FALSE),0)</f>
        <v>0</v>
      </c>
      <c r="F236" s="5">
        <f>ROUND(Options!$B$21*HLOOKUP(Calculations!$E$2,PARfraction!$C$3:$BC$251,PARfraction!$BD236,FALSE),0)</f>
        <v>4290</v>
      </c>
      <c r="G236" s="69">
        <v>234</v>
      </c>
    </row>
    <row r="237" spans="2:7" s="3" customFormat="1" x14ac:dyDescent="0.35">
      <c r="B237" s="3" t="s">
        <v>50</v>
      </c>
      <c r="C237" s="60">
        <f>ROUND(Options!$B$21*HLOOKUP(Calculations!$E$2,Pop2016fraction!$C$3:$BC$251,Pop2016fraction!$BD237,FALSE),0)</f>
        <v>6086</v>
      </c>
      <c r="D237" s="3">
        <f>ROUND(Options!$B$21*HLOOKUP(Calculations!$E$2,Pop2016fractionQ1!$C$3:$BC$251,Pop2016fractionQ1!$BD237,FALSE),0)</f>
        <v>0</v>
      </c>
      <c r="E237" s="3">
        <f>ROUND(Options!$B$21*HLOOKUP(Calculations!$E$2,'Pop2016fractionQ1&amp;2'!$C$3:$BC$251,'Pop2016fractionQ1&amp;2'!$BD237,FALSE),0)</f>
        <v>0</v>
      </c>
      <c r="F237" s="5">
        <f>ROUND(Options!$B$21*HLOOKUP(Calculations!$E$2,PARfraction!$C$3:$BC$251,PARfraction!$BD237,FALSE),0)</f>
        <v>3775</v>
      </c>
      <c r="G237" s="69">
        <v>235</v>
      </c>
    </row>
    <row r="238" spans="2:7" s="3" customFormat="1" x14ac:dyDescent="0.35">
      <c r="B238" s="3" t="s">
        <v>51</v>
      </c>
      <c r="C238" s="60">
        <f>ROUND(Options!$B$21*HLOOKUP(Calculations!$E$2,Pop2016fraction!$C$3:$BC$251,Pop2016fraction!$BD238,FALSE),0)</f>
        <v>6440</v>
      </c>
      <c r="D238" s="3">
        <f>ROUND(Options!$B$21*HLOOKUP(Calculations!$E$2,Pop2016fractionQ1!$C$3:$BC$251,Pop2016fractionQ1!$BD238,FALSE),0)</f>
        <v>0</v>
      </c>
      <c r="E238" s="3">
        <f>ROUND(Options!$B$21*HLOOKUP(Calculations!$E$2,'Pop2016fractionQ1&amp;2'!$C$3:$BC$251,'Pop2016fractionQ1&amp;2'!$BD238,FALSE),0)</f>
        <v>0</v>
      </c>
      <c r="F238" s="5">
        <f>ROUND(Options!$B$21*HLOOKUP(Calculations!$E$2,PARfraction!$C$3:$BC$251,PARfraction!$BD238,FALSE),0)</f>
        <v>3869</v>
      </c>
      <c r="G238" s="69">
        <v>236</v>
      </c>
    </row>
    <row r="239" spans="2:7" s="3" customFormat="1" x14ac:dyDescent="0.35">
      <c r="B239" s="3" t="s">
        <v>52</v>
      </c>
      <c r="C239" s="60">
        <f>ROUND(Options!$B$21*HLOOKUP(Calculations!$E$2,Pop2016fraction!$C$3:$BC$251,Pop2016fraction!$BD239,FALSE),0)</f>
        <v>7085</v>
      </c>
      <c r="D239" s="3">
        <f>ROUND(Options!$B$21*HLOOKUP(Calculations!$E$2,Pop2016fractionQ1!$C$3:$BC$251,Pop2016fractionQ1!$BD239,FALSE),0)</f>
        <v>0</v>
      </c>
      <c r="E239" s="3">
        <f>ROUND(Options!$B$21*HLOOKUP(Calculations!$E$2,'Pop2016fractionQ1&amp;2'!$C$3:$BC$251,'Pop2016fractionQ1&amp;2'!$BD239,FALSE),0)</f>
        <v>0</v>
      </c>
      <c r="F239" s="5">
        <f>ROUND(Options!$B$21*HLOOKUP(Calculations!$E$2,PARfraction!$C$3:$BC$251,PARfraction!$BD239,FALSE),0)</f>
        <v>4256</v>
      </c>
      <c r="G239" s="69">
        <v>237</v>
      </c>
    </row>
    <row r="240" spans="2:7" s="3" customFormat="1" x14ac:dyDescent="0.35">
      <c r="B240" s="3" t="s">
        <v>53</v>
      </c>
      <c r="C240" s="60">
        <f>ROUND(Options!$B$21*HLOOKUP(Calculations!$E$2,Pop2016fraction!$C$3:$BC$251,Pop2016fraction!$BD240,FALSE),0)</f>
        <v>7942</v>
      </c>
      <c r="D240" s="3">
        <f>ROUND(Options!$B$21*HLOOKUP(Calculations!$E$2,Pop2016fractionQ1!$C$3:$BC$251,Pop2016fractionQ1!$BD240,FALSE),0)</f>
        <v>0</v>
      </c>
      <c r="E240" s="3">
        <f>ROUND(Options!$B$21*HLOOKUP(Calculations!$E$2,'Pop2016fractionQ1&amp;2'!$C$3:$BC$251,'Pop2016fractionQ1&amp;2'!$BD240,FALSE),0)</f>
        <v>0</v>
      </c>
      <c r="F240" s="5">
        <f>ROUND(Options!$B$21*HLOOKUP(Calculations!$E$2,PARfraction!$C$3:$BC$251,PARfraction!$BD240,FALSE),0)</f>
        <v>7105</v>
      </c>
      <c r="G240" s="69">
        <v>238</v>
      </c>
    </row>
    <row r="241" spans="2:7" s="3" customFormat="1" x14ac:dyDescent="0.35">
      <c r="B241" s="3" t="s">
        <v>54</v>
      </c>
      <c r="C241" s="60">
        <f>ROUND(Options!$B$21*HLOOKUP(Calculations!$E$2,Pop2016fraction!$C$3:$BC$251,Pop2016fraction!$BD241,FALSE),0)</f>
        <v>8080</v>
      </c>
      <c r="D241" s="3">
        <f>ROUND(Options!$B$21*HLOOKUP(Calculations!$E$2,Pop2016fractionQ1!$C$3:$BC$251,Pop2016fractionQ1!$BD241,FALSE),0)</f>
        <v>0</v>
      </c>
      <c r="E241" s="3">
        <f>ROUND(Options!$B$21*HLOOKUP(Calculations!$E$2,'Pop2016fractionQ1&amp;2'!$C$3:$BC$251,'Pop2016fractionQ1&amp;2'!$BD241,FALSE),0)</f>
        <v>0</v>
      </c>
      <c r="F241" s="5">
        <f>ROUND(Options!$B$21*HLOOKUP(Calculations!$E$2,PARfraction!$C$3:$BC$251,PARfraction!$BD241,FALSE),0)</f>
        <v>7229</v>
      </c>
      <c r="G241" s="69">
        <v>239</v>
      </c>
    </row>
    <row r="242" spans="2:7" s="3" customFormat="1" x14ac:dyDescent="0.35">
      <c r="B242" s="3" t="s">
        <v>55</v>
      </c>
      <c r="C242" s="60">
        <f>ROUND(Options!$B$21*HLOOKUP(Calculations!$E$2,Pop2016fraction!$C$3:$BC$251,Pop2016fraction!$BD242,FALSE),0)</f>
        <v>7349</v>
      </c>
      <c r="D242" s="3">
        <f>ROUND(Options!$B$21*HLOOKUP(Calculations!$E$2,Pop2016fractionQ1!$C$3:$BC$251,Pop2016fractionQ1!$BD242,FALSE),0)</f>
        <v>0</v>
      </c>
      <c r="E242" s="3">
        <f>ROUND(Options!$B$21*HLOOKUP(Calculations!$E$2,'Pop2016fractionQ1&amp;2'!$C$3:$BC$251,'Pop2016fractionQ1&amp;2'!$BD242,FALSE),0)</f>
        <v>0</v>
      </c>
      <c r="F242" s="5">
        <f>ROUND(Options!$B$21*HLOOKUP(Calculations!$E$2,PARfraction!$C$3:$BC$251,PARfraction!$BD242,FALSE),0)</f>
        <v>8584</v>
      </c>
      <c r="G242" s="69">
        <v>240</v>
      </c>
    </row>
    <row r="243" spans="2:7" s="3" customFormat="1" x14ac:dyDescent="0.35">
      <c r="B243" s="3" t="s">
        <v>56</v>
      </c>
      <c r="C243" s="60">
        <f>ROUND(Options!$B$21*HLOOKUP(Calculations!$E$2,Pop2016fraction!$C$3:$BC$251,Pop2016fraction!$BD243,FALSE),0)</f>
        <v>6457</v>
      </c>
      <c r="D243" s="3">
        <f>ROUND(Options!$B$21*HLOOKUP(Calculations!$E$2,Pop2016fractionQ1!$C$3:$BC$251,Pop2016fractionQ1!$BD243,FALSE),0)</f>
        <v>0</v>
      </c>
      <c r="E243" s="3">
        <f>ROUND(Options!$B$21*HLOOKUP(Calculations!$E$2,'Pop2016fractionQ1&amp;2'!$C$3:$BC$251,'Pop2016fractionQ1&amp;2'!$BD243,FALSE),0)</f>
        <v>0</v>
      </c>
      <c r="F243" s="5">
        <f>ROUND(Options!$B$21*HLOOKUP(Calculations!$E$2,PARfraction!$C$3:$BC$251,PARfraction!$BD243,FALSE),0)</f>
        <v>7542</v>
      </c>
      <c r="G243" s="69">
        <v>241</v>
      </c>
    </row>
    <row r="244" spans="2:7" s="3" customFormat="1" x14ac:dyDescent="0.35">
      <c r="B244" s="3" t="s">
        <v>57</v>
      </c>
      <c r="C244" s="60">
        <f>ROUND(Options!$B$21*HLOOKUP(Calculations!$E$2,Pop2016fraction!$C$3:$BC$251,Pop2016fraction!$BD244,FALSE),0)</f>
        <v>6394</v>
      </c>
      <c r="D244" s="3">
        <f>ROUND(Options!$B$21*HLOOKUP(Calculations!$E$2,Pop2016fractionQ1!$C$3:$BC$251,Pop2016fractionQ1!$BD244,FALSE),0)</f>
        <v>0</v>
      </c>
      <c r="E244" s="3">
        <f>ROUND(Options!$B$21*HLOOKUP(Calculations!$E$2,'Pop2016fractionQ1&amp;2'!$C$3:$BC$251,'Pop2016fractionQ1&amp;2'!$BD244,FALSE),0)</f>
        <v>0</v>
      </c>
      <c r="F244" s="5">
        <f>ROUND(Options!$B$21*HLOOKUP(Calculations!$E$2,PARfraction!$C$3:$BC$251,PARfraction!$BD244,FALSE),0)</f>
        <v>6087</v>
      </c>
      <c r="G244" s="69">
        <v>242</v>
      </c>
    </row>
    <row r="245" spans="2:7" s="3" customFormat="1" x14ac:dyDescent="0.35">
      <c r="B245" s="3" t="s">
        <v>58</v>
      </c>
      <c r="C245" s="60">
        <f>ROUND(Options!$B$21*HLOOKUP(Calculations!$E$2,Pop2016fraction!$C$3:$BC$251,Pop2016fraction!$BD245,FALSE),0)</f>
        <v>4573</v>
      </c>
      <c r="D245" s="3">
        <f>ROUND(Options!$B$21*HLOOKUP(Calculations!$E$2,Pop2016fractionQ1!$C$3:$BC$251,Pop2016fractionQ1!$BD245,FALSE),0)</f>
        <v>0</v>
      </c>
      <c r="E245" s="3">
        <f>ROUND(Options!$B$21*HLOOKUP(Calculations!$E$2,'Pop2016fractionQ1&amp;2'!$C$3:$BC$251,'Pop2016fractionQ1&amp;2'!$BD245,FALSE),0)</f>
        <v>0</v>
      </c>
      <c r="F245" s="5">
        <f>ROUND(Options!$B$21*HLOOKUP(Calculations!$E$2,PARfraction!$C$3:$BC$251,PARfraction!$BD245,FALSE),0)</f>
        <v>4353</v>
      </c>
      <c r="G245" s="69">
        <v>243</v>
      </c>
    </row>
    <row r="246" spans="2:7" s="3" customFormat="1" x14ac:dyDescent="0.35">
      <c r="B246" s="3" t="s">
        <v>59</v>
      </c>
      <c r="C246" s="60">
        <f>ROUND(Options!$B$21*HLOOKUP(Calculations!$E$2,Pop2016fraction!$C$3:$BC$251,Pop2016fraction!$BD246,FALSE),0)</f>
        <v>3324</v>
      </c>
      <c r="D246" s="3">
        <f>ROUND(Options!$B$21*HLOOKUP(Calculations!$E$2,Pop2016fractionQ1!$C$3:$BC$251,Pop2016fractionQ1!$BD246,FALSE),0)</f>
        <v>0</v>
      </c>
      <c r="E246" s="3">
        <f>ROUND(Options!$B$21*HLOOKUP(Calculations!$E$2,'Pop2016fractionQ1&amp;2'!$C$3:$BC$251,'Pop2016fractionQ1&amp;2'!$BD246,FALSE),0)</f>
        <v>0</v>
      </c>
      <c r="F246" s="5">
        <f>ROUND(Options!$B$21*HLOOKUP(Calculations!$E$2,PARfraction!$C$3:$BC$251,PARfraction!$BD246,FALSE),0)</f>
        <v>1946</v>
      </c>
      <c r="G246" s="69">
        <v>244</v>
      </c>
    </row>
    <row r="247" spans="2:7" s="3" customFormat="1" x14ac:dyDescent="0.35">
      <c r="B247" s="3" t="s">
        <v>60</v>
      </c>
      <c r="C247" s="60">
        <f>ROUND(Options!$B$21*HLOOKUP(Calculations!$E$2,Pop2016fraction!$C$3:$BC$251,Pop2016fraction!$BD247,FALSE),0)</f>
        <v>2386</v>
      </c>
      <c r="D247" s="3">
        <f>ROUND(Options!$B$21*HLOOKUP(Calculations!$E$2,Pop2016fractionQ1!$C$3:$BC$251,Pop2016fractionQ1!$BD247,FALSE),0)</f>
        <v>0</v>
      </c>
      <c r="E247" s="3">
        <f>ROUND(Options!$B$21*HLOOKUP(Calculations!$E$2,'Pop2016fractionQ1&amp;2'!$C$3:$BC$251,'Pop2016fractionQ1&amp;2'!$BD247,FALSE),0)</f>
        <v>0</v>
      </c>
      <c r="F247" s="5">
        <f>ROUND(Options!$B$21*HLOOKUP(Calculations!$E$2,PARfraction!$C$3:$BC$251,PARfraction!$BD247,FALSE),0)</f>
        <v>1397</v>
      </c>
      <c r="G247" s="69">
        <v>245</v>
      </c>
    </row>
    <row r="248" spans="2:7" s="3" customFormat="1" x14ac:dyDescent="0.35">
      <c r="B248" s="3" t="s">
        <v>80</v>
      </c>
      <c r="C248" s="60">
        <f>ROUND(Options!$B$21*HLOOKUP(Calculations!$E$2,Pop2016fraction!$C$3:$BC$251,Pop2016fraction!$BD248,FALSE),0)</f>
        <v>1224</v>
      </c>
      <c r="D248" s="3">
        <f>ROUND(Options!$B$21*HLOOKUP(Calculations!$E$2,Pop2016fractionQ1!$C$3:$BC$251,Pop2016fractionQ1!$BD248,FALSE),0)</f>
        <v>0</v>
      </c>
      <c r="E248" s="3">
        <f>ROUND(Options!$B$21*HLOOKUP(Calculations!$E$2,'Pop2016fractionQ1&amp;2'!$C$3:$BC$251,'Pop2016fractionQ1&amp;2'!$BD248,FALSE),0)</f>
        <v>0</v>
      </c>
      <c r="F248" s="5">
        <f>ROUND(Options!$B$21*HLOOKUP(Calculations!$E$2,PARfraction!$C$3:$BC$251,PARfraction!$BD248,FALSE),0)</f>
        <v>717</v>
      </c>
      <c r="G248" s="69">
        <v>246</v>
      </c>
    </row>
    <row r="249" spans="2:7" s="4" customFormat="1" x14ac:dyDescent="0.35">
      <c r="B249" s="4" t="s">
        <v>79</v>
      </c>
      <c r="C249" s="62">
        <f>ROUND(Options!$B$21*HLOOKUP(Calculations!$E$2,Pop2016fraction!$C$3:$BC$251,Pop2016fraction!$BD249,FALSE),0)</f>
        <v>540</v>
      </c>
      <c r="D249" s="4">
        <f>ROUND(Options!$B$21*HLOOKUP(Calculations!$E$2,Pop2016fractionQ1!$C$3:$BC$251,Pop2016fractionQ1!$BD249,FALSE),0)</f>
        <v>0</v>
      </c>
      <c r="E249" s="4">
        <f>ROUND(Options!$B$21*HLOOKUP(Calculations!$E$2,'Pop2016fractionQ1&amp;2'!$C$3:$BC$251,'Pop2016fractionQ1&amp;2'!$BD249,FALSE),0)</f>
        <v>0</v>
      </c>
      <c r="F249" s="8">
        <f>ROUND(Options!$B$21*HLOOKUP(Calculations!$E$2,PARfraction!$C$3:$BC$251,PARfraction!$BD249,FALSE),0)</f>
        <v>316</v>
      </c>
      <c r="G249" s="70">
        <v>247</v>
      </c>
    </row>
    <row r="250" spans="2:7" x14ac:dyDescent="0.35">
      <c r="G250" s="69"/>
    </row>
    <row r="251" spans="2:7" x14ac:dyDescent="0.35">
      <c r="G251" s="69"/>
    </row>
    <row r="252" spans="2:7" x14ac:dyDescent="0.35">
      <c r="G252" s="69"/>
    </row>
    <row r="253" spans="2:7" x14ac:dyDescent="0.35">
      <c r="G253" s="69"/>
    </row>
    <row r="254" spans="2:7" x14ac:dyDescent="0.35">
      <c r="G254" s="69"/>
    </row>
    <row r="255" spans="2:7" x14ac:dyDescent="0.35">
      <c r="G255" s="69"/>
    </row>
    <row r="256" spans="2:7" x14ac:dyDescent="0.35">
      <c r="G256" s="69"/>
    </row>
  </sheetData>
  <sortState columnSort="1" ref="BE1:BJ253">
    <sortCondition ref="BE3:BJ3"/>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2:O73"/>
  <sheetViews>
    <sheetView showGridLines="0" showRowColHeaders="0" zoomScaleNormal="100" workbookViewId="0"/>
  </sheetViews>
  <sheetFormatPr defaultRowHeight="15.5" x14ac:dyDescent="0.35"/>
  <cols>
    <col min="1" max="1" width="2.3046875" style="17" customWidth="1"/>
    <col min="2" max="8" width="9.23046875" style="17"/>
    <col min="9" max="9" width="16.765625" style="17" customWidth="1"/>
    <col min="10" max="16384" width="9.23046875" style="17"/>
  </cols>
  <sheetData>
    <row r="2" spans="2:15" x14ac:dyDescent="0.35">
      <c r="B2" s="200" t="s">
        <v>644</v>
      </c>
      <c r="C2" s="201"/>
      <c r="D2" s="201"/>
      <c r="E2" s="201"/>
      <c r="F2" s="201"/>
      <c r="G2" s="201"/>
      <c r="H2" s="201"/>
      <c r="I2" s="201"/>
      <c r="J2" s="202"/>
      <c r="K2" s="202"/>
      <c r="L2" s="202"/>
      <c r="M2" s="202"/>
      <c r="N2" s="202"/>
      <c r="O2" s="202"/>
    </row>
    <row r="3" spans="2:15" x14ac:dyDescent="0.35">
      <c r="B3" s="13"/>
    </row>
    <row r="4" spans="2:15" x14ac:dyDescent="0.35">
      <c r="B4" s="203" t="s">
        <v>645</v>
      </c>
      <c r="C4" s="203"/>
      <c r="D4" s="203"/>
      <c r="E4" s="203"/>
      <c r="F4" s="203"/>
      <c r="G4" s="203"/>
      <c r="H4" s="203"/>
      <c r="I4" s="203"/>
      <c r="J4" s="203"/>
      <c r="K4" s="203"/>
      <c r="L4" s="203"/>
      <c r="M4" s="203"/>
      <c r="N4" s="203"/>
      <c r="O4" s="203"/>
    </row>
    <row r="5" spans="2:15" x14ac:dyDescent="0.35">
      <c r="B5" s="203" t="s">
        <v>646</v>
      </c>
      <c r="C5" s="203"/>
      <c r="D5" s="203"/>
      <c r="E5" s="203"/>
      <c r="F5" s="203"/>
      <c r="G5" s="203"/>
      <c r="H5" s="203"/>
      <c r="I5" s="203"/>
      <c r="J5" s="203"/>
      <c r="K5" s="203"/>
      <c r="L5" s="203"/>
      <c r="M5" s="203"/>
      <c r="N5" s="203"/>
      <c r="O5" s="203"/>
    </row>
    <row r="6" spans="2:15" x14ac:dyDescent="0.35">
      <c r="B6" s="203" t="s">
        <v>647</v>
      </c>
      <c r="C6" s="203"/>
      <c r="D6" s="203"/>
      <c r="E6" s="203"/>
      <c r="F6" s="203"/>
      <c r="G6" s="203"/>
      <c r="H6" s="203"/>
      <c r="I6" s="203"/>
      <c r="J6" s="203"/>
      <c r="K6" s="203"/>
      <c r="L6" s="203"/>
      <c r="M6" s="203"/>
      <c r="N6" s="203"/>
      <c r="O6" s="203"/>
    </row>
    <row r="8" spans="2:15" x14ac:dyDescent="0.35">
      <c r="B8" s="13" t="s">
        <v>648</v>
      </c>
    </row>
    <row r="9" spans="2:15" x14ac:dyDescent="0.35">
      <c r="B9" s="17" t="s">
        <v>649</v>
      </c>
    </row>
    <row r="10" spans="2:15" x14ac:dyDescent="0.35">
      <c r="B10" s="178" t="s">
        <v>706</v>
      </c>
      <c r="C10" s="178"/>
      <c r="D10" s="178"/>
      <c r="E10" s="178"/>
      <c r="F10" s="178"/>
    </row>
    <row r="11" spans="2:15" x14ac:dyDescent="0.35">
      <c r="B11" s="178" t="s">
        <v>707</v>
      </c>
      <c r="C11" s="178"/>
      <c r="D11" s="178"/>
      <c r="E11" s="178"/>
      <c r="F11" s="178"/>
    </row>
    <row r="13" spans="2:15" x14ac:dyDescent="0.35">
      <c r="B13" s="205" t="s">
        <v>650</v>
      </c>
      <c r="C13" s="204"/>
    </row>
    <row r="14" spans="2:15" x14ac:dyDescent="0.35">
      <c r="B14" s="17" t="s">
        <v>651</v>
      </c>
    </row>
    <row r="16" spans="2:15" x14ac:dyDescent="0.35">
      <c r="B16" s="205" t="s">
        <v>482</v>
      </c>
      <c r="C16" s="204"/>
    </row>
    <row r="17" spans="2:13" x14ac:dyDescent="0.35">
      <c r="B17" s="17" t="s">
        <v>652</v>
      </c>
    </row>
    <row r="18" spans="2:13" x14ac:dyDescent="0.35">
      <c r="C18" s="179" t="s">
        <v>543</v>
      </c>
      <c r="D18" s="177"/>
      <c r="E18" s="177"/>
      <c r="F18" s="177" t="s">
        <v>716</v>
      </c>
      <c r="G18" s="177"/>
      <c r="H18" s="177"/>
      <c r="I18" s="197"/>
      <c r="J18" s="177"/>
      <c r="L18" s="177"/>
      <c r="M18" s="177"/>
    </row>
    <row r="19" spans="2:13" x14ac:dyDescent="0.35">
      <c r="C19" s="179" t="s">
        <v>544</v>
      </c>
      <c r="D19" s="177"/>
      <c r="E19" s="177"/>
      <c r="F19" s="177" t="s">
        <v>545</v>
      </c>
      <c r="G19" s="177"/>
      <c r="H19" s="177"/>
      <c r="I19" s="177"/>
      <c r="J19" s="177"/>
      <c r="K19" s="206"/>
      <c r="L19" s="177"/>
    </row>
    <row r="20" spans="2:13" x14ac:dyDescent="0.35">
      <c r="C20" s="179"/>
      <c r="D20" s="177"/>
      <c r="E20" s="177"/>
      <c r="F20" s="177" t="s">
        <v>546</v>
      </c>
      <c r="G20" s="177"/>
      <c r="H20" s="177"/>
      <c r="I20" s="177"/>
      <c r="J20" s="177"/>
      <c r="K20" s="206"/>
      <c r="L20" s="177"/>
    </row>
    <row r="21" spans="2:13" x14ac:dyDescent="0.35">
      <c r="C21" s="179" t="s">
        <v>547</v>
      </c>
      <c r="D21" s="177"/>
      <c r="E21" s="177"/>
      <c r="F21" s="17" t="s">
        <v>717</v>
      </c>
      <c r="G21" s="177"/>
      <c r="H21" s="177"/>
      <c r="I21" s="177"/>
      <c r="J21" s="177"/>
      <c r="K21" s="177"/>
      <c r="L21" s="177"/>
    </row>
    <row r="22" spans="2:13" x14ac:dyDescent="0.35">
      <c r="C22" s="179"/>
      <c r="D22" s="177"/>
      <c r="E22" s="177"/>
      <c r="F22" s="17" t="s">
        <v>718</v>
      </c>
      <c r="G22" s="177"/>
      <c r="H22" s="177"/>
      <c r="I22" s="177"/>
      <c r="J22" s="177"/>
      <c r="K22" s="177"/>
      <c r="L22" s="177"/>
    </row>
    <row r="23" spans="2:13" x14ac:dyDescent="0.35">
      <c r="C23" s="179"/>
      <c r="D23" s="177"/>
      <c r="E23" s="177"/>
      <c r="F23" s="17" t="s">
        <v>719</v>
      </c>
      <c r="G23" s="177"/>
      <c r="H23" s="177"/>
      <c r="I23" s="177"/>
      <c r="J23" s="177"/>
      <c r="K23" s="177"/>
      <c r="L23" s="177"/>
    </row>
    <row r="24" spans="2:13" x14ac:dyDescent="0.35">
      <c r="C24" s="179"/>
      <c r="D24" s="177"/>
      <c r="E24" s="177"/>
      <c r="F24" s="17" t="s">
        <v>720</v>
      </c>
      <c r="G24" s="177"/>
      <c r="H24" s="177"/>
      <c r="I24" s="177"/>
      <c r="J24" s="177"/>
      <c r="K24" s="177"/>
      <c r="L24" s="177"/>
    </row>
    <row r="25" spans="2:13" x14ac:dyDescent="0.35">
      <c r="C25" s="179"/>
      <c r="D25" s="177"/>
      <c r="E25" s="177"/>
      <c r="F25" s="177" t="s">
        <v>548</v>
      </c>
      <c r="G25" s="177"/>
      <c r="H25" s="177"/>
      <c r="I25" s="177"/>
      <c r="J25" s="177"/>
      <c r="K25" s="177"/>
      <c r="L25" s="177"/>
    </row>
    <row r="26" spans="2:13" x14ac:dyDescent="0.35">
      <c r="C26" s="179" t="s">
        <v>549</v>
      </c>
      <c r="D26" s="177"/>
      <c r="E26" s="177"/>
      <c r="F26" s="17" t="s">
        <v>550</v>
      </c>
      <c r="G26" s="177"/>
      <c r="H26" s="177"/>
      <c r="I26" s="177"/>
      <c r="J26" s="177"/>
      <c r="K26" s="177"/>
      <c r="L26" s="177"/>
    </row>
    <row r="27" spans="2:13" x14ac:dyDescent="0.35">
      <c r="D27" s="177"/>
      <c r="E27" s="177"/>
      <c r="F27" s="177" t="s">
        <v>721</v>
      </c>
      <c r="G27" s="177"/>
      <c r="H27" s="177"/>
      <c r="I27" s="177"/>
      <c r="J27" s="177"/>
      <c r="K27" s="177"/>
      <c r="L27" s="161"/>
    </row>
    <row r="28" spans="2:13" x14ac:dyDescent="0.35">
      <c r="D28" s="177"/>
      <c r="E28" s="177"/>
      <c r="F28" s="177" t="s">
        <v>722</v>
      </c>
      <c r="G28" s="177"/>
      <c r="H28" s="177"/>
      <c r="I28" s="177"/>
      <c r="J28" s="177"/>
      <c r="K28" s="177"/>
      <c r="L28" s="161"/>
    </row>
    <row r="29" spans="2:13" x14ac:dyDescent="0.35">
      <c r="D29" s="177"/>
      <c r="E29" s="177"/>
      <c r="F29" s="177"/>
      <c r="G29" s="177"/>
      <c r="H29" s="177"/>
      <c r="I29" s="177"/>
      <c r="J29" s="177"/>
      <c r="K29" s="177"/>
      <c r="L29" s="161"/>
    </row>
    <row r="30" spans="2:13" x14ac:dyDescent="0.35">
      <c r="D30" s="177"/>
      <c r="E30" s="177"/>
      <c r="F30" s="179" t="s">
        <v>551</v>
      </c>
      <c r="G30" s="13"/>
      <c r="H30" s="179"/>
      <c r="I30" s="179"/>
      <c r="J30" s="55" t="s">
        <v>552</v>
      </c>
      <c r="L30" s="13"/>
    </row>
    <row r="31" spans="2:13" x14ac:dyDescent="0.35">
      <c r="D31" s="177"/>
      <c r="E31" s="177"/>
      <c r="F31" s="161" t="s">
        <v>495</v>
      </c>
      <c r="J31" s="17" t="s">
        <v>727</v>
      </c>
    </row>
    <row r="32" spans="2:13" x14ac:dyDescent="0.35">
      <c r="D32" s="177"/>
      <c r="E32" s="177"/>
      <c r="F32" s="161" t="s">
        <v>553</v>
      </c>
      <c r="J32" s="17" t="s">
        <v>724</v>
      </c>
    </row>
    <row r="33" spans="2:10" x14ac:dyDescent="0.35">
      <c r="C33" s="177"/>
      <c r="D33" s="177"/>
      <c r="E33" s="177"/>
      <c r="F33" s="161" t="s">
        <v>512</v>
      </c>
      <c r="J33" s="17" t="s">
        <v>723</v>
      </c>
    </row>
    <row r="34" spans="2:10" x14ac:dyDescent="0.35">
      <c r="C34" s="177"/>
      <c r="D34" s="177"/>
      <c r="E34" s="177"/>
      <c r="F34" s="161"/>
      <c r="J34" s="17" t="s">
        <v>725</v>
      </c>
    </row>
    <row r="35" spans="2:10" x14ac:dyDescent="0.35">
      <c r="C35" s="177"/>
      <c r="D35" s="177"/>
      <c r="E35" s="177"/>
      <c r="F35" s="161" t="s">
        <v>515</v>
      </c>
      <c r="J35" s="17" t="s">
        <v>728</v>
      </c>
    </row>
    <row r="36" spans="2:10" x14ac:dyDescent="0.35">
      <c r="D36" s="177"/>
      <c r="E36" s="177"/>
      <c r="F36" s="17" t="s">
        <v>554</v>
      </c>
      <c r="J36" s="17" t="s">
        <v>729</v>
      </c>
    </row>
    <row r="37" spans="2:10" x14ac:dyDescent="0.35">
      <c r="D37" s="177"/>
      <c r="E37" s="177"/>
      <c r="F37" s="161" t="s">
        <v>518</v>
      </c>
      <c r="J37" s="17" t="s">
        <v>730</v>
      </c>
    </row>
    <row r="39" spans="2:10" x14ac:dyDescent="0.35">
      <c r="B39" s="205" t="s">
        <v>175</v>
      </c>
      <c r="C39" s="204"/>
    </row>
    <row r="40" spans="2:10" x14ac:dyDescent="0.35">
      <c r="B40" s="276" t="s">
        <v>711</v>
      </c>
    </row>
    <row r="41" spans="2:10" x14ac:dyDescent="0.35">
      <c r="B41" s="17" t="s">
        <v>653</v>
      </c>
    </row>
    <row r="42" spans="2:10" x14ac:dyDescent="0.35">
      <c r="B42" s="17" t="s">
        <v>654</v>
      </c>
    </row>
    <row r="43" spans="2:10" x14ac:dyDescent="0.35">
      <c r="B43" s="207" t="s">
        <v>708</v>
      </c>
    </row>
    <row r="44" spans="2:10" x14ac:dyDescent="0.35">
      <c r="B44" s="207" t="s">
        <v>715</v>
      </c>
    </row>
    <row r="45" spans="2:10" x14ac:dyDescent="0.35">
      <c r="B45" s="207" t="s">
        <v>709</v>
      </c>
    </row>
    <row r="46" spans="2:10" x14ac:dyDescent="0.35">
      <c r="B46" s="207" t="s">
        <v>710</v>
      </c>
      <c r="H46" s="197"/>
    </row>
    <row r="47" spans="2:10" x14ac:dyDescent="0.35">
      <c r="B47" s="208" t="s">
        <v>726</v>
      </c>
    </row>
    <row r="48" spans="2:10" customFormat="1" x14ac:dyDescent="0.35"/>
    <row r="49" spans="2:14" x14ac:dyDescent="0.35">
      <c r="B49" s="205" t="s">
        <v>655</v>
      </c>
      <c r="C49" s="204"/>
    </row>
    <row r="50" spans="2:14" x14ac:dyDescent="0.35">
      <c r="B50" s="209" t="s">
        <v>712</v>
      </c>
      <c r="C50" s="207"/>
    </row>
    <row r="51" spans="2:14" ht="18" x14ac:dyDescent="0.35">
      <c r="B51" s="207" t="s">
        <v>713</v>
      </c>
      <c r="L51" s="480"/>
      <c r="M51" s="480"/>
      <c r="N51" s="178"/>
    </row>
    <row r="52" spans="2:14" x14ac:dyDescent="0.35">
      <c r="B52" s="207" t="s">
        <v>656</v>
      </c>
    </row>
    <row r="53" spans="2:14" x14ac:dyDescent="0.35">
      <c r="B53" s="207" t="s">
        <v>714</v>
      </c>
      <c r="D53" s="208"/>
    </row>
    <row r="54" spans="2:14" x14ac:dyDescent="0.35">
      <c r="D54" s="208"/>
    </row>
    <row r="55" spans="2:14" x14ac:dyDescent="0.35">
      <c r="B55" s="210" t="s">
        <v>657</v>
      </c>
      <c r="C55" s="204"/>
    </row>
    <row r="56" spans="2:14" x14ac:dyDescent="0.35">
      <c r="B56" s="208" t="s">
        <v>658</v>
      </c>
    </row>
    <row r="57" spans="2:14" x14ac:dyDescent="0.35">
      <c r="B57" s="208" t="s">
        <v>659</v>
      </c>
    </row>
    <row r="58" spans="2:14" x14ac:dyDescent="0.35">
      <c r="B58" s="208" t="s">
        <v>660</v>
      </c>
    </row>
    <row r="59" spans="2:14" x14ac:dyDescent="0.35">
      <c r="B59" s="211"/>
    </row>
    <row r="60" spans="2:14" x14ac:dyDescent="0.35">
      <c r="B60" s="13" t="s">
        <v>661</v>
      </c>
    </row>
    <row r="61" spans="2:14" x14ac:dyDescent="0.35">
      <c r="B61" s="212" t="s">
        <v>662</v>
      </c>
      <c r="D61" s="208" t="s">
        <v>663</v>
      </c>
    </row>
    <row r="62" spans="2:14" x14ac:dyDescent="0.35">
      <c r="B62" s="212" t="s">
        <v>664</v>
      </c>
      <c r="D62" s="208" t="s">
        <v>665</v>
      </c>
    </row>
    <row r="63" spans="2:14" x14ac:dyDescent="0.35">
      <c r="B63" s="213" t="s">
        <v>641</v>
      </c>
      <c r="D63" s="208" t="s">
        <v>666</v>
      </c>
    </row>
    <row r="64" spans="2:14" x14ac:dyDescent="0.35">
      <c r="B64" s="211"/>
    </row>
    <row r="65" spans="2:2" x14ac:dyDescent="0.35">
      <c r="B65" s="13" t="s">
        <v>667</v>
      </c>
    </row>
    <row r="66" spans="2:2" x14ac:dyDescent="0.35">
      <c r="B66" s="17" t="s">
        <v>668</v>
      </c>
    </row>
    <row r="67" spans="2:2" x14ac:dyDescent="0.35">
      <c r="B67" s="208" t="s">
        <v>669</v>
      </c>
    </row>
    <row r="68" spans="2:2" x14ac:dyDescent="0.35">
      <c r="B68" s="208" t="s">
        <v>670</v>
      </c>
    </row>
    <row r="69" spans="2:2" x14ac:dyDescent="0.35">
      <c r="B69" s="208" t="s">
        <v>671</v>
      </c>
    </row>
    <row r="70" spans="2:2" x14ac:dyDescent="0.35">
      <c r="B70" s="208" t="s">
        <v>672</v>
      </c>
    </row>
    <row r="71" spans="2:2" x14ac:dyDescent="0.35">
      <c r="B71" s="208" t="s">
        <v>673</v>
      </c>
    </row>
    <row r="72" spans="2:2" x14ac:dyDescent="0.35">
      <c r="B72" s="208" t="s">
        <v>674</v>
      </c>
    </row>
    <row r="73" spans="2:2" x14ac:dyDescent="0.35">
      <c r="B73" s="208" t="s">
        <v>675</v>
      </c>
    </row>
  </sheetData>
  <hyperlinks>
    <hyperlink ref="B61" location="Options!A1" display="Options tab"/>
    <hyperlink ref="B62" location="Results!A1" display="Results tab"/>
    <hyperlink ref="B63" r:id="rId1"/>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Q32"/>
  <sheetViews>
    <sheetView showGridLines="0" showRowColHeaders="0" zoomScaleNormal="100" workbookViewId="0"/>
  </sheetViews>
  <sheetFormatPr defaultColWidth="8.69140625" defaultRowHeight="18" customHeight="1" x14ac:dyDescent="0.35"/>
  <cols>
    <col min="1" max="1" width="1.61328125" style="269" customWidth="1"/>
    <col min="2" max="2" width="43.61328125" style="13" customWidth="1"/>
    <col min="3" max="3" width="1.69140625" style="269" customWidth="1"/>
    <col min="4" max="4" width="2.07421875" style="17" customWidth="1"/>
    <col min="5" max="5" width="34.23046875" style="17" customWidth="1"/>
    <col min="6" max="8" width="17.3828125" style="17" customWidth="1"/>
    <col min="9" max="10" width="9.61328125" style="17" customWidth="1"/>
    <col min="11" max="16384" width="8.69140625" style="17"/>
  </cols>
  <sheetData>
    <row r="1" spans="1:17" ht="10" customHeight="1" x14ac:dyDescent="0.35">
      <c r="A1" s="223"/>
      <c r="B1" s="224"/>
      <c r="C1" s="223"/>
    </row>
    <row r="2" spans="1:17" ht="18" customHeight="1" x14ac:dyDescent="0.35">
      <c r="A2" s="223"/>
      <c r="B2" s="225" t="s">
        <v>284</v>
      </c>
      <c r="C2" s="223"/>
      <c r="E2" s="225" t="s">
        <v>206</v>
      </c>
      <c r="F2" s="225"/>
      <c r="G2" s="225"/>
      <c r="H2" s="225"/>
    </row>
    <row r="3" spans="1:17" ht="10" customHeight="1" x14ac:dyDescent="0.35">
      <c r="A3" s="223"/>
      <c r="B3" s="226"/>
      <c r="C3" s="223"/>
      <c r="E3" s="209"/>
      <c r="F3" s="209"/>
      <c r="G3" s="209"/>
      <c r="H3" s="209"/>
    </row>
    <row r="4" spans="1:17" ht="18" customHeight="1" x14ac:dyDescent="0.35">
      <c r="A4" s="223"/>
      <c r="B4" s="227" t="s">
        <v>692</v>
      </c>
      <c r="C4" s="223"/>
      <c r="E4" s="228" t="s">
        <v>285</v>
      </c>
      <c r="F4" s="228"/>
      <c r="G4" s="209"/>
      <c r="H4" s="209"/>
    </row>
    <row r="5" spans="1:17" ht="18" customHeight="1" x14ac:dyDescent="0.35">
      <c r="A5" s="223"/>
      <c r="B5" s="227" t="s">
        <v>487</v>
      </c>
      <c r="C5" s="223"/>
      <c r="E5" s="229" t="s">
        <v>693</v>
      </c>
      <c r="F5" s="228"/>
      <c r="G5" s="209"/>
      <c r="H5" s="209"/>
    </row>
    <row r="6" spans="1:17" ht="10" customHeight="1" thickBot="1" x14ac:dyDescent="0.4">
      <c r="A6" s="223"/>
      <c r="B6" s="227"/>
      <c r="C6" s="223"/>
      <c r="E6" s="209"/>
      <c r="F6" s="209"/>
      <c r="G6" s="209"/>
      <c r="H6" s="209"/>
    </row>
    <row r="7" spans="1:17" s="13" customFormat="1" ht="18" customHeight="1" thickBot="1" x14ac:dyDescent="0.4">
      <c r="A7" s="223"/>
      <c r="B7" s="226" t="s">
        <v>691</v>
      </c>
      <c r="C7" s="223"/>
      <c r="D7" s="17"/>
      <c r="E7" s="230" t="s">
        <v>353</v>
      </c>
      <c r="F7" s="231" t="s">
        <v>162</v>
      </c>
      <c r="G7" s="232" t="s">
        <v>490</v>
      </c>
      <c r="H7" s="233" t="s">
        <v>491</v>
      </c>
      <c r="L7" s="17"/>
      <c r="M7" s="17"/>
      <c r="N7" s="17"/>
      <c r="O7" s="17"/>
      <c r="P7" s="17"/>
      <c r="Q7" s="17"/>
    </row>
    <row r="8" spans="1:17" ht="18" customHeight="1" x14ac:dyDescent="0.35">
      <c r="A8" s="224"/>
      <c r="B8" s="234" t="s">
        <v>370</v>
      </c>
      <c r="C8" s="223"/>
      <c r="E8" s="277" t="s">
        <v>568</v>
      </c>
      <c r="F8" s="236" t="str">
        <f>CONCATENATE(FIXED(Results!E16,0)," (",FIXED(Results!F16,2),"%)")</f>
        <v>6,716 (0.59%)</v>
      </c>
      <c r="G8" s="237" t="str">
        <f>CONCATENATE(FIXED(Results!E17,0)," (",FIXED(Results!F17,2),"%)")</f>
        <v>3,145 (0.58%)</v>
      </c>
      <c r="H8" s="238" t="str">
        <f>IF(OR(Calculations!$E$2="Orkney Health Board",Calculations!$E$2="Orkney Islands Local Authority",Calculations!$E$2="Shetland Health Board",Calculations!$E$2="Western Isles Health Board",Calculations!$E$2="Shetland Islands Local Authority",Calculations!$E$2="Eilean Siar Local Authority"),"N/A", CONCATENATE(FIXED(Results!E18,0)," (",FIXED(Results!F18,2),"%)"))</f>
        <v>1,677 (0.58%)</v>
      </c>
    </row>
    <row r="9" spans="1:17" ht="18" customHeight="1" x14ac:dyDescent="0.35">
      <c r="A9" s="223"/>
      <c r="B9" s="239"/>
      <c r="C9" s="223"/>
      <c r="E9" s="278" t="s">
        <v>184</v>
      </c>
      <c r="F9" s="241" t="str">
        <f>CONCATENATE(FIXED(Results!E20,0)," (",FIXED(Results!F20,2),"%)")</f>
        <v>752 (3.48%)</v>
      </c>
      <c r="G9" s="242" t="str">
        <f>CONCATENATE(FIXED(Results!E21,0)," (",FIXED(Results!F21,2),"%)")</f>
        <v>389 (3.41%)</v>
      </c>
      <c r="H9" s="243" t="str">
        <f>IF(OR(Calculations!$E$2="Orkney Health Board",Calculations!$E$2="Orkney Islands Local Authority",Calculations!$E$2="Shetland Health Board",Calculations!$E$2="Western Isles Health Board",Calculations!$E$2="Shetland Islands Local Authority",Calculations!$E$2="Eilean Siar Local Authority"),"N/A", CONCATENATE(FIXED(Results!E22,0)," (",FIXED(Results!F22,2),"%)"))</f>
        <v>219 (3.42%)</v>
      </c>
    </row>
    <row r="10" spans="1:17" ht="18" customHeight="1" thickBot="1" x14ac:dyDescent="0.4">
      <c r="A10" s="223"/>
      <c r="B10" s="226" t="s">
        <v>160</v>
      </c>
      <c r="C10" s="223"/>
      <c r="E10" s="279" t="s">
        <v>361</v>
      </c>
      <c r="F10" s="244" t="str">
        <f>CONCATENATE(FIXED(Results!E24,0)," (",FIXED(Results!F24,2),"%)")</f>
        <v>20,908 (3.51%)</v>
      </c>
      <c r="G10" s="245" t="str">
        <f>CONCATENATE(FIXED(Results!E25,0)," (",FIXED(Results!F25,2),"%)")</f>
        <v>10,928 (3.44%)</v>
      </c>
      <c r="H10" s="246" t="str">
        <f>IF(OR(Calculations!$E$2="Orkney Health Board",Calculations!$E$2="Orkney Islands Local Authority",Calculations!$E$2="Shetland Health Board",Calculations!$E$2="Western Isles Health Board",Calculations!$E$2="Shetland Islands Local Authority",Calculations!$E$2="Eilean Siar Local Authority"),"N/A", CONCATENATE(FIXED(Results!E26,0)," (",FIXED(Results!F26,2),"%)"))</f>
        <v>6,163 (3.44%)</v>
      </c>
    </row>
    <row r="11" spans="1:17" ht="18" customHeight="1" x14ac:dyDescent="0.35">
      <c r="A11" s="223"/>
      <c r="B11" s="17" t="s">
        <v>84</v>
      </c>
      <c r="C11" s="223"/>
      <c r="E11" s="247" t="s">
        <v>354</v>
      </c>
      <c r="F11" s="248"/>
      <c r="G11" s="249"/>
      <c r="H11" s="249"/>
    </row>
    <row r="12" spans="1:17" ht="18" customHeight="1" thickBot="1" x14ac:dyDescent="0.4">
      <c r="A12" s="223"/>
      <c r="B12" s="223"/>
      <c r="C12" s="223"/>
      <c r="E12" s="209"/>
      <c r="F12" s="209"/>
      <c r="G12" s="209"/>
      <c r="I12" s="250"/>
    </row>
    <row r="13" spans="1:17" ht="18" customHeight="1" thickBot="1" x14ac:dyDescent="0.4">
      <c r="A13" s="223"/>
      <c r="B13" s="226" t="s">
        <v>161</v>
      </c>
      <c r="C13" s="223"/>
      <c r="E13" s="251" t="s">
        <v>352</v>
      </c>
      <c r="F13" s="252"/>
      <c r="G13" s="253"/>
    </row>
    <row r="14" spans="1:17" ht="18" customHeight="1" thickBot="1" x14ac:dyDescent="0.4">
      <c r="A14" s="223"/>
      <c r="B14" s="208" t="s">
        <v>143</v>
      </c>
      <c r="C14" s="223"/>
      <c r="E14" s="235" t="s">
        <v>290</v>
      </c>
      <c r="F14" s="254" t="s">
        <v>275</v>
      </c>
      <c r="G14" s="255" t="s">
        <v>274</v>
      </c>
    </row>
    <row r="15" spans="1:17" ht="18" customHeight="1" x14ac:dyDescent="0.35">
      <c r="A15" s="223"/>
      <c r="B15" s="256"/>
      <c r="C15" s="223"/>
      <c r="E15" s="277" t="s">
        <v>179</v>
      </c>
      <c r="F15" s="257" t="str">
        <f>CONCATENATE(FIXED(Results!E29,0)," (",FIXED(Results!F29,3),"%)")</f>
        <v>-74 (-0.553%)</v>
      </c>
      <c r="G15" s="258" t="str">
        <f>CONCATENATE(FIXED(Results!E33,4)," (",FIXED(Results!F33,3),"%)")</f>
        <v>0.0005 (0.025%)</v>
      </c>
    </row>
    <row r="16" spans="1:17" ht="18" customHeight="1" thickBot="1" x14ac:dyDescent="0.4">
      <c r="A16" s="223"/>
      <c r="B16" s="226" t="s">
        <v>567</v>
      </c>
      <c r="C16" s="223"/>
      <c r="E16" s="278" t="s">
        <v>569</v>
      </c>
      <c r="F16" s="259" t="str">
        <f>CONCATENATE(FIXED(Results!E30,0)," (",FIXED(Results!F30,3),"%)")</f>
        <v>-15 (-3.246%)</v>
      </c>
      <c r="G16" s="260" t="str">
        <f>CONCATENATE(FIXED(Results!E34,4)," (",FIXED(Results!F34,3),"%)")</f>
        <v>0.0100 (0.332%)</v>
      </c>
    </row>
    <row r="17" spans="1:8" ht="18" customHeight="1" thickBot="1" x14ac:dyDescent="0.4">
      <c r="A17" s="223"/>
      <c r="B17" s="261">
        <f>ROUNDDOWN(IF(OR($B$14="Even distribution",$B$14="Proportionate to need"),HLOOKUP(Calculations!$E$2,'Population at Risk'!$C$3:$BC$257,'Population at Risk'!BD255,FALSE),IF($B$14="Targeting to SIMD Q1",HLOOKUP(Calculations!$E$2,'Population at Risk'!$C$3:$BC$257,'Population at Risk'!BD256,FALSE),IF($B$14="Targeting to SIMD Q1 &amp; Q2",HLOOKUP(Calculations!$E$2,'Population at Risk'!$C$3:$BC$257,'Population at Risk'!BD257,FALSE),"error"))),0)</f>
        <v>905724</v>
      </c>
      <c r="C17" s="223"/>
      <c r="E17" s="279" t="s">
        <v>180</v>
      </c>
      <c r="F17" s="262" t="str">
        <f>CONCATENATE(FIXED(Results!E31,0)," (",FIXED(Results!F31,3),"%)")</f>
        <v>-406 (-3.259%)</v>
      </c>
      <c r="G17" s="263" t="str">
        <f>CONCATENATE(FIXED(Results!E35,4)," (",FIXED(Results!F35,3),"%)")</f>
        <v>0.0104 (0.348%)</v>
      </c>
    </row>
    <row r="18" spans="1:8" ht="18" customHeight="1" thickBot="1" x14ac:dyDescent="0.4">
      <c r="A18" s="223"/>
      <c r="B18" s="239"/>
      <c r="C18" s="223"/>
      <c r="E18" s="240" t="s">
        <v>289</v>
      </c>
      <c r="F18" s="254" t="s">
        <v>273</v>
      </c>
      <c r="G18" s="255" t="s">
        <v>272</v>
      </c>
    </row>
    <row r="19" spans="1:8" ht="18" customHeight="1" x14ac:dyDescent="0.35">
      <c r="A19" s="223"/>
      <c r="B19" s="226" t="s">
        <v>286</v>
      </c>
      <c r="C19" s="223"/>
      <c r="E19" s="277" t="s">
        <v>179</v>
      </c>
      <c r="F19" s="257" t="str">
        <f>CONCATENATE(FIXED(Results!E37,0)," (",FIXED(Results!F37,3),"%)")</f>
        <v>-88 (-0.548%)</v>
      </c>
      <c r="G19" s="258" t="str">
        <f>CONCATENATE(FIXED(Results!E41,4)," (",FIXED(Results!F41,3),"%)")</f>
        <v>0.0003 (0.041%)</v>
      </c>
    </row>
    <row r="20" spans="1:8" ht="18" customHeight="1" thickBot="1" x14ac:dyDescent="0.4">
      <c r="A20" s="223"/>
      <c r="B20" s="227" t="s">
        <v>732</v>
      </c>
      <c r="C20" s="223"/>
      <c r="E20" s="278" t="s">
        <v>569</v>
      </c>
      <c r="F20" s="259" t="str">
        <f>CONCATENATE(FIXED(Results!E38,0)," (",FIXED(Results!F38,3),"%)")</f>
        <v>-17 (-3.220%)</v>
      </c>
      <c r="G20" s="260" t="str">
        <f>CONCATENATE(FIXED(Results!E42,4)," (",FIXED(Results!F42,3),"%)")</f>
        <v>0.0033 (0.260%)</v>
      </c>
    </row>
    <row r="21" spans="1:8" ht="18" customHeight="1" thickBot="1" x14ac:dyDescent="0.4">
      <c r="A21" s="223"/>
      <c r="B21" s="264">
        <v>905724</v>
      </c>
      <c r="C21" s="223"/>
      <c r="E21" s="279" t="s">
        <v>180</v>
      </c>
      <c r="F21" s="262" t="str">
        <f>CONCATENATE(FIXED(Results!E39,0)," (",FIXED(Results!F39,3),"%)")</f>
        <v>-475 (-3.235%)</v>
      </c>
      <c r="G21" s="263" t="str">
        <f>CONCATENATE(FIXED(Results!E43,4)," (",FIXED(Results!F43,3),"%)")</f>
        <v>0.0036 (0.283%)</v>
      </c>
    </row>
    <row r="22" spans="1:8" ht="18" customHeight="1" x14ac:dyDescent="0.35">
      <c r="A22" s="223"/>
      <c r="B22" s="265" t="str">
        <f>IF(AND(OR(Calculations!$E$2="Orkney Health Board",Calculations!$E$2="Orkney Islands Local Authority",Calculations!$E$2="Shetland Health Board",Calculations!$E$2="Western Isles Health Board",Calculations!$E$2="Shetland Islands Local Authority",Calculations!$E$2="Eilean Siar Local Authority"),B14="Targeting to SIMD Q1"),"Error: No Q1 population for this area", IF(B21&gt;B17,"Too high: please check and re-enter",""))</f>
        <v/>
      </c>
      <c r="C22" s="223"/>
      <c r="E22" s="266" t="s">
        <v>694</v>
      </c>
      <c r="F22" s="247"/>
      <c r="G22" s="209"/>
      <c r="H22" s="209"/>
    </row>
    <row r="23" spans="1:8" ht="18" customHeight="1" thickBot="1" x14ac:dyDescent="0.4">
      <c r="A23" s="223"/>
      <c r="B23" s="226" t="s">
        <v>176</v>
      </c>
      <c r="C23" s="223"/>
      <c r="E23" s="248"/>
      <c r="F23" s="248"/>
      <c r="G23" s="209"/>
      <c r="H23" s="209"/>
    </row>
    <row r="24" spans="1:8" ht="18" customHeight="1" thickBot="1" x14ac:dyDescent="0.4">
      <c r="A24" s="223"/>
      <c r="B24" s="264">
        <v>2</v>
      </c>
      <c r="C24" s="223"/>
      <c r="E24" s="251" t="s">
        <v>479</v>
      </c>
      <c r="F24" s="267"/>
      <c r="G24" s="268" t="s">
        <v>470</v>
      </c>
      <c r="H24" s="209"/>
    </row>
    <row r="25" spans="1:8" ht="18" customHeight="1" x14ac:dyDescent="0.35">
      <c r="A25" s="223"/>
      <c r="B25" s="223"/>
      <c r="C25" s="223"/>
      <c r="E25" s="272" t="s">
        <v>477</v>
      </c>
      <c r="F25" s="247"/>
      <c r="G25" s="270">
        <f>Results!D50</f>
        <v>67929300</v>
      </c>
      <c r="H25" s="209"/>
    </row>
    <row r="26" spans="1:8" ht="18" customHeight="1" x14ac:dyDescent="0.35">
      <c r="E26" s="272" t="s">
        <v>478</v>
      </c>
      <c r="F26" s="247"/>
      <c r="G26" s="271"/>
      <c r="H26" s="209"/>
    </row>
    <row r="27" spans="1:8" ht="18" customHeight="1" x14ac:dyDescent="0.35">
      <c r="E27" s="272"/>
      <c r="F27" s="247" t="s">
        <v>162</v>
      </c>
      <c r="G27" s="273" t="str">
        <f>CONCATENATE(FIXED(Results!E54,0)," (",FIXED(Results!F54,3),"%)")</f>
        <v>16,871,342 (0.587%)</v>
      </c>
      <c r="H27" s="209"/>
    </row>
    <row r="28" spans="1:8" ht="18" customHeight="1" x14ac:dyDescent="0.35">
      <c r="E28" s="272"/>
      <c r="F28" s="247" t="s">
        <v>490</v>
      </c>
      <c r="G28" s="273" t="str">
        <f>CONCATENATE(FIXED(Results!E55,0)," (",FIXED(Results!F55,3),"%)")</f>
        <v>7,901,471 (0.580%)</v>
      </c>
      <c r="H28" s="209"/>
    </row>
    <row r="29" spans="1:8" ht="18" customHeight="1" thickBot="1" x14ac:dyDescent="0.4">
      <c r="E29" s="274"/>
      <c r="F29" s="280" t="s">
        <v>491</v>
      </c>
      <c r="G29" s="275" t="str">
        <f>IF(OR(Calculations!$E$2="Orkney Health Board",Calculations!$E$2="Orkney Islands Local Authority",Calculations!$E$2="Shetland Health Board",Calculations!$E$2="Western Isles Health Board",Calculations!$E$2="Shetland Islands Local Authority",Calculations!$E$2="Eilean Siar Local Authority"),"N/A", CONCATENATE(FIXED(Results!E56,0)," (",FIXED(Results!F56,3),"%)"))</f>
        <v>4,213,371 (0.581%)</v>
      </c>
      <c r="H29" s="209"/>
    </row>
    <row r="30" spans="1:8" ht="18" customHeight="1" x14ac:dyDescent="0.35">
      <c r="E30" s="276" t="s">
        <v>599</v>
      </c>
      <c r="F30" s="209"/>
      <c r="G30" s="209"/>
      <c r="H30" s="209"/>
    </row>
    <row r="31" spans="1:8" ht="18" customHeight="1" x14ac:dyDescent="0.35">
      <c r="E31" s="276"/>
      <c r="F31" s="209"/>
      <c r="G31" s="209"/>
      <c r="H31" s="209"/>
    </row>
    <row r="32" spans="1:8" ht="18" customHeight="1" x14ac:dyDescent="0.35">
      <c r="E32" s="209"/>
      <c r="F32" s="209"/>
      <c r="G32" s="209"/>
      <c r="H32" s="209"/>
    </row>
  </sheetData>
  <dataValidations xWindow="785" yWindow="471" count="7">
    <dataValidation type="whole" errorStyle="warning" allowBlank="1" showInputMessage="1" showErrorMessage="1" error="This number exceeds the number available to be treated." sqref="C16:D16">
      <formula1>0</formula1>
      <formula2>C14</formula2>
    </dataValidation>
    <dataValidation allowBlank="1" prompt="See Notes tab for further information" sqref="B14:B15"/>
    <dataValidation allowBlank="1" prompt="See notes tab for further information." sqref="B8:B9"/>
    <dataValidation type="whole" operator="lessThanOrEqual" allowBlank="1" showInputMessage="1" showErrorMessage="1" error="Make sure the number to be treated does not exceed the number available to be treated." prompt="Please enter a value less than or equal to the maximum number available." sqref="B21">
      <formula1>$B$17</formula1>
    </dataValidation>
    <dataValidation type="whole" operator="greaterThanOrEqual" allowBlank="1" showInputMessage="1" showErrorMessage="1" error="Make sure the number to treat (cell C14) does not exceed the number available (cell C12)" sqref="B17">
      <formula1>B21</formula1>
    </dataValidation>
    <dataValidation type="whole" operator="greaterThanOrEqual" allowBlank="1" showInputMessage="1" showErrorMessage="1" error="Make sure the number to treat (cell C14) does not exceed the number available (cell C12)" sqref="B18">
      <formula1>B23</formula1>
    </dataValidation>
    <dataValidation operator="lessThanOrEqual" allowBlank="1" error="Make sure the number to be treated (cell C14) does not exceed the number available to be treated (cell C12)." prompt="Please enter a value less than or equal to the maximum number available (cell B14)." sqref="B22"/>
  </dataValidations>
  <hyperlinks>
    <hyperlink ref="E4" location="Results!A1" display="Check the Results tab for a detailed breakdown of the results."/>
  </hyperlinks>
  <pageMargins left="0.70866141732283472" right="0.70866141732283472" top="0.74803149606299213" bottom="0.74803149606299213" header="0.31496062992125984" footer="0.31496062992125984"/>
  <pageSetup paperSize="9" orientation="portrait" r:id="rId1"/>
  <drawing r:id="rId2"/>
  <legacyDrawing r:id="rId3"/>
  <controls>
    <mc:AlternateContent xmlns:mc="http://schemas.openxmlformats.org/markup-compatibility/2006">
      <mc:Choice Requires="x14">
        <control shapeId="36885" r:id="rId4" name="ComboBox1">
          <controlPr defaultSize="0" autoLine="0" autoPict="0" altText="Drop-down menu of areas." linkedCell="B11" listFillRange="Lists!$B$2:$B$85" r:id="rId5">
            <anchor moveWithCells="1">
              <from>
                <xdr:col>1</xdr:col>
                <xdr:colOff>0</xdr:colOff>
                <xdr:row>9</xdr:row>
                <xdr:rowOff>203200</xdr:rowOff>
              </from>
              <to>
                <xdr:col>1</xdr:col>
                <xdr:colOff>3594100</xdr:colOff>
                <xdr:row>11</xdr:row>
                <xdr:rowOff>19050</xdr:rowOff>
              </to>
            </anchor>
          </controlPr>
        </control>
      </mc:Choice>
      <mc:Fallback>
        <control shapeId="36885" r:id="rId4" name="ComboBox1"/>
      </mc:Fallback>
    </mc:AlternateContent>
    <mc:AlternateContent xmlns:mc="http://schemas.openxmlformats.org/markup-compatibility/2006">
      <mc:Choice Requires="x14">
        <control shapeId="36886" r:id="rId6" name="ComboBox2">
          <controlPr defaultSize="0" autoLine="0" autoPict="0" altText="Drop-down menu of targeting strategies." linkedCell="B14" listFillRange="Lists!$L$2:$L$5" r:id="rId7">
            <anchor moveWithCells="1">
              <from>
                <xdr:col>1</xdr:col>
                <xdr:colOff>0</xdr:colOff>
                <xdr:row>12</xdr:row>
                <xdr:rowOff>196850</xdr:rowOff>
              </from>
              <to>
                <xdr:col>1</xdr:col>
                <xdr:colOff>3594100</xdr:colOff>
                <xdr:row>13</xdr:row>
                <xdr:rowOff>222250</xdr:rowOff>
              </to>
            </anchor>
          </controlPr>
        </control>
      </mc:Choice>
      <mc:Fallback>
        <control shapeId="36886" r:id="rId6" name="ComboBox2"/>
      </mc:Fallback>
    </mc:AlternateContent>
    <mc:AlternateContent xmlns:mc="http://schemas.openxmlformats.org/markup-compatibility/2006">
      <mc:Choice Requires="x14">
        <control shapeId="36889" r:id="rId8" name="Spinner 25">
          <controlPr defaultSize="0" autoPict="0" altText="Click up or down to increase or decrease the number of years of follow up.">
            <anchor moveWithCells="1" sizeWithCells="1">
              <from>
                <xdr:col>1</xdr:col>
                <xdr:colOff>3422650</xdr:colOff>
                <xdr:row>23</xdr:row>
                <xdr:rowOff>0</xdr:rowOff>
              </from>
              <to>
                <xdr:col>2</xdr:col>
                <xdr:colOff>0</xdr:colOff>
                <xdr:row>23</xdr:row>
                <xdr:rowOff>222250</xdr:rowOff>
              </to>
            </anchor>
          </controlPr>
        </control>
      </mc:Choice>
    </mc:AlternateContent>
  </control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B1:L59"/>
  <sheetViews>
    <sheetView showGridLines="0" showRowColHeaders="0" zoomScaleNormal="100" workbookViewId="0"/>
  </sheetViews>
  <sheetFormatPr defaultColWidth="8.69140625" defaultRowHeight="15.5" x14ac:dyDescent="0.35"/>
  <cols>
    <col min="1" max="1" width="2.3828125" style="17" customWidth="1"/>
    <col min="2" max="2" width="28.15234375" style="17" customWidth="1"/>
    <col min="3" max="3" width="19.4609375" style="208" customWidth="1"/>
    <col min="4" max="4" width="26.765625" style="17" customWidth="1"/>
    <col min="5" max="5" width="18.15234375" style="17" customWidth="1"/>
    <col min="6" max="8" width="17.3828125" style="17" customWidth="1"/>
    <col min="9" max="10" width="8.69140625" style="17" customWidth="1"/>
    <col min="11" max="16384" width="8.69140625" style="17"/>
  </cols>
  <sheetData>
    <row r="1" spans="2:9" ht="16" thickBot="1" x14ac:dyDescent="0.4"/>
    <row r="2" spans="2:9" ht="16" thickBot="1" x14ac:dyDescent="0.4">
      <c r="B2" s="281" t="s">
        <v>351</v>
      </c>
      <c r="C2" s="282"/>
      <c r="D2" s="283" t="str">
        <f>Options!B8</f>
        <v>Lifestyle weight management services</v>
      </c>
      <c r="E2" s="284"/>
    </row>
    <row r="3" spans="2:9" ht="16" thickBot="1" x14ac:dyDescent="0.4"/>
    <row r="4" spans="2:9" ht="47" customHeight="1" x14ac:dyDescent="0.35">
      <c r="B4" s="285" t="s">
        <v>174</v>
      </c>
      <c r="C4" s="286" t="str">
        <f>Options!B11</f>
        <v>Scotland</v>
      </c>
      <c r="D4" s="285" t="s">
        <v>175</v>
      </c>
      <c r="E4" s="287" t="str">
        <f>Options!B14</f>
        <v>Even distribution</v>
      </c>
    </row>
    <row r="5" spans="2:9" x14ac:dyDescent="0.35">
      <c r="B5" s="288" t="s">
        <v>205</v>
      </c>
      <c r="C5" s="289" t="s">
        <v>579</v>
      </c>
      <c r="D5" s="288" t="s">
        <v>288</v>
      </c>
      <c r="E5" s="290">
        <f>Options!B21</f>
        <v>905724</v>
      </c>
    </row>
    <row r="6" spans="2:9" ht="31.5" thickBot="1" x14ac:dyDescent="0.4">
      <c r="B6" s="291" t="s">
        <v>677</v>
      </c>
      <c r="C6" s="292">
        <v>2016</v>
      </c>
      <c r="D6" s="291" t="s">
        <v>178</v>
      </c>
      <c r="E6" s="294" t="str">
        <f>CONCATENATE(Options!B24," years")</f>
        <v>2 years</v>
      </c>
    </row>
    <row r="7" spans="2:9" ht="16" thickBot="1" x14ac:dyDescent="0.4">
      <c r="E7" s="13"/>
      <c r="F7" s="13"/>
    </row>
    <row r="8" spans="2:9" s="298" customFormat="1" ht="31.5" thickBot="1" x14ac:dyDescent="0.4">
      <c r="B8" s="295" t="s">
        <v>435</v>
      </c>
      <c r="C8" s="296" t="s">
        <v>481</v>
      </c>
      <c r="D8" s="296" t="s">
        <v>204</v>
      </c>
      <c r="E8" s="296" t="s">
        <v>350</v>
      </c>
      <c r="F8" s="296" t="s">
        <v>434</v>
      </c>
      <c r="G8" s="296" t="s">
        <v>678</v>
      </c>
      <c r="H8" s="297" t="s">
        <v>679</v>
      </c>
    </row>
    <row r="9" spans="2:9" s="152" customFormat="1" x14ac:dyDescent="0.35">
      <c r="B9" s="288" t="s">
        <v>162</v>
      </c>
      <c r="C9" s="299">
        <f>HLOOKUP(Calculations!$E$2,'Population at Risk'!$C$3:$BC$257,'Population at Risk'!BD251,FALSE)</f>
        <v>1273874.7409360702</v>
      </c>
      <c r="D9" s="299">
        <f>ROUNDDOWN(HLOOKUP(Calculations!$E$2,'Population at Risk'!$C$3:$BC$257,'Population at Risk'!BD255,FALSE),0)</f>
        <v>905724</v>
      </c>
      <c r="E9" s="299">
        <f>HLOOKUP(Calculations!$E$2,'Health outcome totals 2016'!$C$3:$BC$17,'Health outcome totals 2016'!$BD6,FALSE)</f>
        <v>1125093</v>
      </c>
      <c r="F9" s="299">
        <f>HLOOKUP(Calculations!$E$2,'Health outcome totals 2016'!$C$3:$BC$17,'Health outcome totals 2016'!$BD9,FALSE)</f>
        <v>56725</v>
      </c>
      <c r="G9" s="299">
        <f>HLOOKUP(Calculations!$E$2,'Health outcome totals 2016'!$C$3:$BC$17,'Health outcome totals 2016'!$BD12,FALSE)</f>
        <v>21313</v>
      </c>
      <c r="H9" s="300">
        <f>HLOOKUP(Calculations!$E$2,'Health outcome totals 2016'!$C$3:$BC$17,'Health outcome totals 2016'!$BD15,FALSE)</f>
        <v>708624.04837918223</v>
      </c>
    </row>
    <row r="10" spans="2:9" s="152" customFormat="1" x14ac:dyDescent="0.35">
      <c r="B10" s="288" t="s">
        <v>292</v>
      </c>
      <c r="C10" s="301">
        <f>HLOOKUP(Calculations!$E$2,'Population at Risk'!$C$3:$BC$257,'Population at Risk'!BD253,FALSE)</f>
        <v>573913.14219587436</v>
      </c>
      <c r="D10" s="301">
        <f>ROUNDDOWN(HLOOKUP(Calculations!$E$2,'Population at Risk'!$C$3:$BC$257,'Population at Risk'!BD257,FALSE),0)</f>
        <v>408052</v>
      </c>
      <c r="E10" s="301">
        <f>HLOOKUP(Calculations!$E$2,'Health outcome totals 2016'!$C$3:$BC$17,'Health outcome totals 2016'!$BD8,FALSE)</f>
        <v>534382</v>
      </c>
      <c r="F10" s="301">
        <f>HLOOKUP(Calculations!$E$2,'Health outcome totals 2016'!$C$3:$BC$17,'Health outcome totals 2016'!$BD11,FALSE)</f>
        <v>26567</v>
      </c>
      <c r="G10" s="301">
        <f>HLOOKUP(Calculations!$E$2,'Health outcome totals 2016'!$C$3:$BC$17,'Health outcome totals 2016'!$BD14,FALSE)</f>
        <v>11618</v>
      </c>
      <c r="H10" s="302">
        <f>HLOOKUP(Calculations!$E$2,'Health outcome totals 2016'!$C$3:$BC$17,'Health outcome totals 2016'!$BD17,FALSE)</f>
        <v>372328.97050476068</v>
      </c>
    </row>
    <row r="11" spans="2:9" s="152" customFormat="1" ht="16" thickBot="1" x14ac:dyDescent="0.4">
      <c r="B11" s="293" t="s">
        <v>291</v>
      </c>
      <c r="C11" s="303">
        <f>IF(OR(Calculations!$E$2="Orkney Health Board",Calculations!$E$2="Orkney Islands Local Authority",Calculations!$E$2="Shetland Health Board",Calculations!$E$2="Western Isles Health Board",Calculations!$E$2="Shetland Islands Local Authority",Calculations!$E$2="Eilean Siar Local Authority"),"N/A", HLOOKUP(Calculations!$E$2,'Population at Risk'!$C$3:$BC$257,'Population at Risk'!BD252,FALSE))</f>
        <v>281914.83087886649</v>
      </c>
      <c r="D11" s="303">
        <f>IF(OR(Calculations!$E$2="Orkney Health Board",Calculations!$E$2="Orkney Islands Local Authority",Calculations!$E$2="Shetland Health Board",Calculations!$E$2="Western Isles Health Board",Calculations!$E$2="Shetland Islands Local Authority",Calculations!$E$2="Eilean Siar Local Authority"),"N/A", ROUNDDOWN(HLOOKUP(Calculations!$E$2,'Population at Risk'!$C$3:$BC$257,'Population at Risk'!BD256,FALSE),0))</f>
        <v>200441</v>
      </c>
      <c r="E11" s="303">
        <f>IF(OR(Calculations!$E$2="Orkney Health Board",Calculations!$E$2="Orkney Islands Local Authority",Calculations!$E$2="Shetland Health Board",Calculations!$E$2="Western Isles Health Board",Calculations!$E$2="Shetland Islands Local Authority",Calculations!$E$2="Eilean Siar Local Authority"),"N/A", HLOOKUP(Calculations!$E$2,'Health outcome totals 2016'!$C$3:$BC$17,'Health outcome totals 2016'!$BD7,FALSE))</f>
        <v>283718</v>
      </c>
      <c r="F11" s="303">
        <f>IF(OR(Calculations!$E$2="Orkney Health Board",Calculations!$E$2="Orkney Islands Local Authority",Calculations!$E$2="Shetland Health Board",Calculations!$E$2="Western Isles Health Board",Calculations!$E$2="Shetland Islands Local Authority",Calculations!$E$2="Eilean Siar Local Authority"),"N/A", HLOOKUP(Calculations!$E$2,'Health outcome totals 2016'!$C$3:$BC$17,'Health outcome totals 2016'!$BD10,FALSE))</f>
        <v>13665</v>
      </c>
      <c r="G11" s="303">
        <f>IF(OR(Calculations!$E$2="Orkney Health Board",Calculations!$E$2="Orkney Islands Local Authority",Calculations!$E$2="Shetland Health Board",Calculations!$E$2="Western Isles Health Board",Calculations!$E$2="Shetland Islands Local Authority",Calculations!$E$2="Eilean Siar Local Authority"),"N/A", HLOOKUP(Calculations!$E$2,'Health outcome totals 2016'!$C$3:$BC$17,'Health outcome totals 2016'!$BD13,FALSE))</f>
        <v>6443</v>
      </c>
      <c r="H11" s="304">
        <f>IF(OR(Calculations!$E$2="Orkney Health Board",Calculations!$E$2="Orkney Islands Local Authority",Calculations!$E$2="Shetland Health Board",Calculations!$E$2="Western Isles Health Board",Calculations!$E$2="Shetland Islands Local Authority",Calculations!$E$2="Eilean Siar Local Authority"),"N/A", HLOOKUP(Calculations!$E$2,'Health outcome totals 2016'!$C$3:$BC$17,'Health outcome totals 2016'!$BD16,FALSE))</f>
        <v>203545.71069335938</v>
      </c>
    </row>
    <row r="12" spans="2:9" ht="16" thickBot="1" x14ac:dyDescent="0.4">
      <c r="C12" s="305"/>
    </row>
    <row r="13" spans="2:9" ht="16" thickBot="1" x14ac:dyDescent="0.4">
      <c r="B13" s="281" t="s">
        <v>436</v>
      </c>
      <c r="C13" s="306" t="s">
        <v>181</v>
      </c>
      <c r="D13" s="307" t="s">
        <v>182</v>
      </c>
      <c r="E13" s="306" t="s">
        <v>169</v>
      </c>
      <c r="F13" s="307" t="s">
        <v>169</v>
      </c>
      <c r="G13" s="308" t="s">
        <v>349</v>
      </c>
      <c r="H13" s="309"/>
      <c r="I13" s="13"/>
    </row>
    <row r="14" spans="2:9" ht="16" thickBot="1" x14ac:dyDescent="0.4">
      <c r="B14" s="310" t="s">
        <v>287</v>
      </c>
      <c r="C14" s="311" t="s">
        <v>294</v>
      </c>
      <c r="D14" s="312" t="s">
        <v>294</v>
      </c>
      <c r="E14" s="311" t="s">
        <v>294</v>
      </c>
      <c r="F14" s="312" t="s">
        <v>296</v>
      </c>
      <c r="G14" s="313"/>
      <c r="H14" s="314"/>
      <c r="I14" s="13"/>
    </row>
    <row r="15" spans="2:9" x14ac:dyDescent="0.35">
      <c r="B15" s="315" t="s">
        <v>179</v>
      </c>
      <c r="C15" s="316"/>
      <c r="D15" s="317"/>
      <c r="E15" s="316"/>
      <c r="F15" s="318" t="s">
        <v>293</v>
      </c>
      <c r="G15" s="319"/>
      <c r="H15" s="320"/>
      <c r="I15" s="13"/>
    </row>
    <row r="16" spans="2:9" x14ac:dyDescent="0.35">
      <c r="B16" s="397" t="s">
        <v>162</v>
      </c>
      <c r="C16" s="321">
        <f>Calculations!O5</f>
        <v>1143855.727350824</v>
      </c>
      <c r="D16" s="322">
        <f>Calculations!P5</f>
        <v>1137139.4287274787</v>
      </c>
      <c r="E16" s="321">
        <f>C16-D16</f>
        <v>6716.2986233453266</v>
      </c>
      <c r="F16" s="323">
        <f>E16*100/C16</f>
        <v>0.58716308908119996</v>
      </c>
      <c r="G16" s="324" t="s">
        <v>568</v>
      </c>
      <c r="H16" s="325"/>
    </row>
    <row r="17" spans="2:12" x14ac:dyDescent="0.35">
      <c r="B17" s="397" t="s">
        <v>158</v>
      </c>
      <c r="C17" s="321">
        <f>Calculations!O6</f>
        <v>542278.73076819046</v>
      </c>
      <c r="D17" s="322">
        <f>Calculations!P6</f>
        <v>539133.24083373358</v>
      </c>
      <c r="E17" s="321">
        <f>C17-D17</f>
        <v>3145.4899344568839</v>
      </c>
      <c r="F17" s="323">
        <f>E17*100/C17</f>
        <v>0.58005039769879818</v>
      </c>
      <c r="G17" s="326" t="s">
        <v>437</v>
      </c>
      <c r="H17" s="327"/>
      <c r="L17" s="73"/>
    </row>
    <row r="18" spans="2:12" x14ac:dyDescent="0.35">
      <c r="B18" s="397" t="s">
        <v>150</v>
      </c>
      <c r="C18" s="321">
        <f>IF(OR(Calculations!$E$2="Orkney Health Board",Calculations!$E$2="Orkney Islands Local Authority",Calculations!$E$2="Shetland Health Board",Calculations!$E$2="Western Isles Health Board",Calculations!$E$2="Shetland Islands Local Authority",Calculations!$E$2="Eilean Siar Local Authority"),"N/A", Calculations!O7)</f>
        <v>288715.84006160521</v>
      </c>
      <c r="D18" s="322">
        <f>IF(OR(Calculations!$E$2="Orkney Health Board",Calculations!$E$2="Orkney Islands Local Authority",Calculations!$E$2="Shetland Health Board",Calculations!$E$2="Western Isles Health Board",Calculations!$E$2="Shetland Islands Local Authority",Calculations!$E$2="Eilean Siar Local Authority"),"N/A", Calculations!P7)</f>
        <v>287038.54255054821</v>
      </c>
      <c r="E18" s="321">
        <f>IF(OR(Calculations!$E$2="Orkney Health Board",Calculations!$E$2="Orkney Islands Local Authority",Calculations!$E$2="Shetland Health Board",Calculations!$E$2="Western Isles Health Board",Calculations!$E$2="Shetland Islands Local Authority",Calculations!$E$2="Eilean Siar Local Authority"),"N/A", C18-D18)</f>
        <v>1677.2975110569969</v>
      </c>
      <c r="F18" s="323">
        <f>IF(OR(Calculations!$E$2="Orkney Health Board",Calculations!$E$2="Orkney Islands Local Authority",Calculations!$E$2="Shetland Health Board",Calculations!$E$2="Western Isles Health Board",Calculations!$E$2="Shetland Islands Local Authority",Calculations!$E$2="Eilean Siar Local Authority"),"N/A", E18*100/C18)</f>
        <v>0.58095098304931969</v>
      </c>
      <c r="G18" s="328" t="s">
        <v>438</v>
      </c>
      <c r="H18" s="329"/>
      <c r="I18" s="73"/>
    </row>
    <row r="19" spans="2:12" x14ac:dyDescent="0.35">
      <c r="B19" s="330" t="s">
        <v>183</v>
      </c>
      <c r="C19" s="331"/>
      <c r="D19" s="332"/>
      <c r="E19" s="333"/>
      <c r="F19" s="334" t="s">
        <v>293</v>
      </c>
      <c r="G19" s="335"/>
      <c r="H19" s="336"/>
    </row>
    <row r="20" spans="2:12" x14ac:dyDescent="0.35">
      <c r="B20" s="397" t="s">
        <v>162</v>
      </c>
      <c r="C20" s="321">
        <f>Calculations!Q5</f>
        <v>21611.713023481698</v>
      </c>
      <c r="D20" s="322">
        <f>Calculations!R5</f>
        <v>20860.049634340499</v>
      </c>
      <c r="E20" s="321">
        <f>C20-D20</f>
        <v>751.66338914119842</v>
      </c>
      <c r="F20" s="323">
        <f>E20*100/C20</f>
        <v>3.4780370640887943</v>
      </c>
      <c r="G20" s="324" t="s">
        <v>184</v>
      </c>
      <c r="H20" s="325"/>
      <c r="I20" s="73"/>
    </row>
    <row r="21" spans="2:12" x14ac:dyDescent="0.35">
      <c r="B21" s="397" t="s">
        <v>158</v>
      </c>
      <c r="C21" s="321">
        <f>Calculations!Q6</f>
        <v>11397.407040102298</v>
      </c>
      <c r="D21" s="322">
        <f>Calculations!R6</f>
        <v>11008.4168266492</v>
      </c>
      <c r="E21" s="321">
        <f>C21-D21</f>
        <v>388.99021345309848</v>
      </c>
      <c r="F21" s="323">
        <f>E21*100/C21</f>
        <v>3.4129711440893407</v>
      </c>
      <c r="G21" s="326" t="s">
        <v>437</v>
      </c>
      <c r="H21" s="327"/>
      <c r="I21" s="73"/>
    </row>
    <row r="22" spans="2:12" x14ac:dyDescent="0.35">
      <c r="B22" s="397" t="s">
        <v>150</v>
      </c>
      <c r="C22" s="321">
        <f>IF(OR(Calculations!$E$2="Orkney Health Board",Calculations!$E$2="Orkney Islands Local Authority",Calculations!$E$2="Shetland Health Board",Calculations!$E$2="Western Isles Health Board",Calculations!$E$2="Shetland Islands Local Authority",Calculations!$E$2="Eilean Siar Local Authority"),"N/A", Calculations!Q7)</f>
        <v>6419.0142663004999</v>
      </c>
      <c r="D22" s="322">
        <f>IF(OR(Calculations!$E$2="Orkney Health Board",Calculations!$E$2="Orkney Islands Local Authority",Calculations!$E$2="Shetland Health Board",Calculations!$E$2="Western Isles Health Board",Calculations!$E$2="Shetland Islands Local Authority",Calculations!$E$2="Eilean Siar Local Authority"),"N/A", Calculations!R7)</f>
        <v>6199.7750663318002</v>
      </c>
      <c r="E22" s="321">
        <f>IF(OR(Calculations!$E$2="Orkney Health Board",Calculations!$E$2="Orkney Islands Local Authority",Calculations!$E$2="Shetland Health Board",Calculations!$E$2="Western Isles Health Board",Calculations!$E$2="Shetland Islands Local Authority",Calculations!$E$2="Eilean Siar Local Authority"),"N/A", C22-D22)</f>
        <v>219.23919996869972</v>
      </c>
      <c r="F22" s="323">
        <f>IF(OR(Calculations!$E$2="Orkney Health Board",Calculations!$E$2="Orkney Islands Local Authority",Calculations!$E$2="Shetland Health Board",Calculations!$E$2="Western Isles Health Board",Calculations!$E$2="Shetland Islands Local Authority",Calculations!$E$2="Eilean Siar Local Authority"),"N/A", E22*100/C22)</f>
        <v>3.4154652236823093</v>
      </c>
      <c r="G22" s="326" t="s">
        <v>439</v>
      </c>
      <c r="H22" s="327"/>
    </row>
    <row r="23" spans="2:12" x14ac:dyDescent="0.35">
      <c r="B23" s="330" t="s">
        <v>180</v>
      </c>
      <c r="C23" s="331"/>
      <c r="D23" s="332"/>
      <c r="E23" s="333"/>
      <c r="F23" s="334" t="s">
        <v>473</v>
      </c>
      <c r="G23" s="335"/>
      <c r="H23" s="336"/>
    </row>
    <row r="24" spans="2:12" x14ac:dyDescent="0.35">
      <c r="B24" s="397" t="s">
        <v>162</v>
      </c>
      <c r="C24" s="321">
        <f>Calculations!M5</f>
        <v>595150.8768471122</v>
      </c>
      <c r="D24" s="322">
        <f>Calculations!N5</f>
        <v>574243.16173058923</v>
      </c>
      <c r="E24" s="321">
        <f>C24-D24</f>
        <v>20907.715116522973</v>
      </c>
      <c r="F24" s="323">
        <f>E24*100/C24</f>
        <v>3.5130108901602002</v>
      </c>
      <c r="G24" s="324" t="s">
        <v>361</v>
      </c>
      <c r="H24" s="325"/>
      <c r="I24" s="73"/>
    </row>
    <row r="25" spans="2:12" x14ac:dyDescent="0.35">
      <c r="B25" s="397" t="s">
        <v>158</v>
      </c>
      <c r="C25" s="321">
        <f>Calculations!M6</f>
        <v>317715.04333102854</v>
      </c>
      <c r="D25" s="322">
        <f>Calculations!N6</f>
        <v>306786.79211060272</v>
      </c>
      <c r="E25" s="321">
        <f>C25-D25</f>
        <v>10928.251220425824</v>
      </c>
      <c r="F25" s="323">
        <f>E25*100/C25</f>
        <v>3.4396392143886105</v>
      </c>
      <c r="G25" s="326" t="s">
        <v>440</v>
      </c>
      <c r="H25" s="327"/>
      <c r="I25" s="73"/>
    </row>
    <row r="26" spans="2:12" ht="16" thickBot="1" x14ac:dyDescent="0.4">
      <c r="B26" s="397" t="s">
        <v>150</v>
      </c>
      <c r="C26" s="321">
        <f>IF(OR(Calculations!$E$2="Orkney Health Board",Calculations!$E$2="Orkney Islands Local Authority",Calculations!$E$2="Shetland Health Board",Calculations!$E$2="Western Isles Health Board",Calculations!$E$2="Shetland Islands Local Authority",Calculations!$E$2="Eilean Siar Local Authority"),"N/A", Calculations!M7)</f>
        <v>179386.29995202698</v>
      </c>
      <c r="D26" s="322">
        <f>IF(OR(Calculations!$E$2="Orkney Health Board",Calculations!$E$2="Orkney Islands Local Authority",Calculations!$E$2="Shetland Health Board",Calculations!$E$2="Western Isles Health Board",Calculations!$E$2="Shetland Islands Local Authority",Calculations!$E$2="Eilean Siar Local Authority"),"N/A", Calculations!N7)</f>
        <v>173223.61486980319</v>
      </c>
      <c r="E26" s="321">
        <f>IF(OR(Calculations!$E$2="Orkney Health Board",Calculations!$E$2="Orkney Islands Local Authority",Calculations!$E$2="Shetland Health Board",Calculations!$E$2="Western Isles Health Board",Calculations!$E$2="Shetland Islands Local Authority",Calculations!$E$2="Eilean Siar Local Authority"),"N/A", C26-D26)</f>
        <v>6162.6850822237902</v>
      </c>
      <c r="F26" s="323">
        <f>IF(OR(Calculations!$E$2="Orkney Health Board",Calculations!$E$2="Orkney Islands Local Authority",Calculations!$E$2="Shetland Health Board",Calculations!$E$2="Western Isles Health Board",Calculations!$E$2="Shetland Islands Local Authority",Calculations!$E$2="Eilean Siar Local Authority"),"N/A", E26*100/C26)</f>
        <v>3.4354268324124351</v>
      </c>
      <c r="G26" s="328" t="s">
        <v>441</v>
      </c>
      <c r="H26" s="329"/>
      <c r="I26" s="73"/>
    </row>
    <row r="27" spans="2:12" s="269" customFormat="1" ht="16" thickBot="1" x14ac:dyDescent="0.4">
      <c r="B27" s="337" t="s">
        <v>295</v>
      </c>
      <c r="C27" s="338" t="s">
        <v>297</v>
      </c>
      <c r="D27" s="339" t="s">
        <v>297</v>
      </c>
      <c r="E27" s="340" t="s">
        <v>297</v>
      </c>
      <c r="F27" s="341" t="s">
        <v>296</v>
      </c>
      <c r="G27" s="342"/>
      <c r="H27" s="343"/>
    </row>
    <row r="28" spans="2:12" s="269" customFormat="1" x14ac:dyDescent="0.35">
      <c r="B28" s="344" t="s">
        <v>483</v>
      </c>
      <c r="C28" s="345"/>
      <c r="D28" s="346"/>
      <c r="E28" s="347"/>
      <c r="F28" s="348" t="s">
        <v>680</v>
      </c>
      <c r="G28" s="349"/>
      <c r="H28" s="350"/>
    </row>
    <row r="29" spans="2:12" s="269" customFormat="1" x14ac:dyDescent="0.35">
      <c r="B29" s="397" t="s">
        <v>179</v>
      </c>
      <c r="C29" s="351">
        <f>Inequalities!H17</f>
        <v>13347.326196375001</v>
      </c>
      <c r="D29" s="352">
        <f>Inequalities!J17</f>
        <v>13273.490438979739</v>
      </c>
      <c r="E29" s="353">
        <f>D29-C29</f>
        <v>-73.83575739526168</v>
      </c>
      <c r="F29" s="323">
        <f>E29*100/C29</f>
        <v>-0.55318762955920509</v>
      </c>
      <c r="G29" s="324" t="s">
        <v>355</v>
      </c>
      <c r="H29" s="325"/>
    </row>
    <row r="30" spans="2:12" s="269" customFormat="1" x14ac:dyDescent="0.35">
      <c r="B30" s="397" t="s">
        <v>569</v>
      </c>
      <c r="C30" s="351">
        <f>Inequalities!N17</f>
        <v>452.98305651463147</v>
      </c>
      <c r="D30" s="352">
        <f>Inequalities!P17</f>
        <v>438.27714389366713</v>
      </c>
      <c r="E30" s="353">
        <f>D30-C30</f>
        <v>-14.705912620964341</v>
      </c>
      <c r="F30" s="323">
        <f>E30*100/C30</f>
        <v>-3.2464597537301785</v>
      </c>
      <c r="G30" s="326" t="s">
        <v>356</v>
      </c>
      <c r="H30" s="327"/>
    </row>
    <row r="31" spans="2:12" s="269" customFormat="1" x14ac:dyDescent="0.35">
      <c r="B31" s="397" t="s">
        <v>277</v>
      </c>
      <c r="C31" s="351">
        <f>Inequalities!T17</f>
        <v>12469.164570771934</v>
      </c>
      <c r="D31" s="352">
        <f>Inequalities!V17</f>
        <v>12062.775981130439</v>
      </c>
      <c r="E31" s="353">
        <f>D31-C31</f>
        <v>-406.38858964149586</v>
      </c>
      <c r="F31" s="323">
        <f>E31*100/C31</f>
        <v>-3.2591484965567132</v>
      </c>
      <c r="G31" s="326"/>
      <c r="H31" s="327"/>
    </row>
    <row r="32" spans="2:12" s="269" customFormat="1" x14ac:dyDescent="0.35">
      <c r="B32" s="349" t="s">
        <v>484</v>
      </c>
      <c r="C32" s="354"/>
      <c r="D32" s="355"/>
      <c r="E32" s="356"/>
      <c r="F32" s="334" t="s">
        <v>680</v>
      </c>
      <c r="G32" s="349"/>
      <c r="H32" s="350"/>
    </row>
    <row r="33" spans="2:9" s="269" customFormat="1" x14ac:dyDescent="0.35">
      <c r="B33" s="397" t="s">
        <v>179</v>
      </c>
      <c r="C33" s="351">
        <f>Inequalities!H18</f>
        <v>1.8136171707492037</v>
      </c>
      <c r="D33" s="352">
        <f>Inequalities!J18</f>
        <v>1.8140671766808945</v>
      </c>
      <c r="E33" s="353">
        <f>D33-C33</f>
        <v>4.5000593169075565E-4</v>
      </c>
      <c r="F33" s="323">
        <f>E33*100/C33</f>
        <v>2.4812619716478454E-2</v>
      </c>
      <c r="G33" s="324" t="s">
        <v>358</v>
      </c>
      <c r="H33" s="325"/>
    </row>
    <row r="34" spans="2:9" s="269" customFormat="1" x14ac:dyDescent="0.35">
      <c r="B34" s="397" t="s">
        <v>569</v>
      </c>
      <c r="C34" s="351">
        <f>Inequalities!N18</f>
        <v>3.0029321379437901</v>
      </c>
      <c r="D34" s="352">
        <f>Inequalities!P18</f>
        <v>3.012910864521694</v>
      </c>
      <c r="E34" s="353">
        <f>D34-C34</f>
        <v>9.9787265779038847E-3</v>
      </c>
      <c r="F34" s="323">
        <f>E34*100/C34</f>
        <v>0.33229943666781159</v>
      </c>
      <c r="G34" s="326" t="s">
        <v>356</v>
      </c>
      <c r="H34" s="327"/>
    </row>
    <row r="35" spans="2:9" s="269" customFormat="1" x14ac:dyDescent="0.35">
      <c r="B35" s="397" t="s">
        <v>277</v>
      </c>
      <c r="C35" s="351">
        <f>Inequalities!T18</f>
        <v>2.9897253293733499</v>
      </c>
      <c r="D35" s="352">
        <f>Inequalities!V18</f>
        <v>3.0001159847349976</v>
      </c>
      <c r="E35" s="353">
        <f>D35-C35</f>
        <v>1.0390655361647738E-2</v>
      </c>
      <c r="F35" s="323">
        <f>E35*100/C35</f>
        <v>0.34754548384635831</v>
      </c>
      <c r="G35" s="326"/>
      <c r="H35" s="327"/>
    </row>
    <row r="36" spans="2:9" s="178" customFormat="1" x14ac:dyDescent="0.35">
      <c r="B36" s="357" t="s">
        <v>279</v>
      </c>
      <c r="C36" s="358"/>
      <c r="D36" s="359"/>
      <c r="E36" s="360"/>
      <c r="F36" s="334" t="s">
        <v>680</v>
      </c>
      <c r="G36" s="357"/>
      <c r="H36" s="361"/>
    </row>
    <row r="37" spans="2:9" x14ac:dyDescent="0.35">
      <c r="B37" s="397" t="s">
        <v>179</v>
      </c>
      <c r="C37" s="351">
        <f>Inequalities!H15</f>
        <v>16090.340555944245</v>
      </c>
      <c r="D37" s="352">
        <f>Inequalities!J15</f>
        <v>16002.10103224888</v>
      </c>
      <c r="E37" s="353">
        <f>D37-C37</f>
        <v>-88.239523695365278</v>
      </c>
      <c r="F37" s="323">
        <f>E37*100/C37</f>
        <v>-0.54840059716925627</v>
      </c>
      <c r="G37" s="324" t="s">
        <v>359</v>
      </c>
      <c r="H37" s="325"/>
    </row>
    <row r="38" spans="2:9" x14ac:dyDescent="0.35">
      <c r="B38" s="397" t="s">
        <v>569</v>
      </c>
      <c r="C38" s="351">
        <f>Inequalities!N15</f>
        <v>533.61766236582696</v>
      </c>
      <c r="D38" s="352">
        <f>Inequalities!P15</f>
        <v>516.43548978335275</v>
      </c>
      <c r="E38" s="353">
        <f>D38-C38</f>
        <v>-17.182172582474209</v>
      </c>
      <c r="F38" s="323">
        <f>E38*100/C38</f>
        <v>-3.2199407542651386</v>
      </c>
      <c r="G38" s="326" t="s">
        <v>357</v>
      </c>
      <c r="H38" s="327"/>
    </row>
    <row r="39" spans="2:9" x14ac:dyDescent="0.35">
      <c r="B39" s="397" t="s">
        <v>277</v>
      </c>
      <c r="C39" s="351">
        <f>Inequalities!T15</f>
        <v>14691.520704694298</v>
      </c>
      <c r="D39" s="352">
        <f>Inequalities!V15</f>
        <v>14216.29747443996</v>
      </c>
      <c r="E39" s="353">
        <f>D39-C39</f>
        <v>-475.22323025433798</v>
      </c>
      <c r="F39" s="323">
        <f>E39*100/C39</f>
        <v>-3.2346769255989449</v>
      </c>
      <c r="G39" s="326"/>
      <c r="H39" s="327"/>
    </row>
    <row r="40" spans="2:9" s="269" customFormat="1" x14ac:dyDescent="0.35">
      <c r="B40" s="349" t="s">
        <v>278</v>
      </c>
      <c r="C40" s="362"/>
      <c r="D40" s="363"/>
      <c r="E40" s="364"/>
      <c r="F40" s="334" t="s">
        <v>680</v>
      </c>
      <c r="G40" s="349"/>
      <c r="H40" s="350"/>
    </row>
    <row r="41" spans="2:9" x14ac:dyDescent="0.35">
      <c r="B41" s="397" t="s">
        <v>179</v>
      </c>
      <c r="C41" s="351">
        <f>Inequalities!H16</f>
        <v>0.73338952625810161</v>
      </c>
      <c r="D41" s="352">
        <f>Inequalities!J16</f>
        <v>0.73369110730886689</v>
      </c>
      <c r="E41" s="353">
        <f>D41-C41</f>
        <v>3.0158105076527608E-4</v>
      </c>
      <c r="F41" s="323">
        <f>E41*100/C41</f>
        <v>4.1121537732342901E-2</v>
      </c>
      <c r="G41" s="324" t="s">
        <v>360</v>
      </c>
      <c r="H41" s="325"/>
    </row>
    <row r="42" spans="2:9" x14ac:dyDescent="0.35">
      <c r="B42" s="397" t="s">
        <v>569</v>
      </c>
      <c r="C42" s="351">
        <f>Inequalities!N16</f>
        <v>1.2852651231304457</v>
      </c>
      <c r="D42" s="352">
        <f>Inequalities!P16</f>
        <v>1.2886077584099487</v>
      </c>
      <c r="E42" s="353">
        <f>D42-C42</f>
        <v>3.342635279502959E-3</v>
      </c>
      <c r="F42" s="323">
        <f>E42*100/C42</f>
        <v>0.26007360032936211</v>
      </c>
      <c r="G42" s="326" t="s">
        <v>357</v>
      </c>
      <c r="H42" s="327"/>
      <c r="I42" s="365"/>
    </row>
    <row r="43" spans="2:9" x14ac:dyDescent="0.35">
      <c r="B43" s="397" t="s">
        <v>277</v>
      </c>
      <c r="C43" s="351">
        <f>Inequalities!T16</f>
        <v>1.2801423054663144</v>
      </c>
      <c r="D43" s="352">
        <f>Inequalities!V16</f>
        <v>1.2837705694210344</v>
      </c>
      <c r="E43" s="353">
        <f>D43-C43</f>
        <v>3.6282639547200457E-3</v>
      </c>
      <c r="F43" s="323">
        <f>E43*100/C43</f>
        <v>0.2834266111843235</v>
      </c>
      <c r="G43" s="366"/>
      <c r="H43" s="367"/>
    </row>
    <row r="44" spans="2:9" ht="16" thickBot="1" x14ac:dyDescent="0.4">
      <c r="B44" s="368"/>
      <c r="C44" s="369"/>
      <c r="D44" s="370"/>
      <c r="E44" s="371"/>
      <c r="F44" s="370"/>
      <c r="G44" s="372"/>
      <c r="H44" s="373"/>
    </row>
    <row r="45" spans="2:9" x14ac:dyDescent="0.35">
      <c r="B45" s="17" t="s">
        <v>298</v>
      </c>
      <c r="E45" s="208"/>
    </row>
    <row r="46" spans="2:9" x14ac:dyDescent="0.35">
      <c r="B46" s="17" t="s">
        <v>485</v>
      </c>
      <c r="C46" s="374"/>
      <c r="D46" s="208"/>
    </row>
    <row r="47" spans="2:9" ht="16" thickBot="1" x14ac:dyDescent="0.4">
      <c r="C47" s="374"/>
      <c r="D47" s="208"/>
    </row>
    <row r="48" spans="2:9" ht="16" thickBot="1" x14ac:dyDescent="0.4">
      <c r="B48" s="281" t="s">
        <v>469</v>
      </c>
      <c r="C48" s="306" t="s">
        <v>181</v>
      </c>
      <c r="D48" s="307" t="s">
        <v>182</v>
      </c>
      <c r="E48" s="306" t="s">
        <v>169</v>
      </c>
      <c r="F48" s="307" t="s">
        <v>169</v>
      </c>
      <c r="G48" s="375" t="s">
        <v>349</v>
      </c>
      <c r="H48" s="309"/>
    </row>
    <row r="49" spans="2:8" ht="16" thickBot="1" x14ac:dyDescent="0.4">
      <c r="B49" s="310"/>
      <c r="C49" s="311" t="s">
        <v>470</v>
      </c>
      <c r="D49" s="312" t="s">
        <v>470</v>
      </c>
      <c r="E49" s="311" t="s">
        <v>470</v>
      </c>
      <c r="F49" s="312"/>
      <c r="G49" s="376"/>
      <c r="H49" s="318"/>
    </row>
    <row r="50" spans="2:8" ht="16" thickBot="1" x14ac:dyDescent="0.4">
      <c r="B50" s="281" t="s">
        <v>471</v>
      </c>
      <c r="C50" s="377">
        <v>0</v>
      </c>
      <c r="D50" s="378">
        <f>Evidence!D178*Results!E5</f>
        <v>67929300</v>
      </c>
      <c r="E50" s="379">
        <f>D50-C50</f>
        <v>67929300</v>
      </c>
      <c r="F50" s="380"/>
      <c r="G50" s="381" t="s">
        <v>480</v>
      </c>
      <c r="H50" s="382"/>
    </row>
    <row r="51" spans="2:8" ht="16" thickBot="1" x14ac:dyDescent="0.4">
      <c r="B51" s="383"/>
      <c r="C51" s="319"/>
      <c r="D51" s="320"/>
      <c r="E51" s="319"/>
      <c r="F51" s="320"/>
      <c r="G51" s="250"/>
      <c r="H51" s="384"/>
    </row>
    <row r="52" spans="2:8" ht="16" thickBot="1" x14ac:dyDescent="0.4">
      <c r="B52" s="281" t="s">
        <v>472</v>
      </c>
      <c r="C52" s="311" t="s">
        <v>470</v>
      </c>
      <c r="D52" s="312" t="s">
        <v>470</v>
      </c>
      <c r="E52" s="385" t="s">
        <v>470</v>
      </c>
      <c r="F52" s="386" t="s">
        <v>473</v>
      </c>
      <c r="G52" s="387"/>
      <c r="H52" s="314"/>
    </row>
    <row r="53" spans="2:8" x14ac:dyDescent="0.35">
      <c r="B53" s="315" t="s">
        <v>179</v>
      </c>
      <c r="C53" s="316"/>
      <c r="D53" s="388"/>
      <c r="E53" s="315"/>
      <c r="F53" s="388"/>
      <c r="G53" s="389"/>
      <c r="H53" s="312"/>
    </row>
    <row r="54" spans="2:8" x14ac:dyDescent="0.35">
      <c r="B54" s="397" t="s">
        <v>162</v>
      </c>
      <c r="C54" s="321">
        <f>Evidence!$D$186*Results!C16</f>
        <v>2873365587.1052699</v>
      </c>
      <c r="D54" s="322">
        <f>Evidence!$D$186*Results!D16</f>
        <v>2856494244.9634266</v>
      </c>
      <c r="E54" s="321">
        <f>C54-D54</f>
        <v>16871342.141843319</v>
      </c>
      <c r="F54" s="323">
        <f>E54*100/C54</f>
        <v>0.58716308908119508</v>
      </c>
      <c r="G54" s="390" t="s">
        <v>474</v>
      </c>
      <c r="H54" s="325"/>
    </row>
    <row r="55" spans="2:8" x14ac:dyDescent="0.35">
      <c r="B55" s="397" t="s">
        <v>158</v>
      </c>
      <c r="C55" s="321">
        <f>Evidence!$D$186*Results!C17</f>
        <v>1362204171.6896944</v>
      </c>
      <c r="D55" s="322">
        <f>Evidence!$D$186*Results!D17</f>
        <v>1354302700.9743388</v>
      </c>
      <c r="E55" s="321">
        <f>C55-D55</f>
        <v>7901470.7153556347</v>
      </c>
      <c r="F55" s="323">
        <f>E55*100/C55</f>
        <v>0.58005039769879396</v>
      </c>
      <c r="G55" s="391" t="s">
        <v>437</v>
      </c>
      <c r="H55" s="327"/>
    </row>
    <row r="56" spans="2:8" x14ac:dyDescent="0.35">
      <c r="B56" s="397" t="s">
        <v>150</v>
      </c>
      <c r="C56" s="321">
        <f>IF(OR(Calculations!$E$2="Orkney Health Board",Calculations!$E$2="Orkney Islands Local Authority",Calculations!$E$2="Shetland Health Board",Calculations!$E$2="Western Isles Health Board",Calculations!$E$2="Shetland Islands Local Authority",Calculations!$E$2="Eilean Siar Local Authority"),"N/A", Evidence!$D$186*Results!C18)</f>
        <v>725254190.2347523</v>
      </c>
      <c r="D56" s="322">
        <f>IF(OR(Calculations!$E$2="Orkney Health Board",Calculations!$E$2="Orkney Islands Local Authority",Calculations!$E$2="Shetland Health Board",Calculations!$E$2="Western Isles Health Board",Calculations!$E$2="Shetland Islands Local Authority",Calculations!$E$2="Eilean Siar Local Authority"),"N/A", Evidence!$D$186*Results!D18)</f>
        <v>721040818.88697708</v>
      </c>
      <c r="E56" s="321">
        <f>IF(OR(Calculations!$E$2="Orkney Health Board",Calculations!$E$2="Orkney Islands Local Authority",Calculations!$E$2="Shetland Health Board",Calculations!$E$2="Western Isles Health Board",Calculations!$E$2="Shetland Islands Local Authority",Calculations!$E$2="Eilean Siar Local Authority"),"N/A", C56-D56)</f>
        <v>4213371.3477752209</v>
      </c>
      <c r="F56" s="323">
        <f>IF(OR(Calculations!$E$2="Orkney Health Board",Calculations!$E$2="Orkney Islands Local Authority",Calculations!$E$2="Shetland Health Board",Calculations!$E$2="Western Isles Health Board",Calculations!$E$2="Shetland Islands Local Authority",Calculations!$E$2="Eilean Siar Local Authority"),"N/A", E56*100/C56)</f>
        <v>0.5809509830493258</v>
      </c>
      <c r="G56" s="392" t="s">
        <v>475</v>
      </c>
      <c r="H56" s="329"/>
    </row>
    <row r="57" spans="2:8" x14ac:dyDescent="0.35">
      <c r="B57" s="393" t="s">
        <v>183</v>
      </c>
      <c r="C57" s="394"/>
      <c r="D57" s="395"/>
      <c r="E57" s="394" t="s">
        <v>476</v>
      </c>
      <c r="F57" s="384"/>
      <c r="G57" s="330"/>
      <c r="H57" s="395"/>
    </row>
    <row r="58" spans="2:8" x14ac:dyDescent="0.35">
      <c r="B58" s="393" t="s">
        <v>180</v>
      </c>
      <c r="C58" s="394"/>
      <c r="D58" s="395"/>
      <c r="E58" s="394" t="s">
        <v>476</v>
      </c>
      <c r="F58" s="384"/>
      <c r="G58" s="330"/>
      <c r="H58" s="395"/>
    </row>
    <row r="59" spans="2:8" ht="16" thickBot="1" x14ac:dyDescent="0.4">
      <c r="B59" s="396" t="s">
        <v>486</v>
      </c>
      <c r="C59" s="369"/>
      <c r="D59" s="370"/>
      <c r="E59" s="369" t="s">
        <v>476</v>
      </c>
      <c r="F59" s="373"/>
      <c r="G59" s="368"/>
      <c r="H59" s="370"/>
    </row>
  </sheetData>
  <pageMargins left="0.25" right="0.25" top="0.75" bottom="0.75" header="0.3" footer="0.3"/>
  <pageSetup paperSize="9" scale="6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S206"/>
  <sheetViews>
    <sheetView showGridLines="0" showRowColHeaders="0" zoomScaleNormal="100" workbookViewId="0"/>
  </sheetViews>
  <sheetFormatPr defaultColWidth="8.69140625" defaultRowHeight="15.5" x14ac:dyDescent="0.35"/>
  <cols>
    <col min="1" max="1" width="2.23046875" style="17" customWidth="1"/>
    <col min="2" max="2" width="37.69140625" style="17" customWidth="1"/>
    <col min="3" max="4" width="17.23046875" style="17" customWidth="1"/>
    <col min="5" max="5" width="23.07421875" style="17" customWidth="1"/>
    <col min="6" max="6" width="22.53515625" style="17" customWidth="1"/>
    <col min="7" max="7" width="19.69140625" style="17" customWidth="1"/>
    <col min="8" max="9" width="11.69140625" style="17" customWidth="1"/>
    <col min="10" max="10" width="34.4609375" style="17" customWidth="1"/>
    <col min="11" max="12" width="8.69140625" style="17"/>
    <col min="13" max="13" width="19.69140625" style="17" customWidth="1"/>
    <col min="14" max="16384" width="8.69140625" style="17"/>
  </cols>
  <sheetData>
    <row r="1" spans="2:12" ht="16" customHeight="1" x14ac:dyDescent="0.35">
      <c r="B1" s="36"/>
      <c r="C1" s="36"/>
    </row>
    <row r="2" spans="2:12" x14ac:dyDescent="0.35">
      <c r="B2" s="398" t="s">
        <v>383</v>
      </c>
      <c r="C2" s="398"/>
      <c r="D2" s="399"/>
      <c r="E2" s="399"/>
      <c r="F2" s="399"/>
      <c r="G2" s="399"/>
      <c r="H2" s="399"/>
      <c r="I2" s="399"/>
      <c r="J2" s="399"/>
      <c r="K2" s="399"/>
      <c r="L2" s="399"/>
    </row>
    <row r="4" spans="2:12" x14ac:dyDescent="0.35">
      <c r="B4" s="400" t="s">
        <v>695</v>
      </c>
    </row>
    <row r="5" spans="2:12" x14ac:dyDescent="0.35">
      <c r="B5" s="401" t="s">
        <v>384</v>
      </c>
    </row>
    <row r="6" spans="2:12" x14ac:dyDescent="0.35">
      <c r="B6" s="401" t="s">
        <v>572</v>
      </c>
    </row>
    <row r="7" spans="2:12" x14ac:dyDescent="0.35">
      <c r="B7" s="401" t="s">
        <v>573</v>
      </c>
    </row>
    <row r="8" spans="2:12" x14ac:dyDescent="0.35">
      <c r="B8" s="401" t="s">
        <v>698</v>
      </c>
    </row>
    <row r="9" spans="2:12" x14ac:dyDescent="0.35">
      <c r="B9" s="401" t="s">
        <v>699</v>
      </c>
    </row>
    <row r="10" spans="2:12" x14ac:dyDescent="0.35">
      <c r="B10" s="401"/>
    </row>
    <row r="11" spans="2:12" x14ac:dyDescent="0.35">
      <c r="B11" s="401"/>
    </row>
    <row r="12" spans="2:12" x14ac:dyDescent="0.35">
      <c r="B12" s="398" t="s">
        <v>586</v>
      </c>
      <c r="C12" s="398"/>
      <c r="D12" s="399"/>
      <c r="E12" s="399"/>
      <c r="F12" s="399"/>
      <c r="G12" s="399"/>
      <c r="H12" s="399"/>
      <c r="I12" s="399"/>
      <c r="J12" s="399"/>
      <c r="K12" s="399"/>
      <c r="L12" s="399"/>
    </row>
    <row r="14" spans="2:12" ht="35" customHeight="1" x14ac:dyDescent="0.35">
      <c r="B14" s="469" t="s">
        <v>329</v>
      </c>
      <c r="C14" s="470" t="s">
        <v>447</v>
      </c>
      <c r="D14" s="471" t="s">
        <v>445</v>
      </c>
      <c r="E14" s="470" t="s">
        <v>325</v>
      </c>
      <c r="F14" s="472" t="s">
        <v>448</v>
      </c>
    </row>
    <row r="15" spans="2:12" x14ac:dyDescent="0.35">
      <c r="B15" s="189" t="s">
        <v>331</v>
      </c>
      <c r="C15" s="152" t="s">
        <v>363</v>
      </c>
      <c r="D15" s="152">
        <v>1.49</v>
      </c>
      <c r="E15" s="152" t="s">
        <v>364</v>
      </c>
      <c r="F15" s="190" t="s">
        <v>365</v>
      </c>
    </row>
    <row r="16" spans="2:12" x14ac:dyDescent="0.35">
      <c r="B16" s="189"/>
      <c r="C16" s="152" t="s">
        <v>366</v>
      </c>
      <c r="D16" s="152">
        <v>1.31</v>
      </c>
      <c r="E16" s="152" t="s">
        <v>364</v>
      </c>
      <c r="F16" s="190" t="s">
        <v>365</v>
      </c>
    </row>
    <row r="17" spans="2:6" ht="47.5" customHeight="1" x14ac:dyDescent="0.35">
      <c r="B17" s="191" t="s">
        <v>332</v>
      </c>
      <c r="C17" s="192" t="s">
        <v>367</v>
      </c>
      <c r="D17" s="192">
        <v>1.79</v>
      </c>
      <c r="E17" s="402" t="s">
        <v>368</v>
      </c>
      <c r="F17" s="194" t="s">
        <v>365</v>
      </c>
    </row>
    <row r="18" spans="2:6" x14ac:dyDescent="0.35">
      <c r="B18" s="403"/>
    </row>
    <row r="20" spans="2:6" x14ac:dyDescent="0.35">
      <c r="B20" s="13" t="s">
        <v>385</v>
      </c>
    </row>
    <row r="21" spans="2:6" x14ac:dyDescent="0.35">
      <c r="B21" s="17" t="s">
        <v>388</v>
      </c>
    </row>
    <row r="22" spans="2:6" x14ac:dyDescent="0.35">
      <c r="B22" s="17" t="s">
        <v>387</v>
      </c>
    </row>
    <row r="23" spans="2:6" x14ac:dyDescent="0.35">
      <c r="B23" s="17" t="s">
        <v>700</v>
      </c>
    </row>
    <row r="24" spans="2:6" x14ac:dyDescent="0.35">
      <c r="B24" s="17" t="s">
        <v>701</v>
      </c>
    </row>
    <row r="26" spans="2:6" x14ac:dyDescent="0.35">
      <c r="B26" s="13" t="s">
        <v>386</v>
      </c>
    </row>
    <row r="27" spans="2:6" x14ac:dyDescent="0.35">
      <c r="B27" s="17" t="s">
        <v>390</v>
      </c>
    </row>
    <row r="28" spans="2:6" x14ac:dyDescent="0.35">
      <c r="B28" s="17" t="s">
        <v>702</v>
      </c>
    </row>
    <row r="29" spans="2:6" x14ac:dyDescent="0.35">
      <c r="B29" s="17" t="s">
        <v>703</v>
      </c>
    </row>
    <row r="30" spans="2:6" x14ac:dyDescent="0.35">
      <c r="B30" s="17" t="s">
        <v>389</v>
      </c>
    </row>
    <row r="31" spans="2:6" x14ac:dyDescent="0.35">
      <c r="B31" s="17" t="s">
        <v>446</v>
      </c>
    </row>
    <row r="34" spans="2:18" x14ac:dyDescent="0.35">
      <c r="B34" s="398" t="s">
        <v>369</v>
      </c>
      <c r="C34" s="398"/>
      <c r="D34" s="399"/>
      <c r="E34" s="399"/>
      <c r="F34" s="399"/>
      <c r="G34" s="399"/>
      <c r="H34" s="399"/>
      <c r="I34" s="399"/>
      <c r="J34" s="399"/>
      <c r="K34" s="399"/>
      <c r="L34" s="399"/>
    </row>
    <row r="35" spans="2:18" x14ac:dyDescent="0.35">
      <c r="B35" s="404"/>
      <c r="C35" s="404"/>
    </row>
    <row r="36" spans="2:18" s="161" customFormat="1" ht="35.5" customHeight="1" x14ac:dyDescent="0.35">
      <c r="B36" s="473" t="s">
        <v>329</v>
      </c>
      <c r="C36" s="474" t="s">
        <v>447</v>
      </c>
      <c r="D36" s="471" t="s">
        <v>326</v>
      </c>
      <c r="E36" s="474" t="s">
        <v>327</v>
      </c>
      <c r="F36" s="472" t="s">
        <v>448</v>
      </c>
      <c r="G36" s="17"/>
      <c r="H36" s="17"/>
      <c r="I36" s="17"/>
      <c r="J36" s="17"/>
      <c r="L36" s="17"/>
      <c r="M36" s="17"/>
      <c r="N36" s="17"/>
      <c r="O36" s="17"/>
      <c r="P36" s="17"/>
      <c r="Q36" s="17"/>
      <c r="R36" s="17"/>
    </row>
    <row r="37" spans="2:18" s="152" customFormat="1" ht="46.5" customHeight="1" x14ac:dyDescent="0.35">
      <c r="B37" s="189" t="s">
        <v>331</v>
      </c>
      <c r="C37" s="152" t="s">
        <v>371</v>
      </c>
      <c r="D37" s="152">
        <v>0.98</v>
      </c>
      <c r="E37" s="405" t="s">
        <v>592</v>
      </c>
      <c r="F37" s="190" t="s">
        <v>372</v>
      </c>
      <c r="L37" s="17"/>
      <c r="M37" s="17"/>
      <c r="N37" s="17"/>
      <c r="O37" s="17"/>
      <c r="P37" s="17"/>
      <c r="Q37" s="17"/>
      <c r="R37" s="17"/>
    </row>
    <row r="38" spans="2:18" x14ac:dyDescent="0.35">
      <c r="B38" s="191" t="s">
        <v>332</v>
      </c>
      <c r="C38" s="192" t="s">
        <v>371</v>
      </c>
      <c r="D38" s="192">
        <v>0.86</v>
      </c>
      <c r="E38" s="192" t="s">
        <v>373</v>
      </c>
      <c r="F38" s="194" t="s">
        <v>372</v>
      </c>
    </row>
    <row r="40" spans="2:18" x14ac:dyDescent="0.35">
      <c r="B40" s="13" t="s">
        <v>406</v>
      </c>
    </row>
    <row r="41" spans="2:18" x14ac:dyDescent="0.35">
      <c r="B41" s="17" t="s">
        <v>580</v>
      </c>
    </row>
    <row r="42" spans="2:18" x14ac:dyDescent="0.35">
      <c r="B42" s="17" t="s">
        <v>593</v>
      </c>
    </row>
    <row r="43" spans="2:18" x14ac:dyDescent="0.35">
      <c r="B43" s="17" t="s">
        <v>393</v>
      </c>
    </row>
    <row r="44" spans="2:18" x14ac:dyDescent="0.35">
      <c r="B44" s="17" t="s">
        <v>405</v>
      </c>
    </row>
    <row r="46" spans="2:18" x14ac:dyDescent="0.35">
      <c r="B46" s="13" t="s">
        <v>385</v>
      </c>
    </row>
    <row r="47" spans="2:18" x14ac:dyDescent="0.35">
      <c r="B47" s="17" t="s">
        <v>391</v>
      </c>
    </row>
    <row r="48" spans="2:18" x14ac:dyDescent="0.35">
      <c r="B48" s="17" t="s">
        <v>598</v>
      </c>
    </row>
    <row r="49" spans="2:12" s="406" customFormat="1" x14ac:dyDescent="0.35">
      <c r="B49" s="406" t="s">
        <v>574</v>
      </c>
    </row>
    <row r="50" spans="2:12" s="406" customFormat="1" ht="18.5" x14ac:dyDescent="0.35">
      <c r="B50" s="406" t="s">
        <v>696</v>
      </c>
    </row>
    <row r="51" spans="2:12" s="406" customFormat="1" x14ac:dyDescent="0.35"/>
    <row r="52" spans="2:12" s="406" customFormat="1" x14ac:dyDescent="0.35">
      <c r="B52" s="478" t="s">
        <v>386</v>
      </c>
    </row>
    <row r="53" spans="2:12" s="406" customFormat="1" x14ac:dyDescent="0.35">
      <c r="B53" s="406" t="s">
        <v>582</v>
      </c>
    </row>
    <row r="54" spans="2:12" s="406" customFormat="1" x14ac:dyDescent="0.35">
      <c r="B54" s="406" t="s">
        <v>394</v>
      </c>
    </row>
    <row r="55" spans="2:12" s="406" customFormat="1" x14ac:dyDescent="0.35">
      <c r="B55" s="406" t="s">
        <v>459</v>
      </c>
    </row>
    <row r="56" spans="2:12" s="406" customFormat="1" x14ac:dyDescent="0.35">
      <c r="B56" s="406" t="s">
        <v>392</v>
      </c>
    </row>
    <row r="57" spans="2:12" s="406" customFormat="1" x14ac:dyDescent="0.35">
      <c r="B57" s="406" t="s">
        <v>581</v>
      </c>
    </row>
    <row r="58" spans="2:12" s="406" customFormat="1" x14ac:dyDescent="0.35">
      <c r="B58" s="406" t="s">
        <v>404</v>
      </c>
    </row>
    <row r="59" spans="2:12" s="406" customFormat="1" x14ac:dyDescent="0.35">
      <c r="B59" s="406" t="s">
        <v>575</v>
      </c>
    </row>
    <row r="60" spans="2:12" s="406" customFormat="1" ht="18.5" x14ac:dyDescent="0.35">
      <c r="B60" s="406" t="s">
        <v>697</v>
      </c>
    </row>
    <row r="62" spans="2:12" x14ac:dyDescent="0.35">
      <c r="B62" s="13" t="s">
        <v>398</v>
      </c>
      <c r="L62" s="407"/>
    </row>
    <row r="63" spans="2:12" s="406" customFormat="1" x14ac:dyDescent="0.35">
      <c r="B63" s="406" t="s">
        <v>412</v>
      </c>
      <c r="L63" s="408"/>
    </row>
    <row r="64" spans="2:12" x14ac:dyDescent="0.35">
      <c r="B64" s="17" t="s">
        <v>399</v>
      </c>
      <c r="L64" s="407"/>
    </row>
    <row r="65" spans="2:7" x14ac:dyDescent="0.35">
      <c r="B65" s="17" t="s">
        <v>583</v>
      </c>
    </row>
    <row r="66" spans="2:7" x14ac:dyDescent="0.35">
      <c r="B66" s="406" t="s">
        <v>463</v>
      </c>
    </row>
    <row r="67" spans="2:7" x14ac:dyDescent="0.35">
      <c r="B67" s="17" t="s">
        <v>464</v>
      </c>
    </row>
    <row r="68" spans="2:7" x14ac:dyDescent="0.35">
      <c r="B68" s="17" t="s">
        <v>400</v>
      </c>
    </row>
    <row r="69" spans="2:7" x14ac:dyDescent="0.35">
      <c r="B69" s="17" t="s">
        <v>585</v>
      </c>
    </row>
    <row r="70" spans="2:7" x14ac:dyDescent="0.35">
      <c r="B70" s="17" t="s">
        <v>401</v>
      </c>
    </row>
    <row r="71" spans="2:7" x14ac:dyDescent="0.35">
      <c r="B71" s="17" t="s">
        <v>397</v>
      </c>
    </row>
    <row r="72" spans="2:7" x14ac:dyDescent="0.35">
      <c r="B72" s="17" t="s">
        <v>587</v>
      </c>
    </row>
    <row r="73" spans="2:7" s="406" customFormat="1" x14ac:dyDescent="0.35"/>
    <row r="74" spans="2:7" s="406" customFormat="1" x14ac:dyDescent="0.35">
      <c r="F74" s="409" t="s">
        <v>705</v>
      </c>
      <c r="G74" s="410"/>
    </row>
    <row r="75" spans="2:7" s="406" customFormat="1" x14ac:dyDescent="0.35">
      <c r="B75" s="411"/>
      <c r="C75" s="411"/>
      <c r="D75" s="411"/>
      <c r="F75" s="409" t="s">
        <v>449</v>
      </c>
      <c r="G75" s="410" t="s">
        <v>450</v>
      </c>
    </row>
    <row r="76" spans="2:7" s="406" customFormat="1" x14ac:dyDescent="0.35">
      <c r="C76" s="411"/>
      <c r="D76" s="411"/>
      <c r="F76" s="412">
        <v>2.2665737061400654E-2</v>
      </c>
      <c r="G76" s="413">
        <v>0.157500745018919</v>
      </c>
    </row>
    <row r="77" spans="2:7" s="406" customFormat="1" x14ac:dyDescent="0.35">
      <c r="B77" s="414"/>
      <c r="C77" s="415" t="s">
        <v>410</v>
      </c>
      <c r="D77" s="415"/>
      <c r="E77" s="416"/>
      <c r="F77" s="414" t="s">
        <v>411</v>
      </c>
      <c r="G77" s="416"/>
    </row>
    <row r="78" spans="2:7" s="406" customFormat="1" x14ac:dyDescent="0.35">
      <c r="B78" s="417" t="s">
        <v>407</v>
      </c>
      <c r="C78" s="418" t="s">
        <v>408</v>
      </c>
      <c r="D78" s="418" t="s">
        <v>409</v>
      </c>
      <c r="E78" s="419" t="s">
        <v>462</v>
      </c>
      <c r="F78" s="417" t="s">
        <v>449</v>
      </c>
      <c r="G78" s="419" t="s">
        <v>450</v>
      </c>
    </row>
    <row r="79" spans="2:7" s="406" customFormat="1" x14ac:dyDescent="0.35">
      <c r="B79" s="420" t="s">
        <v>418</v>
      </c>
      <c r="C79" s="421">
        <v>37.1</v>
      </c>
      <c r="D79" s="421">
        <v>37.1</v>
      </c>
      <c r="E79" s="421">
        <f>C79-D79</f>
        <v>0</v>
      </c>
      <c r="F79" s="412">
        <v>1</v>
      </c>
      <c r="G79" s="413">
        <v>1</v>
      </c>
    </row>
    <row r="80" spans="2:7" s="406" customFormat="1" x14ac:dyDescent="0.35">
      <c r="B80" s="420" t="s">
        <v>417</v>
      </c>
      <c r="C80" s="421">
        <f>C79-0.95</f>
        <v>36.15</v>
      </c>
      <c r="D80" s="421">
        <v>37.1</v>
      </c>
      <c r="E80" s="421">
        <f>C80-D80</f>
        <v>-0.95000000000000284</v>
      </c>
      <c r="F80" s="412">
        <f t="shared" ref="F80:F86" si="0">EXP(E80*F$76)</f>
        <v>0.97869771800900762</v>
      </c>
      <c r="G80" s="413">
        <f>EXP(E80*G$76)</f>
        <v>0.86103019303250183</v>
      </c>
    </row>
    <row r="81" spans="2:7" s="406" customFormat="1" x14ac:dyDescent="0.35">
      <c r="B81" s="420">
        <v>2</v>
      </c>
      <c r="C81" s="421">
        <f>(C80*1.009)+0.2072</f>
        <v>36.682549999999992</v>
      </c>
      <c r="D81" s="421">
        <f t="shared" ref="D81:D86" si="1">D80*1.009</f>
        <v>37.433899999999994</v>
      </c>
      <c r="E81" s="421">
        <f t="shared" ref="E81:E87" si="2">C81-D81</f>
        <v>-0.75135000000000218</v>
      </c>
      <c r="F81" s="412">
        <f t="shared" si="0"/>
        <v>0.98311428756314367</v>
      </c>
      <c r="G81" s="413">
        <f t="shared" ref="G81:G86" si="3">EXP(E81*G$76)</f>
        <v>0.88839555995837882</v>
      </c>
    </row>
    <row r="82" spans="2:7" s="406" customFormat="1" x14ac:dyDescent="0.35">
      <c r="B82" s="420">
        <v>3</v>
      </c>
      <c r="C82" s="421">
        <f t="shared" ref="C82:C86" si="4">(C81*1.009)+0.2072</f>
        <v>37.219892949999988</v>
      </c>
      <c r="D82" s="421">
        <f t="shared" si="1"/>
        <v>37.77080509999999</v>
      </c>
      <c r="E82" s="421">
        <f t="shared" si="2"/>
        <v>-0.55091215000000204</v>
      </c>
      <c r="F82" s="412">
        <f t="shared" si="0"/>
        <v>0.98759080704253421</v>
      </c>
      <c r="G82" s="413">
        <f t="shared" si="3"/>
        <v>0.91688880459218147</v>
      </c>
    </row>
    <row r="83" spans="2:7" s="406" customFormat="1" x14ac:dyDescent="0.35">
      <c r="B83" s="420">
        <v>4</v>
      </c>
      <c r="C83" s="421">
        <f t="shared" si="4"/>
        <v>37.762071986549984</v>
      </c>
      <c r="D83" s="421">
        <f t="shared" si="1"/>
        <v>38.110742345899986</v>
      </c>
      <c r="E83" s="421">
        <f t="shared" si="2"/>
        <v>-0.34867035935000246</v>
      </c>
      <c r="F83" s="412">
        <f t="shared" si="0"/>
        <v>0.99212827489590216</v>
      </c>
      <c r="G83" s="413">
        <f t="shared" si="3"/>
        <v>0.94656480620478889</v>
      </c>
    </row>
    <row r="84" spans="2:7" s="406" customFormat="1" x14ac:dyDescent="0.35">
      <c r="B84" s="420">
        <v>5</v>
      </c>
      <c r="C84" s="421">
        <f t="shared" si="4"/>
        <v>38.309130634428932</v>
      </c>
      <c r="D84" s="421">
        <f t="shared" si="1"/>
        <v>38.453739027013079</v>
      </c>
      <c r="E84" s="421">
        <f t="shared" si="2"/>
        <v>-0.14460839258414637</v>
      </c>
      <c r="F84" s="412">
        <f t="shared" si="0"/>
        <v>0.99672770984674597</v>
      </c>
      <c r="G84" s="413">
        <f t="shared" si="3"/>
        <v>0.9774814839350161</v>
      </c>
    </row>
    <row r="85" spans="2:7" s="406" customFormat="1" x14ac:dyDescent="0.35">
      <c r="B85" s="420">
        <v>6</v>
      </c>
      <c r="C85" s="421">
        <f t="shared" si="4"/>
        <v>38.861112810138792</v>
      </c>
      <c r="D85" s="421">
        <f>D84*1.009</f>
        <v>38.799822678256191</v>
      </c>
      <c r="E85" s="421">
        <f t="shared" si="2"/>
        <v>6.1290131882600463E-2</v>
      </c>
      <c r="F85" s="412">
        <f t="shared" si="0"/>
        <v>1.0013901513795724</v>
      </c>
      <c r="G85" s="413">
        <f t="shared" si="3"/>
        <v>1.0096999842544143</v>
      </c>
    </row>
    <row r="86" spans="2:7" s="406" customFormat="1" x14ac:dyDescent="0.35">
      <c r="B86" s="420">
        <v>7</v>
      </c>
      <c r="C86" s="421">
        <f t="shared" si="4"/>
        <v>39.418062825430034</v>
      </c>
      <c r="D86" s="421">
        <f t="shared" si="1"/>
        <v>39.149021082360491</v>
      </c>
      <c r="E86" s="421">
        <f t="shared" si="2"/>
        <v>0.26904174306954332</v>
      </c>
      <c r="F86" s="412">
        <f t="shared" si="0"/>
        <v>1.0061166602394818</v>
      </c>
      <c r="G86" s="413">
        <f t="shared" si="3"/>
        <v>1.0432848811097108</v>
      </c>
    </row>
    <row r="87" spans="2:7" s="406" customFormat="1" x14ac:dyDescent="0.35">
      <c r="B87" s="420">
        <v>8</v>
      </c>
      <c r="C87" s="421">
        <f>D87</f>
        <v>39.50136227210173</v>
      </c>
      <c r="D87" s="421">
        <f>D86*1.009</f>
        <v>39.50136227210173</v>
      </c>
      <c r="E87" s="421">
        <f t="shared" si="2"/>
        <v>0</v>
      </c>
      <c r="F87" s="412">
        <v>1</v>
      </c>
      <c r="G87" s="413">
        <v>1</v>
      </c>
    </row>
    <row r="88" spans="2:7" s="406" customFormat="1" x14ac:dyDescent="0.35">
      <c r="B88" s="420">
        <v>9</v>
      </c>
      <c r="C88" s="421" t="s">
        <v>451</v>
      </c>
      <c r="D88" s="421"/>
      <c r="E88" s="421">
        <v>0</v>
      </c>
      <c r="F88" s="412">
        <v>1</v>
      </c>
      <c r="G88" s="413">
        <v>1</v>
      </c>
    </row>
    <row r="89" spans="2:7" s="406" customFormat="1" x14ac:dyDescent="0.35">
      <c r="B89" s="420">
        <v>10</v>
      </c>
      <c r="C89" s="421"/>
      <c r="D89" s="421"/>
      <c r="E89" s="421">
        <v>0</v>
      </c>
      <c r="F89" s="412">
        <v>1</v>
      </c>
      <c r="G89" s="413">
        <v>1</v>
      </c>
    </row>
    <row r="90" spans="2:7" s="406" customFormat="1" x14ac:dyDescent="0.35">
      <c r="B90" s="420">
        <v>11</v>
      </c>
      <c r="C90" s="421"/>
      <c r="D90" s="421"/>
      <c r="E90" s="421">
        <v>0</v>
      </c>
      <c r="F90" s="412">
        <v>1</v>
      </c>
      <c r="G90" s="413">
        <v>1</v>
      </c>
    </row>
    <row r="91" spans="2:7" s="406" customFormat="1" x14ac:dyDescent="0.35">
      <c r="B91" s="420">
        <v>12</v>
      </c>
      <c r="C91" s="421"/>
      <c r="D91" s="421"/>
      <c r="E91" s="421">
        <v>0</v>
      </c>
      <c r="F91" s="412">
        <v>1</v>
      </c>
      <c r="G91" s="413">
        <v>1</v>
      </c>
    </row>
    <row r="92" spans="2:7" s="406" customFormat="1" x14ac:dyDescent="0.35">
      <c r="B92" s="420">
        <v>13</v>
      </c>
      <c r="C92" s="421"/>
      <c r="D92" s="421"/>
      <c r="E92" s="421">
        <v>0</v>
      </c>
      <c r="F92" s="412">
        <v>1</v>
      </c>
      <c r="G92" s="413">
        <v>1</v>
      </c>
    </row>
    <row r="93" spans="2:7" s="406" customFormat="1" x14ac:dyDescent="0.35">
      <c r="B93" s="420">
        <v>14</v>
      </c>
      <c r="C93" s="421"/>
      <c r="D93" s="421"/>
      <c r="E93" s="421">
        <v>0</v>
      </c>
      <c r="F93" s="412">
        <v>1</v>
      </c>
      <c r="G93" s="413">
        <v>1</v>
      </c>
    </row>
    <row r="94" spans="2:7" s="406" customFormat="1" x14ac:dyDescent="0.35">
      <c r="B94" s="420">
        <v>15</v>
      </c>
      <c r="C94" s="421"/>
      <c r="D94" s="421"/>
      <c r="E94" s="421">
        <v>0</v>
      </c>
      <c r="F94" s="412">
        <v>1</v>
      </c>
      <c r="G94" s="413">
        <v>1</v>
      </c>
    </row>
    <row r="95" spans="2:7" s="406" customFormat="1" x14ac:dyDescent="0.35">
      <c r="B95" s="420">
        <v>16</v>
      </c>
      <c r="C95" s="421"/>
      <c r="D95" s="421"/>
      <c r="E95" s="421">
        <v>0</v>
      </c>
      <c r="F95" s="412">
        <v>1</v>
      </c>
      <c r="G95" s="413">
        <v>1</v>
      </c>
    </row>
    <row r="96" spans="2:7" s="406" customFormat="1" x14ac:dyDescent="0.35">
      <c r="B96" s="420">
        <v>17</v>
      </c>
      <c r="C96" s="421"/>
      <c r="D96" s="421"/>
      <c r="E96" s="421">
        <v>0</v>
      </c>
      <c r="F96" s="412">
        <v>1</v>
      </c>
      <c r="G96" s="413">
        <v>1</v>
      </c>
    </row>
    <row r="97" spans="2:12" s="406" customFormat="1" x14ac:dyDescent="0.35">
      <c r="B97" s="420">
        <v>18</v>
      </c>
      <c r="C97" s="421"/>
      <c r="D97" s="421"/>
      <c r="E97" s="421">
        <v>0</v>
      </c>
      <c r="F97" s="412">
        <v>1</v>
      </c>
      <c r="G97" s="413">
        <v>1</v>
      </c>
    </row>
    <row r="98" spans="2:12" s="406" customFormat="1" x14ac:dyDescent="0.35">
      <c r="B98" s="420">
        <v>19</v>
      </c>
      <c r="C98" s="421"/>
      <c r="D98" s="421"/>
      <c r="E98" s="421">
        <v>0</v>
      </c>
      <c r="F98" s="412">
        <v>1</v>
      </c>
      <c r="G98" s="413">
        <v>1</v>
      </c>
    </row>
    <row r="99" spans="2:12" s="406" customFormat="1" x14ac:dyDescent="0.35">
      <c r="B99" s="422">
        <v>20</v>
      </c>
      <c r="C99" s="423"/>
      <c r="D99" s="423"/>
      <c r="E99" s="423">
        <v>0</v>
      </c>
      <c r="F99" s="424">
        <v>1</v>
      </c>
      <c r="G99" s="425">
        <v>1</v>
      </c>
    </row>
    <row r="100" spans="2:12" s="406" customFormat="1" x14ac:dyDescent="0.35">
      <c r="B100" s="411"/>
      <c r="C100" s="411"/>
      <c r="D100" s="411"/>
      <c r="E100" s="411"/>
      <c r="F100" s="411"/>
      <c r="G100" s="411"/>
    </row>
    <row r="102" spans="2:12" x14ac:dyDescent="0.35">
      <c r="B102" s="426" t="s">
        <v>375</v>
      </c>
      <c r="C102" s="426"/>
      <c r="D102" s="427"/>
      <c r="E102" s="427"/>
      <c r="F102" s="427"/>
      <c r="G102" s="427"/>
      <c r="H102" s="427"/>
      <c r="I102" s="427"/>
      <c r="J102" s="427"/>
      <c r="K102" s="427"/>
      <c r="L102" s="427"/>
    </row>
    <row r="104" spans="2:12" x14ac:dyDescent="0.35">
      <c r="B104" s="17" t="s">
        <v>584</v>
      </c>
    </row>
    <row r="105" spans="2:12" x14ac:dyDescent="0.35">
      <c r="B105" s="17" t="s">
        <v>333</v>
      </c>
      <c r="G105" s="428"/>
    </row>
    <row r="106" spans="2:12" x14ac:dyDescent="0.35">
      <c r="B106" s="182" t="s">
        <v>588</v>
      </c>
    </row>
    <row r="107" spans="2:12" x14ac:dyDescent="0.35">
      <c r="B107" s="182"/>
    </row>
    <row r="108" spans="2:12" x14ac:dyDescent="0.35">
      <c r="B108" s="469" t="s">
        <v>600</v>
      </c>
      <c r="C108" s="470"/>
      <c r="D108" s="475"/>
      <c r="F108" s="469" t="s">
        <v>601</v>
      </c>
      <c r="G108" s="470"/>
      <c r="H108" s="470"/>
      <c r="I108" s="475"/>
    </row>
    <row r="109" spans="2:12" x14ac:dyDescent="0.35">
      <c r="B109" s="476" t="s">
        <v>344</v>
      </c>
      <c r="C109" s="470" t="s">
        <v>316</v>
      </c>
      <c r="D109" s="475" t="s">
        <v>308</v>
      </c>
      <c r="F109" s="469" t="s">
        <v>317</v>
      </c>
      <c r="G109" s="470" t="s">
        <v>704</v>
      </c>
      <c r="H109" s="470" t="s">
        <v>316</v>
      </c>
      <c r="I109" s="475" t="s">
        <v>308</v>
      </c>
    </row>
    <row r="110" spans="2:12" x14ac:dyDescent="0.35">
      <c r="B110" s="429" t="s">
        <v>343</v>
      </c>
      <c r="C110" s="430">
        <v>0.29439878482269316</v>
      </c>
      <c r="D110" s="431">
        <v>0.27152815333770736</v>
      </c>
      <c r="E110" s="432"/>
      <c r="F110" s="433" t="s">
        <v>589</v>
      </c>
      <c r="G110" s="434" t="s">
        <v>309</v>
      </c>
      <c r="H110" s="434">
        <v>21.517324019813056</v>
      </c>
      <c r="I110" s="435">
        <v>14.240143548989215</v>
      </c>
    </row>
    <row r="111" spans="2:12" x14ac:dyDescent="0.35">
      <c r="B111" s="436" t="s">
        <v>85</v>
      </c>
      <c r="C111" s="437">
        <v>0.34972627394612732</v>
      </c>
      <c r="D111" s="438">
        <v>0.31766202070984051</v>
      </c>
      <c r="E111" s="432"/>
      <c r="F111" s="439"/>
      <c r="G111" s="440" t="s">
        <v>310</v>
      </c>
      <c r="H111" s="440">
        <v>28.541210466566078</v>
      </c>
      <c r="I111" s="441">
        <v>23.860632296837288</v>
      </c>
    </row>
    <row r="112" spans="2:12" x14ac:dyDescent="0.35">
      <c r="B112" s="436" t="s">
        <v>86</v>
      </c>
      <c r="C112" s="437">
        <v>0.27711803636519172</v>
      </c>
      <c r="D112" s="438">
        <v>0.26342659021892456</v>
      </c>
      <c r="E112" s="432"/>
      <c r="F112" s="439"/>
      <c r="G112" s="440" t="s">
        <v>311</v>
      </c>
      <c r="H112" s="440">
        <v>37.145601041031064</v>
      </c>
      <c r="I112" s="441">
        <v>32.364040617726786</v>
      </c>
    </row>
    <row r="113" spans="2:9" x14ac:dyDescent="0.35">
      <c r="B113" s="436" t="s">
        <v>87</v>
      </c>
      <c r="C113" s="437">
        <v>0.31122230261936895</v>
      </c>
      <c r="D113" s="438">
        <v>0.3097116749839231</v>
      </c>
      <c r="E113" s="432"/>
      <c r="F113" s="439"/>
      <c r="G113" s="440" t="s">
        <v>312</v>
      </c>
      <c r="H113" s="440">
        <v>41.902710978601867</v>
      </c>
      <c r="I113" s="441">
        <v>35.283432635679574</v>
      </c>
    </row>
    <row r="114" spans="2:9" x14ac:dyDescent="0.35">
      <c r="B114" s="436" t="s">
        <v>88</v>
      </c>
      <c r="C114" s="437">
        <v>0.33154043843672992</v>
      </c>
      <c r="D114" s="438">
        <v>0.30700411362386798</v>
      </c>
      <c r="E114" s="432"/>
      <c r="F114" s="439"/>
      <c r="G114" s="440" t="s">
        <v>313</v>
      </c>
      <c r="H114" s="440">
        <v>40.944348260940352</v>
      </c>
      <c r="I114" s="441">
        <v>33.135986231671367</v>
      </c>
    </row>
    <row r="115" spans="2:9" x14ac:dyDescent="0.35">
      <c r="B115" s="436" t="s">
        <v>89</v>
      </c>
      <c r="C115" s="437">
        <v>0.3332911140870759</v>
      </c>
      <c r="D115" s="438">
        <v>0.29129567070038603</v>
      </c>
      <c r="E115" s="432"/>
      <c r="F115" s="439"/>
      <c r="G115" s="440" t="s">
        <v>314</v>
      </c>
      <c r="H115" s="440">
        <v>42.339116971174036</v>
      </c>
      <c r="I115" s="441">
        <v>39.692634226449158</v>
      </c>
    </row>
    <row r="116" spans="2:9" x14ac:dyDescent="0.35">
      <c r="B116" s="436" t="s">
        <v>90</v>
      </c>
      <c r="C116" s="437">
        <v>0.27901177823868467</v>
      </c>
      <c r="D116" s="438">
        <v>0.2818567346109373</v>
      </c>
      <c r="E116" s="432"/>
      <c r="F116" s="442"/>
      <c r="G116" s="443" t="s">
        <v>315</v>
      </c>
      <c r="H116" s="443">
        <v>38.310436906051507</v>
      </c>
      <c r="I116" s="444">
        <v>25.123959851498725</v>
      </c>
    </row>
    <row r="117" spans="2:9" x14ac:dyDescent="0.35">
      <c r="B117" s="436" t="s">
        <v>91</v>
      </c>
      <c r="C117" s="437">
        <v>0.26815766761923981</v>
      </c>
      <c r="D117" s="438">
        <v>0.24484587271490785</v>
      </c>
      <c r="E117" s="432"/>
      <c r="F117" s="433" t="s">
        <v>151</v>
      </c>
      <c r="G117" s="434" t="s">
        <v>309</v>
      </c>
      <c r="H117" s="434">
        <v>12.741162905558948</v>
      </c>
      <c r="I117" s="435">
        <v>12.66709337392196</v>
      </c>
    </row>
    <row r="118" spans="2:9" x14ac:dyDescent="0.35">
      <c r="B118" s="436" t="s">
        <v>92</v>
      </c>
      <c r="C118" s="437">
        <v>0.30788392865417874</v>
      </c>
      <c r="D118" s="438">
        <v>0.23403552926581292</v>
      </c>
      <c r="E118" s="432"/>
      <c r="F118" s="439"/>
      <c r="G118" s="440" t="s">
        <v>310</v>
      </c>
      <c r="H118" s="440">
        <v>33.074994087937455</v>
      </c>
      <c r="I118" s="441">
        <v>28.460778226030609</v>
      </c>
    </row>
    <row r="119" spans="2:9" x14ac:dyDescent="0.35">
      <c r="B119" s="436" t="s">
        <v>93</v>
      </c>
      <c r="C119" s="437">
        <v>0.31764290536254913</v>
      </c>
      <c r="D119" s="438">
        <v>0.32846244611859615</v>
      </c>
      <c r="E119" s="432"/>
      <c r="F119" s="439"/>
      <c r="G119" s="440" t="s">
        <v>311</v>
      </c>
      <c r="H119" s="440">
        <v>38.893687687330079</v>
      </c>
      <c r="I119" s="441">
        <v>29.766795320774321</v>
      </c>
    </row>
    <row r="120" spans="2:9" x14ac:dyDescent="0.35">
      <c r="B120" s="436" t="s">
        <v>94</v>
      </c>
      <c r="C120" s="437">
        <v>0.24784912939689049</v>
      </c>
      <c r="D120" s="438">
        <v>0.22504750582212205</v>
      </c>
      <c r="E120" s="432"/>
      <c r="F120" s="439"/>
      <c r="G120" s="440" t="s">
        <v>312</v>
      </c>
      <c r="H120" s="440">
        <v>35.177819397651504</v>
      </c>
      <c r="I120" s="441">
        <v>39.068353315967229</v>
      </c>
    </row>
    <row r="121" spans="2:9" x14ac:dyDescent="0.35">
      <c r="B121" s="436" t="s">
        <v>95</v>
      </c>
      <c r="C121" s="437">
        <v>0.36448246738732032</v>
      </c>
      <c r="D121" s="438">
        <v>0.31109148196051656</v>
      </c>
      <c r="E121" s="432"/>
      <c r="F121" s="439"/>
      <c r="G121" s="440" t="s">
        <v>313</v>
      </c>
      <c r="H121" s="440">
        <v>38.952457505676868</v>
      </c>
      <c r="I121" s="441">
        <v>39.787568995009721</v>
      </c>
    </row>
    <row r="122" spans="2:9" x14ac:dyDescent="0.35">
      <c r="B122" s="436" t="s">
        <v>96</v>
      </c>
      <c r="C122" s="437">
        <v>0.36965459784592658</v>
      </c>
      <c r="D122" s="438">
        <v>0.38740919278130326</v>
      </c>
      <c r="E122" s="432"/>
      <c r="F122" s="439"/>
      <c r="G122" s="440" t="s">
        <v>314</v>
      </c>
      <c r="H122" s="440">
        <v>38.362800169055994</v>
      </c>
      <c r="I122" s="441">
        <v>42.268273822635543</v>
      </c>
    </row>
    <row r="123" spans="2:9" x14ac:dyDescent="0.35">
      <c r="B123" s="436" t="s">
        <v>97</v>
      </c>
      <c r="C123" s="437">
        <v>0.3074182703682648</v>
      </c>
      <c r="D123" s="438">
        <v>0.26572167203942698</v>
      </c>
      <c r="E123" s="432"/>
      <c r="F123" s="442"/>
      <c r="G123" s="443" t="s">
        <v>315</v>
      </c>
      <c r="H123" s="443">
        <v>32.188529179989942</v>
      </c>
      <c r="I123" s="444">
        <v>31.747561827439704</v>
      </c>
    </row>
    <row r="124" spans="2:9" x14ac:dyDescent="0.35">
      <c r="B124" s="445" t="s">
        <v>98</v>
      </c>
      <c r="C124" s="446">
        <v>0.39118543258860344</v>
      </c>
      <c r="D124" s="447">
        <v>0.28953658419235562</v>
      </c>
      <c r="E124" s="432"/>
      <c r="F124" s="433" t="s">
        <v>152</v>
      </c>
      <c r="G124" s="434" t="s">
        <v>309</v>
      </c>
      <c r="H124" s="434">
        <v>24.531148338773693</v>
      </c>
      <c r="I124" s="435">
        <v>11.205098312522491</v>
      </c>
    </row>
    <row r="125" spans="2:9" x14ac:dyDescent="0.35">
      <c r="B125" s="429" t="s">
        <v>99</v>
      </c>
      <c r="C125" s="430">
        <v>0.24987442202416044</v>
      </c>
      <c r="D125" s="431">
        <v>0.24123783130659024</v>
      </c>
      <c r="E125" s="432"/>
      <c r="F125" s="439"/>
      <c r="G125" s="440" t="s">
        <v>310</v>
      </c>
      <c r="H125" s="440">
        <v>28.824255942895185</v>
      </c>
      <c r="I125" s="441">
        <v>21.347041741521046</v>
      </c>
    </row>
    <row r="126" spans="2:9" x14ac:dyDescent="0.35">
      <c r="B126" s="436" t="s">
        <v>100</v>
      </c>
      <c r="C126" s="437">
        <v>0.29657680924107405</v>
      </c>
      <c r="D126" s="438">
        <v>0.28366441306105106</v>
      </c>
      <c r="E126" s="432"/>
      <c r="F126" s="439"/>
      <c r="G126" s="440" t="s">
        <v>311</v>
      </c>
      <c r="H126" s="440">
        <v>37.015505287976318</v>
      </c>
      <c r="I126" s="441">
        <v>25.587002827998148</v>
      </c>
    </row>
    <row r="127" spans="2:9" x14ac:dyDescent="0.35">
      <c r="B127" s="436" t="s">
        <v>101</v>
      </c>
      <c r="C127" s="437">
        <v>0.34997391386114701</v>
      </c>
      <c r="D127" s="438">
        <v>0.28176947010545511</v>
      </c>
      <c r="E127" s="432" t="s">
        <v>345</v>
      </c>
      <c r="F127" s="439"/>
      <c r="G127" s="440" t="s">
        <v>312</v>
      </c>
      <c r="H127" s="440">
        <v>35.320639218841386</v>
      </c>
      <c r="I127" s="441">
        <v>33.79682751254736</v>
      </c>
    </row>
    <row r="128" spans="2:9" x14ac:dyDescent="0.35">
      <c r="B128" s="436" t="s">
        <v>102</v>
      </c>
      <c r="C128" s="437">
        <v>0.30788392865417874</v>
      </c>
      <c r="D128" s="438">
        <v>0.23403552926581292</v>
      </c>
      <c r="E128" s="432" t="s">
        <v>345</v>
      </c>
      <c r="F128" s="439"/>
      <c r="G128" s="440" t="s">
        <v>313</v>
      </c>
      <c r="H128" s="440">
        <v>35.602959551125956</v>
      </c>
      <c r="I128" s="441">
        <v>38.383163322835934</v>
      </c>
    </row>
    <row r="129" spans="2:9" x14ac:dyDescent="0.35">
      <c r="B129" s="436" t="s">
        <v>103</v>
      </c>
      <c r="C129" s="437">
        <v>0.34150985475403822</v>
      </c>
      <c r="D129" s="438">
        <v>0.28668557351769658</v>
      </c>
      <c r="E129" s="432" t="s">
        <v>345</v>
      </c>
      <c r="F129" s="439"/>
      <c r="G129" s="440" t="s">
        <v>314</v>
      </c>
      <c r="H129" s="440">
        <v>42.901784547204471</v>
      </c>
      <c r="I129" s="441">
        <v>41.61839495869291</v>
      </c>
    </row>
    <row r="130" spans="2:9" x14ac:dyDescent="0.35">
      <c r="B130" s="436" t="s">
        <v>104</v>
      </c>
      <c r="C130" s="437">
        <v>0.31122230261936901</v>
      </c>
      <c r="D130" s="438">
        <v>0.30971167498392321</v>
      </c>
      <c r="E130" s="432"/>
      <c r="F130" s="442"/>
      <c r="G130" s="443" t="s">
        <v>315</v>
      </c>
      <c r="H130" s="443">
        <v>31.563789579183489</v>
      </c>
      <c r="I130" s="444">
        <v>25.207108630077169</v>
      </c>
    </row>
    <row r="131" spans="2:9" x14ac:dyDescent="0.35">
      <c r="B131" s="436" t="s">
        <v>105</v>
      </c>
      <c r="C131" s="437">
        <v>0.2641494000252384</v>
      </c>
      <c r="D131" s="438">
        <v>0.24527325746623543</v>
      </c>
      <c r="E131" s="432"/>
      <c r="F131" s="433" t="s">
        <v>153</v>
      </c>
      <c r="G131" s="434" t="s">
        <v>309</v>
      </c>
      <c r="H131" s="434">
        <v>10.694697509107835</v>
      </c>
      <c r="I131" s="435">
        <v>10.872386053565933</v>
      </c>
    </row>
    <row r="132" spans="2:9" x14ac:dyDescent="0.35">
      <c r="B132" s="436" t="s">
        <v>106</v>
      </c>
      <c r="C132" s="437">
        <v>0.35312021726737958</v>
      </c>
      <c r="D132" s="438">
        <v>0.32778107343388396</v>
      </c>
      <c r="E132" s="432"/>
      <c r="F132" s="439"/>
      <c r="G132" s="440" t="s">
        <v>310</v>
      </c>
      <c r="H132" s="440">
        <v>16.035292011934473</v>
      </c>
      <c r="I132" s="441">
        <v>15.434500039065178</v>
      </c>
    </row>
    <row r="133" spans="2:9" x14ac:dyDescent="0.35">
      <c r="B133" s="436" t="s">
        <v>107</v>
      </c>
      <c r="C133" s="437">
        <v>0.203028396572217</v>
      </c>
      <c r="D133" s="438">
        <v>0.20340993347853401</v>
      </c>
      <c r="E133" s="432" t="s">
        <v>345</v>
      </c>
      <c r="F133" s="439"/>
      <c r="G133" s="440" t="s">
        <v>311</v>
      </c>
      <c r="H133" s="440">
        <v>23.520819675776142</v>
      </c>
      <c r="I133" s="441">
        <v>30.476148025104408</v>
      </c>
    </row>
    <row r="134" spans="2:9" x14ac:dyDescent="0.35">
      <c r="B134" s="436" t="s">
        <v>108</v>
      </c>
      <c r="C134" s="437">
        <v>0.31945123590676983</v>
      </c>
      <c r="D134" s="438">
        <v>0.31157613013713825</v>
      </c>
      <c r="E134" s="432" t="s">
        <v>345</v>
      </c>
      <c r="F134" s="439"/>
      <c r="G134" s="440" t="s">
        <v>312</v>
      </c>
      <c r="H134" s="440">
        <v>31.429634594695429</v>
      </c>
      <c r="I134" s="441">
        <v>31.289931671430541</v>
      </c>
    </row>
    <row r="135" spans="2:9" x14ac:dyDescent="0.35">
      <c r="B135" s="436" t="s">
        <v>109</v>
      </c>
      <c r="C135" s="437">
        <v>0.203028396572217</v>
      </c>
      <c r="D135" s="438">
        <v>0.20340993347853401</v>
      </c>
      <c r="E135" s="432" t="s">
        <v>345</v>
      </c>
      <c r="F135" s="439"/>
      <c r="G135" s="440" t="s">
        <v>313</v>
      </c>
      <c r="H135" s="440">
        <v>29.633783598905143</v>
      </c>
      <c r="I135" s="441">
        <v>37.754326675068853</v>
      </c>
    </row>
    <row r="136" spans="2:9" x14ac:dyDescent="0.35">
      <c r="B136" s="436" t="s">
        <v>110</v>
      </c>
      <c r="C136" s="437">
        <v>0.18206755522971751</v>
      </c>
      <c r="D136" s="438">
        <v>0.1852590927228242</v>
      </c>
      <c r="E136" s="432"/>
      <c r="F136" s="439"/>
      <c r="G136" s="440" t="s">
        <v>314</v>
      </c>
      <c r="H136" s="440">
        <v>31.754386459422239</v>
      </c>
      <c r="I136" s="441">
        <v>30.875130844212691</v>
      </c>
    </row>
    <row r="137" spans="2:9" x14ac:dyDescent="0.35">
      <c r="B137" s="436" t="s">
        <v>111</v>
      </c>
      <c r="C137" s="437">
        <v>0.39118543258860355</v>
      </c>
      <c r="D137" s="438">
        <v>0.28953658419235562</v>
      </c>
      <c r="E137" s="432"/>
      <c r="F137" s="442"/>
      <c r="G137" s="443" t="s">
        <v>315</v>
      </c>
      <c r="H137" s="443">
        <v>29.137464228121797</v>
      </c>
      <c r="I137" s="444">
        <v>20.445447231398905</v>
      </c>
    </row>
    <row r="138" spans="2:9" x14ac:dyDescent="0.35">
      <c r="B138" s="436" t="s">
        <v>112</v>
      </c>
      <c r="C138" s="437">
        <v>0.3256381011095309</v>
      </c>
      <c r="D138" s="438">
        <v>0.29001361651430646</v>
      </c>
      <c r="E138" s="432"/>
      <c r="F138" s="433" t="s">
        <v>324</v>
      </c>
      <c r="G138" s="434" t="s">
        <v>309</v>
      </c>
      <c r="H138" s="434">
        <v>10.646520503425229</v>
      </c>
      <c r="I138" s="435">
        <v>5.5758959960578593</v>
      </c>
    </row>
    <row r="139" spans="2:9" x14ac:dyDescent="0.35">
      <c r="B139" s="436" t="s">
        <v>113</v>
      </c>
      <c r="C139" s="437">
        <v>0.33154043843672965</v>
      </c>
      <c r="D139" s="438">
        <v>0.30700411362386792</v>
      </c>
      <c r="E139" s="432"/>
      <c r="F139" s="439"/>
      <c r="G139" s="440" t="s">
        <v>310</v>
      </c>
      <c r="H139" s="440">
        <v>14.036536851247016</v>
      </c>
      <c r="I139" s="441">
        <v>17.601379248443124</v>
      </c>
    </row>
    <row r="140" spans="2:9" x14ac:dyDescent="0.35">
      <c r="B140" s="436" t="s">
        <v>114</v>
      </c>
      <c r="C140" s="437">
        <v>0.28990728630735374</v>
      </c>
      <c r="D140" s="438">
        <v>0.21665279405185472</v>
      </c>
      <c r="E140" s="432"/>
      <c r="F140" s="439"/>
      <c r="G140" s="440" t="s">
        <v>311</v>
      </c>
      <c r="H140" s="440">
        <v>21.211378317016386</v>
      </c>
      <c r="I140" s="441">
        <v>17.049262334970653</v>
      </c>
    </row>
    <row r="141" spans="2:9" x14ac:dyDescent="0.35">
      <c r="B141" s="436" t="s">
        <v>115</v>
      </c>
      <c r="C141" s="437">
        <v>0.31279371779709808</v>
      </c>
      <c r="D141" s="438">
        <v>0.26226307364612517</v>
      </c>
      <c r="E141" s="432"/>
      <c r="F141" s="439"/>
      <c r="G141" s="440" t="s">
        <v>312</v>
      </c>
      <c r="H141" s="440">
        <v>21.630747751837841</v>
      </c>
      <c r="I141" s="441">
        <v>25.390000789315856</v>
      </c>
    </row>
    <row r="142" spans="2:9" x14ac:dyDescent="0.35">
      <c r="B142" s="436" t="s">
        <v>116</v>
      </c>
      <c r="C142" s="437">
        <v>0.25599296075063238</v>
      </c>
      <c r="D142" s="438">
        <v>0.31211223034569097</v>
      </c>
      <c r="E142" s="432" t="s">
        <v>345</v>
      </c>
      <c r="F142" s="439"/>
      <c r="G142" s="440" t="s">
        <v>313</v>
      </c>
      <c r="H142" s="440">
        <v>23.867298450194443</v>
      </c>
      <c r="I142" s="441">
        <v>33.14927786875392</v>
      </c>
    </row>
    <row r="143" spans="2:9" x14ac:dyDescent="0.35">
      <c r="B143" s="436" t="s">
        <v>117</v>
      </c>
      <c r="C143" s="437">
        <v>0.31945123590676983</v>
      </c>
      <c r="D143" s="438">
        <v>0.31157613013713825</v>
      </c>
      <c r="E143" s="432" t="s">
        <v>345</v>
      </c>
      <c r="F143" s="439"/>
      <c r="G143" s="440" t="s">
        <v>314</v>
      </c>
      <c r="H143" s="440">
        <v>23.121509615156345</v>
      </c>
      <c r="I143" s="441">
        <v>27.0163804417022</v>
      </c>
    </row>
    <row r="144" spans="2:9" x14ac:dyDescent="0.35">
      <c r="B144" s="436" t="s">
        <v>118</v>
      </c>
      <c r="C144" s="437">
        <v>0.29520721259352317</v>
      </c>
      <c r="D144" s="438">
        <v>0.36779540962094565</v>
      </c>
      <c r="E144" s="432"/>
      <c r="F144" s="442"/>
      <c r="G144" s="443" t="s">
        <v>315</v>
      </c>
      <c r="H144" s="443">
        <v>25.787046988606015</v>
      </c>
      <c r="I144" s="444">
        <v>16.61716620801068</v>
      </c>
    </row>
    <row r="145" spans="2:9" x14ac:dyDescent="0.35">
      <c r="B145" s="436" t="s">
        <v>119</v>
      </c>
      <c r="C145" s="437">
        <v>0.41285104460067357</v>
      </c>
      <c r="D145" s="438">
        <v>0.31031203649296057</v>
      </c>
      <c r="E145" s="432"/>
      <c r="F145" s="448"/>
      <c r="G145" s="448"/>
      <c r="H145" s="448"/>
      <c r="I145" s="448"/>
    </row>
    <row r="146" spans="2:9" x14ac:dyDescent="0.35">
      <c r="B146" s="436" t="s">
        <v>120</v>
      </c>
      <c r="C146" s="437">
        <v>0.34346953036565964</v>
      </c>
      <c r="D146" s="438">
        <v>0.33098756030705123</v>
      </c>
      <c r="E146" s="432"/>
      <c r="F146" s="448"/>
      <c r="G146" s="448"/>
      <c r="H146" s="448"/>
      <c r="I146" s="448"/>
    </row>
    <row r="147" spans="2:9" x14ac:dyDescent="0.35">
      <c r="B147" s="436" t="s">
        <v>121</v>
      </c>
      <c r="C147" s="437">
        <v>0.3644824673873201</v>
      </c>
      <c r="D147" s="438">
        <v>0.31109148196051661</v>
      </c>
      <c r="E147" s="432"/>
      <c r="F147" s="448"/>
      <c r="G147" s="448"/>
      <c r="H147" s="448"/>
      <c r="I147" s="448"/>
    </row>
    <row r="148" spans="2:9" x14ac:dyDescent="0.35">
      <c r="B148" s="436" t="s">
        <v>122</v>
      </c>
      <c r="C148" s="437">
        <v>0.26192852001641487</v>
      </c>
      <c r="D148" s="438">
        <v>0.26578357265815478</v>
      </c>
      <c r="E148" s="432"/>
      <c r="F148" s="448"/>
      <c r="G148" s="448"/>
      <c r="H148" s="448"/>
      <c r="I148" s="448"/>
    </row>
    <row r="149" spans="2:9" x14ac:dyDescent="0.35">
      <c r="B149" s="436" t="s">
        <v>123</v>
      </c>
      <c r="C149" s="437">
        <v>0.22381069856443495</v>
      </c>
      <c r="D149" s="438">
        <v>0.31196486843197629</v>
      </c>
      <c r="E149" s="432"/>
      <c r="F149" s="448"/>
      <c r="G149" s="448"/>
      <c r="H149" s="448"/>
      <c r="I149" s="448"/>
    </row>
    <row r="150" spans="2:9" x14ac:dyDescent="0.35">
      <c r="B150" s="436" t="s">
        <v>124</v>
      </c>
      <c r="C150" s="437">
        <v>0.34997391386114701</v>
      </c>
      <c r="D150" s="438">
        <v>0.28176947010545511</v>
      </c>
      <c r="E150" s="432"/>
      <c r="F150" s="448"/>
      <c r="G150" s="448"/>
      <c r="H150" s="448"/>
      <c r="I150" s="448"/>
    </row>
    <row r="151" spans="2:9" x14ac:dyDescent="0.35">
      <c r="B151" s="436" t="s">
        <v>125</v>
      </c>
      <c r="C151" s="437">
        <v>0.36965459784592658</v>
      </c>
      <c r="D151" s="438">
        <v>0.38740919278130298</v>
      </c>
      <c r="E151" s="432" t="s">
        <v>345</v>
      </c>
      <c r="F151" s="448"/>
      <c r="G151" s="448"/>
      <c r="H151" s="448"/>
      <c r="I151" s="448"/>
    </row>
    <row r="152" spans="2:9" x14ac:dyDescent="0.35">
      <c r="B152" s="436" t="s">
        <v>126</v>
      </c>
      <c r="C152" s="437">
        <v>0.26743325894359599</v>
      </c>
      <c r="D152" s="438">
        <v>0.31539918486274959</v>
      </c>
      <c r="E152" s="432"/>
      <c r="F152" s="448"/>
      <c r="G152" s="448"/>
      <c r="H152" s="448"/>
      <c r="I152" s="448"/>
    </row>
    <row r="153" spans="2:9" x14ac:dyDescent="0.35">
      <c r="B153" s="436" t="s">
        <v>127</v>
      </c>
      <c r="C153" s="437">
        <v>0.28927665768646288</v>
      </c>
      <c r="D153" s="438">
        <v>0.32920981344670891</v>
      </c>
      <c r="E153" s="432"/>
      <c r="F153" s="448"/>
      <c r="G153" s="448"/>
      <c r="H153" s="448"/>
      <c r="I153" s="448"/>
    </row>
    <row r="154" spans="2:9" x14ac:dyDescent="0.35">
      <c r="B154" s="436" t="s">
        <v>128</v>
      </c>
      <c r="C154" s="437">
        <v>0.32860569508093834</v>
      </c>
      <c r="D154" s="438">
        <v>0.30430731988120352</v>
      </c>
      <c r="E154" s="432"/>
      <c r="F154" s="448"/>
      <c r="G154" s="448"/>
      <c r="H154" s="448"/>
      <c r="I154" s="448"/>
    </row>
    <row r="155" spans="2:9" x14ac:dyDescent="0.35">
      <c r="B155" s="436" t="s">
        <v>129</v>
      </c>
      <c r="C155" s="437">
        <v>0.25174215422659607</v>
      </c>
      <c r="D155" s="438">
        <v>0.31844598366904803</v>
      </c>
      <c r="E155" s="432" t="s">
        <v>345</v>
      </c>
      <c r="F155" s="448"/>
      <c r="G155" s="448"/>
      <c r="H155" s="448"/>
      <c r="I155" s="448"/>
    </row>
    <row r="156" spans="2:9" x14ac:dyDescent="0.35">
      <c r="B156" s="445" t="s">
        <v>130</v>
      </c>
      <c r="C156" s="446">
        <v>0.33981332772748141</v>
      </c>
      <c r="D156" s="447">
        <v>0.25740166846925328</v>
      </c>
      <c r="E156" s="432" t="s">
        <v>345</v>
      </c>
      <c r="F156" s="448"/>
      <c r="G156" s="448"/>
      <c r="H156" s="448"/>
      <c r="I156" s="448"/>
    </row>
    <row r="157" spans="2:9" x14ac:dyDescent="0.35">
      <c r="B157" s="449" t="s">
        <v>495</v>
      </c>
      <c r="C157" s="430">
        <v>0.27540839538039452</v>
      </c>
      <c r="D157" s="431">
        <v>0.26468605962151448</v>
      </c>
      <c r="E157" s="432"/>
      <c r="F157" s="448"/>
      <c r="G157" s="448"/>
      <c r="H157" s="448"/>
      <c r="I157" s="448"/>
    </row>
    <row r="158" spans="2:9" x14ac:dyDescent="0.35">
      <c r="B158" s="450" t="s">
        <v>506</v>
      </c>
      <c r="C158" s="437">
        <v>0.27374252937820309</v>
      </c>
      <c r="D158" s="438">
        <v>0.24963183765482505</v>
      </c>
      <c r="E158" s="432"/>
      <c r="F158" s="448"/>
      <c r="G158" s="448"/>
      <c r="H158" s="448"/>
      <c r="I158" s="448"/>
    </row>
    <row r="159" spans="2:9" x14ac:dyDescent="0.35">
      <c r="B159" s="450" t="s">
        <v>512</v>
      </c>
      <c r="C159" s="437">
        <v>0.28637762462185057</v>
      </c>
      <c r="D159" s="438">
        <v>0.27509599842075039</v>
      </c>
      <c r="E159" s="432"/>
      <c r="F159" s="448"/>
      <c r="G159" s="448"/>
      <c r="H159" s="448"/>
      <c r="I159" s="448"/>
    </row>
    <row r="160" spans="2:9" x14ac:dyDescent="0.35">
      <c r="B160" s="450" t="s">
        <v>515</v>
      </c>
      <c r="C160" s="437">
        <v>0.31279371779709819</v>
      </c>
      <c r="D160" s="438">
        <v>0.26226307364612511</v>
      </c>
      <c r="E160" s="432"/>
      <c r="F160" s="448"/>
      <c r="G160" s="448"/>
      <c r="H160" s="448"/>
      <c r="I160" s="448"/>
    </row>
    <row r="161" spans="2:19" x14ac:dyDescent="0.35">
      <c r="B161" s="450" t="s">
        <v>518</v>
      </c>
      <c r="C161" s="437">
        <v>0.3182388713587635</v>
      </c>
      <c r="D161" s="438">
        <v>0.28604265415432178</v>
      </c>
      <c r="E161" s="432"/>
      <c r="F161" s="448"/>
      <c r="G161" s="448"/>
      <c r="H161" s="448"/>
      <c r="I161" s="448"/>
    </row>
    <row r="162" spans="2:19" x14ac:dyDescent="0.35">
      <c r="B162" s="451" t="s">
        <v>499</v>
      </c>
      <c r="C162" s="446">
        <v>0.34097125561634201</v>
      </c>
      <c r="D162" s="447">
        <v>0.28783617221218799</v>
      </c>
      <c r="E162" s="432"/>
      <c r="F162" s="448"/>
      <c r="G162" s="448"/>
      <c r="H162" s="448"/>
      <c r="I162" s="448"/>
    </row>
    <row r="165" spans="2:19" x14ac:dyDescent="0.35">
      <c r="B165" s="398" t="s">
        <v>328</v>
      </c>
      <c r="C165" s="398"/>
      <c r="D165" s="399"/>
      <c r="E165" s="399"/>
      <c r="F165" s="399"/>
      <c r="G165" s="399"/>
      <c r="H165" s="399"/>
      <c r="I165" s="399"/>
      <c r="J165" s="399"/>
      <c r="K165" s="399"/>
      <c r="L165" s="399"/>
    </row>
    <row r="167" spans="2:19" s="161" customFormat="1" x14ac:dyDescent="0.35">
      <c r="B167" s="473" t="s">
        <v>402</v>
      </c>
      <c r="C167" s="474" t="s">
        <v>362</v>
      </c>
      <c r="D167" s="477" t="s">
        <v>403</v>
      </c>
      <c r="E167" s="474" t="s">
        <v>327</v>
      </c>
      <c r="F167" s="472" t="s">
        <v>448</v>
      </c>
      <c r="G167" s="17"/>
      <c r="H167" s="17"/>
      <c r="M167" s="17"/>
      <c r="N167" s="17"/>
      <c r="O167" s="17"/>
      <c r="P167" s="17"/>
      <c r="Q167" s="17"/>
      <c r="R167" s="17"/>
      <c r="S167" s="17"/>
    </row>
    <row r="168" spans="2:19" ht="62" customHeight="1" x14ac:dyDescent="0.35">
      <c r="B168" s="452" t="s">
        <v>374</v>
      </c>
      <c r="C168" s="453" t="s">
        <v>371</v>
      </c>
      <c r="D168" s="454">
        <v>0.71099999999999997</v>
      </c>
      <c r="E168" s="455" t="s">
        <v>590</v>
      </c>
      <c r="F168" s="456" t="s">
        <v>372</v>
      </c>
      <c r="G168" s="269"/>
      <c r="H168" s="269"/>
    </row>
    <row r="169" spans="2:19" x14ac:dyDescent="0.35">
      <c r="B169" s="457"/>
      <c r="C169" s="458"/>
      <c r="D169" s="459"/>
      <c r="E169" s="458"/>
      <c r="F169" s="458"/>
      <c r="G169" s="457"/>
      <c r="H169" s="458"/>
      <c r="I169" s="269"/>
      <c r="J169" s="269"/>
    </row>
    <row r="170" spans="2:19" x14ac:dyDescent="0.35">
      <c r="B170" s="479" t="s">
        <v>395</v>
      </c>
      <c r="C170" s="269"/>
      <c r="D170" s="460"/>
      <c r="E170" s="269"/>
      <c r="F170" s="269"/>
      <c r="G170" s="269"/>
      <c r="H170" s="269"/>
      <c r="I170" s="269"/>
      <c r="J170" s="269"/>
    </row>
    <row r="171" spans="2:19" x14ac:dyDescent="0.35">
      <c r="B171" s="269" t="s">
        <v>413</v>
      </c>
      <c r="C171" s="269"/>
      <c r="D171" s="460"/>
      <c r="E171" s="269"/>
      <c r="F171" s="269"/>
      <c r="G171" s="269"/>
      <c r="H171" s="269"/>
      <c r="I171" s="269"/>
      <c r="J171" s="269"/>
    </row>
    <row r="172" spans="2:19" x14ac:dyDescent="0.35">
      <c r="B172" s="269" t="s">
        <v>396</v>
      </c>
      <c r="C172" s="269"/>
      <c r="D172" s="460"/>
      <c r="E172" s="269"/>
      <c r="F172" s="269"/>
      <c r="G172" s="269"/>
      <c r="H172" s="269"/>
      <c r="I172" s="269"/>
      <c r="J172" s="269"/>
    </row>
    <row r="173" spans="2:19" x14ac:dyDescent="0.35">
      <c r="B173" s="269" t="s">
        <v>460</v>
      </c>
      <c r="C173" s="269"/>
      <c r="D173" s="460"/>
      <c r="E173" s="269"/>
      <c r="F173" s="269"/>
      <c r="G173" s="269"/>
      <c r="H173" s="269"/>
      <c r="I173" s="269"/>
      <c r="J173" s="269"/>
    </row>
    <row r="174" spans="2:19" x14ac:dyDescent="0.35">
      <c r="B174" s="269"/>
      <c r="C174" s="269"/>
      <c r="D174" s="460"/>
      <c r="E174" s="269"/>
      <c r="F174" s="269"/>
      <c r="G174" s="269"/>
      <c r="H174" s="269"/>
      <c r="I174" s="269"/>
      <c r="J174" s="269"/>
    </row>
    <row r="175" spans="2:19" x14ac:dyDescent="0.35">
      <c r="B175" s="269"/>
      <c r="C175" s="269"/>
      <c r="D175" s="460"/>
      <c r="E175" s="269"/>
      <c r="F175" s="269"/>
      <c r="G175" s="269"/>
      <c r="H175" s="269"/>
      <c r="I175" s="269"/>
      <c r="J175" s="269"/>
    </row>
    <row r="176" spans="2:19" x14ac:dyDescent="0.35">
      <c r="B176" s="398" t="s">
        <v>465</v>
      </c>
      <c r="C176" s="398"/>
      <c r="D176" s="399"/>
      <c r="E176" s="399"/>
      <c r="F176" s="399"/>
      <c r="G176" s="399"/>
      <c r="H176" s="399"/>
      <c r="I176" s="399"/>
      <c r="J176" s="399"/>
      <c r="K176" s="399"/>
      <c r="L176" s="399"/>
    </row>
    <row r="177" spans="2:12" x14ac:dyDescent="0.35">
      <c r="B177" s="269"/>
      <c r="C177" s="269"/>
      <c r="D177" s="460"/>
      <c r="E177" s="269"/>
    </row>
    <row r="178" spans="2:12" x14ac:dyDescent="0.35">
      <c r="B178" s="269" t="s">
        <v>468</v>
      </c>
      <c r="C178" s="269"/>
      <c r="D178" s="461">
        <v>75</v>
      </c>
      <c r="E178" s="269"/>
    </row>
    <row r="179" spans="2:12" x14ac:dyDescent="0.35">
      <c r="B179" s="269" t="s">
        <v>604</v>
      </c>
      <c r="C179" s="462"/>
      <c r="D179" s="460"/>
      <c r="E179" s="269"/>
    </row>
    <row r="180" spans="2:12" x14ac:dyDescent="0.35">
      <c r="C180" s="463"/>
      <c r="D180" s="460"/>
      <c r="E180" s="269"/>
    </row>
    <row r="181" spans="2:12" x14ac:dyDescent="0.35">
      <c r="B181" s="269"/>
      <c r="C181" s="269"/>
      <c r="D181" s="460"/>
      <c r="E181" s="269"/>
    </row>
    <row r="182" spans="2:12" x14ac:dyDescent="0.35">
      <c r="B182" s="398" t="s">
        <v>466</v>
      </c>
      <c r="C182" s="398"/>
      <c r="D182" s="399"/>
      <c r="E182" s="399"/>
      <c r="F182" s="399"/>
      <c r="G182" s="399"/>
      <c r="H182" s="399"/>
      <c r="I182" s="399"/>
      <c r="J182" s="399"/>
      <c r="K182" s="399"/>
      <c r="L182" s="399"/>
    </row>
    <row r="183" spans="2:12" x14ac:dyDescent="0.35">
      <c r="B183" s="457"/>
      <c r="C183" s="458"/>
      <c r="D183" s="459"/>
      <c r="E183" s="458"/>
    </row>
    <row r="184" spans="2:12" x14ac:dyDescent="0.35">
      <c r="B184" s="458" t="s">
        <v>577</v>
      </c>
      <c r="C184" s="458"/>
      <c r="D184" s="459"/>
      <c r="E184" s="458"/>
    </row>
    <row r="185" spans="2:12" x14ac:dyDescent="0.35">
      <c r="B185" s="458" t="s">
        <v>578</v>
      </c>
      <c r="C185" s="458"/>
      <c r="D185" s="459"/>
      <c r="E185" s="458"/>
    </row>
    <row r="186" spans="2:12" x14ac:dyDescent="0.35">
      <c r="B186" s="457" t="s">
        <v>467</v>
      </c>
      <c r="D186" s="464">
        <v>2512</v>
      </c>
      <c r="E186" s="458"/>
    </row>
    <row r="188" spans="2:12" ht="15.5" customHeight="1" x14ac:dyDescent="0.35"/>
    <row r="189" spans="2:12" ht="15.5" customHeight="1" x14ac:dyDescent="0.35">
      <c r="B189" s="398" t="s">
        <v>330</v>
      </c>
      <c r="C189" s="398"/>
      <c r="D189" s="399"/>
      <c r="E189" s="399"/>
      <c r="F189" s="399"/>
      <c r="G189" s="399"/>
      <c r="H189" s="399"/>
      <c r="I189" s="399"/>
      <c r="J189" s="399"/>
      <c r="K189" s="399"/>
      <c r="L189" s="399"/>
    </row>
    <row r="190" spans="2:12" ht="15.5" customHeight="1" x14ac:dyDescent="0.35">
      <c r="B190" s="17" t="s">
        <v>602</v>
      </c>
      <c r="C190" s="17" t="s">
        <v>603</v>
      </c>
    </row>
    <row r="191" spans="2:12" ht="15.5" customHeight="1" x14ac:dyDescent="0.35">
      <c r="B191" s="17" t="s">
        <v>376</v>
      </c>
      <c r="C191" s="276" t="s">
        <v>453</v>
      </c>
    </row>
    <row r="192" spans="2:12" ht="15.5" customHeight="1" x14ac:dyDescent="0.35">
      <c r="B192" s="17" t="s">
        <v>377</v>
      </c>
      <c r="C192" s="276" t="s">
        <v>454</v>
      </c>
    </row>
    <row r="193" spans="2:17" ht="15.5" customHeight="1" x14ac:dyDescent="0.35">
      <c r="B193" s="17" t="s">
        <v>378</v>
      </c>
      <c r="C193" s="276" t="s">
        <v>455</v>
      </c>
    </row>
    <row r="194" spans="2:17" ht="15.5" customHeight="1" x14ac:dyDescent="0.35">
      <c r="B194" s="17" t="s">
        <v>379</v>
      </c>
      <c r="C194" s="276" t="s">
        <v>461</v>
      </c>
    </row>
    <row r="195" spans="2:17" ht="15.5" customHeight="1" x14ac:dyDescent="0.35">
      <c r="B195" s="17" t="s">
        <v>380</v>
      </c>
      <c r="C195" s="276" t="s">
        <v>596</v>
      </c>
    </row>
    <row r="196" spans="2:17" ht="15.5" customHeight="1" x14ac:dyDescent="0.35">
      <c r="B196" s="17" t="s">
        <v>381</v>
      </c>
      <c r="C196" s="276" t="s">
        <v>597</v>
      </c>
    </row>
    <row r="197" spans="2:17" ht="15.5" customHeight="1" x14ac:dyDescent="0.35">
      <c r="B197" s="17" t="s">
        <v>382</v>
      </c>
      <c r="C197" s="276" t="s">
        <v>456</v>
      </c>
    </row>
    <row r="198" spans="2:17" s="406" customFormat="1" ht="15.5" customHeight="1" x14ac:dyDescent="0.35">
      <c r="B198" s="406" t="s">
        <v>414</v>
      </c>
      <c r="C198" s="465" t="s">
        <v>457</v>
      </c>
      <c r="Q198" s="17"/>
    </row>
    <row r="199" spans="2:17" ht="15.5" customHeight="1" x14ac:dyDescent="0.35">
      <c r="B199" s="17" t="s">
        <v>576</v>
      </c>
      <c r="C199" s="17" t="s">
        <v>458</v>
      </c>
    </row>
    <row r="200" spans="2:17" s="406" customFormat="1" ht="15.5" customHeight="1" x14ac:dyDescent="0.35">
      <c r="B200" s="406" t="s">
        <v>591</v>
      </c>
      <c r="C200" s="466" t="s">
        <v>452</v>
      </c>
      <c r="Q200" s="17"/>
    </row>
    <row r="201" spans="2:17" ht="15.5" customHeight="1" x14ac:dyDescent="0.35">
      <c r="B201" s="462" t="s">
        <v>595</v>
      </c>
      <c r="C201" s="17" t="s">
        <v>594</v>
      </c>
    </row>
    <row r="202" spans="2:17" ht="15.5" customHeight="1" x14ac:dyDescent="0.35"/>
    <row r="203" spans="2:17" ht="15.5" customHeight="1" x14ac:dyDescent="0.35"/>
    <row r="205" spans="2:17" x14ac:dyDescent="0.35">
      <c r="B205" s="467"/>
      <c r="C205" s="468"/>
    </row>
    <row r="206" spans="2:17" x14ac:dyDescent="0.35">
      <c r="C206" s="468"/>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
  <sheetViews>
    <sheetView workbookViewId="0">
      <selection activeCell="G14" sqref="G14"/>
    </sheetView>
  </sheetViews>
  <sheetFormatPr defaultRowHeight="15.5" x14ac:dyDescent="0.3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G953"/>
  <sheetViews>
    <sheetView zoomScale="70" zoomScaleNormal="70" workbookViewId="0">
      <pane xSplit="4400" ySplit="1210" topLeftCell="A94" activePane="topRight"/>
      <selection activeCell="I20" sqref="I20"/>
      <selection pane="topRight" activeCell="B3" sqref="B3"/>
      <selection pane="bottomLeft" activeCell="A28" sqref="A28"/>
      <selection pane="bottomRight" activeCell="K101" sqref="K101"/>
    </sheetView>
  </sheetViews>
  <sheetFormatPr defaultRowHeight="15.5" x14ac:dyDescent="0.35"/>
  <cols>
    <col min="1" max="1" width="21.53515625" customWidth="1"/>
    <col min="2" max="2" width="22.15234375" style="5" customWidth="1"/>
    <col min="3" max="3" width="11.07421875" style="15" customWidth="1"/>
    <col min="4" max="4" width="10.921875" style="15" customWidth="1"/>
    <col min="7" max="7" width="12" style="15" customWidth="1"/>
    <col min="8" max="8" width="10.4609375" customWidth="1"/>
    <col min="9" max="9" width="11.53515625" customWidth="1"/>
    <col min="10" max="10" width="19.53515625" customWidth="1"/>
    <col min="11" max="18" width="16.61328125" style="72" customWidth="1"/>
    <col min="19" max="34" width="16.53515625" style="72" customWidth="1"/>
    <col min="35" max="39" width="16.53515625" style="73" customWidth="1"/>
    <col min="40" max="43" width="16.53515625" style="72" customWidth="1"/>
    <col min="44" max="59" width="16.53515625" customWidth="1"/>
  </cols>
  <sheetData>
    <row r="1" spans="1:59" s="147" customFormat="1" ht="20" x14ac:dyDescent="0.4">
      <c r="A1" s="45" t="s">
        <v>334</v>
      </c>
      <c r="B1" s="137"/>
      <c r="C1" s="138"/>
      <c r="D1" s="138"/>
      <c r="E1" s="139"/>
      <c r="F1" s="139"/>
      <c r="G1" s="138"/>
      <c r="H1" s="139"/>
      <c r="I1" s="139"/>
      <c r="J1" s="140"/>
      <c r="K1" s="141" t="s">
        <v>299</v>
      </c>
      <c r="L1" s="142"/>
      <c r="M1" s="142"/>
      <c r="N1" s="142"/>
      <c r="O1" s="142"/>
      <c r="P1" s="142"/>
      <c r="Q1" s="142"/>
      <c r="R1" s="143"/>
      <c r="S1" s="144"/>
      <c r="T1" s="144"/>
      <c r="U1" s="144"/>
      <c r="V1" s="144"/>
      <c r="W1" s="144"/>
      <c r="X1" s="144"/>
      <c r="Y1" s="144"/>
      <c r="Z1" s="144"/>
      <c r="AA1" s="144"/>
      <c r="AB1" s="144"/>
      <c r="AC1" s="144"/>
      <c r="AD1" s="144"/>
      <c r="AE1" s="144"/>
      <c r="AF1" s="144"/>
      <c r="AG1" s="144"/>
      <c r="AH1" s="144"/>
      <c r="AI1" s="144"/>
      <c r="AJ1" s="145" t="s">
        <v>338</v>
      </c>
      <c r="AK1" s="146"/>
      <c r="AL1" s="146"/>
      <c r="AM1" s="146"/>
      <c r="AN1" s="146"/>
      <c r="AO1" s="146"/>
      <c r="AP1" s="146"/>
      <c r="AQ1" s="146"/>
      <c r="AR1"/>
      <c r="AS1"/>
      <c r="AT1"/>
      <c r="AU1"/>
      <c r="AV1"/>
      <c r="AW1"/>
      <c r="AX1"/>
      <c r="AY1"/>
      <c r="AZ1"/>
      <c r="BA1"/>
      <c r="BB1"/>
      <c r="BC1"/>
      <c r="BD1"/>
      <c r="BE1"/>
      <c r="BF1"/>
      <c r="BG1"/>
    </row>
    <row r="2" spans="1:59" s="13" customFormat="1" x14ac:dyDescent="0.35">
      <c r="A2" s="162" t="s">
        <v>570</v>
      </c>
      <c r="B2" s="163" t="str">
        <f>Options!B11</f>
        <v>Scotland</v>
      </c>
      <c r="C2" s="164" t="s">
        <v>571</v>
      </c>
      <c r="D2" s="164"/>
      <c r="E2" s="162" t="str">
        <f>VLOOKUP(B2,Lists!D2:E85,2)</f>
        <v>Scotland</v>
      </c>
      <c r="F2" s="162"/>
      <c r="G2" s="164"/>
      <c r="H2" s="162"/>
      <c r="I2" s="162"/>
      <c r="K2" s="95" t="s">
        <v>335</v>
      </c>
      <c r="L2" s="96"/>
      <c r="M2" s="99" t="s">
        <v>168</v>
      </c>
      <c r="N2" s="98"/>
      <c r="O2" s="96" t="s">
        <v>170</v>
      </c>
      <c r="P2" s="96"/>
      <c r="Q2" s="99" t="s">
        <v>173</v>
      </c>
      <c r="R2" s="98"/>
      <c r="S2" s="99" t="s">
        <v>336</v>
      </c>
      <c r="T2" s="97"/>
      <c r="U2" s="97"/>
      <c r="V2" s="97"/>
      <c r="W2" s="97"/>
      <c r="X2" s="97"/>
      <c r="Y2" s="97"/>
      <c r="Z2" s="98"/>
      <c r="AA2" s="99" t="s">
        <v>337</v>
      </c>
      <c r="AB2" s="97"/>
      <c r="AC2" s="97"/>
      <c r="AD2" s="97"/>
      <c r="AE2" s="97"/>
      <c r="AF2" s="97"/>
      <c r="AG2" s="97"/>
      <c r="AH2" s="97"/>
      <c r="AI2" s="105"/>
      <c r="AJ2" s="125" t="s">
        <v>335</v>
      </c>
      <c r="AK2" s="126"/>
      <c r="AL2" s="99" t="s">
        <v>168</v>
      </c>
      <c r="AM2" s="98"/>
      <c r="AN2" s="126" t="s">
        <v>170</v>
      </c>
      <c r="AO2" s="126"/>
      <c r="AP2" s="99" t="s">
        <v>173</v>
      </c>
      <c r="AQ2" s="98"/>
      <c r="AR2"/>
      <c r="AS2"/>
      <c r="AT2"/>
      <c r="AU2"/>
      <c r="AV2"/>
      <c r="AW2"/>
      <c r="AX2"/>
      <c r="AY2"/>
      <c r="AZ2"/>
      <c r="BA2"/>
      <c r="BB2"/>
      <c r="BC2"/>
      <c r="BD2"/>
      <c r="BE2"/>
      <c r="BF2"/>
      <c r="BG2"/>
    </row>
    <row r="3" spans="1:59" s="9" customFormat="1" ht="34.25" customHeight="1" x14ac:dyDescent="0.35">
      <c r="A3" s="9" t="s">
        <v>131</v>
      </c>
      <c r="B3" s="11" t="s">
        <v>132</v>
      </c>
      <c r="C3" s="14" t="s">
        <v>306</v>
      </c>
      <c r="D3" s="14" t="s">
        <v>305</v>
      </c>
      <c r="E3" s="10" t="s">
        <v>139</v>
      </c>
      <c r="F3" s="10" t="s">
        <v>131</v>
      </c>
      <c r="G3" s="14" t="s">
        <v>148</v>
      </c>
      <c r="H3" s="10" t="s">
        <v>323</v>
      </c>
      <c r="I3" s="10" t="s">
        <v>149</v>
      </c>
      <c r="J3" s="10" t="s">
        <v>339</v>
      </c>
      <c r="K3" s="106" t="s">
        <v>166</v>
      </c>
      <c r="L3" s="107" t="s">
        <v>167</v>
      </c>
      <c r="M3" s="108" t="s">
        <v>166</v>
      </c>
      <c r="N3" s="109" t="s">
        <v>167</v>
      </c>
      <c r="O3" s="107" t="s">
        <v>166</v>
      </c>
      <c r="P3" s="107" t="s">
        <v>167</v>
      </c>
      <c r="Q3" s="108" t="s">
        <v>166</v>
      </c>
      <c r="R3" s="109" t="s">
        <v>167</v>
      </c>
      <c r="S3" s="108" t="s">
        <v>282</v>
      </c>
      <c r="T3" s="110" t="s">
        <v>283</v>
      </c>
      <c r="U3" s="110" t="s">
        <v>280</v>
      </c>
      <c r="V3" s="110" t="s">
        <v>281</v>
      </c>
      <c r="W3" s="110" t="s">
        <v>268</v>
      </c>
      <c r="X3" s="110" t="s">
        <v>269</v>
      </c>
      <c r="Y3" s="110" t="s">
        <v>270</v>
      </c>
      <c r="Z3" s="109" t="s">
        <v>271</v>
      </c>
      <c r="AA3" s="108" t="s">
        <v>282</v>
      </c>
      <c r="AB3" s="110" t="s">
        <v>283</v>
      </c>
      <c r="AC3" s="110" t="s">
        <v>280</v>
      </c>
      <c r="AD3" s="110" t="s">
        <v>281</v>
      </c>
      <c r="AE3" s="110" t="s">
        <v>268</v>
      </c>
      <c r="AF3" s="110" t="s">
        <v>269</v>
      </c>
      <c r="AG3" s="110" t="s">
        <v>270</v>
      </c>
      <c r="AH3" s="110" t="s">
        <v>271</v>
      </c>
      <c r="AI3" s="109" t="s">
        <v>267</v>
      </c>
      <c r="AJ3" s="127" t="s">
        <v>166</v>
      </c>
      <c r="AK3" s="128" t="s">
        <v>167</v>
      </c>
      <c r="AL3" s="108" t="s">
        <v>166</v>
      </c>
      <c r="AM3" s="109" t="s">
        <v>167</v>
      </c>
      <c r="AN3" s="128" t="s">
        <v>166</v>
      </c>
      <c r="AO3" s="128" t="s">
        <v>167</v>
      </c>
      <c r="AP3" s="108" t="s">
        <v>166</v>
      </c>
      <c r="AQ3" s="109" t="s">
        <v>167</v>
      </c>
      <c r="AR3"/>
      <c r="AS3"/>
      <c r="AT3"/>
      <c r="AU3"/>
      <c r="AV3"/>
      <c r="AW3"/>
      <c r="AX3"/>
      <c r="AY3"/>
      <c r="AZ3"/>
      <c r="BA3"/>
      <c r="BB3"/>
      <c r="BC3"/>
      <c r="BD3"/>
      <c r="BE3"/>
      <c r="BF3"/>
      <c r="BG3"/>
    </row>
    <row r="4" spans="1:59" x14ac:dyDescent="0.35">
      <c r="K4" s="89"/>
      <c r="L4" s="90"/>
      <c r="M4" s="83"/>
      <c r="N4" s="84"/>
      <c r="O4" s="90"/>
      <c r="P4" s="90"/>
      <c r="Q4" s="83"/>
      <c r="R4" s="84"/>
      <c r="S4" s="83"/>
      <c r="T4" s="75"/>
      <c r="U4" s="75"/>
      <c r="V4" s="75"/>
      <c r="W4" s="75"/>
      <c r="X4" s="75"/>
      <c r="Y4" s="75"/>
      <c r="Z4" s="84"/>
      <c r="AA4" s="83"/>
      <c r="AB4" s="75"/>
      <c r="AC4" s="75"/>
      <c r="AD4" s="75"/>
      <c r="AE4" s="75"/>
      <c r="AF4" s="75"/>
      <c r="AG4" s="75"/>
      <c r="AH4" s="75"/>
      <c r="AI4" s="100"/>
      <c r="AJ4" s="129"/>
      <c r="AK4" s="130"/>
      <c r="AL4" s="104"/>
      <c r="AM4" s="104"/>
      <c r="AN4" s="134"/>
      <c r="AO4" s="134"/>
      <c r="AP4" s="75"/>
      <c r="AQ4" s="84"/>
    </row>
    <row r="5" spans="1:59" s="1" customFormat="1" x14ac:dyDescent="0.35">
      <c r="A5" s="1" t="s">
        <v>142</v>
      </c>
      <c r="B5" s="6" t="s">
        <v>340</v>
      </c>
      <c r="C5" s="77" t="s">
        <v>147</v>
      </c>
      <c r="D5" s="77"/>
      <c r="E5" s="1" t="s">
        <v>145</v>
      </c>
      <c r="F5" s="1" t="s">
        <v>146</v>
      </c>
      <c r="G5" s="77"/>
      <c r="H5" s="1">
        <f>SUM(H7:H11)</f>
        <v>4488783</v>
      </c>
      <c r="I5" s="1">
        <f>SUM(I7:I11)</f>
        <v>0</v>
      </c>
      <c r="J5" s="1">
        <f>SUM(J7:J11)</f>
        <v>905728</v>
      </c>
      <c r="K5" s="91">
        <f t="shared" ref="K5:R5" si="0">SUMIF(K7:K11,"&gt;0")</f>
        <v>44447.806289475702</v>
      </c>
      <c r="L5" s="92">
        <f t="shared" si="0"/>
        <v>42908.623970866</v>
      </c>
      <c r="M5" s="85">
        <f t="shared" si="0"/>
        <v>595150.8768471122</v>
      </c>
      <c r="N5" s="86">
        <f t="shared" si="0"/>
        <v>574243.16173058923</v>
      </c>
      <c r="O5" s="92">
        <f t="shared" si="0"/>
        <v>1143855.727350824</v>
      </c>
      <c r="P5" s="92">
        <f t="shared" si="0"/>
        <v>1137139.4287274787</v>
      </c>
      <c r="Q5" s="85">
        <f t="shared" si="0"/>
        <v>21611.713023481698</v>
      </c>
      <c r="R5" s="86">
        <f t="shared" si="0"/>
        <v>20860.049634340499</v>
      </c>
      <c r="S5" s="85"/>
      <c r="T5" s="79"/>
      <c r="U5" s="79"/>
      <c r="V5" s="79"/>
      <c r="W5" s="79"/>
      <c r="X5" s="79"/>
      <c r="Y5" s="79"/>
      <c r="Z5" s="86"/>
      <c r="AA5" s="101">
        <f>SUMIF(AA7:AA11,"&gt;0")</f>
        <v>904819345.07077134</v>
      </c>
      <c r="AB5" s="81">
        <f t="shared" ref="AB5:AH5" si="1">SUMIF(AB7:AB11,"&gt;0")</f>
        <v>873537938.17483151</v>
      </c>
      <c r="AC5" s="81">
        <f t="shared" si="1"/>
        <v>11476474640.327314</v>
      </c>
      <c r="AD5" s="81">
        <f t="shared" si="1"/>
        <v>11073861492.907837</v>
      </c>
      <c r="AE5" s="81">
        <f t="shared" si="1"/>
        <v>21939692318.814999</v>
      </c>
      <c r="AF5" s="81">
        <f t="shared" si="1"/>
        <v>21810406140.730789</v>
      </c>
      <c r="AG5" s="81">
        <f t="shared" si="1"/>
        <v>415181002.55154002</v>
      </c>
      <c r="AH5" s="81">
        <f t="shared" si="1"/>
        <v>400770122.95859367</v>
      </c>
      <c r="AI5" s="86">
        <f>SUM(AI7:AI11)</f>
        <v>1000000</v>
      </c>
      <c r="AJ5" s="131">
        <f>AA5/$AI5</f>
        <v>904.81934507077131</v>
      </c>
      <c r="AK5" s="132">
        <f t="shared" ref="AJ5:AK18" si="2">AB5/$AI5</f>
        <v>873.53793817483154</v>
      </c>
      <c r="AL5" s="79">
        <f t="shared" ref="AL5:AQ6" si="3">AC5/$AI5</f>
        <v>11476.474640327315</v>
      </c>
      <c r="AM5" s="79">
        <f t="shared" si="3"/>
        <v>11073.861492907838</v>
      </c>
      <c r="AN5" s="132">
        <f t="shared" si="3"/>
        <v>21939.692318814999</v>
      </c>
      <c r="AO5" s="132">
        <f t="shared" si="3"/>
        <v>21810.406140730789</v>
      </c>
      <c r="AP5" s="79">
        <f t="shared" si="3"/>
        <v>415.18100255154002</v>
      </c>
      <c r="AQ5" s="86">
        <f t="shared" si="3"/>
        <v>400.77012295859367</v>
      </c>
      <c r="AR5"/>
      <c r="AS5"/>
      <c r="AT5"/>
      <c r="AU5"/>
      <c r="AV5"/>
      <c r="AW5"/>
      <c r="AX5"/>
      <c r="AY5"/>
      <c r="AZ5"/>
      <c r="BA5"/>
      <c r="BB5"/>
      <c r="BC5"/>
      <c r="BD5"/>
      <c r="BE5"/>
      <c r="BF5"/>
      <c r="BG5"/>
    </row>
    <row r="6" spans="1:59" s="1" customFormat="1" x14ac:dyDescent="0.35">
      <c r="A6" s="1" t="s">
        <v>163</v>
      </c>
      <c r="B6" s="6" t="s">
        <v>340</v>
      </c>
      <c r="C6" s="77" t="s">
        <v>147</v>
      </c>
      <c r="D6" s="77"/>
      <c r="E6" s="1" t="s">
        <v>145</v>
      </c>
      <c r="F6" s="1" t="s">
        <v>164</v>
      </c>
      <c r="G6" s="77"/>
      <c r="H6" s="1">
        <f t="shared" ref="H6:R6" si="4">SUM(H7:H8)</f>
        <v>1769266</v>
      </c>
      <c r="I6" s="1">
        <f t="shared" si="4"/>
        <v>0</v>
      </c>
      <c r="J6" s="1">
        <f t="shared" si="4"/>
        <v>356999</v>
      </c>
      <c r="K6" s="91">
        <f t="shared" si="4"/>
        <v>23367.0511849494</v>
      </c>
      <c r="L6" s="92">
        <f t="shared" si="4"/>
        <v>22579.456758294698</v>
      </c>
      <c r="M6" s="85">
        <f t="shared" si="4"/>
        <v>317715.04333102854</v>
      </c>
      <c r="N6" s="86">
        <f t="shared" si="4"/>
        <v>306786.79211060272</v>
      </c>
      <c r="O6" s="92">
        <f t="shared" si="4"/>
        <v>542278.73076819046</v>
      </c>
      <c r="P6" s="92">
        <f t="shared" si="4"/>
        <v>539133.24083373358</v>
      </c>
      <c r="Q6" s="85">
        <f t="shared" si="4"/>
        <v>11397.407040102298</v>
      </c>
      <c r="R6" s="86">
        <f t="shared" si="4"/>
        <v>11008.4168266492</v>
      </c>
      <c r="S6" s="85"/>
      <c r="T6" s="79"/>
      <c r="U6" s="79"/>
      <c r="V6" s="79"/>
      <c r="W6" s="79"/>
      <c r="X6" s="79"/>
      <c r="Y6" s="79"/>
      <c r="Z6" s="86"/>
      <c r="AA6" s="101">
        <f>SUMIF(AA7:AA8,"&gt;0")</f>
        <v>501588160.47742265</v>
      </c>
      <c r="AB6" s="81">
        <f t="shared" ref="AB6:AH6" si="5">SUMIF(AB7:AB8,"&gt;0")</f>
        <v>484716464.90867949</v>
      </c>
      <c r="AC6" s="81">
        <f t="shared" si="5"/>
        <v>6385004119.2261066</v>
      </c>
      <c r="AD6" s="81">
        <f t="shared" si="5"/>
        <v>6165823336.9702415</v>
      </c>
      <c r="AE6" s="81">
        <f t="shared" si="5"/>
        <v>10787710810.292</v>
      </c>
      <c r="AF6" s="81">
        <f t="shared" si="5"/>
        <v>10724897524.938009</v>
      </c>
      <c r="AG6" s="81">
        <f t="shared" si="5"/>
        <v>231262783.31058028</v>
      </c>
      <c r="AH6" s="81">
        <f t="shared" si="5"/>
        <v>223385728.81014454</v>
      </c>
      <c r="AI6" s="86">
        <f>SUM(AI7:AI8)</f>
        <v>400000</v>
      </c>
      <c r="AJ6" s="131">
        <f>AA6/$AI6</f>
        <v>1253.9704011935567</v>
      </c>
      <c r="AK6" s="132">
        <f t="shared" si="2"/>
        <v>1211.7911622716988</v>
      </c>
      <c r="AL6" s="79">
        <f t="shared" si="3"/>
        <v>15962.510298065266</v>
      </c>
      <c r="AM6" s="79">
        <f t="shared" si="3"/>
        <v>15414.558342425604</v>
      </c>
      <c r="AN6" s="132">
        <f t="shared" si="3"/>
        <v>26969.27702573</v>
      </c>
      <c r="AO6" s="132">
        <f t="shared" si="3"/>
        <v>26812.243812345023</v>
      </c>
      <c r="AP6" s="79">
        <f t="shared" si="3"/>
        <v>578.15695827645072</v>
      </c>
      <c r="AQ6" s="86">
        <f t="shared" si="3"/>
        <v>558.46432202536141</v>
      </c>
      <c r="AR6"/>
      <c r="AS6"/>
      <c r="AT6"/>
      <c r="AU6"/>
      <c r="AV6"/>
      <c r="AW6"/>
      <c r="AX6"/>
      <c r="AY6"/>
      <c r="AZ6"/>
      <c r="BA6"/>
      <c r="BB6"/>
      <c r="BC6"/>
      <c r="BD6"/>
      <c r="BE6"/>
      <c r="BF6"/>
      <c r="BG6"/>
    </row>
    <row r="7" spans="1:59" x14ac:dyDescent="0.35">
      <c r="A7" t="s">
        <v>133</v>
      </c>
      <c r="B7" s="5" t="s">
        <v>340</v>
      </c>
      <c r="C7" s="15" t="s">
        <v>147</v>
      </c>
      <c r="E7" t="s">
        <v>145</v>
      </c>
      <c r="F7">
        <v>1</v>
      </c>
      <c r="H7">
        <f t="shared" ref="H7:R7" si="6">H12+H17</f>
        <v>872234</v>
      </c>
      <c r="I7">
        <f t="shared" si="6"/>
        <v>0</v>
      </c>
      <c r="J7">
        <f t="shared" si="6"/>
        <v>175997</v>
      </c>
      <c r="K7" s="89">
        <f t="shared" si="6"/>
        <v>12879.2338459824</v>
      </c>
      <c r="L7" s="90">
        <f t="shared" si="6"/>
        <v>12447.696869063602</v>
      </c>
      <c r="M7" s="83">
        <f>M12+M17</f>
        <v>179386.29995202698</v>
      </c>
      <c r="N7" s="84">
        <f t="shared" si="6"/>
        <v>173223.61486980319</v>
      </c>
      <c r="O7" s="90">
        <f t="shared" si="6"/>
        <v>288715.84006160521</v>
      </c>
      <c r="P7" s="90">
        <f t="shared" si="6"/>
        <v>287038.54255054821</v>
      </c>
      <c r="Q7" s="83">
        <f t="shared" si="6"/>
        <v>6419.0142663004999</v>
      </c>
      <c r="R7" s="84">
        <f t="shared" si="6"/>
        <v>6199.7750663318002</v>
      </c>
      <c r="S7" s="83"/>
      <c r="T7" s="75"/>
      <c r="U7" s="75"/>
      <c r="V7" s="75"/>
      <c r="W7" s="75"/>
      <c r="X7" s="75"/>
      <c r="Y7" s="75"/>
      <c r="Z7" s="84"/>
      <c r="AA7" s="102">
        <f>AA12+AA17</f>
        <v>293657643.29323637</v>
      </c>
      <c r="AB7" s="76">
        <f t="shared" ref="AB7:AH7" si="7">AB12+AB17</f>
        <v>283826985.46943605</v>
      </c>
      <c r="AC7" s="76">
        <f t="shared" si="7"/>
        <v>3747188278.0024219</v>
      </c>
      <c r="AD7" s="76">
        <f t="shared" si="7"/>
        <v>3618762843.5019712</v>
      </c>
      <c r="AE7" s="76">
        <f t="shared" si="7"/>
        <v>5950449632.4840012</v>
      </c>
      <c r="AF7" s="76">
        <f t="shared" si="7"/>
        <v>5915728828.0594883</v>
      </c>
      <c r="AG7" s="76">
        <f t="shared" si="7"/>
        <v>135828603.73374963</v>
      </c>
      <c r="AH7" s="76">
        <f t="shared" si="7"/>
        <v>131202031.02709579</v>
      </c>
      <c r="AI7" s="84">
        <f>AI12+AI17</f>
        <v>200000</v>
      </c>
      <c r="AJ7" s="133">
        <f>AA7/$AI7</f>
        <v>1468.2882164661819</v>
      </c>
      <c r="AK7" s="134">
        <f t="shared" si="2"/>
        <v>1419.1349273471803</v>
      </c>
      <c r="AL7" s="75">
        <f t="shared" ref="AL7:AL18" si="8">AC7/$AI7</f>
        <v>18735.941390012111</v>
      </c>
      <c r="AM7" s="75">
        <f t="shared" ref="AM7:AM18" si="9">AD7/$AI7</f>
        <v>18093.814217509855</v>
      </c>
      <c r="AN7" s="134">
        <f t="shared" ref="AN7:AN59" si="10">AE7/$AI7</f>
        <v>29752.248162420005</v>
      </c>
      <c r="AO7" s="134">
        <f t="shared" ref="AO7:AO59" si="11">AF7/$AI7</f>
        <v>29578.644140297441</v>
      </c>
      <c r="AP7" s="75">
        <f t="shared" ref="AP7:AP59" si="12">AG7/$AI7</f>
        <v>679.14301866874814</v>
      </c>
      <c r="AQ7" s="84">
        <f t="shared" ref="AQ7:AQ59" si="13">AH7/$AI7</f>
        <v>656.01015513547895</v>
      </c>
    </row>
    <row r="8" spans="1:59" x14ac:dyDescent="0.35">
      <c r="A8" t="s">
        <v>134</v>
      </c>
      <c r="C8" s="15" t="s">
        <v>147</v>
      </c>
      <c r="E8" t="s">
        <v>145</v>
      </c>
      <c r="F8">
        <v>2</v>
      </c>
      <c r="H8">
        <f t="shared" ref="H8:J11" si="14">H13+H18</f>
        <v>897032</v>
      </c>
      <c r="I8">
        <f t="shared" si="14"/>
        <v>0</v>
      </c>
      <c r="J8">
        <f t="shared" si="14"/>
        <v>181002</v>
      </c>
      <c r="K8" s="89">
        <f t="shared" ref="K8:R11" si="15">K13+K18</f>
        <v>10487.817338966999</v>
      </c>
      <c r="L8" s="90">
        <f t="shared" si="15"/>
        <v>10131.759889231098</v>
      </c>
      <c r="M8" s="83">
        <f t="shared" si="15"/>
        <v>138328.74337900159</v>
      </c>
      <c r="N8" s="84">
        <f t="shared" si="15"/>
        <v>133563.1772407995</v>
      </c>
      <c r="O8" s="90">
        <f t="shared" si="15"/>
        <v>253562.89070658525</v>
      </c>
      <c r="P8" s="90">
        <f t="shared" si="15"/>
        <v>252094.6982831854</v>
      </c>
      <c r="Q8" s="83">
        <f t="shared" si="15"/>
        <v>4978.3927738017992</v>
      </c>
      <c r="R8" s="84">
        <f t="shared" si="15"/>
        <v>4808.6417603173995</v>
      </c>
      <c r="S8" s="83"/>
      <c r="T8" s="75"/>
      <c r="U8" s="75"/>
      <c r="V8" s="75"/>
      <c r="W8" s="75"/>
      <c r="X8" s="75"/>
      <c r="Y8" s="75"/>
      <c r="Z8" s="84"/>
      <c r="AA8" s="102">
        <f>AA13+AA18</f>
        <v>207930517.18418628</v>
      </c>
      <c r="AB8" s="76">
        <f t="shared" ref="AB8:AH8" si="16">AB13+AB18</f>
        <v>200889479.43924344</v>
      </c>
      <c r="AC8" s="76">
        <f t="shared" si="16"/>
        <v>2637815841.2236843</v>
      </c>
      <c r="AD8" s="76">
        <f t="shared" si="16"/>
        <v>2547060493.4682708</v>
      </c>
      <c r="AE8" s="76">
        <f t="shared" si="16"/>
        <v>4837261177.8079996</v>
      </c>
      <c r="AF8" s="76">
        <f t="shared" si="16"/>
        <v>4809168696.878521</v>
      </c>
      <c r="AG8" s="76">
        <f t="shared" si="16"/>
        <v>95434179.576830655</v>
      </c>
      <c r="AH8" s="76">
        <f t="shared" si="16"/>
        <v>92183697.783048734</v>
      </c>
      <c r="AI8" s="84">
        <f>AI13+AI18</f>
        <v>200000</v>
      </c>
      <c r="AJ8" s="133">
        <f t="shared" si="2"/>
        <v>1039.6525859209314</v>
      </c>
      <c r="AK8" s="134">
        <f t="shared" si="2"/>
        <v>1004.4473971962171</v>
      </c>
      <c r="AL8" s="75">
        <f t="shared" si="8"/>
        <v>13189.079206118422</v>
      </c>
      <c r="AM8" s="75">
        <f t="shared" si="9"/>
        <v>12735.302467341355</v>
      </c>
      <c r="AN8" s="134">
        <f t="shared" si="10"/>
        <v>24186.305889039999</v>
      </c>
      <c r="AO8" s="134">
        <f t="shared" si="11"/>
        <v>24045.843484392604</v>
      </c>
      <c r="AP8" s="75">
        <f t="shared" si="12"/>
        <v>477.17089788415325</v>
      </c>
      <c r="AQ8" s="84">
        <f t="shared" si="13"/>
        <v>460.91848891524364</v>
      </c>
    </row>
    <row r="9" spans="1:59" x14ac:dyDescent="0.35">
      <c r="A9" t="s">
        <v>135</v>
      </c>
      <c r="C9" s="15" t="s">
        <v>147</v>
      </c>
      <c r="E9" t="s">
        <v>145</v>
      </c>
      <c r="F9">
        <v>3</v>
      </c>
      <c r="H9">
        <f t="shared" si="14"/>
        <v>907978</v>
      </c>
      <c r="I9">
        <f t="shared" si="14"/>
        <v>0</v>
      </c>
      <c r="J9">
        <f t="shared" si="14"/>
        <v>183206</v>
      </c>
      <c r="K9" s="89">
        <f t="shared" si="15"/>
        <v>8978.8103447110007</v>
      </c>
      <c r="L9" s="90">
        <f t="shared" si="15"/>
        <v>8668.4179753359003</v>
      </c>
      <c r="M9" s="83">
        <f t="shared" si="15"/>
        <v>117438.23744901699</v>
      </c>
      <c r="N9" s="84">
        <f t="shared" si="15"/>
        <v>113339.4356987412</v>
      </c>
      <c r="O9" s="90">
        <f t="shared" si="15"/>
        <v>227312.98226707341</v>
      </c>
      <c r="P9" s="90">
        <f t="shared" si="15"/>
        <v>225986.92036108475</v>
      </c>
      <c r="Q9" s="83">
        <f t="shared" si="15"/>
        <v>4320.1105878260996</v>
      </c>
      <c r="R9" s="84">
        <f t="shared" si="15"/>
        <v>4172.0565877324998</v>
      </c>
      <c r="S9" s="83"/>
      <c r="T9" s="75"/>
      <c r="U9" s="75"/>
      <c r="V9" s="75"/>
      <c r="W9" s="75"/>
      <c r="X9" s="75"/>
      <c r="Y9" s="75"/>
      <c r="Z9" s="84"/>
      <c r="AA9" s="102">
        <f>AA14+AA19</f>
        <v>169009829.98682433</v>
      </c>
      <c r="AB9" s="76">
        <f t="shared" ref="AB9:AH9" si="17">AB14+AB19</f>
        <v>163159508.66957891</v>
      </c>
      <c r="AC9" s="76">
        <f t="shared" si="17"/>
        <v>2138272743.5179815</v>
      </c>
      <c r="AD9" s="76">
        <f t="shared" si="17"/>
        <v>2063539817.5401464</v>
      </c>
      <c r="AE9" s="76">
        <f t="shared" si="17"/>
        <v>4182172524.5570002</v>
      </c>
      <c r="AF9" s="76">
        <f t="shared" si="17"/>
        <v>4157677800.4201045</v>
      </c>
      <c r="AG9" s="76">
        <f t="shared" si="17"/>
        <v>77291577.60132587</v>
      </c>
      <c r="AH9" s="76">
        <f t="shared" si="17"/>
        <v>74641565.532621205</v>
      </c>
      <c r="AI9" s="84">
        <f>AI14+AI19</f>
        <v>200000</v>
      </c>
      <c r="AJ9" s="133">
        <f t="shared" si="2"/>
        <v>845.04914993412171</v>
      </c>
      <c r="AK9" s="134">
        <f t="shared" si="2"/>
        <v>815.79754334789459</v>
      </c>
      <c r="AL9" s="75">
        <f t="shared" si="8"/>
        <v>10691.363717589908</v>
      </c>
      <c r="AM9" s="75">
        <f t="shared" si="9"/>
        <v>10317.699087700732</v>
      </c>
      <c r="AN9" s="134">
        <f t="shared" si="10"/>
        <v>20910.862622785</v>
      </c>
      <c r="AO9" s="134">
        <f t="shared" si="11"/>
        <v>20788.389002100521</v>
      </c>
      <c r="AP9" s="75">
        <f t="shared" si="12"/>
        <v>386.45788800662933</v>
      </c>
      <c r="AQ9" s="84">
        <f t="shared" si="13"/>
        <v>373.207827663106</v>
      </c>
    </row>
    <row r="10" spans="1:59" x14ac:dyDescent="0.35">
      <c r="A10" t="s">
        <v>136</v>
      </c>
      <c r="C10" s="15" t="s">
        <v>147</v>
      </c>
      <c r="E10" t="s">
        <v>145</v>
      </c>
      <c r="F10">
        <v>4</v>
      </c>
      <c r="H10">
        <f t="shared" si="14"/>
        <v>910792</v>
      </c>
      <c r="I10">
        <f t="shared" si="14"/>
        <v>0</v>
      </c>
      <c r="J10">
        <f t="shared" si="14"/>
        <v>183775</v>
      </c>
      <c r="K10" s="89">
        <f t="shared" si="15"/>
        <v>7024.8356170461002</v>
      </c>
      <c r="L10" s="90">
        <f t="shared" si="15"/>
        <v>6772.7100905517</v>
      </c>
      <c r="M10" s="83">
        <f t="shared" si="15"/>
        <v>93189.657791797494</v>
      </c>
      <c r="N10" s="84">
        <f t="shared" si="15"/>
        <v>89820.120946123701</v>
      </c>
      <c r="O10" s="90">
        <f t="shared" si="15"/>
        <v>200119.05611311671</v>
      </c>
      <c r="P10" s="90">
        <f t="shared" si="15"/>
        <v>198929.18262647407</v>
      </c>
      <c r="Q10" s="83">
        <f t="shared" si="15"/>
        <v>3450.7441767739001</v>
      </c>
      <c r="R10" s="84">
        <f t="shared" si="15"/>
        <v>3327.2111457866999</v>
      </c>
      <c r="S10" s="83"/>
      <c r="T10" s="75"/>
      <c r="U10" s="75"/>
      <c r="V10" s="75"/>
      <c r="W10" s="75"/>
      <c r="X10" s="75"/>
      <c r="Y10" s="75"/>
      <c r="Z10" s="84"/>
      <c r="AA10" s="102">
        <f>AA15+AA20</f>
        <v>134677466.42450941</v>
      </c>
      <c r="AB10" s="76">
        <f t="shared" ref="AB10:AH10" si="18">AB15+AB20</f>
        <v>129833616.74441971</v>
      </c>
      <c r="AC10" s="76">
        <f t="shared" si="18"/>
        <v>1699842413.7351909</v>
      </c>
      <c r="AD10" s="76">
        <f t="shared" si="18"/>
        <v>1638290691.1215658</v>
      </c>
      <c r="AE10" s="76">
        <f t="shared" si="18"/>
        <v>3688824590.757</v>
      </c>
      <c r="AF10" s="76">
        <f t="shared" si="18"/>
        <v>3666800075.1091342</v>
      </c>
      <c r="AG10" s="76">
        <f t="shared" si="18"/>
        <v>61394649.208810553</v>
      </c>
      <c r="AH10" s="76">
        <f t="shared" si="18"/>
        <v>59196226.367465533</v>
      </c>
      <c r="AI10" s="84">
        <f>AI15+AI20</f>
        <v>200000</v>
      </c>
      <c r="AJ10" s="133">
        <f t="shared" si="2"/>
        <v>673.38733212254704</v>
      </c>
      <c r="AK10" s="134">
        <f t="shared" si="2"/>
        <v>649.16808372209857</v>
      </c>
      <c r="AL10" s="75">
        <f t="shared" si="8"/>
        <v>8499.2120686759536</v>
      </c>
      <c r="AM10" s="75">
        <f t="shared" si="9"/>
        <v>8191.4534556078288</v>
      </c>
      <c r="AN10" s="134">
        <f t="shared" si="10"/>
        <v>18444.122953785001</v>
      </c>
      <c r="AO10" s="134">
        <f t="shared" si="11"/>
        <v>18334.000375545671</v>
      </c>
      <c r="AP10" s="75">
        <f t="shared" si="12"/>
        <v>306.97324604405276</v>
      </c>
      <c r="AQ10" s="84">
        <f t="shared" si="13"/>
        <v>295.98113183732767</v>
      </c>
    </row>
    <row r="11" spans="1:59" s="4" customFormat="1" x14ac:dyDescent="0.35">
      <c r="A11" s="4" t="s">
        <v>137</v>
      </c>
      <c r="B11" s="8"/>
      <c r="C11" s="78" t="s">
        <v>147</v>
      </c>
      <c r="D11" s="78"/>
      <c r="E11" s="4" t="s">
        <v>145</v>
      </c>
      <c r="F11" s="4">
        <v>5</v>
      </c>
      <c r="G11" s="78"/>
      <c r="H11" s="4">
        <f t="shared" si="14"/>
        <v>900747</v>
      </c>
      <c r="I11" s="4">
        <f t="shared" si="14"/>
        <v>0</v>
      </c>
      <c r="J11" s="4">
        <f t="shared" si="14"/>
        <v>181748</v>
      </c>
      <c r="K11" s="93">
        <f t="shared" si="15"/>
        <v>5077.1091427692008</v>
      </c>
      <c r="L11" s="94">
        <f t="shared" si="15"/>
        <v>4888.0391466837009</v>
      </c>
      <c r="M11" s="87">
        <f t="shared" si="15"/>
        <v>66807.938275269102</v>
      </c>
      <c r="N11" s="88">
        <f t="shared" si="15"/>
        <v>64296.812975121502</v>
      </c>
      <c r="O11" s="94">
        <f t="shared" si="15"/>
        <v>174144.95820244367</v>
      </c>
      <c r="P11" s="94">
        <f t="shared" si="15"/>
        <v>173090.08490618621</v>
      </c>
      <c r="Q11" s="87">
        <f t="shared" si="15"/>
        <v>2443.4512187794003</v>
      </c>
      <c r="R11" s="88">
        <f t="shared" si="15"/>
        <v>2352.3650741720999</v>
      </c>
      <c r="S11" s="87"/>
      <c r="T11" s="80"/>
      <c r="U11" s="80"/>
      <c r="V11" s="80"/>
      <c r="W11" s="80"/>
      <c r="X11" s="80"/>
      <c r="Y11" s="80"/>
      <c r="Z11" s="88"/>
      <c r="AA11" s="103">
        <f>AA16+AA21</f>
        <v>99543888.182014972</v>
      </c>
      <c r="AB11" s="82">
        <f t="shared" ref="AB11:AH11" si="19">AB16+AB21</f>
        <v>95828347.85215342</v>
      </c>
      <c r="AC11" s="82">
        <f t="shared" si="19"/>
        <v>1253355363.8480353</v>
      </c>
      <c r="AD11" s="82">
        <f t="shared" si="19"/>
        <v>1206207647.2758832</v>
      </c>
      <c r="AE11" s="82">
        <f t="shared" si="19"/>
        <v>3280984393.2090006</v>
      </c>
      <c r="AF11" s="82">
        <f t="shared" si="19"/>
        <v>3261030740.2635403</v>
      </c>
      <c r="AG11" s="82">
        <f t="shared" si="19"/>
        <v>45231992.430823326</v>
      </c>
      <c r="AH11" s="82">
        <f t="shared" si="19"/>
        <v>43546602.248362362</v>
      </c>
      <c r="AI11" s="88">
        <f>AI16+AI21</f>
        <v>200000</v>
      </c>
      <c r="AJ11" s="135">
        <f>AA11/$AI11</f>
        <v>497.71944091007487</v>
      </c>
      <c r="AK11" s="136">
        <f t="shared" si="2"/>
        <v>479.14173926076711</v>
      </c>
      <c r="AL11" s="80">
        <f t="shared" si="8"/>
        <v>6266.7768192401763</v>
      </c>
      <c r="AM11" s="80">
        <f t="shared" si="9"/>
        <v>6031.038236379416</v>
      </c>
      <c r="AN11" s="136">
        <f t="shared" si="10"/>
        <v>16404.921966045004</v>
      </c>
      <c r="AO11" s="136">
        <f t="shared" si="11"/>
        <v>16305.153701317702</v>
      </c>
      <c r="AP11" s="80">
        <f t="shared" si="12"/>
        <v>226.15996215411664</v>
      </c>
      <c r="AQ11" s="88">
        <f t="shared" si="13"/>
        <v>217.73301124181182</v>
      </c>
      <c r="AR11"/>
      <c r="AS11"/>
      <c r="AT11"/>
      <c r="AU11"/>
      <c r="AV11"/>
      <c r="AW11"/>
      <c r="AX11"/>
      <c r="AY11"/>
      <c r="AZ11"/>
      <c r="BA11"/>
      <c r="BB11"/>
      <c r="BC11"/>
      <c r="BD11"/>
      <c r="BE11"/>
      <c r="BF11"/>
      <c r="BG11"/>
    </row>
    <row r="12" spans="1:59" x14ac:dyDescent="0.35">
      <c r="A12" t="s">
        <v>133</v>
      </c>
      <c r="B12" s="5" t="s">
        <v>341</v>
      </c>
      <c r="C12" s="15" t="s">
        <v>147</v>
      </c>
      <c r="E12" t="s">
        <v>171</v>
      </c>
      <c r="F12">
        <v>1</v>
      </c>
      <c r="H12">
        <f>SUM(H60:H78)</f>
        <v>457633</v>
      </c>
      <c r="I12">
        <f>SUM(I60:I78)</f>
        <v>0</v>
      </c>
      <c r="J12">
        <f>SUM(J60:J78)</f>
        <v>92340</v>
      </c>
      <c r="K12" s="89">
        <f t="shared" ref="K12:R12" si="20">SUMIF(K60:K78,"&gt;0")</f>
        <v>6414.8429357291998</v>
      </c>
      <c r="L12" s="90">
        <f t="shared" si="20"/>
        <v>6205.549727238501</v>
      </c>
      <c r="M12" s="83">
        <f t="shared" si="20"/>
        <v>82481.430085249187</v>
      </c>
      <c r="N12" s="84">
        <f t="shared" si="20"/>
        <v>79716.835110478583</v>
      </c>
      <c r="O12" s="90">
        <f t="shared" si="20"/>
        <v>155037.8908593776</v>
      </c>
      <c r="P12" s="90">
        <f t="shared" si="20"/>
        <v>154177.95225169833</v>
      </c>
      <c r="Q12" s="83">
        <f t="shared" si="20"/>
        <v>2637.1755376946999</v>
      </c>
      <c r="R12" s="84">
        <f t="shared" si="20"/>
        <v>2548.6222266058999</v>
      </c>
      <c r="S12" s="83"/>
      <c r="T12" s="75"/>
      <c r="U12" s="75"/>
      <c r="V12" s="75"/>
      <c r="W12" s="75"/>
      <c r="X12" s="75"/>
      <c r="Y12" s="75"/>
      <c r="Z12" s="84"/>
      <c r="AA12" s="102">
        <f>SUMIF(AA60:AA78,"&gt;0")</f>
        <v>123803032.8327456</v>
      </c>
      <c r="AB12" s="76">
        <f t="shared" ref="AB12:AH12" si="21">SUMIF(AB60:AB78,"&gt;0")</f>
        <v>119764963.26195194</v>
      </c>
      <c r="AC12" s="76">
        <f>SUMIF(AC60:AC78,"&gt;0")</f>
        <v>1588387650.7110996</v>
      </c>
      <c r="AD12" s="76">
        <f t="shared" si="21"/>
        <v>1535221920.3474317</v>
      </c>
      <c r="AE12" s="76">
        <f t="shared" si="21"/>
        <v>2906076588.3480005</v>
      </c>
      <c r="AF12" s="76">
        <f t="shared" si="21"/>
        <v>2889976164.5207553</v>
      </c>
      <c r="AG12" s="76">
        <f t="shared" si="21"/>
        <v>53045913.303146899</v>
      </c>
      <c r="AH12" s="76">
        <f t="shared" si="21"/>
        <v>51267723.15960516</v>
      </c>
      <c r="AI12" s="84">
        <f>SUM(AI60:AI78)</f>
        <v>100000</v>
      </c>
      <c r="AJ12" s="133">
        <f t="shared" si="2"/>
        <v>1238.0303283274559</v>
      </c>
      <c r="AK12" s="134">
        <f t="shared" si="2"/>
        <v>1197.6496326195195</v>
      </c>
      <c r="AL12" s="75">
        <f t="shared" si="8"/>
        <v>15883.876507110996</v>
      </c>
      <c r="AM12" s="75">
        <f t="shared" si="9"/>
        <v>15352.219203474317</v>
      </c>
      <c r="AN12" s="134">
        <f t="shared" si="10"/>
        <v>29060.765883480006</v>
      </c>
      <c r="AO12" s="134">
        <f t="shared" si="11"/>
        <v>28899.761645207553</v>
      </c>
      <c r="AP12" s="75">
        <f t="shared" si="12"/>
        <v>530.45913303146904</v>
      </c>
      <c r="AQ12" s="84">
        <f t="shared" si="13"/>
        <v>512.67723159605157</v>
      </c>
    </row>
    <row r="13" spans="1:59" x14ac:dyDescent="0.35">
      <c r="A13" t="s">
        <v>134</v>
      </c>
      <c r="C13" s="15" t="s">
        <v>147</v>
      </c>
      <c r="E13" t="s">
        <v>171</v>
      </c>
      <c r="F13">
        <v>2</v>
      </c>
      <c r="H13">
        <f>SUM(H98:H116)</f>
        <v>469079</v>
      </c>
      <c r="I13">
        <f>SUM(I98:I116)</f>
        <v>0</v>
      </c>
      <c r="J13">
        <f>SUM(J98:J116)</f>
        <v>94650</v>
      </c>
      <c r="K13" s="89">
        <f t="shared" ref="K13:R13" si="22">SUMIF(K98:K116,"&gt;0")</f>
        <v>5232.559468918299</v>
      </c>
      <c r="L13" s="90">
        <f t="shared" si="22"/>
        <v>5054.4994356787993</v>
      </c>
      <c r="M13" s="83">
        <f t="shared" si="22"/>
        <v>63987.22061214671</v>
      </c>
      <c r="N13" s="84">
        <f t="shared" si="22"/>
        <v>61781.144171970402</v>
      </c>
      <c r="O13" s="90">
        <f t="shared" si="22"/>
        <v>134904.85907071829</v>
      </c>
      <c r="P13" s="90">
        <f t="shared" si="22"/>
        <v>134149.8562920455</v>
      </c>
      <c r="Q13" s="83">
        <f t="shared" si="22"/>
        <v>2051.7603980323997</v>
      </c>
      <c r="R13" s="84">
        <f t="shared" si="22"/>
        <v>1981.3042401173998</v>
      </c>
      <c r="S13" s="83"/>
      <c r="T13" s="75"/>
      <c r="U13" s="75"/>
      <c r="V13" s="75"/>
      <c r="W13" s="75"/>
      <c r="X13" s="75"/>
      <c r="Y13" s="75"/>
      <c r="Z13" s="84"/>
      <c r="AA13" s="102">
        <f>SUMIF(AA98:AA116,"&gt;0")</f>
        <v>87612370.186837822</v>
      </c>
      <c r="AB13" s="76">
        <f t="shared" ref="AB13:AH13" si="23">SUMIF(AB98:AB116,"&gt;0")</f>
        <v>84630178.011406332</v>
      </c>
      <c r="AC13" s="76">
        <f t="shared" si="23"/>
        <v>1117738621.9267879</v>
      </c>
      <c r="AD13" s="76">
        <f t="shared" si="23"/>
        <v>1079203534.0953233</v>
      </c>
      <c r="AE13" s="76">
        <f t="shared" si="23"/>
        <v>2362418359.7929997</v>
      </c>
      <c r="AF13" s="76">
        <f t="shared" si="23"/>
        <v>2349204629.0998507</v>
      </c>
      <c r="AG13" s="76">
        <f t="shared" si="23"/>
        <v>37243747.800351024</v>
      </c>
      <c r="AH13" s="76">
        <f t="shared" si="23"/>
        <v>35965354.058652319</v>
      </c>
      <c r="AI13" s="84">
        <f>SUM(AI98:AI116)</f>
        <v>100000</v>
      </c>
      <c r="AJ13" s="133">
        <f t="shared" si="2"/>
        <v>876.12370186837825</v>
      </c>
      <c r="AK13" s="134">
        <f t="shared" si="2"/>
        <v>846.30178011406338</v>
      </c>
      <c r="AL13" s="75">
        <f t="shared" si="8"/>
        <v>11177.386219267879</v>
      </c>
      <c r="AM13" s="75">
        <f t="shared" si="9"/>
        <v>10792.035340953233</v>
      </c>
      <c r="AN13" s="134">
        <f t="shared" si="10"/>
        <v>23624.183597929998</v>
      </c>
      <c r="AO13" s="134">
        <f t="shared" si="11"/>
        <v>23492.046290998507</v>
      </c>
      <c r="AP13" s="75">
        <f t="shared" si="12"/>
        <v>372.43747800351025</v>
      </c>
      <c r="AQ13" s="84">
        <f t="shared" si="13"/>
        <v>359.65354058652321</v>
      </c>
    </row>
    <row r="14" spans="1:59" x14ac:dyDescent="0.35">
      <c r="A14" t="s">
        <v>135</v>
      </c>
      <c r="C14" s="15" t="s">
        <v>147</v>
      </c>
      <c r="E14" t="s">
        <v>171</v>
      </c>
      <c r="F14">
        <v>3</v>
      </c>
      <c r="H14">
        <f>SUM(H136:H154)</f>
        <v>469093</v>
      </c>
      <c r="I14">
        <f>SUM(I136:I154)</f>
        <v>0</v>
      </c>
      <c r="J14">
        <f>SUM(J136:J154)</f>
        <v>94650</v>
      </c>
      <c r="K14" s="89">
        <f t="shared" ref="K14:R14" si="24">SUMIF(K136:K154,"&gt;0")</f>
        <v>4350.2071734714</v>
      </c>
      <c r="L14" s="90">
        <f t="shared" si="24"/>
        <v>4201.3147348322</v>
      </c>
      <c r="M14" s="83">
        <f t="shared" si="24"/>
        <v>53260.809200211399</v>
      </c>
      <c r="N14" s="84">
        <f t="shared" si="24"/>
        <v>51421.753690310397</v>
      </c>
      <c r="O14" s="90">
        <f t="shared" si="24"/>
        <v>118438.08137411861</v>
      </c>
      <c r="P14" s="90">
        <f t="shared" si="24"/>
        <v>117776.06947296062</v>
      </c>
      <c r="Q14" s="83">
        <f t="shared" si="24"/>
        <v>1752.6032769152998</v>
      </c>
      <c r="R14" s="84">
        <f t="shared" si="24"/>
        <v>1692.8180393378998</v>
      </c>
      <c r="S14" s="83"/>
      <c r="T14" s="75"/>
      <c r="U14" s="75"/>
      <c r="V14" s="75"/>
      <c r="W14" s="75"/>
      <c r="X14" s="75"/>
      <c r="Y14" s="75"/>
      <c r="Z14" s="84"/>
      <c r="AA14" s="102">
        <f>SUMIF(AA136:AA154,"&gt;0")</f>
        <v>71188851.484094962</v>
      </c>
      <c r="AB14" s="76">
        <f t="shared" ref="AB14:AH14" si="25">SUMIF(AB136:AB154,"&gt;0")</f>
        <v>68751361.136258826</v>
      </c>
      <c r="AC14" s="76">
        <f t="shared" si="25"/>
        <v>905894152.95455909</v>
      </c>
      <c r="AD14" s="76">
        <f t="shared" si="25"/>
        <v>874598168.41699016</v>
      </c>
      <c r="AE14" s="76">
        <f t="shared" si="25"/>
        <v>2042486603.9890001</v>
      </c>
      <c r="AF14" s="76">
        <f t="shared" si="25"/>
        <v>2031071051.0170619</v>
      </c>
      <c r="AG14" s="76">
        <f t="shared" si="25"/>
        <v>30154099.779870138</v>
      </c>
      <c r="AH14" s="76">
        <f t="shared" si="25"/>
        <v>29125278.645361666</v>
      </c>
      <c r="AI14" s="84">
        <f>SUM(AI136:AI154)</f>
        <v>100000</v>
      </c>
      <c r="AJ14" s="133">
        <f t="shared" si="2"/>
        <v>711.8885148409496</v>
      </c>
      <c r="AK14" s="134">
        <f t="shared" si="2"/>
        <v>687.51361136258822</v>
      </c>
      <c r="AL14" s="75">
        <f t="shared" si="8"/>
        <v>9058.941529545591</v>
      </c>
      <c r="AM14" s="75">
        <f t="shared" si="9"/>
        <v>8745.9816841699012</v>
      </c>
      <c r="AN14" s="134">
        <f t="shared" si="10"/>
        <v>20424.866039889999</v>
      </c>
      <c r="AO14" s="134">
        <f t="shared" si="11"/>
        <v>20310.710510170618</v>
      </c>
      <c r="AP14" s="75">
        <f t="shared" si="12"/>
        <v>301.54099779870137</v>
      </c>
      <c r="AQ14" s="84">
        <f t="shared" si="13"/>
        <v>291.25278645361664</v>
      </c>
    </row>
    <row r="15" spans="1:59" x14ac:dyDescent="0.35">
      <c r="A15" t="s">
        <v>136</v>
      </c>
      <c r="C15" s="15" t="s">
        <v>147</v>
      </c>
      <c r="E15" t="s">
        <v>171</v>
      </c>
      <c r="F15">
        <v>4</v>
      </c>
      <c r="H15">
        <f>SUM(H174:H192)</f>
        <v>468792</v>
      </c>
      <c r="I15">
        <f>SUM(I174:I192)</f>
        <v>0</v>
      </c>
      <c r="J15">
        <f>SUM(J174:J192)</f>
        <v>94590</v>
      </c>
      <c r="K15" s="89">
        <f t="shared" ref="K15:R15" si="26">SUMIF(K174:K192,"&gt;0")</f>
        <v>3350.6611151843999</v>
      </c>
      <c r="L15" s="90">
        <f t="shared" si="26"/>
        <v>3231.5880699211998</v>
      </c>
      <c r="M15" s="83">
        <f t="shared" si="26"/>
        <v>41806.469210340794</v>
      </c>
      <c r="N15" s="84">
        <f t="shared" si="26"/>
        <v>40295.288276808395</v>
      </c>
      <c r="O15" s="90">
        <f t="shared" si="26"/>
        <v>103630.27058914659</v>
      </c>
      <c r="P15" s="90">
        <f t="shared" si="26"/>
        <v>103038.59689657819</v>
      </c>
      <c r="Q15" s="83">
        <f t="shared" si="26"/>
        <v>1387.0698598256001</v>
      </c>
      <c r="R15" s="84">
        <f t="shared" si="26"/>
        <v>1337.0051875693998</v>
      </c>
      <c r="S15" s="83"/>
      <c r="T15" s="75"/>
      <c r="U15" s="75"/>
      <c r="V15" s="75"/>
      <c r="W15" s="75"/>
      <c r="X15" s="75"/>
      <c r="Y15" s="75"/>
      <c r="Z15" s="84"/>
      <c r="AA15" s="102">
        <f>SUMIF(AA174:AA192,"&gt;0")</f>
        <v>56710908.865009487</v>
      </c>
      <c r="AB15" s="76">
        <f t="shared" ref="AB15:AH15" si="27">SUMIF(AB174:AB192,"&gt;0")</f>
        <v>54693922.966846511</v>
      </c>
      <c r="AC15" s="76">
        <f t="shared" si="27"/>
        <v>720031253.82790732</v>
      </c>
      <c r="AD15" s="76">
        <f t="shared" si="27"/>
        <v>693974681.8938396</v>
      </c>
      <c r="AE15" s="76">
        <f t="shared" si="27"/>
        <v>1801545672.0019999</v>
      </c>
      <c r="AF15" s="76">
        <f t="shared" si="27"/>
        <v>1791253026.5907145</v>
      </c>
      <c r="AG15" s="76">
        <f t="shared" si="27"/>
        <v>23945484.397774179</v>
      </c>
      <c r="AH15" s="76">
        <f t="shared" si="27"/>
        <v>23080845.416918017</v>
      </c>
      <c r="AI15" s="84">
        <f>SUM(AI174:AI192)</f>
        <v>100000</v>
      </c>
      <c r="AJ15" s="133">
        <f t="shared" si="2"/>
        <v>567.10908865009492</v>
      </c>
      <c r="AK15" s="134">
        <f t="shared" si="2"/>
        <v>546.93922966846515</v>
      </c>
      <c r="AL15" s="75">
        <f t="shared" si="8"/>
        <v>7200.3125382790731</v>
      </c>
      <c r="AM15" s="75">
        <f t="shared" si="9"/>
        <v>6939.7468189383962</v>
      </c>
      <c r="AN15" s="134">
        <f t="shared" si="10"/>
        <v>18015.45672002</v>
      </c>
      <c r="AO15" s="134">
        <f t="shared" si="11"/>
        <v>17912.530265907146</v>
      </c>
      <c r="AP15" s="75">
        <f t="shared" si="12"/>
        <v>239.45484397774177</v>
      </c>
      <c r="AQ15" s="84">
        <f t="shared" si="13"/>
        <v>230.80845416918018</v>
      </c>
    </row>
    <row r="16" spans="1:59" s="4" customFormat="1" x14ac:dyDescent="0.35">
      <c r="A16" s="4" t="s">
        <v>137</v>
      </c>
      <c r="B16" s="8"/>
      <c r="C16" s="78" t="s">
        <v>147</v>
      </c>
      <c r="D16" s="78"/>
      <c r="E16" s="4" t="s">
        <v>171</v>
      </c>
      <c r="F16" s="4">
        <v>5</v>
      </c>
      <c r="G16" s="78"/>
      <c r="H16" s="4">
        <f>SUM(H212:H230)</f>
        <v>465079</v>
      </c>
      <c r="I16" s="4">
        <f>SUM(I212:I230)</f>
        <v>0</v>
      </c>
      <c r="J16" s="4">
        <f>SUM(J212:J230)</f>
        <v>93841</v>
      </c>
      <c r="K16" s="93">
        <f t="shared" ref="K16:R16" si="28">SUMIF(K212:K230,"&gt;0")</f>
        <v>2443.9720867131</v>
      </c>
      <c r="L16" s="94">
        <f t="shared" si="28"/>
        <v>2353.6897539009001</v>
      </c>
      <c r="M16" s="87">
        <f t="shared" si="28"/>
        <v>30207.634421867599</v>
      </c>
      <c r="N16" s="88">
        <f t="shared" si="28"/>
        <v>29069.297860195504</v>
      </c>
      <c r="O16" s="94">
        <f t="shared" si="28"/>
        <v>90811.936485394297</v>
      </c>
      <c r="P16" s="94">
        <f t="shared" si="28"/>
        <v>90285.211561887496</v>
      </c>
      <c r="Q16" s="87">
        <f t="shared" si="28"/>
        <v>993.35188557390006</v>
      </c>
      <c r="R16" s="88">
        <f t="shared" si="28"/>
        <v>955.65486216149998</v>
      </c>
      <c r="S16" s="87"/>
      <c r="T16" s="80"/>
      <c r="U16" s="80"/>
      <c r="V16" s="80"/>
      <c r="W16" s="80"/>
      <c r="X16" s="80"/>
      <c r="Y16" s="80"/>
      <c r="Z16" s="88"/>
      <c r="AA16" s="103">
        <f>SUMIF(AA212:AA230,"&gt;0")</f>
        <v>41905148.063486725</v>
      </c>
      <c r="AB16" s="82">
        <f t="shared" ref="AB16:AH16" si="29">SUMIF(AB212:AB230,"&gt;0")</f>
        <v>40355517.3997913</v>
      </c>
      <c r="AC16" s="82">
        <f t="shared" si="29"/>
        <v>530822179.85091966</v>
      </c>
      <c r="AD16" s="82">
        <f t="shared" si="29"/>
        <v>510808107.98711133</v>
      </c>
      <c r="AE16" s="82">
        <f t="shared" si="29"/>
        <v>1602364950.7030003</v>
      </c>
      <c r="AF16" s="82">
        <f t="shared" si="29"/>
        <v>1593069483.4331887</v>
      </c>
      <c r="AG16" s="82">
        <f t="shared" si="29"/>
        <v>17636773.710247047</v>
      </c>
      <c r="AH16" s="82">
        <f t="shared" si="29"/>
        <v>16967486.360139497</v>
      </c>
      <c r="AI16" s="88">
        <f>SUM(AI212:AI230)</f>
        <v>100000</v>
      </c>
      <c r="AJ16" s="135">
        <f t="shared" si="2"/>
        <v>419.05148063486723</v>
      </c>
      <c r="AK16" s="136">
        <f t="shared" si="2"/>
        <v>403.55517399791302</v>
      </c>
      <c r="AL16" s="80">
        <f t="shared" si="8"/>
        <v>5308.2217985091966</v>
      </c>
      <c r="AM16" s="80">
        <f t="shared" si="9"/>
        <v>5108.0810798711136</v>
      </c>
      <c r="AN16" s="136">
        <f t="shared" si="10"/>
        <v>16023.649507030002</v>
      </c>
      <c r="AO16" s="136">
        <f t="shared" si="11"/>
        <v>15930.694834331887</v>
      </c>
      <c r="AP16" s="80">
        <f t="shared" si="12"/>
        <v>176.36773710247047</v>
      </c>
      <c r="AQ16" s="88">
        <f t="shared" si="13"/>
        <v>169.67486360139497</v>
      </c>
      <c r="AR16"/>
      <c r="AS16"/>
      <c r="AT16"/>
      <c r="AU16"/>
      <c r="AV16"/>
      <c r="AW16"/>
      <c r="AX16"/>
      <c r="AY16"/>
      <c r="AZ16"/>
      <c r="BA16"/>
      <c r="BB16"/>
      <c r="BC16"/>
      <c r="BD16"/>
      <c r="BE16"/>
      <c r="BF16"/>
      <c r="BG16"/>
    </row>
    <row r="17" spans="1:59" x14ac:dyDescent="0.35">
      <c r="A17" t="s">
        <v>133</v>
      </c>
      <c r="B17" s="5" t="s">
        <v>342</v>
      </c>
      <c r="C17" s="15" t="s">
        <v>147</v>
      </c>
      <c r="E17" t="s">
        <v>172</v>
      </c>
      <c r="F17">
        <v>1</v>
      </c>
      <c r="H17">
        <f>SUM(H79:H97)</f>
        <v>414601</v>
      </c>
      <c r="I17">
        <f>SUM(I79:I97)</f>
        <v>0</v>
      </c>
      <c r="J17">
        <f>SUM(J79:J97)</f>
        <v>83657</v>
      </c>
      <c r="K17" s="89">
        <f t="shared" ref="K17:R17" si="30">SUMIF(K79:K97,"&gt;0")</f>
        <v>6464.3909102532007</v>
      </c>
      <c r="L17" s="90">
        <f t="shared" si="30"/>
        <v>6242.1471418251003</v>
      </c>
      <c r="M17" s="83">
        <f t="shared" si="30"/>
        <v>96904.869866777808</v>
      </c>
      <c r="N17" s="84">
        <f t="shared" si="30"/>
        <v>93506.779759324592</v>
      </c>
      <c r="O17" s="90">
        <f t="shared" si="30"/>
        <v>133677.94920222761</v>
      </c>
      <c r="P17" s="90">
        <f t="shared" si="30"/>
        <v>132860.59029884991</v>
      </c>
      <c r="Q17" s="83">
        <f t="shared" si="30"/>
        <v>3781.8387286058</v>
      </c>
      <c r="R17" s="84">
        <f t="shared" si="30"/>
        <v>3651.1528397258999</v>
      </c>
      <c r="S17" s="83"/>
      <c r="T17" s="75"/>
      <c r="U17" s="75"/>
      <c r="V17" s="75"/>
      <c r="W17" s="75"/>
      <c r="X17" s="75"/>
      <c r="Y17" s="75"/>
      <c r="Z17" s="84"/>
      <c r="AA17" s="102">
        <f>SUMIF(AA79:AA97,"&gt;0")</f>
        <v>169854610.46049079</v>
      </c>
      <c r="AB17" s="76">
        <f t="shared" ref="AB17:AH17" si="31">SUMIF(AB79:AB97,"&gt;0")</f>
        <v>164062022.2074841</v>
      </c>
      <c r="AC17" s="76">
        <f t="shared" si="31"/>
        <v>2158800627.2913222</v>
      </c>
      <c r="AD17" s="76">
        <f t="shared" si="31"/>
        <v>2083540923.1545396</v>
      </c>
      <c r="AE17" s="76">
        <f t="shared" si="31"/>
        <v>3044373044.1360002</v>
      </c>
      <c r="AF17" s="76">
        <f t="shared" si="31"/>
        <v>3025752663.5387325</v>
      </c>
      <c r="AG17" s="76">
        <f t="shared" si="31"/>
        <v>82782690.430602744</v>
      </c>
      <c r="AH17" s="76">
        <f t="shared" si="31"/>
        <v>79934307.867490634</v>
      </c>
      <c r="AI17" s="84">
        <f>SUM(AI79:AI97)</f>
        <v>100000</v>
      </c>
      <c r="AJ17" s="133">
        <f t="shared" si="2"/>
        <v>1698.5461046049079</v>
      </c>
      <c r="AK17" s="134">
        <f t="shared" si="2"/>
        <v>1640.620222074841</v>
      </c>
      <c r="AL17" s="75">
        <f t="shared" si="8"/>
        <v>21588.006272913222</v>
      </c>
      <c r="AM17" s="75">
        <f t="shared" si="9"/>
        <v>20835.409231545396</v>
      </c>
      <c r="AN17" s="134">
        <f t="shared" si="10"/>
        <v>30443.730441360003</v>
      </c>
      <c r="AO17" s="134">
        <f t="shared" si="11"/>
        <v>30257.526635387327</v>
      </c>
      <c r="AP17" s="75">
        <f t="shared" si="12"/>
        <v>827.82690430602747</v>
      </c>
      <c r="AQ17" s="84">
        <f t="shared" si="13"/>
        <v>799.34307867490634</v>
      </c>
    </row>
    <row r="18" spans="1:59" x14ac:dyDescent="0.35">
      <c r="A18" t="s">
        <v>134</v>
      </c>
      <c r="C18" s="15" t="s">
        <v>147</v>
      </c>
      <c r="E18" t="s">
        <v>172</v>
      </c>
      <c r="F18">
        <v>2</v>
      </c>
      <c r="H18">
        <f>SUM(H117:H135)</f>
        <v>427953</v>
      </c>
      <c r="I18">
        <f>SUM(I117:I135)</f>
        <v>0</v>
      </c>
      <c r="J18">
        <f>SUM(J117:J135)</f>
        <v>86352</v>
      </c>
      <c r="K18" s="89">
        <f t="shared" ref="K18:R18" si="32">SUMIF(K117:K135,"&gt;0")</f>
        <v>5255.2578700487002</v>
      </c>
      <c r="L18" s="90">
        <f t="shared" si="32"/>
        <v>5077.2604535522987</v>
      </c>
      <c r="M18" s="83">
        <f t="shared" si="32"/>
        <v>74341.522766854891</v>
      </c>
      <c r="N18" s="84">
        <f t="shared" si="32"/>
        <v>71782.0330688291</v>
      </c>
      <c r="O18" s="90">
        <f t="shared" si="32"/>
        <v>118658.03163586698</v>
      </c>
      <c r="P18" s="90">
        <f t="shared" si="32"/>
        <v>117944.8419911399</v>
      </c>
      <c r="Q18" s="83">
        <f t="shared" si="32"/>
        <v>2926.6323757693999</v>
      </c>
      <c r="R18" s="84">
        <f t="shared" si="32"/>
        <v>2827.3375201999997</v>
      </c>
      <c r="S18" s="83"/>
      <c r="T18" s="75"/>
      <c r="U18" s="75"/>
      <c r="V18" s="75"/>
      <c r="W18" s="75"/>
      <c r="X18" s="75"/>
      <c r="Y18" s="75"/>
      <c r="Z18" s="84"/>
      <c r="AA18" s="102">
        <f>SUMIF(AA117:AA135,"&gt;0")</f>
        <v>120318146.99734844</v>
      </c>
      <c r="AB18" s="76">
        <f t="shared" ref="AB18:AH18" si="33">SUMIF(AB117:AB135,"&gt;0")</f>
        <v>116259301.42783709</v>
      </c>
      <c r="AC18" s="76">
        <f t="shared" si="33"/>
        <v>1520077219.2968962</v>
      </c>
      <c r="AD18" s="76">
        <f t="shared" si="33"/>
        <v>1467856959.3729475</v>
      </c>
      <c r="AE18" s="76">
        <f t="shared" si="33"/>
        <v>2474842818.0149999</v>
      </c>
      <c r="AF18" s="76">
        <f t="shared" si="33"/>
        <v>2459964067.7786708</v>
      </c>
      <c r="AG18" s="76">
        <f t="shared" si="33"/>
        <v>58190431.776479639</v>
      </c>
      <c r="AH18" s="76">
        <f t="shared" si="33"/>
        <v>56218343.724396415</v>
      </c>
      <c r="AI18" s="84">
        <f>SUM(AI117:AI135)</f>
        <v>100000</v>
      </c>
      <c r="AJ18" s="133">
        <f t="shared" si="2"/>
        <v>1203.1814699734844</v>
      </c>
      <c r="AK18" s="134">
        <f t="shared" si="2"/>
        <v>1162.5930142783709</v>
      </c>
      <c r="AL18" s="75">
        <f t="shared" si="8"/>
        <v>15200.772192968961</v>
      </c>
      <c r="AM18" s="75">
        <f t="shared" si="9"/>
        <v>14678.569593729475</v>
      </c>
      <c r="AN18" s="134">
        <f t="shared" si="10"/>
        <v>24748.42818015</v>
      </c>
      <c r="AO18" s="134">
        <f t="shared" si="11"/>
        <v>24599.640677786709</v>
      </c>
      <c r="AP18" s="75">
        <f t="shared" si="12"/>
        <v>581.90431776479636</v>
      </c>
      <c r="AQ18" s="84">
        <f t="shared" si="13"/>
        <v>562.18343724396414</v>
      </c>
    </row>
    <row r="19" spans="1:59" x14ac:dyDescent="0.35">
      <c r="A19" t="s">
        <v>135</v>
      </c>
      <c r="C19" s="15" t="s">
        <v>147</v>
      </c>
      <c r="E19" t="s">
        <v>172</v>
      </c>
      <c r="F19">
        <v>3</v>
      </c>
      <c r="H19">
        <f>SUM(H155:H173)</f>
        <v>438885</v>
      </c>
      <c r="I19">
        <f>SUM(I155:I173)</f>
        <v>0</v>
      </c>
      <c r="J19">
        <f>SUM(J155:J173)</f>
        <v>88556</v>
      </c>
      <c r="K19" s="89">
        <f t="shared" ref="K19:R19" si="34">SUMIF(K155:K173,"&gt;0")</f>
        <v>4628.6031712395998</v>
      </c>
      <c r="L19" s="90">
        <f t="shared" si="34"/>
        <v>4467.1032405037004</v>
      </c>
      <c r="M19" s="83">
        <f t="shared" si="34"/>
        <v>64177.428248805591</v>
      </c>
      <c r="N19" s="84">
        <f t="shared" si="34"/>
        <v>61917.682008430806</v>
      </c>
      <c r="O19" s="90">
        <f t="shared" si="34"/>
        <v>108874.90089295481</v>
      </c>
      <c r="P19" s="90">
        <f t="shared" si="34"/>
        <v>108210.85088812411</v>
      </c>
      <c r="Q19" s="83">
        <f t="shared" si="34"/>
        <v>2567.5073109107998</v>
      </c>
      <c r="R19" s="84">
        <f t="shared" si="34"/>
        <v>2479.2385483946</v>
      </c>
      <c r="S19" s="83"/>
      <c r="T19" s="75"/>
      <c r="U19" s="75"/>
      <c r="V19" s="75"/>
      <c r="W19" s="75"/>
      <c r="X19" s="75"/>
      <c r="Y19" s="75"/>
      <c r="Z19" s="84"/>
      <c r="AA19" s="102">
        <f>SUMIF(AA155:AA173,"&gt;0")</f>
        <v>97820978.502729371</v>
      </c>
      <c r="AB19" s="76">
        <f t="shared" ref="AB19:AH19" si="35">SUMIF(AB155:AB173,"&gt;0")</f>
        <v>94408147.533320069</v>
      </c>
      <c r="AC19" s="76">
        <f t="shared" si="35"/>
        <v>1232378590.5634224</v>
      </c>
      <c r="AD19" s="76">
        <f t="shared" si="35"/>
        <v>1188941649.1231563</v>
      </c>
      <c r="AE19" s="76">
        <f t="shared" si="35"/>
        <v>2139685920.5679998</v>
      </c>
      <c r="AF19" s="76">
        <f t="shared" si="35"/>
        <v>2126606749.4030426</v>
      </c>
      <c r="AG19" s="76">
        <f t="shared" si="35"/>
        <v>47137477.821455732</v>
      </c>
      <c r="AH19" s="76">
        <f t="shared" si="35"/>
        <v>45516286.887259543</v>
      </c>
      <c r="AI19" s="84">
        <f>SUM(AI155:AI173)</f>
        <v>100000</v>
      </c>
      <c r="AJ19" s="133">
        <f t="shared" ref="AJ19:AJ58" si="36">AA19/$AI19</f>
        <v>978.20978502729372</v>
      </c>
      <c r="AK19" s="134">
        <f t="shared" ref="AK19:AK59" si="37">AB19/$AI19</f>
        <v>944.08147533320073</v>
      </c>
      <c r="AL19" s="75">
        <f t="shared" ref="AL19:AL58" si="38">AC19/$AI19</f>
        <v>12323.785905634224</v>
      </c>
      <c r="AM19" s="75">
        <f t="shared" ref="AM19:AM59" si="39">AD19/$AI19</f>
        <v>11889.416491231563</v>
      </c>
      <c r="AN19" s="134">
        <f t="shared" si="10"/>
        <v>21396.859205679997</v>
      </c>
      <c r="AO19" s="134">
        <f t="shared" si="11"/>
        <v>21266.067494030427</v>
      </c>
      <c r="AP19" s="75">
        <f t="shared" si="12"/>
        <v>471.3747782145573</v>
      </c>
      <c r="AQ19" s="84">
        <f t="shared" si="13"/>
        <v>455.16286887259542</v>
      </c>
    </row>
    <row r="20" spans="1:59" x14ac:dyDescent="0.35">
      <c r="A20" t="s">
        <v>136</v>
      </c>
      <c r="C20" s="15" t="s">
        <v>147</v>
      </c>
      <c r="E20" t="s">
        <v>172</v>
      </c>
      <c r="F20">
        <v>4</v>
      </c>
      <c r="H20">
        <f>SUM(H193:H211)</f>
        <v>442000</v>
      </c>
      <c r="I20">
        <f>SUM(I193:I211)</f>
        <v>0</v>
      </c>
      <c r="J20">
        <f>SUM(J193:J211)</f>
        <v>89185</v>
      </c>
      <c r="K20" s="89">
        <f t="shared" ref="K20:R20" si="40">SUMIF(K193:K211,"&gt;0")</f>
        <v>3674.1745018617003</v>
      </c>
      <c r="L20" s="90">
        <f t="shared" si="40"/>
        <v>3541.1220206304997</v>
      </c>
      <c r="M20" s="83">
        <f t="shared" si="40"/>
        <v>51383.188581456699</v>
      </c>
      <c r="N20" s="84">
        <f t="shared" si="40"/>
        <v>49524.832669315299</v>
      </c>
      <c r="O20" s="90">
        <f t="shared" si="40"/>
        <v>96488.785523970117</v>
      </c>
      <c r="P20" s="90">
        <f t="shared" si="40"/>
        <v>95890.585729895887</v>
      </c>
      <c r="Q20" s="83">
        <f t="shared" si="40"/>
        <v>2063.6743169483002</v>
      </c>
      <c r="R20" s="84">
        <f t="shared" si="40"/>
        <v>1990.2059582173001</v>
      </c>
      <c r="S20" s="83"/>
      <c r="T20" s="75"/>
      <c r="U20" s="75"/>
      <c r="V20" s="75"/>
      <c r="W20" s="75"/>
      <c r="X20" s="75"/>
      <c r="Y20" s="75"/>
      <c r="Z20" s="84"/>
      <c r="AA20" s="102">
        <f>SUMIF(AA193:AA211,"&gt;0")</f>
        <v>77966557.559499905</v>
      </c>
      <c r="AB20" s="76">
        <f t="shared" ref="AB20:AH20" si="41">SUMIF(AB193:AB211,"&gt;0")</f>
        <v>75139693.777573198</v>
      </c>
      <c r="AC20" s="76">
        <f t="shared" si="41"/>
        <v>979811159.90728343</v>
      </c>
      <c r="AD20" s="76">
        <f t="shared" si="41"/>
        <v>944316009.22772634</v>
      </c>
      <c r="AE20" s="76">
        <f t="shared" si="41"/>
        <v>1887278918.7550004</v>
      </c>
      <c r="AF20" s="76">
        <f t="shared" si="41"/>
        <v>1875547048.5184197</v>
      </c>
      <c r="AG20" s="76">
        <f t="shared" si="41"/>
        <v>37449164.811036378</v>
      </c>
      <c r="AH20" s="76">
        <f t="shared" si="41"/>
        <v>36115380.950547516</v>
      </c>
      <c r="AI20" s="84">
        <f>SUM(AI193:AI211)</f>
        <v>100000</v>
      </c>
      <c r="AJ20" s="133">
        <f t="shared" si="36"/>
        <v>779.66557559499904</v>
      </c>
      <c r="AK20" s="134">
        <f t="shared" si="37"/>
        <v>751.396937775732</v>
      </c>
      <c r="AL20" s="75">
        <f t="shared" si="38"/>
        <v>9798.111599072834</v>
      </c>
      <c r="AM20" s="75">
        <f t="shared" si="39"/>
        <v>9443.1600922772632</v>
      </c>
      <c r="AN20" s="134">
        <f t="shared" si="10"/>
        <v>18872.789187550003</v>
      </c>
      <c r="AO20" s="134">
        <f t="shared" si="11"/>
        <v>18755.470485184196</v>
      </c>
      <c r="AP20" s="75">
        <f t="shared" si="12"/>
        <v>374.49164811036377</v>
      </c>
      <c r="AQ20" s="84">
        <f t="shared" si="13"/>
        <v>361.15380950547518</v>
      </c>
    </row>
    <row r="21" spans="1:59" s="4" customFormat="1" x14ac:dyDescent="0.35">
      <c r="A21" s="4" t="s">
        <v>137</v>
      </c>
      <c r="B21" s="8"/>
      <c r="C21" s="78" t="s">
        <v>147</v>
      </c>
      <c r="D21" s="78"/>
      <c r="E21" s="4" t="s">
        <v>172</v>
      </c>
      <c r="F21" s="4">
        <v>5</v>
      </c>
      <c r="G21" s="78"/>
      <c r="H21" s="4">
        <f>SUM(H231:H249)</f>
        <v>435668</v>
      </c>
      <c r="I21" s="4">
        <f>SUM(I231:I249)</f>
        <v>0</v>
      </c>
      <c r="J21" s="4">
        <f>SUM(J231:J249)</f>
        <v>87907</v>
      </c>
      <c r="K21" s="93">
        <f t="shared" ref="K21:R21" si="42">SUMIF(K231:K249,"&gt;0")</f>
        <v>2633.1370560561004</v>
      </c>
      <c r="L21" s="94">
        <f t="shared" si="42"/>
        <v>2534.3493927828004</v>
      </c>
      <c r="M21" s="87">
        <f t="shared" si="42"/>
        <v>36600.303853401507</v>
      </c>
      <c r="N21" s="88">
        <f t="shared" si="42"/>
        <v>35227.515114925998</v>
      </c>
      <c r="O21" s="94">
        <f t="shared" si="42"/>
        <v>83333.021717049385</v>
      </c>
      <c r="P21" s="94">
        <f t="shared" si="42"/>
        <v>82804.873344298714</v>
      </c>
      <c r="Q21" s="87">
        <f t="shared" si="42"/>
        <v>1450.0993332055002</v>
      </c>
      <c r="R21" s="88">
        <f t="shared" si="42"/>
        <v>1396.7102120105999</v>
      </c>
      <c r="S21" s="87"/>
      <c r="T21" s="80"/>
      <c r="U21" s="80"/>
      <c r="V21" s="80"/>
      <c r="W21" s="80"/>
      <c r="X21" s="80"/>
      <c r="Y21" s="80"/>
      <c r="Z21" s="88"/>
      <c r="AA21" s="103">
        <f>SUMIF(AA231:AA249,"&gt;0")</f>
        <v>57638740.118528247</v>
      </c>
      <c r="AB21" s="82">
        <f t="shared" ref="AB21:AH21" si="43">SUMIF(AB231:AB249,"&gt;0")</f>
        <v>55472830.452362113</v>
      </c>
      <c r="AC21" s="82">
        <f t="shared" si="43"/>
        <v>722533183.99711573</v>
      </c>
      <c r="AD21" s="82">
        <f t="shared" si="43"/>
        <v>695399539.28877187</v>
      </c>
      <c r="AE21" s="82">
        <f t="shared" si="43"/>
        <v>1678619442.506</v>
      </c>
      <c r="AF21" s="82">
        <f t="shared" si="43"/>
        <v>1667961256.8303518</v>
      </c>
      <c r="AG21" s="82">
        <f t="shared" si="43"/>
        <v>27595218.720576279</v>
      </c>
      <c r="AH21" s="82">
        <f t="shared" si="43"/>
        <v>26579115.888222866</v>
      </c>
      <c r="AI21" s="88">
        <f>SUM(AI231:AI249)</f>
        <v>100000</v>
      </c>
      <c r="AJ21" s="135">
        <f>AA21/$AI21</f>
        <v>576.38740118528244</v>
      </c>
      <c r="AK21" s="136">
        <f t="shared" si="37"/>
        <v>554.72830452362109</v>
      </c>
      <c r="AL21" s="80">
        <f t="shared" si="38"/>
        <v>7225.331839971157</v>
      </c>
      <c r="AM21" s="80">
        <f t="shared" si="39"/>
        <v>6953.9953928877185</v>
      </c>
      <c r="AN21" s="136">
        <f t="shared" si="10"/>
        <v>16786.194425059999</v>
      </c>
      <c r="AO21" s="136">
        <f t="shared" si="11"/>
        <v>16679.612568303517</v>
      </c>
      <c r="AP21" s="80">
        <f t="shared" si="12"/>
        <v>275.95218720576281</v>
      </c>
      <c r="AQ21" s="88">
        <f t="shared" si="13"/>
        <v>265.79115888222867</v>
      </c>
      <c r="AR21"/>
      <c r="AS21"/>
      <c r="AT21"/>
      <c r="AU21"/>
      <c r="AV21"/>
      <c r="AW21"/>
      <c r="AX21"/>
      <c r="AY21"/>
      <c r="AZ21"/>
      <c r="BA21"/>
      <c r="BB21"/>
      <c r="BC21"/>
      <c r="BD21"/>
      <c r="BE21"/>
      <c r="BF21"/>
      <c r="BG21"/>
    </row>
    <row r="22" spans="1:59" hidden="1" x14ac:dyDescent="0.35">
      <c r="A22" s="3"/>
      <c r="B22" s="5" t="s">
        <v>83</v>
      </c>
      <c r="C22" s="15">
        <v>2.0384007</v>
      </c>
      <c r="D22" s="15">
        <v>81.468401</v>
      </c>
      <c r="E22" t="s">
        <v>171</v>
      </c>
      <c r="F22" t="s">
        <v>146</v>
      </c>
      <c r="H22">
        <f t="shared" ref="H22:R22" si="44">SUM(H60,H98,H136,H174,H212)</f>
        <v>0</v>
      </c>
      <c r="I22">
        <f t="shared" si="44"/>
        <v>0</v>
      </c>
      <c r="J22">
        <f t="shared" si="44"/>
        <v>0</v>
      </c>
      <c r="K22" s="89" t="e">
        <f t="shared" ref="K22:P22" si="45">SUM(K60,K98,K136,K174,K212)</f>
        <v>#VALUE!</v>
      </c>
      <c r="L22" s="90" t="e">
        <f t="shared" si="45"/>
        <v>#VALUE!</v>
      </c>
      <c r="M22" s="83" t="e">
        <f t="shared" si="45"/>
        <v>#VALUE!</v>
      </c>
      <c r="N22" s="84" t="e">
        <f t="shared" si="45"/>
        <v>#VALUE!</v>
      </c>
      <c r="O22" s="90" t="e">
        <f t="shared" si="45"/>
        <v>#VALUE!</v>
      </c>
      <c r="P22" s="90" t="e">
        <f t="shared" si="45"/>
        <v>#VALUE!</v>
      </c>
      <c r="Q22" s="83" t="e">
        <f t="shared" si="44"/>
        <v>#VALUE!</v>
      </c>
      <c r="R22" s="84" t="e">
        <f t="shared" si="44"/>
        <v>#VALUE!</v>
      </c>
      <c r="S22" s="83"/>
      <c r="T22" s="75"/>
      <c r="U22" s="75"/>
      <c r="V22" s="75"/>
      <c r="W22" s="75"/>
      <c r="X22" s="75"/>
      <c r="Y22" s="75"/>
      <c r="Z22" s="84"/>
      <c r="AA22" s="102" t="e">
        <f t="shared" ref="AA22:AI22" si="46">SUM(AA60,AA98,AA136,AA174,AA212)</f>
        <v>#VALUE!</v>
      </c>
      <c r="AB22" s="76" t="e">
        <f t="shared" si="46"/>
        <v>#VALUE!</v>
      </c>
      <c r="AC22" s="76" t="e">
        <f t="shared" si="46"/>
        <v>#VALUE!</v>
      </c>
      <c r="AD22" s="76" t="e">
        <f t="shared" si="46"/>
        <v>#VALUE!</v>
      </c>
      <c r="AE22" s="76" t="e">
        <f t="shared" si="46"/>
        <v>#VALUE!</v>
      </c>
      <c r="AF22" s="76" t="e">
        <f t="shared" si="46"/>
        <v>#VALUE!</v>
      </c>
      <c r="AG22" s="76" t="e">
        <f t="shared" si="46"/>
        <v>#VALUE!</v>
      </c>
      <c r="AH22" s="76" t="e">
        <f t="shared" si="46"/>
        <v>#VALUE!</v>
      </c>
      <c r="AI22" s="84">
        <f t="shared" si="46"/>
        <v>25000</v>
      </c>
      <c r="AJ22" s="133" t="e">
        <f t="shared" si="36"/>
        <v>#VALUE!</v>
      </c>
      <c r="AK22" s="134" t="e">
        <f t="shared" si="37"/>
        <v>#VALUE!</v>
      </c>
      <c r="AL22" s="75" t="e">
        <f t="shared" si="38"/>
        <v>#VALUE!</v>
      </c>
      <c r="AM22" s="75" t="e">
        <f t="shared" si="39"/>
        <v>#VALUE!</v>
      </c>
      <c r="AN22" s="134" t="e">
        <f t="shared" si="10"/>
        <v>#VALUE!</v>
      </c>
      <c r="AO22" s="134" t="e">
        <f t="shared" si="11"/>
        <v>#VALUE!</v>
      </c>
      <c r="AP22" s="75" t="e">
        <f t="shared" si="12"/>
        <v>#VALUE!</v>
      </c>
      <c r="AQ22" s="84" t="e">
        <f t="shared" si="13"/>
        <v>#VALUE!</v>
      </c>
    </row>
    <row r="23" spans="1:59" hidden="1" x14ac:dyDescent="0.35">
      <c r="A23" s="3"/>
      <c r="B23" s="5" t="s">
        <v>61</v>
      </c>
      <c r="C23" s="15">
        <v>6.9792794999999996</v>
      </c>
      <c r="D23" s="15">
        <v>81.439279999999997</v>
      </c>
      <c r="E23" t="s">
        <v>171</v>
      </c>
      <c r="F23" t="s">
        <v>146</v>
      </c>
      <c r="H23">
        <f t="shared" ref="H23:R23" si="47">SUM(H61,H99,H137,H175,H213)</f>
        <v>0</v>
      </c>
      <c r="I23">
        <f t="shared" si="47"/>
        <v>0</v>
      </c>
      <c r="J23">
        <f t="shared" si="47"/>
        <v>0</v>
      </c>
      <c r="K23" s="89" t="e">
        <f t="shared" ref="K23:P23" si="48">SUM(K61,K99,K137,K175,K213)</f>
        <v>#VALUE!</v>
      </c>
      <c r="L23" s="90" t="e">
        <f t="shared" si="48"/>
        <v>#VALUE!</v>
      </c>
      <c r="M23" s="83" t="e">
        <f t="shared" ref="M23:N42" si="49">SUM(M61,M99,M137,M175,M213)</f>
        <v>#VALUE!</v>
      </c>
      <c r="N23" s="84" t="e">
        <f t="shared" si="49"/>
        <v>#VALUE!</v>
      </c>
      <c r="O23" s="90" t="e">
        <f t="shared" si="48"/>
        <v>#VALUE!</v>
      </c>
      <c r="P23" s="90" t="e">
        <f t="shared" si="48"/>
        <v>#VALUE!</v>
      </c>
      <c r="Q23" s="83" t="e">
        <f t="shared" si="47"/>
        <v>#VALUE!</v>
      </c>
      <c r="R23" s="84" t="e">
        <f t="shared" si="47"/>
        <v>#VALUE!</v>
      </c>
      <c r="S23" s="83"/>
      <c r="T23" s="75"/>
      <c r="U23" s="75"/>
      <c r="V23" s="75"/>
      <c r="W23" s="75"/>
      <c r="X23" s="75"/>
      <c r="Y23" s="75"/>
      <c r="Z23" s="84"/>
      <c r="AA23" s="102" t="e">
        <f t="shared" ref="AA23:AI23" si="50">SUM(AA61,AA99,AA137,AA175,AA213)</f>
        <v>#VALUE!</v>
      </c>
      <c r="AB23" s="76" t="e">
        <f t="shared" si="50"/>
        <v>#VALUE!</v>
      </c>
      <c r="AC23" s="76" t="e">
        <f t="shared" si="50"/>
        <v>#VALUE!</v>
      </c>
      <c r="AD23" s="76" t="e">
        <f t="shared" si="50"/>
        <v>#VALUE!</v>
      </c>
      <c r="AE23" s="76" t="e">
        <f t="shared" si="50"/>
        <v>#VALUE!</v>
      </c>
      <c r="AF23" s="76" t="e">
        <f t="shared" si="50"/>
        <v>#VALUE!</v>
      </c>
      <c r="AG23" s="76" t="e">
        <f t="shared" si="50"/>
        <v>#VALUE!</v>
      </c>
      <c r="AH23" s="76" t="e">
        <f t="shared" si="50"/>
        <v>#VALUE!</v>
      </c>
      <c r="AI23" s="84">
        <f t="shared" si="50"/>
        <v>27500</v>
      </c>
      <c r="AJ23" s="133" t="e">
        <f t="shared" si="36"/>
        <v>#VALUE!</v>
      </c>
      <c r="AK23" s="134" t="e">
        <f t="shared" si="37"/>
        <v>#VALUE!</v>
      </c>
      <c r="AL23" s="75" t="e">
        <f t="shared" si="38"/>
        <v>#VALUE!</v>
      </c>
      <c r="AM23" s="75" t="e">
        <f t="shared" si="39"/>
        <v>#VALUE!</v>
      </c>
      <c r="AN23" s="134" t="e">
        <f t="shared" si="10"/>
        <v>#VALUE!</v>
      </c>
      <c r="AO23" s="134" t="e">
        <f t="shared" si="11"/>
        <v>#VALUE!</v>
      </c>
      <c r="AP23" s="75" t="e">
        <f t="shared" si="12"/>
        <v>#VALUE!</v>
      </c>
      <c r="AQ23" s="84" t="e">
        <f t="shared" si="13"/>
        <v>#VALUE!</v>
      </c>
    </row>
    <row r="24" spans="1:59" hidden="1" x14ac:dyDescent="0.35">
      <c r="A24" s="3"/>
      <c r="B24" s="5" t="s">
        <v>78</v>
      </c>
      <c r="C24" s="15">
        <v>12.478312000000001</v>
      </c>
      <c r="D24" s="15">
        <v>81.948309999999992</v>
      </c>
      <c r="E24" t="s">
        <v>171</v>
      </c>
      <c r="F24" t="s">
        <v>146</v>
      </c>
      <c r="H24">
        <f t="shared" ref="H24:R24" si="51">SUM(H62,H100,H138,H176,H214)</f>
        <v>0</v>
      </c>
      <c r="I24">
        <f t="shared" si="51"/>
        <v>0</v>
      </c>
      <c r="J24">
        <f t="shared" si="51"/>
        <v>0</v>
      </c>
      <c r="K24" s="89" t="e">
        <f>SUM(K62,K100,K138,K176,K214)</f>
        <v>#VALUE!</v>
      </c>
      <c r="L24" s="90" t="e">
        <f>SUM(L62,L100,L138,L176,L214)</f>
        <v>#VALUE!</v>
      </c>
      <c r="M24" s="83" t="e">
        <f t="shared" si="49"/>
        <v>#VALUE!</v>
      </c>
      <c r="N24" s="84" t="e">
        <f t="shared" si="49"/>
        <v>#VALUE!</v>
      </c>
      <c r="O24" s="90" t="e">
        <f>SUM(O62,O100,O138,O176,O214)</f>
        <v>#VALUE!</v>
      </c>
      <c r="P24" s="90" t="e">
        <f>SUM(P62,P100,P138,P176,P214)</f>
        <v>#VALUE!</v>
      </c>
      <c r="Q24" s="83" t="e">
        <f t="shared" si="51"/>
        <v>#VALUE!</v>
      </c>
      <c r="R24" s="84" t="e">
        <f t="shared" si="51"/>
        <v>#VALUE!</v>
      </c>
      <c r="S24" s="83"/>
      <c r="T24" s="75"/>
      <c r="U24" s="75"/>
      <c r="V24" s="75"/>
      <c r="W24" s="75"/>
      <c r="X24" s="75"/>
      <c r="Y24" s="75"/>
      <c r="Z24" s="84"/>
      <c r="AA24" s="102" t="e">
        <f t="shared" ref="AA24:AI24" si="52">SUM(AA62,AA100,AA138,AA176,AA214)</f>
        <v>#VALUE!</v>
      </c>
      <c r="AB24" s="76" t="e">
        <f t="shared" si="52"/>
        <v>#VALUE!</v>
      </c>
      <c r="AC24" s="76" t="e">
        <f t="shared" si="52"/>
        <v>#VALUE!</v>
      </c>
      <c r="AD24" s="76" t="e">
        <f t="shared" si="52"/>
        <v>#VALUE!</v>
      </c>
      <c r="AE24" s="76" t="e">
        <f t="shared" si="52"/>
        <v>#VALUE!</v>
      </c>
      <c r="AF24" s="76" t="e">
        <f t="shared" si="52"/>
        <v>#VALUE!</v>
      </c>
      <c r="AG24" s="76" t="e">
        <f t="shared" si="52"/>
        <v>#VALUE!</v>
      </c>
      <c r="AH24" s="76" t="e">
        <f t="shared" si="52"/>
        <v>#VALUE!</v>
      </c>
      <c r="AI24" s="84">
        <f t="shared" si="52"/>
        <v>33000</v>
      </c>
      <c r="AJ24" s="133" t="e">
        <f t="shared" si="36"/>
        <v>#VALUE!</v>
      </c>
      <c r="AK24" s="134" t="e">
        <f t="shared" si="37"/>
        <v>#VALUE!</v>
      </c>
      <c r="AL24" s="75" t="e">
        <f t="shared" si="38"/>
        <v>#VALUE!</v>
      </c>
      <c r="AM24" s="75" t="e">
        <f t="shared" si="39"/>
        <v>#VALUE!</v>
      </c>
      <c r="AN24" s="134" t="e">
        <f t="shared" si="10"/>
        <v>#VALUE!</v>
      </c>
      <c r="AO24" s="134" t="e">
        <f t="shared" si="11"/>
        <v>#VALUE!</v>
      </c>
      <c r="AP24" s="75" t="e">
        <f t="shared" si="12"/>
        <v>#VALUE!</v>
      </c>
      <c r="AQ24" s="84" t="e">
        <f t="shared" si="13"/>
        <v>#VALUE!</v>
      </c>
    </row>
    <row r="25" spans="1:59" x14ac:dyDescent="0.35">
      <c r="A25" t="s">
        <v>142</v>
      </c>
      <c r="B25" s="5" t="s">
        <v>62</v>
      </c>
      <c r="C25" s="15">
        <v>17.570053000000001</v>
      </c>
      <c r="D25" s="15">
        <v>81.100049999999996</v>
      </c>
      <c r="E25" t="s">
        <v>171</v>
      </c>
      <c r="F25" t="s">
        <v>146</v>
      </c>
      <c r="H25">
        <f t="shared" ref="H25:R25" si="53">SUM(H63,H101,H139,H177,H215)</f>
        <v>118803</v>
      </c>
      <c r="I25">
        <f t="shared" si="53"/>
        <v>0</v>
      </c>
      <c r="J25">
        <f t="shared" si="53"/>
        <v>23970</v>
      </c>
      <c r="K25" s="89">
        <f t="shared" si="53"/>
        <v>22.937398400199999</v>
      </c>
      <c r="L25" s="90">
        <f t="shared" si="53"/>
        <v>22.027982416600004</v>
      </c>
      <c r="M25" s="83">
        <f t="shared" si="49"/>
        <v>1434.2754531523001</v>
      </c>
      <c r="N25" s="84">
        <f t="shared" si="49"/>
        <v>1377.4096744260003</v>
      </c>
      <c r="O25" s="90">
        <f t="shared" si="53"/>
        <v>12465.290273103001</v>
      </c>
      <c r="P25" s="90">
        <f t="shared" si="53"/>
        <v>12391.841918956699</v>
      </c>
      <c r="Q25" s="83">
        <f t="shared" si="53"/>
        <v>22.937398400199999</v>
      </c>
      <c r="R25" s="84">
        <f t="shared" si="53"/>
        <v>22.027982416600004</v>
      </c>
      <c r="S25" s="83"/>
      <c r="T25" s="75"/>
      <c r="U25" s="75"/>
      <c r="V25" s="75"/>
      <c r="W25" s="75"/>
      <c r="X25" s="75"/>
      <c r="Y25" s="75"/>
      <c r="Z25" s="84"/>
      <c r="AA25" s="102">
        <f t="shared" ref="AA25:AI25" si="54">SUM(AA63,AA101,AA139,AA177,AA215)</f>
        <v>426135.63852397032</v>
      </c>
      <c r="AB25" s="76">
        <f t="shared" si="54"/>
        <v>409243.98664367094</v>
      </c>
      <c r="AC25" s="76">
        <f t="shared" si="54"/>
        <v>26646260.198496763</v>
      </c>
      <c r="AD25" s="76">
        <f t="shared" si="54"/>
        <v>25590025.257095795</v>
      </c>
      <c r="AE25" s="76">
        <f t="shared" si="54"/>
        <v>231245008.5</v>
      </c>
      <c r="AF25" s="76">
        <f t="shared" si="54"/>
        <v>229882676.59270555</v>
      </c>
      <c r="AG25" s="76">
        <f t="shared" si="54"/>
        <v>426135.63852397032</v>
      </c>
      <c r="AH25" s="76">
        <f t="shared" si="54"/>
        <v>409243.98664367094</v>
      </c>
      <c r="AI25" s="84">
        <f t="shared" si="54"/>
        <v>22000</v>
      </c>
      <c r="AJ25" s="133">
        <f t="shared" si="36"/>
        <v>19.369801751089561</v>
      </c>
      <c r="AK25" s="134">
        <f t="shared" si="37"/>
        <v>18.601999392894133</v>
      </c>
      <c r="AL25" s="75">
        <f t="shared" si="38"/>
        <v>1211.1936453862165</v>
      </c>
      <c r="AM25" s="75">
        <f t="shared" si="39"/>
        <v>1163.182966231627</v>
      </c>
      <c r="AN25" s="134">
        <f t="shared" si="10"/>
        <v>10511.13675</v>
      </c>
      <c r="AO25" s="134">
        <f t="shared" si="11"/>
        <v>10449.212572395707</v>
      </c>
      <c r="AP25" s="75">
        <f t="shared" si="12"/>
        <v>19.369801751089561</v>
      </c>
      <c r="AQ25" s="84">
        <f t="shared" si="13"/>
        <v>18.601999392894133</v>
      </c>
    </row>
    <row r="26" spans="1:59" x14ac:dyDescent="0.35">
      <c r="B26" s="5" t="s">
        <v>63</v>
      </c>
      <c r="C26" s="15">
        <v>22.077057</v>
      </c>
      <c r="D26" s="15">
        <v>81.667060000000006</v>
      </c>
      <c r="E26" t="s">
        <v>171</v>
      </c>
      <c r="F26" t="s">
        <v>146</v>
      </c>
      <c r="H26">
        <f t="shared" ref="H26:R26" si="55">SUM(H64,H102,H140,H178,H216)</f>
        <v>182279</v>
      </c>
      <c r="I26">
        <f t="shared" si="55"/>
        <v>0</v>
      </c>
      <c r="J26">
        <f t="shared" si="55"/>
        <v>36779</v>
      </c>
      <c r="K26" s="89">
        <f t="shared" si="55"/>
        <v>51.980449968999991</v>
      </c>
      <c r="L26" s="90">
        <f t="shared" si="55"/>
        <v>49.919924455699999</v>
      </c>
      <c r="M26" s="83">
        <f t="shared" si="49"/>
        <v>3045.534719625</v>
      </c>
      <c r="N26" s="84">
        <f t="shared" si="49"/>
        <v>2924.8085236192001</v>
      </c>
      <c r="O26" s="90">
        <f t="shared" si="55"/>
        <v>21506.627044283003</v>
      </c>
      <c r="P26" s="90">
        <f t="shared" si="55"/>
        <v>21379.9089974985</v>
      </c>
      <c r="Q26" s="83">
        <f t="shared" si="55"/>
        <v>51.980449968999991</v>
      </c>
      <c r="R26" s="84">
        <f t="shared" si="55"/>
        <v>49.919924455699999</v>
      </c>
      <c r="S26" s="83"/>
      <c r="T26" s="75"/>
      <c r="U26" s="75"/>
      <c r="V26" s="75"/>
      <c r="W26" s="75"/>
      <c r="X26" s="75"/>
      <c r="Y26" s="75"/>
      <c r="Z26" s="84"/>
      <c r="AA26" s="102">
        <f t="shared" ref="AA26:AI26" si="56">SUM(AA64,AA102,AA140,AA178,AA216)</f>
        <v>852520.75610305567</v>
      </c>
      <c r="AB26" s="76">
        <f t="shared" si="56"/>
        <v>818728.89053083642</v>
      </c>
      <c r="AC26" s="76">
        <f t="shared" si="56"/>
        <v>49949193.657639273</v>
      </c>
      <c r="AD26" s="76">
        <f t="shared" si="56"/>
        <v>47969328.152387835</v>
      </c>
      <c r="AE26" s="76">
        <f t="shared" si="56"/>
        <v>353188002.77999997</v>
      </c>
      <c r="AF26" s="76">
        <f t="shared" si="56"/>
        <v>351107155.61315268</v>
      </c>
      <c r="AG26" s="76">
        <f t="shared" si="56"/>
        <v>852520.75610305567</v>
      </c>
      <c r="AH26" s="76">
        <f t="shared" si="56"/>
        <v>818728.89053083642</v>
      </c>
      <c r="AI26" s="84">
        <f t="shared" si="56"/>
        <v>30000</v>
      </c>
      <c r="AJ26" s="133">
        <f t="shared" si="36"/>
        <v>28.417358536768521</v>
      </c>
      <c r="AK26" s="134">
        <f t="shared" si="37"/>
        <v>27.290963017694548</v>
      </c>
      <c r="AL26" s="75">
        <f t="shared" si="38"/>
        <v>1664.973121921309</v>
      </c>
      <c r="AM26" s="75">
        <f t="shared" si="39"/>
        <v>1598.9776050795945</v>
      </c>
      <c r="AN26" s="134">
        <f t="shared" si="10"/>
        <v>11772.933426</v>
      </c>
      <c r="AO26" s="134">
        <f t="shared" si="11"/>
        <v>11703.571853771757</v>
      </c>
      <c r="AP26" s="75">
        <f t="shared" si="12"/>
        <v>28.417358536768521</v>
      </c>
      <c r="AQ26" s="84">
        <f t="shared" si="13"/>
        <v>27.290963017694548</v>
      </c>
    </row>
    <row r="27" spans="1:59" x14ac:dyDescent="0.35">
      <c r="B27" s="5" t="s">
        <v>64</v>
      </c>
      <c r="C27" s="15">
        <v>26.975186999999998</v>
      </c>
      <c r="D27" s="15">
        <v>81.645189999999999</v>
      </c>
      <c r="E27" t="s">
        <v>171</v>
      </c>
      <c r="F27" t="s">
        <v>146</v>
      </c>
      <c r="H27">
        <f t="shared" ref="H27:R27" si="57">SUM(H65,H103,H141,H179,H217)</f>
        <v>187975</v>
      </c>
      <c r="I27">
        <f t="shared" si="57"/>
        <v>0</v>
      </c>
      <c r="J27">
        <f t="shared" si="57"/>
        <v>37929</v>
      </c>
      <c r="K27" s="89">
        <f t="shared" si="57"/>
        <v>84.831630152999992</v>
      </c>
      <c r="L27" s="90">
        <f t="shared" si="57"/>
        <v>81.677321618999997</v>
      </c>
      <c r="M27" s="83">
        <f t="shared" si="49"/>
        <v>4552.9138448063995</v>
      </c>
      <c r="N27" s="84">
        <f t="shared" si="49"/>
        <v>4383.6220963237001</v>
      </c>
      <c r="O27" s="90">
        <f t="shared" si="57"/>
        <v>25701.254892726301</v>
      </c>
      <c r="P27" s="90">
        <f t="shared" si="57"/>
        <v>25553.851060407003</v>
      </c>
      <c r="Q27" s="83">
        <f t="shared" si="57"/>
        <v>84.831630152999992</v>
      </c>
      <c r="R27" s="84">
        <f t="shared" si="57"/>
        <v>81.677321618999997</v>
      </c>
      <c r="S27" s="83"/>
      <c r="T27" s="75"/>
      <c r="U27" s="75"/>
      <c r="V27" s="75"/>
      <c r="W27" s="75"/>
      <c r="X27" s="75"/>
      <c r="Y27" s="75"/>
      <c r="Z27" s="84"/>
      <c r="AA27" s="102">
        <f t="shared" ref="AA27:AI27" si="58">SUM(AA65,AA103,AA141,AA179,AA217)</f>
        <v>1292988.9446811052</v>
      </c>
      <c r="AB27" s="76">
        <f t="shared" si="58"/>
        <v>1244715.3424780383</v>
      </c>
      <c r="AC27" s="76">
        <f t="shared" si="58"/>
        <v>69394720.540001512</v>
      </c>
      <c r="AD27" s="76">
        <f t="shared" si="58"/>
        <v>66803876.164942309</v>
      </c>
      <c r="AE27" s="76">
        <f t="shared" si="58"/>
        <v>399497115.36000001</v>
      </c>
      <c r="AF27" s="76">
        <f t="shared" si="58"/>
        <v>397201318.38956368</v>
      </c>
      <c r="AG27" s="76">
        <f t="shared" si="58"/>
        <v>1292988.9446811052</v>
      </c>
      <c r="AH27" s="76">
        <f t="shared" si="58"/>
        <v>1244715.3424780383</v>
      </c>
      <c r="AI27" s="84">
        <f t="shared" si="58"/>
        <v>30000</v>
      </c>
      <c r="AJ27" s="133">
        <f t="shared" si="36"/>
        <v>43.099631489370175</v>
      </c>
      <c r="AK27" s="134">
        <f t="shared" si="37"/>
        <v>41.490511415934613</v>
      </c>
      <c r="AL27" s="75">
        <f t="shared" si="38"/>
        <v>2313.1573513333838</v>
      </c>
      <c r="AM27" s="75">
        <f t="shared" si="39"/>
        <v>2226.7958721647437</v>
      </c>
      <c r="AN27" s="134">
        <f t="shared" si="10"/>
        <v>13316.570512</v>
      </c>
      <c r="AO27" s="134">
        <f t="shared" si="11"/>
        <v>13240.043946318789</v>
      </c>
      <c r="AP27" s="75">
        <f t="shared" si="12"/>
        <v>43.099631489370175</v>
      </c>
      <c r="AQ27" s="84">
        <f t="shared" si="13"/>
        <v>41.490511415934613</v>
      </c>
    </row>
    <row r="28" spans="1:59" x14ac:dyDescent="0.35">
      <c r="B28" s="5" t="s">
        <v>65</v>
      </c>
      <c r="C28" s="15">
        <v>31.999904999999998</v>
      </c>
      <c r="D28" s="15">
        <v>81.799899999999994</v>
      </c>
      <c r="E28" t="s">
        <v>171</v>
      </c>
      <c r="F28" t="s">
        <v>146</v>
      </c>
      <c r="H28">
        <f t="shared" ref="H28:R28" si="59">SUM(H66,H104,H142,H180,H218)</f>
        <v>179608</v>
      </c>
      <c r="I28">
        <f t="shared" si="59"/>
        <v>0</v>
      </c>
      <c r="J28">
        <f t="shared" si="59"/>
        <v>36241</v>
      </c>
      <c r="K28" s="89">
        <f t="shared" si="59"/>
        <v>122.85154691709999</v>
      </c>
      <c r="L28" s="90">
        <f t="shared" si="59"/>
        <v>118.27938171119999</v>
      </c>
      <c r="M28" s="83">
        <f t="shared" si="49"/>
        <v>5995.1548752968001</v>
      </c>
      <c r="N28" s="84">
        <f t="shared" si="49"/>
        <v>5772.0332361095998</v>
      </c>
      <c r="O28" s="90">
        <f t="shared" si="59"/>
        <v>27681.461214470404</v>
      </c>
      <c r="P28" s="90">
        <f t="shared" si="59"/>
        <v>27522.613219574301</v>
      </c>
      <c r="Q28" s="83">
        <f t="shared" si="59"/>
        <v>122.85154691709999</v>
      </c>
      <c r="R28" s="84">
        <f t="shared" si="59"/>
        <v>118.27938171119999</v>
      </c>
      <c r="S28" s="83"/>
      <c r="T28" s="75"/>
      <c r="U28" s="75"/>
      <c r="V28" s="75"/>
      <c r="W28" s="75"/>
      <c r="X28" s="75"/>
      <c r="Y28" s="75"/>
      <c r="Z28" s="84"/>
      <c r="AA28" s="102">
        <f t="shared" ref="AA28:AI28" si="60">SUM(AA66,AA104,AA142,AA180,AA218)</f>
        <v>2147342.6343546947</v>
      </c>
      <c r="AB28" s="76">
        <f t="shared" si="60"/>
        <v>2067188.9794693966</v>
      </c>
      <c r="AC28" s="76">
        <f t="shared" si="60"/>
        <v>104790309.81979668</v>
      </c>
      <c r="AD28" s="76">
        <f t="shared" si="60"/>
        <v>100878811.86216049</v>
      </c>
      <c r="AE28" s="76">
        <f t="shared" si="60"/>
        <v>491095913.10000002</v>
      </c>
      <c r="AF28" s="76">
        <f t="shared" si="60"/>
        <v>488273709.01077998</v>
      </c>
      <c r="AG28" s="76">
        <f t="shared" si="60"/>
        <v>2147342.6343546947</v>
      </c>
      <c r="AH28" s="76">
        <f t="shared" si="60"/>
        <v>2067188.9794693966</v>
      </c>
      <c r="AI28" s="84">
        <f t="shared" si="60"/>
        <v>32500</v>
      </c>
      <c r="AJ28" s="133">
        <f t="shared" si="36"/>
        <v>66.072081057067535</v>
      </c>
      <c r="AK28" s="134">
        <f t="shared" si="37"/>
        <v>63.605814752904514</v>
      </c>
      <c r="AL28" s="75">
        <f t="shared" si="38"/>
        <v>3224.3172252245131</v>
      </c>
      <c r="AM28" s="75">
        <f t="shared" si="39"/>
        <v>3103.9634419126305</v>
      </c>
      <c r="AN28" s="134">
        <f t="shared" si="10"/>
        <v>15110.643480000001</v>
      </c>
      <c r="AO28" s="134">
        <f t="shared" si="11"/>
        <v>15023.806431100922</v>
      </c>
      <c r="AP28" s="75">
        <f t="shared" si="12"/>
        <v>66.072081057067535</v>
      </c>
      <c r="AQ28" s="84">
        <f t="shared" si="13"/>
        <v>63.605814752904514</v>
      </c>
    </row>
    <row r="29" spans="1:59" x14ac:dyDescent="0.35">
      <c r="B29" s="5" t="s">
        <v>66</v>
      </c>
      <c r="C29" s="15">
        <v>36.918118</v>
      </c>
      <c r="D29" s="15">
        <v>81.898120000000006</v>
      </c>
      <c r="E29" t="s">
        <v>171</v>
      </c>
      <c r="F29" t="s">
        <v>146</v>
      </c>
      <c r="H29">
        <f t="shared" ref="H29:R29" si="61">SUM(H67,H105,H143,H181,H219)</f>
        <v>166485</v>
      </c>
      <c r="I29">
        <f t="shared" si="61"/>
        <v>0</v>
      </c>
      <c r="J29">
        <f t="shared" si="61"/>
        <v>33592</v>
      </c>
      <c r="K29" s="89">
        <f t="shared" si="61"/>
        <v>168.22866461590002</v>
      </c>
      <c r="L29" s="90">
        <f t="shared" si="61"/>
        <v>162.249622561</v>
      </c>
      <c r="M29" s="83">
        <f t="shared" si="49"/>
        <v>7398.6970062646005</v>
      </c>
      <c r="N29" s="84">
        <f t="shared" si="49"/>
        <v>7135.7387247320994</v>
      </c>
      <c r="O29" s="90">
        <f t="shared" si="61"/>
        <v>28578.8459945453</v>
      </c>
      <c r="P29" s="90">
        <f t="shared" si="61"/>
        <v>28418.098414853204</v>
      </c>
      <c r="Q29" s="83">
        <f t="shared" si="61"/>
        <v>168.22866461590002</v>
      </c>
      <c r="R29" s="84">
        <f t="shared" si="61"/>
        <v>162.249622561</v>
      </c>
      <c r="S29" s="83"/>
      <c r="T29" s="75"/>
      <c r="U29" s="75"/>
      <c r="V29" s="75"/>
      <c r="W29" s="75"/>
      <c r="X29" s="75"/>
      <c r="Y29" s="75"/>
      <c r="Z29" s="84"/>
      <c r="AA29" s="102">
        <f t="shared" ref="AA29:AI29" si="62">SUM(AA67,AA105,AA143,AA181,AA219)</f>
        <v>3512892.9925719728</v>
      </c>
      <c r="AB29" s="76">
        <f t="shared" si="62"/>
        <v>3388014.8765359255</v>
      </c>
      <c r="AC29" s="76">
        <f t="shared" si="62"/>
        <v>154497040.8391012</v>
      </c>
      <c r="AD29" s="76">
        <f t="shared" si="62"/>
        <v>149004901.04608142</v>
      </c>
      <c r="AE29" s="76">
        <f t="shared" si="62"/>
        <v>598519214.23000002</v>
      </c>
      <c r="AF29" s="76">
        <f t="shared" si="62"/>
        <v>595152518.62192142</v>
      </c>
      <c r="AG29" s="76">
        <f t="shared" si="62"/>
        <v>3512892.9925719728</v>
      </c>
      <c r="AH29" s="76">
        <f t="shared" si="62"/>
        <v>3388014.8765359255</v>
      </c>
      <c r="AI29" s="84">
        <f t="shared" si="62"/>
        <v>35000</v>
      </c>
      <c r="AJ29" s="133">
        <f t="shared" si="36"/>
        <v>100.36837121634208</v>
      </c>
      <c r="AK29" s="134">
        <f t="shared" si="37"/>
        <v>96.800425043883592</v>
      </c>
      <c r="AL29" s="75">
        <f t="shared" si="38"/>
        <v>4414.2011668314626</v>
      </c>
      <c r="AM29" s="75">
        <f t="shared" si="39"/>
        <v>4257.2828870308977</v>
      </c>
      <c r="AN29" s="134">
        <f t="shared" si="10"/>
        <v>17100.548977999999</v>
      </c>
      <c r="AO29" s="134">
        <f t="shared" si="11"/>
        <v>17004.35767491204</v>
      </c>
      <c r="AP29" s="75">
        <f t="shared" si="12"/>
        <v>100.36837121634208</v>
      </c>
      <c r="AQ29" s="84">
        <f t="shared" si="13"/>
        <v>96.800425043883592</v>
      </c>
    </row>
    <row r="30" spans="1:59" x14ac:dyDescent="0.35">
      <c r="B30" s="5" t="s">
        <v>67</v>
      </c>
      <c r="C30" s="15">
        <v>42.077438000000001</v>
      </c>
      <c r="D30" s="15">
        <v>82.30744</v>
      </c>
      <c r="E30" t="s">
        <v>171</v>
      </c>
      <c r="F30" t="s">
        <v>146</v>
      </c>
      <c r="H30">
        <f t="shared" ref="H30:R30" si="63">SUM(H68,H106,H144,H182,H220)</f>
        <v>172709</v>
      </c>
      <c r="I30">
        <f t="shared" si="63"/>
        <v>0</v>
      </c>
      <c r="J30">
        <f t="shared" si="63"/>
        <v>34848</v>
      </c>
      <c r="K30" s="89">
        <f t="shared" si="63"/>
        <v>265.83429540750001</v>
      </c>
      <c r="L30" s="90">
        <f t="shared" si="63"/>
        <v>256.37497081970002</v>
      </c>
      <c r="M30" s="83">
        <f t="shared" si="49"/>
        <v>10428.6799405048</v>
      </c>
      <c r="N30" s="84">
        <f t="shared" si="49"/>
        <v>10057.5906180067</v>
      </c>
      <c r="O30" s="90">
        <f t="shared" si="63"/>
        <v>33419.637561234005</v>
      </c>
      <c r="P30" s="90">
        <f t="shared" si="63"/>
        <v>33231.5110670582</v>
      </c>
      <c r="Q30" s="83">
        <f t="shared" si="63"/>
        <v>265.83429540750001</v>
      </c>
      <c r="R30" s="84">
        <f t="shared" si="63"/>
        <v>256.37497081970002</v>
      </c>
      <c r="S30" s="83"/>
      <c r="T30" s="75"/>
      <c r="U30" s="75"/>
      <c r="V30" s="75"/>
      <c r="W30" s="75"/>
      <c r="X30" s="75"/>
      <c r="Y30" s="75"/>
      <c r="Z30" s="84"/>
      <c r="AA30" s="102">
        <f t="shared" ref="AA30:AI30" si="64">SUM(AA68,AA106,AA144,AA182,AA220)</f>
        <v>5446205.4630030058</v>
      </c>
      <c r="AB30" s="76">
        <f t="shared" si="64"/>
        <v>5252693.9864561791</v>
      </c>
      <c r="AC30" s="76">
        <f t="shared" si="64"/>
        <v>213654651.20601851</v>
      </c>
      <c r="AD30" s="76">
        <f t="shared" si="64"/>
        <v>206063195.59406254</v>
      </c>
      <c r="AE30" s="76">
        <f t="shared" si="64"/>
        <v>681457961.73000002</v>
      </c>
      <c r="AF30" s="76">
        <f t="shared" si="64"/>
        <v>677624725.18982184</v>
      </c>
      <c r="AG30" s="76">
        <f t="shared" si="64"/>
        <v>5446205.4630030058</v>
      </c>
      <c r="AH30" s="76">
        <f t="shared" si="64"/>
        <v>5252693.9864561791</v>
      </c>
      <c r="AI30" s="84">
        <f t="shared" si="64"/>
        <v>35000</v>
      </c>
      <c r="AJ30" s="133">
        <f t="shared" si="36"/>
        <v>155.60587037151444</v>
      </c>
      <c r="AK30" s="134">
        <f t="shared" si="37"/>
        <v>150.07697104160511</v>
      </c>
      <c r="AL30" s="75">
        <f t="shared" si="38"/>
        <v>6104.4186058862433</v>
      </c>
      <c r="AM30" s="75">
        <f t="shared" si="39"/>
        <v>5887.5198741160721</v>
      </c>
      <c r="AN30" s="134">
        <f t="shared" si="10"/>
        <v>19470.227478000001</v>
      </c>
      <c r="AO30" s="134">
        <f t="shared" si="11"/>
        <v>19360.70643399491</v>
      </c>
      <c r="AP30" s="75">
        <f t="shared" si="12"/>
        <v>155.60587037151444</v>
      </c>
      <c r="AQ30" s="84">
        <f t="shared" si="13"/>
        <v>150.07697104160511</v>
      </c>
    </row>
    <row r="31" spans="1:59" x14ac:dyDescent="0.35">
      <c r="B31" s="5" t="s">
        <v>68</v>
      </c>
      <c r="C31" s="15">
        <v>47.025772000000003</v>
      </c>
      <c r="D31" s="15">
        <v>82.585769999999997</v>
      </c>
      <c r="E31" t="s">
        <v>171</v>
      </c>
      <c r="F31" t="s">
        <v>146</v>
      </c>
      <c r="H31">
        <f t="shared" ref="H31:R31" si="65">SUM(H69,H107,H145,H183,H221)</f>
        <v>202829</v>
      </c>
      <c r="I31">
        <f t="shared" si="65"/>
        <v>0</v>
      </c>
      <c r="J31">
        <f t="shared" si="65"/>
        <v>40926</v>
      </c>
      <c r="K31" s="89">
        <f t="shared" si="65"/>
        <v>475.64103851380003</v>
      </c>
      <c r="L31" s="90">
        <f t="shared" si="65"/>
        <v>458.90966512149998</v>
      </c>
      <c r="M31" s="83">
        <f t="shared" si="49"/>
        <v>16438.153339754801</v>
      </c>
      <c r="N31" s="84">
        <f t="shared" si="49"/>
        <v>15859.9171087798</v>
      </c>
      <c r="O31" s="90">
        <f t="shared" si="65"/>
        <v>44462.663781813499</v>
      </c>
      <c r="P31" s="90">
        <f t="shared" si="65"/>
        <v>44213.546264399003</v>
      </c>
      <c r="Q31" s="83">
        <f t="shared" si="65"/>
        <v>475.64103851380003</v>
      </c>
      <c r="R31" s="84">
        <f t="shared" si="65"/>
        <v>458.90966512149998</v>
      </c>
      <c r="S31" s="83"/>
      <c r="T31" s="75"/>
      <c r="U31" s="75"/>
      <c r="V31" s="75"/>
      <c r="W31" s="75"/>
      <c r="X31" s="75"/>
      <c r="Y31" s="75"/>
      <c r="Z31" s="84"/>
      <c r="AA31" s="102">
        <f t="shared" ref="AA31:AI31" si="66">SUM(AA69,AA107,AA145,AA183,AA221)</f>
        <v>8291994.6233329782</v>
      </c>
      <c r="AB31" s="76">
        <f t="shared" si="66"/>
        <v>8000575.6637833277</v>
      </c>
      <c r="AC31" s="76">
        <f t="shared" si="66"/>
        <v>286571317.59839761</v>
      </c>
      <c r="AD31" s="76">
        <f t="shared" si="66"/>
        <v>276499878.93920207</v>
      </c>
      <c r="AE31" s="76">
        <f t="shared" si="66"/>
        <v>771783001.00999999</v>
      </c>
      <c r="AF31" s="76">
        <f t="shared" si="66"/>
        <v>767460692.37490439</v>
      </c>
      <c r="AG31" s="76">
        <f t="shared" si="66"/>
        <v>8291994.6233329782</v>
      </c>
      <c r="AH31" s="76">
        <f t="shared" si="66"/>
        <v>8000575.6637833277</v>
      </c>
      <c r="AI31" s="84">
        <f t="shared" si="66"/>
        <v>35000</v>
      </c>
      <c r="AJ31" s="133">
        <f t="shared" si="36"/>
        <v>236.91413209522796</v>
      </c>
      <c r="AK31" s="134">
        <f t="shared" si="37"/>
        <v>228.58787610809509</v>
      </c>
      <c r="AL31" s="75">
        <f t="shared" si="38"/>
        <v>8187.7519313827888</v>
      </c>
      <c r="AM31" s="75">
        <f t="shared" si="39"/>
        <v>7899.9965411200592</v>
      </c>
      <c r="AN31" s="134">
        <f t="shared" si="10"/>
        <v>22050.942886000001</v>
      </c>
      <c r="AO31" s="134">
        <f t="shared" si="11"/>
        <v>21927.448353568696</v>
      </c>
      <c r="AP31" s="75">
        <f t="shared" si="12"/>
        <v>236.91413209522796</v>
      </c>
      <c r="AQ31" s="84">
        <f t="shared" si="13"/>
        <v>228.58787610809509</v>
      </c>
    </row>
    <row r="32" spans="1:59" x14ac:dyDescent="0.35">
      <c r="B32" s="5" t="s">
        <v>69</v>
      </c>
      <c r="C32" s="15">
        <v>51.990825999999998</v>
      </c>
      <c r="D32" s="15">
        <v>82.980829999999997</v>
      </c>
      <c r="E32" t="s">
        <v>171</v>
      </c>
      <c r="F32" t="s">
        <v>146</v>
      </c>
      <c r="H32">
        <f t="shared" ref="H32:R32" si="67">SUM(H70,H108,H146,H184,H222)</f>
        <v>209262</v>
      </c>
      <c r="I32">
        <f t="shared" si="67"/>
        <v>0</v>
      </c>
      <c r="J32">
        <f t="shared" si="67"/>
        <v>42224</v>
      </c>
      <c r="K32" s="89">
        <f t="shared" si="67"/>
        <v>746.78057824120003</v>
      </c>
      <c r="L32" s="90">
        <f t="shared" si="67"/>
        <v>720.53590274550004</v>
      </c>
      <c r="M32" s="83">
        <f t="shared" si="49"/>
        <v>22395.952528575901</v>
      </c>
      <c r="N32" s="84">
        <f t="shared" si="49"/>
        <v>21608.8746054812</v>
      </c>
      <c r="O32" s="90">
        <f t="shared" si="67"/>
        <v>51924.448520960301</v>
      </c>
      <c r="P32" s="90">
        <f t="shared" si="67"/>
        <v>51633.519698852302</v>
      </c>
      <c r="Q32" s="83">
        <f t="shared" si="67"/>
        <v>746.78057824120003</v>
      </c>
      <c r="R32" s="84">
        <f t="shared" si="67"/>
        <v>720.53590274550004</v>
      </c>
      <c r="S32" s="83"/>
      <c r="T32" s="75"/>
      <c r="U32" s="75"/>
      <c r="V32" s="75"/>
      <c r="W32" s="75"/>
      <c r="X32" s="75"/>
      <c r="Y32" s="75"/>
      <c r="Z32" s="84"/>
      <c r="AA32" s="102">
        <f t="shared" ref="AA32:AI32" si="68">SUM(AA70,AA108,AA146,AA184,AA222)</f>
        <v>12639371.302383058</v>
      </c>
      <c r="AB32" s="76">
        <f t="shared" si="68"/>
        <v>12195636.486658633</v>
      </c>
      <c r="AC32" s="76">
        <f t="shared" si="68"/>
        <v>379054795.91595304</v>
      </c>
      <c r="AD32" s="76">
        <f t="shared" si="68"/>
        <v>365747187.01743919</v>
      </c>
      <c r="AE32" s="76">
        <f t="shared" si="68"/>
        <v>874448019.83000016</v>
      </c>
      <c r="AF32" s="76">
        <f t="shared" si="68"/>
        <v>869550759.56447005</v>
      </c>
      <c r="AG32" s="76">
        <f t="shared" si="68"/>
        <v>12639371.302383058</v>
      </c>
      <c r="AH32" s="76">
        <f t="shared" si="68"/>
        <v>12195636.486658633</v>
      </c>
      <c r="AI32" s="84">
        <f t="shared" si="68"/>
        <v>35000</v>
      </c>
      <c r="AJ32" s="133">
        <f t="shared" si="36"/>
        <v>361.12489435380166</v>
      </c>
      <c r="AK32" s="134">
        <f t="shared" si="37"/>
        <v>348.4467567616752</v>
      </c>
      <c r="AL32" s="75">
        <f t="shared" si="38"/>
        <v>10830.137026170087</v>
      </c>
      <c r="AM32" s="75">
        <f t="shared" si="39"/>
        <v>10449.919629069691</v>
      </c>
      <c r="AN32" s="134">
        <f t="shared" si="10"/>
        <v>24984.229138000006</v>
      </c>
      <c r="AO32" s="134">
        <f t="shared" si="11"/>
        <v>24844.307416127715</v>
      </c>
      <c r="AP32" s="75">
        <f t="shared" si="12"/>
        <v>361.12489435380166</v>
      </c>
      <c r="AQ32" s="84">
        <f t="shared" si="13"/>
        <v>348.4467567616752</v>
      </c>
    </row>
    <row r="33" spans="2:43" x14ac:dyDescent="0.35">
      <c r="B33" s="5" t="s">
        <v>70</v>
      </c>
      <c r="C33" s="15">
        <v>56.953040999999999</v>
      </c>
      <c r="D33" s="15">
        <v>83.473039999999997</v>
      </c>
      <c r="E33" t="s">
        <v>171</v>
      </c>
      <c r="F33" t="s">
        <v>146</v>
      </c>
      <c r="H33">
        <f t="shared" ref="H33:R33" si="69">SUM(H71,H109,H147,H185,H223)</f>
        <v>190084</v>
      </c>
      <c r="I33">
        <f t="shared" si="69"/>
        <v>0</v>
      </c>
      <c r="J33">
        <f t="shared" si="69"/>
        <v>38354</v>
      </c>
      <c r="K33" s="89">
        <f t="shared" si="69"/>
        <v>1032.5161641687</v>
      </c>
      <c r="L33" s="90">
        <f t="shared" si="69"/>
        <v>996.42000516410008</v>
      </c>
      <c r="M33" s="83">
        <f t="shared" si="49"/>
        <v>26349.811477069099</v>
      </c>
      <c r="N33" s="84">
        <f t="shared" si="49"/>
        <v>25428.637535367798</v>
      </c>
      <c r="O33" s="90">
        <f t="shared" si="69"/>
        <v>53414.8733387307</v>
      </c>
      <c r="P33" s="90">
        <f t="shared" si="69"/>
        <v>53116.146522020099</v>
      </c>
      <c r="Q33" s="83">
        <f t="shared" si="69"/>
        <v>1032.5161641687</v>
      </c>
      <c r="R33" s="84">
        <f t="shared" si="69"/>
        <v>996.42000516410008</v>
      </c>
      <c r="S33" s="83"/>
      <c r="T33" s="75"/>
      <c r="U33" s="75"/>
      <c r="V33" s="75"/>
      <c r="W33" s="75"/>
      <c r="X33" s="75"/>
      <c r="Y33" s="75"/>
      <c r="Z33" s="84"/>
      <c r="AA33" s="102">
        <f t="shared" ref="AA33:AI33" si="70">SUM(AA71,AA109,AA147,AA185,AA223)</f>
        <v>17878304.551611159</v>
      </c>
      <c r="AB33" s="76">
        <f t="shared" si="70"/>
        <v>17254016.938532401</v>
      </c>
      <c r="AC33" s="76">
        <f t="shared" si="70"/>
        <v>456254314.27881283</v>
      </c>
      <c r="AD33" s="76">
        <f t="shared" si="70"/>
        <v>440322495.01732945</v>
      </c>
      <c r="AE33" s="76">
        <f t="shared" si="70"/>
        <v>919934892.56499994</v>
      </c>
      <c r="AF33" s="76">
        <f t="shared" si="70"/>
        <v>914792605.6898154</v>
      </c>
      <c r="AG33" s="76">
        <f t="shared" si="70"/>
        <v>17878304.551611159</v>
      </c>
      <c r="AH33" s="76">
        <f t="shared" si="70"/>
        <v>17254016.938532401</v>
      </c>
      <c r="AI33" s="84">
        <f t="shared" si="70"/>
        <v>32500</v>
      </c>
      <c r="AJ33" s="133">
        <f t="shared" si="36"/>
        <v>550.1016785111126</v>
      </c>
      <c r="AK33" s="134">
        <f t="shared" si="37"/>
        <v>530.89282887792001</v>
      </c>
      <c r="AL33" s="75">
        <f t="shared" si="38"/>
        <v>14038.594285501933</v>
      </c>
      <c r="AM33" s="75">
        <f t="shared" si="39"/>
        <v>13548.384462071675</v>
      </c>
      <c r="AN33" s="134">
        <f t="shared" si="10"/>
        <v>28305.689001999999</v>
      </c>
      <c r="AO33" s="134">
        <f t="shared" si="11"/>
        <v>28147.464790455859</v>
      </c>
      <c r="AP33" s="75">
        <f t="shared" si="12"/>
        <v>550.1016785111126</v>
      </c>
      <c r="AQ33" s="84">
        <f t="shared" si="13"/>
        <v>530.89282887792001</v>
      </c>
    </row>
    <row r="34" spans="2:43" x14ac:dyDescent="0.35">
      <c r="B34" s="5" t="s">
        <v>71</v>
      </c>
      <c r="C34" s="15">
        <v>61.947387999999997</v>
      </c>
      <c r="D34" s="15">
        <v>84.167389999999997</v>
      </c>
      <c r="E34" t="s">
        <v>171</v>
      </c>
      <c r="F34" t="s">
        <v>146</v>
      </c>
      <c r="H34">
        <f t="shared" ref="H34:R34" si="71">SUM(H72,H110,H148,H186,H224)</f>
        <v>165146</v>
      </c>
      <c r="I34">
        <f t="shared" si="71"/>
        <v>0</v>
      </c>
      <c r="J34">
        <f t="shared" si="71"/>
        <v>33322</v>
      </c>
      <c r="K34" s="89">
        <f t="shared" si="71"/>
        <v>1358.1182072745999</v>
      </c>
      <c r="L34" s="90">
        <f t="shared" si="71"/>
        <v>1310.7207501856001</v>
      </c>
      <c r="M34" s="83">
        <f t="shared" si="49"/>
        <v>28819.271074603399</v>
      </c>
      <c r="N34" s="84">
        <f t="shared" si="49"/>
        <v>27813.496940379999</v>
      </c>
      <c r="O34" s="90">
        <f t="shared" si="71"/>
        <v>52377.011972582302</v>
      </c>
      <c r="P34" s="90">
        <f t="shared" si="71"/>
        <v>52084.006989367896</v>
      </c>
      <c r="Q34" s="83">
        <f t="shared" si="71"/>
        <v>1358.1182072745999</v>
      </c>
      <c r="R34" s="84">
        <f t="shared" si="71"/>
        <v>1310.7207501856001</v>
      </c>
      <c r="S34" s="83"/>
      <c r="T34" s="75"/>
      <c r="U34" s="75"/>
      <c r="V34" s="75"/>
      <c r="W34" s="75"/>
      <c r="X34" s="75"/>
      <c r="Y34" s="75"/>
      <c r="Z34" s="84"/>
      <c r="AA34" s="102">
        <f t="shared" ref="AA34:AI34" si="72">SUM(AA72,AA110,AA148,AA186,AA224)</f>
        <v>25192000.674830031</v>
      </c>
      <c r="AB34" s="76">
        <f t="shared" si="72"/>
        <v>24314510.346668161</v>
      </c>
      <c r="AC34" s="76">
        <f t="shared" si="72"/>
        <v>534574304.70389414</v>
      </c>
      <c r="AD34" s="76">
        <f t="shared" si="72"/>
        <v>515953958.18532038</v>
      </c>
      <c r="AE34" s="76">
        <f t="shared" si="72"/>
        <v>962839226.39999986</v>
      </c>
      <c r="AF34" s="76">
        <f t="shared" si="72"/>
        <v>957457177.63752174</v>
      </c>
      <c r="AG34" s="76">
        <f t="shared" si="72"/>
        <v>25192000.674830031</v>
      </c>
      <c r="AH34" s="76">
        <f t="shared" si="72"/>
        <v>24314510.346668161</v>
      </c>
      <c r="AI34" s="84">
        <f t="shared" si="72"/>
        <v>30000</v>
      </c>
      <c r="AJ34" s="133">
        <f t="shared" si="36"/>
        <v>839.73335582766765</v>
      </c>
      <c r="AK34" s="134">
        <f t="shared" si="37"/>
        <v>810.48367822227203</v>
      </c>
      <c r="AL34" s="75">
        <f t="shared" si="38"/>
        <v>17819.143490129805</v>
      </c>
      <c r="AM34" s="75">
        <f t="shared" si="39"/>
        <v>17198.465272844012</v>
      </c>
      <c r="AN34" s="134">
        <f t="shared" si="10"/>
        <v>32094.640879999995</v>
      </c>
      <c r="AO34" s="134">
        <f t="shared" si="11"/>
        <v>31915.239254584059</v>
      </c>
      <c r="AP34" s="75">
        <f t="shared" si="12"/>
        <v>839.73335582766765</v>
      </c>
      <c r="AQ34" s="84">
        <f t="shared" si="13"/>
        <v>810.48367822227203</v>
      </c>
    </row>
    <row r="35" spans="2:43" x14ac:dyDescent="0.35">
      <c r="B35" s="5" t="s">
        <v>72</v>
      </c>
      <c r="C35" s="15">
        <v>67.063927000000007</v>
      </c>
      <c r="D35" s="15">
        <v>85.193929999999995</v>
      </c>
      <c r="E35" t="s">
        <v>171</v>
      </c>
      <c r="F35" t="s">
        <v>146</v>
      </c>
      <c r="H35">
        <f t="shared" ref="H35:R35" si="73">SUM(H73,H111,H149,H187,H225)</f>
        <v>164057</v>
      </c>
      <c r="I35">
        <f t="shared" si="73"/>
        <v>0</v>
      </c>
      <c r="J35">
        <f t="shared" si="73"/>
        <v>33103</v>
      </c>
      <c r="K35" s="89">
        <f t="shared" si="73"/>
        <v>2066.0944370363</v>
      </c>
      <c r="L35" s="90">
        <f t="shared" si="73"/>
        <v>1995.0588090692002</v>
      </c>
      <c r="M35" s="83">
        <f t="shared" si="49"/>
        <v>35392.203904715207</v>
      </c>
      <c r="N35" s="84">
        <f t="shared" si="49"/>
        <v>34175.363384531702</v>
      </c>
      <c r="O35" s="90">
        <f t="shared" si="73"/>
        <v>58973.220499182193</v>
      </c>
      <c r="P35" s="90">
        <f t="shared" si="73"/>
        <v>58645.013930179899</v>
      </c>
      <c r="Q35" s="83">
        <f t="shared" si="73"/>
        <v>2066.0944370363</v>
      </c>
      <c r="R35" s="84">
        <f t="shared" si="73"/>
        <v>1995.0588090692002</v>
      </c>
      <c r="S35" s="83"/>
      <c r="T35" s="75"/>
      <c r="U35" s="75"/>
      <c r="V35" s="75"/>
      <c r="W35" s="75"/>
      <c r="X35" s="75"/>
      <c r="Y35" s="75"/>
      <c r="Z35" s="84"/>
      <c r="AA35" s="102">
        <f t="shared" ref="AA35:AI35" si="74">SUM(AA73,AA111,AA149,AA187,AA225)</f>
        <v>35582561.01541093</v>
      </c>
      <c r="AB35" s="76">
        <f t="shared" si="74"/>
        <v>34361636.156106904</v>
      </c>
      <c r="AC35" s="76">
        <f t="shared" si="74"/>
        <v>609529376.94167352</v>
      </c>
      <c r="AD35" s="76">
        <f t="shared" si="74"/>
        <v>588614930.43901753</v>
      </c>
      <c r="AE35" s="76">
        <f t="shared" si="74"/>
        <v>1003826931.03</v>
      </c>
      <c r="AF35" s="76">
        <f t="shared" si="74"/>
        <v>998244502.80172646</v>
      </c>
      <c r="AG35" s="76">
        <f t="shared" si="74"/>
        <v>35582561.01541093</v>
      </c>
      <c r="AH35" s="76">
        <f t="shared" si="74"/>
        <v>34361636.156106904</v>
      </c>
      <c r="AI35" s="84">
        <f t="shared" si="74"/>
        <v>27500</v>
      </c>
      <c r="AJ35" s="133">
        <f t="shared" si="36"/>
        <v>1293.9113096513065</v>
      </c>
      <c r="AK35" s="134">
        <f t="shared" si="37"/>
        <v>1249.5140420402511</v>
      </c>
      <c r="AL35" s="75">
        <f t="shared" si="38"/>
        <v>22164.704616060855</v>
      </c>
      <c r="AM35" s="75">
        <f t="shared" si="39"/>
        <v>21404.179288691546</v>
      </c>
      <c r="AN35" s="134">
        <f t="shared" si="10"/>
        <v>36502.797491999998</v>
      </c>
      <c r="AO35" s="134">
        <f t="shared" si="11"/>
        <v>36299.800101880959</v>
      </c>
      <c r="AP35" s="75">
        <f t="shared" si="12"/>
        <v>1293.9113096513065</v>
      </c>
      <c r="AQ35" s="84">
        <f t="shared" si="13"/>
        <v>1249.5140420402511</v>
      </c>
    </row>
    <row r="36" spans="2:43" x14ac:dyDescent="0.35">
      <c r="B36" s="5" t="s">
        <v>73</v>
      </c>
      <c r="C36" s="15">
        <v>71.938164</v>
      </c>
      <c r="D36" s="15">
        <v>86.248159999999999</v>
      </c>
      <c r="E36" t="s">
        <v>171</v>
      </c>
      <c r="F36" t="s">
        <v>146</v>
      </c>
      <c r="H36">
        <f t="shared" ref="H36:R36" si="75">SUM(H74,H112,H150,H188,H226)</f>
        <v>127150</v>
      </c>
      <c r="I36">
        <f t="shared" si="75"/>
        <v>0</v>
      </c>
      <c r="J36">
        <f t="shared" si="75"/>
        <v>25657</v>
      </c>
      <c r="K36" s="89">
        <f t="shared" si="75"/>
        <v>2426.1465473445996</v>
      </c>
      <c r="L36" s="90">
        <f t="shared" si="75"/>
        <v>2343.2302199229998</v>
      </c>
      <c r="M36" s="83">
        <f t="shared" si="49"/>
        <v>32292.000840570501</v>
      </c>
      <c r="N36" s="84">
        <f t="shared" si="49"/>
        <v>31188.384854254302</v>
      </c>
      <c r="O36" s="90">
        <f t="shared" si="75"/>
        <v>51815.942235666997</v>
      </c>
      <c r="P36" s="90">
        <f t="shared" si="75"/>
        <v>51527.640935723794</v>
      </c>
      <c r="Q36" s="83">
        <f t="shared" si="75"/>
        <v>2426.1465473445996</v>
      </c>
      <c r="R36" s="84">
        <f t="shared" si="75"/>
        <v>2343.2302199229998</v>
      </c>
      <c r="S36" s="83"/>
      <c r="T36" s="75"/>
      <c r="U36" s="75"/>
      <c r="V36" s="75"/>
      <c r="W36" s="75"/>
      <c r="X36" s="75"/>
      <c r="Y36" s="75"/>
      <c r="Z36" s="84"/>
      <c r="AA36" s="102">
        <f t="shared" ref="AA36:AI36" si="76">SUM(AA74,AA112,AA150,AA188,AA226)</f>
        <v>48763700.39458333</v>
      </c>
      <c r="AB36" s="76">
        <f t="shared" si="76"/>
        <v>47099725.986813173</v>
      </c>
      <c r="AC36" s="76">
        <f t="shared" si="76"/>
        <v>649044657.19710374</v>
      </c>
      <c r="AD36" s="76">
        <f t="shared" si="76"/>
        <v>626897164.48558044</v>
      </c>
      <c r="AE36" s="76">
        <f t="shared" si="76"/>
        <v>1031603609.2000002</v>
      </c>
      <c r="AF36" s="76">
        <f t="shared" si="76"/>
        <v>1025866519.2545278</v>
      </c>
      <c r="AG36" s="76">
        <f t="shared" si="76"/>
        <v>48763700.39458333</v>
      </c>
      <c r="AH36" s="76">
        <f t="shared" si="76"/>
        <v>47099725.986813173</v>
      </c>
      <c r="AI36" s="84">
        <f t="shared" si="76"/>
        <v>25000</v>
      </c>
      <c r="AJ36" s="133">
        <f t="shared" si="36"/>
        <v>1950.5480157833331</v>
      </c>
      <c r="AK36" s="134">
        <f t="shared" si="37"/>
        <v>1883.9890394725269</v>
      </c>
      <c r="AL36" s="75">
        <f t="shared" si="38"/>
        <v>25961.786287884148</v>
      </c>
      <c r="AM36" s="75">
        <f t="shared" si="39"/>
        <v>25075.886579423219</v>
      </c>
      <c r="AN36" s="134">
        <f t="shared" si="10"/>
        <v>41264.144368000008</v>
      </c>
      <c r="AO36" s="134">
        <f t="shared" si="11"/>
        <v>41034.660770181115</v>
      </c>
      <c r="AP36" s="75">
        <f t="shared" si="12"/>
        <v>1950.5480157833331</v>
      </c>
      <c r="AQ36" s="84">
        <f t="shared" si="13"/>
        <v>1883.9890394725269</v>
      </c>
    </row>
    <row r="37" spans="2:43" x14ac:dyDescent="0.35">
      <c r="B37" s="5" t="s">
        <v>74</v>
      </c>
      <c r="C37" s="15">
        <v>76.942824999999999</v>
      </c>
      <c r="D37" s="15">
        <v>87.812830000000005</v>
      </c>
      <c r="E37" t="s">
        <v>171</v>
      </c>
      <c r="F37" t="s">
        <v>146</v>
      </c>
      <c r="H37">
        <f t="shared" ref="H37:R37" si="77">SUM(H75,H113,H151,H189,H227)</f>
        <v>104331</v>
      </c>
      <c r="I37">
        <f t="shared" si="77"/>
        <v>0</v>
      </c>
      <c r="J37">
        <f t="shared" si="77"/>
        <v>21052</v>
      </c>
      <c r="K37" s="89">
        <f t="shared" si="77"/>
        <v>3074.9474558672</v>
      </c>
      <c r="L37" s="90">
        <f t="shared" si="77"/>
        <v>2967.8299743030998</v>
      </c>
      <c r="M37" s="83">
        <f t="shared" si="49"/>
        <v>30349.746764146497</v>
      </c>
      <c r="N37" s="84">
        <f t="shared" si="49"/>
        <v>29292.496685521597</v>
      </c>
      <c r="O37" s="90">
        <f t="shared" si="77"/>
        <v>48655.3933290477</v>
      </c>
      <c r="P37" s="90">
        <f t="shared" si="77"/>
        <v>48381.236217964099</v>
      </c>
      <c r="Q37" s="83">
        <f t="shared" si="77"/>
        <v>0</v>
      </c>
      <c r="R37" s="84">
        <f t="shared" si="77"/>
        <v>0</v>
      </c>
      <c r="S37" s="83"/>
      <c r="T37" s="75"/>
      <c r="U37" s="75"/>
      <c r="V37" s="75"/>
      <c r="W37" s="75"/>
      <c r="X37" s="75"/>
      <c r="Y37" s="75"/>
      <c r="Z37" s="84"/>
      <c r="AA37" s="102">
        <f t="shared" ref="AA37:AI37" si="78">SUM(AA75,AA113,AA151,AA189,AA227)</f>
        <v>59326483.082706586</v>
      </c>
      <c r="AB37" s="76">
        <f t="shared" si="78"/>
        <v>57262142.064813718</v>
      </c>
      <c r="AC37" s="76">
        <f t="shared" si="78"/>
        <v>585552684.65872848</v>
      </c>
      <c r="AD37" s="76">
        <f t="shared" si="78"/>
        <v>565177628.49042416</v>
      </c>
      <c r="AE37" s="76">
        <f t="shared" si="78"/>
        <v>935996664.24000001</v>
      </c>
      <c r="AF37" s="76">
        <f t="shared" si="78"/>
        <v>930724281.85676146</v>
      </c>
      <c r="AG37" s="76">
        <f t="shared" si="78"/>
        <v>0</v>
      </c>
      <c r="AH37" s="76">
        <f t="shared" si="78"/>
        <v>0</v>
      </c>
      <c r="AI37" s="84">
        <f t="shared" si="78"/>
        <v>20000</v>
      </c>
      <c r="AJ37" s="133">
        <f t="shared" si="36"/>
        <v>2966.3241541353291</v>
      </c>
      <c r="AK37" s="134">
        <f t="shared" si="37"/>
        <v>2863.1071032406858</v>
      </c>
      <c r="AL37" s="75">
        <f t="shared" si="38"/>
        <v>29277.634232936423</v>
      </c>
      <c r="AM37" s="75">
        <f t="shared" si="39"/>
        <v>28258.881424521209</v>
      </c>
      <c r="AN37" s="134">
        <f t="shared" si="10"/>
        <v>46799.833211999998</v>
      </c>
      <c r="AO37" s="134">
        <f t="shared" si="11"/>
        <v>46536.214092838076</v>
      </c>
      <c r="AP37" s="75">
        <f t="shared" si="12"/>
        <v>0</v>
      </c>
      <c r="AQ37" s="84">
        <f t="shared" si="13"/>
        <v>0</v>
      </c>
    </row>
    <row r="38" spans="2:43" x14ac:dyDescent="0.35">
      <c r="B38" s="5" t="s">
        <v>75</v>
      </c>
      <c r="C38" s="15">
        <v>81.856712000000002</v>
      </c>
      <c r="D38" s="15">
        <v>89.736710000000002</v>
      </c>
      <c r="E38" t="s">
        <v>171</v>
      </c>
      <c r="F38" t="s">
        <v>146</v>
      </c>
      <c r="H38">
        <f t="shared" ref="H38:R38" si="79">SUM(H76,H114,H152,H190,H228)</f>
        <v>80217</v>
      </c>
      <c r="I38">
        <f t="shared" si="79"/>
        <v>0</v>
      </c>
      <c r="J38">
        <f t="shared" si="79"/>
        <v>16186</v>
      </c>
      <c r="K38" s="89">
        <f t="shared" si="79"/>
        <v>3564.7105043385</v>
      </c>
      <c r="L38" s="90">
        <f t="shared" si="79"/>
        <v>3442.2402872258003</v>
      </c>
      <c r="M38" s="83">
        <f t="shared" si="49"/>
        <v>24525.201140427806</v>
      </c>
      <c r="N38" s="84">
        <f t="shared" si="49"/>
        <v>23682.606291632899</v>
      </c>
      <c r="O38" s="90">
        <f t="shared" si="79"/>
        <v>42391.156082702597</v>
      </c>
      <c r="P38" s="90">
        <f t="shared" si="79"/>
        <v>42152.316191821199</v>
      </c>
      <c r="Q38" s="83">
        <f t="shared" si="79"/>
        <v>0</v>
      </c>
      <c r="R38" s="84">
        <f t="shared" si="79"/>
        <v>0</v>
      </c>
      <c r="S38" s="83"/>
      <c r="T38" s="75"/>
      <c r="U38" s="75"/>
      <c r="V38" s="75"/>
      <c r="W38" s="75"/>
      <c r="X38" s="75"/>
      <c r="Y38" s="75"/>
      <c r="Z38" s="84"/>
      <c r="AA38" s="102">
        <f t="shared" ref="AA38:AI38" si="80">SUM(AA76,AA114,AA152,AA190,AA228)</f>
        <v>55779041.291486584</v>
      </c>
      <c r="AB38" s="76">
        <f t="shared" si="80"/>
        <v>53864762.764103554</v>
      </c>
      <c r="AC38" s="76">
        <f t="shared" si="80"/>
        <v>383759692.52734393</v>
      </c>
      <c r="AD38" s="76">
        <f t="shared" si="80"/>
        <v>370589460.08750653</v>
      </c>
      <c r="AE38" s="76">
        <f t="shared" si="80"/>
        <v>661963668.95000005</v>
      </c>
      <c r="AF38" s="76">
        <f t="shared" si="80"/>
        <v>658235057.79998767</v>
      </c>
      <c r="AG38" s="76">
        <f t="shared" si="80"/>
        <v>0</v>
      </c>
      <c r="AH38" s="76">
        <f t="shared" si="80"/>
        <v>0</v>
      </c>
      <c r="AI38" s="84">
        <f t="shared" si="80"/>
        <v>12500</v>
      </c>
      <c r="AJ38" s="133">
        <f t="shared" si="36"/>
        <v>4462.3233033189263</v>
      </c>
      <c r="AK38" s="134">
        <f t="shared" si="37"/>
        <v>4309.1810211282846</v>
      </c>
      <c r="AL38" s="75">
        <f t="shared" si="38"/>
        <v>30700.775402187515</v>
      </c>
      <c r="AM38" s="75">
        <f t="shared" si="39"/>
        <v>29647.156807000523</v>
      </c>
      <c r="AN38" s="134">
        <f t="shared" si="10"/>
        <v>52957.093516000001</v>
      </c>
      <c r="AO38" s="134">
        <f t="shared" si="11"/>
        <v>52658.804623999014</v>
      </c>
      <c r="AP38" s="75">
        <f t="shared" si="12"/>
        <v>0</v>
      </c>
      <c r="AQ38" s="84">
        <f t="shared" si="13"/>
        <v>0</v>
      </c>
    </row>
    <row r="39" spans="2:43" x14ac:dyDescent="0.35">
      <c r="B39" s="5" t="s">
        <v>81</v>
      </c>
      <c r="C39" s="15">
        <v>86.730819999999994</v>
      </c>
      <c r="D39" s="15">
        <v>92.220819999999989</v>
      </c>
      <c r="E39" t="s">
        <v>171</v>
      </c>
      <c r="F39" t="s">
        <v>146</v>
      </c>
      <c r="H39">
        <f t="shared" ref="H39:R39" si="81">SUM(H77,H115,H153,H191,H229)</f>
        <v>49691</v>
      </c>
      <c r="I39">
        <f t="shared" si="81"/>
        <v>0</v>
      </c>
      <c r="J39">
        <f t="shared" si="81"/>
        <v>10026</v>
      </c>
      <c r="K39" s="89">
        <f t="shared" si="81"/>
        <v>3266.0382711745001</v>
      </c>
      <c r="L39" s="90">
        <f t="shared" si="81"/>
        <v>3155.9952087866</v>
      </c>
      <c r="M39" s="83">
        <f t="shared" si="49"/>
        <v>14664.511837573502</v>
      </c>
      <c r="N39" s="84">
        <f t="shared" si="49"/>
        <v>14170.4184874518</v>
      </c>
      <c r="O39" s="90">
        <f t="shared" si="81"/>
        <v>29525.065473962801</v>
      </c>
      <c r="P39" s="90">
        <f t="shared" si="81"/>
        <v>29358.6725078497</v>
      </c>
      <c r="Q39" s="83">
        <f t="shared" si="81"/>
        <v>0</v>
      </c>
      <c r="R39" s="84">
        <f t="shared" si="81"/>
        <v>0</v>
      </c>
      <c r="S39" s="83"/>
      <c r="T39" s="75"/>
      <c r="U39" s="75"/>
      <c r="V39" s="75"/>
      <c r="W39" s="75"/>
      <c r="X39" s="75"/>
      <c r="Y39" s="75"/>
      <c r="Z39" s="84"/>
      <c r="AA39" s="102">
        <f t="shared" ref="AA39:AI39" si="82">SUM(AA77,AA115,AA153,AA191,AA229)</f>
        <v>49939086.166268893</v>
      </c>
      <c r="AB39" s="76">
        <f t="shared" si="82"/>
        <v>48260227.860231869</v>
      </c>
      <c r="AC39" s="76">
        <f t="shared" si="82"/>
        <v>224226496.88654721</v>
      </c>
      <c r="AD39" s="76">
        <f t="shared" si="82"/>
        <v>216688423.09244049</v>
      </c>
      <c r="AE39" s="76">
        <f t="shared" si="82"/>
        <v>448983820.05000007</v>
      </c>
      <c r="AF39" s="76">
        <f t="shared" si="82"/>
        <v>446454826.25727963</v>
      </c>
      <c r="AG39" s="76">
        <f t="shared" si="82"/>
        <v>0</v>
      </c>
      <c r="AH39" s="76">
        <f t="shared" si="82"/>
        <v>0</v>
      </c>
      <c r="AI39" s="84">
        <f t="shared" si="82"/>
        <v>7500</v>
      </c>
      <c r="AJ39" s="133">
        <f t="shared" si="36"/>
        <v>6658.5448221691859</v>
      </c>
      <c r="AK39" s="134">
        <f t="shared" si="37"/>
        <v>6434.6970480309155</v>
      </c>
      <c r="AL39" s="75">
        <f t="shared" si="38"/>
        <v>29896.866251539628</v>
      </c>
      <c r="AM39" s="75">
        <f t="shared" si="39"/>
        <v>28891.789745658731</v>
      </c>
      <c r="AN39" s="134">
        <f t="shared" si="10"/>
        <v>59864.509340000011</v>
      </c>
      <c r="AO39" s="134">
        <f t="shared" si="11"/>
        <v>59527.310167637283</v>
      </c>
      <c r="AP39" s="75">
        <f t="shared" si="12"/>
        <v>0</v>
      </c>
      <c r="AQ39" s="84">
        <f t="shared" si="13"/>
        <v>0</v>
      </c>
    </row>
    <row r="40" spans="2:43" x14ac:dyDescent="0.35">
      <c r="B40" s="5" t="s">
        <v>82</v>
      </c>
      <c r="C40" s="15">
        <v>92.779342999999997</v>
      </c>
      <c r="D40" s="15">
        <v>96.279340000000005</v>
      </c>
      <c r="E40" t="s">
        <v>171</v>
      </c>
      <c r="F40" t="s">
        <v>146</v>
      </c>
      <c r="H40">
        <f t="shared" ref="H40:R40" si="83">SUM(H78,H116,H154,H192,H230)</f>
        <v>29050</v>
      </c>
      <c r="I40">
        <f t="shared" si="83"/>
        <v>0</v>
      </c>
      <c r="J40">
        <f t="shared" si="83"/>
        <v>5862</v>
      </c>
      <c r="K40" s="89">
        <f t="shared" si="83"/>
        <v>3064.5855905942999</v>
      </c>
      <c r="L40" s="90">
        <f t="shared" si="83"/>
        <v>2965.1716954639996</v>
      </c>
      <c r="M40" s="83">
        <f t="shared" si="49"/>
        <v>7661.454782729099</v>
      </c>
      <c r="N40" s="84">
        <f t="shared" si="49"/>
        <v>7412.9203431448987</v>
      </c>
      <c r="O40" s="90">
        <f t="shared" si="83"/>
        <v>19930.146163744299</v>
      </c>
      <c r="P40" s="90">
        <f t="shared" si="83"/>
        <v>19817.762538644201</v>
      </c>
      <c r="Q40" s="83">
        <f t="shared" si="83"/>
        <v>0</v>
      </c>
      <c r="R40" s="84">
        <f t="shared" si="83"/>
        <v>0</v>
      </c>
      <c r="S40" s="83"/>
      <c r="T40" s="75"/>
      <c r="U40" s="75"/>
      <c r="V40" s="75"/>
      <c r="W40" s="75"/>
      <c r="X40" s="75"/>
      <c r="Y40" s="75"/>
      <c r="Z40" s="84"/>
      <c r="AA40" s="102">
        <f t="shared" ref="AA40:AI40" si="84">SUM(AA78,AA116,AA154,AA192,AA230)</f>
        <v>54149681.900323279</v>
      </c>
      <c r="AB40" s="76">
        <f t="shared" si="84"/>
        <v>52402122.446429104</v>
      </c>
      <c r="AC40" s="76">
        <f t="shared" si="84"/>
        <v>135374042.30176458</v>
      </c>
      <c r="AD40" s="76">
        <f t="shared" si="84"/>
        <v>131005148.90970524</v>
      </c>
      <c r="AE40" s="76">
        <f t="shared" si="84"/>
        <v>348509125.86000001</v>
      </c>
      <c r="AF40" s="76">
        <f t="shared" si="84"/>
        <v>346545828.00663161</v>
      </c>
      <c r="AG40" s="76">
        <f t="shared" si="84"/>
        <v>0</v>
      </c>
      <c r="AH40" s="76">
        <f t="shared" si="84"/>
        <v>0</v>
      </c>
      <c r="AI40" s="84">
        <f t="shared" si="84"/>
        <v>5000</v>
      </c>
      <c r="AJ40" s="133">
        <f t="shared" si="36"/>
        <v>10829.936380064655</v>
      </c>
      <c r="AK40" s="134">
        <f t="shared" si="37"/>
        <v>10480.424489285821</v>
      </c>
      <c r="AL40" s="75">
        <f t="shared" si="38"/>
        <v>27074.808460352917</v>
      </c>
      <c r="AM40" s="75">
        <f t="shared" si="39"/>
        <v>26201.029781941048</v>
      </c>
      <c r="AN40" s="134">
        <f t="shared" si="10"/>
        <v>69701.825171999997</v>
      </c>
      <c r="AO40" s="134">
        <f t="shared" si="11"/>
        <v>69309.165601326327</v>
      </c>
      <c r="AP40" s="75">
        <f t="shared" si="12"/>
        <v>0</v>
      </c>
      <c r="AQ40" s="84">
        <f t="shared" si="13"/>
        <v>0</v>
      </c>
    </row>
    <row r="41" spans="2:43" hidden="1" x14ac:dyDescent="0.35">
      <c r="B41" s="5" t="s">
        <v>76</v>
      </c>
      <c r="C41" s="15">
        <v>2.0320822999999999</v>
      </c>
      <c r="D41" s="15">
        <v>77.402082000000007</v>
      </c>
      <c r="E41" t="s">
        <v>172</v>
      </c>
      <c r="F41" t="s">
        <v>146</v>
      </c>
      <c r="H41">
        <f t="shared" ref="H41:R41" si="85">SUM(H79,H117,H155,H193,H231)</f>
        <v>0</v>
      </c>
      <c r="I41">
        <f t="shared" si="85"/>
        <v>0</v>
      </c>
      <c r="J41">
        <f t="shared" si="85"/>
        <v>0</v>
      </c>
      <c r="K41" s="89" t="e">
        <f t="shared" si="85"/>
        <v>#VALUE!</v>
      </c>
      <c r="L41" s="90" t="e">
        <f t="shared" si="85"/>
        <v>#VALUE!</v>
      </c>
      <c r="M41" s="83" t="e">
        <f t="shared" si="49"/>
        <v>#VALUE!</v>
      </c>
      <c r="N41" s="84" t="e">
        <f t="shared" si="49"/>
        <v>#VALUE!</v>
      </c>
      <c r="O41" s="90" t="e">
        <f t="shared" si="85"/>
        <v>#VALUE!</v>
      </c>
      <c r="P41" s="90" t="e">
        <f t="shared" si="85"/>
        <v>#VALUE!</v>
      </c>
      <c r="Q41" s="83" t="e">
        <f t="shared" si="85"/>
        <v>#VALUE!</v>
      </c>
      <c r="R41" s="84" t="e">
        <f t="shared" si="85"/>
        <v>#VALUE!</v>
      </c>
      <c r="S41" s="83"/>
      <c r="T41" s="75"/>
      <c r="U41" s="75"/>
      <c r="V41" s="75"/>
      <c r="W41" s="75"/>
      <c r="X41" s="75"/>
      <c r="Y41" s="75"/>
      <c r="Z41" s="84"/>
      <c r="AA41" s="102" t="e">
        <f t="shared" ref="AA41:AI41" si="86">SUM(AA79,AA117,AA155,AA193,AA231)</f>
        <v>#VALUE!</v>
      </c>
      <c r="AB41" s="76" t="e">
        <f t="shared" si="86"/>
        <v>#VALUE!</v>
      </c>
      <c r="AC41" s="76" t="e">
        <f t="shared" si="86"/>
        <v>#VALUE!</v>
      </c>
      <c r="AD41" s="76" t="e">
        <f t="shared" si="86"/>
        <v>#VALUE!</v>
      </c>
      <c r="AE41" s="76" t="e">
        <f t="shared" si="86"/>
        <v>#VALUE!</v>
      </c>
      <c r="AF41" s="76" t="e">
        <f t="shared" si="86"/>
        <v>#VALUE!</v>
      </c>
      <c r="AG41" s="76" t="e">
        <f t="shared" si="86"/>
        <v>#VALUE!</v>
      </c>
      <c r="AH41" s="76" t="e">
        <f t="shared" si="86"/>
        <v>#VALUE!</v>
      </c>
      <c r="AI41" s="84">
        <f t="shared" si="86"/>
        <v>25000</v>
      </c>
      <c r="AJ41" s="133" t="e">
        <f t="shared" si="36"/>
        <v>#VALUE!</v>
      </c>
      <c r="AK41" s="134" t="e">
        <f t="shared" si="37"/>
        <v>#VALUE!</v>
      </c>
      <c r="AL41" s="75" t="e">
        <f t="shared" si="38"/>
        <v>#VALUE!</v>
      </c>
      <c r="AM41" s="75" t="e">
        <f t="shared" si="39"/>
        <v>#VALUE!</v>
      </c>
      <c r="AN41" s="134" t="e">
        <f t="shared" si="10"/>
        <v>#VALUE!</v>
      </c>
      <c r="AO41" s="134" t="e">
        <f t="shared" si="11"/>
        <v>#VALUE!</v>
      </c>
      <c r="AP41" s="75" t="e">
        <f t="shared" si="12"/>
        <v>#VALUE!</v>
      </c>
      <c r="AQ41" s="84" t="e">
        <f t="shared" si="13"/>
        <v>#VALUE!</v>
      </c>
    </row>
    <row r="42" spans="2:43" hidden="1" x14ac:dyDescent="0.35">
      <c r="B42" s="5" t="s">
        <v>46</v>
      </c>
      <c r="C42" s="15">
        <v>6.9784756000000003</v>
      </c>
      <c r="D42" s="15">
        <v>77.398476000000002</v>
      </c>
      <c r="E42" t="s">
        <v>172</v>
      </c>
      <c r="F42" t="s">
        <v>146</v>
      </c>
      <c r="H42">
        <f t="shared" ref="H42:R42" si="87">SUM(H80,H118,H156,H194,H232)</f>
        <v>0</v>
      </c>
      <c r="I42">
        <f t="shared" si="87"/>
        <v>0</v>
      </c>
      <c r="J42">
        <f t="shared" si="87"/>
        <v>0</v>
      </c>
      <c r="K42" s="89" t="e">
        <f t="shared" si="87"/>
        <v>#VALUE!</v>
      </c>
      <c r="L42" s="90" t="e">
        <f t="shared" si="87"/>
        <v>#VALUE!</v>
      </c>
      <c r="M42" s="83" t="e">
        <f t="shared" si="49"/>
        <v>#VALUE!</v>
      </c>
      <c r="N42" s="84" t="e">
        <f t="shared" si="49"/>
        <v>#VALUE!</v>
      </c>
      <c r="O42" s="90" t="e">
        <f t="shared" si="87"/>
        <v>#VALUE!</v>
      </c>
      <c r="P42" s="90" t="e">
        <f t="shared" si="87"/>
        <v>#VALUE!</v>
      </c>
      <c r="Q42" s="83" t="e">
        <f t="shared" si="87"/>
        <v>#VALUE!</v>
      </c>
      <c r="R42" s="84" t="e">
        <f t="shared" si="87"/>
        <v>#VALUE!</v>
      </c>
      <c r="S42" s="83"/>
      <c r="T42" s="75"/>
      <c r="U42" s="75"/>
      <c r="V42" s="75"/>
      <c r="W42" s="75"/>
      <c r="X42" s="75"/>
      <c r="Y42" s="75"/>
      <c r="Z42" s="84"/>
      <c r="AA42" s="102" t="e">
        <f t="shared" ref="AA42:AI42" si="88">SUM(AA80,AA118,AA156,AA194,AA232)</f>
        <v>#VALUE!</v>
      </c>
      <c r="AB42" s="76" t="e">
        <f t="shared" si="88"/>
        <v>#VALUE!</v>
      </c>
      <c r="AC42" s="76" t="e">
        <f t="shared" si="88"/>
        <v>#VALUE!</v>
      </c>
      <c r="AD42" s="76" t="e">
        <f t="shared" si="88"/>
        <v>#VALUE!</v>
      </c>
      <c r="AE42" s="76" t="e">
        <f t="shared" si="88"/>
        <v>#VALUE!</v>
      </c>
      <c r="AF42" s="76" t="e">
        <f t="shared" si="88"/>
        <v>#VALUE!</v>
      </c>
      <c r="AG42" s="76" t="e">
        <f t="shared" si="88"/>
        <v>#VALUE!</v>
      </c>
      <c r="AH42" s="76" t="e">
        <f t="shared" si="88"/>
        <v>#VALUE!</v>
      </c>
      <c r="AI42" s="84">
        <f t="shared" si="88"/>
        <v>27500</v>
      </c>
      <c r="AJ42" s="133" t="e">
        <f t="shared" si="36"/>
        <v>#VALUE!</v>
      </c>
      <c r="AK42" s="134" t="e">
        <f t="shared" si="37"/>
        <v>#VALUE!</v>
      </c>
      <c r="AL42" s="75" t="e">
        <f t="shared" si="38"/>
        <v>#VALUE!</v>
      </c>
      <c r="AM42" s="75" t="e">
        <f t="shared" si="39"/>
        <v>#VALUE!</v>
      </c>
      <c r="AN42" s="134" t="e">
        <f t="shared" si="10"/>
        <v>#VALUE!</v>
      </c>
      <c r="AO42" s="134" t="e">
        <f t="shared" si="11"/>
        <v>#VALUE!</v>
      </c>
      <c r="AP42" s="75" t="e">
        <f t="shared" si="12"/>
        <v>#VALUE!</v>
      </c>
      <c r="AQ42" s="84" t="e">
        <f t="shared" si="13"/>
        <v>#VALUE!</v>
      </c>
    </row>
    <row r="43" spans="2:43" hidden="1" x14ac:dyDescent="0.35">
      <c r="B43" s="5" t="s">
        <v>77</v>
      </c>
      <c r="C43" s="15">
        <v>12.471144000000001</v>
      </c>
      <c r="D43" s="15">
        <v>77.921140000000008</v>
      </c>
      <c r="E43" t="s">
        <v>172</v>
      </c>
      <c r="F43" t="s">
        <v>146</v>
      </c>
      <c r="H43">
        <f t="shared" ref="H43:R43" si="89">SUM(H81,H119,H157,H195,H233)</f>
        <v>0</v>
      </c>
      <c r="I43">
        <f t="shared" si="89"/>
        <v>0</v>
      </c>
      <c r="J43">
        <f t="shared" si="89"/>
        <v>0</v>
      </c>
      <c r="K43" s="89" t="e">
        <f t="shared" si="89"/>
        <v>#VALUE!</v>
      </c>
      <c r="L43" s="90" t="e">
        <f t="shared" si="89"/>
        <v>#VALUE!</v>
      </c>
      <c r="M43" s="83" t="e">
        <f t="shared" si="89"/>
        <v>#VALUE!</v>
      </c>
      <c r="N43" s="84" t="e">
        <f t="shared" si="89"/>
        <v>#VALUE!</v>
      </c>
      <c r="O43" s="90" t="e">
        <f t="shared" si="89"/>
        <v>#VALUE!</v>
      </c>
      <c r="P43" s="90" t="e">
        <f t="shared" si="89"/>
        <v>#VALUE!</v>
      </c>
      <c r="Q43" s="83" t="e">
        <f t="shared" si="89"/>
        <v>#VALUE!</v>
      </c>
      <c r="R43" s="84" t="e">
        <f t="shared" si="89"/>
        <v>#VALUE!</v>
      </c>
      <c r="S43" s="83"/>
      <c r="T43" s="75"/>
      <c r="U43" s="75"/>
      <c r="V43" s="75"/>
      <c r="W43" s="75"/>
      <c r="X43" s="75"/>
      <c r="Y43" s="75"/>
      <c r="Z43" s="84"/>
      <c r="AA43" s="102" t="e">
        <f t="shared" ref="AA43:AI43" si="90">SUM(AA81,AA119,AA157,AA195,AA233)</f>
        <v>#VALUE!</v>
      </c>
      <c r="AB43" s="76" t="e">
        <f t="shared" si="90"/>
        <v>#VALUE!</v>
      </c>
      <c r="AC43" s="76" t="e">
        <f t="shared" si="90"/>
        <v>#VALUE!</v>
      </c>
      <c r="AD43" s="76" t="e">
        <f t="shared" si="90"/>
        <v>#VALUE!</v>
      </c>
      <c r="AE43" s="76" t="e">
        <f t="shared" si="90"/>
        <v>#VALUE!</v>
      </c>
      <c r="AF43" s="76" t="e">
        <f t="shared" si="90"/>
        <v>#VALUE!</v>
      </c>
      <c r="AG43" s="76" t="e">
        <f t="shared" si="90"/>
        <v>#VALUE!</v>
      </c>
      <c r="AH43" s="76" t="e">
        <f t="shared" si="90"/>
        <v>#VALUE!</v>
      </c>
      <c r="AI43" s="84">
        <f t="shared" si="90"/>
        <v>33000</v>
      </c>
      <c r="AJ43" s="133" t="e">
        <f t="shared" si="36"/>
        <v>#VALUE!</v>
      </c>
      <c r="AK43" s="134" t="e">
        <f t="shared" si="37"/>
        <v>#VALUE!</v>
      </c>
      <c r="AL43" s="75" t="e">
        <f t="shared" si="38"/>
        <v>#VALUE!</v>
      </c>
      <c r="AM43" s="75" t="e">
        <f t="shared" si="39"/>
        <v>#VALUE!</v>
      </c>
      <c r="AN43" s="134" t="e">
        <f t="shared" si="10"/>
        <v>#VALUE!</v>
      </c>
      <c r="AO43" s="134" t="e">
        <f t="shared" si="11"/>
        <v>#VALUE!</v>
      </c>
      <c r="AP43" s="75" t="e">
        <f t="shared" si="12"/>
        <v>#VALUE!</v>
      </c>
      <c r="AQ43" s="84" t="e">
        <f t="shared" si="13"/>
        <v>#VALUE!</v>
      </c>
    </row>
    <row r="44" spans="2:43" x14ac:dyDescent="0.35">
      <c r="B44" s="5" t="s">
        <v>47</v>
      </c>
      <c r="C44" s="15">
        <v>17.556318000000001</v>
      </c>
      <c r="D44" s="15">
        <v>77.07632000000001</v>
      </c>
      <c r="E44" t="s">
        <v>172</v>
      </c>
      <c r="F44" t="s">
        <v>146</v>
      </c>
      <c r="H44">
        <f t="shared" ref="H44:R44" si="91">SUM(H82,H120,H158,H196,H234)</f>
        <v>124418</v>
      </c>
      <c r="I44">
        <f t="shared" si="91"/>
        <v>0</v>
      </c>
      <c r="J44">
        <f t="shared" si="91"/>
        <v>25105</v>
      </c>
      <c r="K44" s="89">
        <f t="shared" si="91"/>
        <v>56.983761424800001</v>
      </c>
      <c r="L44" s="90">
        <f t="shared" si="91"/>
        <v>54.638458754200002</v>
      </c>
      <c r="M44" s="83">
        <f t="shared" si="91"/>
        <v>3334.6898325467996</v>
      </c>
      <c r="N44" s="84">
        <f t="shared" si="91"/>
        <v>3197.4427155727994</v>
      </c>
      <c r="O44" s="90">
        <f t="shared" si="91"/>
        <v>8826.1892314548004</v>
      </c>
      <c r="P44" s="90">
        <f t="shared" si="91"/>
        <v>8767.2711682956997</v>
      </c>
      <c r="Q44" s="83">
        <f t="shared" si="91"/>
        <v>56.983761424800001</v>
      </c>
      <c r="R44" s="84">
        <f t="shared" si="91"/>
        <v>54.638458754200002</v>
      </c>
      <c r="S44" s="83"/>
      <c r="T44" s="75"/>
      <c r="U44" s="75"/>
      <c r="V44" s="75"/>
      <c r="W44" s="75"/>
      <c r="X44" s="75"/>
      <c r="Y44" s="75"/>
      <c r="Z44" s="84"/>
      <c r="AA44" s="102">
        <f t="shared" ref="AA44:AI44" si="92">SUM(AA82,AA120,AA158,AA196,AA234)</f>
        <v>1013120.4650572966</v>
      </c>
      <c r="AB44" s="76">
        <f t="shared" si="92"/>
        <v>971436.87822696369</v>
      </c>
      <c r="AC44" s="76">
        <f t="shared" si="92"/>
        <v>59287811.641393512</v>
      </c>
      <c r="AD44" s="76">
        <f t="shared" si="92"/>
        <v>56848488.056717448</v>
      </c>
      <c r="AE44" s="76">
        <f t="shared" si="92"/>
        <v>156551621.59999999</v>
      </c>
      <c r="AF44" s="76">
        <f t="shared" si="92"/>
        <v>155506916.82682136</v>
      </c>
      <c r="AG44" s="76">
        <f t="shared" si="92"/>
        <v>1013120.4650572966</v>
      </c>
      <c r="AH44" s="76">
        <f t="shared" si="92"/>
        <v>971436.87822696369</v>
      </c>
      <c r="AI44" s="84">
        <f t="shared" si="92"/>
        <v>22000</v>
      </c>
      <c r="AJ44" s="133">
        <f t="shared" si="36"/>
        <v>46.050930229877117</v>
      </c>
      <c r="AK44" s="134">
        <f t="shared" si="37"/>
        <v>44.156221737589256</v>
      </c>
      <c r="AL44" s="75">
        <f t="shared" si="38"/>
        <v>2694.9005291542508</v>
      </c>
      <c r="AM44" s="75">
        <f t="shared" si="39"/>
        <v>2584.0221843962477</v>
      </c>
      <c r="AN44" s="134">
        <f t="shared" si="10"/>
        <v>7115.9827999999998</v>
      </c>
      <c r="AO44" s="134">
        <f t="shared" si="11"/>
        <v>7068.4962194009704</v>
      </c>
      <c r="AP44" s="75">
        <f t="shared" si="12"/>
        <v>46.050930229877117</v>
      </c>
      <c r="AQ44" s="84">
        <f t="shared" si="13"/>
        <v>44.156221737589256</v>
      </c>
    </row>
    <row r="45" spans="2:43" x14ac:dyDescent="0.35">
      <c r="B45" s="5" t="s">
        <v>48</v>
      </c>
      <c r="C45" s="15">
        <v>22.054632000000002</v>
      </c>
      <c r="D45" s="15">
        <v>77.704629999999995</v>
      </c>
      <c r="E45" t="s">
        <v>172</v>
      </c>
      <c r="F45" t="s">
        <v>146</v>
      </c>
      <c r="H45">
        <f t="shared" ref="H45:R45" si="93">SUM(H83,H121,H159,H197,H235)</f>
        <v>181688</v>
      </c>
      <c r="I45">
        <f t="shared" si="93"/>
        <v>0</v>
      </c>
      <c r="J45">
        <f t="shared" si="93"/>
        <v>36660</v>
      </c>
      <c r="K45" s="89">
        <f t="shared" si="93"/>
        <v>117.5312196567</v>
      </c>
      <c r="L45" s="90">
        <f t="shared" si="93"/>
        <v>112.69637271730001</v>
      </c>
      <c r="M45" s="83">
        <f t="shared" si="93"/>
        <v>6423.0809191760991</v>
      </c>
      <c r="N45" s="84">
        <f t="shared" si="93"/>
        <v>6158.8565436076997</v>
      </c>
      <c r="O45" s="90">
        <f t="shared" si="93"/>
        <v>15171.5733622719</v>
      </c>
      <c r="P45" s="90">
        <f t="shared" si="93"/>
        <v>15070.321625357901</v>
      </c>
      <c r="Q45" s="83">
        <f t="shared" si="93"/>
        <v>117.5312196567</v>
      </c>
      <c r="R45" s="84">
        <f t="shared" si="93"/>
        <v>112.69637271730001</v>
      </c>
      <c r="S45" s="83"/>
      <c r="T45" s="75"/>
      <c r="U45" s="75"/>
      <c r="V45" s="75"/>
      <c r="W45" s="75"/>
      <c r="X45" s="75"/>
      <c r="Y45" s="75"/>
      <c r="Z45" s="84"/>
      <c r="AA45" s="102">
        <f t="shared" ref="AA45:AI45" si="94">SUM(AA83,AA121,AA159,AA197,AA235)</f>
        <v>1940003.7904782325</v>
      </c>
      <c r="AB45" s="76">
        <f t="shared" si="94"/>
        <v>1860203.9624540154</v>
      </c>
      <c r="AC45" s="76">
        <f t="shared" si="94"/>
        <v>106021203.26962587</v>
      </c>
      <c r="AD45" s="76">
        <f t="shared" si="94"/>
        <v>101660142.82770404</v>
      </c>
      <c r="AE45" s="76">
        <f t="shared" si="94"/>
        <v>250437460.62000003</v>
      </c>
      <c r="AF45" s="76">
        <f t="shared" si="94"/>
        <v>248766282.06211641</v>
      </c>
      <c r="AG45" s="76">
        <f t="shared" si="94"/>
        <v>1940003.7904782325</v>
      </c>
      <c r="AH45" s="76">
        <f t="shared" si="94"/>
        <v>1860203.9624540154</v>
      </c>
      <c r="AI45" s="84">
        <f t="shared" si="94"/>
        <v>30000</v>
      </c>
      <c r="AJ45" s="133">
        <f t="shared" si="36"/>
        <v>64.666793015941082</v>
      </c>
      <c r="AK45" s="134">
        <f t="shared" si="37"/>
        <v>62.006798748467176</v>
      </c>
      <c r="AL45" s="75">
        <f t="shared" si="38"/>
        <v>3534.040108987529</v>
      </c>
      <c r="AM45" s="75">
        <f t="shared" si="39"/>
        <v>3388.671427590135</v>
      </c>
      <c r="AN45" s="134">
        <f t="shared" si="10"/>
        <v>8347.9153540000007</v>
      </c>
      <c r="AO45" s="134">
        <f t="shared" si="11"/>
        <v>8292.2094020705463</v>
      </c>
      <c r="AP45" s="75">
        <f t="shared" si="12"/>
        <v>64.666793015941082</v>
      </c>
      <c r="AQ45" s="84">
        <f t="shared" si="13"/>
        <v>62.006798748467176</v>
      </c>
    </row>
    <row r="46" spans="2:43" x14ac:dyDescent="0.35">
      <c r="B46" s="5" t="s">
        <v>49</v>
      </c>
      <c r="C46" s="15">
        <v>26.959762999999999</v>
      </c>
      <c r="D46" s="15">
        <v>77.789760000000001</v>
      </c>
      <c r="E46" t="s">
        <v>172</v>
      </c>
      <c r="F46" t="s">
        <v>146</v>
      </c>
      <c r="H46">
        <f t="shared" ref="H46:R46" si="95">SUM(H84,H122,H160,H198,H236)</f>
        <v>186149</v>
      </c>
      <c r="I46">
        <f t="shared" si="95"/>
        <v>0</v>
      </c>
      <c r="J46">
        <f t="shared" si="95"/>
        <v>37561</v>
      </c>
      <c r="K46" s="89">
        <f t="shared" si="95"/>
        <v>180.06919395289998</v>
      </c>
      <c r="L46" s="90">
        <f t="shared" si="95"/>
        <v>173.20287845369998</v>
      </c>
      <c r="M46" s="83">
        <f t="shared" si="95"/>
        <v>8972.8473944653997</v>
      </c>
      <c r="N46" s="84">
        <f t="shared" si="95"/>
        <v>8630.6989137391993</v>
      </c>
      <c r="O46" s="90">
        <f t="shared" si="95"/>
        <v>18844.707746336899</v>
      </c>
      <c r="P46" s="90">
        <f t="shared" si="95"/>
        <v>18724.9849329344</v>
      </c>
      <c r="Q46" s="83">
        <f t="shared" si="95"/>
        <v>180.06919395289998</v>
      </c>
      <c r="R46" s="84">
        <f t="shared" si="95"/>
        <v>173.20287845369998</v>
      </c>
      <c r="S46" s="83"/>
      <c r="T46" s="75"/>
      <c r="U46" s="75"/>
      <c r="V46" s="75"/>
      <c r="W46" s="75"/>
      <c r="X46" s="75"/>
      <c r="Y46" s="75"/>
      <c r="Z46" s="84"/>
      <c r="AA46" s="102">
        <f t="shared" ref="AA46:AI46" si="96">SUM(AA84,AA122,AA160,AA198,AA236)</f>
        <v>2809001.4885589955</v>
      </c>
      <c r="AB46" s="76">
        <f t="shared" si="96"/>
        <v>2701674.5712372297</v>
      </c>
      <c r="AC46" s="76">
        <f t="shared" si="96"/>
        <v>139972535.74788988</v>
      </c>
      <c r="AD46" s="76">
        <f t="shared" si="96"/>
        <v>134624435.77972689</v>
      </c>
      <c r="AE46" s="76">
        <f t="shared" si="96"/>
        <v>298066844.88</v>
      </c>
      <c r="AF46" s="76">
        <f t="shared" si="96"/>
        <v>296170507.41842532</v>
      </c>
      <c r="AG46" s="76">
        <f t="shared" si="96"/>
        <v>2809001.4885589955</v>
      </c>
      <c r="AH46" s="76">
        <f t="shared" si="96"/>
        <v>2701674.5712372297</v>
      </c>
      <c r="AI46" s="84">
        <f t="shared" si="96"/>
        <v>30000</v>
      </c>
      <c r="AJ46" s="133">
        <f t="shared" si="36"/>
        <v>93.633382951966524</v>
      </c>
      <c r="AK46" s="134">
        <f t="shared" si="37"/>
        <v>90.055819041240994</v>
      </c>
      <c r="AL46" s="75">
        <f t="shared" si="38"/>
        <v>4665.7511915963296</v>
      </c>
      <c r="AM46" s="75">
        <f t="shared" si="39"/>
        <v>4487.481192657563</v>
      </c>
      <c r="AN46" s="134">
        <f t="shared" si="10"/>
        <v>9935.5614960000003</v>
      </c>
      <c r="AO46" s="134">
        <f t="shared" si="11"/>
        <v>9872.3502472808432</v>
      </c>
      <c r="AP46" s="75">
        <f t="shared" si="12"/>
        <v>93.633382951966524</v>
      </c>
      <c r="AQ46" s="84">
        <f t="shared" si="13"/>
        <v>90.055819041240994</v>
      </c>
    </row>
    <row r="47" spans="2:43" x14ac:dyDescent="0.35">
      <c r="B47" s="5" t="s">
        <v>50</v>
      </c>
      <c r="C47" s="15">
        <v>31.981521999999998</v>
      </c>
      <c r="D47" s="15">
        <v>78.061520000000002</v>
      </c>
      <c r="E47" t="s">
        <v>172</v>
      </c>
      <c r="F47" t="s">
        <v>146</v>
      </c>
      <c r="H47">
        <f t="shared" ref="H47:R47" si="97">SUM(H85,H123,H161,H199,H237)</f>
        <v>172305</v>
      </c>
      <c r="I47">
        <f t="shared" si="97"/>
        <v>0</v>
      </c>
      <c r="J47">
        <f t="shared" si="97"/>
        <v>34767</v>
      </c>
      <c r="K47" s="89">
        <f t="shared" si="97"/>
        <v>242.7384968755</v>
      </c>
      <c r="L47" s="90">
        <f t="shared" si="97"/>
        <v>233.48552542530001</v>
      </c>
      <c r="M47" s="83">
        <f t="shared" si="97"/>
        <v>10942.6509536704</v>
      </c>
      <c r="N47" s="84">
        <f t="shared" si="97"/>
        <v>10525.5270192014</v>
      </c>
      <c r="O47" s="90">
        <f t="shared" si="97"/>
        <v>20810.1130147968</v>
      </c>
      <c r="P47" s="90">
        <f t="shared" si="97"/>
        <v>20677.898566538897</v>
      </c>
      <c r="Q47" s="83">
        <f t="shared" si="97"/>
        <v>242.7384968755</v>
      </c>
      <c r="R47" s="84">
        <f t="shared" si="97"/>
        <v>233.48552542530001</v>
      </c>
      <c r="S47" s="83"/>
      <c r="T47" s="75"/>
      <c r="U47" s="75"/>
      <c r="V47" s="75"/>
      <c r="W47" s="75"/>
      <c r="X47" s="75"/>
      <c r="Y47" s="75"/>
      <c r="Z47" s="84"/>
      <c r="AA47" s="102">
        <f t="shared" ref="AA47:AI47" si="98">SUM(AA85,AA123,AA161,AA199,AA237)</f>
        <v>4444808.6247118171</v>
      </c>
      <c r="AB47" s="76">
        <f t="shared" si="98"/>
        <v>4275055.9289393015</v>
      </c>
      <c r="AC47" s="76">
        <f t="shared" si="98"/>
        <v>200371963.91238853</v>
      </c>
      <c r="AD47" s="76">
        <f t="shared" si="98"/>
        <v>192719512.72647065</v>
      </c>
      <c r="AE47" s="76">
        <f t="shared" si="98"/>
        <v>385911765.13499999</v>
      </c>
      <c r="AF47" s="76">
        <f t="shared" si="98"/>
        <v>383456585.22000539</v>
      </c>
      <c r="AG47" s="76">
        <f t="shared" si="98"/>
        <v>4444808.6247118171</v>
      </c>
      <c r="AH47" s="76">
        <f t="shared" si="98"/>
        <v>4275055.9289393015</v>
      </c>
      <c r="AI47" s="84">
        <f t="shared" si="98"/>
        <v>32500</v>
      </c>
      <c r="AJ47" s="133">
        <f t="shared" si="36"/>
        <v>136.76334229882514</v>
      </c>
      <c r="AK47" s="134">
        <f t="shared" si="37"/>
        <v>131.54018242890157</v>
      </c>
      <c r="AL47" s="75">
        <f t="shared" si="38"/>
        <v>6165.2911973042628</v>
      </c>
      <c r="AM47" s="75">
        <f t="shared" si="39"/>
        <v>5929.8311608144813</v>
      </c>
      <c r="AN47" s="134">
        <f t="shared" si="10"/>
        <v>11874.208157999999</v>
      </c>
      <c r="AO47" s="134">
        <f t="shared" si="11"/>
        <v>11798.66416061555</v>
      </c>
      <c r="AP47" s="75">
        <f t="shared" si="12"/>
        <v>136.76334229882514</v>
      </c>
      <c r="AQ47" s="84">
        <f t="shared" si="13"/>
        <v>131.54018242890157</v>
      </c>
    </row>
    <row r="48" spans="2:43" x14ac:dyDescent="0.35">
      <c r="B48" s="5" t="s">
        <v>51</v>
      </c>
      <c r="C48" s="15">
        <v>36.926009999999998</v>
      </c>
      <c r="D48" s="15">
        <v>78.336009999999987</v>
      </c>
      <c r="E48" t="s">
        <v>172</v>
      </c>
      <c r="F48" t="s">
        <v>146</v>
      </c>
      <c r="H48">
        <f t="shared" ref="H48:R48" si="99">SUM(H86,H124,H162,H200,H238)</f>
        <v>161268</v>
      </c>
      <c r="I48">
        <f t="shared" si="99"/>
        <v>0</v>
      </c>
      <c r="J48">
        <f t="shared" si="99"/>
        <v>32540</v>
      </c>
      <c r="K48" s="89">
        <f t="shared" si="99"/>
        <v>321.65498090950001</v>
      </c>
      <c r="L48" s="90">
        <f t="shared" si="99"/>
        <v>309.85698721130007</v>
      </c>
      <c r="M48" s="83">
        <f t="shared" si="99"/>
        <v>12998.077778552899</v>
      </c>
      <c r="N48" s="84">
        <f t="shared" si="99"/>
        <v>12521.320853208699</v>
      </c>
      <c r="O48" s="90">
        <f t="shared" si="99"/>
        <v>22880.108764238601</v>
      </c>
      <c r="P48" s="90">
        <f t="shared" si="99"/>
        <v>22738.2307708523</v>
      </c>
      <c r="Q48" s="83">
        <f t="shared" si="99"/>
        <v>321.65498090950001</v>
      </c>
      <c r="R48" s="84">
        <f t="shared" si="99"/>
        <v>309.85698721130007</v>
      </c>
      <c r="S48" s="83"/>
      <c r="T48" s="75"/>
      <c r="U48" s="75"/>
      <c r="V48" s="75"/>
      <c r="W48" s="75"/>
      <c r="X48" s="75"/>
      <c r="Y48" s="75"/>
      <c r="Z48" s="84"/>
      <c r="AA48" s="102">
        <f t="shared" ref="AA48:AI48" si="100">SUM(AA86,AA124,AA162,AA200,AA238)</f>
        <v>6950083.6230775546</v>
      </c>
      <c r="AB48" s="76">
        <f t="shared" si="100"/>
        <v>6695085.0236295881</v>
      </c>
      <c r="AC48" s="76">
        <f t="shared" si="100"/>
        <v>280852879.20856404</v>
      </c>
      <c r="AD48" s="76">
        <f t="shared" si="100"/>
        <v>270548385.80487311</v>
      </c>
      <c r="AE48" s="76">
        <f t="shared" si="100"/>
        <v>495329032.51999998</v>
      </c>
      <c r="AF48" s="76">
        <f t="shared" si="100"/>
        <v>492256916.08054155</v>
      </c>
      <c r="AG48" s="76">
        <f t="shared" si="100"/>
        <v>6950083.6230775546</v>
      </c>
      <c r="AH48" s="76">
        <f t="shared" si="100"/>
        <v>6695085.0236295881</v>
      </c>
      <c r="AI48" s="84">
        <f t="shared" si="100"/>
        <v>35000</v>
      </c>
      <c r="AJ48" s="133">
        <f t="shared" si="36"/>
        <v>198.57381780221584</v>
      </c>
      <c r="AK48" s="134">
        <f t="shared" si="37"/>
        <v>191.28814353227395</v>
      </c>
      <c r="AL48" s="75">
        <f t="shared" si="38"/>
        <v>8024.3679773875438</v>
      </c>
      <c r="AM48" s="75">
        <f t="shared" si="39"/>
        <v>7729.9538801392318</v>
      </c>
      <c r="AN48" s="134">
        <f t="shared" si="10"/>
        <v>14152.258071999999</v>
      </c>
      <c r="AO48" s="134">
        <f t="shared" si="11"/>
        <v>14064.483316586902</v>
      </c>
      <c r="AP48" s="75">
        <f t="shared" si="12"/>
        <v>198.57381780221584</v>
      </c>
      <c r="AQ48" s="84">
        <f t="shared" si="13"/>
        <v>191.28814353227395</v>
      </c>
    </row>
    <row r="49" spans="1:59" x14ac:dyDescent="0.35">
      <c r="B49" s="5" t="s">
        <v>52</v>
      </c>
      <c r="C49" s="15">
        <v>42.067703000000002</v>
      </c>
      <c r="D49" s="15">
        <v>78.907700000000006</v>
      </c>
      <c r="E49" t="s">
        <v>172</v>
      </c>
      <c r="F49" t="s">
        <v>146</v>
      </c>
      <c r="H49">
        <f t="shared" ref="H49:R49" si="101">SUM(H87,H125,H163,H201,H239)</f>
        <v>164929</v>
      </c>
      <c r="I49">
        <f t="shared" si="101"/>
        <v>0</v>
      </c>
      <c r="J49">
        <f t="shared" si="101"/>
        <v>33280</v>
      </c>
      <c r="K49" s="89">
        <f t="shared" si="101"/>
        <v>475.92829617429993</v>
      </c>
      <c r="L49" s="90">
        <f t="shared" si="101"/>
        <v>458.46710950340002</v>
      </c>
      <c r="M49" s="83">
        <f t="shared" si="101"/>
        <v>17057.268707102099</v>
      </c>
      <c r="N49" s="84">
        <f t="shared" si="101"/>
        <v>16431.459829200499</v>
      </c>
      <c r="O49" s="90">
        <f t="shared" si="101"/>
        <v>27796.411228545301</v>
      </c>
      <c r="P49" s="90">
        <f t="shared" si="101"/>
        <v>27623.901757892403</v>
      </c>
      <c r="Q49" s="83">
        <f t="shared" si="101"/>
        <v>475.92829617429993</v>
      </c>
      <c r="R49" s="84">
        <f t="shared" si="101"/>
        <v>458.46710950340002</v>
      </c>
      <c r="S49" s="83"/>
      <c r="T49" s="75"/>
      <c r="U49" s="75"/>
      <c r="V49" s="75"/>
      <c r="W49" s="75"/>
      <c r="X49" s="75"/>
      <c r="Y49" s="75"/>
      <c r="Z49" s="84"/>
      <c r="AA49" s="102">
        <f t="shared" ref="AA49:AI49" si="102">SUM(AA87,AA125,AA163,AA201,AA239)</f>
        <v>10240550.679311497</v>
      </c>
      <c r="AB49" s="76">
        <f t="shared" si="102"/>
        <v>9865133.2743373662</v>
      </c>
      <c r="AC49" s="76">
        <f t="shared" si="102"/>
        <v>367021305.62487364</v>
      </c>
      <c r="AD49" s="76">
        <f t="shared" si="102"/>
        <v>353566346.95685077</v>
      </c>
      <c r="AE49" s="76">
        <f t="shared" si="102"/>
        <v>594504097.52999997</v>
      </c>
      <c r="AF49" s="76">
        <f t="shared" si="102"/>
        <v>590816716.85159707</v>
      </c>
      <c r="AG49" s="76">
        <f t="shared" si="102"/>
        <v>10240550.679311497</v>
      </c>
      <c r="AH49" s="76">
        <f t="shared" si="102"/>
        <v>9865133.2743373662</v>
      </c>
      <c r="AI49" s="84">
        <f t="shared" si="102"/>
        <v>35000</v>
      </c>
      <c r="AJ49" s="133">
        <f t="shared" si="36"/>
        <v>292.58716226604275</v>
      </c>
      <c r="AK49" s="134">
        <f t="shared" si="37"/>
        <v>281.86095069535332</v>
      </c>
      <c r="AL49" s="75">
        <f t="shared" si="38"/>
        <v>10486.323017853532</v>
      </c>
      <c r="AM49" s="75">
        <f t="shared" si="39"/>
        <v>10101.895627338594</v>
      </c>
      <c r="AN49" s="134">
        <f t="shared" si="10"/>
        <v>16985.831357999999</v>
      </c>
      <c r="AO49" s="134">
        <f t="shared" si="11"/>
        <v>16880.477624331346</v>
      </c>
      <c r="AP49" s="75">
        <f t="shared" si="12"/>
        <v>292.58716226604275</v>
      </c>
      <c r="AQ49" s="84">
        <f t="shared" si="13"/>
        <v>281.86095069535332</v>
      </c>
    </row>
    <row r="50" spans="1:59" x14ac:dyDescent="0.35">
      <c r="B50" s="5" t="s">
        <v>53</v>
      </c>
      <c r="C50" s="15">
        <v>47.038155000000003</v>
      </c>
      <c r="D50" s="15">
        <v>79.418149999999997</v>
      </c>
      <c r="E50" t="s">
        <v>172</v>
      </c>
      <c r="F50" t="s">
        <v>146</v>
      </c>
      <c r="H50">
        <f t="shared" ref="H50:R50" si="103">SUM(H88,H126,H164,H202,H240)</f>
        <v>189422</v>
      </c>
      <c r="I50">
        <f t="shared" si="103"/>
        <v>0</v>
      </c>
      <c r="J50">
        <f t="shared" si="103"/>
        <v>38221</v>
      </c>
      <c r="K50" s="89">
        <f t="shared" si="103"/>
        <v>794.71992515660008</v>
      </c>
      <c r="L50" s="90">
        <f t="shared" si="103"/>
        <v>766.62637769829996</v>
      </c>
      <c r="M50" s="83">
        <f t="shared" si="103"/>
        <v>24938.307277814398</v>
      </c>
      <c r="N50" s="84">
        <f t="shared" si="103"/>
        <v>24056.731899040802</v>
      </c>
      <c r="O50" s="90">
        <f t="shared" si="103"/>
        <v>38076.879094208001</v>
      </c>
      <c r="P50" s="90">
        <f t="shared" si="103"/>
        <v>37846.381385525703</v>
      </c>
      <c r="Q50" s="83">
        <f t="shared" si="103"/>
        <v>794.71992515660008</v>
      </c>
      <c r="R50" s="84">
        <f t="shared" si="103"/>
        <v>766.62637769829996</v>
      </c>
      <c r="S50" s="83"/>
      <c r="T50" s="75"/>
      <c r="U50" s="75"/>
      <c r="V50" s="75"/>
      <c r="W50" s="75"/>
      <c r="X50" s="75"/>
      <c r="Y50" s="75"/>
      <c r="Z50" s="84"/>
      <c r="AA50" s="102">
        <f t="shared" ref="AA50:AI50" si="104">SUM(AA88,AA126,AA164,AA202,AA240)</f>
        <v>14891366.032046519</v>
      </c>
      <c r="AB50" s="76">
        <f t="shared" si="104"/>
        <v>14365360.315564256</v>
      </c>
      <c r="AC50" s="76">
        <f t="shared" si="104"/>
        <v>467290991.62878805</v>
      </c>
      <c r="AD50" s="76">
        <f t="shared" si="104"/>
        <v>450784934.87560534</v>
      </c>
      <c r="AE50" s="76">
        <f t="shared" si="104"/>
        <v>709212168.1400001</v>
      </c>
      <c r="AF50" s="76">
        <f t="shared" si="104"/>
        <v>704921355.92711771</v>
      </c>
      <c r="AG50" s="76">
        <f t="shared" si="104"/>
        <v>14891366.032046519</v>
      </c>
      <c r="AH50" s="76">
        <f t="shared" si="104"/>
        <v>14365360.315564256</v>
      </c>
      <c r="AI50" s="84">
        <f t="shared" si="104"/>
        <v>35000</v>
      </c>
      <c r="AJ50" s="133">
        <f t="shared" si="36"/>
        <v>425.46760091561481</v>
      </c>
      <c r="AK50" s="134">
        <f t="shared" si="37"/>
        <v>410.43886615897873</v>
      </c>
      <c r="AL50" s="75">
        <f t="shared" si="38"/>
        <v>13351.171189393945</v>
      </c>
      <c r="AM50" s="75">
        <f t="shared" si="39"/>
        <v>12879.569567874438</v>
      </c>
      <c r="AN50" s="134">
        <f t="shared" si="10"/>
        <v>20263.204804000005</v>
      </c>
      <c r="AO50" s="134">
        <f t="shared" si="11"/>
        <v>20140.610169346219</v>
      </c>
      <c r="AP50" s="75">
        <f t="shared" si="12"/>
        <v>425.46760091561481</v>
      </c>
      <c r="AQ50" s="84">
        <f t="shared" si="13"/>
        <v>410.43886615897873</v>
      </c>
    </row>
    <row r="51" spans="1:59" x14ac:dyDescent="0.35">
      <c r="B51" s="5" t="s">
        <v>54</v>
      </c>
      <c r="C51" s="15">
        <v>51.998646000000001</v>
      </c>
      <c r="D51" s="15">
        <v>79.988649999999993</v>
      </c>
      <c r="E51" t="s">
        <v>172</v>
      </c>
      <c r="F51" t="s">
        <v>146</v>
      </c>
      <c r="H51">
        <f t="shared" ref="H51:R51" si="105">SUM(H89,H127,H165,H203,H241)</f>
        <v>197429</v>
      </c>
      <c r="I51">
        <f t="shared" si="105"/>
        <v>0</v>
      </c>
      <c r="J51">
        <f t="shared" si="105"/>
        <v>39837</v>
      </c>
      <c r="K51" s="89">
        <f t="shared" si="105"/>
        <v>1201.9999361231999</v>
      </c>
      <c r="L51" s="90">
        <f t="shared" si="105"/>
        <v>1159.5786318949999</v>
      </c>
      <c r="M51" s="83">
        <f t="shared" si="105"/>
        <v>32441.9830839649</v>
      </c>
      <c r="N51" s="84">
        <f t="shared" si="105"/>
        <v>31297.031913160699</v>
      </c>
      <c r="O51" s="90">
        <f t="shared" si="105"/>
        <v>47294.710130008105</v>
      </c>
      <c r="P51" s="90">
        <f t="shared" si="105"/>
        <v>47008.417903446905</v>
      </c>
      <c r="Q51" s="83">
        <f t="shared" si="105"/>
        <v>1201.9999361231999</v>
      </c>
      <c r="R51" s="84">
        <f t="shared" si="105"/>
        <v>1159.5786318949999</v>
      </c>
      <c r="S51" s="83"/>
      <c r="T51" s="75"/>
      <c r="U51" s="75"/>
      <c r="V51" s="75"/>
      <c r="W51" s="75"/>
      <c r="X51" s="75"/>
      <c r="Y51" s="75"/>
      <c r="Z51" s="84"/>
      <c r="AA51" s="102">
        <f t="shared" ref="AA51:AI51" si="106">SUM(AA89,AA127,AA165,AA203,AA241)</f>
        <v>21630092.801710002</v>
      </c>
      <c r="AB51" s="76">
        <f t="shared" si="106"/>
        <v>20867338.959404893</v>
      </c>
      <c r="AC51" s="76">
        <f t="shared" si="106"/>
        <v>583796291.23852384</v>
      </c>
      <c r="AD51" s="76">
        <f t="shared" si="106"/>
        <v>563209561.98369622</v>
      </c>
      <c r="AE51" s="76">
        <f t="shared" si="106"/>
        <v>845753788.74000001</v>
      </c>
      <c r="AF51" s="76">
        <f t="shared" si="106"/>
        <v>840636822.22841227</v>
      </c>
      <c r="AG51" s="76">
        <f t="shared" si="106"/>
        <v>21630092.801710002</v>
      </c>
      <c r="AH51" s="76">
        <f t="shared" si="106"/>
        <v>20867338.959404893</v>
      </c>
      <c r="AI51" s="84">
        <f t="shared" si="106"/>
        <v>35000</v>
      </c>
      <c r="AJ51" s="133">
        <f t="shared" si="36"/>
        <v>618.00265147742869</v>
      </c>
      <c r="AK51" s="134">
        <f t="shared" si="37"/>
        <v>596.20968455442551</v>
      </c>
      <c r="AL51" s="75">
        <f t="shared" si="38"/>
        <v>16679.894035386395</v>
      </c>
      <c r="AM51" s="75">
        <f t="shared" si="39"/>
        <v>16091.701770962749</v>
      </c>
      <c r="AN51" s="134">
        <f t="shared" si="10"/>
        <v>24164.393963999999</v>
      </c>
      <c r="AO51" s="134">
        <f t="shared" si="11"/>
        <v>24018.19492081178</v>
      </c>
      <c r="AP51" s="75">
        <f t="shared" si="12"/>
        <v>618.00265147742869</v>
      </c>
      <c r="AQ51" s="84">
        <f t="shared" si="13"/>
        <v>596.20968455442551</v>
      </c>
    </row>
    <row r="52" spans="1:59" x14ac:dyDescent="0.35">
      <c r="B52" s="5" t="s">
        <v>55</v>
      </c>
      <c r="C52" s="15">
        <v>56.950867000000002</v>
      </c>
      <c r="D52" s="15">
        <v>80.660870000000003</v>
      </c>
      <c r="E52" t="s">
        <v>172</v>
      </c>
      <c r="F52" t="s">
        <v>146</v>
      </c>
      <c r="H52">
        <f t="shared" ref="H52:R52" si="107">SUM(H90,H128,H166,H204,H242)</f>
        <v>180737</v>
      </c>
      <c r="I52">
        <f t="shared" si="107"/>
        <v>0</v>
      </c>
      <c r="J52">
        <f t="shared" si="107"/>
        <v>36468</v>
      </c>
      <c r="K52" s="89">
        <f t="shared" si="107"/>
        <v>1594.9964736554998</v>
      </c>
      <c r="L52" s="90">
        <f t="shared" si="107"/>
        <v>1539.6569909063001</v>
      </c>
      <c r="M52" s="83">
        <f t="shared" si="107"/>
        <v>36222.374701705899</v>
      </c>
      <c r="N52" s="84">
        <f t="shared" si="107"/>
        <v>34965.614882453097</v>
      </c>
      <c r="O52" s="90">
        <f t="shared" si="107"/>
        <v>51591.136928716893</v>
      </c>
      <c r="P52" s="90">
        <f t="shared" si="107"/>
        <v>51282.665325031798</v>
      </c>
      <c r="Q52" s="83">
        <f t="shared" si="107"/>
        <v>1594.9964736554998</v>
      </c>
      <c r="R52" s="84">
        <f t="shared" si="107"/>
        <v>1539.6569909063001</v>
      </c>
      <c r="S52" s="83"/>
      <c r="T52" s="75"/>
      <c r="U52" s="75"/>
      <c r="V52" s="75"/>
      <c r="W52" s="75"/>
      <c r="X52" s="75"/>
      <c r="Y52" s="75"/>
      <c r="Z52" s="84"/>
      <c r="AA52" s="102">
        <f t="shared" ref="AA52:AI52" si="108">SUM(AA90,AA128,AA166,AA204,AA242)</f>
        <v>29140111.998382997</v>
      </c>
      <c r="AB52" s="76">
        <f t="shared" si="108"/>
        <v>28128679.902670659</v>
      </c>
      <c r="AC52" s="76">
        <f t="shared" si="108"/>
        <v>661772030.90361536</v>
      </c>
      <c r="AD52" s="76">
        <f t="shared" si="108"/>
        <v>638802404.97569144</v>
      </c>
      <c r="AE52" s="76">
        <f t="shared" si="108"/>
        <v>936266656.77999997</v>
      </c>
      <c r="AF52" s="76">
        <f t="shared" si="108"/>
        <v>930666835.25032961</v>
      </c>
      <c r="AG52" s="76">
        <f t="shared" si="108"/>
        <v>29140111.998382997</v>
      </c>
      <c r="AH52" s="76">
        <f t="shared" si="108"/>
        <v>28128679.902670659</v>
      </c>
      <c r="AI52" s="84">
        <f t="shared" si="108"/>
        <v>32500</v>
      </c>
      <c r="AJ52" s="133">
        <f t="shared" si="36"/>
        <v>896.61883071947682</v>
      </c>
      <c r="AK52" s="134">
        <f t="shared" si="37"/>
        <v>865.49784315909721</v>
      </c>
      <c r="AL52" s="75">
        <f t="shared" si="38"/>
        <v>20362.216335495857</v>
      </c>
      <c r="AM52" s="75">
        <f t="shared" si="39"/>
        <v>19655.45861463666</v>
      </c>
      <c r="AN52" s="134">
        <f t="shared" si="10"/>
        <v>28808.204824</v>
      </c>
      <c r="AO52" s="134">
        <f t="shared" si="11"/>
        <v>28635.902623087066</v>
      </c>
      <c r="AP52" s="75">
        <f t="shared" si="12"/>
        <v>896.61883071947682</v>
      </c>
      <c r="AQ52" s="84">
        <f t="shared" si="13"/>
        <v>865.49784315909721</v>
      </c>
    </row>
    <row r="53" spans="1:59" x14ac:dyDescent="0.35">
      <c r="B53" s="5" t="s">
        <v>56</v>
      </c>
      <c r="C53" s="15">
        <v>61.942988999999997</v>
      </c>
      <c r="D53" s="15">
        <v>81.612989999999996</v>
      </c>
      <c r="E53" t="s">
        <v>172</v>
      </c>
      <c r="F53" t="s">
        <v>146</v>
      </c>
      <c r="H53">
        <f t="shared" ref="H53:R53" si="109">SUM(H91,H129,H167,H205,H243)</f>
        <v>156406</v>
      </c>
      <c r="I53">
        <f t="shared" si="109"/>
        <v>0</v>
      </c>
      <c r="J53">
        <f t="shared" si="109"/>
        <v>31558</v>
      </c>
      <c r="K53" s="89">
        <f t="shared" si="109"/>
        <v>1989.3365614393999</v>
      </c>
      <c r="L53" s="90">
        <f t="shared" si="109"/>
        <v>1920.5739077603</v>
      </c>
      <c r="M53" s="83">
        <f t="shared" si="109"/>
        <v>37140.915591410099</v>
      </c>
      <c r="N53" s="84">
        <f t="shared" si="109"/>
        <v>35857.116778458701</v>
      </c>
      <c r="O53" s="90">
        <f t="shared" si="109"/>
        <v>53033.3207283355</v>
      </c>
      <c r="P53" s="90">
        <f t="shared" si="109"/>
        <v>52716.282716096699</v>
      </c>
      <c r="Q53" s="83">
        <f t="shared" si="109"/>
        <v>1989.3365614393999</v>
      </c>
      <c r="R53" s="84">
        <f t="shared" si="109"/>
        <v>1920.5739077603</v>
      </c>
      <c r="S53" s="83"/>
      <c r="T53" s="75"/>
      <c r="U53" s="75"/>
      <c r="V53" s="75"/>
      <c r="W53" s="75"/>
      <c r="X53" s="75"/>
      <c r="Y53" s="75"/>
      <c r="Z53" s="84"/>
      <c r="AA53" s="102">
        <f t="shared" ref="AA53:AI53" si="110">SUM(AA91,AA129,AA167,AA205,AA243)</f>
        <v>39111346.281947561</v>
      </c>
      <c r="AB53" s="76">
        <f t="shared" si="110"/>
        <v>37758753.014410526</v>
      </c>
      <c r="AC53" s="76">
        <f t="shared" si="110"/>
        <v>730208874.19530618</v>
      </c>
      <c r="AD53" s="76">
        <f t="shared" si="110"/>
        <v>704955956.53779745</v>
      </c>
      <c r="AE53" s="76">
        <f t="shared" si="110"/>
        <v>1031793595.7400001</v>
      </c>
      <c r="AF53" s="76">
        <f t="shared" si="110"/>
        <v>1025622531.7272546</v>
      </c>
      <c r="AG53" s="76">
        <f t="shared" si="110"/>
        <v>39111346.281947561</v>
      </c>
      <c r="AH53" s="76">
        <f t="shared" si="110"/>
        <v>37758753.014410526</v>
      </c>
      <c r="AI53" s="84">
        <f t="shared" si="110"/>
        <v>30000</v>
      </c>
      <c r="AJ53" s="133">
        <f t="shared" si="36"/>
        <v>1303.7115427315853</v>
      </c>
      <c r="AK53" s="134">
        <f t="shared" si="37"/>
        <v>1258.6251004803507</v>
      </c>
      <c r="AL53" s="75">
        <f t="shared" si="38"/>
        <v>24340.295806510207</v>
      </c>
      <c r="AM53" s="75">
        <f t="shared" si="39"/>
        <v>23498.531884593249</v>
      </c>
      <c r="AN53" s="134">
        <f t="shared" si="10"/>
        <v>34393.119858000005</v>
      </c>
      <c r="AO53" s="134">
        <f t="shared" si="11"/>
        <v>34187.417724241823</v>
      </c>
      <c r="AP53" s="75">
        <f t="shared" si="12"/>
        <v>1303.7115427315853</v>
      </c>
      <c r="AQ53" s="84">
        <f t="shared" si="13"/>
        <v>1258.6251004803507</v>
      </c>
    </row>
    <row r="54" spans="1:59" x14ac:dyDescent="0.35">
      <c r="B54" s="5" t="s">
        <v>57</v>
      </c>
      <c r="C54" s="15">
        <v>67.054419999999993</v>
      </c>
      <c r="D54" s="15">
        <v>82.954419999999999</v>
      </c>
      <c r="E54" t="s">
        <v>172</v>
      </c>
      <c r="F54" t="s">
        <v>146</v>
      </c>
      <c r="H54">
        <f t="shared" ref="H54:R54" si="111">SUM(H92,H130,H168,H206,H244)</f>
        <v>153467</v>
      </c>
      <c r="I54">
        <f t="shared" si="111"/>
        <v>0</v>
      </c>
      <c r="J54">
        <f t="shared" si="111"/>
        <v>30966</v>
      </c>
      <c r="K54" s="89">
        <f t="shared" si="111"/>
        <v>2842.8638263624002</v>
      </c>
      <c r="L54" s="90">
        <f t="shared" si="111"/>
        <v>2745.7313528241993</v>
      </c>
      <c r="M54" s="83">
        <f t="shared" si="111"/>
        <v>42358.671012799794</v>
      </c>
      <c r="N54" s="84">
        <f t="shared" si="111"/>
        <v>40911.397157080697</v>
      </c>
      <c r="O54" s="90">
        <f t="shared" si="111"/>
        <v>62174.331774444901</v>
      </c>
      <c r="P54" s="90">
        <f t="shared" si="111"/>
        <v>61803.299745636599</v>
      </c>
      <c r="Q54" s="83">
        <f t="shared" si="111"/>
        <v>2842.8638263624002</v>
      </c>
      <c r="R54" s="84">
        <f t="shared" si="111"/>
        <v>2745.7313528241993</v>
      </c>
      <c r="S54" s="83"/>
      <c r="T54" s="75"/>
      <c r="U54" s="75"/>
      <c r="V54" s="75"/>
      <c r="W54" s="75"/>
      <c r="X54" s="75"/>
      <c r="Y54" s="75"/>
      <c r="Z54" s="84"/>
      <c r="AA54" s="102">
        <f t="shared" ref="AA54:AI54" si="112">SUM(AA92,AA130,AA168,AA206,AA244)</f>
        <v>52535410.235987522</v>
      </c>
      <c r="AB54" s="76">
        <f t="shared" si="112"/>
        <v>50743616.767948769</v>
      </c>
      <c r="AC54" s="76">
        <f t="shared" si="112"/>
        <v>782777612.51621485</v>
      </c>
      <c r="AD54" s="76">
        <f t="shared" si="112"/>
        <v>756079889.84243882</v>
      </c>
      <c r="AE54" s="76">
        <f t="shared" si="112"/>
        <v>1133962873.1749997</v>
      </c>
      <c r="AF54" s="76">
        <f t="shared" si="112"/>
        <v>1127201897.5891933</v>
      </c>
      <c r="AG54" s="76">
        <f t="shared" si="112"/>
        <v>52535410.235987522</v>
      </c>
      <c r="AH54" s="76">
        <f t="shared" si="112"/>
        <v>50743616.767948769</v>
      </c>
      <c r="AI54" s="84">
        <f t="shared" si="112"/>
        <v>27500</v>
      </c>
      <c r="AJ54" s="133">
        <f t="shared" si="36"/>
        <v>1910.3785540359099</v>
      </c>
      <c r="AK54" s="134">
        <f t="shared" si="37"/>
        <v>1845.2224279254099</v>
      </c>
      <c r="AL54" s="75">
        <f t="shared" si="38"/>
        <v>28464.640455135086</v>
      </c>
      <c r="AM54" s="75">
        <f t="shared" si="39"/>
        <v>27493.814176088683</v>
      </c>
      <c r="AN54" s="134">
        <f t="shared" si="10"/>
        <v>41235.013569999988</v>
      </c>
      <c r="AO54" s="134">
        <f t="shared" si="11"/>
        <v>40989.159912334304</v>
      </c>
      <c r="AP54" s="75">
        <f t="shared" si="12"/>
        <v>1910.3785540359099</v>
      </c>
      <c r="AQ54" s="84">
        <f t="shared" si="13"/>
        <v>1845.2224279254099</v>
      </c>
    </row>
    <row r="55" spans="1:59" x14ac:dyDescent="0.35">
      <c r="B55" s="5" t="s">
        <v>58</v>
      </c>
      <c r="C55" s="15">
        <v>71.891098</v>
      </c>
      <c r="D55" s="15">
        <v>84.341099999999997</v>
      </c>
      <c r="E55" t="s">
        <v>172</v>
      </c>
      <c r="F55" t="s">
        <v>146</v>
      </c>
      <c r="H55">
        <f t="shared" ref="H55:R55" si="113">SUM(H93,H131,H169,H207,H245)</f>
        <v>111869</v>
      </c>
      <c r="I55">
        <f t="shared" si="113"/>
        <v>0</v>
      </c>
      <c r="J55">
        <f t="shared" si="113"/>
        <v>22573</v>
      </c>
      <c r="K55" s="89">
        <f t="shared" si="113"/>
        <v>2970.9293937089997</v>
      </c>
      <c r="L55" s="90">
        <f t="shared" si="113"/>
        <v>2870.1304853990996</v>
      </c>
      <c r="M55" s="83">
        <f t="shared" si="113"/>
        <v>34017.147499826897</v>
      </c>
      <c r="N55" s="84">
        <f t="shared" si="113"/>
        <v>32862.9997980806</v>
      </c>
      <c r="O55" s="90">
        <f t="shared" si="113"/>
        <v>53814.804399198903</v>
      </c>
      <c r="P55" s="90">
        <f t="shared" si="113"/>
        <v>53493.699363350905</v>
      </c>
      <c r="Q55" s="83">
        <f t="shared" si="113"/>
        <v>2970.9293937089997</v>
      </c>
      <c r="R55" s="84">
        <f t="shared" si="113"/>
        <v>2870.1304853990996</v>
      </c>
      <c r="S55" s="83"/>
      <c r="T55" s="75"/>
      <c r="U55" s="75"/>
      <c r="V55" s="75"/>
      <c r="W55" s="75"/>
      <c r="X55" s="75"/>
      <c r="Y55" s="75"/>
      <c r="Z55" s="84"/>
      <c r="AA55" s="102">
        <f t="shared" ref="AA55:AI55" si="114">SUM(AA93,AA131,AA169,AA207,AA245)</f>
        <v>68449087.538880765</v>
      </c>
      <c r="AB55" s="76">
        <f t="shared" si="114"/>
        <v>66131096.71909342</v>
      </c>
      <c r="AC55" s="76">
        <f t="shared" si="114"/>
        <v>783742189.21836138</v>
      </c>
      <c r="AD55" s="76">
        <f t="shared" si="114"/>
        <v>757201189.69581151</v>
      </c>
      <c r="AE55" s="76">
        <f t="shared" si="114"/>
        <v>1223954579.8000002</v>
      </c>
      <c r="AF55" s="76">
        <f t="shared" si="114"/>
        <v>1216656945.5349176</v>
      </c>
      <c r="AG55" s="76">
        <f t="shared" si="114"/>
        <v>68449087.538880765</v>
      </c>
      <c r="AH55" s="76">
        <f t="shared" si="114"/>
        <v>66131096.71909342</v>
      </c>
      <c r="AI55" s="84">
        <f t="shared" si="114"/>
        <v>25000</v>
      </c>
      <c r="AJ55" s="133">
        <f t="shared" si="36"/>
        <v>2737.9635015552308</v>
      </c>
      <c r="AK55" s="134">
        <f t="shared" si="37"/>
        <v>2645.2438687637368</v>
      </c>
      <c r="AL55" s="75">
        <f t="shared" si="38"/>
        <v>31349.687568734455</v>
      </c>
      <c r="AM55" s="75">
        <f t="shared" si="39"/>
        <v>30288.047587832461</v>
      </c>
      <c r="AN55" s="134">
        <f t="shared" si="10"/>
        <v>48958.183192000004</v>
      </c>
      <c r="AO55" s="134">
        <f t="shared" si="11"/>
        <v>48666.277821396703</v>
      </c>
      <c r="AP55" s="75">
        <f t="shared" si="12"/>
        <v>2737.9635015552308</v>
      </c>
      <c r="AQ55" s="84">
        <f t="shared" si="13"/>
        <v>2645.2438687637368</v>
      </c>
    </row>
    <row r="56" spans="1:59" x14ac:dyDescent="0.35">
      <c r="B56" s="5" t="s">
        <v>59</v>
      </c>
      <c r="C56" s="15">
        <v>76.907700000000006</v>
      </c>
      <c r="D56" s="15">
        <v>86.357700000000008</v>
      </c>
      <c r="E56" t="s">
        <v>172</v>
      </c>
      <c r="F56" t="s">
        <v>146</v>
      </c>
      <c r="H56">
        <f t="shared" ref="H56:R56" si="115">SUM(H94,H132,H170,H208,H246)</f>
        <v>82515</v>
      </c>
      <c r="I56">
        <f t="shared" si="115"/>
        <v>0</v>
      </c>
      <c r="J56">
        <f t="shared" si="115"/>
        <v>16649</v>
      </c>
      <c r="K56" s="89">
        <f t="shared" si="115"/>
        <v>3199.2388140671997</v>
      </c>
      <c r="L56" s="90">
        <f t="shared" si="115"/>
        <v>3083.4223725994998</v>
      </c>
      <c r="M56" s="83">
        <f t="shared" si="115"/>
        <v>27033.567978867799</v>
      </c>
      <c r="N56" s="84">
        <f t="shared" si="115"/>
        <v>26054.919048465803</v>
      </c>
      <c r="O56" s="90">
        <f t="shared" si="115"/>
        <v>47629.863037836702</v>
      </c>
      <c r="P56" s="90">
        <f t="shared" si="115"/>
        <v>47330.112133365692</v>
      </c>
      <c r="Q56" s="83">
        <f t="shared" si="115"/>
        <v>0</v>
      </c>
      <c r="R56" s="84">
        <f t="shared" si="115"/>
        <v>0</v>
      </c>
      <c r="S56" s="83"/>
      <c r="T56" s="75"/>
      <c r="U56" s="75"/>
      <c r="V56" s="75"/>
      <c r="W56" s="75"/>
      <c r="X56" s="75"/>
      <c r="Y56" s="75"/>
      <c r="Z56" s="84"/>
      <c r="AA56" s="102">
        <f t="shared" ref="AA56:AI56" si="116">SUM(AA94,AA132,AA170,AA208,AA246)</f>
        <v>79355254.00865382</v>
      </c>
      <c r="AB56" s="76">
        <f t="shared" si="116"/>
        <v>76486222.680483982</v>
      </c>
      <c r="AC56" s="76">
        <f t="shared" si="116"/>
        <v>670551896.37312365</v>
      </c>
      <c r="AD56" s="76">
        <f t="shared" si="116"/>
        <v>646308581.6500901</v>
      </c>
      <c r="AE56" s="76">
        <f t="shared" si="116"/>
        <v>1170005851.5599999</v>
      </c>
      <c r="AF56" s="76">
        <f t="shared" si="116"/>
        <v>1162643523.6250274</v>
      </c>
      <c r="AG56" s="76">
        <f t="shared" si="116"/>
        <v>0</v>
      </c>
      <c r="AH56" s="76">
        <f t="shared" si="116"/>
        <v>0</v>
      </c>
      <c r="AI56" s="84">
        <f t="shared" si="116"/>
        <v>20000</v>
      </c>
      <c r="AJ56" s="133">
        <f t="shared" si="36"/>
        <v>3967.762700432691</v>
      </c>
      <c r="AK56" s="134">
        <f t="shared" si="37"/>
        <v>3824.311134024199</v>
      </c>
      <c r="AL56" s="75">
        <f t="shared" si="38"/>
        <v>33527.59481865618</v>
      </c>
      <c r="AM56" s="75">
        <f t="shared" si="39"/>
        <v>32315.429082504506</v>
      </c>
      <c r="AN56" s="134">
        <f t="shared" si="10"/>
        <v>58500.292578000001</v>
      </c>
      <c r="AO56" s="134">
        <f t="shared" si="11"/>
        <v>58132.176181251372</v>
      </c>
      <c r="AP56" s="75">
        <f t="shared" si="12"/>
        <v>0</v>
      </c>
      <c r="AQ56" s="84">
        <f t="shared" si="13"/>
        <v>0</v>
      </c>
    </row>
    <row r="57" spans="1:59" x14ac:dyDescent="0.35">
      <c r="B57" s="5" t="s">
        <v>60</v>
      </c>
      <c r="C57" s="15">
        <v>81.797089</v>
      </c>
      <c r="D57" s="15">
        <v>88.627089999999995</v>
      </c>
      <c r="E57" t="s">
        <v>172</v>
      </c>
      <c r="F57" t="s">
        <v>146</v>
      </c>
      <c r="H57">
        <f t="shared" ref="H57:R57" si="117">SUM(H95,H133,H171,H209,H247)</f>
        <v>56201</v>
      </c>
      <c r="I57">
        <f t="shared" si="117"/>
        <v>0</v>
      </c>
      <c r="J57">
        <f t="shared" si="117"/>
        <v>11341</v>
      </c>
      <c r="K57" s="89">
        <f t="shared" si="117"/>
        <v>3096.1253804942003</v>
      </c>
      <c r="L57" s="90">
        <f t="shared" si="117"/>
        <v>2985.8435248231003</v>
      </c>
      <c r="M57" s="83">
        <f t="shared" si="117"/>
        <v>18050.414064406599</v>
      </c>
      <c r="N57" s="84">
        <f t="shared" si="117"/>
        <v>17407.470735562201</v>
      </c>
      <c r="O57" s="90">
        <f t="shared" si="117"/>
        <v>38436.063031124599</v>
      </c>
      <c r="P57" s="90">
        <f t="shared" si="117"/>
        <v>38194.058536995399</v>
      </c>
      <c r="Q57" s="83">
        <f t="shared" si="117"/>
        <v>0</v>
      </c>
      <c r="R57" s="84">
        <f t="shared" si="117"/>
        <v>0</v>
      </c>
      <c r="S57" s="83"/>
      <c r="T57" s="75"/>
      <c r="U57" s="75"/>
      <c r="V57" s="75"/>
      <c r="W57" s="75"/>
      <c r="X57" s="75"/>
      <c r="Y57" s="75"/>
      <c r="Z57" s="84"/>
      <c r="AA57" s="102">
        <f t="shared" ref="AA57:AI57" si="118">SUM(AA95,AA133,AA171,AA209,AA247)</f>
        <v>70955136.436694637</v>
      </c>
      <c r="AB57" s="76">
        <f t="shared" si="118"/>
        <v>68434062.338405579</v>
      </c>
      <c r="AC57" s="76">
        <f t="shared" si="118"/>
        <v>413668516.38106674</v>
      </c>
      <c r="AD57" s="76">
        <f t="shared" si="118"/>
        <v>398970651.86696684</v>
      </c>
      <c r="AE57" s="76">
        <f t="shared" si="118"/>
        <v>869840774.2249999</v>
      </c>
      <c r="AF57" s="76">
        <f t="shared" si="118"/>
        <v>864366423.95234787</v>
      </c>
      <c r="AG57" s="76">
        <f t="shared" si="118"/>
        <v>0</v>
      </c>
      <c r="AH57" s="76">
        <f t="shared" si="118"/>
        <v>0</v>
      </c>
      <c r="AI57" s="84">
        <f t="shared" si="118"/>
        <v>12500</v>
      </c>
      <c r="AJ57" s="133">
        <f t="shared" si="36"/>
        <v>5676.4109149355709</v>
      </c>
      <c r="AK57" s="134">
        <f t="shared" si="37"/>
        <v>5474.7249870724463</v>
      </c>
      <c r="AL57" s="75">
        <f t="shared" si="38"/>
        <v>33093.481310485338</v>
      </c>
      <c r="AM57" s="75">
        <f t="shared" si="39"/>
        <v>31917.652149357349</v>
      </c>
      <c r="AN57" s="134">
        <f t="shared" si="10"/>
        <v>69587.261937999996</v>
      </c>
      <c r="AO57" s="134">
        <f t="shared" si="11"/>
        <v>69149.313916187835</v>
      </c>
      <c r="AP57" s="75">
        <f t="shared" si="12"/>
        <v>0</v>
      </c>
      <c r="AQ57" s="84">
        <f t="shared" si="13"/>
        <v>0</v>
      </c>
    </row>
    <row r="58" spans="1:59" x14ac:dyDescent="0.35">
      <c r="B58" s="5" t="s">
        <v>80</v>
      </c>
      <c r="C58" s="15">
        <v>86.630752999999999</v>
      </c>
      <c r="D58" s="15">
        <v>91.420750000000012</v>
      </c>
      <c r="E58" t="s">
        <v>172</v>
      </c>
      <c r="F58" t="s">
        <v>146</v>
      </c>
      <c r="H58">
        <f t="shared" ref="H58:R58" si="119">SUM(H96,H134,H172,H210,H248)</f>
        <v>28287</v>
      </c>
      <c r="I58">
        <f t="shared" si="119"/>
        <v>0</v>
      </c>
      <c r="J58">
        <f t="shared" si="119"/>
        <v>5707</v>
      </c>
      <c r="K58" s="89">
        <f t="shared" si="119"/>
        <v>2190.1277024545002</v>
      </c>
      <c r="L58" s="90">
        <f t="shared" si="119"/>
        <v>2113.8878821896001</v>
      </c>
      <c r="M58" s="83">
        <f t="shared" si="119"/>
        <v>8300.5774219194991</v>
      </c>
      <c r="N58" s="84">
        <f t="shared" si="119"/>
        <v>8011.6287318350005</v>
      </c>
      <c r="O58" s="90">
        <f t="shared" si="119"/>
        <v>22836.6916996447</v>
      </c>
      <c r="P58" s="90">
        <f t="shared" si="119"/>
        <v>22692.864855152799</v>
      </c>
      <c r="Q58" s="83">
        <f t="shared" si="119"/>
        <v>0</v>
      </c>
      <c r="R58" s="84">
        <f t="shared" si="119"/>
        <v>0</v>
      </c>
      <c r="S58" s="83"/>
      <c r="T58" s="75"/>
      <c r="U58" s="75"/>
      <c r="V58" s="75"/>
      <c r="W58" s="75"/>
      <c r="X58" s="75"/>
      <c r="Y58" s="75"/>
      <c r="Z58" s="84"/>
      <c r="AA58" s="102">
        <f t="shared" ref="AA58:AI58" si="120">SUM(AA96,AA134,AA172,AA210,AA248)</f>
        <v>60374002.606185384</v>
      </c>
      <c r="AB58" s="76">
        <f t="shared" si="120"/>
        <v>58282258.700239226</v>
      </c>
      <c r="AC58" s="76">
        <f t="shared" si="120"/>
        <v>228817288.75543654</v>
      </c>
      <c r="AD58" s="76">
        <f t="shared" si="120"/>
        <v>220889585.62713242</v>
      </c>
      <c r="AE58" s="76">
        <f t="shared" si="120"/>
        <v>619589003.44500005</v>
      </c>
      <c r="AF58" s="76">
        <f t="shared" si="120"/>
        <v>615690303.83162761</v>
      </c>
      <c r="AG58" s="76">
        <f t="shared" si="120"/>
        <v>0</v>
      </c>
      <c r="AH58" s="76">
        <f t="shared" si="120"/>
        <v>0</v>
      </c>
      <c r="AI58" s="84">
        <f t="shared" si="120"/>
        <v>7500</v>
      </c>
      <c r="AJ58" s="133">
        <f t="shared" si="36"/>
        <v>8049.8670141580515</v>
      </c>
      <c r="AK58" s="134">
        <f t="shared" si="37"/>
        <v>7770.9678266985638</v>
      </c>
      <c r="AL58" s="75">
        <f t="shared" si="38"/>
        <v>30508.971834058204</v>
      </c>
      <c r="AM58" s="75">
        <f t="shared" si="39"/>
        <v>29451.944750284321</v>
      </c>
      <c r="AN58" s="134">
        <f t="shared" si="10"/>
        <v>82611.867126000012</v>
      </c>
      <c r="AO58" s="134">
        <f t="shared" si="11"/>
        <v>82092.040510883686</v>
      </c>
      <c r="AP58" s="75">
        <f t="shared" si="12"/>
        <v>0</v>
      </c>
      <c r="AQ58" s="84">
        <f t="shared" si="13"/>
        <v>0</v>
      </c>
    </row>
    <row r="59" spans="1:59" s="4" customFormat="1" x14ac:dyDescent="0.35">
      <c r="B59" s="8" t="s">
        <v>79</v>
      </c>
      <c r="C59" s="78">
        <v>92.215477000000007</v>
      </c>
      <c r="D59" s="78">
        <v>95.515479999999997</v>
      </c>
      <c r="E59" s="4" t="s">
        <v>172</v>
      </c>
      <c r="F59" s="4" t="s">
        <v>146</v>
      </c>
      <c r="G59" s="78"/>
      <c r="H59" s="4">
        <f t="shared" ref="H59:R59" si="121">SUM(H97,H135,H173,H211,H249)</f>
        <v>12017</v>
      </c>
      <c r="I59" s="4">
        <f t="shared" si="121"/>
        <v>0</v>
      </c>
      <c r="J59" s="4">
        <f t="shared" si="121"/>
        <v>2424</v>
      </c>
      <c r="K59" s="93">
        <f t="shared" si="121"/>
        <v>1380.3195470036001</v>
      </c>
      <c r="L59" s="94">
        <f t="shared" si="121"/>
        <v>1334.1833911337999</v>
      </c>
      <c r="M59" s="87">
        <f t="shared" si="121"/>
        <v>3174.7390990669001</v>
      </c>
      <c r="N59" s="88">
        <f t="shared" si="121"/>
        <v>3068.6258021578997</v>
      </c>
      <c r="O59" s="94">
        <f t="shared" si="121"/>
        <v>11815.7848009063</v>
      </c>
      <c r="P59" s="94">
        <f t="shared" si="121"/>
        <v>11741.351465834399</v>
      </c>
      <c r="Q59" s="87">
        <f t="shared" si="121"/>
        <v>0</v>
      </c>
      <c r="R59" s="88">
        <f t="shared" si="121"/>
        <v>0</v>
      </c>
      <c r="S59" s="87"/>
      <c r="T59" s="80"/>
      <c r="U59" s="80"/>
      <c r="V59" s="80"/>
      <c r="W59" s="80"/>
      <c r="X59" s="80"/>
      <c r="Y59" s="80"/>
      <c r="Z59" s="88"/>
      <c r="AA59" s="103">
        <f t="shared" ref="AA59:AI59" si="122">SUM(AA97,AA135,AA173,AA211,AA249)</f>
        <v>59759657.026912168</v>
      </c>
      <c r="AB59" s="82">
        <f t="shared" si="122"/>
        <v>57776016.361530818</v>
      </c>
      <c r="AC59" s="82">
        <f t="shared" si="122"/>
        <v>137447390.44086838</v>
      </c>
      <c r="AD59" s="82">
        <f t="shared" si="122"/>
        <v>132885010.95956868</v>
      </c>
      <c r="AE59" s="82">
        <f t="shared" si="122"/>
        <v>503620030.09000003</v>
      </c>
      <c r="AF59" s="82">
        <f t="shared" si="122"/>
        <v>500451221.94348145</v>
      </c>
      <c r="AG59" s="82">
        <f t="shared" si="122"/>
        <v>0</v>
      </c>
      <c r="AH59" s="82">
        <f t="shared" si="122"/>
        <v>0</v>
      </c>
      <c r="AI59" s="88">
        <f t="shared" si="122"/>
        <v>5000</v>
      </c>
      <c r="AJ59" s="135">
        <f>AA59/$AI59</f>
        <v>11951.931405382433</v>
      </c>
      <c r="AK59" s="136">
        <f t="shared" si="37"/>
        <v>11555.203272306164</v>
      </c>
      <c r="AL59" s="80">
        <f>AC59/$AI59</f>
        <v>27489.478088173677</v>
      </c>
      <c r="AM59" s="80">
        <f t="shared" si="39"/>
        <v>26577.002191913736</v>
      </c>
      <c r="AN59" s="136">
        <f t="shared" si="10"/>
        <v>100724.006018</v>
      </c>
      <c r="AO59" s="136">
        <f t="shared" si="11"/>
        <v>100090.24438869629</v>
      </c>
      <c r="AP59" s="80">
        <f t="shared" si="12"/>
        <v>0</v>
      </c>
      <c r="AQ59" s="88">
        <f t="shared" si="13"/>
        <v>0</v>
      </c>
    </row>
    <row r="60" spans="1:59" s="3" customFormat="1" hidden="1" x14ac:dyDescent="0.35">
      <c r="A60"/>
      <c r="B60" s="5" t="s">
        <v>83</v>
      </c>
      <c r="C60" s="15">
        <v>2.0384007</v>
      </c>
      <c r="D60" s="15">
        <v>81.468401</v>
      </c>
      <c r="E60" t="s">
        <v>171</v>
      </c>
      <c r="F60">
        <v>1</v>
      </c>
      <c r="G60" s="15">
        <f>HLOOKUP(Calculations!$E$2,'Prevalence Rates'!$C$3:$BC$249,'Prevalence Rates'!$BD60,FALSE)</f>
        <v>0</v>
      </c>
      <c r="H60">
        <f>HLOOKUP(Calculations!$E$2,'Population 2016'!$C$3:$BC$249,'Population 2016'!BD60,FALSE)</f>
        <v>0</v>
      </c>
      <c r="I60">
        <v>0</v>
      </c>
      <c r="J60">
        <f>HLOOKUP(Results!E$4,Targeting!$C$3:$F$249,Targeting!$G60,FALSE)</f>
        <v>0</v>
      </c>
      <c r="K60" s="89" t="e">
        <f>IF(AND(OR(Calculations!$E$2="Orkney Health Board",Calculations!$E$2="Orkney Islands Local Authority"),$F60=1),0,IF(AND(OR(Calculations!$E$2="Shetland Health Board",Calculations!$E$2="Western Isles Health Board",Calculations!$E$2="Shetland Islands Local Authority",Calculations!$E$2="Eilean Siar Local Authority"),OR($F60=1,$F60=5)),0,new_ci(VALUE(LEFT(Options!$B$24,2)),$C60,$E60,$F60,2016,$I60,1,$H60,$G60*$H60,Options!$B$8)))</f>
        <v>#VALUE!</v>
      </c>
      <c r="L60" s="90" t="e">
        <f>IF(AND(OR(Calculations!$E$2="Orkney Health Board",Calculations!$E$2="Orkney Islands Local Authority"),$F60=1),0,IF(AND(OR(Calculations!$E$2="Shetland Health Board",Calculations!$E$2="Western Isles Health Board",Calculations!$E$2="Shetland Islands Local Authority",Calculations!$E$2="Eilean Siar Local Authority"),OR($F60=1,$F60=5)),0,new_ci(VALUE(LEFT(Options!$B$24,2)),$C60,$E60,$F60,2016,$I60+$J60,1,$H60,$G60*$H60,Options!$B$8)))</f>
        <v>#VALUE!</v>
      </c>
      <c r="M60" s="83" t="e">
        <f>IF(AND(OR(Calculations!$E$2="Orkney Health Board",Calculations!$E$2="Orkney Islands Local Authority"),$F60=1),0,IF(AND(OR(Calculations!$E$2="Shetland Health Board",Calculations!$E$2="Western Isles Health Board",Calculations!$E$2="Shetland Islands Local Authority",Calculations!$E$2="Eilean Siar Local Authority"),OR($F60=1,$F60=5)),0,new_yllv2(VALUE(LEFT(Options!$B$24,2)),$C60,$D60,$E60,$F60,2016,$I60,1,$H60,$G60*$H60,Options!$B$8)))</f>
        <v>#VALUE!</v>
      </c>
      <c r="N60" s="84" t="e">
        <f>IF(AND(OR(Calculations!$E$2="Orkney Health Board",Calculations!$E$2="Orkney Islands Local Authority"),$F60=1),0,IF(AND(OR(Calculations!$E$2="Shetland Health Board",Calculations!$E$2="Western Isles Health Board",Calculations!$E$2="Shetland Islands Local Authority",Calculations!$E$2="Eilean Siar Local Authority"),OR($F60=1,$F60=5)),0,new_yllv2(VALUE(LEFT(Options!$B$24,2)),$C60,$D60,$E60,$F60,2016,$I60+$J60,1,$H60,$G60*$H60,Options!$B$8)))</f>
        <v>#VALUE!</v>
      </c>
      <c r="O60" s="90" t="e">
        <f>IF(AND(OR(Calculations!$E$2="Orkney Health Board",Calculations!$E$2="Orkney Islands Local Authority"),$F60=1),0,IF(AND(OR(Calculations!$E$2="Shetland Health Board",Calculations!$E$2="Western Isles Health Board",Calculations!$E$2="Shetland Islands Local Authority",Calculations!$E$2="Eilean Siar Local Authority"),OR($F60=1,$F60=5)),0,hosp_count(VALUE(LEFT(Options!$B$24,2)),$C60,$E60,$F60,2016,$I60,1,$H60,$G60*$H60, Options!$B$8)))</f>
        <v>#VALUE!</v>
      </c>
      <c r="P60" s="90" t="e">
        <f>IF(AND(OR(Calculations!$E$2="Orkney Health Board",Calculations!$E$2="Orkney Islands Local Authority"),$F60=1),0,IF(AND(OR(Calculations!$E$2="Shetland Health Board",Calculations!$E$2="Western Isles Health Board",Calculations!$E$2="Shetland Islands Local Authority",Calculations!$E$2="Eilean Siar Local Authority"),OR($F60=1,$F60=5)),0,hosp_count(VALUE(LEFT(Options!$B$24,2)),$C60,$E60,$F60,2016,$I60+$J60,1,$H60,$G60*$H60, Options!$B$8)))</f>
        <v>#VALUE!</v>
      </c>
      <c r="Q60" s="83" t="e">
        <f>IF(AND(OR(Calculations!$E$2="Orkney Health Board",Calculations!$E$2="Orkney Islands Local Authority"),$F60=1),0,IF(AND(OR(Calculations!$E$2="Shetland Health Board",Calculations!$E$2="Western Isles Health Board",Calculations!$E$2="Shetland Islands Local Authority",Calculations!$E$2="Eilean Siar Local Authority"),OR($F60=1,$F60=5)),0,prem_mort(VALUE(LEFT(Options!$B$24,2)),$C60,$E60,$F60,2016,$I60,1,$H60,$G60*$H60,Options!$B$8)))</f>
        <v>#VALUE!</v>
      </c>
      <c r="R60" s="84" t="e">
        <f>IF(AND(OR(Calculations!$E$2="Orkney Health Board",Calculations!$E$2="Orkney Islands Local Authority"),$F60=1),0,IF(AND(OR(Calculations!$E$2="Shetland Health Board",Calculations!$E$2="Western Isles Health Board",Calculations!$E$2="Shetland Islands Local Authority",Calculations!$E$2="Eilean Siar Local Authority"),OR($F60=1,$F60=5)),0,prem_mort(VALUE(LEFT(Options!$B$24,2)),$C60,$E60,$F60,2016,$I60+$J60,1,$H60,$G60*$H60,Options!$B$8)))</f>
        <v>#VALUE!</v>
      </c>
      <c r="S60" s="83" t="e">
        <f t="shared" ref="S60:Z60" si="123">K60*100000/$H60</f>
        <v>#VALUE!</v>
      </c>
      <c r="T60" s="75" t="e">
        <f t="shared" si="123"/>
        <v>#VALUE!</v>
      </c>
      <c r="U60" s="75" t="e">
        <f t="shared" si="123"/>
        <v>#VALUE!</v>
      </c>
      <c r="V60" s="75" t="e">
        <f t="shared" si="123"/>
        <v>#VALUE!</v>
      </c>
      <c r="W60" s="75" t="e">
        <f t="shared" si="123"/>
        <v>#VALUE!</v>
      </c>
      <c r="X60" s="75" t="e">
        <f t="shared" si="123"/>
        <v>#VALUE!</v>
      </c>
      <c r="Y60" s="75" t="e">
        <f t="shared" si="123"/>
        <v>#VALUE!</v>
      </c>
      <c r="Z60" s="84" t="e">
        <f t="shared" si="123"/>
        <v>#VALUE!</v>
      </c>
      <c r="AA60" s="83" t="e">
        <f>S60*$AI60</f>
        <v>#VALUE!</v>
      </c>
      <c r="AB60" s="75" t="e">
        <f>T60*$AI60</f>
        <v>#VALUE!</v>
      </c>
      <c r="AC60" s="75" t="e">
        <f>U60*$AI60</f>
        <v>#VALUE!</v>
      </c>
      <c r="AD60" s="75" t="e">
        <f t="shared" ref="AD60:AD123" si="124">V60*$AI60</f>
        <v>#VALUE!</v>
      </c>
      <c r="AE60" s="75" t="e">
        <f t="shared" ref="AE60:AE91" si="125">W60*$AI60</f>
        <v>#VALUE!</v>
      </c>
      <c r="AF60" s="75" t="e">
        <f t="shared" ref="AF60:AF91" si="126">X60*$AI60</f>
        <v>#VALUE!</v>
      </c>
      <c r="AG60" s="75" t="e">
        <f t="shared" ref="AG60:AG91" si="127">Y60*$AI60</f>
        <v>#VALUE!</v>
      </c>
      <c r="AH60" s="75" t="e">
        <f t="shared" ref="AH60:AH91" si="128">Z60*$AI60</f>
        <v>#VALUE!</v>
      </c>
      <c r="AI60" s="84">
        <v>5000</v>
      </c>
      <c r="AJ60" s="133"/>
      <c r="AK60" s="134"/>
      <c r="AL60" s="75"/>
      <c r="AM60" s="75"/>
      <c r="AN60" s="134"/>
      <c r="AO60" s="134"/>
      <c r="AP60" s="75"/>
      <c r="AQ60" s="84"/>
      <c r="AR60"/>
      <c r="AS60"/>
      <c r="AT60"/>
      <c r="AU60"/>
      <c r="AV60"/>
      <c r="AW60"/>
      <c r="AX60"/>
      <c r="AY60"/>
      <c r="AZ60"/>
      <c r="BA60"/>
      <c r="BB60"/>
      <c r="BC60"/>
      <c r="BD60"/>
      <c r="BE60"/>
      <c r="BF60"/>
      <c r="BG60"/>
    </row>
    <row r="61" spans="1:59" hidden="1" x14ac:dyDescent="0.35">
      <c r="B61" s="5" t="s">
        <v>61</v>
      </c>
      <c r="C61" s="15">
        <v>6.9792794999999996</v>
      </c>
      <c r="D61" s="15">
        <v>81.439279999999997</v>
      </c>
      <c r="E61" t="s">
        <v>171</v>
      </c>
      <c r="F61">
        <v>1</v>
      </c>
      <c r="G61" s="15">
        <f>HLOOKUP(Calculations!$E$2,'Prevalence Rates'!$C$3:$BC$249,'Prevalence Rates'!$BD61,FALSE)</f>
        <v>0</v>
      </c>
      <c r="H61">
        <f>HLOOKUP(Calculations!$E$2,'Population 2016'!$C$3:$BC$249,'Population 2016'!BD61,FALSE)</f>
        <v>0</v>
      </c>
      <c r="I61">
        <v>0</v>
      </c>
      <c r="J61">
        <f>HLOOKUP(Results!E$4,Targeting!$C$3:$F$249,Targeting!$G61,FALSE)</f>
        <v>0</v>
      </c>
      <c r="K61" s="89" t="e">
        <f>IF(AND(OR(Calculations!$E$2="Orkney Health Board",Calculations!$E$2="Orkney Islands Local Authority"),$F61=1),0,IF(AND(OR(Calculations!$E$2="Shetland Health Board",Calculations!$E$2="Western Isles Health Board",Calculations!$E$2="Shetland Islands Local Authority",Calculations!$E$2="Eilean Siar Local Authority"),OR($F61=1,$F61=5)),0,new_ci(VALUE(LEFT(Options!$B$24,2)),$C61,$E61,$F61,2016,$I61,1,$H61,$G61*$H61,Options!$B$8)))</f>
        <v>#VALUE!</v>
      </c>
      <c r="L61" s="90" t="e">
        <f>IF(AND(OR(Calculations!$E$2="Orkney Health Board",Calculations!$E$2="Orkney Islands Local Authority"),$F61=1),0,IF(AND(OR(Calculations!$E$2="Shetland Health Board",Calculations!$E$2="Western Isles Health Board",Calculations!$E$2="Shetland Islands Local Authority",Calculations!$E$2="Eilean Siar Local Authority"),OR($F61=1,$F61=5)),0,new_ci(VALUE(LEFT(Options!$B$24,2)),$C61,$E61,$F61,2016,$I61+$J61,1,$H61,$G61*$H61,Options!$B$8)))</f>
        <v>#VALUE!</v>
      </c>
      <c r="M61" s="83" t="e">
        <f>IF(AND(OR(Calculations!$E$2="Orkney Health Board",Calculations!$E$2="Orkney Islands Local Authority"),$F61=1),0,IF(AND(OR(Calculations!$E$2="Shetland Health Board",Calculations!$E$2="Western Isles Health Board",Calculations!$E$2="Shetland Islands Local Authority",Calculations!$E$2="Eilean Siar Local Authority"),OR($F61=1,$F61=5)),0,new_yllv2(VALUE(LEFT(Options!$B$24,2)),$C61,$D61,$E61,$F61,2016,$I61,1,$H61,$G61*$H61,Options!$B$8)))</f>
        <v>#VALUE!</v>
      </c>
      <c r="N61" s="84" t="e">
        <f>IF(AND(OR(Calculations!$E$2="Orkney Health Board",Calculations!$E$2="Orkney Islands Local Authority"),$F61=1),0,IF(AND(OR(Calculations!$E$2="Shetland Health Board",Calculations!$E$2="Western Isles Health Board",Calculations!$E$2="Shetland Islands Local Authority",Calculations!$E$2="Eilean Siar Local Authority"),OR($F61=1,$F61=5)),0,new_yllv2(VALUE(LEFT(Options!$B$24,2)),$C61,$D61,$E61,$F61,2016,$I61+$J61,1,$H61,$G61*$H61,Options!$B$8)))</f>
        <v>#VALUE!</v>
      </c>
      <c r="O61" s="90" t="e">
        <f>IF(AND(OR(Calculations!$E$2="Orkney Health Board",Calculations!$E$2="Orkney Islands Local Authority"),$F61=1),0,IF(AND(OR(Calculations!$E$2="Shetland Health Board",Calculations!$E$2="Western Isles Health Board",Calculations!$E$2="Shetland Islands Local Authority",Calculations!$E$2="Eilean Siar Local Authority"),OR($F61=1,$F61=5)),0,hosp_count(VALUE(LEFT(Options!$B$24,2)),$C61,$E61,$F61,2016,$I61,1,$H61,$G61*$H61, Options!$B$8)))</f>
        <v>#VALUE!</v>
      </c>
      <c r="P61" s="90" t="e">
        <f>IF(AND(OR(Calculations!$E$2="Orkney Health Board",Calculations!$E$2="Orkney Islands Local Authority"),$F61=1),0,IF(AND(OR(Calculations!$E$2="Shetland Health Board",Calculations!$E$2="Western Isles Health Board",Calculations!$E$2="Shetland Islands Local Authority",Calculations!$E$2="Eilean Siar Local Authority"),OR($F61=1,$F61=5)),0,hosp_count(VALUE(LEFT(Options!$B$24,2)),$C61,$E61,$F61,2016,$I61+$J61,1,$H61,$G61*$H61, Options!$B$8)))</f>
        <v>#VALUE!</v>
      </c>
      <c r="Q61" s="83" t="e">
        <f>IF(AND(OR(Calculations!$E$2="Orkney Health Board",Calculations!$E$2="Orkney Islands Local Authority"),$F61=1),0,IF(AND(OR(Calculations!$E$2="Shetland Health Board",Calculations!$E$2="Western Isles Health Board",Calculations!$E$2="Shetland Islands Local Authority",Calculations!$E$2="Eilean Siar Local Authority"),OR($F61=1,$F61=5)),0,prem_mort(VALUE(LEFT(Options!$B$24,2)),$C61,$E61,$F61,2016,$I61,1,$H61,$G61*$H61,Options!$B$8)))</f>
        <v>#VALUE!</v>
      </c>
      <c r="R61" s="84" t="e">
        <f>IF(AND(OR(Calculations!$E$2="Orkney Health Board",Calculations!$E$2="Orkney Islands Local Authority"),$F61=1),0,IF(AND(OR(Calculations!$E$2="Shetland Health Board",Calculations!$E$2="Western Isles Health Board",Calculations!$E$2="Shetland Islands Local Authority",Calculations!$E$2="Eilean Siar Local Authority"),OR($F61=1,$F61=5)),0,prem_mort(VALUE(LEFT(Options!$B$24,2)),$C61,$E61,$F61,2016,$I61+$J61,1,$H61,$G61*$H61,Options!$B$8)))</f>
        <v>#VALUE!</v>
      </c>
      <c r="S61" s="83" t="e">
        <f t="shared" ref="S61:S124" si="129">K61*100000/$H61</f>
        <v>#VALUE!</v>
      </c>
      <c r="T61" s="75" t="e">
        <f t="shared" ref="T61:T124" si="130">L61*100000/$H61</f>
        <v>#VALUE!</v>
      </c>
      <c r="U61" s="75" t="e">
        <f t="shared" ref="U61:U124" si="131">M61*100000/$H61</f>
        <v>#VALUE!</v>
      </c>
      <c r="V61" s="75" t="e">
        <f t="shared" ref="V61:V124" si="132">N61*100000/$H61</f>
        <v>#VALUE!</v>
      </c>
      <c r="W61" s="75" t="e">
        <f t="shared" ref="W61:W124" si="133">O61*100000/$H61</f>
        <v>#VALUE!</v>
      </c>
      <c r="X61" s="75" t="e">
        <f t="shared" ref="X61:X124" si="134">P61*100000/$H61</f>
        <v>#VALUE!</v>
      </c>
      <c r="Y61" s="75" t="e">
        <f t="shared" ref="Y61:Y124" si="135">Q61*100000/$H61</f>
        <v>#VALUE!</v>
      </c>
      <c r="Z61" s="84" t="e">
        <f t="shared" ref="Z61:Z124" si="136">R61*100000/$H61</f>
        <v>#VALUE!</v>
      </c>
      <c r="AA61" s="83" t="e">
        <f t="shared" ref="AA61:AA124" si="137">S61*$AI61</f>
        <v>#VALUE!</v>
      </c>
      <c r="AB61" s="75" t="e">
        <f t="shared" ref="AB61:AB124" si="138">T61*$AI61</f>
        <v>#VALUE!</v>
      </c>
      <c r="AC61" s="75" t="e">
        <f t="shared" ref="AC61:AC123" si="139">U61*$AI61</f>
        <v>#VALUE!</v>
      </c>
      <c r="AD61" s="75" t="e">
        <f t="shared" si="124"/>
        <v>#VALUE!</v>
      </c>
      <c r="AE61" s="75" t="e">
        <f t="shared" si="125"/>
        <v>#VALUE!</v>
      </c>
      <c r="AF61" s="75" t="e">
        <f t="shared" si="126"/>
        <v>#VALUE!</v>
      </c>
      <c r="AG61" s="75" t="e">
        <f t="shared" si="127"/>
        <v>#VALUE!</v>
      </c>
      <c r="AH61" s="75" t="e">
        <f t="shared" si="128"/>
        <v>#VALUE!</v>
      </c>
      <c r="AI61" s="84">
        <v>5500</v>
      </c>
      <c r="AJ61" s="133"/>
      <c r="AK61" s="134"/>
      <c r="AL61" s="75"/>
      <c r="AM61" s="75"/>
      <c r="AN61" s="134"/>
      <c r="AO61" s="134"/>
      <c r="AP61" s="75"/>
      <c r="AQ61" s="84"/>
    </row>
    <row r="62" spans="1:59" hidden="1" x14ac:dyDescent="0.35">
      <c r="A62" s="4"/>
      <c r="B62" s="5" t="s">
        <v>78</v>
      </c>
      <c r="C62" s="15">
        <v>12.478312000000001</v>
      </c>
      <c r="D62" s="15">
        <v>81.948309999999992</v>
      </c>
      <c r="E62" t="s">
        <v>171</v>
      </c>
      <c r="F62">
        <v>1</v>
      </c>
      <c r="G62" s="15">
        <f>HLOOKUP(Calculations!$E$2,'Prevalence Rates'!$C$3:$BC$249,'Prevalence Rates'!$BD62,FALSE)</f>
        <v>0</v>
      </c>
      <c r="H62">
        <f>HLOOKUP(Calculations!$E$2,'Population 2016'!$C$3:$BC$249,'Population 2016'!BD62,FALSE)</f>
        <v>0</v>
      </c>
      <c r="I62">
        <v>0</v>
      </c>
      <c r="J62">
        <f>HLOOKUP(Results!E$4,Targeting!$C$3:$F$249,Targeting!$G62,FALSE)</f>
        <v>0</v>
      </c>
      <c r="K62" s="89" t="e">
        <f>IF(AND(OR(Calculations!$E$2="Orkney Health Board",Calculations!$E$2="Orkney Islands Local Authority"),$F62=1),0,IF(AND(OR(Calculations!$E$2="Shetland Health Board",Calculations!$E$2="Western Isles Health Board",Calculations!$E$2="Shetland Islands Local Authority",Calculations!$E$2="Eilean Siar Local Authority"),OR($F62=1,$F62=5)),0,new_ci(VALUE(LEFT(Options!$B$24,2)),$C62,$E62,$F62,2016,$I62,1,$H62,$G62*$H62,Options!$B$8)))</f>
        <v>#VALUE!</v>
      </c>
      <c r="L62" s="90" t="e">
        <f>IF(AND(OR(Calculations!$E$2="Orkney Health Board",Calculations!$E$2="Orkney Islands Local Authority"),$F62=1),0,IF(AND(OR(Calculations!$E$2="Shetland Health Board",Calculations!$E$2="Western Isles Health Board",Calculations!$E$2="Shetland Islands Local Authority",Calculations!$E$2="Eilean Siar Local Authority"),OR($F62=1,$F62=5)),0,new_ci(VALUE(LEFT(Options!$B$24,2)),$C62,$E62,$F62,2016,$I62+$J62,1,$H62,$G62*$H62,Options!$B$8)))</f>
        <v>#VALUE!</v>
      </c>
      <c r="M62" s="83" t="e">
        <f>IF(AND(OR(Calculations!$E$2="Orkney Health Board",Calculations!$E$2="Orkney Islands Local Authority"),$F62=1),0,IF(AND(OR(Calculations!$E$2="Shetland Health Board",Calculations!$E$2="Western Isles Health Board",Calculations!$E$2="Shetland Islands Local Authority",Calculations!$E$2="Eilean Siar Local Authority"),OR($F62=1,$F62=5)),0,new_yllv2(VALUE(LEFT(Options!$B$24,2)),$C62,$D62,$E62,$F62,2016,$I62,1,$H62,$G62*$H62,Options!$B$8)))</f>
        <v>#VALUE!</v>
      </c>
      <c r="N62" s="84" t="e">
        <f>IF(AND(OR(Calculations!$E$2="Orkney Health Board",Calculations!$E$2="Orkney Islands Local Authority"),$F62=1),0,IF(AND(OR(Calculations!$E$2="Shetland Health Board",Calculations!$E$2="Western Isles Health Board",Calculations!$E$2="Shetland Islands Local Authority",Calculations!$E$2="Eilean Siar Local Authority"),OR($F62=1,$F62=5)),0,new_yllv2(VALUE(LEFT(Options!$B$24,2)),$C62,$D62,$E62,$F62,2016,$I62+$J62,1,$H62,$G62*$H62,Options!$B$8)))</f>
        <v>#VALUE!</v>
      </c>
      <c r="O62" s="90" t="e">
        <f>IF(AND(OR(Calculations!$E$2="Orkney Health Board",Calculations!$E$2="Orkney Islands Local Authority"),$F62=1),0,IF(AND(OR(Calculations!$E$2="Shetland Health Board",Calculations!$E$2="Western Isles Health Board",Calculations!$E$2="Shetland Islands Local Authority",Calculations!$E$2="Eilean Siar Local Authority"),OR($F62=1,$F62=5)),0,hosp_count(VALUE(LEFT(Options!$B$24,2)),$C62,$E62,$F62,2016,$I62,1,$H62,$G62*$H62, Options!$B$8)))</f>
        <v>#VALUE!</v>
      </c>
      <c r="P62" s="90" t="e">
        <f>IF(AND(OR(Calculations!$E$2="Orkney Health Board",Calculations!$E$2="Orkney Islands Local Authority"),$F62=1),0,IF(AND(OR(Calculations!$E$2="Shetland Health Board",Calculations!$E$2="Western Isles Health Board",Calculations!$E$2="Shetland Islands Local Authority",Calculations!$E$2="Eilean Siar Local Authority"),OR($F62=1,$F62=5)),0,hosp_count(VALUE(LEFT(Options!$B$24,2)),$C62,$E62,$F62,2016,$I62+$J62,1,$H62,$G62*$H62, Options!$B$8)))</f>
        <v>#VALUE!</v>
      </c>
      <c r="Q62" s="83" t="e">
        <f>IF(AND(OR(Calculations!$E$2="Orkney Health Board",Calculations!$E$2="Orkney Islands Local Authority"),$F62=1),0,IF(AND(OR(Calculations!$E$2="Shetland Health Board",Calculations!$E$2="Western Isles Health Board",Calculations!$E$2="Shetland Islands Local Authority",Calculations!$E$2="Eilean Siar Local Authority"),OR($F62=1,$F62=5)),0,prem_mort(VALUE(LEFT(Options!$B$24,2)),$C62,$E62,$F62,2016,$I62,1,$H62,$G62*$H62,Options!$B$8)))</f>
        <v>#VALUE!</v>
      </c>
      <c r="R62" s="84" t="e">
        <f>IF(AND(OR(Calculations!$E$2="Orkney Health Board",Calculations!$E$2="Orkney Islands Local Authority"),$F62=1),0,IF(AND(OR(Calculations!$E$2="Shetland Health Board",Calculations!$E$2="Western Isles Health Board",Calculations!$E$2="Shetland Islands Local Authority",Calculations!$E$2="Eilean Siar Local Authority"),OR($F62=1,$F62=5)),0,prem_mort(VALUE(LEFT(Options!$B$24,2)),$C62,$E62,$F62,2016,$I62+$J62,1,$H62,$G62*$H62,Options!$B$8)))</f>
        <v>#VALUE!</v>
      </c>
      <c r="S62" s="83" t="e">
        <f t="shared" si="129"/>
        <v>#VALUE!</v>
      </c>
      <c r="T62" s="75" t="e">
        <f t="shared" si="130"/>
        <v>#VALUE!</v>
      </c>
      <c r="U62" s="75" t="e">
        <f t="shared" si="131"/>
        <v>#VALUE!</v>
      </c>
      <c r="V62" s="75" t="e">
        <f t="shared" si="132"/>
        <v>#VALUE!</v>
      </c>
      <c r="W62" s="75" t="e">
        <f t="shared" si="133"/>
        <v>#VALUE!</v>
      </c>
      <c r="X62" s="75" t="e">
        <f t="shared" si="134"/>
        <v>#VALUE!</v>
      </c>
      <c r="Y62" s="75" t="e">
        <f t="shared" si="135"/>
        <v>#VALUE!</v>
      </c>
      <c r="Z62" s="84" t="e">
        <f t="shared" si="136"/>
        <v>#VALUE!</v>
      </c>
      <c r="AA62" s="83" t="e">
        <f t="shared" si="137"/>
        <v>#VALUE!</v>
      </c>
      <c r="AB62" s="75" t="e">
        <f t="shared" si="138"/>
        <v>#VALUE!</v>
      </c>
      <c r="AC62" s="75" t="e">
        <f t="shared" si="139"/>
        <v>#VALUE!</v>
      </c>
      <c r="AD62" s="75" t="e">
        <f t="shared" si="124"/>
        <v>#VALUE!</v>
      </c>
      <c r="AE62" s="75" t="e">
        <f t="shared" si="125"/>
        <v>#VALUE!</v>
      </c>
      <c r="AF62" s="75" t="e">
        <f t="shared" si="126"/>
        <v>#VALUE!</v>
      </c>
      <c r="AG62" s="75" t="e">
        <f t="shared" si="127"/>
        <v>#VALUE!</v>
      </c>
      <c r="AH62" s="75" t="e">
        <f t="shared" si="128"/>
        <v>#VALUE!</v>
      </c>
      <c r="AI62" s="84">
        <v>6600</v>
      </c>
      <c r="AJ62" s="133"/>
      <c r="AK62" s="134"/>
      <c r="AL62" s="75"/>
      <c r="AM62" s="75"/>
      <c r="AN62" s="134"/>
      <c r="AO62" s="134"/>
      <c r="AP62" s="75"/>
      <c r="AQ62" s="84"/>
    </row>
    <row r="63" spans="1:59" x14ac:dyDescent="0.35">
      <c r="A63" t="s">
        <v>133</v>
      </c>
      <c r="B63" s="5" t="s">
        <v>62</v>
      </c>
      <c r="C63" s="15">
        <v>17.570053000000001</v>
      </c>
      <c r="D63" s="15">
        <v>81.100049999999996</v>
      </c>
      <c r="E63" t="s">
        <v>171</v>
      </c>
      <c r="F63">
        <v>1</v>
      </c>
      <c r="G63" s="15">
        <f>HLOOKUP(Calculations!$E$2,'Prevalence Rates'!$C$3:$BC$249,'Prevalence Rates'!$BD63,FALSE)</f>
        <v>0.21517324019813056</v>
      </c>
      <c r="H63">
        <f>HLOOKUP(Calculations!$E$2,'Population 2016'!$C$3:$BC$249,'Population 2016'!BD63,FALSE)</f>
        <v>24142</v>
      </c>
      <c r="I63">
        <v>0</v>
      </c>
      <c r="J63">
        <f>HLOOKUP(Results!E$4,Targeting!$C$3:$F$249,Targeting!$G63,FALSE)</f>
        <v>4871</v>
      </c>
      <c r="K63" s="89">
        <f>IF(AND(OR(Calculations!$E$2="Orkney Health Board",Calculations!$E$2="Orkney Islands Local Authority"),$F63=1),0,IF(AND(OR(Calculations!$E$2="Shetland Health Board",Calculations!$E$2="Western Isles Health Board",Calculations!$E$2="Shetland Islands Local Authority",Calculations!$E$2="Eilean Siar Local Authority"),OR($F63=1,$F63=5)),0,new_ci(VALUE(LEFT(Options!$B$24,2)),$C63,$E63,$F63,2016,$I63,1,$H63,$G63*$H63,Options!$B$8)))</f>
        <v>7.6776103566999998</v>
      </c>
      <c r="L63" s="90">
        <f>IF(AND(OR(Calculations!$E$2="Orkney Health Board",Calculations!$E$2="Orkney Islands Local Authority"),$F63=1),0,IF(AND(OR(Calculations!$E$2="Shetland Health Board",Calculations!$E$2="Western Isles Health Board",Calculations!$E$2="Shetland Islands Local Authority",Calculations!$E$2="Eilean Siar Local Authority"),OR($F63=1,$F63=5)),0,new_ci(VALUE(LEFT(Options!$B$24,2)),$C63,$E63,$F63,2016,$I63+$J63,1,$H63,$G63*$H63,Options!$B$8)))</f>
        <v>7.3824452922999999</v>
      </c>
      <c r="M63" s="83">
        <f>IF(AND(OR(Calculations!$E$2="Orkney Health Board",Calculations!$E$2="Orkney Islands Local Authority"),$F63=1),0,IF(AND(OR(Calculations!$E$2="Shetland Health Board",Calculations!$E$2="Western Isles Health Board",Calculations!$E$2="Shetland Islands Local Authority",Calculations!$E$2="Eilean Siar Local Authority"),OR($F63=1,$F63=5)),0,new_yllv2(VALUE(LEFT(Options!$B$24,2)),$C63,$D63,$E63,$F63,2016,$I63,1,$H63,$G63*$H63,Options!$B$8)))</f>
        <v>480.08095257159999</v>
      </c>
      <c r="N63" s="84">
        <f>IF(AND(OR(Calculations!$E$2="Orkney Health Board",Calculations!$E$2="Orkney Islands Local Authority"),$F63=1),0,IF(AND(OR(Calculations!$E$2="Shetland Health Board",Calculations!$E$2="Western Isles Health Board",Calculations!$E$2="Shetland Islands Local Authority",Calculations!$E$2="Eilean Siar Local Authority"),OR($F63=1,$F63=5)),0,new_yllv2(VALUE(LEFT(Options!$B$24,2)),$C63,$D63,$E63,$F63,2016,$I63+$J63,1,$H63,$G63*$H63,Options!$B$8)))</f>
        <v>461.62428198020001</v>
      </c>
      <c r="O63" s="90">
        <f>IF(AND(OR(Calculations!$E$2="Orkney Health Board",Calculations!$E$2="Orkney Islands Local Authority"),$F63=1),0,IF(AND(OR(Calculations!$E$2="Shetland Health Board",Calculations!$E$2="Western Isles Health Board",Calculations!$E$2="Shetland Islands Local Authority",Calculations!$E$2="Eilean Siar Local Authority"),OR($F63=1,$F63=5)),0,hosp_count(VALUE(LEFT(Options!$B$24,2)),$C63,$E63,$F63,2016,$I63,1,$H63,$G63*$H63, Options!$B$8)))</f>
        <v>3441.2180067134</v>
      </c>
      <c r="P63" s="90">
        <f>IF(AND(OR(Calculations!$E$2="Orkney Health Board",Calculations!$E$2="Orkney Islands Local Authority"),$F63=1),0,IF(AND(OR(Calculations!$E$2="Shetland Health Board",Calculations!$E$2="Western Isles Health Board",Calculations!$E$2="Shetland Islands Local Authority",Calculations!$E$2="Eilean Siar Local Authority"),OR($F63=1,$F63=5)),0,hosp_count(VALUE(LEFT(Options!$B$24,2)),$C63,$E63,$F63,2016,$I63+$J63,1,$H63,$G63*$H63, Options!$B$8)))</f>
        <v>3421.2334808067999</v>
      </c>
      <c r="Q63" s="83">
        <f>IF(AND(OR(Calculations!$E$2="Orkney Health Board",Calculations!$E$2="Orkney Islands Local Authority"),$F63=1),0,IF(AND(OR(Calculations!$E$2="Shetland Health Board",Calculations!$E$2="Western Isles Health Board",Calculations!$E$2="Shetland Islands Local Authority",Calculations!$E$2="Eilean Siar Local Authority"),OR($F63=1,$F63=5)),0,prem_mort(VALUE(LEFT(Options!$B$24,2)),$C63,$E63,$F63,2016,$I63,1,$H63,$G63*$H63,Options!$B$8)))</f>
        <v>7.6776103566999998</v>
      </c>
      <c r="R63" s="84">
        <f>IF(AND(OR(Calculations!$E$2="Orkney Health Board",Calculations!$E$2="Orkney Islands Local Authority"),$F63=1),0,IF(AND(OR(Calculations!$E$2="Shetland Health Board",Calculations!$E$2="Western Isles Health Board",Calculations!$E$2="Shetland Islands Local Authority",Calculations!$E$2="Eilean Siar Local Authority"),OR($F63=1,$F63=5)),0,prem_mort(VALUE(LEFT(Options!$B$24,2)),$C63,$E63,$F63,2016,$I63+$J63,1,$H63,$G63*$H63,Options!$B$8)))</f>
        <v>7.3824452922999999</v>
      </c>
      <c r="S63" s="83">
        <f t="shared" si="129"/>
        <v>31.801882017645596</v>
      </c>
      <c r="T63" s="75">
        <f t="shared" si="130"/>
        <v>30.579261421174717</v>
      </c>
      <c r="U63" s="75">
        <f t="shared" si="131"/>
        <v>1988.5715871576506</v>
      </c>
      <c r="V63" s="75">
        <f t="shared" si="132"/>
        <v>1912.1211249283408</v>
      </c>
      <c r="W63" s="75">
        <f t="shared" si="133"/>
        <v>14254.071769999999</v>
      </c>
      <c r="X63" s="75">
        <f t="shared" si="134"/>
        <v>14171.29268828929</v>
      </c>
      <c r="Y63" s="75">
        <f t="shared" si="135"/>
        <v>31.801882017645596</v>
      </c>
      <c r="Z63" s="84">
        <f t="shared" si="136"/>
        <v>30.579261421174717</v>
      </c>
      <c r="AA63" s="83">
        <f>S63*$AI63</f>
        <v>139928.28087764062</v>
      </c>
      <c r="AB63" s="75">
        <f t="shared" si="138"/>
        <v>134548.75025316875</v>
      </c>
      <c r="AC63" s="75">
        <f t="shared" si="139"/>
        <v>8749714.9834936634</v>
      </c>
      <c r="AD63" s="75">
        <f t="shared" si="124"/>
        <v>8413332.9496847</v>
      </c>
      <c r="AE63" s="75">
        <f t="shared" si="125"/>
        <v>62717915.787999995</v>
      </c>
      <c r="AF63" s="75">
        <f t="shared" si="126"/>
        <v>62353687.828472875</v>
      </c>
      <c r="AG63" s="75">
        <f t="shared" si="127"/>
        <v>139928.28087764062</v>
      </c>
      <c r="AH63" s="75">
        <f>Z63*$AI63</f>
        <v>134548.75025316875</v>
      </c>
      <c r="AI63" s="84">
        <v>4400</v>
      </c>
      <c r="AJ63" s="133"/>
      <c r="AK63" s="134"/>
      <c r="AL63" s="75"/>
      <c r="AM63" s="75"/>
      <c r="AN63" s="134"/>
      <c r="AO63" s="134"/>
      <c r="AP63" s="75"/>
      <c r="AQ63" s="84"/>
    </row>
    <row r="64" spans="1:59" x14ac:dyDescent="0.35">
      <c r="B64" s="5" t="s">
        <v>63</v>
      </c>
      <c r="C64" s="15">
        <v>22.077057</v>
      </c>
      <c r="D64" s="15">
        <v>81.667060000000006</v>
      </c>
      <c r="E64" t="s">
        <v>171</v>
      </c>
      <c r="F64">
        <v>1</v>
      </c>
      <c r="G64" s="15">
        <f>HLOOKUP(Calculations!$E$2,'Prevalence Rates'!$C$3:$BC$249,'Prevalence Rates'!$BD64,FALSE)</f>
        <v>0.21517324019813056</v>
      </c>
      <c r="H64">
        <f>HLOOKUP(Calculations!$E$2,'Population 2016'!$C$3:$BC$249,'Population 2016'!BD64,FALSE)</f>
        <v>37624</v>
      </c>
      <c r="I64">
        <v>0</v>
      </c>
      <c r="J64">
        <f>HLOOKUP(Results!E$4,Targeting!$C$3:$F$249,Targeting!$G64,FALSE)</f>
        <v>7592</v>
      </c>
      <c r="K64" s="89">
        <f>IF(AND(OR(Calculations!$E$2="Orkney Health Board",Calculations!$E$2="Orkney Islands Local Authority"),$F64=1),0,IF(AND(OR(Calculations!$E$2="Shetland Health Board",Calculations!$E$2="Western Isles Health Board",Calculations!$E$2="Shetland Islands Local Authority",Calculations!$E$2="Eilean Siar Local Authority"),OR($F64=1,$F64=5)),0,new_ci(VALUE(LEFT(Options!$B$24,2)),$C64,$E64,$F64,2016,$I64,1,$H64,$G64*$H64,Options!$B$8)))</f>
        <v>17.553576962699999</v>
      </c>
      <c r="L64" s="90">
        <f>IF(AND(OR(Calculations!$E$2="Orkney Health Board",Calculations!$E$2="Orkney Islands Local Authority"),$F64=1),0,IF(AND(OR(Calculations!$E$2="Shetland Health Board",Calculations!$E$2="Western Isles Health Board",Calculations!$E$2="Shetland Islands Local Authority",Calculations!$E$2="Eilean Siar Local Authority"),OR($F64=1,$F64=5)),0,new_ci(VALUE(LEFT(Options!$B$24,2)),$C64,$E64,$F64,2016,$I64+$J64,1,$H64,$G64*$H64,Options!$B$8)))</f>
        <v>16.878748377099999</v>
      </c>
      <c r="M64" s="83">
        <f>IF(AND(OR(Calculations!$E$2="Orkney Health Board",Calculations!$E$2="Orkney Islands Local Authority"),$F64=1),0,IF(AND(OR(Calculations!$E$2="Shetland Health Board",Calculations!$E$2="Western Isles Health Board",Calculations!$E$2="Shetland Islands Local Authority",Calculations!$E$2="Eilean Siar Local Authority"),OR($F64=1,$F64=5)),0,new_yllv2(VALUE(LEFT(Options!$B$24,2)),$C64,$D64,$E64,$F64,2016,$I64,1,$H64,$G64*$H64,Options!$B$8)))</f>
        <v>1028.4641269053</v>
      </c>
      <c r="N64" s="84">
        <f>IF(AND(OR(Calculations!$E$2="Orkney Health Board",Calculations!$E$2="Orkney Islands Local Authority"),$F64=1),0,IF(AND(OR(Calculations!$E$2="Shetland Health Board",Calculations!$E$2="Western Isles Health Board",Calculations!$E$2="Shetland Islands Local Authority",Calculations!$E$2="Eilean Siar Local Authority"),OR($F64=1,$F64=5)),0,new_yllv2(VALUE(LEFT(Options!$B$24,2)),$C64,$D64,$E64,$F64,2016,$I64+$J64,1,$H64,$G64*$H64,Options!$B$8)))</f>
        <v>988.92591805049994</v>
      </c>
      <c r="O64" s="90">
        <f>IF(AND(OR(Calculations!$E$2="Orkney Health Board",Calculations!$E$2="Orkney Islands Local Authority"),$F64=1),0,IF(AND(OR(Calculations!$E$2="Shetland Health Board",Calculations!$E$2="Western Isles Health Board",Calculations!$E$2="Shetland Islands Local Authority",Calculations!$E$2="Eilean Siar Local Authority"),OR($F64=1,$F64=5)),0,hosp_count(VALUE(LEFT(Options!$B$24,2)),$C64,$E64,$F64,2016,$I64,1,$H64,$G64*$H64, Options!$B$8)))</f>
        <v>6006.7410350919999</v>
      </c>
      <c r="P64" s="90">
        <f>IF(AND(OR(Calculations!$E$2="Orkney Health Board",Calculations!$E$2="Orkney Islands Local Authority"),$F64=1),0,IF(AND(OR(Calculations!$E$2="Shetland Health Board",Calculations!$E$2="Western Isles Health Board",Calculations!$E$2="Shetland Islands Local Authority",Calculations!$E$2="Eilean Siar Local Authority"),OR($F64=1,$F64=5)),0,hosp_count(VALUE(LEFT(Options!$B$24,2)),$C64,$E64,$F64,2016,$I64+$J64,1,$H64,$G64*$H64, Options!$B$8)))</f>
        <v>5971.8537694649003</v>
      </c>
      <c r="Q64" s="83">
        <f>IF(AND(OR(Calculations!$E$2="Orkney Health Board",Calculations!$E$2="Orkney Islands Local Authority"),$F64=1),0,IF(AND(OR(Calculations!$E$2="Shetland Health Board",Calculations!$E$2="Western Isles Health Board",Calculations!$E$2="Shetland Islands Local Authority",Calculations!$E$2="Eilean Siar Local Authority"),OR($F64=1,$F64=5)),0,prem_mort(VALUE(LEFT(Options!$B$24,2)),$C64,$E64,$F64,2016,$I64,1,$H64,$G64*$H64,Options!$B$8)))</f>
        <v>17.553576962699999</v>
      </c>
      <c r="R64" s="84">
        <f>IF(AND(OR(Calculations!$E$2="Orkney Health Board",Calculations!$E$2="Orkney Islands Local Authority"),$F64=1),0,IF(AND(OR(Calculations!$E$2="Shetland Health Board",Calculations!$E$2="Western Isles Health Board",Calculations!$E$2="Shetland Islands Local Authority",Calculations!$E$2="Eilean Siar Local Authority"),OR($F64=1,$F64=5)),0,prem_mort(VALUE(LEFT(Options!$B$24,2)),$C64,$E64,$F64,2016,$I64+$J64,1,$H64,$G64*$H64,Options!$B$8)))</f>
        <v>16.878748377099999</v>
      </c>
      <c r="S64" s="83">
        <f t="shared" si="129"/>
        <v>46.655265157080585</v>
      </c>
      <c r="T64" s="75">
        <f t="shared" si="130"/>
        <v>44.861653139219641</v>
      </c>
      <c r="U64" s="75">
        <f t="shared" si="131"/>
        <v>2733.5321255190838</v>
      </c>
      <c r="V64" s="75">
        <f t="shared" si="132"/>
        <v>2628.4443920117478</v>
      </c>
      <c r="W64" s="75">
        <f t="shared" si="133"/>
        <v>15965.18455</v>
      </c>
      <c r="X64" s="75">
        <f t="shared" si="134"/>
        <v>15872.458455945409</v>
      </c>
      <c r="Y64" s="75">
        <f t="shared" si="135"/>
        <v>46.655265157080585</v>
      </c>
      <c r="Z64" s="84">
        <f t="shared" si="136"/>
        <v>44.861653139219641</v>
      </c>
      <c r="AA64" s="83">
        <f t="shared" si="137"/>
        <v>279931.59094248351</v>
      </c>
      <c r="AB64" s="75">
        <f t="shared" si="138"/>
        <v>269169.91883531783</v>
      </c>
      <c r="AC64" s="75">
        <f t="shared" si="139"/>
        <v>16401192.753114503</v>
      </c>
      <c r="AD64" s="75">
        <f t="shared" si="124"/>
        <v>15770666.352070486</v>
      </c>
      <c r="AE64" s="75">
        <f t="shared" si="125"/>
        <v>95791107.299999997</v>
      </c>
      <c r="AF64" s="75">
        <f t="shared" si="126"/>
        <v>95234750.735672459</v>
      </c>
      <c r="AG64" s="75">
        <f t="shared" si="127"/>
        <v>279931.59094248351</v>
      </c>
      <c r="AH64" s="75">
        <f t="shared" si="128"/>
        <v>269169.91883531783</v>
      </c>
      <c r="AI64" s="84">
        <v>6000</v>
      </c>
      <c r="AJ64" s="133"/>
      <c r="AK64" s="134"/>
      <c r="AL64" s="75"/>
      <c r="AM64" s="75"/>
      <c r="AN64" s="134"/>
      <c r="AO64" s="134"/>
      <c r="AP64" s="75"/>
      <c r="AQ64" s="84"/>
    </row>
    <row r="65" spans="2:43" x14ac:dyDescent="0.35">
      <c r="B65" s="5" t="s">
        <v>64</v>
      </c>
      <c r="C65" s="15">
        <v>26.975186999999998</v>
      </c>
      <c r="D65" s="15">
        <v>81.645189999999999</v>
      </c>
      <c r="E65" t="s">
        <v>171</v>
      </c>
      <c r="F65">
        <v>1</v>
      </c>
      <c r="G65" s="15">
        <f>HLOOKUP(Calculations!$E$2,'Prevalence Rates'!$C$3:$BC$249,'Prevalence Rates'!$BD65,FALSE)</f>
        <v>0.2854121046656608</v>
      </c>
      <c r="H65">
        <f>HLOOKUP(Calculations!$E$2,'Population 2016'!$C$3:$BC$249,'Population 2016'!BD65,FALSE)</f>
        <v>45129</v>
      </c>
      <c r="I65">
        <v>0</v>
      </c>
      <c r="J65">
        <f>HLOOKUP(Results!E$4,Targeting!$C$3:$F$249,Targeting!$G65,FALSE)</f>
        <v>9106</v>
      </c>
      <c r="K65" s="89">
        <f>IF(AND(OR(Calculations!$E$2="Orkney Health Board",Calculations!$E$2="Orkney Islands Local Authority"),$F65=1),0,IF(AND(OR(Calculations!$E$2="Shetland Health Board",Calculations!$E$2="Western Isles Health Board",Calculations!$E$2="Shetland Islands Local Authority",Calculations!$E$2="Eilean Siar Local Authority"),OR($F65=1,$F65=5)),0,new_ci(VALUE(LEFT(Options!$B$24,2)),$C65,$E65,$F65,2016,$I65,1,$H65,$G65*$H65,Options!$B$8)))</f>
        <v>31.932208613499999</v>
      </c>
      <c r="L65" s="90">
        <f>IF(AND(OR(Calculations!$E$2="Orkney Health Board",Calculations!$E$2="Orkney Islands Local Authority"),$F65=1),0,IF(AND(OR(Calculations!$E$2="Shetland Health Board",Calculations!$E$2="Western Isles Health Board",Calculations!$E$2="Shetland Islands Local Authority",Calculations!$E$2="Eilean Siar Local Authority"),OR($F65=1,$F65=5)),0,new_ci(VALUE(LEFT(Options!$B$24,2)),$C65,$E65,$F65,2016,$I65+$J65,1,$H65,$G65*$H65,Options!$B$8)))</f>
        <v>30.760442159299998</v>
      </c>
      <c r="M65" s="83">
        <f>IF(AND(OR(Calculations!$E$2="Orkney Health Board",Calculations!$E$2="Orkney Islands Local Authority"),$F65=1),0,IF(AND(OR(Calculations!$E$2="Shetland Health Board",Calculations!$E$2="Western Isles Health Board",Calculations!$E$2="Shetland Islands Local Authority",Calculations!$E$2="Eilean Siar Local Authority"),OR($F65=1,$F65=5)),0,new_yllv2(VALUE(LEFT(Options!$B$24,2)),$C65,$D65,$E65,$F65,2016,$I65,1,$H65,$G65*$H65,Options!$B$8)))</f>
        <v>1713.8017320832</v>
      </c>
      <c r="N65" s="84">
        <f>IF(AND(OR(Calculations!$E$2="Orkney Health Board",Calculations!$E$2="Orkney Islands Local Authority"),$F65=1),0,IF(AND(OR(Calculations!$E$2="Shetland Health Board",Calculations!$E$2="Western Isles Health Board",Calculations!$E$2="Shetland Islands Local Authority",Calculations!$E$2="Eilean Siar Local Authority"),OR($F65=1,$F65=5)),0,new_yllv2(VALUE(LEFT(Options!$B$24,2)),$C65,$D65,$E65,$F65,2016,$I65+$J65,1,$H65,$G65*$H65,Options!$B$8)))</f>
        <v>1650.9130229709999</v>
      </c>
      <c r="O65" s="90">
        <f>IF(AND(OR(Calculations!$E$2="Orkney Health Board",Calculations!$E$2="Orkney Islands Local Authority"),$F65=1),0,IF(AND(OR(Calculations!$E$2="Shetland Health Board",Calculations!$E$2="Western Isles Health Board",Calculations!$E$2="Shetland Islands Local Authority",Calculations!$E$2="Eilean Siar Local Authority"),OR($F65=1,$F65=5)),0,hosp_count(VALUE(LEFT(Options!$B$24,2)),$C65,$E65,$F65,2016,$I65,1,$H65,$G65*$H65, Options!$B$8)))</f>
        <v>8149.6199866325996</v>
      </c>
      <c r="P65" s="90">
        <f>IF(AND(OR(Calculations!$E$2="Orkney Health Board",Calculations!$E$2="Orkney Islands Local Authority"),$F65=1),0,IF(AND(OR(Calculations!$E$2="Shetland Health Board",Calculations!$E$2="Western Isles Health Board",Calculations!$E$2="Shetland Islands Local Authority",Calculations!$E$2="Eilean Siar Local Authority"),OR($F65=1,$F65=5)),0,hosp_count(VALUE(LEFT(Options!$B$24,2)),$C65,$E65,$F65,2016,$I65+$J65,1,$H65,$G65*$H65, Options!$B$8)))</f>
        <v>8103.2357591071004</v>
      </c>
      <c r="Q65" s="83">
        <f>IF(AND(OR(Calculations!$E$2="Orkney Health Board",Calculations!$E$2="Orkney Islands Local Authority"),$F65=1),0,IF(AND(OR(Calculations!$E$2="Shetland Health Board",Calculations!$E$2="Western Isles Health Board",Calculations!$E$2="Shetland Islands Local Authority",Calculations!$E$2="Eilean Siar Local Authority"),OR($F65=1,$F65=5)),0,prem_mort(VALUE(LEFT(Options!$B$24,2)),$C65,$E65,$F65,2016,$I65,1,$H65,$G65*$H65,Options!$B$8)))</f>
        <v>31.932208613499999</v>
      </c>
      <c r="R65" s="84">
        <f>IF(AND(OR(Calculations!$E$2="Orkney Health Board",Calculations!$E$2="Orkney Islands Local Authority"),$F65=1),0,IF(AND(OR(Calculations!$E$2="Shetland Health Board",Calculations!$E$2="Western Isles Health Board",Calculations!$E$2="Shetland Islands Local Authority",Calculations!$E$2="Eilean Siar Local Authority"),OR($F65=1,$F65=5)),0,prem_mort(VALUE(LEFT(Options!$B$24,2)),$C65,$E65,$F65,2016,$I65+$J65,1,$H65,$G65*$H65,Options!$B$8)))</f>
        <v>30.760442159299998</v>
      </c>
      <c r="S65" s="83">
        <f t="shared" si="129"/>
        <v>70.757625060382452</v>
      </c>
      <c r="T65" s="75">
        <f t="shared" si="130"/>
        <v>68.161142855591748</v>
      </c>
      <c r="U65" s="75">
        <f t="shared" si="131"/>
        <v>3797.5619492636661</v>
      </c>
      <c r="V65" s="75">
        <f t="shared" si="132"/>
        <v>3658.2087415431315</v>
      </c>
      <c r="W65" s="75">
        <f t="shared" si="133"/>
        <v>18058.498940000001</v>
      </c>
      <c r="X65" s="75">
        <f t="shared" si="134"/>
        <v>17955.717518906025</v>
      </c>
      <c r="Y65" s="75">
        <f t="shared" si="135"/>
        <v>70.757625060382452</v>
      </c>
      <c r="Z65" s="84">
        <f t="shared" si="136"/>
        <v>68.161142855591748</v>
      </c>
      <c r="AA65" s="83">
        <f t="shared" si="137"/>
        <v>424545.75036229473</v>
      </c>
      <c r="AB65" s="75">
        <f t="shared" si="138"/>
        <v>408966.85713355051</v>
      </c>
      <c r="AC65" s="75">
        <f t="shared" si="139"/>
        <v>22785371.695581995</v>
      </c>
      <c r="AD65" s="75">
        <f t="shared" si="124"/>
        <v>21949252.449258789</v>
      </c>
      <c r="AE65" s="75">
        <f t="shared" si="125"/>
        <v>108350993.64</v>
      </c>
      <c r="AF65" s="75">
        <f t="shared" si="126"/>
        <v>107734305.11343615</v>
      </c>
      <c r="AG65" s="75">
        <f t="shared" si="127"/>
        <v>424545.75036229473</v>
      </c>
      <c r="AH65" s="75">
        <f t="shared" si="128"/>
        <v>408966.85713355051</v>
      </c>
      <c r="AI65" s="84">
        <v>6000</v>
      </c>
      <c r="AJ65" s="133"/>
      <c r="AK65" s="134"/>
      <c r="AL65" s="75"/>
      <c r="AM65" s="75"/>
      <c r="AN65" s="134"/>
      <c r="AO65" s="134"/>
      <c r="AP65" s="75"/>
      <c r="AQ65" s="84"/>
    </row>
    <row r="66" spans="2:43" x14ac:dyDescent="0.35">
      <c r="B66" s="5" t="s">
        <v>65</v>
      </c>
      <c r="C66" s="15">
        <v>31.999904999999998</v>
      </c>
      <c r="D66" s="15">
        <v>81.799899999999994</v>
      </c>
      <c r="E66" t="s">
        <v>171</v>
      </c>
      <c r="F66">
        <v>1</v>
      </c>
      <c r="G66" s="15">
        <f>HLOOKUP(Calculations!$E$2,'Prevalence Rates'!$C$3:$BC$249,'Prevalence Rates'!$BD66,FALSE)</f>
        <v>0.2854121046656608</v>
      </c>
      <c r="H66">
        <f>HLOOKUP(Calculations!$E$2,'Population 2016'!$C$3:$BC$249,'Population 2016'!BD66,FALSE)</f>
        <v>41240</v>
      </c>
      <c r="I66">
        <v>0</v>
      </c>
      <c r="J66">
        <f>HLOOKUP(Results!E$4,Targeting!$C$3:$F$249,Targeting!$G66,FALSE)</f>
        <v>8321</v>
      </c>
      <c r="K66" s="89">
        <f>IF(AND(OR(Calculations!$E$2="Orkney Health Board",Calculations!$E$2="Orkney Islands Local Authority"),$F66=1),0,IF(AND(OR(Calculations!$E$2="Shetland Health Board",Calculations!$E$2="Western Isles Health Board",Calculations!$E$2="Shetland Islands Local Authority",Calculations!$E$2="Eilean Siar Local Authority"),OR($F66=1,$F66=5)),0,new_ci(VALUE(LEFT(Options!$B$24,2)),$C66,$E66,$F66,2016,$I66,1,$H66,$G66*$H66,Options!$B$8)))</f>
        <v>44.731065694999998</v>
      </c>
      <c r="L66" s="90">
        <f>IF(AND(OR(Calculations!$E$2="Orkney Health Board",Calculations!$E$2="Orkney Islands Local Authority"),$F66=1),0,IF(AND(OR(Calculations!$E$2="Shetland Health Board",Calculations!$E$2="Western Isles Health Board",Calculations!$E$2="Shetland Islands Local Authority",Calculations!$E$2="Eilean Siar Local Authority"),OR($F66=1,$F66=5)),0,new_ci(VALUE(LEFT(Options!$B$24,2)),$C66,$E66,$F66,2016,$I66+$J66,1,$H66,$G66*$H66,Options!$B$8)))</f>
        <v>43.090209428400001</v>
      </c>
      <c r="M66" s="83">
        <f>IF(AND(OR(Calculations!$E$2="Orkney Health Board",Calculations!$E$2="Orkney Islands Local Authority"),$F66=1),0,IF(AND(OR(Calculations!$E$2="Shetland Health Board",Calculations!$E$2="Western Isles Health Board",Calculations!$E$2="Shetland Islands Local Authority",Calculations!$E$2="Eilean Siar Local Authority"),OR($F66=1,$F66=5)),0,new_yllv2(VALUE(LEFT(Options!$B$24,2)),$C66,$D66,$E66,$F66,2016,$I66,1,$H66,$G66*$H66,Options!$B$8)))</f>
        <v>2182.8757822606999</v>
      </c>
      <c r="N66" s="84">
        <f>IF(AND(OR(Calculations!$E$2="Orkney Health Board",Calculations!$E$2="Orkney Islands Local Authority"),$F66=1),0,IF(AND(OR(Calculations!$E$2="Shetland Health Board",Calculations!$E$2="Western Isles Health Board",Calculations!$E$2="Shetland Islands Local Authority",Calculations!$E$2="Eilean Siar Local Authority"),OR($F66=1,$F66=5)),0,new_yllv2(VALUE(LEFT(Options!$B$24,2)),$C66,$D66,$E66,$F66,2016,$I66+$J66,1,$H66,$G66*$H66,Options!$B$8)))</f>
        <v>2102.8020046549</v>
      </c>
      <c r="O66" s="90">
        <f>IF(AND(OR(Calculations!$E$2="Orkney Health Board",Calculations!$E$2="Orkney Islands Local Authority"),$F66=1),0,IF(AND(OR(Calculations!$E$2="Shetland Health Board",Calculations!$E$2="Western Isles Health Board",Calculations!$E$2="Shetland Islands Local Authority",Calculations!$E$2="Eilean Siar Local Authority"),OR($F66=1,$F66=5)),0,hosp_count(VALUE(LEFT(Options!$B$24,2)),$C66,$E66,$F66,2016,$I66,1,$H66,$G66*$H66, Options!$B$8)))</f>
        <v>8450.6647051239997</v>
      </c>
      <c r="P66" s="90">
        <f>IF(AND(OR(Calculations!$E$2="Orkney Health Board",Calculations!$E$2="Orkney Islands Local Authority"),$F66=1),0,IF(AND(OR(Calculations!$E$2="Shetland Health Board",Calculations!$E$2="Western Isles Health Board",Calculations!$E$2="Shetland Islands Local Authority",Calculations!$E$2="Eilean Siar Local Authority"),OR($F66=1,$F66=5)),0,hosp_count(VALUE(LEFT(Options!$B$24,2)),$C66,$E66,$F66,2016,$I66+$J66,1,$H66,$G66*$H66, Options!$B$8)))</f>
        <v>8402.5687262149004</v>
      </c>
      <c r="Q66" s="83">
        <f>IF(AND(OR(Calculations!$E$2="Orkney Health Board",Calculations!$E$2="Orkney Islands Local Authority"),$F66=1),0,IF(AND(OR(Calculations!$E$2="Shetland Health Board",Calculations!$E$2="Western Isles Health Board",Calculations!$E$2="Shetland Islands Local Authority",Calculations!$E$2="Eilean Siar Local Authority"),OR($F66=1,$F66=5)),0,prem_mort(VALUE(LEFT(Options!$B$24,2)),$C66,$E66,$F66,2016,$I66,1,$H66,$G66*$H66,Options!$B$8)))</f>
        <v>44.731065694999998</v>
      </c>
      <c r="R66" s="84">
        <f>IF(AND(OR(Calculations!$E$2="Orkney Health Board",Calculations!$E$2="Orkney Islands Local Authority"),$F66=1),0,IF(AND(OR(Calculations!$E$2="Shetland Health Board",Calculations!$E$2="Western Isles Health Board",Calculations!$E$2="Shetland Islands Local Authority",Calculations!$E$2="Eilean Siar Local Authority"),OR($F66=1,$F66=5)),0,prem_mort(VALUE(LEFT(Options!$B$24,2)),$C66,$E66,$F66,2016,$I66+$J66,1,$H66,$G66*$H66,Options!$B$8)))</f>
        <v>43.090209428400001</v>
      </c>
      <c r="S66" s="83">
        <f t="shared" si="129"/>
        <v>108.46524174345296</v>
      </c>
      <c r="T66" s="75">
        <f t="shared" si="130"/>
        <v>104.4864438128031</v>
      </c>
      <c r="U66" s="75">
        <f t="shared" si="131"/>
        <v>5293.1032547543646</v>
      </c>
      <c r="V66" s="75">
        <f t="shared" si="132"/>
        <v>5098.9379356326381</v>
      </c>
      <c r="W66" s="75">
        <f t="shared" si="133"/>
        <v>20491.427510000001</v>
      </c>
      <c r="X66" s="75">
        <f t="shared" si="134"/>
        <v>20374.802924866392</v>
      </c>
      <c r="Y66" s="75">
        <f t="shared" si="135"/>
        <v>108.46524174345296</v>
      </c>
      <c r="Z66" s="84">
        <f t="shared" si="136"/>
        <v>104.4864438128031</v>
      </c>
      <c r="AA66" s="83">
        <f t="shared" si="137"/>
        <v>705024.07133244432</v>
      </c>
      <c r="AB66" s="75">
        <f t="shared" si="138"/>
        <v>679161.88478322013</v>
      </c>
      <c r="AC66" s="75">
        <f t="shared" si="139"/>
        <v>34405171.155903369</v>
      </c>
      <c r="AD66" s="75">
        <f t="shared" si="124"/>
        <v>33143096.581612147</v>
      </c>
      <c r="AE66" s="75">
        <f t="shared" si="125"/>
        <v>133194278.81500001</v>
      </c>
      <c r="AF66" s="75">
        <f t="shared" si="126"/>
        <v>132436219.01163155</v>
      </c>
      <c r="AG66" s="75">
        <f t="shared" si="127"/>
        <v>705024.07133244432</v>
      </c>
      <c r="AH66" s="75">
        <f t="shared" si="128"/>
        <v>679161.88478322013</v>
      </c>
      <c r="AI66" s="84">
        <v>6500</v>
      </c>
      <c r="AJ66" s="133"/>
      <c r="AK66" s="134"/>
      <c r="AL66" s="75"/>
      <c r="AM66" s="75"/>
      <c r="AN66" s="134"/>
      <c r="AO66" s="134"/>
      <c r="AP66" s="75"/>
      <c r="AQ66" s="84"/>
    </row>
    <row r="67" spans="2:43" x14ac:dyDescent="0.35">
      <c r="B67" s="5" t="s">
        <v>66</v>
      </c>
      <c r="C67" s="15">
        <v>36.918118</v>
      </c>
      <c r="D67" s="15">
        <v>81.898120000000006</v>
      </c>
      <c r="E67" t="s">
        <v>171</v>
      </c>
      <c r="F67">
        <v>1</v>
      </c>
      <c r="G67" s="15">
        <f>HLOOKUP(Calculations!$E$2,'Prevalence Rates'!$C$3:$BC$249,'Prevalence Rates'!$BD67,FALSE)</f>
        <v>0.37145601041031062</v>
      </c>
      <c r="H67">
        <f>HLOOKUP(Calculations!$E$2,'Population 2016'!$C$3:$BC$249,'Population 2016'!BD67,FALSE)</f>
        <v>35038</v>
      </c>
      <c r="I67">
        <v>0</v>
      </c>
      <c r="J67">
        <f>HLOOKUP(Results!E$4,Targeting!$C$3:$F$249,Targeting!$G67,FALSE)</f>
        <v>7070</v>
      </c>
      <c r="K67" s="89">
        <f>IF(AND(OR(Calculations!$E$2="Orkney Health Board",Calculations!$E$2="Orkney Islands Local Authority"),$F67=1),0,IF(AND(OR(Calculations!$E$2="Shetland Health Board",Calculations!$E$2="Western Isles Health Board",Calculations!$E$2="Shetland Islands Local Authority",Calculations!$E$2="Eilean Siar Local Authority"),OR($F67=1,$F67=5)),0,new_ci(VALUE(LEFT(Options!$B$24,2)),$C67,$E67,$F67,2016,$I67,1,$H67,$G67*$H67,Options!$B$8)))</f>
        <v>57.725581131799999</v>
      </c>
      <c r="L67" s="90">
        <f>IF(AND(OR(Calculations!$E$2="Orkney Health Board",Calculations!$E$2="Orkney Islands Local Authority"),$F67=1),0,IF(AND(OR(Calculations!$E$2="Shetland Health Board",Calculations!$E$2="Western Isles Health Board",Calculations!$E$2="Shetland Islands Local Authority",Calculations!$E$2="Eilean Siar Local Authority"),OR($F67=1,$F67=5)),0,new_ci(VALUE(LEFT(Options!$B$24,2)),$C67,$E67,$F67,2016,$I67+$J67,1,$H67,$G67*$H67,Options!$B$8)))</f>
        <v>55.7199204048</v>
      </c>
      <c r="M67" s="83">
        <f>IF(AND(OR(Calculations!$E$2="Orkney Health Board",Calculations!$E$2="Orkney Islands Local Authority"),$F67=1),0,IF(AND(OR(Calculations!$E$2="Shetland Health Board",Calculations!$E$2="Western Isles Health Board",Calculations!$E$2="Shetland Islands Local Authority",Calculations!$E$2="Eilean Siar Local Authority"),OR($F67=1,$F67=5)),0,new_yllv2(VALUE(LEFT(Options!$B$24,2)),$C67,$D67,$E67,$F67,2016,$I67,1,$H67,$G67*$H67,Options!$B$8)))</f>
        <v>2538.7711736277001</v>
      </c>
      <c r="N67" s="84">
        <f>IF(AND(OR(Calculations!$E$2="Orkney Health Board",Calculations!$E$2="Orkney Islands Local Authority"),$F67=1),0,IF(AND(OR(Calculations!$E$2="Shetland Health Board",Calculations!$E$2="Western Isles Health Board",Calculations!$E$2="Shetland Islands Local Authority",Calculations!$E$2="Eilean Siar Local Authority"),OR($F67=1,$F67=5)),0,new_yllv2(VALUE(LEFT(Options!$B$24,2)),$C67,$D67,$E67,$F67,2016,$I67+$J67,1,$H67,$G67*$H67,Options!$B$8)))</f>
        <v>2450.5622108429002</v>
      </c>
      <c r="O67" s="90">
        <f>IF(AND(OR(Calculations!$E$2="Orkney Health Board",Calculations!$E$2="Orkney Islands Local Authority"),$F67=1),0,IF(AND(OR(Calculations!$E$2="Shetland Health Board",Calculations!$E$2="Western Isles Health Board",Calculations!$E$2="Shetland Islands Local Authority",Calculations!$E$2="Eilean Siar Local Authority"),OR($F67=1,$F67=5)),0,hosp_count(VALUE(LEFT(Options!$B$24,2)),$C67,$E67,$F67,2016,$I67,1,$H67,$G67*$H67, Options!$B$8)))</f>
        <v>8125.2852417628001</v>
      </c>
      <c r="P67" s="90">
        <f>IF(AND(OR(Calculations!$E$2="Orkney Health Board",Calculations!$E$2="Orkney Islands Local Authority"),$F67=1),0,IF(AND(OR(Calculations!$E$2="Shetland Health Board",Calculations!$E$2="Western Isles Health Board",Calculations!$E$2="Shetland Islands Local Authority",Calculations!$E$2="Eilean Siar Local Authority"),OR($F67=1,$F67=5)),0,hosp_count(VALUE(LEFT(Options!$B$24,2)),$C67,$E67,$F67,2016,$I67+$J67,1,$H67,$G67*$H67, Options!$B$8)))</f>
        <v>8080.1448325676001</v>
      </c>
      <c r="Q67" s="83">
        <f>IF(AND(OR(Calculations!$E$2="Orkney Health Board",Calculations!$E$2="Orkney Islands Local Authority"),$F67=1),0,IF(AND(OR(Calculations!$E$2="Shetland Health Board",Calculations!$E$2="Western Isles Health Board",Calculations!$E$2="Shetland Islands Local Authority",Calculations!$E$2="Eilean Siar Local Authority"),OR($F67=1,$F67=5)),0,prem_mort(VALUE(LEFT(Options!$B$24,2)),$C67,$E67,$F67,2016,$I67,1,$H67,$G67*$H67,Options!$B$8)))</f>
        <v>57.725581131799999</v>
      </c>
      <c r="R67" s="84">
        <f>IF(AND(OR(Calculations!$E$2="Orkney Health Board",Calculations!$E$2="Orkney Islands Local Authority"),$F67=1),0,IF(AND(OR(Calculations!$E$2="Shetland Health Board",Calculations!$E$2="Western Isles Health Board",Calculations!$E$2="Shetland Islands Local Authority",Calculations!$E$2="Eilean Siar Local Authority"),OR($F67=1,$F67=5)),0,prem_mort(VALUE(LEFT(Options!$B$24,2)),$C67,$E67,$F67,2016,$I67+$J67,1,$H67,$G67*$H67,Options!$B$8)))</f>
        <v>55.7199204048</v>
      </c>
      <c r="S67" s="83">
        <f t="shared" si="129"/>
        <v>164.75135890119299</v>
      </c>
      <c r="T67" s="75">
        <f t="shared" si="130"/>
        <v>159.02711457503281</v>
      </c>
      <c r="U67" s="75">
        <f t="shared" si="131"/>
        <v>7245.7650939771111</v>
      </c>
      <c r="V67" s="75">
        <f t="shared" si="132"/>
        <v>6994.0128170640455</v>
      </c>
      <c r="W67" s="75">
        <f t="shared" si="133"/>
        <v>23189.923060000001</v>
      </c>
      <c r="X67" s="75">
        <f t="shared" si="134"/>
        <v>23061.090337826361</v>
      </c>
      <c r="Y67" s="75">
        <f t="shared" si="135"/>
        <v>164.75135890119299</v>
      </c>
      <c r="Z67" s="84">
        <f t="shared" si="136"/>
        <v>159.02711457503281</v>
      </c>
      <c r="AA67" s="83">
        <f t="shared" si="137"/>
        <v>1153259.512308351</v>
      </c>
      <c r="AB67" s="75">
        <f t="shared" si="138"/>
        <v>1113189.8020252297</v>
      </c>
      <c r="AC67" s="75">
        <f t="shared" si="139"/>
        <v>50720355.657839775</v>
      </c>
      <c r="AD67" s="75">
        <f t="shared" si="124"/>
        <v>48958089.719448321</v>
      </c>
      <c r="AE67" s="75">
        <f t="shared" si="125"/>
        <v>162329461.42000002</v>
      </c>
      <c r="AF67" s="75">
        <f t="shared" si="126"/>
        <v>161427632.36478454</v>
      </c>
      <c r="AG67" s="75">
        <f t="shared" si="127"/>
        <v>1153259.512308351</v>
      </c>
      <c r="AH67" s="75">
        <f t="shared" si="128"/>
        <v>1113189.8020252297</v>
      </c>
      <c r="AI67" s="84">
        <v>7000</v>
      </c>
      <c r="AJ67" s="133"/>
      <c r="AK67" s="134"/>
      <c r="AL67" s="75"/>
      <c r="AM67" s="75"/>
      <c r="AN67" s="134"/>
      <c r="AO67" s="134"/>
      <c r="AP67" s="75"/>
      <c r="AQ67" s="84"/>
    </row>
    <row r="68" spans="2:43" x14ac:dyDescent="0.35">
      <c r="B68" s="5" t="s">
        <v>67</v>
      </c>
      <c r="C68" s="15">
        <v>42.077438000000001</v>
      </c>
      <c r="D68" s="15">
        <v>82.30744</v>
      </c>
      <c r="E68" t="s">
        <v>171</v>
      </c>
      <c r="F68">
        <v>1</v>
      </c>
      <c r="G68" s="15">
        <f>HLOOKUP(Calculations!$E$2,'Prevalence Rates'!$C$3:$BC$249,'Prevalence Rates'!$BD68,FALSE)</f>
        <v>0.37145601041031062</v>
      </c>
      <c r="H68">
        <f>HLOOKUP(Calculations!$E$2,'Population 2016'!$C$3:$BC$249,'Population 2016'!BD68,FALSE)</f>
        <v>33663</v>
      </c>
      <c r="I68">
        <v>0</v>
      </c>
      <c r="J68">
        <f>HLOOKUP(Results!E$4,Targeting!$C$3:$F$249,Targeting!$G68,FALSE)</f>
        <v>6792</v>
      </c>
      <c r="K68" s="89">
        <f>IF(AND(OR(Calculations!$E$2="Orkney Health Board",Calculations!$E$2="Orkney Islands Local Authority"),$F68=1),0,IF(AND(OR(Calculations!$E$2="Shetland Health Board",Calculations!$E$2="Western Isles Health Board",Calculations!$E$2="Shetland Islands Local Authority",Calculations!$E$2="Eilean Siar Local Authority"),OR($F68=1,$F68=5)),0,new_ci(VALUE(LEFT(Options!$B$24,2)),$C68,$E68,$F68,2016,$I68,1,$H68,$G68*$H68,Options!$B$8)))</f>
        <v>85.969759466400006</v>
      </c>
      <c r="L68" s="90">
        <f>IF(AND(OR(Calculations!$E$2="Orkney Health Board",Calculations!$E$2="Orkney Islands Local Authority"),$F68=1),0,IF(AND(OR(Calculations!$E$2="Shetland Health Board",Calculations!$E$2="Western Isles Health Board",Calculations!$E$2="Shetland Islands Local Authority",Calculations!$E$2="Eilean Siar Local Authority"),OR($F68=1,$F68=5)),0,new_ci(VALUE(LEFT(Options!$B$24,2)),$C68,$E68,$F68,2016,$I68+$J68,1,$H68,$G68*$H68,Options!$B$8)))</f>
        <v>82.985049705600005</v>
      </c>
      <c r="M68" s="83">
        <f>IF(AND(OR(Calculations!$E$2="Orkney Health Board",Calculations!$E$2="Orkney Islands Local Authority"),$F68=1),0,IF(AND(OR(Calculations!$E$2="Shetland Health Board",Calculations!$E$2="Western Isles Health Board",Calculations!$E$2="Shetland Islands Local Authority",Calculations!$E$2="Eilean Siar Local Authority"),OR($F68=1,$F68=5)),0,new_yllv2(VALUE(LEFT(Options!$B$24,2)),$C68,$D68,$E68,$F68,2016,$I68,1,$H68,$G68*$H68,Options!$B$8)))</f>
        <v>3372.5938358064</v>
      </c>
      <c r="N68" s="84">
        <f>IF(AND(OR(Calculations!$E$2="Orkney Health Board",Calculations!$E$2="Orkney Islands Local Authority"),$F68=1),0,IF(AND(OR(Calculations!$E$2="Shetland Health Board",Calculations!$E$2="Western Isles Health Board",Calculations!$E$2="Shetland Islands Local Authority",Calculations!$E$2="Eilean Siar Local Authority"),OR($F68=1,$F68=5)),0,new_yllv2(VALUE(LEFT(Options!$B$24,2)),$C68,$D68,$E68,$F68,2016,$I68+$J68,1,$H68,$G68*$H68,Options!$B$8)))</f>
        <v>3255.5036659207999</v>
      </c>
      <c r="O68" s="90">
        <f>IF(AND(OR(Calculations!$E$2="Orkney Health Board",Calculations!$E$2="Orkney Islands Local Authority"),$F68=1),0,IF(AND(OR(Calculations!$E$2="Shetland Health Board",Calculations!$E$2="Western Isles Health Board",Calculations!$E$2="Shetland Islands Local Authority",Calculations!$E$2="Eilean Siar Local Authority"),OR($F68=1,$F68=5)),0,hosp_count(VALUE(LEFT(Options!$B$24,2)),$C68,$E68,$F68,2016,$I68,1,$H68,$G68*$H68, Options!$B$8)))</f>
        <v>8888.1852506181003</v>
      </c>
      <c r="P68" s="90">
        <f>IF(AND(OR(Calculations!$E$2="Orkney Health Board",Calculations!$E$2="Orkney Islands Local Authority"),$F68=1),0,IF(AND(OR(Calculations!$E$2="Shetland Health Board",Calculations!$E$2="Western Isles Health Board",Calculations!$E$2="Shetland Islands Local Authority",Calculations!$E$2="Eilean Siar Local Authority"),OR($F68=1,$F68=5)),0,hosp_count(VALUE(LEFT(Options!$B$24,2)),$C68,$E68,$F68,2016,$I68+$J68,1,$H68,$G68*$H68, Options!$B$8)))</f>
        <v>8838.8105210211997</v>
      </c>
      <c r="Q68" s="83">
        <f>IF(AND(OR(Calculations!$E$2="Orkney Health Board",Calculations!$E$2="Orkney Islands Local Authority"),$F68=1),0,IF(AND(OR(Calculations!$E$2="Shetland Health Board",Calculations!$E$2="Western Isles Health Board",Calculations!$E$2="Shetland Islands Local Authority",Calculations!$E$2="Eilean Siar Local Authority"),OR($F68=1,$F68=5)),0,prem_mort(VALUE(LEFT(Options!$B$24,2)),$C68,$E68,$F68,2016,$I68,1,$H68,$G68*$H68,Options!$B$8)))</f>
        <v>85.969759466400006</v>
      </c>
      <c r="R68" s="84">
        <f>IF(AND(OR(Calculations!$E$2="Orkney Health Board",Calculations!$E$2="Orkney Islands Local Authority"),$F68=1),0,IF(AND(OR(Calculations!$E$2="Shetland Health Board",Calculations!$E$2="Western Isles Health Board",Calculations!$E$2="Shetland Islands Local Authority",Calculations!$E$2="Eilean Siar Local Authority"),OR($F68=1,$F68=5)),0,prem_mort(VALUE(LEFT(Options!$B$24,2)),$C68,$E68,$F68,2016,$I68+$J68,1,$H68,$G68*$H68,Options!$B$8)))</f>
        <v>82.985049705600005</v>
      </c>
      <c r="S68" s="83">
        <f t="shared" si="129"/>
        <v>255.38353523571874</v>
      </c>
      <c r="T68" s="75">
        <f t="shared" si="130"/>
        <v>246.51709504678729</v>
      </c>
      <c r="U68" s="75">
        <f t="shared" si="131"/>
        <v>10018.696598064344</v>
      </c>
      <c r="V68" s="75">
        <f t="shared" si="132"/>
        <v>9670.8661317196929</v>
      </c>
      <c r="W68" s="75">
        <f t="shared" si="133"/>
        <v>26403.425869999999</v>
      </c>
      <c r="X68" s="75">
        <f t="shared" si="134"/>
        <v>26256.752282984879</v>
      </c>
      <c r="Y68" s="75">
        <f t="shared" si="135"/>
        <v>255.38353523571874</v>
      </c>
      <c r="Z68" s="84">
        <f t="shared" si="136"/>
        <v>246.51709504678729</v>
      </c>
      <c r="AA68" s="83">
        <f t="shared" si="137"/>
        <v>1787684.7466500311</v>
      </c>
      <c r="AB68" s="75">
        <f t="shared" si="138"/>
        <v>1725619.665327511</v>
      </c>
      <c r="AC68" s="75">
        <f t="shared" si="139"/>
        <v>70130876.186450407</v>
      </c>
      <c r="AD68" s="75">
        <f t="shared" si="124"/>
        <v>67696062.922037855</v>
      </c>
      <c r="AE68" s="75">
        <f t="shared" si="125"/>
        <v>184823981.09</v>
      </c>
      <c r="AF68" s="75">
        <f t="shared" si="126"/>
        <v>183797265.98089415</v>
      </c>
      <c r="AG68" s="75">
        <f t="shared" si="127"/>
        <v>1787684.7466500311</v>
      </c>
      <c r="AH68" s="75">
        <f t="shared" si="128"/>
        <v>1725619.665327511</v>
      </c>
      <c r="AI68" s="84">
        <v>7000</v>
      </c>
      <c r="AJ68" s="133"/>
      <c r="AK68" s="134"/>
      <c r="AL68" s="75"/>
      <c r="AM68" s="75"/>
      <c r="AN68" s="134"/>
      <c r="AO68" s="134"/>
      <c r="AP68" s="75"/>
      <c r="AQ68" s="84"/>
    </row>
    <row r="69" spans="2:43" x14ac:dyDescent="0.35">
      <c r="B69" s="5" t="s">
        <v>68</v>
      </c>
      <c r="C69" s="15">
        <v>47.025772000000003</v>
      </c>
      <c r="D69" s="15">
        <v>82.585769999999997</v>
      </c>
      <c r="E69" t="s">
        <v>171</v>
      </c>
      <c r="F69">
        <v>1</v>
      </c>
      <c r="G69" s="15">
        <f>HLOOKUP(Calculations!$E$2,'Prevalence Rates'!$C$3:$BC$249,'Prevalence Rates'!$BD69,FALSE)</f>
        <v>0.41902710978601865</v>
      </c>
      <c r="H69">
        <f>HLOOKUP(Calculations!$E$2,'Population 2016'!$C$3:$BC$249,'Population 2016'!BD69,FALSE)</f>
        <v>39197</v>
      </c>
      <c r="I69">
        <v>0</v>
      </c>
      <c r="J69">
        <f>HLOOKUP(Results!E$4,Targeting!$C$3:$F$249,Targeting!$G69,FALSE)</f>
        <v>7909</v>
      </c>
      <c r="K69" s="89">
        <f>IF(AND(OR(Calculations!$E$2="Orkney Health Board",Calculations!$E$2="Orkney Islands Local Authority"),$F69=1),0,IF(AND(OR(Calculations!$E$2="Shetland Health Board",Calculations!$E$2="Western Isles Health Board",Calculations!$E$2="Shetland Islands Local Authority",Calculations!$E$2="Eilean Siar Local Authority"),OR($F69=1,$F69=5)),0,new_ci(VALUE(LEFT(Options!$B$24,2)),$C69,$E69,$F69,2016,$I69,1,$H69,$G69*$H69,Options!$B$8)))</f>
        <v>152.37574011699999</v>
      </c>
      <c r="L69" s="90">
        <f>IF(AND(OR(Calculations!$E$2="Orkney Health Board",Calculations!$E$2="Orkney Islands Local Authority"),$F69=1),0,IF(AND(OR(Calculations!$E$2="Shetland Health Board",Calculations!$E$2="Western Isles Health Board",Calculations!$E$2="Shetland Islands Local Authority",Calculations!$E$2="Eilean Siar Local Authority"),OR($F69=1,$F69=5)),0,new_ci(VALUE(LEFT(Options!$B$24,2)),$C69,$E69,$F69,2016,$I69+$J69,1,$H69,$G69*$H69,Options!$B$8)))</f>
        <v>147.23909295959999</v>
      </c>
      <c r="M69" s="83">
        <f>IF(AND(OR(Calculations!$E$2="Orkney Health Board",Calculations!$E$2="Orkney Islands Local Authority"),$F69=1),0,IF(AND(OR(Calculations!$E$2="Shetland Health Board",Calculations!$E$2="Western Isles Health Board",Calculations!$E$2="Shetland Islands Local Authority",Calculations!$E$2="Eilean Siar Local Authority"),OR($F69=1,$F69=5)),0,new_yllv2(VALUE(LEFT(Options!$B$24,2)),$C69,$D69,$E69,$F69,2016,$I69,1,$H69,$G69*$H69,Options!$B$8)))</f>
        <v>5266.1052736920001</v>
      </c>
      <c r="N69" s="84">
        <f>IF(AND(OR(Calculations!$E$2="Orkney Health Board",Calculations!$E$2="Orkney Islands Local Authority"),$F69=1),0,IF(AND(OR(Calculations!$E$2="Shetland Health Board",Calculations!$E$2="Western Isles Health Board",Calculations!$E$2="Shetland Islands Local Authority",Calculations!$E$2="Eilean Siar Local Authority"),OR($F69=1,$F69=5)),0,new_yllv2(VALUE(LEFT(Options!$B$24,2)),$C69,$D69,$E69,$F69,2016,$I69+$J69,1,$H69,$G69*$H69,Options!$B$8)))</f>
        <v>5088.5827582055999</v>
      </c>
      <c r="O69" s="90">
        <f>IF(AND(OR(Calculations!$E$2="Orkney Health Board",Calculations!$E$2="Orkney Islands Local Authority"),$F69=1),0,IF(AND(OR(Calculations!$E$2="Shetland Health Board",Calculations!$E$2="Western Isles Health Board",Calculations!$E$2="Shetland Islands Local Authority",Calculations!$E$2="Eilean Siar Local Authority"),OR($F69=1,$F69=5)),0,hosp_count(VALUE(LEFT(Options!$B$24,2)),$C69,$E69,$F69,2016,$I69,1,$H69,$G69*$H69, Options!$B$8)))</f>
        <v>11721.123672973999</v>
      </c>
      <c r="P69" s="90">
        <f>IF(AND(OR(Calculations!$E$2="Orkney Health Board",Calculations!$E$2="Orkney Islands Local Authority"),$F69=1),0,IF(AND(OR(Calculations!$E$2="Shetland Health Board",Calculations!$E$2="Western Isles Health Board",Calculations!$E$2="Shetland Islands Local Authority",Calculations!$E$2="Eilean Siar Local Authority"),OR($F69=1,$F69=5)),0,hosp_count(VALUE(LEFT(Options!$B$24,2)),$C69,$E69,$F69,2016,$I69+$J69,1,$H69,$G69*$H69, Options!$B$8)))</f>
        <v>11656.8579813544</v>
      </c>
      <c r="Q69" s="83">
        <f>IF(AND(OR(Calculations!$E$2="Orkney Health Board",Calculations!$E$2="Orkney Islands Local Authority"),$F69=1),0,IF(AND(OR(Calculations!$E$2="Shetland Health Board",Calculations!$E$2="Western Isles Health Board",Calculations!$E$2="Shetland Islands Local Authority",Calculations!$E$2="Eilean Siar Local Authority"),OR($F69=1,$F69=5)),0,prem_mort(VALUE(LEFT(Options!$B$24,2)),$C69,$E69,$F69,2016,$I69,1,$H69,$G69*$H69,Options!$B$8)))</f>
        <v>152.37574011699999</v>
      </c>
      <c r="R69" s="84">
        <f>IF(AND(OR(Calculations!$E$2="Orkney Health Board",Calculations!$E$2="Orkney Islands Local Authority"),$F69=1),0,IF(AND(OR(Calculations!$E$2="Shetland Health Board",Calculations!$E$2="Western Isles Health Board",Calculations!$E$2="Shetland Islands Local Authority",Calculations!$E$2="Eilean Siar Local Authority"),OR($F69=1,$F69=5)),0,prem_mort(VALUE(LEFT(Options!$B$24,2)),$C69,$E69,$F69,2016,$I69+$J69,1,$H69,$G69*$H69,Options!$B$8)))</f>
        <v>147.23909295959999</v>
      </c>
      <c r="S69" s="83">
        <f t="shared" si="129"/>
        <v>388.74337351583029</v>
      </c>
      <c r="T69" s="75">
        <f t="shared" si="130"/>
        <v>375.63867887746505</v>
      </c>
      <c r="U69" s="75">
        <f t="shared" si="131"/>
        <v>13434.970211220247</v>
      </c>
      <c r="V69" s="75">
        <f t="shared" si="132"/>
        <v>12982.071990727862</v>
      </c>
      <c r="W69" s="75">
        <f t="shared" si="133"/>
        <v>29903.1142</v>
      </c>
      <c r="X69" s="75">
        <f t="shared" si="134"/>
        <v>29739.15856150828</v>
      </c>
      <c r="Y69" s="75">
        <f t="shared" si="135"/>
        <v>388.74337351583029</v>
      </c>
      <c r="Z69" s="84">
        <f t="shared" si="136"/>
        <v>375.63867887746505</v>
      </c>
      <c r="AA69" s="83">
        <f t="shared" si="137"/>
        <v>2721203.6146108122</v>
      </c>
      <c r="AB69" s="75">
        <f t="shared" si="138"/>
        <v>2629470.7521422552</v>
      </c>
      <c r="AC69" s="75">
        <f t="shared" si="139"/>
        <v>94044791.478541732</v>
      </c>
      <c r="AD69" s="75">
        <f t="shared" si="124"/>
        <v>90874503.935095027</v>
      </c>
      <c r="AE69" s="75">
        <f t="shared" si="125"/>
        <v>209321799.40000001</v>
      </c>
      <c r="AF69" s="75">
        <f t="shared" si="126"/>
        <v>208174109.93055797</v>
      </c>
      <c r="AG69" s="75">
        <f t="shared" si="127"/>
        <v>2721203.6146108122</v>
      </c>
      <c r="AH69" s="75">
        <f t="shared" si="128"/>
        <v>2629470.7521422552</v>
      </c>
      <c r="AI69" s="84">
        <v>7000</v>
      </c>
      <c r="AJ69" s="133"/>
      <c r="AK69" s="134"/>
      <c r="AL69" s="75"/>
      <c r="AM69" s="75"/>
      <c r="AN69" s="134"/>
      <c r="AO69" s="134"/>
      <c r="AP69" s="75"/>
      <c r="AQ69" s="84"/>
    </row>
    <row r="70" spans="2:43" x14ac:dyDescent="0.35">
      <c r="B70" s="5" t="s">
        <v>69</v>
      </c>
      <c r="C70" s="15">
        <v>51.990825999999998</v>
      </c>
      <c r="D70" s="15">
        <v>82.980829999999997</v>
      </c>
      <c r="E70" t="s">
        <v>171</v>
      </c>
      <c r="F70">
        <v>1</v>
      </c>
      <c r="G70" s="15">
        <f>HLOOKUP(Calculations!$E$2,'Prevalence Rates'!$C$3:$BC$249,'Prevalence Rates'!$BD70,FALSE)</f>
        <v>0.41902710978601865</v>
      </c>
      <c r="H70">
        <f>HLOOKUP(Calculations!$E$2,'Population 2016'!$C$3:$BC$249,'Population 2016'!BD70,FALSE)</f>
        <v>39704</v>
      </c>
      <c r="I70">
        <v>0</v>
      </c>
      <c r="J70">
        <f>HLOOKUP(Results!E$4,Targeting!$C$3:$F$249,Targeting!$G70,FALSE)</f>
        <v>8011</v>
      </c>
      <c r="K70" s="89">
        <f>IF(AND(OR(Calculations!$E$2="Orkney Health Board",Calculations!$E$2="Orkney Islands Local Authority"),$F70=1),0,IF(AND(OR(Calculations!$E$2="Shetland Health Board",Calculations!$E$2="Western Isles Health Board",Calculations!$E$2="Shetland Islands Local Authority",Calculations!$E$2="Eilean Siar Local Authority"),OR($F70=1,$F70=5)),0,new_ci(VALUE(LEFT(Options!$B$24,2)),$C70,$E70,$F70,2016,$I70,1,$H70,$G70*$H70,Options!$B$8)))</f>
        <v>235.18925242719999</v>
      </c>
      <c r="L70" s="90">
        <f>IF(AND(OR(Calculations!$E$2="Orkney Health Board",Calculations!$E$2="Orkney Islands Local Authority"),$F70=1),0,IF(AND(OR(Calculations!$E$2="Shetland Health Board",Calculations!$E$2="Western Isles Health Board",Calculations!$E$2="Shetland Islands Local Authority",Calculations!$E$2="Eilean Siar Local Authority"),OR($F70=1,$F70=5)),0,new_ci(VALUE(LEFT(Options!$B$24,2)),$C70,$E70,$F70,2016,$I70+$J70,1,$H70,$G70*$H70,Options!$B$8)))</f>
        <v>227.27288156360001</v>
      </c>
      <c r="M70" s="83">
        <f>IF(AND(OR(Calculations!$E$2="Orkney Health Board",Calculations!$E$2="Orkney Islands Local Authority"),$F70=1),0,IF(AND(OR(Calculations!$E$2="Shetland Health Board",Calculations!$E$2="Western Isles Health Board",Calculations!$E$2="Shetland Islands Local Authority",Calculations!$E$2="Eilean Siar Local Authority"),OR($F70=1,$F70=5)),0,new_yllv2(VALUE(LEFT(Options!$B$24,2)),$C70,$D70,$E70,$F70,2016,$I70,1,$H70,$G70*$H70,Options!$B$8)))</f>
        <v>7053.3266210487</v>
      </c>
      <c r="N70" s="84">
        <f>IF(AND(OR(Calculations!$E$2="Orkney Health Board",Calculations!$E$2="Orkney Islands Local Authority"),$F70=1),0,IF(AND(OR(Calculations!$E$2="Shetland Health Board",Calculations!$E$2="Western Isles Health Board",Calculations!$E$2="Shetland Islands Local Authority",Calculations!$E$2="Eilean Siar Local Authority"),OR($F70=1,$F70=5)),0,new_yllv2(VALUE(LEFT(Options!$B$24,2)),$C70,$D70,$E70,$F70,2016,$I70+$J70,1,$H70,$G70*$H70,Options!$B$8)))</f>
        <v>6815.9146271838999</v>
      </c>
      <c r="O70" s="90">
        <f>IF(AND(OR(Calculations!$E$2="Orkney Health Board",Calculations!$E$2="Orkney Islands Local Authority"),$F70=1),0,IF(AND(OR(Calculations!$E$2="Shetland Health Board",Calculations!$E$2="Western Isles Health Board",Calculations!$E$2="Shetland Islands Local Authority",Calculations!$E$2="Eilean Siar Local Authority"),OR($F70=1,$F70=5)),0,hosp_count(VALUE(LEFT(Options!$B$24,2)),$C70,$E70,$F70,2016,$I70,1,$H70,$G70*$H70, Options!$B$8)))</f>
        <v>13452.080933396001</v>
      </c>
      <c r="P70" s="90">
        <f>IF(AND(OR(Calculations!$E$2="Orkney Health Board",Calculations!$E$2="Orkney Islands Local Authority"),$F70=1),0,IF(AND(OR(Calculations!$E$2="Shetland Health Board",Calculations!$E$2="Western Isles Health Board",Calculations!$E$2="Shetland Islands Local Authority",Calculations!$E$2="Eilean Siar Local Authority"),OR($F70=1,$F70=5)),0,hosp_count(VALUE(LEFT(Options!$B$24,2)),$C70,$E70,$F70,2016,$I70+$J70,1,$H70,$G70*$H70, Options!$B$8)))</f>
        <v>13378.327348245901</v>
      </c>
      <c r="Q70" s="83">
        <f>IF(AND(OR(Calculations!$E$2="Orkney Health Board",Calculations!$E$2="Orkney Islands Local Authority"),$F70=1),0,IF(AND(OR(Calculations!$E$2="Shetland Health Board",Calculations!$E$2="Western Isles Health Board",Calculations!$E$2="Shetland Islands Local Authority",Calculations!$E$2="Eilean Siar Local Authority"),OR($F70=1,$F70=5)),0,prem_mort(VALUE(LEFT(Options!$B$24,2)),$C70,$E70,$F70,2016,$I70,1,$H70,$G70*$H70,Options!$B$8)))</f>
        <v>235.18925242719999</v>
      </c>
      <c r="R70" s="84">
        <f>IF(AND(OR(Calculations!$E$2="Orkney Health Board",Calculations!$E$2="Orkney Islands Local Authority"),$F70=1),0,IF(AND(OR(Calculations!$E$2="Shetland Health Board",Calculations!$E$2="Western Isles Health Board",Calculations!$E$2="Shetland Islands Local Authority",Calculations!$E$2="Eilean Siar Local Authority"),OR($F70=1,$F70=5)),0,prem_mort(VALUE(LEFT(Options!$B$24,2)),$C70,$E70,$F70,2016,$I70+$J70,1,$H70,$G70*$H70,Options!$B$8)))</f>
        <v>227.27288156360001</v>
      </c>
      <c r="S70" s="83">
        <f t="shared" si="129"/>
        <v>592.35656968365913</v>
      </c>
      <c r="T70" s="75">
        <f t="shared" si="130"/>
        <v>572.41809783296389</v>
      </c>
      <c r="U70" s="75">
        <f t="shared" si="131"/>
        <v>17764.775894239119</v>
      </c>
      <c r="V70" s="75">
        <f t="shared" si="132"/>
        <v>17166.821043683005</v>
      </c>
      <c r="W70" s="75">
        <f t="shared" si="133"/>
        <v>33880.921150000002</v>
      </c>
      <c r="X70" s="75">
        <f t="shared" si="134"/>
        <v>33695.162573659829</v>
      </c>
      <c r="Y70" s="75">
        <f t="shared" si="135"/>
        <v>592.35656968365913</v>
      </c>
      <c r="Z70" s="84">
        <f t="shared" si="136"/>
        <v>572.41809783296389</v>
      </c>
      <c r="AA70" s="83">
        <f t="shared" si="137"/>
        <v>4146495.9877856141</v>
      </c>
      <c r="AB70" s="75">
        <f t="shared" si="138"/>
        <v>4006926.6848307471</v>
      </c>
      <c r="AC70" s="75">
        <f t="shared" si="139"/>
        <v>124353431.25967383</v>
      </c>
      <c r="AD70" s="75">
        <f t="shared" si="124"/>
        <v>120167747.30578104</v>
      </c>
      <c r="AE70" s="75">
        <f t="shared" si="125"/>
        <v>237166448.05000001</v>
      </c>
      <c r="AF70" s="75">
        <f t="shared" si="126"/>
        <v>235866138.0156188</v>
      </c>
      <c r="AG70" s="75">
        <f t="shared" si="127"/>
        <v>4146495.9877856141</v>
      </c>
      <c r="AH70" s="75">
        <f t="shared" si="128"/>
        <v>4006926.6848307471</v>
      </c>
      <c r="AI70" s="84">
        <v>7000</v>
      </c>
      <c r="AJ70" s="133"/>
      <c r="AK70" s="134"/>
      <c r="AL70" s="75"/>
      <c r="AM70" s="75"/>
      <c r="AN70" s="134"/>
      <c r="AO70" s="134"/>
      <c r="AP70" s="75"/>
      <c r="AQ70" s="84"/>
    </row>
    <row r="71" spans="2:43" x14ac:dyDescent="0.35">
      <c r="B71" s="5" t="s">
        <v>70</v>
      </c>
      <c r="C71" s="15">
        <v>56.953040999999999</v>
      </c>
      <c r="D71" s="15">
        <v>83.473039999999997</v>
      </c>
      <c r="E71" t="s">
        <v>171</v>
      </c>
      <c r="F71">
        <v>1</v>
      </c>
      <c r="G71" s="15">
        <f>HLOOKUP(Calculations!$E$2,'Prevalence Rates'!$C$3:$BC$249,'Prevalence Rates'!$BD71,FALSE)</f>
        <v>0.4094434826094035</v>
      </c>
      <c r="H71">
        <f>HLOOKUP(Calculations!$E$2,'Population 2016'!$C$3:$BC$249,'Population 2016'!BD71,FALSE)</f>
        <v>35528</v>
      </c>
      <c r="I71">
        <v>0</v>
      </c>
      <c r="J71">
        <f>HLOOKUP(Results!E$4,Targeting!$C$3:$F$249,Targeting!$G71,FALSE)</f>
        <v>7169</v>
      </c>
      <c r="K71" s="89">
        <f>IF(AND(OR(Calculations!$E$2="Orkney Health Board",Calculations!$E$2="Orkney Islands Local Authority"),$F71=1),0,IF(AND(OR(Calculations!$E$2="Shetland Health Board",Calculations!$E$2="Western Isles Health Board",Calculations!$E$2="Shetland Islands Local Authority",Calculations!$E$2="Eilean Siar Local Authority"),OR($F71=1,$F71=5)),0,new_ci(VALUE(LEFT(Options!$B$24,2)),$C71,$E71,$F71,2016,$I71,1,$H71,$G71*$H71,Options!$B$8)))</f>
        <v>320.41746373720002</v>
      </c>
      <c r="L71" s="90">
        <f>IF(AND(OR(Calculations!$E$2="Orkney Health Board",Calculations!$E$2="Orkney Islands Local Authority"),$F71=1),0,IF(AND(OR(Calculations!$E$2="Shetland Health Board",Calculations!$E$2="Western Isles Health Board",Calculations!$E$2="Shetland Islands Local Authority",Calculations!$E$2="Eilean Siar Local Authority"),OR($F71=1,$F71=5)),0,new_ci(VALUE(LEFT(Options!$B$24,2)),$C71,$E71,$F71,2016,$I71+$J71,1,$H71,$G71*$H71,Options!$B$8)))</f>
        <v>309.59476998299999</v>
      </c>
      <c r="M71" s="83">
        <f>IF(AND(OR(Calculations!$E$2="Orkney Health Board",Calculations!$E$2="Orkney Islands Local Authority"),$F71=1),0,IF(AND(OR(Calculations!$E$2="Shetland Health Board",Calculations!$E$2="Western Isles Health Board",Calculations!$E$2="Shetland Islands Local Authority",Calculations!$E$2="Eilean Siar Local Authority"),OR($F71=1,$F71=5)),0,new_yllv2(VALUE(LEFT(Options!$B$24,2)),$C71,$D71,$E71,$F71,2016,$I71,1,$H71,$G71*$H71,Options!$B$8)))</f>
        <v>8177.0533541558998</v>
      </c>
      <c r="N71" s="84">
        <f>IF(AND(OR(Calculations!$E$2="Orkney Health Board",Calculations!$E$2="Orkney Islands Local Authority"),$F71=1),0,IF(AND(OR(Calculations!$E$2="Shetland Health Board",Calculations!$E$2="Western Isles Health Board",Calculations!$E$2="Shetland Islands Local Authority",Calculations!$E$2="Eilean Siar Local Authority"),OR($F71=1,$F71=5)),0,new_yllv2(VALUE(LEFT(Options!$B$24,2)),$C71,$D71,$E71,$F71,2016,$I71+$J71,1,$H71,$G71*$H71,Options!$B$8)))</f>
        <v>7900.8582203714004</v>
      </c>
      <c r="O71" s="90">
        <f>IF(AND(OR(Calculations!$E$2="Orkney Health Board",Calculations!$E$2="Orkney Islands Local Authority"),$F71=1),0,IF(AND(OR(Calculations!$E$2="Shetland Health Board",Calculations!$E$2="Western Isles Health Board",Calculations!$E$2="Shetland Islands Local Authority",Calculations!$E$2="Eilean Siar Local Authority"),OR($F71=1,$F71=5)),0,hosp_count(VALUE(LEFT(Options!$B$24,2)),$C71,$E71,$F71,2016,$I71,1,$H71,$G71*$H71, Options!$B$8)))</f>
        <v>13637.468044908001</v>
      </c>
      <c r="P71" s="90">
        <f>IF(AND(OR(Calculations!$E$2="Orkney Health Board",Calculations!$E$2="Orkney Islands Local Authority"),$F71=1),0,IF(AND(OR(Calculations!$E$2="Shetland Health Board",Calculations!$E$2="Western Isles Health Board",Calculations!$E$2="Shetland Islands Local Authority",Calculations!$E$2="Eilean Siar Local Authority"),OR($F71=1,$F71=5)),0,hosp_count(VALUE(LEFT(Options!$B$24,2)),$C71,$E71,$F71,2016,$I71+$J71,1,$H71,$G71*$H71, Options!$B$8)))</f>
        <v>13562.4948207243</v>
      </c>
      <c r="Q71" s="83">
        <f>IF(AND(OR(Calculations!$E$2="Orkney Health Board",Calculations!$E$2="Orkney Islands Local Authority"),$F71=1),0,IF(AND(OR(Calculations!$E$2="Shetland Health Board",Calculations!$E$2="Western Isles Health Board",Calculations!$E$2="Shetland Islands Local Authority",Calculations!$E$2="Eilean Siar Local Authority"),OR($F71=1,$F71=5)),0,prem_mort(VALUE(LEFT(Options!$B$24,2)),$C71,$E71,$F71,2016,$I71,1,$H71,$G71*$H71,Options!$B$8)))</f>
        <v>320.41746373720002</v>
      </c>
      <c r="R71" s="84">
        <f>IF(AND(OR(Calculations!$E$2="Orkney Health Board",Calculations!$E$2="Orkney Islands Local Authority"),$F71=1),0,IF(AND(OR(Calculations!$E$2="Shetland Health Board",Calculations!$E$2="Western Isles Health Board",Calculations!$E$2="Shetland Islands Local Authority",Calculations!$E$2="Eilean Siar Local Authority"),OR($F71=1,$F71=5)),0,prem_mort(VALUE(LEFT(Options!$B$24,2)),$C71,$E71,$F71,2016,$I71+$J71,1,$H71,$G71*$H71,Options!$B$8)))</f>
        <v>309.59476998299999</v>
      </c>
      <c r="S71" s="83">
        <f t="shared" si="129"/>
        <v>901.87306838887639</v>
      </c>
      <c r="T71" s="75">
        <f t="shared" si="130"/>
        <v>871.41063381839683</v>
      </c>
      <c r="U71" s="75">
        <f t="shared" si="131"/>
        <v>23015.799803411111</v>
      </c>
      <c r="V71" s="75">
        <f t="shared" si="132"/>
        <v>22238.398503634879</v>
      </c>
      <c r="W71" s="75">
        <f t="shared" si="133"/>
        <v>38385.127350000002</v>
      </c>
      <c r="X71" s="75">
        <f t="shared" si="134"/>
        <v>38174.101612036422</v>
      </c>
      <c r="Y71" s="75">
        <f t="shared" si="135"/>
        <v>901.87306838887639</v>
      </c>
      <c r="Z71" s="84">
        <f t="shared" si="136"/>
        <v>871.41063381839683</v>
      </c>
      <c r="AA71" s="83">
        <f t="shared" si="137"/>
        <v>5862174.9445276968</v>
      </c>
      <c r="AB71" s="75">
        <f t="shared" si="138"/>
        <v>5664169.1198195796</v>
      </c>
      <c r="AC71" s="75">
        <f t="shared" si="139"/>
        <v>149602698.72217223</v>
      </c>
      <c r="AD71" s="75">
        <f t="shared" si="124"/>
        <v>144549590.27362671</v>
      </c>
      <c r="AE71" s="75">
        <f t="shared" si="125"/>
        <v>249503327.77500001</v>
      </c>
      <c r="AF71" s="75">
        <f t="shared" si="126"/>
        <v>248131660.47823673</v>
      </c>
      <c r="AG71" s="75">
        <f t="shared" si="127"/>
        <v>5862174.9445276968</v>
      </c>
      <c r="AH71" s="75">
        <f t="shared" si="128"/>
        <v>5664169.1198195796</v>
      </c>
      <c r="AI71" s="84">
        <v>6500</v>
      </c>
      <c r="AJ71" s="133"/>
      <c r="AK71" s="134"/>
      <c r="AL71" s="75"/>
      <c r="AM71" s="75"/>
      <c r="AN71" s="134"/>
      <c r="AO71" s="134"/>
      <c r="AP71" s="75"/>
      <c r="AQ71" s="84"/>
    </row>
    <row r="72" spans="2:43" x14ac:dyDescent="0.35">
      <c r="B72" s="5" t="s">
        <v>71</v>
      </c>
      <c r="C72" s="15">
        <v>61.947387999999997</v>
      </c>
      <c r="D72" s="15">
        <v>84.167389999999997</v>
      </c>
      <c r="E72" t="s">
        <v>171</v>
      </c>
      <c r="F72">
        <v>1</v>
      </c>
      <c r="G72" s="15">
        <f>HLOOKUP(Calculations!$E$2,'Prevalence Rates'!$C$3:$BC$249,'Prevalence Rates'!$BD72,FALSE)</f>
        <v>0.4094434826094035</v>
      </c>
      <c r="H72">
        <f>HLOOKUP(Calculations!$E$2,'Population 2016'!$C$3:$BC$249,'Population 2016'!BD72,FALSE)</f>
        <v>29212</v>
      </c>
      <c r="I72">
        <v>0</v>
      </c>
      <c r="J72">
        <f>HLOOKUP(Results!E$4,Targeting!$C$3:$F$249,Targeting!$G72,FALSE)</f>
        <v>5894</v>
      </c>
      <c r="K72" s="89">
        <f>IF(AND(OR(Calculations!$E$2="Orkney Health Board",Calculations!$E$2="Orkney Islands Local Authority"),$F72=1),0,IF(AND(OR(Calculations!$E$2="Shetland Health Board",Calculations!$E$2="Western Isles Health Board",Calculations!$E$2="Shetland Islands Local Authority",Calculations!$E$2="Eilean Siar Local Authority"),OR($F72=1,$F72=5)),0,new_ci(VALUE(LEFT(Options!$B$24,2)),$C72,$E72,$F72,2016,$I72,1,$H72,$G72*$H72,Options!$B$8)))</f>
        <v>401.8488297321</v>
      </c>
      <c r="L72" s="90">
        <f>IF(AND(OR(Calculations!$E$2="Orkney Health Board",Calculations!$E$2="Orkney Islands Local Authority"),$F72=1),0,IF(AND(OR(Calculations!$E$2="Shetland Health Board",Calculations!$E$2="Western Isles Health Board",Calculations!$E$2="Shetland Islands Local Authority",Calculations!$E$2="Eilean Siar Local Authority"),OR($F72=1,$F72=5)),0,new_ci(VALUE(LEFT(Options!$B$24,2)),$C72,$E72,$F72,2016,$I72+$J72,1,$H72,$G72*$H72,Options!$B$8)))</f>
        <v>388.32408070550002</v>
      </c>
      <c r="M72" s="83">
        <f>IF(AND(OR(Calculations!$E$2="Orkney Health Board",Calculations!$E$2="Orkney Islands Local Authority"),$F72=1),0,IF(AND(OR(Calculations!$E$2="Shetland Health Board",Calculations!$E$2="Western Isles Health Board",Calculations!$E$2="Shetland Islands Local Authority",Calculations!$E$2="Eilean Siar Local Authority"),OR($F72=1,$F72=5)),0,new_yllv2(VALUE(LEFT(Options!$B$24,2)),$C72,$D72,$E72,$F72,2016,$I72,1,$H72,$G72*$H72,Options!$B$8)))</f>
        <v>8527.2329706128003</v>
      </c>
      <c r="N72" s="84">
        <f>IF(AND(OR(Calculations!$E$2="Orkney Health Board",Calculations!$E$2="Orkney Islands Local Authority"),$F72=1),0,IF(AND(OR(Calculations!$E$2="Shetland Health Board",Calculations!$E$2="Western Isles Health Board",Calculations!$E$2="Shetland Islands Local Authority",Calculations!$E$2="Eilean Siar Local Authority"),OR($F72=1,$F72=5)),0,new_yllv2(VALUE(LEFT(Options!$B$24,2)),$C72,$D72,$E72,$F72,2016,$I72+$J72,1,$H72,$G72*$H72,Options!$B$8)))</f>
        <v>8240.2377692189002</v>
      </c>
      <c r="O72" s="90">
        <f>IF(AND(OR(Calculations!$E$2="Orkney Health Board",Calculations!$E$2="Orkney Islands Local Authority"),$F72=1),0,IF(AND(OR(Calculations!$E$2="Shetland Health Board",Calculations!$E$2="Western Isles Health Board",Calculations!$E$2="Shetland Islands Local Authority",Calculations!$E$2="Eilean Siar Local Authority"),OR($F72=1,$F72=5)),0,hosp_count(VALUE(LEFT(Options!$B$24,2)),$C72,$E72,$F72,2016,$I72,1,$H72,$G72*$H72, Options!$B$8)))</f>
        <v>12714.0251895444</v>
      </c>
      <c r="P72" s="90">
        <f>IF(AND(OR(Calculations!$E$2="Orkney Health Board",Calculations!$E$2="Orkney Islands Local Authority"),$F72=1),0,IF(AND(OR(Calculations!$E$2="Shetland Health Board",Calculations!$E$2="Western Isles Health Board",Calculations!$E$2="Shetland Islands Local Authority",Calculations!$E$2="Eilean Siar Local Authority"),OR($F72=1,$F72=5)),0,hosp_count(VALUE(LEFT(Options!$B$24,2)),$C72,$E72,$F72,2016,$I72+$J72,1,$H72,$G72*$H72, Options!$B$8)))</f>
        <v>12644.1349502376</v>
      </c>
      <c r="Q72" s="83">
        <f>IF(AND(OR(Calculations!$E$2="Orkney Health Board",Calculations!$E$2="Orkney Islands Local Authority"),$F72=1),0,IF(AND(OR(Calculations!$E$2="Shetland Health Board",Calculations!$E$2="Western Isles Health Board",Calculations!$E$2="Shetland Islands Local Authority",Calculations!$E$2="Eilean Siar Local Authority"),OR($F72=1,$F72=5)),0,prem_mort(VALUE(LEFT(Options!$B$24,2)),$C72,$E72,$F72,2016,$I72,1,$H72,$G72*$H72,Options!$B$8)))</f>
        <v>401.8488297321</v>
      </c>
      <c r="R72" s="84">
        <f>IF(AND(OR(Calculations!$E$2="Orkney Health Board",Calculations!$E$2="Orkney Islands Local Authority"),$F72=1),0,IF(AND(OR(Calculations!$E$2="Shetland Health Board",Calculations!$E$2="Western Isles Health Board",Calculations!$E$2="Shetland Islands Local Authority",Calculations!$E$2="Eilean Siar Local Authority"),OR($F72=1,$F72=5)),0,prem_mort(VALUE(LEFT(Options!$B$24,2)),$C72,$E72,$F72,2016,$I72+$J72,1,$H72,$G72*$H72,Options!$B$8)))</f>
        <v>388.32408070550002</v>
      </c>
      <c r="S72" s="83">
        <f t="shared" si="129"/>
        <v>1375.6292952625633</v>
      </c>
      <c r="T72" s="75">
        <f t="shared" si="130"/>
        <v>1329.3306884345475</v>
      </c>
      <c r="U72" s="75">
        <f t="shared" si="131"/>
        <v>29190.856396730112</v>
      </c>
      <c r="V72" s="75">
        <f t="shared" si="132"/>
        <v>28208.399867242573</v>
      </c>
      <c r="W72" s="75">
        <f t="shared" si="133"/>
        <v>43523.295869999994</v>
      </c>
      <c r="X72" s="75">
        <f t="shared" si="134"/>
        <v>43284.044058050116</v>
      </c>
      <c r="Y72" s="75">
        <f t="shared" si="135"/>
        <v>1375.6292952625633</v>
      </c>
      <c r="Z72" s="84">
        <f t="shared" si="136"/>
        <v>1329.3306884345475</v>
      </c>
      <c r="AA72" s="83">
        <f t="shared" si="137"/>
        <v>8253775.7715753801</v>
      </c>
      <c r="AB72" s="75">
        <f t="shared" si="138"/>
        <v>7975984.1306072846</v>
      </c>
      <c r="AC72" s="75">
        <f t="shared" si="139"/>
        <v>175145138.38038066</v>
      </c>
      <c r="AD72" s="75">
        <f t="shared" si="124"/>
        <v>169250399.20345545</v>
      </c>
      <c r="AE72" s="75">
        <f t="shared" si="125"/>
        <v>261139775.21999997</v>
      </c>
      <c r="AF72" s="75">
        <f t="shared" si="126"/>
        <v>259704264.3483007</v>
      </c>
      <c r="AG72" s="75">
        <f t="shared" si="127"/>
        <v>8253775.7715753801</v>
      </c>
      <c r="AH72" s="75">
        <f t="shared" si="128"/>
        <v>7975984.1306072846</v>
      </c>
      <c r="AI72" s="84">
        <v>6000</v>
      </c>
      <c r="AJ72" s="133"/>
      <c r="AK72" s="134"/>
      <c r="AL72" s="75"/>
      <c r="AM72" s="75"/>
      <c r="AN72" s="134"/>
      <c r="AO72" s="134"/>
      <c r="AP72" s="75"/>
      <c r="AQ72" s="84"/>
    </row>
    <row r="73" spans="2:43" x14ac:dyDescent="0.35">
      <c r="B73" s="5" t="s">
        <v>72</v>
      </c>
      <c r="C73" s="15">
        <v>67.063927000000007</v>
      </c>
      <c r="D73" s="15">
        <v>85.193929999999995</v>
      </c>
      <c r="E73" t="s">
        <v>171</v>
      </c>
      <c r="F73">
        <v>1</v>
      </c>
      <c r="G73" s="15">
        <f>HLOOKUP(Calculations!$E$2,'Prevalence Rates'!$C$3:$BC$249,'Prevalence Rates'!$BD73,FALSE)</f>
        <v>0.42339116971174034</v>
      </c>
      <c r="H73">
        <f>HLOOKUP(Calculations!$E$2,'Population 2016'!$C$3:$BC$249,'Population 2016'!BD73,FALSE)</f>
        <v>27762</v>
      </c>
      <c r="I73">
        <v>0</v>
      </c>
      <c r="J73">
        <f>HLOOKUP(Results!E$4,Targeting!$C$3:$F$249,Targeting!$G73,FALSE)</f>
        <v>5602</v>
      </c>
      <c r="K73" s="89">
        <f>IF(AND(OR(Calculations!$E$2="Orkney Health Board",Calculations!$E$2="Orkney Islands Local Authority"),$F73=1),0,IF(AND(OR(Calculations!$E$2="Shetland Health Board",Calculations!$E$2="Western Isles Health Board",Calculations!$E$2="Shetland Islands Local Authority",Calculations!$E$2="Eilean Siar Local Authority"),OR($F73=1,$F73=5)),0,new_ci(VALUE(LEFT(Options!$B$24,2)),$C73,$E73,$F73,2016,$I73,1,$H73,$G73*$H73,Options!$B$8)))</f>
        <v>587.72989290989995</v>
      </c>
      <c r="L73" s="90">
        <f>IF(AND(OR(Calculations!$E$2="Orkney Health Board",Calculations!$E$2="Orkney Islands Local Authority"),$F73=1),0,IF(AND(OR(Calculations!$E$2="Shetland Health Board",Calculations!$E$2="Western Isles Health Board",Calculations!$E$2="Shetland Islands Local Authority",Calculations!$E$2="Eilean Siar Local Authority"),OR($F73=1,$F73=5)),0,new_ci(VALUE(LEFT(Options!$B$24,2)),$C73,$E73,$F73,2016,$I73+$J73,1,$H73,$G73*$H73,Options!$B$8)))</f>
        <v>568.21373494190004</v>
      </c>
      <c r="M73" s="83">
        <f>IF(AND(OR(Calculations!$E$2="Orkney Health Board",Calculations!$E$2="Orkney Islands Local Authority"),$F73=1),0,IF(AND(OR(Calculations!$E$2="Shetland Health Board",Calculations!$E$2="Western Isles Health Board",Calculations!$E$2="Shetland Islands Local Authority",Calculations!$E$2="Eilean Siar Local Authority"),OR($F73=1,$F73=5)),0,new_yllv2(VALUE(LEFT(Options!$B$24,2)),$C73,$D73,$E73,$F73,2016,$I73,1,$H73,$G73*$H73,Options!$B$8)))</f>
        <v>10067.8148287363</v>
      </c>
      <c r="N73" s="84">
        <f>IF(AND(OR(Calculations!$E$2="Orkney Health Board",Calculations!$E$2="Orkney Islands Local Authority"),$F73=1),0,IF(AND(OR(Calculations!$E$2="Shetland Health Board",Calculations!$E$2="Western Isles Health Board",Calculations!$E$2="Shetland Islands Local Authority",Calculations!$E$2="Eilean Siar Local Authority"),OR($F73=1,$F73=5)),0,new_yllv2(VALUE(LEFT(Options!$B$24,2)),$C73,$D73,$E73,$F73,2016,$I73+$J73,1,$H73,$G73*$H73,Options!$B$8)))</f>
        <v>9733.5029841959004</v>
      </c>
      <c r="O73" s="90">
        <f>IF(AND(OR(Calculations!$E$2="Orkney Health Board",Calculations!$E$2="Orkney Islands Local Authority"),$F73=1),0,IF(AND(OR(Calculations!$E$2="Shetland Health Board",Calculations!$E$2="Western Isles Health Board",Calculations!$E$2="Shetland Islands Local Authority",Calculations!$E$2="Eilean Siar Local Authority"),OR($F73=1,$F73=5)),0,hosp_count(VALUE(LEFT(Options!$B$24,2)),$C73,$E73,$F73,2016,$I73,1,$H73,$G73*$H73, Options!$B$8)))</f>
        <v>13742.512922031599</v>
      </c>
      <c r="P73" s="90">
        <f>IF(AND(OR(Calculations!$E$2="Orkney Health Board",Calculations!$E$2="Orkney Islands Local Authority"),$F73=1),0,IF(AND(OR(Calculations!$E$2="Shetland Health Board",Calculations!$E$2="Western Isles Health Board",Calculations!$E$2="Shetland Islands Local Authority",Calculations!$E$2="Eilean Siar Local Authority"),OR($F73=1,$F73=5)),0,hosp_count(VALUE(LEFT(Options!$B$24,2)),$C73,$E73,$F73,2016,$I73+$J73,1,$H73,$G73*$H73, Options!$B$8)))</f>
        <v>13667.2501828851</v>
      </c>
      <c r="Q73" s="83">
        <f>IF(AND(OR(Calculations!$E$2="Orkney Health Board",Calculations!$E$2="Orkney Islands Local Authority"),$F73=1),0,IF(AND(OR(Calculations!$E$2="Shetland Health Board",Calculations!$E$2="Western Isles Health Board",Calculations!$E$2="Shetland Islands Local Authority",Calculations!$E$2="Eilean Siar Local Authority"),OR($F73=1,$F73=5)),0,prem_mort(VALUE(LEFT(Options!$B$24,2)),$C73,$E73,$F73,2016,$I73,1,$H73,$G73*$H73,Options!$B$8)))</f>
        <v>587.72989290989995</v>
      </c>
      <c r="R73" s="84">
        <f>IF(AND(OR(Calculations!$E$2="Orkney Health Board",Calculations!$E$2="Orkney Islands Local Authority"),$F73=1),0,IF(AND(OR(Calculations!$E$2="Shetland Health Board",Calculations!$E$2="Western Isles Health Board",Calculations!$E$2="Shetland Islands Local Authority",Calculations!$E$2="Eilean Siar Local Authority"),OR($F73=1,$F73=5)),0,prem_mort(VALUE(LEFT(Options!$B$24,2)),$C73,$E73,$F73,2016,$I73+$J73,1,$H73,$G73*$H73,Options!$B$8)))</f>
        <v>568.21373494190004</v>
      </c>
      <c r="S73" s="83">
        <f t="shared" si="129"/>
        <v>2117.030087565377</v>
      </c>
      <c r="T73" s="75">
        <f t="shared" si="130"/>
        <v>2046.731989560911</v>
      </c>
      <c r="U73" s="75">
        <f t="shared" si="131"/>
        <v>36264.731751085295</v>
      </c>
      <c r="V73" s="75">
        <f t="shared" si="132"/>
        <v>35060.525121374179</v>
      </c>
      <c r="W73" s="75">
        <f t="shared" si="133"/>
        <v>49501.163180000003</v>
      </c>
      <c r="X73" s="75">
        <f t="shared" si="134"/>
        <v>49230.063334360282</v>
      </c>
      <c r="Y73" s="75">
        <f t="shared" si="135"/>
        <v>2117.030087565377</v>
      </c>
      <c r="Z73" s="84">
        <f t="shared" si="136"/>
        <v>2046.731989560911</v>
      </c>
      <c r="AA73" s="83">
        <f t="shared" si="137"/>
        <v>11643665.481609574</v>
      </c>
      <c r="AB73" s="75">
        <f t="shared" si="138"/>
        <v>11257025.94258501</v>
      </c>
      <c r="AC73" s="75">
        <f t="shared" si="139"/>
        <v>199456024.63096914</v>
      </c>
      <c r="AD73" s="75">
        <f t="shared" si="124"/>
        <v>192832888.16755798</v>
      </c>
      <c r="AE73" s="75">
        <f t="shared" si="125"/>
        <v>272256397.49000001</v>
      </c>
      <c r="AF73" s="75">
        <f t="shared" si="126"/>
        <v>270765348.33898157</v>
      </c>
      <c r="AG73" s="75">
        <f t="shared" si="127"/>
        <v>11643665.481609574</v>
      </c>
      <c r="AH73" s="75">
        <f t="shared" si="128"/>
        <v>11257025.94258501</v>
      </c>
      <c r="AI73" s="84">
        <v>5500</v>
      </c>
      <c r="AJ73" s="133"/>
      <c r="AK73" s="134"/>
      <c r="AL73" s="75"/>
      <c r="AM73" s="75"/>
      <c r="AN73" s="134"/>
      <c r="AO73" s="134"/>
      <c r="AP73" s="75"/>
      <c r="AQ73" s="84"/>
    </row>
    <row r="74" spans="2:43" x14ac:dyDescent="0.35">
      <c r="B74" s="5" t="s">
        <v>73</v>
      </c>
      <c r="C74" s="15">
        <v>71.938164</v>
      </c>
      <c r="D74" s="15">
        <v>86.248159999999999</v>
      </c>
      <c r="E74" t="s">
        <v>171</v>
      </c>
      <c r="F74">
        <v>1</v>
      </c>
      <c r="G74" s="15">
        <f>HLOOKUP(Calculations!$E$2,'Prevalence Rates'!$C$3:$BC$249,'Prevalence Rates'!$BD74,FALSE)</f>
        <v>0.42339116971174034</v>
      </c>
      <c r="H74">
        <f>HLOOKUP(Calculations!$E$2,'Population 2016'!$C$3:$BC$249,'Population 2016'!BD74,FALSE)</f>
        <v>21786</v>
      </c>
      <c r="I74">
        <v>0</v>
      </c>
      <c r="J74">
        <f>HLOOKUP(Results!E$4,Targeting!$C$3:$F$249,Targeting!$G74,FALSE)</f>
        <v>4396</v>
      </c>
      <c r="K74" s="89">
        <f>IF(AND(OR(Calculations!$E$2="Orkney Health Board",Calculations!$E$2="Orkney Islands Local Authority"),$F74=1),0,IF(AND(OR(Calculations!$E$2="Shetland Health Board",Calculations!$E$2="Western Isles Health Board",Calculations!$E$2="Shetland Islands Local Authority",Calculations!$E$2="Eilean Siar Local Authority"),OR($F74=1,$F74=5)),0,new_ci(VALUE(LEFT(Options!$B$24,2)),$C74,$E74,$F74,2016,$I74,1,$H74,$G74*$H74,Options!$B$8)))</f>
        <v>694.02455654519997</v>
      </c>
      <c r="L74" s="90">
        <f>IF(AND(OR(Calculations!$E$2="Orkney Health Board",Calculations!$E$2="Orkney Islands Local Authority"),$F74=1),0,IF(AND(OR(Calculations!$E$2="Shetland Health Board",Calculations!$E$2="Western Isles Health Board",Calculations!$E$2="Shetland Islands Local Authority",Calculations!$E$2="Eilean Siar Local Authority"),OR($F74=1,$F74=5)),0,new_ci(VALUE(LEFT(Options!$B$24,2)),$C74,$E74,$F74,2016,$I74+$J74,1,$H74,$G74*$H74,Options!$B$8)))</f>
        <v>671.16085108480002</v>
      </c>
      <c r="M74" s="83">
        <f>IF(AND(OR(Calculations!$E$2="Orkney Health Board",Calculations!$E$2="Orkney Islands Local Authority"),$F74=1),0,IF(AND(OR(Calculations!$E$2="Shetland Health Board",Calculations!$E$2="Western Isles Health Board",Calculations!$E$2="Shetland Islands Local Authority",Calculations!$E$2="Eilean Siar Local Authority"),OR($F74=1,$F74=5)),0,new_yllv2(VALUE(LEFT(Options!$B$24,2)),$C74,$D74,$E74,$F74,2016,$I74,1,$H74,$G74*$H74,Options!$B$8)))</f>
        <v>9237.4640715183996</v>
      </c>
      <c r="N74" s="84">
        <f>IF(AND(OR(Calculations!$E$2="Orkney Health Board",Calculations!$E$2="Orkney Islands Local Authority"),$F74=1),0,IF(AND(OR(Calculations!$E$2="Shetland Health Board",Calculations!$E$2="Western Isles Health Board",Calculations!$E$2="Shetland Islands Local Authority",Calculations!$E$2="Eilean Siar Local Authority"),OR($F74=1,$F74=5)),0,new_yllv2(VALUE(LEFT(Options!$B$24,2)),$C74,$D74,$E74,$F74,2016,$I74+$J74,1,$H74,$G74*$H74,Options!$B$8)))</f>
        <v>8933.1482432952998</v>
      </c>
      <c r="O74" s="90">
        <f>IF(AND(OR(Calculations!$E$2="Orkney Health Board",Calculations!$E$2="Orkney Islands Local Authority"),$F74=1),0,IF(AND(OR(Calculations!$E$2="Shetland Health Board",Calculations!$E$2="Western Isles Health Board",Calculations!$E$2="Shetland Islands Local Authority",Calculations!$E$2="Eilean Siar Local Authority"),OR($F74=1,$F74=5)),0,hosp_count(VALUE(LEFT(Options!$B$24,2)),$C74,$E74,$F74,2016,$I74,1,$H74,$G74*$H74, Options!$B$8)))</f>
        <v>12191.007503147401</v>
      </c>
      <c r="P74" s="90">
        <f>IF(AND(OR(Calculations!$E$2="Orkney Health Board",Calculations!$E$2="Orkney Islands Local Authority"),$F74=1),0,IF(AND(OR(Calculations!$E$2="Shetland Health Board",Calculations!$E$2="Western Isles Health Board",Calculations!$E$2="Shetland Islands Local Authority",Calculations!$E$2="Eilean Siar Local Authority"),OR($F74=1,$F74=5)),0,hosp_count(VALUE(LEFT(Options!$B$24,2)),$C74,$E74,$F74,2016,$I74+$J74,1,$H74,$G74*$H74, Options!$B$8)))</f>
        <v>12124.2436653155</v>
      </c>
      <c r="Q74" s="83">
        <f>IF(AND(OR(Calculations!$E$2="Orkney Health Board",Calculations!$E$2="Orkney Islands Local Authority"),$F74=1),0,IF(AND(OR(Calculations!$E$2="Shetland Health Board",Calculations!$E$2="Western Isles Health Board",Calculations!$E$2="Shetland Islands Local Authority",Calculations!$E$2="Eilean Siar Local Authority"),OR($F74=1,$F74=5)),0,prem_mort(VALUE(LEFT(Options!$B$24,2)),$C74,$E74,$F74,2016,$I74,1,$H74,$G74*$H74,Options!$B$8)))</f>
        <v>694.02455654519997</v>
      </c>
      <c r="R74" s="84">
        <f>IF(AND(OR(Calculations!$E$2="Orkney Health Board",Calculations!$E$2="Orkney Islands Local Authority"),$F74=1),0,IF(AND(OR(Calculations!$E$2="Shetland Health Board",Calculations!$E$2="Western Isles Health Board",Calculations!$E$2="Shetland Islands Local Authority",Calculations!$E$2="Eilean Siar Local Authority"),OR($F74=1,$F74=5)),0,prem_mort(VALUE(LEFT(Options!$B$24,2)),$C74,$E74,$F74,2016,$I74+$J74,1,$H74,$G74*$H74,Options!$B$8)))</f>
        <v>671.16085108480002</v>
      </c>
      <c r="S74" s="83">
        <f t="shared" si="129"/>
        <v>3185.6447101129161</v>
      </c>
      <c r="T74" s="75">
        <f t="shared" si="130"/>
        <v>3080.697930252456</v>
      </c>
      <c r="U74" s="75">
        <f t="shared" si="131"/>
        <v>42400.918349024141</v>
      </c>
      <c r="V74" s="75">
        <f t="shared" si="132"/>
        <v>41004.077128868543</v>
      </c>
      <c r="W74" s="75">
        <f t="shared" si="133"/>
        <v>55957.98909000001</v>
      </c>
      <c r="X74" s="75">
        <f t="shared" si="134"/>
        <v>55651.536148515101</v>
      </c>
      <c r="Y74" s="75">
        <f t="shared" si="135"/>
        <v>3185.6447101129161</v>
      </c>
      <c r="Z74" s="84">
        <f t="shared" si="136"/>
        <v>3080.697930252456</v>
      </c>
      <c r="AA74" s="83">
        <f t="shared" si="137"/>
        <v>15928223.55056458</v>
      </c>
      <c r="AB74" s="75">
        <f t="shared" si="138"/>
        <v>15403489.65126228</v>
      </c>
      <c r="AC74" s="75">
        <f t="shared" si="139"/>
        <v>212004591.7451207</v>
      </c>
      <c r="AD74" s="75">
        <f t="shared" si="124"/>
        <v>205020385.64434272</v>
      </c>
      <c r="AE74" s="75">
        <f t="shared" si="125"/>
        <v>279789945.45000005</v>
      </c>
      <c r="AF74" s="75">
        <f t="shared" si="126"/>
        <v>278257680.74257553</v>
      </c>
      <c r="AG74" s="75">
        <f t="shared" si="127"/>
        <v>15928223.55056458</v>
      </c>
      <c r="AH74" s="75">
        <f t="shared" si="128"/>
        <v>15403489.65126228</v>
      </c>
      <c r="AI74" s="84">
        <v>5000</v>
      </c>
      <c r="AJ74" s="133"/>
      <c r="AK74" s="134"/>
      <c r="AL74" s="75"/>
      <c r="AM74" s="75"/>
      <c r="AN74" s="134"/>
      <c r="AO74" s="134"/>
      <c r="AP74" s="75"/>
      <c r="AQ74" s="84"/>
    </row>
    <row r="75" spans="2:43" x14ac:dyDescent="0.35">
      <c r="B75" s="5" t="s">
        <v>74</v>
      </c>
      <c r="C75" s="15">
        <v>76.942824999999999</v>
      </c>
      <c r="D75" s="15">
        <v>87.812830000000005</v>
      </c>
      <c r="E75" t="s">
        <v>171</v>
      </c>
      <c r="F75">
        <v>1</v>
      </c>
      <c r="G75" s="15">
        <f>HLOOKUP(Calculations!$E$2,'Prevalence Rates'!$C$3:$BC$249,'Prevalence Rates'!$BD75,FALSE)</f>
        <v>0.38310436906051509</v>
      </c>
      <c r="H75">
        <f>HLOOKUP(Calculations!$E$2,'Population 2016'!$C$3:$BC$249,'Population 2016'!BD75,FALSE)</f>
        <v>19138</v>
      </c>
      <c r="I75">
        <v>0</v>
      </c>
      <c r="J75">
        <f>HLOOKUP(Results!E$4,Targeting!$C$3:$F$249,Targeting!$G75,FALSE)</f>
        <v>3862</v>
      </c>
      <c r="K75" s="89">
        <f>IF(AND(OR(Calculations!$E$2="Orkney Health Board",Calculations!$E$2="Orkney Islands Local Authority"),$F75=1),0,IF(AND(OR(Calculations!$E$2="Shetland Health Board",Calculations!$E$2="Western Isles Health Board",Calculations!$E$2="Shetland Islands Local Authority",Calculations!$E$2="Eilean Siar Local Authority"),OR($F75=1,$F75=5)),0,new_ci(VALUE(LEFT(Options!$B$24,2)),$C75,$E75,$F75,2016,$I75,1,$H75,$G75*$H75,Options!$B$8)))</f>
        <v>924.54768772010004</v>
      </c>
      <c r="L75" s="90">
        <f>IF(AND(OR(Calculations!$E$2="Orkney Health Board",Calculations!$E$2="Orkney Islands Local Authority"),$F75=1),0,IF(AND(OR(Calculations!$E$2="Shetland Health Board",Calculations!$E$2="Western Isles Health Board",Calculations!$E$2="Shetland Islands Local Authority",Calculations!$E$2="Eilean Siar Local Authority"),OR($F75=1,$F75=5)),0,new_ci(VALUE(LEFT(Options!$B$24,2)),$C75,$E75,$F75,2016,$I75+$J75,1,$H75,$G75*$H75,Options!$B$8)))</f>
        <v>893.77316345429995</v>
      </c>
      <c r="M75" s="83">
        <f>IF(AND(OR(Calculations!$E$2="Orkney Health Board",Calculations!$E$2="Orkney Islands Local Authority"),$F75=1),0,IF(AND(OR(Calculations!$E$2="Shetland Health Board",Calculations!$E$2="Western Isles Health Board",Calculations!$E$2="Shetland Islands Local Authority",Calculations!$E$2="Eilean Siar Local Authority"),OR($F75=1,$F75=5)),0,new_yllv2(VALUE(LEFT(Options!$B$24,2)),$C75,$D75,$E75,$F75,2016,$I75,1,$H75,$G75*$H75,Options!$B$8)))</f>
        <v>9125.2903005358003</v>
      </c>
      <c r="N75" s="84">
        <f>IF(AND(OR(Calculations!$E$2="Orkney Health Board",Calculations!$E$2="Orkney Islands Local Authority"),$F75=1),0,IF(AND(OR(Calculations!$E$2="Shetland Health Board",Calculations!$E$2="Western Isles Health Board",Calculations!$E$2="Shetland Islands Local Authority",Calculations!$E$2="Eilean Siar Local Authority"),OR($F75=1,$F75=5)),0,new_yllv2(VALUE(LEFT(Options!$B$24,2)),$C75,$D75,$E75,$F75,2016,$I75+$J75,1,$H75,$G75*$H75,Options!$B$8)))</f>
        <v>8821.5455921598004</v>
      </c>
      <c r="O75" s="90">
        <f>IF(AND(OR(Calculations!$E$2="Orkney Health Board",Calculations!$E$2="Orkney Islands Local Authority"),$F75=1),0,IF(AND(OR(Calculations!$E$2="Shetland Health Board",Calculations!$E$2="Western Isles Health Board",Calculations!$E$2="Shetland Islands Local Authority",Calculations!$E$2="Eilean Siar Local Authority"),OR($F75=1,$F75=5)),0,hosp_count(VALUE(LEFT(Options!$B$24,2)),$C75,$E75,$F75,2016,$I75,1,$H75,$G75*$H75, Options!$B$8)))</f>
        <v>12145.911451996</v>
      </c>
      <c r="P75" s="90">
        <f>IF(AND(OR(Calculations!$E$2="Orkney Health Board",Calculations!$E$2="Orkney Islands Local Authority"),$F75=1),0,IF(AND(OR(Calculations!$E$2="Shetland Health Board",Calculations!$E$2="Western Isles Health Board",Calculations!$E$2="Shetland Islands Local Authority",Calculations!$E$2="Eilean Siar Local Authority"),OR($F75=1,$F75=5)),0,hosp_count(VALUE(LEFT(Options!$B$24,2)),$C75,$E75,$F75,2016,$I75+$J75,1,$H75,$G75*$H75, Options!$B$8)))</f>
        <v>12078.646540404499</v>
      </c>
      <c r="Q75" s="83">
        <f>IF(AND(OR(Calculations!$E$2="Orkney Health Board",Calculations!$E$2="Orkney Islands Local Authority"),$F75=1),0,IF(AND(OR(Calculations!$E$2="Shetland Health Board",Calculations!$E$2="Western Isles Health Board",Calculations!$E$2="Shetland Islands Local Authority",Calculations!$E$2="Eilean Siar Local Authority"),OR($F75=1,$F75=5)),0,prem_mort(VALUE(LEFT(Options!$B$24,2)),$C75,$E75,$F75,2016,$I75,1,$H75,$G75*$H75,Options!$B$8)))</f>
        <v>0</v>
      </c>
      <c r="R75" s="84">
        <f>IF(AND(OR(Calculations!$E$2="Orkney Health Board",Calculations!$E$2="Orkney Islands Local Authority"),$F75=1),0,IF(AND(OR(Calculations!$E$2="Shetland Health Board",Calculations!$E$2="Western Isles Health Board",Calculations!$E$2="Shetland Islands Local Authority",Calculations!$E$2="Eilean Siar Local Authority"),OR($F75=1,$F75=5)),0,prem_mort(VALUE(LEFT(Options!$B$24,2)),$C75,$E75,$F75,2016,$I75+$J75,1,$H75,$G75*$H75,Options!$B$8)))</f>
        <v>0</v>
      </c>
      <c r="S75" s="83">
        <f t="shared" si="129"/>
        <v>4830.9524909609154</v>
      </c>
      <c r="T75" s="75">
        <f t="shared" si="130"/>
        <v>4670.1492499440901</v>
      </c>
      <c r="U75" s="75">
        <f t="shared" si="131"/>
        <v>47681.525240546558</v>
      </c>
      <c r="V75" s="75">
        <f t="shared" si="132"/>
        <v>46094.396447694642</v>
      </c>
      <c r="W75" s="75">
        <f t="shared" si="133"/>
        <v>63464.894200000002</v>
      </c>
      <c r="X75" s="75">
        <f t="shared" si="134"/>
        <v>63113.421153749077</v>
      </c>
      <c r="Y75" s="75">
        <f t="shared" si="135"/>
        <v>0</v>
      </c>
      <c r="Z75" s="84">
        <f t="shared" si="136"/>
        <v>0</v>
      </c>
      <c r="AA75" s="83">
        <f t="shared" si="137"/>
        <v>19323809.963843662</v>
      </c>
      <c r="AB75" s="75">
        <f t="shared" si="138"/>
        <v>18680596.99977636</v>
      </c>
      <c r="AC75" s="75">
        <f t="shared" si="139"/>
        <v>190726100.96218622</v>
      </c>
      <c r="AD75" s="75">
        <f t="shared" si="124"/>
        <v>184377585.79077858</v>
      </c>
      <c r="AE75" s="75">
        <f t="shared" si="125"/>
        <v>253859576.80000001</v>
      </c>
      <c r="AF75" s="75">
        <f t="shared" si="126"/>
        <v>252453684.61499631</v>
      </c>
      <c r="AG75" s="75">
        <f t="shared" si="127"/>
        <v>0</v>
      </c>
      <c r="AH75" s="75">
        <f t="shared" si="128"/>
        <v>0</v>
      </c>
      <c r="AI75" s="84">
        <v>4000</v>
      </c>
      <c r="AJ75" s="133"/>
      <c r="AK75" s="134"/>
      <c r="AL75" s="75"/>
      <c r="AM75" s="75"/>
      <c r="AN75" s="134"/>
      <c r="AO75" s="134"/>
      <c r="AP75" s="75"/>
      <c r="AQ75" s="84"/>
    </row>
    <row r="76" spans="2:43" x14ac:dyDescent="0.35">
      <c r="B76" s="5" t="s">
        <v>75</v>
      </c>
      <c r="C76" s="15">
        <v>81.856712000000002</v>
      </c>
      <c r="D76" s="15">
        <v>89.736710000000002</v>
      </c>
      <c r="E76" t="s">
        <v>171</v>
      </c>
      <c r="F76">
        <v>1</v>
      </c>
      <c r="G76" s="15">
        <f>HLOOKUP(Calculations!$E$2,'Prevalence Rates'!$C$3:$BC$249,'Prevalence Rates'!$BD76,FALSE)</f>
        <v>0.38310436906051509</v>
      </c>
      <c r="H76">
        <f>HLOOKUP(Calculations!$E$2,'Population 2016'!$C$3:$BC$249,'Population 2016'!BD76,FALSE)</f>
        <v>14776</v>
      </c>
      <c r="I76">
        <v>0</v>
      </c>
      <c r="J76">
        <f>HLOOKUP(Results!E$4,Targeting!$C$3:$F$249,Targeting!$G76,FALSE)</f>
        <v>2981</v>
      </c>
      <c r="K76" s="89">
        <f>IF(AND(OR(Calculations!$E$2="Orkney Health Board",Calculations!$E$2="Orkney Islands Local Authority"),$F76=1),0,IF(AND(OR(Calculations!$E$2="Shetland Health Board",Calculations!$E$2="Western Isles Health Board",Calculations!$E$2="Shetland Islands Local Authority",Calculations!$E$2="Eilean Siar Local Authority"),OR($F76=1,$F76=5)),0,new_ci(VALUE(LEFT(Options!$B$24,2)),$C76,$E76,$F76,2016,$I76,1,$H76,$G76*$H76,Options!$B$8)))</f>
        <v>1069.3376940072001</v>
      </c>
      <c r="L76" s="90">
        <f>IF(AND(OR(Calculations!$E$2="Orkney Health Board",Calculations!$E$2="Orkney Islands Local Authority"),$F76=1),0,IF(AND(OR(Calculations!$E$2="Shetland Health Board",Calculations!$E$2="Western Isles Health Board",Calculations!$E$2="Shetland Islands Local Authority",Calculations!$E$2="Eilean Siar Local Authority"),OR($F76=1,$F76=5)),0,new_ci(VALUE(LEFT(Options!$B$24,2)),$C76,$E76,$F76,2016,$I76+$J76,1,$H76,$G76*$H76,Options!$B$8)))</f>
        <v>1034.4359167683001</v>
      </c>
      <c r="M76" s="83">
        <f>IF(AND(OR(Calculations!$E$2="Orkney Health Board",Calculations!$E$2="Orkney Islands Local Authority"),$F76=1),0,IF(AND(OR(Calculations!$E$2="Shetland Health Board",Calculations!$E$2="Western Isles Health Board",Calculations!$E$2="Shetland Islands Local Authority",Calculations!$E$2="Eilean Siar Local Authority"),OR($F76=1,$F76=5)),0,new_yllv2(VALUE(LEFT(Options!$B$24,2)),$C76,$D76,$E76,$F76,2016,$I76,1,$H76,$G76*$H76,Options!$B$8)))</f>
        <v>7357.0411960941001</v>
      </c>
      <c r="N76" s="84">
        <f>IF(AND(OR(Calculations!$E$2="Orkney Health Board",Calculations!$E$2="Orkney Islands Local Authority"),$F76=1),0,IF(AND(OR(Calculations!$E$2="Shetland Health Board",Calculations!$E$2="Western Isles Health Board",Calculations!$E$2="Shetland Islands Local Authority",Calculations!$E$2="Eilean Siar Local Authority"),OR($F76=1,$F76=5)),0,new_yllv2(VALUE(LEFT(Options!$B$24,2)),$C76,$D76,$E76,$F76,2016,$I76+$J76,1,$H76,$G76*$H76,Options!$B$8)))</f>
        <v>7116.9170384940999</v>
      </c>
      <c r="O76" s="90">
        <f>IF(AND(OR(Calculations!$E$2="Orkney Health Board",Calculations!$E$2="Orkney Islands Local Authority"),$F76=1),0,IF(AND(OR(Calculations!$E$2="Shetland Health Board",Calculations!$E$2="Western Isles Health Board",Calculations!$E$2="Shetland Islands Local Authority",Calculations!$E$2="Eilean Siar Local Authority"),OR($F76=1,$F76=5)),0,hosp_count(VALUE(LEFT(Options!$B$24,2)),$C76,$E76,$F76,2016,$I76,1,$H76,$G76*$H76, Options!$B$8)))</f>
        <v>10611.3411920208</v>
      </c>
      <c r="P76" s="90">
        <f>IF(AND(OR(Calculations!$E$2="Orkney Health Board",Calculations!$E$2="Orkney Islands Local Authority"),$F76=1),0,IF(AND(OR(Calculations!$E$2="Shetland Health Board",Calculations!$E$2="Western Isles Health Board",Calculations!$E$2="Shetland Islands Local Authority",Calculations!$E$2="Eilean Siar Local Authority"),OR($F76=1,$F76=5)),0,hosp_count(VALUE(LEFT(Options!$B$24,2)),$C76,$E76,$F76,2016,$I76+$J76,1,$H76,$G76*$H76, Options!$B$8)))</f>
        <v>10552.589805911</v>
      </c>
      <c r="Q76" s="83">
        <f>IF(AND(OR(Calculations!$E$2="Orkney Health Board",Calculations!$E$2="Orkney Islands Local Authority"),$F76=1),0,IF(AND(OR(Calculations!$E$2="Shetland Health Board",Calculations!$E$2="Western Isles Health Board",Calculations!$E$2="Shetland Islands Local Authority",Calculations!$E$2="Eilean Siar Local Authority"),OR($F76=1,$F76=5)),0,prem_mort(VALUE(LEFT(Options!$B$24,2)),$C76,$E76,$F76,2016,$I76,1,$H76,$G76*$H76,Options!$B$8)))</f>
        <v>0</v>
      </c>
      <c r="R76" s="84">
        <f>IF(AND(OR(Calculations!$E$2="Orkney Health Board",Calculations!$E$2="Orkney Islands Local Authority"),$F76=1),0,IF(AND(OR(Calculations!$E$2="Shetland Health Board",Calculations!$E$2="Western Isles Health Board",Calculations!$E$2="Shetland Islands Local Authority",Calculations!$E$2="Eilean Siar Local Authority"),OR($F76=1,$F76=5)),0,prem_mort(VALUE(LEFT(Options!$B$24,2)),$C76,$E76,$F76,2016,$I76+$J76,1,$H76,$G76*$H76,Options!$B$8)))</f>
        <v>0</v>
      </c>
      <c r="S76" s="83">
        <f t="shared" si="129"/>
        <v>7236.9903492636704</v>
      </c>
      <c r="T76" s="75">
        <f t="shared" si="130"/>
        <v>7000.7844935591502</v>
      </c>
      <c r="U76" s="75">
        <f t="shared" si="131"/>
        <v>49790.479128953033</v>
      </c>
      <c r="V76" s="75">
        <f t="shared" si="132"/>
        <v>48165.38331411816</v>
      </c>
      <c r="W76" s="75">
        <f t="shared" si="133"/>
        <v>71814.707580000002</v>
      </c>
      <c r="X76" s="75">
        <f t="shared" si="134"/>
        <v>71417.093976116681</v>
      </c>
      <c r="Y76" s="75">
        <f t="shared" si="135"/>
        <v>0</v>
      </c>
      <c r="Z76" s="84">
        <f t="shared" si="136"/>
        <v>0</v>
      </c>
      <c r="AA76" s="83">
        <f t="shared" si="137"/>
        <v>18092475.873159178</v>
      </c>
      <c r="AB76" s="75">
        <f t="shared" si="138"/>
        <v>17501961.233897876</v>
      </c>
      <c r="AC76" s="75">
        <f t="shared" si="139"/>
        <v>124476197.82238258</v>
      </c>
      <c r="AD76" s="75">
        <f t="shared" si="124"/>
        <v>120413458.2852954</v>
      </c>
      <c r="AE76" s="75">
        <f t="shared" si="125"/>
        <v>179536768.95000002</v>
      </c>
      <c r="AF76" s="75">
        <f t="shared" si="126"/>
        <v>178542734.9402917</v>
      </c>
      <c r="AG76" s="75">
        <f t="shared" si="127"/>
        <v>0</v>
      </c>
      <c r="AH76" s="75">
        <f t="shared" si="128"/>
        <v>0</v>
      </c>
      <c r="AI76" s="84">
        <v>2500</v>
      </c>
      <c r="AJ76" s="133"/>
      <c r="AK76" s="134"/>
      <c r="AL76" s="75"/>
      <c r="AM76" s="75"/>
      <c r="AN76" s="134"/>
      <c r="AO76" s="134"/>
      <c r="AP76" s="75"/>
      <c r="AQ76" s="84"/>
    </row>
    <row r="77" spans="2:43" x14ac:dyDescent="0.35">
      <c r="B77" s="5" t="s">
        <v>81</v>
      </c>
      <c r="C77" s="15">
        <v>86.730819999999994</v>
      </c>
      <c r="D77" s="15">
        <v>92.220819999999989</v>
      </c>
      <c r="E77" t="s">
        <v>171</v>
      </c>
      <c r="F77">
        <v>1</v>
      </c>
      <c r="G77" s="15">
        <f>HLOOKUP(Calculations!$E$2,'Prevalence Rates'!$C$3:$BC$249,'Prevalence Rates'!$BD77,FALSE)</f>
        <v>0.38310436906051509</v>
      </c>
      <c r="H77">
        <f>HLOOKUP(Calculations!$E$2,'Population 2016'!$C$3:$BC$249,'Population 2016'!BD77,FALSE)</f>
        <v>8869</v>
      </c>
      <c r="I77">
        <v>0</v>
      </c>
      <c r="J77">
        <f>HLOOKUP(Results!E$4,Targeting!$C$3:$F$249,Targeting!$G77,FALSE)</f>
        <v>1790</v>
      </c>
      <c r="K77" s="89">
        <f>IF(AND(OR(Calculations!$E$2="Orkney Health Board",Calculations!$E$2="Orkney Islands Local Authority"),$F77=1),0,IF(AND(OR(Calculations!$E$2="Shetland Health Board",Calculations!$E$2="Western Isles Health Board",Calculations!$E$2="Shetland Islands Local Authority",Calculations!$E$2="Eilean Siar Local Authority"),OR($F77=1,$F77=5)),0,new_ci(VALUE(LEFT(Options!$B$24,2)),$C77,$E77,$F77,2016,$I77,1,$H77,$G77*$H77,Options!$B$8)))</f>
        <v>951.78960844699998</v>
      </c>
      <c r="L77" s="90">
        <f>IF(AND(OR(Calculations!$E$2="Orkney Health Board",Calculations!$E$2="Orkney Islands Local Authority"),$F77=1),0,IF(AND(OR(Calculations!$E$2="Shetland Health Board",Calculations!$E$2="Western Isles Health Board",Calculations!$E$2="Shetland Islands Local Authority",Calculations!$E$2="Eilean Siar Local Authority"),OR($F77=1,$F77=5)),0,new_ci(VALUE(LEFT(Options!$B$24,2)),$C77,$E77,$F77,2016,$I77+$J77,1,$H77,$G77*$H77,Options!$B$8)))</f>
        <v>921.609619716</v>
      </c>
      <c r="M77" s="83">
        <f>IF(AND(OR(Calculations!$E$2="Orkney Health Board",Calculations!$E$2="Orkney Islands Local Authority"),$F77=1),0,IF(AND(OR(Calculations!$E$2="Shetland Health Board",Calculations!$E$2="Western Isles Health Board",Calculations!$E$2="Shetland Islands Local Authority",Calculations!$E$2="Eilean Siar Local Authority"),OR($F77=1,$F77=5)),0,new_yllv2(VALUE(LEFT(Options!$B$24,2)),$C77,$D77,$E77,$F77,2016,$I77,1,$H77,$G77*$H77,Options!$B$8)))</f>
        <v>4273.5353419270004</v>
      </c>
      <c r="N77" s="84">
        <f>IF(AND(OR(Calculations!$E$2="Orkney Health Board",Calculations!$E$2="Orkney Islands Local Authority"),$F77=1),0,IF(AND(OR(Calculations!$E$2="Shetland Health Board",Calculations!$E$2="Western Isles Health Board",Calculations!$E$2="Shetland Islands Local Authority",Calculations!$E$2="Eilean Siar Local Authority"),OR($F77=1,$F77=5)),0,new_yllv2(VALUE(LEFT(Options!$B$24,2)),$C77,$D77,$E77,$F77,2016,$I77+$J77,1,$H77,$G77*$H77,Options!$B$8)))</f>
        <v>4138.0271925247998</v>
      </c>
      <c r="O77" s="90">
        <f>IF(AND(OR(Calculations!$E$2="Orkney Health Board",Calculations!$E$2="Orkney Islands Local Authority"),$F77=1),0,IF(AND(OR(Calculations!$E$2="Shetland Health Board",Calculations!$E$2="Western Isles Health Board",Calculations!$E$2="Shetland Islands Local Authority",Calculations!$E$2="Eilean Siar Local Authority"),OR($F77=1,$F77=5)),0,hosp_count(VALUE(LEFT(Options!$B$24,2)),$C77,$E77,$F77,2016,$I77,1,$H77,$G77*$H77, Options!$B$8)))</f>
        <v>7200.0139395590004</v>
      </c>
      <c r="P77" s="90">
        <f>IF(AND(OR(Calculations!$E$2="Orkney Health Board",Calculations!$E$2="Orkney Islands Local Authority"),$F77=1),0,IF(AND(OR(Calculations!$E$2="Shetland Health Board",Calculations!$E$2="Western Isles Health Board",Calculations!$E$2="Shetland Islands Local Authority",Calculations!$E$2="Eilean Siar Local Authority"),OR($F77=1,$F77=5)),0,hosp_count(VALUE(LEFT(Options!$B$24,2)),$C77,$E77,$F77,2016,$I77+$J77,1,$H77,$G77*$H77, Options!$B$8)))</f>
        <v>7160.1340030046003</v>
      </c>
      <c r="Q77" s="83">
        <f>IF(AND(OR(Calculations!$E$2="Orkney Health Board",Calculations!$E$2="Orkney Islands Local Authority"),$F77=1),0,IF(AND(OR(Calculations!$E$2="Shetland Health Board",Calculations!$E$2="Western Isles Health Board",Calculations!$E$2="Shetland Islands Local Authority",Calculations!$E$2="Eilean Siar Local Authority"),OR($F77=1,$F77=5)),0,prem_mort(VALUE(LEFT(Options!$B$24,2)),$C77,$E77,$F77,2016,$I77,1,$H77,$G77*$H77,Options!$B$8)))</f>
        <v>0</v>
      </c>
      <c r="R77" s="84">
        <f>IF(AND(OR(Calculations!$E$2="Orkney Health Board",Calculations!$E$2="Orkney Islands Local Authority"),$F77=1),0,IF(AND(OR(Calculations!$E$2="Shetland Health Board",Calculations!$E$2="Western Isles Health Board",Calculations!$E$2="Shetland Islands Local Authority",Calculations!$E$2="Eilean Siar Local Authority"),OR($F77=1,$F77=5)),0,prem_mort(VALUE(LEFT(Options!$B$24,2)),$C77,$E77,$F77,2016,$I77+$J77,1,$H77,$G77*$H77,Options!$B$8)))</f>
        <v>0</v>
      </c>
      <c r="S77" s="83">
        <f t="shared" si="129"/>
        <v>10731.645151054234</v>
      </c>
      <c r="T77" s="75">
        <f t="shared" si="130"/>
        <v>10391.358887315368</v>
      </c>
      <c r="U77" s="75">
        <f t="shared" si="131"/>
        <v>48185.086728233175</v>
      </c>
      <c r="V77" s="75">
        <f t="shared" si="132"/>
        <v>46657.201404045547</v>
      </c>
      <c r="W77" s="75">
        <f t="shared" si="133"/>
        <v>81181.801100000012</v>
      </c>
      <c r="X77" s="75">
        <f t="shared" si="134"/>
        <v>80732.145709827484</v>
      </c>
      <c r="Y77" s="75">
        <f t="shared" si="135"/>
        <v>0</v>
      </c>
      <c r="Z77" s="84">
        <f t="shared" si="136"/>
        <v>0</v>
      </c>
      <c r="AA77" s="83">
        <f t="shared" si="137"/>
        <v>16097467.72658135</v>
      </c>
      <c r="AB77" s="75">
        <f t="shared" si="138"/>
        <v>15587038.330973051</v>
      </c>
      <c r="AC77" s="75">
        <f t="shared" si="139"/>
        <v>72277630.092349768</v>
      </c>
      <c r="AD77" s="75">
        <f t="shared" si="124"/>
        <v>69985802.106068313</v>
      </c>
      <c r="AE77" s="75">
        <f t="shared" si="125"/>
        <v>121772701.65000002</v>
      </c>
      <c r="AF77" s="75">
        <f t="shared" si="126"/>
        <v>121098218.56474122</v>
      </c>
      <c r="AG77" s="75">
        <f t="shared" si="127"/>
        <v>0</v>
      </c>
      <c r="AH77" s="75">
        <f t="shared" si="128"/>
        <v>0</v>
      </c>
      <c r="AI77" s="84">
        <v>1500</v>
      </c>
      <c r="AJ77" s="133"/>
      <c r="AK77" s="134"/>
      <c r="AL77" s="75"/>
      <c r="AM77" s="75"/>
      <c r="AN77" s="134"/>
      <c r="AO77" s="134"/>
      <c r="AP77" s="75"/>
      <c r="AQ77" s="84"/>
    </row>
    <row r="78" spans="2:43" x14ac:dyDescent="0.35">
      <c r="B78" s="5" t="s">
        <v>82</v>
      </c>
      <c r="C78" s="15">
        <v>92.779342999999997</v>
      </c>
      <c r="D78" s="15">
        <v>96.279340000000005</v>
      </c>
      <c r="E78" t="s">
        <v>171</v>
      </c>
      <c r="F78">
        <v>1</v>
      </c>
      <c r="G78" s="15">
        <f>HLOOKUP(Calculations!$E$2,'Prevalence Rates'!$C$3:$BC$249,'Prevalence Rates'!$BD78,FALSE)</f>
        <v>0.38310436906051509</v>
      </c>
      <c r="H78">
        <f>HLOOKUP(Calculations!$E$2,'Population 2016'!$C$3:$BC$249,'Population 2016'!BD78,FALSE)</f>
        <v>4825</v>
      </c>
      <c r="I78">
        <v>0</v>
      </c>
      <c r="J78">
        <f>HLOOKUP(Results!E$4,Targeting!$C$3:$F$249,Targeting!$G78,FALSE)</f>
        <v>974</v>
      </c>
      <c r="K78" s="89">
        <f>IF(AND(OR(Calculations!$E$2="Orkney Health Board",Calculations!$E$2="Orkney Islands Local Authority"),$F78=1),0,IF(AND(OR(Calculations!$E$2="Shetland Health Board",Calculations!$E$2="Western Isles Health Board",Calculations!$E$2="Shetland Islands Local Authority",Calculations!$E$2="Eilean Siar Local Authority"),OR($F78=1,$F78=5)),0,new_ci(VALUE(LEFT(Options!$B$24,2)),$C78,$E78,$F78,2016,$I78,1,$H78,$G78*$H78,Options!$B$8)))</f>
        <v>831.99240786020005</v>
      </c>
      <c r="L78" s="90">
        <f>IF(AND(OR(Calculations!$E$2="Orkney Health Board",Calculations!$E$2="Orkney Islands Local Authority"),$F78=1),0,IF(AND(OR(Calculations!$E$2="Shetland Health Board",Calculations!$E$2="Western Isles Health Board",Calculations!$E$2="Shetland Islands Local Authority",Calculations!$E$2="Eilean Siar Local Authority"),OR($F78=1,$F78=5)),0,new_ci(VALUE(LEFT(Options!$B$24,2)),$C78,$E78,$F78,2016,$I78+$J78,1,$H78,$G78*$H78,Options!$B$8)))</f>
        <v>807.10880069400002</v>
      </c>
      <c r="M78" s="83">
        <f>IF(AND(OR(Calculations!$E$2="Orkney Health Board",Calculations!$E$2="Orkney Islands Local Authority"),$F78=1),0,IF(AND(OR(Calculations!$E$2="Shetland Health Board",Calculations!$E$2="Western Isles Health Board",Calculations!$E$2="Shetland Islands Local Authority",Calculations!$E$2="Eilean Siar Local Authority"),OR($F78=1,$F78=5)),0,new_yllv2(VALUE(LEFT(Options!$B$24,2)),$C78,$D78,$E78,$F78,2016,$I78,1,$H78,$G78*$H78,Options!$B$8)))</f>
        <v>2079.9785236733001</v>
      </c>
      <c r="N78" s="84">
        <f>IF(AND(OR(Calculations!$E$2="Orkney Health Board",Calculations!$E$2="Orkney Islands Local Authority"),$F78=1),0,IF(AND(OR(Calculations!$E$2="Shetland Health Board",Calculations!$E$2="Western Isles Health Board",Calculations!$E$2="Shetland Islands Local Authority",Calculations!$E$2="Eilean Siar Local Authority"),OR($F78=1,$F78=5)),0,new_yllv2(VALUE(LEFT(Options!$B$24,2)),$C78,$D78,$E78,$F78,2016,$I78+$J78,1,$H78,$G78*$H78,Options!$B$8)))</f>
        <v>2017.7695804085999</v>
      </c>
      <c r="O78" s="90">
        <f>IF(AND(OR(Calculations!$E$2="Orkney Health Board",Calculations!$E$2="Orkney Islands Local Authority"),$F78=1),0,IF(AND(OR(Calculations!$E$2="Shetland Health Board",Calculations!$E$2="Western Isles Health Board",Calculations!$E$2="Shetland Islands Local Authority",Calculations!$E$2="Eilean Siar Local Authority"),OR($F78=1,$F78=5)),0,hosp_count(VALUE(LEFT(Options!$B$24,2)),$C78,$E78,$F78,2016,$I78,1,$H78,$G78*$H78, Options!$B$8)))</f>
        <v>4560.6917838575</v>
      </c>
      <c r="P78" s="90">
        <f>IF(AND(OR(Calculations!$E$2="Orkney Health Board",Calculations!$E$2="Orkney Islands Local Authority"),$F78=1),0,IF(AND(OR(Calculations!$E$2="Shetland Health Board",Calculations!$E$2="Western Isles Health Board",Calculations!$E$2="Shetland Islands Local Authority",Calculations!$E$2="Eilean Siar Local Authority"),OR($F78=1,$F78=5)),0,hosp_count(VALUE(LEFT(Options!$B$24,2)),$C78,$E78,$F78,2016,$I78+$J78,1,$H78,$G78*$H78, Options!$B$8)))</f>
        <v>4535.4258644329002</v>
      </c>
      <c r="Q78" s="83">
        <f>IF(AND(OR(Calculations!$E$2="Orkney Health Board",Calculations!$E$2="Orkney Islands Local Authority"),$F78=1),0,IF(AND(OR(Calculations!$E$2="Shetland Health Board",Calculations!$E$2="Western Isles Health Board",Calculations!$E$2="Shetland Islands Local Authority",Calculations!$E$2="Eilean Siar Local Authority"),OR($F78=1,$F78=5)),0,prem_mort(VALUE(LEFT(Options!$B$24,2)),$C78,$E78,$F78,2016,$I78,1,$H78,$G78*$H78,Options!$B$8)))</f>
        <v>0</v>
      </c>
      <c r="R78" s="84">
        <f>IF(AND(OR(Calculations!$E$2="Orkney Health Board",Calculations!$E$2="Orkney Islands Local Authority"),$F78=1),0,IF(AND(OR(Calculations!$E$2="Shetland Health Board",Calculations!$E$2="Western Isles Health Board",Calculations!$E$2="Shetland Islands Local Authority",Calculations!$E$2="Eilean Siar Local Authority"),OR($F78=1,$F78=5)),0,prem_mort(VALUE(LEFT(Options!$B$24,2)),$C78,$E78,$F78,2016,$I78+$J78,1,$H78,$G78*$H78,Options!$B$8)))</f>
        <v>0</v>
      </c>
      <c r="S78" s="83">
        <f t="shared" si="129"/>
        <v>17243.365966014509</v>
      </c>
      <c r="T78" s="75">
        <f t="shared" si="130"/>
        <v>16727.643537699481</v>
      </c>
      <c r="U78" s="75">
        <f t="shared" si="131"/>
        <v>43108.363184938862</v>
      </c>
      <c r="V78" s="75">
        <f t="shared" si="132"/>
        <v>41819.058661318137</v>
      </c>
      <c r="W78" s="75">
        <f t="shared" si="133"/>
        <v>94522.109509999995</v>
      </c>
      <c r="X78" s="75">
        <f t="shared" si="134"/>
        <v>93998.463511562688</v>
      </c>
      <c r="Y78" s="75">
        <f t="shared" si="135"/>
        <v>0</v>
      </c>
      <c r="Z78" s="84">
        <f t="shared" si="136"/>
        <v>0</v>
      </c>
      <c r="AA78" s="83">
        <f t="shared" si="137"/>
        <v>17243365.966014508</v>
      </c>
      <c r="AB78" s="75">
        <f t="shared" si="138"/>
        <v>16727643.537699481</v>
      </c>
      <c r="AC78" s="75">
        <f t="shared" si="139"/>
        <v>43108363.184938863</v>
      </c>
      <c r="AD78" s="75">
        <f t="shared" si="124"/>
        <v>41819058.661318138</v>
      </c>
      <c r="AE78" s="75">
        <f t="shared" si="125"/>
        <v>94522109.50999999</v>
      </c>
      <c r="AF78" s="75">
        <f t="shared" si="126"/>
        <v>93998463.51156269</v>
      </c>
      <c r="AG78" s="75">
        <f t="shared" si="127"/>
        <v>0</v>
      </c>
      <c r="AH78" s="75">
        <f t="shared" si="128"/>
        <v>0</v>
      </c>
      <c r="AI78" s="84">
        <v>1000</v>
      </c>
      <c r="AJ78" s="133"/>
      <c r="AK78" s="134"/>
      <c r="AL78" s="75"/>
      <c r="AM78" s="75"/>
      <c r="AN78" s="134"/>
      <c r="AO78" s="134"/>
      <c r="AP78" s="75"/>
      <c r="AQ78" s="84"/>
    </row>
    <row r="79" spans="2:43" hidden="1" x14ac:dyDescent="0.35">
      <c r="B79" s="5" t="s">
        <v>76</v>
      </c>
      <c r="C79" s="15">
        <v>2.0320822999999999</v>
      </c>
      <c r="D79" s="15">
        <v>77.402082000000007</v>
      </c>
      <c r="E79" t="s">
        <v>172</v>
      </c>
      <c r="F79">
        <v>1</v>
      </c>
      <c r="G79" s="15">
        <f>HLOOKUP(Calculations!$E$2,'Prevalence Rates'!$C$3:$BC$249,'Prevalence Rates'!$BD79,FALSE)</f>
        <v>0</v>
      </c>
      <c r="H79">
        <f>HLOOKUP(Calculations!$E$2,'Population 2016'!$C$3:$BC$249,'Population 2016'!BD79,FALSE)</f>
        <v>0</v>
      </c>
      <c r="I79">
        <v>0</v>
      </c>
      <c r="J79">
        <f>HLOOKUP(Results!E$4,Targeting!$C$3:$F$249,Targeting!$G79,FALSE)</f>
        <v>0</v>
      </c>
      <c r="K79" s="89" t="e">
        <f>IF(AND(OR(Calculations!$E$2="Orkney Health Board",Calculations!$E$2="Orkney Islands Local Authority"),$F79=1),0,IF(AND(OR(Calculations!$E$2="Shetland Health Board",Calculations!$E$2="Western Isles Health Board",Calculations!$E$2="Shetland Islands Local Authority",Calculations!$E$2="Eilean Siar Local Authority"),OR($F79=1,$F79=5)),0,new_ci(VALUE(LEFT(Options!$B$24,2)),$C79,$E79,$F79,2016,$I79,1,$H79,$G79*$H79,Options!$B$8)))</f>
        <v>#VALUE!</v>
      </c>
      <c r="L79" s="90" t="e">
        <f>IF(AND(OR(Calculations!$E$2="Orkney Health Board",Calculations!$E$2="Orkney Islands Local Authority"),$F79=1),0,IF(AND(OR(Calculations!$E$2="Shetland Health Board",Calculations!$E$2="Western Isles Health Board",Calculations!$E$2="Shetland Islands Local Authority",Calculations!$E$2="Eilean Siar Local Authority"),OR($F79=1,$F79=5)),0,new_ci(VALUE(LEFT(Options!$B$24,2)),$C79,$E79,$F79,2016,$I79+$J79,1,$H79,$G79*$H79,Options!$B$8)))</f>
        <v>#VALUE!</v>
      </c>
      <c r="M79" s="83" t="e">
        <f>IF(AND(OR(Calculations!$E$2="Orkney Health Board",Calculations!$E$2="Orkney Islands Local Authority"),$F79=1),0,IF(AND(OR(Calculations!$E$2="Shetland Health Board",Calculations!$E$2="Western Isles Health Board",Calculations!$E$2="Shetland Islands Local Authority",Calculations!$E$2="Eilean Siar Local Authority"),OR($F79=1,$F79=5)),0,new_yllv2(VALUE(LEFT(Options!$B$24,2)),$C79,$D79,$E79,$F79,2016,$I79,1,$H79,$G79*$H79,Options!$B$8)))</f>
        <v>#VALUE!</v>
      </c>
      <c r="N79" s="84" t="e">
        <f>IF(AND(OR(Calculations!$E$2="Orkney Health Board",Calculations!$E$2="Orkney Islands Local Authority"),$F79=1),0,IF(AND(OR(Calculations!$E$2="Shetland Health Board",Calculations!$E$2="Western Isles Health Board",Calculations!$E$2="Shetland Islands Local Authority",Calculations!$E$2="Eilean Siar Local Authority"),OR($F79=1,$F79=5)),0,new_yllv2(VALUE(LEFT(Options!$B$24,2)),$C79,$D79,$E79,$F79,2016,$I79+$J79,1,$H79,$G79*$H79,Options!$B$8)))</f>
        <v>#VALUE!</v>
      </c>
      <c r="O79" s="90" t="e">
        <f>IF(AND(OR(Calculations!$E$2="Orkney Health Board",Calculations!$E$2="Orkney Islands Local Authority"),$F79=1),0,IF(AND(OR(Calculations!$E$2="Shetland Health Board",Calculations!$E$2="Western Isles Health Board",Calculations!$E$2="Shetland Islands Local Authority",Calculations!$E$2="Eilean Siar Local Authority"),OR($F79=1,$F79=5)),0,hosp_count(VALUE(LEFT(Options!$B$24,2)),$C79,$E79,$F79,2016,$I79,1,$H79,$G79*$H79, Options!$B$8)))</f>
        <v>#VALUE!</v>
      </c>
      <c r="P79" s="90" t="e">
        <f>IF(AND(OR(Calculations!$E$2="Orkney Health Board",Calculations!$E$2="Orkney Islands Local Authority"),$F79=1),0,IF(AND(OR(Calculations!$E$2="Shetland Health Board",Calculations!$E$2="Western Isles Health Board",Calculations!$E$2="Shetland Islands Local Authority",Calculations!$E$2="Eilean Siar Local Authority"),OR($F79=1,$F79=5)),0,hosp_count(VALUE(LEFT(Options!$B$24,2)),$C79,$E79,$F79,2016,$I79+$J79,1,$H79,$G79*$H79, Options!$B$8)))</f>
        <v>#VALUE!</v>
      </c>
      <c r="Q79" s="83" t="e">
        <f>IF(AND(OR(Calculations!$E$2="Orkney Health Board",Calculations!$E$2="Orkney Islands Local Authority"),$F79=1),0,IF(AND(OR(Calculations!$E$2="Shetland Health Board",Calculations!$E$2="Western Isles Health Board",Calculations!$E$2="Shetland Islands Local Authority",Calculations!$E$2="Eilean Siar Local Authority"),OR($F79=1,$F79=5)),0,prem_mort(VALUE(LEFT(Options!$B$24,2)),$C79,$E79,$F79,2016,$I79,1,$H79,$G79*$H79,Options!$B$8)))</f>
        <v>#VALUE!</v>
      </c>
      <c r="R79" s="84" t="e">
        <f>IF(AND(OR(Calculations!$E$2="Orkney Health Board",Calculations!$E$2="Orkney Islands Local Authority"),$F79=1),0,IF(AND(OR(Calculations!$E$2="Shetland Health Board",Calculations!$E$2="Western Isles Health Board",Calculations!$E$2="Shetland Islands Local Authority",Calculations!$E$2="Eilean Siar Local Authority"),OR($F79=1,$F79=5)),0,prem_mort(VALUE(LEFT(Options!$B$24,2)),$C79,$E79,$F79,2016,$I79+$J79,1,$H79,$G79*$H79,Options!$B$8)))</f>
        <v>#VALUE!</v>
      </c>
      <c r="S79" s="83" t="e">
        <f t="shared" si="129"/>
        <v>#VALUE!</v>
      </c>
      <c r="T79" s="75" t="e">
        <f t="shared" si="130"/>
        <v>#VALUE!</v>
      </c>
      <c r="U79" s="75" t="e">
        <f t="shared" si="131"/>
        <v>#VALUE!</v>
      </c>
      <c r="V79" s="75" t="e">
        <f t="shared" si="132"/>
        <v>#VALUE!</v>
      </c>
      <c r="W79" s="75" t="e">
        <f t="shared" si="133"/>
        <v>#VALUE!</v>
      </c>
      <c r="X79" s="75" t="e">
        <f t="shared" si="134"/>
        <v>#VALUE!</v>
      </c>
      <c r="Y79" s="75" t="e">
        <f t="shared" si="135"/>
        <v>#VALUE!</v>
      </c>
      <c r="Z79" s="84" t="e">
        <f t="shared" si="136"/>
        <v>#VALUE!</v>
      </c>
      <c r="AA79" s="83" t="e">
        <f t="shared" si="137"/>
        <v>#VALUE!</v>
      </c>
      <c r="AB79" s="75" t="e">
        <f t="shared" si="138"/>
        <v>#VALUE!</v>
      </c>
      <c r="AC79" s="75" t="e">
        <f t="shared" si="139"/>
        <v>#VALUE!</v>
      </c>
      <c r="AD79" s="75" t="e">
        <f t="shared" si="124"/>
        <v>#VALUE!</v>
      </c>
      <c r="AE79" s="75" t="e">
        <f t="shared" si="125"/>
        <v>#VALUE!</v>
      </c>
      <c r="AF79" s="75" t="e">
        <f t="shared" si="126"/>
        <v>#VALUE!</v>
      </c>
      <c r="AG79" s="75" t="e">
        <f t="shared" si="127"/>
        <v>#VALUE!</v>
      </c>
      <c r="AH79" s="75" t="e">
        <f t="shared" si="128"/>
        <v>#VALUE!</v>
      </c>
      <c r="AI79" s="84">
        <v>5000</v>
      </c>
      <c r="AJ79" s="133"/>
      <c r="AK79" s="134"/>
      <c r="AL79" s="75"/>
      <c r="AM79" s="75"/>
      <c r="AN79" s="134"/>
      <c r="AO79" s="134"/>
      <c r="AP79" s="75"/>
      <c r="AQ79" s="84"/>
    </row>
    <row r="80" spans="2:43" hidden="1" x14ac:dyDescent="0.35">
      <c r="B80" s="5" t="s">
        <v>46</v>
      </c>
      <c r="C80" s="15">
        <v>6.9784756000000003</v>
      </c>
      <c r="D80" s="15">
        <v>77.398476000000002</v>
      </c>
      <c r="E80" t="s">
        <v>172</v>
      </c>
      <c r="F80">
        <v>1</v>
      </c>
      <c r="G80" s="15">
        <f>HLOOKUP(Calculations!$E$2,'Prevalence Rates'!$C$3:$BC$249,'Prevalence Rates'!$BD80,FALSE)</f>
        <v>0</v>
      </c>
      <c r="H80">
        <f>HLOOKUP(Calculations!$E$2,'Population 2016'!$C$3:$BC$249,'Population 2016'!BD80,FALSE)</f>
        <v>0</v>
      </c>
      <c r="I80">
        <v>0</v>
      </c>
      <c r="J80">
        <f>HLOOKUP(Results!E$4,Targeting!$C$3:$F$249,Targeting!$G80,FALSE)</f>
        <v>0</v>
      </c>
      <c r="K80" s="89" t="e">
        <f>IF(AND(OR(Calculations!$E$2="Orkney Health Board",Calculations!$E$2="Orkney Islands Local Authority"),$F80=1),0,IF(AND(OR(Calculations!$E$2="Shetland Health Board",Calculations!$E$2="Western Isles Health Board",Calculations!$E$2="Shetland Islands Local Authority",Calculations!$E$2="Eilean Siar Local Authority"),OR($F80=1,$F80=5)),0,new_ci(VALUE(LEFT(Options!$B$24,2)),$C80,$E80,$F80,2016,$I80,1,$H80,$G80*$H80,Options!$B$8)))</f>
        <v>#VALUE!</v>
      </c>
      <c r="L80" s="90" t="e">
        <f>IF(AND(OR(Calculations!$E$2="Orkney Health Board",Calculations!$E$2="Orkney Islands Local Authority"),$F80=1),0,IF(AND(OR(Calculations!$E$2="Shetland Health Board",Calculations!$E$2="Western Isles Health Board",Calculations!$E$2="Shetland Islands Local Authority",Calculations!$E$2="Eilean Siar Local Authority"),OR($F80=1,$F80=5)),0,new_ci(VALUE(LEFT(Options!$B$24,2)),$C80,$E80,$F80,2016,$I80+$J80,1,$H80,$G80*$H80,Options!$B$8)))</f>
        <v>#VALUE!</v>
      </c>
      <c r="M80" s="83" t="e">
        <f>IF(AND(OR(Calculations!$E$2="Orkney Health Board",Calculations!$E$2="Orkney Islands Local Authority"),$F80=1),0,IF(AND(OR(Calculations!$E$2="Shetland Health Board",Calculations!$E$2="Western Isles Health Board",Calculations!$E$2="Shetland Islands Local Authority",Calculations!$E$2="Eilean Siar Local Authority"),OR($F80=1,$F80=5)),0,new_yllv2(VALUE(LEFT(Options!$B$24,2)),$C80,$D80,$E80,$F80,2016,$I80,1,$H80,$G80*$H80,Options!$B$8)))</f>
        <v>#VALUE!</v>
      </c>
      <c r="N80" s="84" t="e">
        <f>IF(AND(OR(Calculations!$E$2="Orkney Health Board",Calculations!$E$2="Orkney Islands Local Authority"),$F80=1),0,IF(AND(OR(Calculations!$E$2="Shetland Health Board",Calculations!$E$2="Western Isles Health Board",Calculations!$E$2="Shetland Islands Local Authority",Calculations!$E$2="Eilean Siar Local Authority"),OR($F80=1,$F80=5)),0,new_yllv2(VALUE(LEFT(Options!$B$24,2)),$C80,$D80,$E80,$F80,2016,$I80+$J80,1,$H80,$G80*$H80,Options!$B$8)))</f>
        <v>#VALUE!</v>
      </c>
      <c r="O80" s="90" t="e">
        <f>IF(AND(OR(Calculations!$E$2="Orkney Health Board",Calculations!$E$2="Orkney Islands Local Authority"),$F80=1),0,IF(AND(OR(Calculations!$E$2="Shetland Health Board",Calculations!$E$2="Western Isles Health Board",Calculations!$E$2="Shetland Islands Local Authority",Calculations!$E$2="Eilean Siar Local Authority"),OR($F80=1,$F80=5)),0,hosp_count(VALUE(LEFT(Options!$B$24,2)),$C80,$E80,$F80,2016,$I80,1,$H80,$G80*$H80, Options!$B$8)))</f>
        <v>#VALUE!</v>
      </c>
      <c r="P80" s="90" t="e">
        <f>IF(AND(OR(Calculations!$E$2="Orkney Health Board",Calculations!$E$2="Orkney Islands Local Authority"),$F80=1),0,IF(AND(OR(Calculations!$E$2="Shetland Health Board",Calculations!$E$2="Western Isles Health Board",Calculations!$E$2="Shetland Islands Local Authority",Calculations!$E$2="Eilean Siar Local Authority"),OR($F80=1,$F80=5)),0,hosp_count(VALUE(LEFT(Options!$B$24,2)),$C80,$E80,$F80,2016,$I80+$J80,1,$H80,$G80*$H80, Options!$B$8)))</f>
        <v>#VALUE!</v>
      </c>
      <c r="Q80" s="83" t="e">
        <f>IF(AND(OR(Calculations!$E$2="Orkney Health Board",Calculations!$E$2="Orkney Islands Local Authority"),$F80=1),0,IF(AND(OR(Calculations!$E$2="Shetland Health Board",Calculations!$E$2="Western Isles Health Board",Calculations!$E$2="Shetland Islands Local Authority",Calculations!$E$2="Eilean Siar Local Authority"),OR($F80=1,$F80=5)),0,prem_mort(VALUE(LEFT(Options!$B$24,2)),$C80,$E80,$F80,2016,$I80,1,$H80,$G80*$H80,Options!$B$8)))</f>
        <v>#VALUE!</v>
      </c>
      <c r="R80" s="84" t="e">
        <f>IF(AND(OR(Calculations!$E$2="Orkney Health Board",Calculations!$E$2="Orkney Islands Local Authority"),$F80=1),0,IF(AND(OR(Calculations!$E$2="Shetland Health Board",Calculations!$E$2="Western Isles Health Board",Calculations!$E$2="Shetland Islands Local Authority",Calculations!$E$2="Eilean Siar Local Authority"),OR($F80=1,$F80=5)),0,prem_mort(VALUE(LEFT(Options!$B$24,2)),$C80,$E80,$F80,2016,$I80+$J80,1,$H80,$G80*$H80,Options!$B$8)))</f>
        <v>#VALUE!</v>
      </c>
      <c r="S80" s="83" t="e">
        <f t="shared" si="129"/>
        <v>#VALUE!</v>
      </c>
      <c r="T80" s="75" t="e">
        <f t="shared" si="130"/>
        <v>#VALUE!</v>
      </c>
      <c r="U80" s="75" t="e">
        <f t="shared" si="131"/>
        <v>#VALUE!</v>
      </c>
      <c r="V80" s="75" t="e">
        <f t="shared" si="132"/>
        <v>#VALUE!</v>
      </c>
      <c r="W80" s="75" t="e">
        <f t="shared" si="133"/>
        <v>#VALUE!</v>
      </c>
      <c r="X80" s="75" t="e">
        <f t="shared" si="134"/>
        <v>#VALUE!</v>
      </c>
      <c r="Y80" s="75" t="e">
        <f t="shared" si="135"/>
        <v>#VALUE!</v>
      </c>
      <c r="Z80" s="84" t="e">
        <f t="shared" si="136"/>
        <v>#VALUE!</v>
      </c>
      <c r="AA80" s="83" t="e">
        <f t="shared" si="137"/>
        <v>#VALUE!</v>
      </c>
      <c r="AB80" s="75" t="e">
        <f t="shared" si="138"/>
        <v>#VALUE!</v>
      </c>
      <c r="AC80" s="75" t="e">
        <f t="shared" si="139"/>
        <v>#VALUE!</v>
      </c>
      <c r="AD80" s="75" t="e">
        <f t="shared" si="124"/>
        <v>#VALUE!</v>
      </c>
      <c r="AE80" s="75" t="e">
        <f t="shared" si="125"/>
        <v>#VALUE!</v>
      </c>
      <c r="AF80" s="75" t="e">
        <f t="shared" si="126"/>
        <v>#VALUE!</v>
      </c>
      <c r="AG80" s="75" t="e">
        <f t="shared" si="127"/>
        <v>#VALUE!</v>
      </c>
      <c r="AH80" s="75" t="e">
        <f t="shared" si="128"/>
        <v>#VALUE!</v>
      </c>
      <c r="AI80" s="84">
        <v>5500</v>
      </c>
      <c r="AJ80" s="133"/>
      <c r="AK80" s="134"/>
      <c r="AL80" s="75"/>
      <c r="AM80" s="75"/>
      <c r="AN80" s="134"/>
      <c r="AO80" s="134"/>
      <c r="AP80" s="75"/>
      <c r="AQ80" s="84"/>
    </row>
    <row r="81" spans="2:43" hidden="1" x14ac:dyDescent="0.35">
      <c r="B81" s="5" t="s">
        <v>77</v>
      </c>
      <c r="C81" s="15">
        <v>12.471144000000001</v>
      </c>
      <c r="D81" s="15">
        <v>77.921140000000008</v>
      </c>
      <c r="E81" t="s">
        <v>172</v>
      </c>
      <c r="F81">
        <v>1</v>
      </c>
      <c r="G81" s="15">
        <f>HLOOKUP(Calculations!$E$2,'Prevalence Rates'!$C$3:$BC$249,'Prevalence Rates'!$BD81,FALSE)</f>
        <v>0</v>
      </c>
      <c r="H81">
        <f>HLOOKUP(Calculations!$E$2,'Population 2016'!$C$3:$BC$249,'Population 2016'!BD81,FALSE)</f>
        <v>0</v>
      </c>
      <c r="I81">
        <v>0</v>
      </c>
      <c r="J81">
        <f>HLOOKUP(Results!E$4,Targeting!$C$3:$F$249,Targeting!$G81,FALSE)</f>
        <v>0</v>
      </c>
      <c r="K81" s="89" t="e">
        <f>IF(AND(OR(Calculations!$E$2="Orkney Health Board",Calculations!$E$2="Orkney Islands Local Authority"),$F81=1),0,IF(AND(OR(Calculations!$E$2="Shetland Health Board",Calculations!$E$2="Western Isles Health Board",Calculations!$E$2="Shetland Islands Local Authority",Calculations!$E$2="Eilean Siar Local Authority"),OR($F81=1,$F81=5)),0,new_ci(VALUE(LEFT(Options!$B$24,2)),$C81,$E81,$F81,2016,$I81,1,$H81,$G81*$H81,Options!$B$8)))</f>
        <v>#VALUE!</v>
      </c>
      <c r="L81" s="90" t="e">
        <f>IF(AND(OR(Calculations!$E$2="Orkney Health Board",Calculations!$E$2="Orkney Islands Local Authority"),$F81=1),0,IF(AND(OR(Calculations!$E$2="Shetland Health Board",Calculations!$E$2="Western Isles Health Board",Calculations!$E$2="Shetland Islands Local Authority",Calculations!$E$2="Eilean Siar Local Authority"),OR($F81=1,$F81=5)),0,new_ci(VALUE(LEFT(Options!$B$24,2)),$C81,$E81,$F81,2016,$I81+$J81,1,$H81,$G81*$H81,Options!$B$8)))</f>
        <v>#VALUE!</v>
      </c>
      <c r="M81" s="83" t="e">
        <f>IF(AND(OR(Calculations!$E$2="Orkney Health Board",Calculations!$E$2="Orkney Islands Local Authority"),$F81=1),0,IF(AND(OR(Calculations!$E$2="Shetland Health Board",Calculations!$E$2="Western Isles Health Board",Calculations!$E$2="Shetland Islands Local Authority",Calculations!$E$2="Eilean Siar Local Authority"),OR($F81=1,$F81=5)),0,new_yllv2(VALUE(LEFT(Options!$B$24,2)),$C81,$D81,$E81,$F81,2016,$I81,1,$H81,$G81*$H81,Options!$B$8)))</f>
        <v>#VALUE!</v>
      </c>
      <c r="N81" s="84" t="e">
        <f>IF(AND(OR(Calculations!$E$2="Orkney Health Board",Calculations!$E$2="Orkney Islands Local Authority"),$F81=1),0,IF(AND(OR(Calculations!$E$2="Shetland Health Board",Calculations!$E$2="Western Isles Health Board",Calculations!$E$2="Shetland Islands Local Authority",Calculations!$E$2="Eilean Siar Local Authority"),OR($F81=1,$F81=5)),0,new_yllv2(VALUE(LEFT(Options!$B$24,2)),$C81,$D81,$E81,$F81,2016,$I81+$J81,1,$H81,$G81*$H81,Options!$B$8)))</f>
        <v>#VALUE!</v>
      </c>
      <c r="O81" s="90" t="e">
        <f>IF(AND(OR(Calculations!$E$2="Orkney Health Board",Calculations!$E$2="Orkney Islands Local Authority"),$F81=1),0,IF(AND(OR(Calculations!$E$2="Shetland Health Board",Calculations!$E$2="Western Isles Health Board",Calculations!$E$2="Shetland Islands Local Authority",Calculations!$E$2="Eilean Siar Local Authority"),OR($F81=1,$F81=5)),0,hosp_count(VALUE(LEFT(Options!$B$24,2)),$C81,$E81,$F81,2016,$I81,1,$H81,$G81*$H81, Options!$B$8)))</f>
        <v>#VALUE!</v>
      </c>
      <c r="P81" s="90" t="e">
        <f>IF(AND(OR(Calculations!$E$2="Orkney Health Board",Calculations!$E$2="Orkney Islands Local Authority"),$F81=1),0,IF(AND(OR(Calculations!$E$2="Shetland Health Board",Calculations!$E$2="Western Isles Health Board",Calculations!$E$2="Shetland Islands Local Authority",Calculations!$E$2="Eilean Siar Local Authority"),OR($F81=1,$F81=5)),0,hosp_count(VALUE(LEFT(Options!$B$24,2)),$C81,$E81,$F81,2016,$I81+$J81,1,$H81,$G81*$H81, Options!$B$8)))</f>
        <v>#VALUE!</v>
      </c>
      <c r="Q81" s="83" t="e">
        <f>IF(AND(OR(Calculations!$E$2="Orkney Health Board",Calculations!$E$2="Orkney Islands Local Authority"),$F81=1),0,IF(AND(OR(Calculations!$E$2="Shetland Health Board",Calculations!$E$2="Western Isles Health Board",Calculations!$E$2="Shetland Islands Local Authority",Calculations!$E$2="Eilean Siar Local Authority"),OR($F81=1,$F81=5)),0,prem_mort(VALUE(LEFT(Options!$B$24,2)),$C81,$E81,$F81,2016,$I81,1,$H81,$G81*$H81,Options!$B$8)))</f>
        <v>#VALUE!</v>
      </c>
      <c r="R81" s="84" t="e">
        <f>IF(AND(OR(Calculations!$E$2="Orkney Health Board",Calculations!$E$2="Orkney Islands Local Authority"),$F81=1),0,IF(AND(OR(Calculations!$E$2="Shetland Health Board",Calculations!$E$2="Western Isles Health Board",Calculations!$E$2="Shetland Islands Local Authority",Calculations!$E$2="Eilean Siar Local Authority"),OR($F81=1,$F81=5)),0,prem_mort(VALUE(LEFT(Options!$B$24,2)),$C81,$E81,$F81,2016,$I81+$J81,1,$H81,$G81*$H81,Options!$B$8)))</f>
        <v>#VALUE!</v>
      </c>
      <c r="S81" s="83" t="e">
        <f t="shared" si="129"/>
        <v>#VALUE!</v>
      </c>
      <c r="T81" s="75" t="e">
        <f t="shared" si="130"/>
        <v>#VALUE!</v>
      </c>
      <c r="U81" s="75" t="e">
        <f t="shared" si="131"/>
        <v>#VALUE!</v>
      </c>
      <c r="V81" s="75" t="e">
        <f t="shared" si="132"/>
        <v>#VALUE!</v>
      </c>
      <c r="W81" s="75" t="e">
        <f t="shared" si="133"/>
        <v>#VALUE!</v>
      </c>
      <c r="X81" s="75" t="e">
        <f t="shared" si="134"/>
        <v>#VALUE!</v>
      </c>
      <c r="Y81" s="75" t="e">
        <f t="shared" si="135"/>
        <v>#VALUE!</v>
      </c>
      <c r="Z81" s="84" t="e">
        <f t="shared" si="136"/>
        <v>#VALUE!</v>
      </c>
      <c r="AA81" s="83" t="e">
        <f t="shared" si="137"/>
        <v>#VALUE!</v>
      </c>
      <c r="AB81" s="75" t="e">
        <f t="shared" si="138"/>
        <v>#VALUE!</v>
      </c>
      <c r="AC81" s="75" t="e">
        <f t="shared" si="139"/>
        <v>#VALUE!</v>
      </c>
      <c r="AD81" s="75" t="e">
        <f t="shared" si="124"/>
        <v>#VALUE!</v>
      </c>
      <c r="AE81" s="75" t="e">
        <f t="shared" si="125"/>
        <v>#VALUE!</v>
      </c>
      <c r="AF81" s="75" t="e">
        <f t="shared" si="126"/>
        <v>#VALUE!</v>
      </c>
      <c r="AG81" s="75" t="e">
        <f t="shared" si="127"/>
        <v>#VALUE!</v>
      </c>
      <c r="AH81" s="75" t="e">
        <f t="shared" si="128"/>
        <v>#VALUE!</v>
      </c>
      <c r="AI81" s="84">
        <v>6600</v>
      </c>
      <c r="AJ81" s="133"/>
      <c r="AK81" s="134"/>
      <c r="AL81" s="75"/>
      <c r="AM81" s="75"/>
      <c r="AN81" s="134"/>
      <c r="AO81" s="134"/>
      <c r="AP81" s="75"/>
      <c r="AQ81" s="84"/>
    </row>
    <row r="82" spans="2:43" x14ac:dyDescent="0.35">
      <c r="B82" s="5" t="s">
        <v>47</v>
      </c>
      <c r="C82" s="15">
        <v>17.556318000000001</v>
      </c>
      <c r="D82" s="15">
        <v>77.07632000000001</v>
      </c>
      <c r="E82" t="s">
        <v>172</v>
      </c>
      <c r="F82">
        <v>1</v>
      </c>
      <c r="G82" s="15">
        <f>HLOOKUP(Calculations!$E$2,'Prevalence Rates'!$C$3:$BC$249,'Prevalence Rates'!$BD82,FALSE)</f>
        <v>0.14240143548989215</v>
      </c>
      <c r="H82">
        <f>HLOOKUP(Calculations!$E$2,'Population 2016'!$C$3:$BC$249,'Population 2016'!BD82,FALSE)</f>
        <v>25359</v>
      </c>
      <c r="I82">
        <v>0</v>
      </c>
      <c r="J82">
        <f>HLOOKUP(Results!E$4,Targeting!$C$3:$F$249,Targeting!$G82,FALSE)</f>
        <v>5117</v>
      </c>
      <c r="K82" s="89">
        <f>IF(AND(OR(Calculations!$E$2="Orkney Health Board",Calculations!$E$2="Orkney Islands Local Authority"),$F82=1),0,IF(AND(OR(Calculations!$E$2="Shetland Health Board",Calculations!$E$2="Western Isles Health Board",Calculations!$E$2="Shetland Islands Local Authority",Calculations!$E$2="Eilean Siar Local Authority"),OR($F82=1,$F82=5)),0,new_ci(VALUE(LEFT(Options!$B$24,2)),$C82,$E82,$F82,2016,$I82,1,$H82,$G82*$H82,Options!$B$8)))</f>
        <v>19.1720096054</v>
      </c>
      <c r="L82" s="90">
        <f>IF(AND(OR(Calculations!$E$2="Orkney Health Board",Calculations!$E$2="Orkney Islands Local Authority"),$F82=1),0,IF(AND(OR(Calculations!$E$2="Shetland Health Board",Calculations!$E$2="Western Isles Health Board",Calculations!$E$2="Shetland Islands Local Authority",Calculations!$E$2="Eilean Siar Local Authority"),OR($F82=1,$F82=5)),0,new_ci(VALUE(LEFT(Options!$B$24,2)),$C82,$E82,$F82,2016,$I82+$J82,1,$H82,$G82*$H82,Options!$B$8)))</f>
        <v>18.396869559300001</v>
      </c>
      <c r="M82" s="83">
        <f>IF(AND(OR(Calculations!$E$2="Orkney Health Board",Calculations!$E$2="Orkney Islands Local Authority"),$F82=1),0,IF(AND(OR(Calculations!$E$2="Shetland Health Board",Calculations!$E$2="Western Isles Health Board",Calculations!$E$2="Shetland Islands Local Authority",Calculations!$E$2="Eilean Siar Local Authority"),OR($F82=1,$F82=5)),0,new_yllv2(VALUE(LEFT(Options!$B$24,2)),$C82,$D82,$E82,$F82,2016,$I82,1,$H82,$G82*$H82,Options!$B$8)))</f>
        <v>1121.946040452</v>
      </c>
      <c r="N82" s="84">
        <f>IF(AND(OR(Calculations!$E$2="Orkney Health Board",Calculations!$E$2="Orkney Islands Local Authority"),$F82=1),0,IF(AND(OR(Calculations!$E$2="Shetland Health Board",Calculations!$E$2="Western Isles Health Board",Calculations!$E$2="Shetland Islands Local Authority",Calculations!$E$2="Eilean Siar Local Authority"),OR($F82=1,$F82=5)),0,new_yllv2(VALUE(LEFT(Options!$B$24,2)),$C82,$D82,$E82,$F82,2016,$I82+$J82,1,$H82,$G82*$H82,Options!$B$8)))</f>
        <v>1076.5848434039999</v>
      </c>
      <c r="O82" s="90">
        <f>IF(AND(OR(Calculations!$E$2="Orkney Health Board",Calculations!$E$2="Orkney Islands Local Authority"),$F82=1),0,IF(AND(OR(Calculations!$E$2="Shetland Health Board",Calculations!$E$2="Western Isles Health Board",Calculations!$E$2="Shetland Islands Local Authority",Calculations!$E$2="Eilean Siar Local Authority"),OR($F82=1,$F82=5)),0,hosp_count(VALUE(LEFT(Options!$B$24,2)),$C82,$E82,$F82,2016,$I82,1,$H82,$G82*$H82, Options!$B$8)))</f>
        <v>2447.1256447280998</v>
      </c>
      <c r="P82" s="90">
        <f>IF(AND(OR(Calculations!$E$2="Orkney Health Board",Calculations!$E$2="Orkney Islands Local Authority"),$F82=1),0,IF(AND(OR(Calculations!$E$2="Shetland Health Board",Calculations!$E$2="Western Isles Health Board",Calculations!$E$2="Shetland Islands Local Authority",Calculations!$E$2="Eilean Siar Local Authority"),OR($F82=1,$F82=5)),0,hosp_count(VALUE(LEFT(Options!$B$24,2)),$C82,$E82,$F82,2016,$I82+$J82,1,$H82,$G82*$H82, Options!$B$8)))</f>
        <v>2431.0065000978998</v>
      </c>
      <c r="Q82" s="83">
        <f>IF(AND(OR(Calculations!$E$2="Orkney Health Board",Calculations!$E$2="Orkney Islands Local Authority"),$F82=1),0,IF(AND(OR(Calculations!$E$2="Shetland Health Board",Calculations!$E$2="Western Isles Health Board",Calculations!$E$2="Shetland Islands Local Authority",Calculations!$E$2="Eilean Siar Local Authority"),OR($F82=1,$F82=5)),0,prem_mort(VALUE(LEFT(Options!$B$24,2)),$C82,$E82,$F82,2016,$I82,1,$H82,$G82*$H82,Options!$B$8)))</f>
        <v>19.1720096054</v>
      </c>
      <c r="R82" s="84">
        <f>IF(AND(OR(Calculations!$E$2="Orkney Health Board",Calculations!$E$2="Orkney Islands Local Authority"),$F82=1),0,IF(AND(OR(Calculations!$E$2="Shetland Health Board",Calculations!$E$2="Western Isles Health Board",Calculations!$E$2="Shetland Islands Local Authority",Calculations!$E$2="Eilean Siar Local Authority"),OR($F82=1,$F82=5)),0,prem_mort(VALUE(LEFT(Options!$B$24,2)),$C82,$E82,$F82,2016,$I82+$J82,1,$H82,$G82*$H82,Options!$B$8)))</f>
        <v>18.396869559300001</v>
      </c>
      <c r="S82" s="83">
        <f t="shared" si="129"/>
        <v>75.602388128080761</v>
      </c>
      <c r="T82" s="75">
        <f t="shared" si="130"/>
        <v>72.545721673961907</v>
      </c>
      <c r="U82" s="75">
        <f t="shared" si="131"/>
        <v>4424.2519044599549</v>
      </c>
      <c r="V82" s="75">
        <f t="shared" si="132"/>
        <v>4245.3757774517917</v>
      </c>
      <c r="W82" s="75">
        <f t="shared" si="133"/>
        <v>9649.9295899999997</v>
      </c>
      <c r="X82" s="75">
        <f t="shared" si="134"/>
        <v>9586.3657876805064</v>
      </c>
      <c r="Y82" s="75">
        <f t="shared" si="135"/>
        <v>75.602388128080761</v>
      </c>
      <c r="Z82" s="84">
        <f t="shared" si="136"/>
        <v>72.545721673961907</v>
      </c>
      <c r="AA82" s="83">
        <f t="shared" si="137"/>
        <v>332650.50776355533</v>
      </c>
      <c r="AB82" s="75">
        <f t="shared" si="138"/>
        <v>319201.1753654324</v>
      </c>
      <c r="AC82" s="75">
        <f t="shared" si="139"/>
        <v>19466708.379623801</v>
      </c>
      <c r="AD82" s="75">
        <f t="shared" si="124"/>
        <v>18679653.420787882</v>
      </c>
      <c r="AE82" s="75">
        <f t="shared" si="125"/>
        <v>42459690.196000002</v>
      </c>
      <c r="AF82" s="75">
        <f t="shared" si="126"/>
        <v>42180009.465794228</v>
      </c>
      <c r="AG82" s="75">
        <f t="shared" si="127"/>
        <v>332650.50776355533</v>
      </c>
      <c r="AH82" s="75">
        <f t="shared" si="128"/>
        <v>319201.1753654324</v>
      </c>
      <c r="AI82" s="84">
        <v>4400</v>
      </c>
      <c r="AJ82" s="133"/>
      <c r="AK82" s="134"/>
      <c r="AL82" s="75"/>
      <c r="AM82" s="75"/>
      <c r="AN82" s="134"/>
      <c r="AO82" s="134"/>
      <c r="AP82" s="75"/>
      <c r="AQ82" s="84"/>
    </row>
    <row r="83" spans="2:43" x14ac:dyDescent="0.35">
      <c r="B83" s="5" t="s">
        <v>48</v>
      </c>
      <c r="C83" s="15">
        <v>22.054632000000002</v>
      </c>
      <c r="D83" s="15">
        <v>77.704629999999995</v>
      </c>
      <c r="E83" t="s">
        <v>172</v>
      </c>
      <c r="F83">
        <v>1</v>
      </c>
      <c r="G83" s="15">
        <f>HLOOKUP(Calculations!$E$2,'Prevalence Rates'!$C$3:$BC$249,'Prevalence Rates'!$BD83,FALSE)</f>
        <v>0.14240143548989215</v>
      </c>
      <c r="H83">
        <f>HLOOKUP(Calculations!$E$2,'Population 2016'!$C$3:$BC$249,'Population 2016'!BD83,FALSE)</f>
        <v>37180</v>
      </c>
      <c r="I83">
        <v>0</v>
      </c>
      <c r="J83">
        <f>HLOOKUP(Results!E$4,Targeting!$C$3:$F$249,Targeting!$G83,FALSE)</f>
        <v>7502</v>
      </c>
      <c r="K83" s="89">
        <f>IF(AND(OR(Calculations!$E$2="Orkney Health Board",Calculations!$E$2="Orkney Islands Local Authority"),$F83=1),0,IF(AND(OR(Calculations!$E$2="Shetland Health Board",Calculations!$E$2="Western Isles Health Board",Calculations!$E$2="Shetland Islands Local Authority",Calculations!$E$2="Eilean Siar Local Authority"),OR($F83=1,$F83=5)),0,new_ci(VALUE(LEFT(Options!$B$24,2)),$C83,$E83,$F83,2016,$I83,1,$H83,$G83*$H83,Options!$B$8)))</f>
        <v>39.469912489199999</v>
      </c>
      <c r="L83" s="90">
        <f>IF(AND(OR(Calculations!$E$2="Orkney Health Board",Calculations!$E$2="Orkney Islands Local Authority"),$F83=1),0,IF(AND(OR(Calculations!$E$2="Shetland Health Board",Calculations!$E$2="Western Isles Health Board",Calculations!$E$2="Shetland Islands Local Authority",Calculations!$E$2="Eilean Siar Local Authority"),OR($F83=1,$F83=5)),0,new_ci(VALUE(LEFT(Options!$B$24,2)),$C83,$E83,$F83,2016,$I83+$J83,1,$H83,$G83*$H83,Options!$B$8)))</f>
        <v>37.874645948199998</v>
      </c>
      <c r="M83" s="83">
        <f>IF(AND(OR(Calculations!$E$2="Orkney Health Board",Calculations!$E$2="Orkney Islands Local Authority"),$F83=1),0,IF(AND(OR(Calculations!$E$2="Shetland Health Board",Calculations!$E$2="Western Isles Health Board",Calculations!$E$2="Shetland Islands Local Authority",Calculations!$E$2="Eilean Siar Local Authority"),OR($F83=1,$F83=5)),0,new_yllv2(VALUE(LEFT(Options!$B$24,2)),$C83,$D83,$E83,$F83,2016,$I83,1,$H83,$G83*$H83,Options!$B$8)))</f>
        <v>2157.0306385949998</v>
      </c>
      <c r="N83" s="84">
        <f>IF(AND(OR(Calculations!$E$2="Orkney Health Board",Calculations!$E$2="Orkney Islands Local Authority"),$F83=1),0,IF(AND(OR(Calculations!$E$2="Shetland Health Board",Calculations!$E$2="Western Isles Health Board",Calculations!$E$2="Shetland Islands Local Authority",Calculations!$E$2="Eilean Siar Local Authority"),OR($F83=1,$F83=5)),0,new_yllv2(VALUE(LEFT(Options!$B$24,2)),$C83,$D83,$E83,$F83,2016,$I83+$J83,1,$H83,$G83*$H83,Options!$B$8)))</f>
        <v>2069.8493253197998</v>
      </c>
      <c r="O83" s="90">
        <f>IF(AND(OR(Calculations!$E$2="Orkney Health Board",Calculations!$E$2="Orkney Islands Local Authority"),$F83=1),0,IF(AND(OR(Calculations!$E$2="Shetland Health Board",Calculations!$E$2="Western Isles Health Board",Calculations!$E$2="Shetland Islands Local Authority",Calculations!$E$2="Eilean Siar Local Authority"),OR($F83=1,$F83=5)),0,hosp_count(VALUE(LEFT(Options!$B$24,2)),$C83,$E83,$F83,2016,$I83,1,$H83,$G83*$H83, Options!$B$8)))</f>
        <v>4208.9782071480004</v>
      </c>
      <c r="P83" s="90">
        <f>IF(AND(OR(Calculations!$E$2="Orkney Health Board",Calculations!$E$2="Orkney Islands Local Authority"),$F83=1),0,IF(AND(OR(Calculations!$E$2="Shetland Health Board",Calculations!$E$2="Western Isles Health Board",Calculations!$E$2="Shetland Islands Local Authority",Calculations!$E$2="Eilean Siar Local Authority"),OR($F83=1,$F83=5)),0,hosp_count(VALUE(LEFT(Options!$B$24,2)),$C83,$E83,$F83,2016,$I83+$J83,1,$H83,$G83*$H83, Options!$B$8)))</f>
        <v>4181.2547888732997</v>
      </c>
      <c r="Q83" s="83">
        <f>IF(AND(OR(Calculations!$E$2="Orkney Health Board",Calculations!$E$2="Orkney Islands Local Authority"),$F83=1),0,IF(AND(OR(Calculations!$E$2="Shetland Health Board",Calculations!$E$2="Western Isles Health Board",Calculations!$E$2="Shetland Islands Local Authority",Calculations!$E$2="Eilean Siar Local Authority"),OR($F83=1,$F83=5)),0,prem_mort(VALUE(LEFT(Options!$B$24,2)),$C83,$E83,$F83,2016,$I83,1,$H83,$G83*$H83,Options!$B$8)))</f>
        <v>39.469912489199999</v>
      </c>
      <c r="R83" s="84">
        <f>IF(AND(OR(Calculations!$E$2="Orkney Health Board",Calculations!$E$2="Orkney Islands Local Authority"),$F83=1),0,IF(AND(OR(Calculations!$E$2="Shetland Health Board",Calculations!$E$2="Western Isles Health Board",Calculations!$E$2="Shetland Islands Local Authority",Calculations!$E$2="Eilean Siar Local Authority"),OR($F83=1,$F83=5)),0,prem_mort(VALUE(LEFT(Options!$B$24,2)),$C83,$E83,$F83,2016,$I83+$J83,1,$H83,$G83*$H83,Options!$B$8)))</f>
        <v>37.874645948199998</v>
      </c>
      <c r="S83" s="83">
        <f t="shared" si="129"/>
        <v>106.15899001936525</v>
      </c>
      <c r="T83" s="75">
        <f t="shared" si="130"/>
        <v>101.86833229747175</v>
      </c>
      <c r="U83" s="75">
        <f t="shared" si="131"/>
        <v>5801.5885922404514</v>
      </c>
      <c r="V83" s="75">
        <f t="shared" si="132"/>
        <v>5567.1041563200642</v>
      </c>
      <c r="W83" s="75">
        <f t="shared" si="133"/>
        <v>11320.543860000002</v>
      </c>
      <c r="X83" s="75">
        <f t="shared" si="134"/>
        <v>11245.978453128833</v>
      </c>
      <c r="Y83" s="75">
        <f t="shared" si="135"/>
        <v>106.15899001936525</v>
      </c>
      <c r="Z83" s="84">
        <f t="shared" si="136"/>
        <v>101.86833229747175</v>
      </c>
      <c r="AA83" s="83">
        <f t="shared" si="137"/>
        <v>636953.94011619152</v>
      </c>
      <c r="AB83" s="75">
        <f t="shared" si="138"/>
        <v>611209.99378483056</v>
      </c>
      <c r="AC83" s="75">
        <f t="shared" si="139"/>
        <v>34809531.553442709</v>
      </c>
      <c r="AD83" s="75">
        <f t="shared" si="124"/>
        <v>33402624.937920384</v>
      </c>
      <c r="AE83" s="75">
        <f t="shared" si="125"/>
        <v>67923263.160000011</v>
      </c>
      <c r="AF83" s="75">
        <f t="shared" si="126"/>
        <v>67475870.718772992</v>
      </c>
      <c r="AG83" s="75">
        <f t="shared" si="127"/>
        <v>636953.94011619152</v>
      </c>
      <c r="AH83" s="75">
        <f t="shared" si="128"/>
        <v>611209.99378483056</v>
      </c>
      <c r="AI83" s="84">
        <v>6000</v>
      </c>
      <c r="AJ83" s="133"/>
      <c r="AK83" s="134"/>
      <c r="AL83" s="75"/>
      <c r="AM83" s="75"/>
      <c r="AN83" s="134"/>
      <c r="AO83" s="134"/>
      <c r="AP83" s="75"/>
      <c r="AQ83" s="84"/>
    </row>
    <row r="84" spans="2:43" x14ac:dyDescent="0.35">
      <c r="B84" s="5" t="s">
        <v>49</v>
      </c>
      <c r="C84" s="15">
        <v>26.959762999999999</v>
      </c>
      <c r="D84" s="15">
        <v>77.789760000000001</v>
      </c>
      <c r="E84" t="s">
        <v>172</v>
      </c>
      <c r="F84">
        <v>1</v>
      </c>
      <c r="G84" s="15">
        <f>HLOOKUP(Calculations!$E$2,'Prevalence Rates'!$C$3:$BC$249,'Prevalence Rates'!$BD84,FALSE)</f>
        <v>0.23860632296837289</v>
      </c>
      <c r="H84">
        <f>HLOOKUP(Calculations!$E$2,'Population 2016'!$C$3:$BC$249,'Population 2016'!BD84,FALSE)</f>
        <v>42600</v>
      </c>
      <c r="I84">
        <v>0</v>
      </c>
      <c r="J84">
        <f>HLOOKUP(Results!E$4,Targeting!$C$3:$F$249,Targeting!$G84,FALSE)</f>
        <v>8596</v>
      </c>
      <c r="K84" s="89">
        <f>IF(AND(OR(Calculations!$E$2="Orkney Health Board",Calculations!$E$2="Orkney Islands Local Authority"),$F84=1),0,IF(AND(OR(Calculations!$E$2="Shetland Health Board",Calculations!$E$2="Western Isles Health Board",Calculations!$E$2="Shetland Islands Local Authority",Calculations!$E$2="Eilean Siar Local Authority"),OR($F84=1,$F84=5)),0,new_ci(VALUE(LEFT(Options!$B$24,2)),$C84,$E84,$F84,2016,$I84,1,$H84,$G84*$H84,Options!$B$8)))</f>
        <v>65.475836077099999</v>
      </c>
      <c r="L84" s="90">
        <f>IF(AND(OR(Calculations!$E$2="Orkney Health Board",Calculations!$E$2="Orkney Islands Local Authority"),$F84=1),0,IF(AND(OR(Calculations!$E$2="Shetland Health Board",Calculations!$E$2="Western Isles Health Board",Calculations!$E$2="Shetland Islands Local Authority",Calculations!$E$2="Eilean Siar Local Authority"),OR($F84=1,$F84=5)),0,new_ci(VALUE(LEFT(Options!$B$24,2)),$C84,$E84,$F84,2016,$I84+$J84,1,$H84,$G84*$H84,Options!$B$8)))</f>
        <v>62.999350826700002</v>
      </c>
      <c r="M84" s="83">
        <f>IF(AND(OR(Calculations!$E$2="Orkney Health Board",Calculations!$E$2="Orkney Islands Local Authority"),$F84=1),0,IF(AND(OR(Calculations!$E$2="Shetland Health Board",Calculations!$E$2="Western Isles Health Board",Calculations!$E$2="Shetland Islands Local Authority",Calculations!$E$2="Eilean Siar Local Authority"),OR($F84=1,$F84=5)),0,new_yllv2(VALUE(LEFT(Options!$B$24,2)),$C84,$D84,$E84,$F84,2016,$I84,1,$H84,$G84*$H84,Options!$B$8)))</f>
        <v>3262.6607152943998</v>
      </c>
      <c r="N84" s="84">
        <f>IF(AND(OR(Calculations!$E$2="Orkney Health Board",Calculations!$E$2="Orkney Islands Local Authority"),$F84=1),0,IF(AND(OR(Calculations!$E$2="Shetland Health Board",Calculations!$E$2="Western Isles Health Board",Calculations!$E$2="Shetland Islands Local Authority",Calculations!$E$2="Eilean Siar Local Authority"),OR($F84=1,$F84=5)),0,new_yllv2(VALUE(LEFT(Options!$B$24,2)),$C84,$D84,$E84,$F84,2016,$I84+$J84,1,$H84,$G84*$H84,Options!$B$8)))</f>
        <v>3139.2574626964001</v>
      </c>
      <c r="O84" s="90">
        <f>IF(AND(OR(Calculations!$E$2="Orkney Health Board",Calculations!$E$2="Orkney Islands Local Authority"),$F84=1),0,IF(AND(OR(Calculations!$E$2="Shetland Health Board",Calculations!$E$2="Western Isles Health Board",Calculations!$E$2="Shetland Islands Local Authority",Calculations!$E$2="Eilean Siar Local Authority"),OR($F84=1,$F84=5)),0,hosp_count(VALUE(LEFT(Options!$B$24,2)),$C84,$E84,$F84,2016,$I84,1,$H84,$G84*$H84, Options!$B$8)))</f>
        <v>5739.7274435999998</v>
      </c>
      <c r="P84" s="90">
        <f>IF(AND(OR(Calculations!$E$2="Orkney Health Board",Calculations!$E$2="Orkney Islands Local Authority"),$F84=1),0,IF(AND(OR(Calculations!$E$2="Shetland Health Board",Calculations!$E$2="Western Isles Health Board",Calculations!$E$2="Shetland Islands Local Authority",Calculations!$E$2="Eilean Siar Local Authority"),OR($F84=1,$F84=5)),0,hosp_count(VALUE(LEFT(Options!$B$24,2)),$C84,$E84,$F84,2016,$I84+$J84,1,$H84,$G84*$H84, Options!$B$8)))</f>
        <v>5703.5154281999003</v>
      </c>
      <c r="Q84" s="83">
        <f>IF(AND(OR(Calculations!$E$2="Orkney Health Board",Calculations!$E$2="Orkney Islands Local Authority"),$F84=1),0,IF(AND(OR(Calculations!$E$2="Shetland Health Board",Calculations!$E$2="Western Isles Health Board",Calculations!$E$2="Shetland Islands Local Authority",Calculations!$E$2="Eilean Siar Local Authority"),OR($F84=1,$F84=5)),0,prem_mort(VALUE(LEFT(Options!$B$24,2)),$C84,$E84,$F84,2016,$I84,1,$H84,$G84*$H84,Options!$B$8)))</f>
        <v>65.475836077099999</v>
      </c>
      <c r="R84" s="84">
        <f>IF(AND(OR(Calculations!$E$2="Orkney Health Board",Calculations!$E$2="Orkney Islands Local Authority"),$F84=1),0,IF(AND(OR(Calculations!$E$2="Shetland Health Board",Calculations!$E$2="Western Isles Health Board",Calculations!$E$2="Shetland Islands Local Authority",Calculations!$E$2="Eilean Siar Local Authority"),OR($F84=1,$F84=5)),0,prem_mort(VALUE(LEFT(Options!$B$24,2)),$C84,$E84,$F84,2016,$I84+$J84,1,$H84,$G84*$H84,Options!$B$8)))</f>
        <v>62.999350826700002</v>
      </c>
      <c r="S84" s="83">
        <f t="shared" si="129"/>
        <v>153.69914572089203</v>
      </c>
      <c r="T84" s="75">
        <f t="shared" si="130"/>
        <v>147.88580006267605</v>
      </c>
      <c r="U84" s="75">
        <f t="shared" si="131"/>
        <v>7658.8279701746478</v>
      </c>
      <c r="V84" s="75">
        <f t="shared" si="132"/>
        <v>7369.148973465728</v>
      </c>
      <c r="W84" s="75">
        <f t="shared" si="133"/>
        <v>13473.5386</v>
      </c>
      <c r="X84" s="75">
        <f t="shared" si="134"/>
        <v>13388.533869013851</v>
      </c>
      <c r="Y84" s="75">
        <f t="shared" si="135"/>
        <v>153.69914572089203</v>
      </c>
      <c r="Z84" s="84">
        <f t="shared" si="136"/>
        <v>147.88580006267605</v>
      </c>
      <c r="AA84" s="83">
        <f t="shared" si="137"/>
        <v>922194.87432535226</v>
      </c>
      <c r="AB84" s="75">
        <f t="shared" si="138"/>
        <v>887314.80037605634</v>
      </c>
      <c r="AC84" s="75">
        <f t="shared" si="139"/>
        <v>45952967.821047887</v>
      </c>
      <c r="AD84" s="75">
        <f t="shared" si="124"/>
        <v>44214893.84079437</v>
      </c>
      <c r="AE84" s="75">
        <f t="shared" si="125"/>
        <v>80841231.599999994</v>
      </c>
      <c r="AF84" s="75">
        <f t="shared" si="126"/>
        <v>80331203.214083105</v>
      </c>
      <c r="AG84" s="75">
        <f t="shared" si="127"/>
        <v>922194.87432535226</v>
      </c>
      <c r="AH84" s="75">
        <f t="shared" si="128"/>
        <v>887314.80037605634</v>
      </c>
      <c r="AI84" s="84">
        <v>6000</v>
      </c>
      <c r="AJ84" s="133"/>
      <c r="AK84" s="134"/>
      <c r="AL84" s="75"/>
      <c r="AM84" s="75"/>
      <c r="AN84" s="134"/>
      <c r="AO84" s="134"/>
      <c r="AP84" s="75"/>
      <c r="AQ84" s="84"/>
    </row>
    <row r="85" spans="2:43" x14ac:dyDescent="0.35">
      <c r="B85" s="5" t="s">
        <v>50</v>
      </c>
      <c r="C85" s="15">
        <v>31.981521999999998</v>
      </c>
      <c r="D85" s="15">
        <v>78.061520000000002</v>
      </c>
      <c r="E85" t="s">
        <v>172</v>
      </c>
      <c r="F85">
        <v>1</v>
      </c>
      <c r="G85" s="15">
        <f>HLOOKUP(Calculations!$E$2,'Prevalence Rates'!$C$3:$BC$249,'Prevalence Rates'!$BD85,FALSE)</f>
        <v>0.23860632296837289</v>
      </c>
      <c r="H85">
        <f>HLOOKUP(Calculations!$E$2,'Population 2016'!$C$3:$BC$249,'Population 2016'!BD85,FALSE)</f>
        <v>38006</v>
      </c>
      <c r="I85">
        <v>0</v>
      </c>
      <c r="J85">
        <f>HLOOKUP(Results!E$4,Targeting!$C$3:$F$249,Targeting!$G85,FALSE)</f>
        <v>7669</v>
      </c>
      <c r="K85" s="89">
        <f>IF(AND(OR(Calculations!$E$2="Orkney Health Board",Calculations!$E$2="Orkney Islands Local Authority"),$F85=1),0,IF(AND(OR(Calculations!$E$2="Shetland Health Board",Calculations!$E$2="Western Isles Health Board",Calculations!$E$2="Shetland Islands Local Authority",Calculations!$E$2="Eilean Siar Local Authority"),OR($F85=1,$F85=5)),0,new_ci(VALUE(LEFT(Options!$B$24,2)),$C85,$E85,$F85,2016,$I85,1,$H85,$G85*$H85,Options!$B$8)))</f>
        <v>85.312360897900007</v>
      </c>
      <c r="L85" s="90">
        <f>IF(AND(OR(Calculations!$E$2="Orkney Health Board",Calculations!$E$2="Orkney Islands Local Authority"),$F85=1),0,IF(AND(OR(Calculations!$E$2="Shetland Health Board",Calculations!$E$2="Western Isles Health Board",Calculations!$E$2="Shetland Islands Local Authority",Calculations!$E$2="Eilean Siar Local Authority"),OR($F85=1,$F85=5)),0,new_ci(VALUE(LEFT(Options!$B$24,2)),$C85,$E85,$F85,2016,$I85+$J85,1,$H85,$G85*$H85,Options!$B$8)))</f>
        <v>82.087597780199999</v>
      </c>
      <c r="M85" s="83">
        <f>IF(AND(OR(Calculations!$E$2="Orkney Health Board",Calculations!$E$2="Orkney Islands Local Authority"),$F85=1),0,IF(AND(OR(Calculations!$E$2="Shetland Health Board",Calculations!$E$2="Western Isles Health Board",Calculations!$E$2="Shetland Islands Local Authority",Calculations!$E$2="Eilean Siar Local Authority"),OR($F85=1,$F85=5)),0,new_yllv2(VALUE(LEFT(Options!$B$24,2)),$C85,$D85,$E85,$F85,2016,$I85,1,$H85,$G85*$H85,Options!$B$8)))</f>
        <v>3845.8810586526001</v>
      </c>
      <c r="N85" s="84">
        <f>IF(AND(OR(Calculations!$E$2="Orkney Health Board",Calculations!$E$2="Orkney Islands Local Authority"),$F85=1),0,IF(AND(OR(Calculations!$E$2="Shetland Health Board",Calculations!$E$2="Western Isles Health Board",Calculations!$E$2="Shetland Islands Local Authority",Calculations!$E$2="Eilean Siar Local Authority"),OR($F85=1,$F85=5)),0,new_yllv2(VALUE(LEFT(Options!$B$24,2)),$C85,$D85,$E85,$F85,2016,$I85+$J85,1,$H85,$G85*$H85,Options!$B$8)))</f>
        <v>3700.5087437562001</v>
      </c>
      <c r="O85" s="90">
        <f>IF(AND(OR(Calculations!$E$2="Orkney Health Board",Calculations!$E$2="Orkney Islands Local Authority"),$F85=1),0,IF(AND(OR(Calculations!$E$2="Shetland Health Board",Calculations!$E$2="Western Isles Health Board",Calculations!$E$2="Shetland Islands Local Authority",Calculations!$E$2="Eilean Siar Local Authority"),OR($F85=1,$F85=5)),0,hosp_count(VALUE(LEFT(Options!$B$24,2)),$C85,$E85,$F85,2016,$I85,1,$H85,$G85*$H85, Options!$B$8)))</f>
        <v>6119.9246785464002</v>
      </c>
      <c r="P85" s="90">
        <f>IF(AND(OR(Calculations!$E$2="Orkney Health Board",Calculations!$E$2="Orkney Islands Local Authority"),$F85=1),0,IF(AND(OR(Calculations!$E$2="Shetland Health Board",Calculations!$E$2="Western Isles Health Board",Calculations!$E$2="Shetland Islands Local Authority",Calculations!$E$2="Eilean Siar Local Authority"),OR($F85=1,$F85=5)),0,hosp_count(VALUE(LEFT(Options!$B$24,2)),$C85,$E85,$F85,2016,$I85+$J85,1,$H85,$G85*$H85, Options!$B$8)))</f>
        <v>6081.3140141800995</v>
      </c>
      <c r="Q85" s="83">
        <f>IF(AND(OR(Calculations!$E$2="Orkney Health Board",Calculations!$E$2="Orkney Islands Local Authority"),$F85=1),0,IF(AND(OR(Calculations!$E$2="Shetland Health Board",Calculations!$E$2="Western Isles Health Board",Calculations!$E$2="Shetland Islands Local Authority",Calculations!$E$2="Eilean Siar Local Authority"),OR($F85=1,$F85=5)),0,prem_mort(VALUE(LEFT(Options!$B$24,2)),$C85,$E85,$F85,2016,$I85,1,$H85,$G85*$H85,Options!$B$8)))</f>
        <v>85.312360897900007</v>
      </c>
      <c r="R85" s="84">
        <f>IF(AND(OR(Calculations!$E$2="Orkney Health Board",Calculations!$E$2="Orkney Islands Local Authority"),$F85=1),0,IF(AND(OR(Calculations!$E$2="Shetland Health Board",Calculations!$E$2="Western Isles Health Board",Calculations!$E$2="Shetland Islands Local Authority",Calculations!$E$2="Eilean Siar Local Authority"),OR($F85=1,$F85=5)),0,prem_mort(VALUE(LEFT(Options!$B$24,2)),$C85,$E85,$F85,2016,$I85+$J85,1,$H85,$G85*$H85,Options!$B$8)))</f>
        <v>82.087597780199999</v>
      </c>
      <c r="S85" s="83">
        <f t="shared" si="129"/>
        <v>224.47077013603121</v>
      </c>
      <c r="T85" s="75">
        <f t="shared" si="130"/>
        <v>215.98589112298058</v>
      </c>
      <c r="U85" s="75">
        <f t="shared" si="131"/>
        <v>10119.141868790717</v>
      </c>
      <c r="V85" s="75">
        <f t="shared" si="132"/>
        <v>9736.643539852128</v>
      </c>
      <c r="W85" s="75">
        <f t="shared" si="133"/>
        <v>16102.522440000001</v>
      </c>
      <c r="X85" s="75">
        <f t="shared" si="134"/>
        <v>16000.931469189338</v>
      </c>
      <c r="Y85" s="75">
        <f t="shared" si="135"/>
        <v>224.47077013603121</v>
      </c>
      <c r="Z85" s="84">
        <f t="shared" si="136"/>
        <v>215.98589112298058</v>
      </c>
      <c r="AA85" s="83">
        <f t="shared" si="137"/>
        <v>1459060.0058842029</v>
      </c>
      <c r="AB85" s="75">
        <f t="shared" si="138"/>
        <v>1403908.2922993738</v>
      </c>
      <c r="AC85" s="75">
        <f t="shared" si="139"/>
        <v>65774422.147139661</v>
      </c>
      <c r="AD85" s="75">
        <f t="shared" si="124"/>
        <v>63288183.009038836</v>
      </c>
      <c r="AE85" s="75">
        <f t="shared" si="125"/>
        <v>104666395.86</v>
      </c>
      <c r="AF85" s="75">
        <f t="shared" si="126"/>
        <v>104006054.54973069</v>
      </c>
      <c r="AG85" s="75">
        <f t="shared" si="127"/>
        <v>1459060.0058842029</v>
      </c>
      <c r="AH85" s="75">
        <f t="shared" si="128"/>
        <v>1403908.2922993738</v>
      </c>
      <c r="AI85" s="84">
        <v>6500</v>
      </c>
      <c r="AJ85" s="133"/>
      <c r="AK85" s="134"/>
      <c r="AL85" s="75"/>
      <c r="AM85" s="75"/>
      <c r="AN85" s="134"/>
      <c r="AO85" s="134"/>
      <c r="AP85" s="75"/>
      <c r="AQ85" s="84"/>
    </row>
    <row r="86" spans="2:43" x14ac:dyDescent="0.35">
      <c r="B86" s="5" t="s">
        <v>51</v>
      </c>
      <c r="C86" s="15">
        <v>36.926009999999998</v>
      </c>
      <c r="D86" s="15">
        <v>78.336009999999987</v>
      </c>
      <c r="E86" t="s">
        <v>172</v>
      </c>
      <c r="F86">
        <v>1</v>
      </c>
      <c r="G86" s="15">
        <f>HLOOKUP(Calculations!$E$2,'Prevalence Rates'!$C$3:$BC$249,'Prevalence Rates'!$BD86,FALSE)</f>
        <v>0.32364040617726786</v>
      </c>
      <c r="H86">
        <f>HLOOKUP(Calculations!$E$2,'Population 2016'!$C$3:$BC$249,'Population 2016'!BD86,FALSE)</f>
        <v>32984</v>
      </c>
      <c r="I86">
        <v>0</v>
      </c>
      <c r="J86">
        <f>HLOOKUP(Results!E$4,Targeting!$C$3:$F$249,Targeting!$G86,FALSE)</f>
        <v>6655</v>
      </c>
      <c r="K86" s="89">
        <f>IF(AND(OR(Calculations!$E$2="Orkney Health Board",Calculations!$E$2="Orkney Islands Local Authority"),$F86=1),0,IF(AND(OR(Calculations!$E$2="Shetland Health Board",Calculations!$E$2="Western Isles Health Board",Calculations!$E$2="Shetland Islands Local Authority",Calculations!$E$2="Eilean Siar Local Authority"),OR($F86=1,$F86=5)),0,new_ci(VALUE(LEFT(Options!$B$24,2)),$C86,$E86,$F86,2016,$I86,1,$H86,$G86*$H86,Options!$B$8)))</f>
        <v>107.4833630956</v>
      </c>
      <c r="L86" s="90">
        <f>IF(AND(OR(Calculations!$E$2="Orkney Health Board",Calculations!$E$2="Orkney Islands Local Authority"),$F86=1),0,IF(AND(OR(Calculations!$E$2="Shetland Health Board",Calculations!$E$2="Western Isles Health Board",Calculations!$E$2="Shetland Islands Local Authority",Calculations!$E$2="Eilean Siar Local Authority"),OR($F86=1,$F86=5)),0,new_ci(VALUE(LEFT(Options!$B$24,2)),$C86,$E86,$F86,2016,$I86+$J86,1,$H86,$G86*$H86,Options!$B$8)))</f>
        <v>103.6406942216</v>
      </c>
      <c r="M86" s="83">
        <f>IF(AND(OR(Calculations!$E$2="Orkney Health Board",Calculations!$E$2="Orkney Islands Local Authority"),$F86=1),0,IF(AND(OR(Calculations!$E$2="Shetland Health Board",Calculations!$E$2="Western Isles Health Board",Calculations!$E$2="Shetland Islands Local Authority",Calculations!$E$2="Eilean Siar Local Authority"),OR($F86=1,$F86=5)),0,new_yllv2(VALUE(LEFT(Options!$B$24,2)),$C86,$D86,$E86,$F86,2016,$I86,1,$H86,$G86*$H86,Options!$B$8)))</f>
        <v>4343.4027026931999</v>
      </c>
      <c r="N86" s="84">
        <f>IF(AND(OR(Calculations!$E$2="Orkney Health Board",Calculations!$E$2="Orkney Islands Local Authority"),$F86=1),0,IF(AND(OR(Calculations!$E$2="Shetland Health Board",Calculations!$E$2="Western Isles Health Board",Calculations!$E$2="Shetland Islands Local Authority",Calculations!$E$2="Eilean Siar Local Authority"),OR($F86=1,$F86=5)),0,new_yllv2(VALUE(LEFT(Options!$B$24,2)),$C86,$D86,$E86,$F86,2016,$I86+$J86,1,$H86,$G86*$H86,Options!$B$8)))</f>
        <v>4188.1204534949002</v>
      </c>
      <c r="O86" s="90">
        <f>IF(AND(OR(Calculations!$E$2="Orkney Health Board",Calculations!$E$2="Orkney Islands Local Authority"),$F86=1),0,IF(AND(OR(Calculations!$E$2="Shetland Health Board",Calculations!$E$2="Western Isles Health Board",Calculations!$E$2="Shetland Islands Local Authority",Calculations!$E$2="Eilean Siar Local Authority"),OR($F86=1,$F86=5)),0,hosp_count(VALUE(LEFT(Options!$B$24,2)),$C86,$E86,$F86,2016,$I86,1,$H86,$G86*$H86, Options!$B$8)))</f>
        <v>6330.2128956528004</v>
      </c>
      <c r="P86" s="90">
        <f>IF(AND(OR(Calculations!$E$2="Orkney Health Board",Calculations!$E$2="Orkney Islands Local Authority"),$F86=1),0,IF(AND(OR(Calculations!$E$2="Shetland Health Board",Calculations!$E$2="Western Isles Health Board",Calculations!$E$2="Shetland Islands Local Authority",Calculations!$E$2="Eilean Siar Local Authority"),OR($F86=1,$F86=5)),0,hosp_count(VALUE(LEFT(Options!$B$24,2)),$C86,$E86,$F86,2016,$I86+$J86,1,$H86,$G86*$H86, Options!$B$8)))</f>
        <v>6291.7155164157002</v>
      </c>
      <c r="Q86" s="83">
        <f>IF(AND(OR(Calculations!$E$2="Orkney Health Board",Calculations!$E$2="Orkney Islands Local Authority"),$F86=1),0,IF(AND(OR(Calculations!$E$2="Shetland Health Board",Calculations!$E$2="Western Isles Health Board",Calculations!$E$2="Shetland Islands Local Authority",Calculations!$E$2="Eilean Siar Local Authority"),OR($F86=1,$F86=5)),0,prem_mort(VALUE(LEFT(Options!$B$24,2)),$C86,$E86,$F86,2016,$I86,1,$H86,$G86*$H86,Options!$B$8)))</f>
        <v>107.4833630956</v>
      </c>
      <c r="R86" s="84">
        <f>IF(AND(OR(Calculations!$E$2="Orkney Health Board",Calculations!$E$2="Orkney Islands Local Authority"),$F86=1),0,IF(AND(OR(Calculations!$E$2="Shetland Health Board",Calculations!$E$2="Western Isles Health Board",Calculations!$E$2="Shetland Islands Local Authority",Calculations!$E$2="Eilean Siar Local Authority"),OR($F86=1,$F86=5)),0,prem_mort(VALUE(LEFT(Options!$B$24,2)),$C86,$E86,$F86,2016,$I86+$J86,1,$H86,$G86*$H86,Options!$B$8)))</f>
        <v>103.6406942216</v>
      </c>
      <c r="S86" s="83">
        <f t="shared" si="129"/>
        <v>325.8651561229687</v>
      </c>
      <c r="T86" s="75">
        <f t="shared" si="130"/>
        <v>314.21505645646374</v>
      </c>
      <c r="U86" s="75">
        <f t="shared" si="131"/>
        <v>13168.210958929178</v>
      </c>
      <c r="V86" s="75">
        <f t="shared" si="132"/>
        <v>12697.430431405835</v>
      </c>
      <c r="W86" s="75">
        <f t="shared" si="133"/>
        <v>19191.768420000004</v>
      </c>
      <c r="X86" s="75">
        <f t="shared" si="134"/>
        <v>19075.05310579584</v>
      </c>
      <c r="Y86" s="75">
        <f t="shared" si="135"/>
        <v>325.8651561229687</v>
      </c>
      <c r="Z86" s="84">
        <f t="shared" si="136"/>
        <v>314.21505645646374</v>
      </c>
      <c r="AA86" s="83">
        <f t="shared" si="137"/>
        <v>2281056.0928607811</v>
      </c>
      <c r="AB86" s="75">
        <f t="shared" si="138"/>
        <v>2199505.3951952462</v>
      </c>
      <c r="AC86" s="75">
        <f t="shared" si="139"/>
        <v>92177476.712504238</v>
      </c>
      <c r="AD86" s="75">
        <f t="shared" si="124"/>
        <v>88882013.019840851</v>
      </c>
      <c r="AE86" s="75">
        <f t="shared" si="125"/>
        <v>134342378.94000003</v>
      </c>
      <c r="AF86" s="75">
        <f t="shared" si="126"/>
        <v>133525371.74057087</v>
      </c>
      <c r="AG86" s="75">
        <f t="shared" si="127"/>
        <v>2281056.0928607811</v>
      </c>
      <c r="AH86" s="75">
        <f t="shared" si="128"/>
        <v>2199505.3951952462</v>
      </c>
      <c r="AI86" s="84">
        <v>7000</v>
      </c>
      <c r="AJ86" s="133"/>
      <c r="AK86" s="134"/>
      <c r="AL86" s="75"/>
      <c r="AM86" s="75"/>
      <c r="AN86" s="134"/>
      <c r="AO86" s="134"/>
      <c r="AP86" s="75"/>
      <c r="AQ86" s="84"/>
    </row>
    <row r="87" spans="2:43" x14ac:dyDescent="0.35">
      <c r="B87" s="5" t="s">
        <v>52</v>
      </c>
      <c r="C87" s="15">
        <v>42.067703000000002</v>
      </c>
      <c r="D87" s="15">
        <v>78.907700000000006</v>
      </c>
      <c r="E87" t="s">
        <v>172</v>
      </c>
      <c r="F87">
        <v>1</v>
      </c>
      <c r="G87" s="15">
        <f>HLOOKUP(Calculations!$E$2,'Prevalence Rates'!$C$3:$BC$249,'Prevalence Rates'!$BD87,FALSE)</f>
        <v>0.32364040617726786</v>
      </c>
      <c r="H87">
        <f>HLOOKUP(Calculations!$E$2,'Population 2016'!$C$3:$BC$249,'Population 2016'!BD87,FALSE)</f>
        <v>31623</v>
      </c>
      <c r="I87">
        <v>0</v>
      </c>
      <c r="J87">
        <f>HLOOKUP(Results!E$4,Targeting!$C$3:$F$249,Targeting!$G87,FALSE)</f>
        <v>6381</v>
      </c>
      <c r="K87" s="89">
        <f>IF(AND(OR(Calculations!$E$2="Orkney Health Board",Calculations!$E$2="Orkney Islands Local Authority"),$F87=1),0,IF(AND(OR(Calculations!$E$2="Shetland Health Board",Calculations!$E$2="Western Isles Health Board",Calculations!$E$2="Shetland Islands Local Authority",Calculations!$E$2="Eilean Siar Local Authority"),OR($F87=1,$F87=5)),0,new_ci(VALUE(LEFT(Options!$B$24,2)),$C87,$E87,$F87,2016,$I87,1,$H87,$G87*$H87,Options!$B$8)))</f>
        <v>151.79695485990001</v>
      </c>
      <c r="L87" s="90">
        <f>IF(AND(OR(Calculations!$E$2="Orkney Health Board",Calculations!$E$2="Orkney Islands Local Authority"),$F87=1),0,IF(AND(OR(Calculations!$E$2="Shetland Health Board",Calculations!$E$2="Western Isles Health Board",Calculations!$E$2="Shetland Islands Local Authority",Calculations!$E$2="Eilean Siar Local Authority"),OR($F87=1,$F87=5)),0,new_ci(VALUE(LEFT(Options!$B$24,2)),$C87,$E87,$F87,2016,$I87+$J87,1,$H87,$G87*$H87,Options!$B$8)))</f>
        <v>146.37617539710001</v>
      </c>
      <c r="M87" s="83">
        <f>IF(AND(OR(Calculations!$E$2="Orkney Health Board",Calculations!$E$2="Orkney Islands Local Authority"),$F87=1),0,IF(AND(OR(Calculations!$E$2="Shetland Health Board",Calculations!$E$2="Western Isles Health Board",Calculations!$E$2="Shetland Islands Local Authority",Calculations!$E$2="Eilean Siar Local Authority"),OR($F87=1,$F87=5)),0,new_yllv2(VALUE(LEFT(Options!$B$24,2)),$C87,$D87,$E87,$F87,2016,$I87,1,$H87,$G87*$H87,Options!$B$8)))</f>
        <v>5440.402406788</v>
      </c>
      <c r="N87" s="84">
        <f>IF(AND(OR(Calculations!$E$2="Orkney Health Board",Calculations!$E$2="Orkney Islands Local Authority"),$F87=1),0,IF(AND(OR(Calculations!$E$2="Shetland Health Board",Calculations!$E$2="Western Isles Health Board",Calculations!$E$2="Shetland Islands Local Authority",Calculations!$E$2="Eilean Siar Local Authority"),OR($F87=1,$F87=5)),0,new_yllv2(VALUE(LEFT(Options!$B$24,2)),$C87,$D87,$E87,$F87,2016,$I87+$J87,1,$H87,$G87*$H87,Options!$B$8)))</f>
        <v>5246.1216871035003</v>
      </c>
      <c r="O87" s="90">
        <f>IF(AND(OR(Calculations!$E$2="Orkney Health Board",Calculations!$E$2="Orkney Islands Local Authority"),$F87=1),0,IF(AND(OR(Calculations!$E$2="Shetland Health Board",Calculations!$E$2="Western Isles Health Board",Calculations!$E$2="Shetland Islands Local Authority",Calculations!$E$2="Eilean Siar Local Authority"),OR($F87=1,$F87=5)),0,hosp_count(VALUE(LEFT(Options!$B$24,2)),$C87,$E87,$F87,2016,$I87,1,$H87,$G87*$H87, Options!$B$8)))</f>
        <v>7284.1542018173996</v>
      </c>
      <c r="P87" s="90">
        <f>IF(AND(OR(Calculations!$E$2="Orkney Health Board",Calculations!$E$2="Orkney Islands Local Authority"),$F87=1),0,IF(AND(OR(Calculations!$E$2="Shetland Health Board",Calculations!$E$2="Western Isles Health Board",Calculations!$E$2="Shetland Islands Local Authority",Calculations!$E$2="Eilean Siar Local Authority"),OR($F87=1,$F87=5)),0,hosp_count(VALUE(LEFT(Options!$B$24,2)),$C87,$E87,$F87,2016,$I87+$J87,1,$H87,$G87*$H87, Options!$B$8)))</f>
        <v>7239.8512238805997</v>
      </c>
      <c r="Q87" s="83">
        <f>IF(AND(OR(Calculations!$E$2="Orkney Health Board",Calculations!$E$2="Orkney Islands Local Authority"),$F87=1),0,IF(AND(OR(Calculations!$E$2="Shetland Health Board",Calculations!$E$2="Western Isles Health Board",Calculations!$E$2="Shetland Islands Local Authority",Calculations!$E$2="Eilean Siar Local Authority"),OR($F87=1,$F87=5)),0,prem_mort(VALUE(LEFT(Options!$B$24,2)),$C87,$E87,$F87,2016,$I87,1,$H87,$G87*$H87,Options!$B$8)))</f>
        <v>151.79695485990001</v>
      </c>
      <c r="R87" s="84">
        <f>IF(AND(OR(Calculations!$E$2="Orkney Health Board",Calculations!$E$2="Orkney Islands Local Authority"),$F87=1),0,IF(AND(OR(Calculations!$E$2="Shetland Health Board",Calculations!$E$2="Western Isles Health Board",Calculations!$E$2="Shetland Islands Local Authority",Calculations!$E$2="Eilean Siar Local Authority"),OR($F87=1,$F87=5)),0,prem_mort(VALUE(LEFT(Options!$B$24,2)),$C87,$E87,$F87,2016,$I87+$J87,1,$H87,$G87*$H87,Options!$B$8)))</f>
        <v>146.37617539710001</v>
      </c>
      <c r="S87" s="83">
        <f t="shared" si="129"/>
        <v>480.02072814059392</v>
      </c>
      <c r="T87" s="75">
        <f t="shared" si="130"/>
        <v>462.87883944312688</v>
      </c>
      <c r="U87" s="75">
        <f t="shared" si="131"/>
        <v>17203.941456496854</v>
      </c>
      <c r="V87" s="75">
        <f t="shared" si="132"/>
        <v>16589.576217005029</v>
      </c>
      <c r="W87" s="75">
        <f t="shared" si="133"/>
        <v>23034.355379999997</v>
      </c>
      <c r="X87" s="75">
        <f t="shared" si="134"/>
        <v>22894.258052305599</v>
      </c>
      <c r="Y87" s="75">
        <f t="shared" si="135"/>
        <v>480.02072814059392</v>
      </c>
      <c r="Z87" s="84">
        <f t="shared" si="136"/>
        <v>462.87883944312688</v>
      </c>
      <c r="AA87" s="83">
        <f t="shared" si="137"/>
        <v>3360145.0969841573</v>
      </c>
      <c r="AB87" s="75">
        <f t="shared" si="138"/>
        <v>3240151.8761018883</v>
      </c>
      <c r="AC87" s="75">
        <f t="shared" si="139"/>
        <v>120427590.19547798</v>
      </c>
      <c r="AD87" s="75">
        <f t="shared" si="124"/>
        <v>116127033.51903521</v>
      </c>
      <c r="AE87" s="75">
        <f t="shared" si="125"/>
        <v>161240487.65999997</v>
      </c>
      <c r="AF87" s="75">
        <f t="shared" si="126"/>
        <v>160259806.3661392</v>
      </c>
      <c r="AG87" s="75">
        <f t="shared" si="127"/>
        <v>3360145.0969841573</v>
      </c>
      <c r="AH87" s="75">
        <f t="shared" si="128"/>
        <v>3240151.8761018883</v>
      </c>
      <c r="AI87" s="84">
        <v>7000</v>
      </c>
      <c r="AJ87" s="133"/>
      <c r="AK87" s="134"/>
      <c r="AL87" s="75"/>
      <c r="AM87" s="75"/>
      <c r="AN87" s="134"/>
      <c r="AO87" s="134"/>
      <c r="AP87" s="75"/>
      <c r="AQ87" s="84"/>
    </row>
    <row r="88" spans="2:43" x14ac:dyDescent="0.35">
      <c r="B88" s="5" t="s">
        <v>53</v>
      </c>
      <c r="C88" s="15">
        <v>47.038155000000003</v>
      </c>
      <c r="D88" s="15">
        <v>79.418149999999997</v>
      </c>
      <c r="E88" t="s">
        <v>172</v>
      </c>
      <c r="F88">
        <v>1</v>
      </c>
      <c r="G88" s="15">
        <f>HLOOKUP(Calculations!$E$2,'Prevalence Rates'!$C$3:$BC$249,'Prevalence Rates'!$BD88,FALSE)</f>
        <v>0.35283432635679574</v>
      </c>
      <c r="H88">
        <f>HLOOKUP(Calculations!$E$2,'Population 2016'!$C$3:$BC$249,'Population 2016'!BD88,FALSE)</f>
        <v>35878</v>
      </c>
      <c r="I88">
        <v>0</v>
      </c>
      <c r="J88">
        <f>HLOOKUP(Results!E$4,Targeting!$C$3:$F$249,Targeting!$G88,FALSE)</f>
        <v>7239</v>
      </c>
      <c r="K88" s="89">
        <f>IF(AND(OR(Calculations!$E$2="Orkney Health Board",Calculations!$E$2="Orkney Islands Local Authority"),$F88=1),0,IF(AND(OR(Calculations!$E$2="Shetland Health Board",Calculations!$E$2="Western Isles Health Board",Calculations!$E$2="Shetland Islands Local Authority",Calculations!$E$2="Eilean Siar Local Authority"),OR($F88=1,$F88=5)),0,new_ci(VALUE(LEFT(Options!$B$24,2)),$C88,$E88,$F88,2016,$I88,1,$H88,$G88*$H88,Options!$B$8)))</f>
        <v>250.3475895098</v>
      </c>
      <c r="L88" s="90">
        <f>IF(AND(OR(Calculations!$E$2="Orkney Health Board",Calculations!$E$2="Orkney Islands Local Authority"),$F88=1),0,IF(AND(OR(Calculations!$E$2="Shetland Health Board",Calculations!$E$2="Western Isles Health Board",Calculations!$E$2="Shetland Islands Local Authority",Calculations!$E$2="Eilean Siar Local Authority"),OR($F88=1,$F88=5)),0,new_ci(VALUE(LEFT(Options!$B$24,2)),$C88,$E88,$F88,2016,$I88+$J88,1,$H88,$G88*$H88,Options!$B$8)))</f>
        <v>241.58321928140001</v>
      </c>
      <c r="M88" s="83">
        <f>IF(AND(OR(Calculations!$E$2="Orkney Health Board",Calculations!$E$2="Orkney Islands Local Authority"),$F88=1),0,IF(AND(OR(Calculations!$E$2="Shetland Health Board",Calculations!$E$2="Western Isles Health Board",Calculations!$E$2="Shetland Islands Local Authority",Calculations!$E$2="Eilean Siar Local Authority"),OR($F88=1,$F88=5)),0,new_yllv2(VALUE(LEFT(Options!$B$24,2)),$C88,$D88,$E88,$F88,2016,$I88,1,$H88,$G88*$H88,Options!$B$8)))</f>
        <v>7855.9061070795997</v>
      </c>
      <c r="N88" s="84">
        <f>IF(AND(OR(Calculations!$E$2="Orkney Health Board",Calculations!$E$2="Orkney Islands Local Authority"),$F88=1),0,IF(AND(OR(Calculations!$E$2="Shetland Health Board",Calculations!$E$2="Western Isles Health Board",Calculations!$E$2="Shetland Islands Local Authority",Calculations!$E$2="Eilean Siar Local Authority"),OR($F88=1,$F88=5)),0,new_yllv2(VALUE(LEFT(Options!$B$24,2)),$C88,$D88,$E88,$F88,2016,$I88+$J88,1,$H88,$G88*$H88,Options!$B$8)))</f>
        <v>7580.8802131341999</v>
      </c>
      <c r="O88" s="90">
        <f>IF(AND(OR(Calculations!$E$2="Orkney Health Board",Calculations!$E$2="Orkney Islands Local Authority"),$F88=1),0,IF(AND(OR(Calculations!$E$2="Shetland Health Board",Calculations!$E$2="Western Isles Health Board",Calculations!$E$2="Shetland Islands Local Authority",Calculations!$E$2="Eilean Siar Local Authority"),OR($F88=1,$F88=5)),0,hosp_count(VALUE(LEFT(Options!$B$24,2)),$C88,$E88,$F88,2016,$I88,1,$H88,$G88*$H88, Options!$B$8)))</f>
        <v>9858.8353716774</v>
      </c>
      <c r="P88" s="90">
        <f>IF(AND(OR(Calculations!$E$2="Orkney Health Board",Calculations!$E$2="Orkney Islands Local Authority"),$F88=1),0,IF(AND(OR(Calculations!$E$2="Shetland Health Board",Calculations!$E$2="Western Isles Health Board",Calculations!$E$2="Shetland Islands Local Authority",Calculations!$E$2="Eilean Siar Local Authority"),OR($F88=1,$F88=5)),0,hosp_count(VALUE(LEFT(Options!$B$24,2)),$C88,$E88,$F88,2016,$I88+$J88,1,$H88,$G88*$H88, Options!$B$8)))</f>
        <v>9799.6090606301004</v>
      </c>
      <c r="Q88" s="83">
        <f>IF(AND(OR(Calculations!$E$2="Orkney Health Board",Calculations!$E$2="Orkney Islands Local Authority"),$F88=1),0,IF(AND(OR(Calculations!$E$2="Shetland Health Board",Calculations!$E$2="Western Isles Health Board",Calculations!$E$2="Shetland Islands Local Authority",Calculations!$E$2="Eilean Siar Local Authority"),OR($F88=1,$F88=5)),0,prem_mort(VALUE(LEFT(Options!$B$24,2)),$C88,$E88,$F88,2016,$I88,1,$H88,$G88*$H88,Options!$B$8)))</f>
        <v>250.3475895098</v>
      </c>
      <c r="R88" s="84">
        <f>IF(AND(OR(Calculations!$E$2="Orkney Health Board",Calculations!$E$2="Orkney Islands Local Authority"),$F88=1),0,IF(AND(OR(Calculations!$E$2="Shetland Health Board",Calculations!$E$2="Western Isles Health Board",Calculations!$E$2="Shetland Islands Local Authority",Calculations!$E$2="Eilean Siar Local Authority"),OR($F88=1,$F88=5)),0,prem_mort(VALUE(LEFT(Options!$B$24,2)),$C88,$E88,$F88,2016,$I88+$J88,1,$H88,$G88*$H88,Options!$B$8)))</f>
        <v>241.58321928140001</v>
      </c>
      <c r="S88" s="83">
        <f t="shared" si="129"/>
        <v>697.77465162439375</v>
      </c>
      <c r="T88" s="75">
        <f t="shared" si="130"/>
        <v>673.34639411728631</v>
      </c>
      <c r="U88" s="75">
        <f t="shared" si="131"/>
        <v>21896.165079100283</v>
      </c>
      <c r="V88" s="75">
        <f t="shared" si="132"/>
        <v>21129.606480668375</v>
      </c>
      <c r="W88" s="75">
        <f t="shared" si="133"/>
        <v>27478.776330000001</v>
      </c>
      <c r="X88" s="75">
        <f t="shared" si="134"/>
        <v>27313.699371843752</v>
      </c>
      <c r="Y88" s="75">
        <f t="shared" si="135"/>
        <v>697.77465162439375</v>
      </c>
      <c r="Z88" s="84">
        <f t="shared" si="136"/>
        <v>673.34639411728631</v>
      </c>
      <c r="AA88" s="83">
        <f t="shared" si="137"/>
        <v>4884422.5613707565</v>
      </c>
      <c r="AB88" s="75">
        <f t="shared" si="138"/>
        <v>4713424.7588210041</v>
      </c>
      <c r="AC88" s="75">
        <f t="shared" si="139"/>
        <v>153273155.55370197</v>
      </c>
      <c r="AD88" s="75">
        <f t="shared" si="124"/>
        <v>147907245.36467862</v>
      </c>
      <c r="AE88" s="75">
        <f t="shared" si="125"/>
        <v>192351434.31</v>
      </c>
      <c r="AF88" s="75">
        <f t="shared" si="126"/>
        <v>191195895.60290626</v>
      </c>
      <c r="AG88" s="75">
        <f t="shared" si="127"/>
        <v>4884422.5613707565</v>
      </c>
      <c r="AH88" s="75">
        <f t="shared" si="128"/>
        <v>4713424.7588210041</v>
      </c>
      <c r="AI88" s="84">
        <v>7000</v>
      </c>
      <c r="AJ88" s="133"/>
      <c r="AK88" s="134"/>
      <c r="AL88" s="75"/>
      <c r="AM88" s="75"/>
      <c r="AN88" s="134"/>
      <c r="AO88" s="134"/>
      <c r="AP88" s="75"/>
      <c r="AQ88" s="84"/>
    </row>
    <row r="89" spans="2:43" x14ac:dyDescent="0.35">
      <c r="B89" s="5" t="s">
        <v>54</v>
      </c>
      <c r="C89" s="15">
        <v>51.998646000000001</v>
      </c>
      <c r="D89" s="15">
        <v>79.988649999999993</v>
      </c>
      <c r="E89" t="s">
        <v>172</v>
      </c>
      <c r="F89">
        <v>1</v>
      </c>
      <c r="G89" s="15">
        <f>HLOOKUP(Calculations!$E$2,'Prevalence Rates'!$C$3:$BC$249,'Prevalence Rates'!$BD89,FALSE)</f>
        <v>0.35283432635679574</v>
      </c>
      <c r="H89">
        <f>HLOOKUP(Calculations!$E$2,'Population 2016'!$C$3:$BC$249,'Population 2016'!BD89,FALSE)</f>
        <v>36922</v>
      </c>
      <c r="I89">
        <v>0</v>
      </c>
      <c r="J89">
        <f>HLOOKUP(Results!E$4,Targeting!$C$3:$F$249,Targeting!$G89,FALSE)</f>
        <v>7450</v>
      </c>
      <c r="K89" s="89">
        <f>IF(AND(OR(Calculations!$E$2="Orkney Health Board",Calculations!$E$2="Orkney Islands Local Authority"),$F89=1),0,IF(AND(OR(Calculations!$E$2="Shetland Health Board",Calculations!$E$2="Western Isles Health Board",Calculations!$E$2="Shetland Islands Local Authority",Calculations!$E$2="Eilean Siar Local Authority"),OR($F89=1,$F89=5)),0,new_ci(VALUE(LEFT(Options!$B$24,2)),$C89,$E89,$F89,2016,$I89,1,$H89,$G89*$H89,Options!$B$8)))</f>
        <v>374.0214957691</v>
      </c>
      <c r="L89" s="90">
        <f>IF(AND(OR(Calculations!$E$2="Orkney Health Board",Calculations!$E$2="Orkney Islands Local Authority"),$F89=1),0,IF(AND(OR(Calculations!$E$2="Shetland Health Board",Calculations!$E$2="Western Isles Health Board",Calculations!$E$2="Shetland Islands Local Authority",Calculations!$E$2="Eilean Siar Local Authority"),OR($F89=1,$F89=5)),0,new_ci(VALUE(LEFT(Options!$B$24,2)),$C89,$E89,$F89,2016,$I89+$J89,1,$H89,$G89*$H89,Options!$B$8)))</f>
        <v>360.95887362410002</v>
      </c>
      <c r="M89" s="83">
        <f>IF(AND(OR(Calculations!$E$2="Orkney Health Board",Calculations!$E$2="Orkney Islands Local Authority"),$F89=1),0,IF(AND(OR(Calculations!$E$2="Shetland Health Board",Calculations!$E$2="Western Isles Health Board",Calculations!$E$2="Shetland Islands Local Authority",Calculations!$E$2="Eilean Siar Local Authority"),OR($F89=1,$F89=5)),0,new_yllv2(VALUE(LEFT(Options!$B$24,2)),$C89,$D89,$E89,$F89,2016,$I89,1,$H89,$G89*$H89,Options!$B$8)))</f>
        <v>10094.841666894001</v>
      </c>
      <c r="N89" s="84">
        <f>IF(AND(OR(Calculations!$E$2="Orkney Health Board",Calculations!$E$2="Orkney Islands Local Authority"),$F89=1),0,IF(AND(OR(Calculations!$E$2="Shetland Health Board",Calculations!$E$2="Western Isles Health Board",Calculations!$E$2="Shetland Islands Local Authority",Calculations!$E$2="Eilean Siar Local Authority"),OR($F89=1,$F89=5)),0,new_yllv2(VALUE(LEFT(Options!$B$24,2)),$C89,$D89,$E89,$F89,2016,$I89+$J89,1,$H89,$G89*$H89,Options!$B$8)))</f>
        <v>9742.2814429499995</v>
      </c>
      <c r="O89" s="90">
        <f>IF(AND(OR(Calculations!$E$2="Orkney Health Board",Calculations!$E$2="Orkney Islands Local Authority"),$F89=1),0,IF(AND(OR(Calculations!$E$2="Shetland Health Board",Calculations!$E$2="Western Isles Health Board",Calculations!$E$2="Shetland Islands Local Authority",Calculations!$E$2="Eilean Siar Local Authority"),OR($F89=1,$F89=5)),0,hosp_count(VALUE(LEFT(Options!$B$24,2)),$C89,$E89,$F89,2016,$I89,1,$H89,$G89*$H89, Options!$B$8)))</f>
        <v>12099.025182703401</v>
      </c>
      <c r="P89" s="90">
        <f>IF(AND(OR(Calculations!$E$2="Orkney Health Board",Calculations!$E$2="Orkney Islands Local Authority"),$F89=1),0,IF(AND(OR(Calculations!$E$2="Shetland Health Board",Calculations!$E$2="Western Isles Health Board",Calculations!$E$2="Shetland Islands Local Authority",Calculations!$E$2="Eilean Siar Local Authority"),OR($F89=1,$F89=5)),0,hosp_count(VALUE(LEFT(Options!$B$24,2)),$C89,$E89,$F89,2016,$I89+$J89,1,$H89,$G89*$H89, Options!$B$8)))</f>
        <v>12026.337612339101</v>
      </c>
      <c r="Q89" s="83">
        <f>IF(AND(OR(Calculations!$E$2="Orkney Health Board",Calculations!$E$2="Orkney Islands Local Authority"),$F89=1),0,IF(AND(OR(Calculations!$E$2="Shetland Health Board",Calculations!$E$2="Western Isles Health Board",Calculations!$E$2="Shetland Islands Local Authority",Calculations!$E$2="Eilean Siar Local Authority"),OR($F89=1,$F89=5)),0,prem_mort(VALUE(LEFT(Options!$B$24,2)),$C89,$E89,$F89,2016,$I89,1,$H89,$G89*$H89,Options!$B$8)))</f>
        <v>374.0214957691</v>
      </c>
      <c r="R89" s="84">
        <f>IF(AND(OR(Calculations!$E$2="Orkney Health Board",Calculations!$E$2="Orkney Islands Local Authority"),$F89=1),0,IF(AND(OR(Calculations!$E$2="Shetland Health Board",Calculations!$E$2="Western Isles Health Board",Calculations!$E$2="Shetland Islands Local Authority",Calculations!$E$2="Eilean Siar Local Authority"),OR($F89=1,$F89=5)),0,prem_mort(VALUE(LEFT(Options!$B$24,2)),$C89,$E89,$F89,2016,$I89+$J89,1,$H89,$G89*$H89,Options!$B$8)))</f>
        <v>360.95887362410002</v>
      </c>
      <c r="S89" s="83">
        <f t="shared" si="129"/>
        <v>1013.0044303371973</v>
      </c>
      <c r="T89" s="75">
        <f t="shared" si="130"/>
        <v>977.62546347462217</v>
      </c>
      <c r="U89" s="75">
        <f t="shared" si="131"/>
        <v>27340.993626818701</v>
      </c>
      <c r="V89" s="75">
        <f t="shared" si="132"/>
        <v>26386.115169682031</v>
      </c>
      <c r="W89" s="75">
        <f t="shared" si="133"/>
        <v>32769.148970000002</v>
      </c>
      <c r="X89" s="75">
        <f t="shared" si="134"/>
        <v>32572.281058282599</v>
      </c>
      <c r="Y89" s="75">
        <f t="shared" si="135"/>
        <v>1013.0044303371973</v>
      </c>
      <c r="Z89" s="84">
        <f t="shared" si="136"/>
        <v>977.62546347462217</v>
      </c>
      <c r="AA89" s="83">
        <f t="shared" si="137"/>
        <v>7091031.012360381</v>
      </c>
      <c r="AB89" s="75">
        <f t="shared" si="138"/>
        <v>6843378.2443223549</v>
      </c>
      <c r="AC89" s="75">
        <f t="shared" si="139"/>
        <v>191386955.3877309</v>
      </c>
      <c r="AD89" s="75">
        <f t="shared" si="124"/>
        <v>184702806.18777421</v>
      </c>
      <c r="AE89" s="75">
        <f t="shared" si="125"/>
        <v>229384042.79000002</v>
      </c>
      <c r="AF89" s="75">
        <f t="shared" si="126"/>
        <v>228005967.40797818</v>
      </c>
      <c r="AG89" s="75">
        <f t="shared" si="127"/>
        <v>7091031.012360381</v>
      </c>
      <c r="AH89" s="75">
        <f t="shared" si="128"/>
        <v>6843378.2443223549</v>
      </c>
      <c r="AI89" s="84">
        <v>7000</v>
      </c>
      <c r="AJ89" s="133"/>
      <c r="AK89" s="134"/>
      <c r="AL89" s="75"/>
      <c r="AM89" s="75"/>
      <c r="AN89" s="134"/>
      <c r="AO89" s="134"/>
      <c r="AP89" s="75"/>
      <c r="AQ89" s="84"/>
    </row>
    <row r="90" spans="2:43" x14ac:dyDescent="0.35">
      <c r="B90" s="5" t="s">
        <v>55</v>
      </c>
      <c r="C90" s="15">
        <v>56.950867000000002</v>
      </c>
      <c r="D90" s="15">
        <v>80.660870000000003</v>
      </c>
      <c r="E90" t="s">
        <v>172</v>
      </c>
      <c r="F90">
        <v>1</v>
      </c>
      <c r="G90" s="15">
        <f>HLOOKUP(Calculations!$E$2,'Prevalence Rates'!$C$3:$BC$249,'Prevalence Rates'!$BD90,FALSE)</f>
        <v>0.33135986231671366</v>
      </c>
      <c r="H90">
        <f>HLOOKUP(Calculations!$E$2,'Population 2016'!$C$3:$BC$249,'Population 2016'!BD90,FALSE)</f>
        <v>33251</v>
      </c>
      <c r="I90">
        <v>0</v>
      </c>
      <c r="J90">
        <f>HLOOKUP(Results!E$4,Targeting!$C$3:$F$249,Targeting!$G90,FALSE)</f>
        <v>6709</v>
      </c>
      <c r="K90" s="89">
        <f>IF(AND(OR(Calculations!$E$2="Orkney Health Board",Calculations!$E$2="Orkney Islands Local Authority"),$F90=1),0,IF(AND(OR(Calculations!$E$2="Shetland Health Board",Calculations!$E$2="Western Isles Health Board",Calculations!$E$2="Shetland Islands Local Authority",Calculations!$E$2="Eilean Siar Local Authority"),OR($F90=1,$F90=5)),0,new_ci(VALUE(LEFT(Options!$B$24,2)),$C90,$E90,$F90,2016,$I90,1,$H90,$G90*$H90,Options!$B$8)))</f>
        <v>488.32023291939998</v>
      </c>
      <c r="L90" s="90">
        <f>IF(AND(OR(Calculations!$E$2="Orkney Health Board",Calculations!$E$2="Orkney Islands Local Authority"),$F90=1),0,IF(AND(OR(Calculations!$E$2="Shetland Health Board",Calculations!$E$2="Western Isles Health Board",Calculations!$E$2="Shetland Islands Local Authority",Calculations!$E$2="Eilean Siar Local Authority"),OR($F90=1,$F90=5)),0,new_ci(VALUE(LEFT(Options!$B$24,2)),$C90,$E90,$F90,2016,$I90+$J90,1,$H90,$G90*$H90,Options!$B$8)))</f>
        <v>471.1030999825</v>
      </c>
      <c r="M90" s="83">
        <f>IF(AND(OR(Calculations!$E$2="Orkney Health Board",Calculations!$E$2="Orkney Islands Local Authority"),$F90=1),0,IF(AND(OR(Calculations!$E$2="Shetland Health Board",Calculations!$E$2="Western Isles Health Board",Calculations!$E$2="Shetland Islands Local Authority",Calculations!$E$2="Eilean Siar Local Authority"),OR($F90=1,$F90=5)),0,new_yllv2(VALUE(LEFT(Options!$B$24,2)),$C90,$D90,$E90,$F90,2016,$I90,1,$H90,$G90*$H90,Options!$B$8)))</f>
        <v>11089.753954560299</v>
      </c>
      <c r="N90" s="84">
        <f>IF(AND(OR(Calculations!$E$2="Orkney Health Board",Calculations!$E$2="Orkney Islands Local Authority"),$F90=1),0,IF(AND(OR(Calculations!$E$2="Shetland Health Board",Calculations!$E$2="Western Isles Health Board",Calculations!$E$2="Shetland Islands Local Authority",Calculations!$E$2="Eilean Siar Local Authority"),OR($F90=1,$F90=5)),0,new_yllv2(VALUE(LEFT(Options!$B$24,2)),$C90,$D90,$E90,$F90,2016,$I90+$J90,1,$H90,$G90*$H90,Options!$B$8)))</f>
        <v>10698.7528139119</v>
      </c>
      <c r="O90" s="90">
        <f>IF(AND(OR(Calculations!$E$2="Orkney Health Board",Calculations!$E$2="Orkney Islands Local Authority"),$F90=1),0,IF(AND(OR(Calculations!$E$2="Shetland Health Board",Calculations!$E$2="Western Isles Health Board",Calculations!$E$2="Shetland Islands Local Authority",Calculations!$E$2="Eilean Siar Local Authority"),OR($F90=1,$F90=5)),0,hosp_count(VALUE(LEFT(Options!$B$24,2)),$C90,$E90,$F90,2016,$I90,1,$H90,$G90*$H90, Options!$B$8)))</f>
        <v>12990.0302415269</v>
      </c>
      <c r="P90" s="90">
        <f>IF(AND(OR(Calculations!$E$2="Orkney Health Board",Calculations!$E$2="Orkney Islands Local Authority"),$F90=1),0,IF(AND(OR(Calculations!$E$2="Shetland Health Board",Calculations!$E$2="Western Isles Health Board",Calculations!$E$2="Shetland Islands Local Authority",Calculations!$E$2="Eilean Siar Local Authority"),OR($F90=1,$F90=5)),0,hosp_count(VALUE(LEFT(Options!$B$24,2)),$C90,$E90,$F90,2016,$I90+$J90,1,$H90,$G90*$H90, Options!$B$8)))</f>
        <v>12911.286547977001</v>
      </c>
      <c r="Q90" s="83">
        <f>IF(AND(OR(Calculations!$E$2="Orkney Health Board",Calculations!$E$2="Orkney Islands Local Authority"),$F90=1),0,IF(AND(OR(Calculations!$E$2="Shetland Health Board",Calculations!$E$2="Western Isles Health Board",Calculations!$E$2="Shetland Islands Local Authority",Calculations!$E$2="Eilean Siar Local Authority"),OR($F90=1,$F90=5)),0,prem_mort(VALUE(LEFT(Options!$B$24,2)),$C90,$E90,$F90,2016,$I90,1,$H90,$G90*$H90,Options!$B$8)))</f>
        <v>488.32023291939998</v>
      </c>
      <c r="R90" s="84">
        <f>IF(AND(OR(Calculations!$E$2="Orkney Health Board",Calculations!$E$2="Orkney Islands Local Authority"),$F90=1),0,IF(AND(OR(Calculations!$E$2="Shetland Health Board",Calculations!$E$2="Western Isles Health Board",Calculations!$E$2="Shetland Islands Local Authority",Calculations!$E$2="Eilean Siar Local Authority"),OR($F90=1,$F90=5)),0,prem_mort(VALUE(LEFT(Options!$B$24,2)),$C90,$E90,$F90,2016,$I90+$J90,1,$H90,$G90*$H90,Options!$B$8)))</f>
        <v>471.1030999825</v>
      </c>
      <c r="S90" s="83">
        <f t="shared" si="129"/>
        <v>1468.5881113933415</v>
      </c>
      <c r="T90" s="75">
        <f t="shared" si="130"/>
        <v>1416.8088177272864</v>
      </c>
      <c r="U90" s="75">
        <f t="shared" si="131"/>
        <v>33351.640415507201</v>
      </c>
      <c r="V90" s="75">
        <f t="shared" si="132"/>
        <v>32175.732501013204</v>
      </c>
      <c r="W90" s="75">
        <f t="shared" si="133"/>
        <v>39066.585189999998</v>
      </c>
      <c r="X90" s="75">
        <f t="shared" si="134"/>
        <v>38829.769173790264</v>
      </c>
      <c r="Y90" s="75">
        <f t="shared" si="135"/>
        <v>1468.5881113933415</v>
      </c>
      <c r="Z90" s="84">
        <f t="shared" si="136"/>
        <v>1416.8088177272864</v>
      </c>
      <c r="AA90" s="83">
        <f t="shared" si="137"/>
        <v>9545822.7240567189</v>
      </c>
      <c r="AB90" s="75">
        <f t="shared" si="138"/>
        <v>9209257.3152273614</v>
      </c>
      <c r="AC90" s="75">
        <f t="shared" si="139"/>
        <v>216785662.70079681</v>
      </c>
      <c r="AD90" s="75">
        <f t="shared" si="124"/>
        <v>209142261.25658584</v>
      </c>
      <c r="AE90" s="75">
        <f t="shared" si="125"/>
        <v>253932803.73499998</v>
      </c>
      <c r="AF90" s="75">
        <f t="shared" si="126"/>
        <v>252393499.6296367</v>
      </c>
      <c r="AG90" s="75">
        <f t="shared" si="127"/>
        <v>9545822.7240567189</v>
      </c>
      <c r="AH90" s="75">
        <f t="shared" si="128"/>
        <v>9209257.3152273614</v>
      </c>
      <c r="AI90" s="84">
        <v>6500</v>
      </c>
      <c r="AJ90" s="133"/>
      <c r="AK90" s="134"/>
      <c r="AL90" s="75"/>
      <c r="AM90" s="75"/>
      <c r="AN90" s="134"/>
      <c r="AO90" s="134"/>
      <c r="AP90" s="75"/>
      <c r="AQ90" s="84"/>
    </row>
    <row r="91" spans="2:43" x14ac:dyDescent="0.35">
      <c r="B91" s="5" t="s">
        <v>56</v>
      </c>
      <c r="C91" s="15">
        <v>61.942988999999997</v>
      </c>
      <c r="D91" s="15">
        <v>81.612989999999996</v>
      </c>
      <c r="E91" t="s">
        <v>172</v>
      </c>
      <c r="F91">
        <v>1</v>
      </c>
      <c r="G91" s="15">
        <f>HLOOKUP(Calculations!$E$2,'Prevalence Rates'!$C$3:$BC$249,'Prevalence Rates'!$BD91,FALSE)</f>
        <v>0.33135986231671366</v>
      </c>
      <c r="H91">
        <f>HLOOKUP(Calculations!$E$2,'Population 2016'!$C$3:$BC$249,'Population 2016'!BD91,FALSE)</f>
        <v>27358</v>
      </c>
      <c r="I91">
        <v>0</v>
      </c>
      <c r="J91">
        <f>HLOOKUP(Results!E$4,Targeting!$C$3:$F$249,Targeting!$G91,FALSE)</f>
        <v>5520</v>
      </c>
      <c r="K91" s="89">
        <f>IF(AND(OR(Calculations!$E$2="Orkney Health Board",Calculations!$E$2="Orkney Islands Local Authority"),$F91=1),0,IF(AND(OR(Calculations!$E$2="Shetland Health Board",Calculations!$E$2="Western Isles Health Board",Calculations!$E$2="Shetland Islands Local Authority",Calculations!$E$2="Eilean Siar Local Authority"),OR($F91=1,$F91=5)),0,new_ci(VALUE(LEFT(Options!$B$24,2)),$C91,$E91,$F91,2016,$I91,1,$H91,$G91*$H91,Options!$B$8)))</f>
        <v>583.54573998440003</v>
      </c>
      <c r="L91" s="90">
        <f>IF(AND(OR(Calculations!$E$2="Orkney Health Board",Calculations!$E$2="Orkney Islands Local Authority"),$F91=1),0,IF(AND(OR(Calculations!$E$2="Shetland Health Board",Calculations!$E$2="Western Isles Health Board",Calculations!$E$2="Shetland Islands Local Authority",Calculations!$E$2="Eilean Siar Local Authority"),OR($F91=1,$F91=5)),0,new_ci(VALUE(LEFT(Options!$B$24,2)),$C91,$E91,$F91,2016,$I91+$J91,1,$H91,$G91*$H91,Options!$B$8)))</f>
        <v>563.08081470440004</v>
      </c>
      <c r="M91" s="83">
        <f>IF(AND(OR(Calculations!$E$2="Orkney Health Board",Calculations!$E$2="Orkney Islands Local Authority"),$F91=1),0,IF(AND(OR(Calculations!$E$2="Shetland Health Board",Calculations!$E$2="Western Isles Health Board",Calculations!$E$2="Shetland Islands Local Authority",Calculations!$E$2="Eilean Siar Local Authority"),OR($F91=1,$F91=5)),0,new_yllv2(VALUE(LEFT(Options!$B$24,2)),$C91,$D91,$E91,$F91,2016,$I91,1,$H91,$G91*$H91,Options!$B$8)))</f>
        <v>10894.7995490545</v>
      </c>
      <c r="N91" s="84">
        <f>IF(AND(OR(Calculations!$E$2="Orkney Health Board",Calculations!$E$2="Orkney Islands Local Authority"),$F91=1),0,IF(AND(OR(Calculations!$E$2="Shetland Health Board",Calculations!$E$2="Western Isles Health Board",Calculations!$E$2="Shetland Islands Local Authority",Calculations!$E$2="Eilean Siar Local Authority"),OR($F91=1,$F91=5)),0,new_yllv2(VALUE(LEFT(Options!$B$24,2)),$C91,$D91,$E91,$F91,2016,$I91+$J91,1,$H91,$G91*$H91,Options!$B$8)))</f>
        <v>10512.719373612001</v>
      </c>
      <c r="O91" s="90">
        <f>IF(AND(OR(Calculations!$E$2="Orkney Health Board",Calculations!$E$2="Orkney Islands Local Authority"),$F91=1),0,IF(AND(OR(Calculations!$E$2="Shetland Health Board",Calculations!$E$2="Western Isles Health Board",Calculations!$E$2="Shetland Islands Local Authority",Calculations!$E$2="Eilean Siar Local Authority"),OR($F91=1,$F91=5)),0,hosp_count(VALUE(LEFT(Options!$B$24,2)),$C91,$E91,$F91,2016,$I91,1,$H91,$G91*$H91, Options!$B$8)))</f>
        <v>12759.838377569</v>
      </c>
      <c r="P91" s="90">
        <f>IF(AND(OR(Calculations!$E$2="Orkney Health Board",Calculations!$E$2="Orkney Islands Local Authority"),$F91=1),0,IF(AND(OR(Calculations!$E$2="Shetland Health Board",Calculations!$E$2="Western Isles Health Board",Calculations!$E$2="Shetland Islands Local Authority",Calculations!$E$2="Eilean Siar Local Authority"),OR($F91=1,$F91=5)),0,hosp_count(VALUE(LEFT(Options!$B$24,2)),$C91,$E91,$F91,2016,$I91+$J91,1,$H91,$G91*$H91, Options!$B$8)))</f>
        <v>12682.4897798447</v>
      </c>
      <c r="Q91" s="83">
        <f>IF(AND(OR(Calculations!$E$2="Orkney Health Board",Calculations!$E$2="Orkney Islands Local Authority"),$F91=1),0,IF(AND(OR(Calculations!$E$2="Shetland Health Board",Calculations!$E$2="Western Isles Health Board",Calculations!$E$2="Shetland Islands Local Authority",Calculations!$E$2="Eilean Siar Local Authority"),OR($F91=1,$F91=5)),0,prem_mort(VALUE(LEFT(Options!$B$24,2)),$C91,$E91,$F91,2016,$I91,1,$H91,$G91*$H91,Options!$B$8)))</f>
        <v>583.54573998440003</v>
      </c>
      <c r="R91" s="84">
        <f>IF(AND(OR(Calculations!$E$2="Orkney Health Board",Calculations!$E$2="Orkney Islands Local Authority"),$F91=1),0,IF(AND(OR(Calculations!$E$2="Shetland Health Board",Calculations!$E$2="Western Isles Health Board",Calculations!$E$2="Shetland Islands Local Authority",Calculations!$E$2="Eilean Siar Local Authority"),OR($F91=1,$F91=5)),0,prem_mort(VALUE(LEFT(Options!$B$24,2)),$C91,$E91,$F91,2016,$I91+$J91,1,$H91,$G91*$H91,Options!$B$8)))</f>
        <v>563.08081470440004</v>
      </c>
      <c r="S91" s="83">
        <f t="shared" si="129"/>
        <v>2132.9985378477959</v>
      </c>
      <c r="T91" s="75">
        <f t="shared" si="130"/>
        <v>2058.1943661978216</v>
      </c>
      <c r="U91" s="75">
        <f t="shared" si="131"/>
        <v>39823.084834616937</v>
      </c>
      <c r="V91" s="75">
        <f t="shared" si="132"/>
        <v>38426.490875107833</v>
      </c>
      <c r="W91" s="75">
        <f t="shared" si="133"/>
        <v>46640.24555</v>
      </c>
      <c r="X91" s="75">
        <f t="shared" si="134"/>
        <v>46357.518019755458</v>
      </c>
      <c r="Y91" s="75">
        <f t="shared" si="135"/>
        <v>2132.9985378477959</v>
      </c>
      <c r="Z91" s="84">
        <f t="shared" si="136"/>
        <v>2058.1943661978216</v>
      </c>
      <c r="AA91" s="83">
        <f t="shared" si="137"/>
        <v>12797991.227086775</v>
      </c>
      <c r="AB91" s="75">
        <f t="shared" si="138"/>
        <v>12349166.19718693</v>
      </c>
      <c r="AC91" s="75">
        <f t="shared" si="139"/>
        <v>238938509.00770164</v>
      </c>
      <c r="AD91" s="75">
        <f t="shared" si="124"/>
        <v>230558945.25064701</v>
      </c>
      <c r="AE91" s="75">
        <f t="shared" si="125"/>
        <v>279841473.30000001</v>
      </c>
      <c r="AF91" s="75">
        <f t="shared" si="126"/>
        <v>278145108.11853278</v>
      </c>
      <c r="AG91" s="75">
        <f t="shared" si="127"/>
        <v>12797991.227086775</v>
      </c>
      <c r="AH91" s="75">
        <f t="shared" si="128"/>
        <v>12349166.19718693</v>
      </c>
      <c r="AI91" s="84">
        <v>6000</v>
      </c>
      <c r="AJ91" s="133"/>
      <c r="AK91" s="134"/>
      <c r="AL91" s="75"/>
      <c r="AM91" s="75"/>
      <c r="AN91" s="134"/>
      <c r="AO91" s="134"/>
      <c r="AP91" s="75"/>
      <c r="AQ91" s="84"/>
    </row>
    <row r="92" spans="2:43" x14ac:dyDescent="0.35">
      <c r="B92" s="5" t="s">
        <v>57</v>
      </c>
      <c r="C92" s="15">
        <v>67.054419999999993</v>
      </c>
      <c r="D92" s="15">
        <v>82.954419999999999</v>
      </c>
      <c r="E92" t="s">
        <v>172</v>
      </c>
      <c r="F92">
        <v>1</v>
      </c>
      <c r="G92" s="15">
        <f>HLOOKUP(Calculations!$E$2,'Prevalence Rates'!$C$3:$BC$249,'Prevalence Rates'!$BD92,FALSE)</f>
        <v>0.39692634226449158</v>
      </c>
      <c r="H92">
        <f>HLOOKUP(Calculations!$E$2,'Population 2016'!$C$3:$BC$249,'Population 2016'!BD92,FALSE)</f>
        <v>25567</v>
      </c>
      <c r="I92">
        <v>0</v>
      </c>
      <c r="J92">
        <f>HLOOKUP(Results!E$4,Targeting!$C$3:$F$249,Targeting!$G92,FALSE)</f>
        <v>5159</v>
      </c>
      <c r="K92" s="89">
        <f>IF(AND(OR(Calculations!$E$2="Orkney Health Board",Calculations!$E$2="Orkney Islands Local Authority"),$F92=1),0,IF(AND(OR(Calculations!$E$2="Shetland Health Board",Calculations!$E$2="Western Isles Health Board",Calculations!$E$2="Shetland Islands Local Authority",Calculations!$E$2="Eilean Siar Local Authority"),OR($F92=1,$F92=5)),0,new_ci(VALUE(LEFT(Options!$B$24,2)),$C92,$E92,$F92,2016,$I92,1,$H92,$G92*$H92,Options!$B$8)))</f>
        <v>797.78010227419998</v>
      </c>
      <c r="L92" s="90">
        <f>IF(AND(OR(Calculations!$E$2="Orkney Health Board",Calculations!$E$2="Orkney Islands Local Authority"),$F92=1),0,IF(AND(OR(Calculations!$E$2="Shetland Health Board",Calculations!$E$2="Western Isles Health Board",Calculations!$E$2="Shetland Islands Local Authority",Calculations!$E$2="Eilean Siar Local Authority"),OR($F92=1,$F92=5)),0,new_ci(VALUE(LEFT(Options!$B$24,2)),$C92,$E92,$F92,2016,$I92+$J92,1,$H92,$G92*$H92,Options!$B$8)))</f>
        <v>771.07395683899995</v>
      </c>
      <c r="M92" s="83">
        <f>IF(AND(OR(Calculations!$E$2="Orkney Health Board",Calculations!$E$2="Orkney Islands Local Authority"),$F92=1),0,IF(AND(OR(Calculations!$E$2="Shetland Health Board",Calculations!$E$2="Western Isles Health Board",Calculations!$E$2="Shetland Islands Local Authority",Calculations!$E$2="Eilean Siar Local Authority"),OR($F92=1,$F92=5)),0,new_yllv2(VALUE(LEFT(Options!$B$24,2)),$C92,$D92,$E92,$F92,2016,$I92,1,$H92,$G92*$H92,Options!$B$8)))</f>
        <v>11886.9235238856</v>
      </c>
      <c r="N92" s="84">
        <f>IF(AND(OR(Calculations!$E$2="Orkney Health Board",Calculations!$E$2="Orkney Islands Local Authority"),$F92=1),0,IF(AND(OR(Calculations!$E$2="Shetland Health Board",Calculations!$E$2="Western Isles Health Board",Calculations!$E$2="Shetland Islands Local Authority",Calculations!$E$2="Eilean Siar Local Authority"),OR($F92=1,$F92=5)),0,new_yllv2(VALUE(LEFT(Options!$B$24,2)),$C92,$D92,$E92,$F92,2016,$I92+$J92,1,$H92,$G92*$H92,Options!$B$8)))</f>
        <v>11489.0019569011</v>
      </c>
      <c r="O92" s="90">
        <f>IF(AND(OR(Calculations!$E$2="Orkney Health Board",Calculations!$E$2="Orkney Islands Local Authority"),$F92=1),0,IF(AND(OR(Calculations!$E$2="Shetland Health Board",Calculations!$E$2="Western Isles Health Board",Calculations!$E$2="Shetland Islands Local Authority",Calculations!$E$2="Eilean Siar Local Authority"),OR($F92=1,$F92=5)),0,hosp_count(VALUE(LEFT(Options!$B$24,2)),$C92,$E92,$F92,2016,$I92,1,$H92,$G92*$H92, Options!$B$8)))</f>
        <v>14296.6790701768</v>
      </c>
      <c r="P92" s="90">
        <f>IF(AND(OR(Calculations!$E$2="Orkney Health Board",Calculations!$E$2="Orkney Islands Local Authority"),$F92=1),0,IF(AND(OR(Calculations!$E$2="Shetland Health Board",Calculations!$E$2="Western Isles Health Board",Calculations!$E$2="Shetland Islands Local Authority",Calculations!$E$2="Eilean Siar Local Authority"),OR($F92=1,$F92=5)),0,hosp_count(VALUE(LEFT(Options!$B$24,2)),$C92,$E92,$F92,2016,$I92+$J92,1,$H92,$G92*$H92, Options!$B$8)))</f>
        <v>14212.3392741073</v>
      </c>
      <c r="Q92" s="83">
        <f>IF(AND(OR(Calculations!$E$2="Orkney Health Board",Calculations!$E$2="Orkney Islands Local Authority"),$F92=1),0,IF(AND(OR(Calculations!$E$2="Shetland Health Board",Calculations!$E$2="Western Isles Health Board",Calculations!$E$2="Shetland Islands Local Authority",Calculations!$E$2="Eilean Siar Local Authority"),OR($F92=1,$F92=5)),0,prem_mort(VALUE(LEFT(Options!$B$24,2)),$C92,$E92,$F92,2016,$I92,1,$H92,$G92*$H92,Options!$B$8)))</f>
        <v>797.78010227419998</v>
      </c>
      <c r="R92" s="84">
        <f>IF(AND(OR(Calculations!$E$2="Orkney Health Board",Calculations!$E$2="Orkney Islands Local Authority"),$F92=1),0,IF(AND(OR(Calculations!$E$2="Shetland Health Board",Calculations!$E$2="Western Isles Health Board",Calculations!$E$2="Shetland Islands Local Authority",Calculations!$E$2="Eilean Siar Local Authority"),OR($F92=1,$F92=5)),0,prem_mort(VALUE(LEFT(Options!$B$24,2)),$C92,$E92,$F92,2016,$I92+$J92,1,$H92,$G92*$H92,Options!$B$8)))</f>
        <v>771.07395683899995</v>
      </c>
      <c r="S92" s="83">
        <f t="shared" si="129"/>
        <v>3120.3508517784644</v>
      </c>
      <c r="T92" s="75">
        <f t="shared" si="130"/>
        <v>3015.8953214651697</v>
      </c>
      <c r="U92" s="75">
        <f t="shared" si="131"/>
        <v>46493.227691499204</v>
      </c>
      <c r="V92" s="75">
        <f t="shared" si="132"/>
        <v>44936.840289831031</v>
      </c>
      <c r="W92" s="75">
        <f t="shared" si="133"/>
        <v>55918.48504</v>
      </c>
      <c r="X92" s="75">
        <f t="shared" si="134"/>
        <v>55588.607478809798</v>
      </c>
      <c r="Y92" s="75">
        <f t="shared" si="135"/>
        <v>3120.3508517784644</v>
      </c>
      <c r="Z92" s="84">
        <f t="shared" si="136"/>
        <v>3015.8953214651697</v>
      </c>
      <c r="AA92" s="83">
        <f t="shared" si="137"/>
        <v>17161929.684781555</v>
      </c>
      <c r="AB92" s="75">
        <f t="shared" si="138"/>
        <v>16587424.268058434</v>
      </c>
      <c r="AC92" s="75">
        <f t="shared" si="139"/>
        <v>255712752.30324563</v>
      </c>
      <c r="AD92" s="75">
        <f t="shared" si="124"/>
        <v>247152621.59407067</v>
      </c>
      <c r="AE92" s="75">
        <f t="shared" ref="AE92:AE123" si="140">W92*$AI92</f>
        <v>307551667.71999997</v>
      </c>
      <c r="AF92" s="75">
        <f t="shared" ref="AF92:AF123" si="141">X92*$AI92</f>
        <v>305737341.13345391</v>
      </c>
      <c r="AG92" s="75">
        <f t="shared" ref="AG92:AG123" si="142">Y92*$AI92</f>
        <v>17161929.684781555</v>
      </c>
      <c r="AH92" s="75">
        <f t="shared" ref="AH92:AH123" si="143">Z92*$AI92</f>
        <v>16587424.268058434</v>
      </c>
      <c r="AI92" s="84">
        <v>5500</v>
      </c>
      <c r="AJ92" s="133"/>
      <c r="AK92" s="134"/>
      <c r="AL92" s="75"/>
      <c r="AM92" s="75"/>
      <c r="AN92" s="134"/>
      <c r="AO92" s="134"/>
      <c r="AP92" s="75"/>
      <c r="AQ92" s="84"/>
    </row>
    <row r="93" spans="2:43" x14ac:dyDescent="0.35">
      <c r="B93" s="5" t="s">
        <v>58</v>
      </c>
      <c r="C93" s="15">
        <v>71.891098</v>
      </c>
      <c r="D93" s="15">
        <v>84.341099999999997</v>
      </c>
      <c r="E93" t="s">
        <v>172</v>
      </c>
      <c r="F93">
        <v>1</v>
      </c>
      <c r="G93" s="15">
        <f>HLOOKUP(Calculations!$E$2,'Prevalence Rates'!$C$3:$BC$249,'Prevalence Rates'!$BD93,FALSE)</f>
        <v>0.39692634226449158</v>
      </c>
      <c r="H93">
        <f>HLOOKUP(Calculations!$E$2,'Population 2016'!$C$3:$BC$249,'Population 2016'!BD93,FALSE)</f>
        <v>18358</v>
      </c>
      <c r="I93">
        <v>0</v>
      </c>
      <c r="J93">
        <f>HLOOKUP(Results!E$4,Targeting!$C$3:$F$249,Targeting!$G93,FALSE)</f>
        <v>3704</v>
      </c>
      <c r="K93" s="89">
        <f>IF(AND(OR(Calculations!$E$2="Orkney Health Board",Calculations!$E$2="Orkney Islands Local Authority"),$F93=1),0,IF(AND(OR(Calculations!$E$2="Shetland Health Board",Calculations!$E$2="Western Isles Health Board",Calculations!$E$2="Shetland Islands Local Authority",Calculations!$E$2="Eilean Siar Local Authority"),OR($F93=1,$F93=5)),0,new_ci(VALUE(LEFT(Options!$B$24,2)),$C93,$E93,$F93,2016,$I93,1,$H93,$G93*$H93,Options!$B$8)))</f>
        <v>819.11313112380003</v>
      </c>
      <c r="L93" s="90">
        <f>IF(AND(OR(Calculations!$E$2="Orkney Health Board",Calculations!$E$2="Orkney Islands Local Authority"),$F93=1),0,IF(AND(OR(Calculations!$E$2="Shetland Health Board",Calculations!$E$2="Western Isles Health Board",Calculations!$E$2="Shetland Islands Local Authority",Calculations!$E$2="Eilean Siar Local Authority"),OR($F93=1,$F93=5)),0,new_ci(VALUE(LEFT(Options!$B$24,2)),$C93,$E93,$F93,2016,$I93+$J93,1,$H93,$G93*$H93,Options!$B$8)))</f>
        <v>791.97754156140002</v>
      </c>
      <c r="M93" s="83">
        <f>IF(AND(OR(Calculations!$E$2="Orkney Health Board",Calculations!$E$2="Orkney Islands Local Authority"),$F93=1),0,IF(AND(OR(Calculations!$E$2="Shetland Health Board",Calculations!$E$2="Western Isles Health Board",Calculations!$E$2="Shetland Islands Local Authority",Calculations!$E$2="Eilean Siar Local Authority"),OR($F93=1,$F93=5)),0,new_yllv2(VALUE(LEFT(Options!$B$24,2)),$C93,$D93,$E93,$F93,2016,$I93,1,$H93,$G93*$H93,Options!$B$8)))</f>
        <v>9378.8469895937997</v>
      </c>
      <c r="N93" s="84">
        <f>IF(AND(OR(Calculations!$E$2="Orkney Health Board",Calculations!$E$2="Orkney Islands Local Authority"),$F93=1),0,IF(AND(OR(Calculations!$E$2="Shetland Health Board",Calculations!$E$2="Western Isles Health Board",Calculations!$E$2="Shetland Islands Local Authority",Calculations!$E$2="Eilean Siar Local Authority"),OR($F93=1,$F93=5)),0,new_yllv2(VALUE(LEFT(Options!$B$24,2)),$C93,$D93,$E93,$F93,2016,$I93+$J93,1,$H93,$G93*$H93,Options!$B$8)))</f>
        <v>9068.1444348331006</v>
      </c>
      <c r="O93" s="90">
        <f>IF(AND(OR(Calculations!$E$2="Orkney Health Board",Calculations!$E$2="Orkney Islands Local Authority"),$F93=1),0,IF(AND(OR(Calculations!$E$2="Shetland Health Board",Calculations!$E$2="Western Isles Health Board",Calculations!$E$2="Shetland Islands Local Authority",Calculations!$E$2="Eilean Siar Local Authority"),OR($F93=1,$F93=5)),0,hosp_count(VALUE(LEFT(Options!$B$24,2)),$C93,$E93,$F93,2016,$I93,1,$H93,$G93*$H93, Options!$B$8)))</f>
        <v>12188.209584951601</v>
      </c>
      <c r="P93" s="90">
        <f>IF(AND(OR(Calculations!$E$2="Orkney Health Board",Calculations!$E$2="Orkney Islands Local Authority"),$F93=1),0,IF(AND(OR(Calculations!$E$2="Shetland Health Board",Calculations!$E$2="Western Isles Health Board",Calculations!$E$2="Shetland Islands Local Authority",Calculations!$E$2="Eilean Siar Local Authority"),OR($F93=1,$F93=5)),0,hosp_count(VALUE(LEFT(Options!$B$24,2)),$C93,$E93,$F93,2016,$I93+$J93,1,$H93,$G93*$H93, Options!$B$8)))</f>
        <v>12116.3148398426</v>
      </c>
      <c r="Q93" s="83">
        <f>IF(AND(OR(Calculations!$E$2="Orkney Health Board",Calculations!$E$2="Orkney Islands Local Authority"),$F93=1),0,IF(AND(OR(Calculations!$E$2="Shetland Health Board",Calculations!$E$2="Western Isles Health Board",Calculations!$E$2="Shetland Islands Local Authority",Calculations!$E$2="Eilean Siar Local Authority"),OR($F93=1,$F93=5)),0,prem_mort(VALUE(LEFT(Options!$B$24,2)),$C93,$E93,$F93,2016,$I93,1,$H93,$G93*$H93,Options!$B$8)))</f>
        <v>819.11313112380003</v>
      </c>
      <c r="R93" s="84">
        <f>IF(AND(OR(Calculations!$E$2="Orkney Health Board",Calculations!$E$2="Orkney Islands Local Authority"),$F93=1),0,IF(AND(OR(Calculations!$E$2="Shetland Health Board",Calculations!$E$2="Western Isles Health Board",Calculations!$E$2="Shetland Islands Local Authority",Calculations!$E$2="Eilean Siar Local Authority"),OR($F93=1,$F93=5)),0,prem_mort(VALUE(LEFT(Options!$B$24,2)),$C93,$E93,$F93,2016,$I93+$J93,1,$H93,$G93*$H93,Options!$B$8)))</f>
        <v>791.97754156140002</v>
      </c>
      <c r="S93" s="83">
        <f t="shared" si="129"/>
        <v>4461.8865406024624</v>
      </c>
      <c r="T93" s="75">
        <f t="shared" si="130"/>
        <v>4314.0731101503434</v>
      </c>
      <c r="U93" s="75">
        <f t="shared" si="131"/>
        <v>51088.609813671421</v>
      </c>
      <c r="V93" s="75">
        <f t="shared" si="132"/>
        <v>49396.145739367581</v>
      </c>
      <c r="W93" s="75">
        <f t="shared" si="133"/>
        <v>66391.816019999998</v>
      </c>
      <c r="X93" s="75">
        <f t="shared" si="134"/>
        <v>66000.18978016451</v>
      </c>
      <c r="Y93" s="75">
        <f t="shared" si="135"/>
        <v>4461.8865406024624</v>
      </c>
      <c r="Z93" s="84">
        <f t="shared" si="136"/>
        <v>4314.0731101503434</v>
      </c>
      <c r="AA93" s="83">
        <f t="shared" si="137"/>
        <v>22309432.703012314</v>
      </c>
      <c r="AB93" s="75">
        <f t="shared" si="138"/>
        <v>21570365.550751716</v>
      </c>
      <c r="AC93" s="75">
        <f t="shared" si="139"/>
        <v>255443049.06835711</v>
      </c>
      <c r="AD93" s="75">
        <f t="shared" si="124"/>
        <v>246980728.6968379</v>
      </c>
      <c r="AE93" s="75">
        <f t="shared" si="140"/>
        <v>331959080.09999996</v>
      </c>
      <c r="AF93" s="75">
        <f t="shared" si="141"/>
        <v>330000948.90082252</v>
      </c>
      <c r="AG93" s="75">
        <f t="shared" si="142"/>
        <v>22309432.703012314</v>
      </c>
      <c r="AH93" s="75">
        <f t="shared" si="143"/>
        <v>21570365.550751716</v>
      </c>
      <c r="AI93" s="84">
        <v>5000</v>
      </c>
      <c r="AJ93" s="133"/>
      <c r="AK93" s="134"/>
      <c r="AL93" s="75"/>
      <c r="AM93" s="75"/>
      <c r="AN93" s="134"/>
      <c r="AO93" s="134"/>
      <c r="AP93" s="75"/>
      <c r="AQ93" s="84"/>
    </row>
    <row r="94" spans="2:43" x14ac:dyDescent="0.35">
      <c r="B94" s="5" t="s">
        <v>59</v>
      </c>
      <c r="C94" s="15">
        <v>76.907700000000006</v>
      </c>
      <c r="D94" s="15">
        <v>86.357700000000008</v>
      </c>
      <c r="E94" t="s">
        <v>172</v>
      </c>
      <c r="F94">
        <v>1</v>
      </c>
      <c r="G94" s="15">
        <f>HLOOKUP(Calculations!$E$2,'Prevalence Rates'!$C$3:$BC$249,'Prevalence Rates'!$BD94,FALSE)</f>
        <v>0.25123959851498723</v>
      </c>
      <c r="H94">
        <f>HLOOKUP(Calculations!$E$2,'Population 2016'!$C$3:$BC$249,'Population 2016'!BD94,FALSE)</f>
        <v>13914</v>
      </c>
      <c r="I94">
        <v>0</v>
      </c>
      <c r="J94">
        <f>HLOOKUP(Results!E$4,Targeting!$C$3:$F$249,Targeting!$G94,FALSE)</f>
        <v>2807</v>
      </c>
      <c r="K94" s="89">
        <f>IF(AND(OR(Calculations!$E$2="Orkney Health Board",Calculations!$E$2="Orkney Islands Local Authority"),$F94=1),0,IF(AND(OR(Calculations!$E$2="Shetland Health Board",Calculations!$E$2="Western Isles Health Board",Calculations!$E$2="Shetland Islands Local Authority",Calculations!$E$2="Eilean Siar Local Authority"),OR($F94=1,$F94=5)),0,new_ci(VALUE(LEFT(Options!$B$24,2)),$C94,$E94,$F94,2016,$I94,1,$H94,$G94*$H94,Options!$B$8)))</f>
        <v>896.65654767010005</v>
      </c>
      <c r="L94" s="90">
        <f>IF(AND(OR(Calculations!$E$2="Orkney Health Board",Calculations!$E$2="Orkney Islands Local Authority"),$F94=1),0,IF(AND(OR(Calculations!$E$2="Shetland Health Board",Calculations!$E$2="Western Isles Health Board",Calculations!$E$2="Shetland Islands Local Authority",Calculations!$E$2="Eilean Siar Local Authority"),OR($F94=1,$F94=5)),0,new_ci(VALUE(LEFT(Options!$B$24,2)),$C94,$E94,$F94,2016,$I94+$J94,1,$H94,$G94*$H94,Options!$B$8)))</f>
        <v>864.87496721850005</v>
      </c>
      <c r="M94" s="83">
        <f>IF(AND(OR(Calculations!$E$2="Orkney Health Board",Calculations!$E$2="Orkney Islands Local Authority"),$F94=1),0,IF(AND(OR(Calculations!$E$2="Shetland Health Board",Calculations!$E$2="Western Isles Health Board",Calculations!$E$2="Shetland Islands Local Authority",Calculations!$E$2="Eilean Siar Local Authority"),OR($F94=1,$F94=5)),0,new_yllv2(VALUE(LEFT(Options!$B$24,2)),$C94,$D94,$E94,$F94,2016,$I94,1,$H94,$G94*$H94,Options!$B$8)))</f>
        <v>7576.7478278122999</v>
      </c>
      <c r="N94" s="84">
        <f>IF(AND(OR(Calculations!$E$2="Orkney Health Board",Calculations!$E$2="Orkney Islands Local Authority"),$F94=1),0,IF(AND(OR(Calculations!$E$2="Shetland Health Board",Calculations!$E$2="Western Isles Health Board",Calculations!$E$2="Shetland Islands Local Authority",Calculations!$E$2="Eilean Siar Local Authority"),OR($F94=1,$F94=5)),0,new_yllv2(VALUE(LEFT(Options!$B$24,2)),$C94,$D94,$E94,$F94,2016,$I94+$J94,1,$H94,$G94*$H94,Options!$B$8)))</f>
        <v>7308.1934729963004</v>
      </c>
      <c r="O94" s="90">
        <f>IF(AND(OR(Calculations!$E$2="Orkney Health Board",Calculations!$E$2="Orkney Islands Local Authority"),$F94=1),0,IF(AND(OR(Calculations!$E$2="Shetland Health Board",Calculations!$E$2="Western Isles Health Board",Calculations!$E$2="Shetland Islands Local Authority",Calculations!$E$2="Eilean Siar Local Authority"),OR($F94=1,$F94=5)),0,hosp_count(VALUE(LEFT(Options!$B$24,2)),$C94,$E94,$F94,2016,$I94,1,$H94,$G94*$H94, Options!$B$8)))</f>
        <v>11038.2262665822</v>
      </c>
      <c r="P94" s="90">
        <f>IF(AND(OR(Calculations!$E$2="Orkney Health Board",Calculations!$E$2="Orkney Islands Local Authority"),$F94=1),0,IF(AND(OR(Calculations!$E$2="Shetland Health Board",Calculations!$E$2="Western Isles Health Board",Calculations!$E$2="Shetland Islands Local Authority",Calculations!$E$2="Eilean Siar Local Authority"),OR($F94=1,$F94=5)),0,hosp_count(VALUE(LEFT(Options!$B$24,2)),$C94,$E94,$F94,2016,$I94+$J94,1,$H94,$G94*$H94, Options!$B$8)))</f>
        <v>10968.9851635943</v>
      </c>
      <c r="Q94" s="83">
        <f>IF(AND(OR(Calculations!$E$2="Orkney Health Board",Calculations!$E$2="Orkney Islands Local Authority"),$F94=1),0,IF(AND(OR(Calculations!$E$2="Shetland Health Board",Calculations!$E$2="Western Isles Health Board",Calculations!$E$2="Shetland Islands Local Authority",Calculations!$E$2="Eilean Siar Local Authority"),OR($F94=1,$F94=5)),0,prem_mort(VALUE(LEFT(Options!$B$24,2)),$C94,$E94,$F94,2016,$I94,1,$H94,$G94*$H94,Options!$B$8)))</f>
        <v>0</v>
      </c>
      <c r="R94" s="84">
        <f>IF(AND(OR(Calculations!$E$2="Orkney Health Board",Calculations!$E$2="Orkney Islands Local Authority"),$F94=1),0,IF(AND(OR(Calculations!$E$2="Shetland Health Board",Calculations!$E$2="Western Isles Health Board",Calculations!$E$2="Shetland Islands Local Authority",Calculations!$E$2="Eilean Siar Local Authority"),OR($F94=1,$F94=5)),0,prem_mort(VALUE(LEFT(Options!$B$24,2)),$C94,$E94,$F94,2016,$I94+$J94,1,$H94,$G94*$H94,Options!$B$8)))</f>
        <v>0</v>
      </c>
      <c r="S94" s="83">
        <f t="shared" si="129"/>
        <v>6444.2758924112404</v>
      </c>
      <c r="T94" s="75">
        <f t="shared" si="130"/>
        <v>6215.861486405779</v>
      </c>
      <c r="U94" s="75">
        <f t="shared" si="131"/>
        <v>54454.131290874655</v>
      </c>
      <c r="V94" s="75">
        <f t="shared" si="132"/>
        <v>52524.029560128649</v>
      </c>
      <c r="W94" s="75">
        <f t="shared" si="133"/>
        <v>79331.797230000011</v>
      </c>
      <c r="X94" s="75">
        <f t="shared" si="134"/>
        <v>78834.161014764279</v>
      </c>
      <c r="Y94" s="75">
        <f t="shared" si="135"/>
        <v>0</v>
      </c>
      <c r="Z94" s="84">
        <f t="shared" si="136"/>
        <v>0</v>
      </c>
      <c r="AA94" s="83">
        <f t="shared" si="137"/>
        <v>25777103.569644962</v>
      </c>
      <c r="AB94" s="75">
        <f t="shared" si="138"/>
        <v>24863445.945623115</v>
      </c>
      <c r="AC94" s="75">
        <f t="shared" si="139"/>
        <v>217816525.16349861</v>
      </c>
      <c r="AD94" s="75">
        <f t="shared" si="124"/>
        <v>210096118.24051461</v>
      </c>
      <c r="AE94" s="75">
        <f t="shared" si="140"/>
        <v>317327188.92000002</v>
      </c>
      <c r="AF94" s="75">
        <f t="shared" si="141"/>
        <v>315336644.05905712</v>
      </c>
      <c r="AG94" s="75">
        <f t="shared" si="142"/>
        <v>0</v>
      </c>
      <c r="AH94" s="75">
        <f t="shared" si="143"/>
        <v>0</v>
      </c>
      <c r="AI94" s="84">
        <v>4000</v>
      </c>
      <c r="AJ94" s="133"/>
      <c r="AK94" s="134"/>
      <c r="AL94" s="75"/>
      <c r="AM94" s="75"/>
      <c r="AN94" s="134"/>
      <c r="AO94" s="134"/>
      <c r="AP94" s="75"/>
      <c r="AQ94" s="84"/>
    </row>
    <row r="95" spans="2:43" x14ac:dyDescent="0.35">
      <c r="B95" s="5" t="s">
        <v>60</v>
      </c>
      <c r="C95" s="15">
        <v>81.797089</v>
      </c>
      <c r="D95" s="15">
        <v>88.627089999999995</v>
      </c>
      <c r="E95" t="s">
        <v>172</v>
      </c>
      <c r="F95">
        <v>1</v>
      </c>
      <c r="G95" s="15">
        <f>HLOOKUP(Calculations!$E$2,'Prevalence Rates'!$C$3:$BC$249,'Prevalence Rates'!$BD95,FALSE)</f>
        <v>0.25123959851498723</v>
      </c>
      <c r="H95">
        <f>HLOOKUP(Calculations!$E$2,'Population 2016'!$C$3:$BC$249,'Population 2016'!BD95,FALSE)</f>
        <v>9236</v>
      </c>
      <c r="I95">
        <v>0</v>
      </c>
      <c r="J95">
        <f>HLOOKUP(Results!E$4,Targeting!$C$3:$F$249,Targeting!$G95,FALSE)</f>
        <v>1864</v>
      </c>
      <c r="K95" s="89">
        <f>IF(AND(OR(Calculations!$E$2="Orkney Health Board",Calculations!$E$2="Orkney Islands Local Authority"),$F95=1),0,IF(AND(OR(Calculations!$E$2="Shetland Health Board",Calculations!$E$2="Western Isles Health Board",Calculations!$E$2="Shetland Islands Local Authority",Calculations!$E$2="Eilean Siar Local Authority"),OR($F95=1,$F95=5)),0,new_ci(VALUE(LEFT(Options!$B$24,2)),$C95,$E95,$F95,2016,$I95,1,$H95,$G95*$H95,Options!$B$8)))</f>
        <v>847.43229637870002</v>
      </c>
      <c r="L95" s="90">
        <f>IF(AND(OR(Calculations!$E$2="Orkney Health Board",Calculations!$E$2="Orkney Islands Local Authority"),$F95=1),0,IF(AND(OR(Calculations!$E$2="Shetland Health Board",Calculations!$E$2="Western Isles Health Board",Calculations!$E$2="Shetland Islands Local Authority",Calculations!$E$2="Eilean Siar Local Authority"),OR($F95=1,$F95=5)),0,new_ci(VALUE(LEFT(Options!$B$24,2)),$C95,$E95,$F95,2016,$I95+$J95,1,$H95,$G95*$H95,Options!$B$8)))</f>
        <v>818.15320564989997</v>
      </c>
      <c r="M95" s="83">
        <f>IF(AND(OR(Calculations!$E$2="Orkney Health Board",Calculations!$E$2="Orkney Islands Local Authority"),$F95=1),0,IF(AND(OR(Calculations!$E$2="Shetland Health Board",Calculations!$E$2="Western Isles Health Board",Calculations!$E$2="Shetland Islands Local Authority",Calculations!$E$2="Eilean Siar Local Authority"),OR($F95=1,$F95=5)),0,new_yllv2(VALUE(LEFT(Options!$B$24,2)),$C95,$D95,$E95,$F95,2016,$I95,1,$H95,$G95*$H95,Options!$B$8)))</f>
        <v>4940.5311353200996</v>
      </c>
      <c r="N95" s="84">
        <f>IF(AND(OR(Calculations!$E$2="Orkney Health Board",Calculations!$E$2="Orkney Islands Local Authority"),$F95=1),0,IF(AND(OR(Calculations!$E$2="Shetland Health Board",Calculations!$E$2="Western Isles Health Board",Calculations!$E$2="Shetland Islands Local Authority",Calculations!$E$2="Eilean Siar Local Authority"),OR($F95=1,$F95=5)),0,new_yllv2(VALUE(LEFT(Options!$B$24,2)),$C95,$D95,$E95,$F95,2016,$I95+$J95,1,$H95,$G95*$H95,Options!$B$8)))</f>
        <v>4769.8340070921004</v>
      </c>
      <c r="O95" s="90">
        <f>IF(AND(OR(Calculations!$E$2="Orkney Health Board",Calculations!$E$2="Orkney Islands Local Authority"),$F95=1),0,IF(AND(OR(Calculations!$E$2="Shetland Health Board",Calculations!$E$2="Western Isles Health Board",Calculations!$E$2="Shetland Islands Local Authority",Calculations!$E$2="Eilean Siar Local Authority"),OR($F95=1,$F95=5)),0,hosp_count(VALUE(LEFT(Options!$B$24,2)),$C95,$E95,$F95,2016,$I95,1,$H95,$G95*$H95, Options!$B$8)))</f>
        <v>8715.7131399083992</v>
      </c>
      <c r="P95" s="90">
        <f>IF(AND(OR(Calculations!$E$2="Orkney Health Board",Calculations!$E$2="Orkney Islands Local Authority"),$F95=1),0,IF(AND(OR(Calculations!$E$2="Shetland Health Board",Calculations!$E$2="Western Isles Health Board",Calculations!$E$2="Shetland Islands Local Authority",Calculations!$E$2="Eilean Siar Local Authority"),OR($F95=1,$F95=5)),0,hosp_count(VALUE(LEFT(Options!$B$24,2)),$C95,$E95,$F95,2016,$I95+$J95,1,$H95,$G95*$H95, Options!$B$8)))</f>
        <v>8661.0192031901006</v>
      </c>
      <c r="Q95" s="83">
        <f>IF(AND(OR(Calculations!$E$2="Orkney Health Board",Calculations!$E$2="Orkney Islands Local Authority"),$F95=1),0,IF(AND(OR(Calculations!$E$2="Shetland Health Board",Calculations!$E$2="Western Isles Health Board",Calculations!$E$2="Shetland Islands Local Authority",Calculations!$E$2="Eilean Siar Local Authority"),OR($F95=1,$F95=5)),0,prem_mort(VALUE(LEFT(Options!$B$24,2)),$C95,$E95,$F95,2016,$I95,1,$H95,$G95*$H95,Options!$B$8)))</f>
        <v>0</v>
      </c>
      <c r="R95" s="84">
        <f>IF(AND(OR(Calculations!$E$2="Orkney Health Board",Calculations!$E$2="Orkney Islands Local Authority"),$F95=1),0,IF(AND(OR(Calculations!$E$2="Shetland Health Board",Calculations!$E$2="Western Isles Health Board",Calculations!$E$2="Shetland Islands Local Authority",Calculations!$E$2="Eilean Siar Local Authority"),OR($F95=1,$F95=5)),0,prem_mort(VALUE(LEFT(Options!$B$24,2)),$C95,$E95,$F95,2016,$I95+$J95,1,$H95,$G95*$H95,Options!$B$8)))</f>
        <v>0</v>
      </c>
      <c r="S95" s="83">
        <f t="shared" si="129"/>
        <v>9175.3171976905578</v>
      </c>
      <c r="T95" s="75">
        <f t="shared" si="130"/>
        <v>8858.306687417713</v>
      </c>
      <c r="U95" s="75">
        <f t="shared" si="131"/>
        <v>53492.108437852963</v>
      </c>
      <c r="V95" s="75">
        <f t="shared" si="132"/>
        <v>51643.936845951714</v>
      </c>
      <c r="W95" s="75">
        <f t="shared" si="133"/>
        <v>94366.751189999995</v>
      </c>
      <c r="X95" s="75">
        <f t="shared" si="134"/>
        <v>93774.569112062585</v>
      </c>
      <c r="Y95" s="75">
        <f t="shared" si="135"/>
        <v>0</v>
      </c>
      <c r="Z95" s="84">
        <f t="shared" si="136"/>
        <v>0</v>
      </c>
      <c r="AA95" s="83">
        <f t="shared" si="137"/>
        <v>22938292.994226396</v>
      </c>
      <c r="AB95" s="75">
        <f t="shared" si="138"/>
        <v>22145766.718544282</v>
      </c>
      <c r="AC95" s="75">
        <f t="shared" si="139"/>
        <v>133730271.0946324</v>
      </c>
      <c r="AD95" s="75">
        <f t="shared" si="124"/>
        <v>129109842.11487928</v>
      </c>
      <c r="AE95" s="75">
        <f t="shared" si="140"/>
        <v>235916877.97499999</v>
      </c>
      <c r="AF95" s="75">
        <f t="shared" si="141"/>
        <v>234436422.78015646</v>
      </c>
      <c r="AG95" s="75">
        <f t="shared" si="142"/>
        <v>0</v>
      </c>
      <c r="AH95" s="75">
        <f t="shared" si="143"/>
        <v>0</v>
      </c>
      <c r="AI95" s="84">
        <v>2500</v>
      </c>
      <c r="AJ95" s="133"/>
      <c r="AK95" s="134"/>
      <c r="AL95" s="75"/>
      <c r="AM95" s="75"/>
      <c r="AN95" s="134"/>
      <c r="AO95" s="134"/>
      <c r="AP95" s="75"/>
      <c r="AQ95" s="84"/>
    </row>
    <row r="96" spans="2:43" x14ac:dyDescent="0.35">
      <c r="B96" s="5" t="s">
        <v>80</v>
      </c>
      <c r="C96" s="15">
        <v>86.630752999999999</v>
      </c>
      <c r="D96" s="15">
        <v>91.420750000000012</v>
      </c>
      <c r="E96" t="s">
        <v>172</v>
      </c>
      <c r="F96">
        <v>1</v>
      </c>
      <c r="G96" s="15">
        <f>HLOOKUP(Calculations!$E$2,'Prevalence Rates'!$C$3:$BC$249,'Prevalence Rates'!$BD96,FALSE)</f>
        <v>0.25123959851498723</v>
      </c>
      <c r="H96">
        <f>HLOOKUP(Calculations!$E$2,'Population 2016'!$C$3:$BC$249,'Population 2016'!BD96,FALSE)</f>
        <v>4449</v>
      </c>
      <c r="I96">
        <v>0</v>
      </c>
      <c r="J96">
        <f>HLOOKUP(Results!E$4,Targeting!$C$3:$F$249,Targeting!$G96,FALSE)</f>
        <v>898</v>
      </c>
      <c r="K96" s="89">
        <f>IF(AND(OR(Calculations!$E$2="Orkney Health Board",Calculations!$E$2="Orkney Islands Local Authority"),$F96=1),0,IF(AND(OR(Calculations!$E$2="Shetland Health Board",Calculations!$E$2="Western Isles Health Board",Calculations!$E$2="Shetland Islands Local Authority",Calculations!$E$2="Eilean Siar Local Authority"),OR($F96=1,$F96=5)),0,new_ci(VALUE(LEFT(Options!$B$24,2)),$C96,$E96,$F96,2016,$I96,1,$H96,$G96*$H96,Options!$B$8)))</f>
        <v>574.98691822620003</v>
      </c>
      <c r="L96" s="90">
        <f>IF(AND(OR(Calculations!$E$2="Orkney Health Board",Calculations!$E$2="Orkney Islands Local Authority"),$F96=1),0,IF(AND(OR(Calculations!$E$2="Shetland Health Board",Calculations!$E$2="Western Isles Health Board",Calculations!$E$2="Shetland Islands Local Authority",Calculations!$E$2="Eilean Siar Local Authority"),OR($F96=1,$F96=5)),0,new_ci(VALUE(LEFT(Options!$B$24,2)),$C96,$E96,$F96,2016,$I96+$J96,1,$H96,$G96*$H96,Options!$B$8)))</f>
        <v>555.84432352739998</v>
      </c>
      <c r="M96" s="83">
        <f>IF(AND(OR(Calculations!$E$2="Orkney Health Board",Calculations!$E$2="Orkney Islands Local Authority"),$F96=1),0,IF(AND(OR(Calculations!$E$2="Shetland Health Board",Calculations!$E$2="Western Isles Health Board",Calculations!$E$2="Shetland Islands Local Authority",Calculations!$E$2="Eilean Siar Local Authority"),OR($F96=1,$F96=5)),0,new_yllv2(VALUE(LEFT(Options!$B$24,2)),$C96,$D96,$E96,$F96,2016,$I96,1,$H96,$G96*$H96,Options!$B$8)))</f>
        <v>2179.1986951166</v>
      </c>
      <c r="N96" s="84">
        <f>IF(AND(OR(Calculations!$E$2="Orkney Health Board",Calculations!$E$2="Orkney Islands Local Authority"),$F96=1),0,IF(AND(OR(Calculations!$E$2="Shetland Health Board",Calculations!$E$2="Western Isles Health Board",Calculations!$E$2="Shetland Islands Local Authority",Calculations!$E$2="Eilean Siar Local Authority"),OR($F96=1,$F96=5)),0,new_yllv2(VALUE(LEFT(Options!$B$24,2)),$C96,$D96,$E96,$F96,2016,$I96+$J96,1,$H96,$G96*$H96,Options!$B$8)))</f>
        <v>2106.6483186359001</v>
      </c>
      <c r="O96" s="90">
        <f>IF(AND(OR(Calculations!$E$2="Orkney Health Board",Calculations!$E$2="Orkney Islands Local Authority"),$F96=1),0,IF(AND(OR(Calculations!$E$2="Shetland Health Board",Calculations!$E$2="Western Isles Health Board",Calculations!$E$2="Shetland Islands Local Authority",Calculations!$E$2="Eilean Siar Local Authority"),OR($F96=1,$F96=5)),0,hosp_count(VALUE(LEFT(Options!$B$24,2)),$C96,$E96,$F96,2016,$I96,1,$H96,$G96*$H96, Options!$B$8)))</f>
        <v>4984.1843667180001</v>
      </c>
      <c r="P96" s="90">
        <f>IF(AND(OR(Calculations!$E$2="Orkney Health Board",Calculations!$E$2="Orkney Islands Local Authority"),$F96=1),0,IF(AND(OR(Calculations!$E$2="Shetland Health Board",Calculations!$E$2="Western Isles Health Board",Calculations!$E$2="Shetland Islands Local Authority",Calculations!$E$2="Eilean Siar Local Authority"),OR($F96=1,$F96=5)),0,hosp_count(VALUE(LEFT(Options!$B$24,2)),$C96,$E96,$F96,2016,$I96+$J96,1,$H96,$G96*$H96, Options!$B$8)))</f>
        <v>4952.9032462565001</v>
      </c>
      <c r="Q96" s="83">
        <f>IF(AND(OR(Calculations!$E$2="Orkney Health Board",Calculations!$E$2="Orkney Islands Local Authority"),$F96=1),0,IF(AND(OR(Calculations!$E$2="Shetland Health Board",Calculations!$E$2="Western Isles Health Board",Calculations!$E$2="Shetland Islands Local Authority",Calculations!$E$2="Eilean Siar Local Authority"),OR($F96=1,$F96=5)),0,prem_mort(VALUE(LEFT(Options!$B$24,2)),$C96,$E96,$F96,2016,$I96,1,$H96,$G96*$H96,Options!$B$8)))</f>
        <v>0</v>
      </c>
      <c r="R96" s="84">
        <f>IF(AND(OR(Calculations!$E$2="Orkney Health Board",Calculations!$E$2="Orkney Islands Local Authority"),$F96=1),0,IF(AND(OR(Calculations!$E$2="Shetland Health Board",Calculations!$E$2="Western Isles Health Board",Calculations!$E$2="Shetland Islands Local Authority",Calculations!$E$2="Eilean Siar Local Authority"),OR($F96=1,$F96=5)),0,prem_mort(VALUE(LEFT(Options!$B$24,2)),$C96,$E96,$F96,2016,$I96+$J96,1,$H96,$G96*$H96,Options!$B$8)))</f>
        <v>0</v>
      </c>
      <c r="S96" s="83">
        <f t="shared" si="129"/>
        <v>12923.958602521916</v>
      </c>
      <c r="T96" s="75">
        <f t="shared" si="130"/>
        <v>12493.691245839515</v>
      </c>
      <c r="U96" s="75">
        <f t="shared" si="131"/>
        <v>48981.764331683524</v>
      </c>
      <c r="V96" s="75">
        <f t="shared" si="132"/>
        <v>47351.052340658578</v>
      </c>
      <c r="W96" s="75">
        <f t="shared" si="133"/>
        <v>112029.31820000001</v>
      </c>
      <c r="X96" s="75">
        <f t="shared" si="134"/>
        <v>111326.21367175769</v>
      </c>
      <c r="Y96" s="75">
        <f t="shared" si="135"/>
        <v>0</v>
      </c>
      <c r="Z96" s="84">
        <f t="shared" si="136"/>
        <v>0</v>
      </c>
      <c r="AA96" s="83">
        <f t="shared" si="137"/>
        <v>19385937.903782874</v>
      </c>
      <c r="AB96" s="75">
        <f t="shared" si="138"/>
        <v>18740536.868759271</v>
      </c>
      <c r="AC96" s="75">
        <f t="shared" si="139"/>
        <v>73472646.49752529</v>
      </c>
      <c r="AD96" s="75">
        <f t="shared" si="124"/>
        <v>71026578.510987863</v>
      </c>
      <c r="AE96" s="75">
        <f t="shared" si="140"/>
        <v>168043977.30000001</v>
      </c>
      <c r="AF96" s="75">
        <f t="shared" si="141"/>
        <v>166989320.50763655</v>
      </c>
      <c r="AG96" s="75">
        <f t="shared" si="142"/>
        <v>0</v>
      </c>
      <c r="AH96" s="75">
        <f t="shared" si="143"/>
        <v>0</v>
      </c>
      <c r="AI96" s="84">
        <v>1500</v>
      </c>
      <c r="AJ96" s="133"/>
      <c r="AK96" s="134"/>
      <c r="AL96" s="75"/>
      <c r="AM96" s="75"/>
      <c r="AN96" s="134"/>
      <c r="AO96" s="134"/>
      <c r="AP96" s="75"/>
      <c r="AQ96" s="84"/>
    </row>
    <row r="97" spans="1:43" s="4" customFormat="1" x14ac:dyDescent="0.35">
      <c r="B97" s="8" t="s">
        <v>79</v>
      </c>
      <c r="C97" s="78">
        <v>92.215477000000007</v>
      </c>
      <c r="D97" s="78">
        <v>95.515479999999997</v>
      </c>
      <c r="E97" s="4" t="s">
        <v>172</v>
      </c>
      <c r="F97" s="4">
        <v>1</v>
      </c>
      <c r="G97" s="78">
        <f>HLOOKUP(Calculations!$E$2,'Prevalence Rates'!$C$3:$BC$249,'Prevalence Rates'!$BD97,FALSE)</f>
        <v>0.25123959851498723</v>
      </c>
      <c r="H97" s="4">
        <f>HLOOKUP(Calculations!$E$2,'Population 2016'!$C$3:$BC$249,'Population 2016'!BD97,FALSE)</f>
        <v>1916</v>
      </c>
      <c r="I97" s="4">
        <v>0</v>
      </c>
      <c r="J97" s="4">
        <f>HLOOKUP(Results!E$4,Targeting!$C$3:$F$249,Targeting!$G97,FALSE)</f>
        <v>387</v>
      </c>
      <c r="K97" s="93">
        <f>IF(AND(OR(Calculations!$E$2="Orkney Health Board",Calculations!$E$2="Orkney Islands Local Authority"),$F97=1),0,IF(AND(OR(Calculations!$E$2="Shetland Health Board",Calculations!$E$2="Western Isles Health Board",Calculations!$E$2="Shetland Islands Local Authority",Calculations!$E$2="Eilean Siar Local Authority"),OR($F97=1,$F97=5)),0,new_ci(VALUE(LEFT(Options!$B$24,2)),$C97,$E97,$F97,2016,$I97,1,$H97,$G97*$H97,Options!$B$8)))</f>
        <v>363.47641937240002</v>
      </c>
      <c r="L97" s="94">
        <f>IF(AND(OR(Calculations!$E$2="Orkney Health Board",Calculations!$E$2="Orkney Islands Local Authority"),$F97=1),0,IF(AND(OR(Calculations!$E$2="Shetland Health Board",Calculations!$E$2="Western Isles Health Board",Calculations!$E$2="Shetland Islands Local Authority",Calculations!$E$2="Eilean Siar Local Authority"),OR($F97=1,$F97=5)),0,new_ci(VALUE(LEFT(Options!$B$24,2)),$C97,$E97,$F97,2016,$I97+$J97,1,$H97,$G97*$H97,Options!$B$8)))</f>
        <v>352.12180570340001</v>
      </c>
      <c r="M97" s="87">
        <f>IF(AND(OR(Calculations!$E$2="Orkney Health Board",Calculations!$E$2="Orkney Islands Local Authority"),$F97=1),0,IF(AND(OR(Calculations!$E$2="Shetland Health Board",Calculations!$E$2="Western Isles Health Board",Calculations!$E$2="Shetland Islands Local Authority",Calculations!$E$2="Eilean Siar Local Authority"),OR($F97=1,$F97=5)),0,new_yllv2(VALUE(LEFT(Options!$B$24,2)),$C97,$D97,$E97,$F97,2016,$I97,1,$H97,$G97*$H97,Options!$B$8)))</f>
        <v>835.99685498580004</v>
      </c>
      <c r="N97" s="88">
        <f>IF(AND(OR(Calculations!$E$2="Orkney Health Board",Calculations!$E$2="Orkney Islands Local Authority"),$F97=1),0,IF(AND(OR(Calculations!$E$2="Shetland Health Board",Calculations!$E$2="Western Isles Health Board",Calculations!$E$2="Shetland Islands Local Authority",Calculations!$E$2="Eilean Siar Local Authority"),OR($F97=1,$F97=5)),0,new_yllv2(VALUE(LEFT(Options!$B$24,2)),$C97,$D97,$E97,$F97,2016,$I97+$J97,1,$H97,$G97*$H97,Options!$B$8)))</f>
        <v>809.8812094832</v>
      </c>
      <c r="O97" s="94">
        <f>IF(AND(OR(Calculations!$E$2="Orkney Health Board",Calculations!$E$2="Orkney Islands Local Authority"),$F97=1),0,IF(AND(OR(Calculations!$E$2="Shetland Health Board",Calculations!$E$2="Western Isles Health Board",Calculations!$E$2="Shetland Islands Local Authority",Calculations!$E$2="Eilean Siar Local Authority"),OR($F97=1,$F97=5)),0,hosp_count(VALUE(LEFT(Options!$B$24,2)),$C97,$E97,$F97,2016,$I97,1,$H97,$G97*$H97, Options!$B$8)))</f>
        <v>2617.0845289212002</v>
      </c>
      <c r="P97" s="94">
        <f>IF(AND(OR(Calculations!$E$2="Orkney Health Board",Calculations!$E$2="Orkney Islands Local Authority"),$F97=1),0,IF(AND(OR(Calculations!$E$2="Shetland Health Board",Calculations!$E$2="Western Isles Health Board",Calculations!$E$2="Shetland Islands Local Authority",Calculations!$E$2="Eilean Siar Local Authority"),OR($F97=1,$F97=5)),0,hosp_count(VALUE(LEFT(Options!$B$24,2)),$C97,$E97,$F97,2016,$I97+$J97,1,$H97,$G97*$H97, Options!$B$8)))</f>
        <v>2600.6480994207</v>
      </c>
      <c r="Q97" s="87">
        <f>IF(AND(OR(Calculations!$E$2="Orkney Health Board",Calculations!$E$2="Orkney Islands Local Authority"),$F97=1),0,IF(AND(OR(Calculations!$E$2="Shetland Health Board",Calculations!$E$2="Western Isles Health Board",Calculations!$E$2="Shetland Islands Local Authority",Calculations!$E$2="Eilean Siar Local Authority"),OR($F97=1,$F97=5)),0,prem_mort(VALUE(LEFT(Options!$B$24,2)),$C97,$E97,$F97,2016,$I97,1,$H97,$G97*$H97,Options!$B$8)))</f>
        <v>0</v>
      </c>
      <c r="R97" s="88">
        <f>IF(AND(OR(Calculations!$E$2="Orkney Health Board",Calculations!$E$2="Orkney Islands Local Authority"),$F97=1),0,IF(AND(OR(Calculations!$E$2="Shetland Health Board",Calculations!$E$2="Western Isles Health Board",Calculations!$E$2="Shetland Islands Local Authority",Calculations!$E$2="Eilean Siar Local Authority"),OR($F97=1,$F97=5)),0,prem_mort(VALUE(LEFT(Options!$B$24,2)),$C97,$E97,$F97,2016,$I97+$J97,1,$H97,$G97*$H97,Options!$B$8)))</f>
        <v>0</v>
      </c>
      <c r="S97" s="87">
        <f t="shared" si="129"/>
        <v>18970.585562233824</v>
      </c>
      <c r="T97" s="80">
        <f t="shared" si="130"/>
        <v>18377.964807066804</v>
      </c>
      <c r="U97" s="80">
        <f t="shared" si="131"/>
        <v>43632.403704895623</v>
      </c>
      <c r="V97" s="80">
        <f t="shared" si="132"/>
        <v>42269.37419014614</v>
      </c>
      <c r="W97" s="80">
        <f t="shared" si="133"/>
        <v>136591.05057000002</v>
      </c>
      <c r="X97" s="80">
        <f t="shared" si="134"/>
        <v>135733.19934346035</v>
      </c>
      <c r="Y97" s="80">
        <f t="shared" si="135"/>
        <v>0</v>
      </c>
      <c r="Z97" s="88">
        <f t="shared" si="136"/>
        <v>0</v>
      </c>
      <c r="AA97" s="87">
        <f t="shared" si="137"/>
        <v>18970585.562233824</v>
      </c>
      <c r="AB97" s="80">
        <f t="shared" si="138"/>
        <v>18377964.807066806</v>
      </c>
      <c r="AC97" s="80">
        <f t="shared" si="139"/>
        <v>43632403.704895623</v>
      </c>
      <c r="AD97" s="80">
        <f t="shared" si="124"/>
        <v>42269374.190146141</v>
      </c>
      <c r="AE97" s="80">
        <f t="shared" si="140"/>
        <v>136591050.57000002</v>
      </c>
      <c r="AF97" s="80">
        <f t="shared" si="141"/>
        <v>135733199.34346035</v>
      </c>
      <c r="AG97" s="80">
        <f t="shared" si="142"/>
        <v>0</v>
      </c>
      <c r="AH97" s="80">
        <f t="shared" si="143"/>
        <v>0</v>
      </c>
      <c r="AI97" s="88">
        <v>1000</v>
      </c>
      <c r="AJ97" s="135"/>
      <c r="AK97" s="136"/>
      <c r="AL97" s="80"/>
      <c r="AM97" s="80"/>
      <c r="AN97" s="136"/>
      <c r="AO97" s="136"/>
      <c r="AP97" s="80"/>
      <c r="AQ97" s="88"/>
    </row>
    <row r="98" spans="1:43" hidden="1" x14ac:dyDescent="0.35">
      <c r="B98" s="5" t="s">
        <v>83</v>
      </c>
      <c r="C98" s="15">
        <v>2.0384007</v>
      </c>
      <c r="D98" s="15">
        <v>81.468401</v>
      </c>
      <c r="E98" t="s">
        <v>171</v>
      </c>
      <c r="F98">
        <v>2</v>
      </c>
      <c r="G98" s="15">
        <f>HLOOKUP(Calculations!$E$2,'Prevalence Rates'!$C$3:$BC$249,'Prevalence Rates'!$BD98,FALSE)</f>
        <v>0</v>
      </c>
      <c r="H98">
        <f>HLOOKUP(Calculations!$E$2,'Population 2016'!$C$3:$BC$249,'Population 2016'!BD98,FALSE)</f>
        <v>0</v>
      </c>
      <c r="I98">
        <v>0</v>
      </c>
      <c r="J98">
        <f>HLOOKUP(Results!E$4,Targeting!$C$3:$F$249,Targeting!$G98,FALSE)</f>
        <v>0</v>
      </c>
      <c r="K98" s="89" t="e">
        <f>IF(AND(OR(Calculations!$E$2="Orkney Health Board",Calculations!$E$2="Orkney Islands Local Authority"),$F98=1),0,IF(AND(OR(Calculations!$E$2="Shetland Health Board",Calculations!$E$2="Western Isles Health Board",Calculations!$E$2="Shetland Islands Local Authority",Calculations!$E$2="Eilean Siar Local Authority"),OR($F98=1,$F98=5)),0,new_ci(VALUE(LEFT(Options!$B$24,2)),$C98,$E98,$F98,2016,$I98,1,$H98,$G98*$H98,Options!$B$8)))</f>
        <v>#VALUE!</v>
      </c>
      <c r="L98" s="90" t="e">
        <f>IF(AND(OR(Calculations!$E$2="Orkney Health Board",Calculations!$E$2="Orkney Islands Local Authority"),$F98=1),0,IF(AND(OR(Calculations!$E$2="Shetland Health Board",Calculations!$E$2="Western Isles Health Board",Calculations!$E$2="Shetland Islands Local Authority",Calculations!$E$2="Eilean Siar Local Authority"),OR($F98=1,$F98=5)),0,new_ci(VALUE(LEFT(Options!$B$24,2)),$C98,$E98,$F98,2016,$I98+$J98,1,$H98,$G98*$H98,Options!$B$8)))</f>
        <v>#VALUE!</v>
      </c>
      <c r="M98" s="83" t="e">
        <f>IF(AND(OR(Calculations!$E$2="Orkney Health Board",Calculations!$E$2="Orkney Islands Local Authority"),$F98=1),0,IF(AND(OR(Calculations!$E$2="Shetland Health Board",Calculations!$E$2="Western Isles Health Board",Calculations!$E$2="Shetland Islands Local Authority",Calculations!$E$2="Eilean Siar Local Authority"),OR($F98=1,$F98=5)),0,new_yllv2(VALUE(LEFT(Options!$B$24,2)),$C98,$D98,$E98,$F98,2016,$I98,1,$H98,$G98*$H98,Options!$B$8)))</f>
        <v>#VALUE!</v>
      </c>
      <c r="N98" s="84" t="e">
        <f>IF(AND(OR(Calculations!$E$2="Orkney Health Board",Calculations!$E$2="Orkney Islands Local Authority"),$F98=1),0,IF(AND(OR(Calculations!$E$2="Shetland Health Board",Calculations!$E$2="Western Isles Health Board",Calculations!$E$2="Shetland Islands Local Authority",Calculations!$E$2="Eilean Siar Local Authority"),OR($F98=1,$F98=5)),0,new_yllv2(VALUE(LEFT(Options!$B$24,2)),$C98,$D98,$E98,$F98,2016,$I98+$J98,1,$H98,$G98*$H98,Options!$B$8)))</f>
        <v>#VALUE!</v>
      </c>
      <c r="O98" s="90" t="e">
        <f>IF(AND(OR(Calculations!$E$2="Orkney Health Board",Calculations!$E$2="Orkney Islands Local Authority"),$F98=1),0,IF(AND(OR(Calculations!$E$2="Shetland Health Board",Calculations!$E$2="Western Isles Health Board",Calculations!$E$2="Shetland Islands Local Authority",Calculations!$E$2="Eilean Siar Local Authority"),OR($F98=1,$F98=5)),0,hosp_count(VALUE(LEFT(Options!$B$24,2)),$C98,$E98,$F98,2016,$I98,1,$H98,$G98*$H98, Options!$B$8)))</f>
        <v>#VALUE!</v>
      </c>
      <c r="P98" s="90" t="e">
        <f>IF(AND(OR(Calculations!$E$2="Orkney Health Board",Calculations!$E$2="Orkney Islands Local Authority"),$F98=1),0,IF(AND(OR(Calculations!$E$2="Shetland Health Board",Calculations!$E$2="Western Isles Health Board",Calculations!$E$2="Shetland Islands Local Authority",Calculations!$E$2="Eilean Siar Local Authority"),OR($F98=1,$F98=5)),0,hosp_count(VALUE(LEFT(Options!$B$24,2)),$C98,$E98,$F98,2016,$I98+$J98,1,$H98,$G98*$H98, Options!$B$8)))</f>
        <v>#VALUE!</v>
      </c>
      <c r="Q98" s="83" t="e">
        <f>IF(AND(OR(Calculations!$E$2="Orkney Health Board",Calculations!$E$2="Orkney Islands Local Authority"),$F98=1),0,IF(AND(OR(Calculations!$E$2="Shetland Health Board",Calculations!$E$2="Western Isles Health Board",Calculations!$E$2="Shetland Islands Local Authority",Calculations!$E$2="Eilean Siar Local Authority"),OR($F98=1,$F98=5)),0,prem_mort(VALUE(LEFT(Options!$B$24,2)),$C98,$E98,$F98,2016,$I98,1,$H98,$G98*$H98,Options!$B$8)))</f>
        <v>#VALUE!</v>
      </c>
      <c r="R98" s="84" t="e">
        <f>IF(AND(OR(Calculations!$E$2="Orkney Health Board",Calculations!$E$2="Orkney Islands Local Authority"),$F98=1),0,IF(AND(OR(Calculations!$E$2="Shetland Health Board",Calculations!$E$2="Western Isles Health Board",Calculations!$E$2="Shetland Islands Local Authority",Calculations!$E$2="Eilean Siar Local Authority"),OR($F98=1,$F98=5)),0,prem_mort(VALUE(LEFT(Options!$B$24,2)),$C98,$E98,$F98,2016,$I98+$J98,1,$H98,$G98*$H98,Options!$B$8)))</f>
        <v>#VALUE!</v>
      </c>
      <c r="S98" s="83" t="e">
        <f t="shared" si="129"/>
        <v>#VALUE!</v>
      </c>
      <c r="T98" s="75" t="e">
        <f t="shared" si="130"/>
        <v>#VALUE!</v>
      </c>
      <c r="U98" s="75" t="e">
        <f t="shared" si="131"/>
        <v>#VALUE!</v>
      </c>
      <c r="V98" s="75" t="e">
        <f t="shared" si="132"/>
        <v>#VALUE!</v>
      </c>
      <c r="W98" s="75" t="e">
        <f t="shared" si="133"/>
        <v>#VALUE!</v>
      </c>
      <c r="X98" s="75" t="e">
        <f t="shared" si="134"/>
        <v>#VALUE!</v>
      </c>
      <c r="Y98" s="75" t="e">
        <f t="shared" si="135"/>
        <v>#VALUE!</v>
      </c>
      <c r="Z98" s="84" t="e">
        <f t="shared" si="136"/>
        <v>#VALUE!</v>
      </c>
      <c r="AA98" s="83" t="e">
        <f t="shared" si="137"/>
        <v>#VALUE!</v>
      </c>
      <c r="AB98" s="75" t="e">
        <f t="shared" si="138"/>
        <v>#VALUE!</v>
      </c>
      <c r="AC98" s="75" t="e">
        <f t="shared" si="139"/>
        <v>#VALUE!</v>
      </c>
      <c r="AD98" s="75" t="e">
        <f t="shared" si="124"/>
        <v>#VALUE!</v>
      </c>
      <c r="AE98" s="75" t="e">
        <f t="shared" si="140"/>
        <v>#VALUE!</v>
      </c>
      <c r="AF98" s="75" t="e">
        <f t="shared" si="141"/>
        <v>#VALUE!</v>
      </c>
      <c r="AG98" s="75" t="e">
        <f t="shared" si="142"/>
        <v>#VALUE!</v>
      </c>
      <c r="AH98" s="75" t="e">
        <f t="shared" si="143"/>
        <v>#VALUE!</v>
      </c>
      <c r="AI98" s="84">
        <v>5000</v>
      </c>
      <c r="AJ98" s="133"/>
      <c r="AK98" s="134"/>
      <c r="AL98" s="75"/>
      <c r="AM98" s="75"/>
      <c r="AN98" s="134"/>
      <c r="AO98" s="134"/>
      <c r="AP98" s="75"/>
      <c r="AQ98" s="84"/>
    </row>
    <row r="99" spans="1:43" hidden="1" x14ac:dyDescent="0.35">
      <c r="B99" s="5" t="s">
        <v>61</v>
      </c>
      <c r="C99" s="15">
        <v>6.9792794999999996</v>
      </c>
      <c r="D99" s="15">
        <v>81.439279999999997</v>
      </c>
      <c r="E99" t="s">
        <v>171</v>
      </c>
      <c r="F99">
        <v>2</v>
      </c>
      <c r="G99" s="15">
        <f>HLOOKUP(Calculations!$E$2,'Prevalence Rates'!$C$3:$BC$249,'Prevalence Rates'!$BD99,FALSE)</f>
        <v>0</v>
      </c>
      <c r="H99">
        <f>HLOOKUP(Calculations!$E$2,'Population 2016'!$C$3:$BC$249,'Population 2016'!BD99,FALSE)</f>
        <v>0</v>
      </c>
      <c r="I99">
        <v>0</v>
      </c>
      <c r="J99">
        <f>HLOOKUP(Results!E$4,Targeting!$C$3:$F$249,Targeting!$G99,FALSE)</f>
        <v>0</v>
      </c>
      <c r="K99" s="89" t="e">
        <f>IF(AND(OR(Calculations!$E$2="Orkney Health Board",Calculations!$E$2="Orkney Islands Local Authority"),$F99=1),0,IF(AND(OR(Calculations!$E$2="Shetland Health Board",Calculations!$E$2="Western Isles Health Board",Calculations!$E$2="Shetland Islands Local Authority",Calculations!$E$2="Eilean Siar Local Authority"),OR($F99=1,$F99=5)),0,new_ci(VALUE(LEFT(Options!$B$24,2)),$C99,$E99,$F99,2016,$I99,1,$H99,$G99*$H99,Options!$B$8)))</f>
        <v>#VALUE!</v>
      </c>
      <c r="L99" s="90" t="e">
        <f>IF(AND(OR(Calculations!$E$2="Orkney Health Board",Calculations!$E$2="Orkney Islands Local Authority"),$F99=1),0,IF(AND(OR(Calculations!$E$2="Shetland Health Board",Calculations!$E$2="Western Isles Health Board",Calculations!$E$2="Shetland Islands Local Authority",Calculations!$E$2="Eilean Siar Local Authority"),OR($F99=1,$F99=5)),0,new_ci(VALUE(LEFT(Options!$B$24,2)),$C99,$E99,$F99,2016,$I99+$J99,1,$H99,$G99*$H99,Options!$B$8)))</f>
        <v>#VALUE!</v>
      </c>
      <c r="M99" s="83" t="e">
        <f>IF(AND(OR(Calculations!$E$2="Orkney Health Board",Calculations!$E$2="Orkney Islands Local Authority"),$F99=1),0,IF(AND(OR(Calculations!$E$2="Shetland Health Board",Calculations!$E$2="Western Isles Health Board",Calculations!$E$2="Shetland Islands Local Authority",Calculations!$E$2="Eilean Siar Local Authority"),OR($F99=1,$F99=5)),0,new_yllv2(VALUE(LEFT(Options!$B$24,2)),$C99,$D99,$E99,$F99,2016,$I99,1,$H99,$G99*$H99,Options!$B$8)))</f>
        <v>#VALUE!</v>
      </c>
      <c r="N99" s="84" t="e">
        <f>IF(AND(OR(Calculations!$E$2="Orkney Health Board",Calculations!$E$2="Orkney Islands Local Authority"),$F99=1),0,IF(AND(OR(Calculations!$E$2="Shetland Health Board",Calculations!$E$2="Western Isles Health Board",Calculations!$E$2="Shetland Islands Local Authority",Calculations!$E$2="Eilean Siar Local Authority"),OR($F99=1,$F99=5)),0,new_yllv2(VALUE(LEFT(Options!$B$24,2)),$C99,$D99,$E99,$F99,2016,$I99+$J99,1,$H99,$G99*$H99,Options!$B$8)))</f>
        <v>#VALUE!</v>
      </c>
      <c r="O99" s="90" t="e">
        <f>IF(AND(OR(Calculations!$E$2="Orkney Health Board",Calculations!$E$2="Orkney Islands Local Authority"),$F99=1),0,IF(AND(OR(Calculations!$E$2="Shetland Health Board",Calculations!$E$2="Western Isles Health Board",Calculations!$E$2="Shetland Islands Local Authority",Calculations!$E$2="Eilean Siar Local Authority"),OR($F99=1,$F99=5)),0,hosp_count(VALUE(LEFT(Options!$B$24,2)),$C99,$E99,$F99,2016,$I99,1,$H99,$G99*$H99, Options!$B$8)))</f>
        <v>#VALUE!</v>
      </c>
      <c r="P99" s="90" t="e">
        <f>IF(AND(OR(Calculations!$E$2="Orkney Health Board",Calculations!$E$2="Orkney Islands Local Authority"),$F99=1),0,IF(AND(OR(Calculations!$E$2="Shetland Health Board",Calculations!$E$2="Western Isles Health Board",Calculations!$E$2="Shetland Islands Local Authority",Calculations!$E$2="Eilean Siar Local Authority"),OR($F99=1,$F99=5)),0,hosp_count(VALUE(LEFT(Options!$B$24,2)),$C99,$E99,$F99,2016,$I99+$J99,1,$H99,$G99*$H99, Options!$B$8)))</f>
        <v>#VALUE!</v>
      </c>
      <c r="Q99" s="83" t="e">
        <f>IF(AND(OR(Calculations!$E$2="Orkney Health Board",Calculations!$E$2="Orkney Islands Local Authority"),$F99=1),0,IF(AND(OR(Calculations!$E$2="Shetland Health Board",Calculations!$E$2="Western Isles Health Board",Calculations!$E$2="Shetland Islands Local Authority",Calculations!$E$2="Eilean Siar Local Authority"),OR($F99=1,$F99=5)),0,prem_mort(VALUE(LEFT(Options!$B$24,2)),$C99,$E99,$F99,2016,$I99,1,$H99,$G99*$H99,Options!$B$8)))</f>
        <v>#VALUE!</v>
      </c>
      <c r="R99" s="84" t="e">
        <f>IF(AND(OR(Calculations!$E$2="Orkney Health Board",Calculations!$E$2="Orkney Islands Local Authority"),$F99=1),0,IF(AND(OR(Calculations!$E$2="Shetland Health Board",Calculations!$E$2="Western Isles Health Board",Calculations!$E$2="Shetland Islands Local Authority",Calculations!$E$2="Eilean Siar Local Authority"),OR($F99=1,$F99=5)),0,prem_mort(VALUE(LEFT(Options!$B$24,2)),$C99,$E99,$F99,2016,$I99+$J99,1,$H99,$G99*$H99,Options!$B$8)))</f>
        <v>#VALUE!</v>
      </c>
      <c r="S99" s="83" t="e">
        <f t="shared" si="129"/>
        <v>#VALUE!</v>
      </c>
      <c r="T99" s="75" t="e">
        <f t="shared" si="130"/>
        <v>#VALUE!</v>
      </c>
      <c r="U99" s="75" t="e">
        <f t="shared" si="131"/>
        <v>#VALUE!</v>
      </c>
      <c r="V99" s="75" t="e">
        <f t="shared" si="132"/>
        <v>#VALUE!</v>
      </c>
      <c r="W99" s="75" t="e">
        <f t="shared" si="133"/>
        <v>#VALUE!</v>
      </c>
      <c r="X99" s="75" t="e">
        <f t="shared" si="134"/>
        <v>#VALUE!</v>
      </c>
      <c r="Y99" s="75" t="e">
        <f t="shared" si="135"/>
        <v>#VALUE!</v>
      </c>
      <c r="Z99" s="84" t="e">
        <f t="shared" si="136"/>
        <v>#VALUE!</v>
      </c>
      <c r="AA99" s="83" t="e">
        <f t="shared" si="137"/>
        <v>#VALUE!</v>
      </c>
      <c r="AB99" s="75" t="e">
        <f t="shared" si="138"/>
        <v>#VALUE!</v>
      </c>
      <c r="AC99" s="75" t="e">
        <f t="shared" si="139"/>
        <v>#VALUE!</v>
      </c>
      <c r="AD99" s="75" t="e">
        <f t="shared" si="124"/>
        <v>#VALUE!</v>
      </c>
      <c r="AE99" s="75" t="e">
        <f t="shared" si="140"/>
        <v>#VALUE!</v>
      </c>
      <c r="AF99" s="75" t="e">
        <f t="shared" si="141"/>
        <v>#VALUE!</v>
      </c>
      <c r="AG99" s="75" t="e">
        <f t="shared" si="142"/>
        <v>#VALUE!</v>
      </c>
      <c r="AH99" s="75" t="e">
        <f t="shared" si="143"/>
        <v>#VALUE!</v>
      </c>
      <c r="AI99" s="84">
        <v>5500</v>
      </c>
      <c r="AJ99" s="133"/>
      <c r="AK99" s="134"/>
      <c r="AL99" s="75"/>
      <c r="AM99" s="75"/>
      <c r="AN99" s="134"/>
      <c r="AO99" s="134"/>
      <c r="AP99" s="75"/>
      <c r="AQ99" s="84"/>
    </row>
    <row r="100" spans="1:43" hidden="1" x14ac:dyDescent="0.35">
      <c r="A100" s="4"/>
      <c r="B100" s="5" t="s">
        <v>78</v>
      </c>
      <c r="C100" s="15">
        <v>12.478312000000001</v>
      </c>
      <c r="D100" s="15">
        <v>81.948309999999992</v>
      </c>
      <c r="E100" t="s">
        <v>171</v>
      </c>
      <c r="F100">
        <v>2</v>
      </c>
      <c r="G100" s="15">
        <f>HLOOKUP(Calculations!$E$2,'Prevalence Rates'!$C$3:$BC$249,'Prevalence Rates'!$BD100,FALSE)</f>
        <v>0</v>
      </c>
      <c r="H100">
        <f>HLOOKUP(Calculations!$E$2,'Population 2016'!$C$3:$BC$249,'Population 2016'!BD100,FALSE)</f>
        <v>0</v>
      </c>
      <c r="I100">
        <v>0</v>
      </c>
      <c r="J100">
        <f>HLOOKUP(Results!E$4,Targeting!$C$3:$F$249,Targeting!$G100,FALSE)</f>
        <v>0</v>
      </c>
      <c r="K100" s="89" t="e">
        <f>IF(AND(OR(Calculations!$E$2="Orkney Health Board",Calculations!$E$2="Orkney Islands Local Authority"),$F100=1),0,IF(AND(OR(Calculations!$E$2="Shetland Health Board",Calculations!$E$2="Western Isles Health Board",Calculations!$E$2="Shetland Islands Local Authority",Calculations!$E$2="Eilean Siar Local Authority"),OR($F100=1,$F100=5)),0,new_ci(VALUE(LEFT(Options!$B$24,2)),$C100,$E100,$F100,2016,$I100,1,$H100,$G100*$H100,Options!$B$8)))</f>
        <v>#VALUE!</v>
      </c>
      <c r="L100" s="90" t="e">
        <f>IF(AND(OR(Calculations!$E$2="Orkney Health Board",Calculations!$E$2="Orkney Islands Local Authority"),$F100=1),0,IF(AND(OR(Calculations!$E$2="Shetland Health Board",Calculations!$E$2="Western Isles Health Board",Calculations!$E$2="Shetland Islands Local Authority",Calculations!$E$2="Eilean Siar Local Authority"),OR($F100=1,$F100=5)),0,new_ci(VALUE(LEFT(Options!$B$24,2)),$C100,$E100,$F100,2016,$I100+$J100,1,$H100,$G100*$H100,Options!$B$8)))</f>
        <v>#VALUE!</v>
      </c>
      <c r="M100" s="83" t="e">
        <f>IF(AND(OR(Calculations!$E$2="Orkney Health Board",Calculations!$E$2="Orkney Islands Local Authority"),$F100=1),0,IF(AND(OR(Calculations!$E$2="Shetland Health Board",Calculations!$E$2="Western Isles Health Board",Calculations!$E$2="Shetland Islands Local Authority",Calculations!$E$2="Eilean Siar Local Authority"),OR($F100=1,$F100=5)),0,new_yllv2(VALUE(LEFT(Options!$B$24,2)),$C100,$D100,$E100,$F100,2016,$I100,1,$H100,$G100*$H100,Options!$B$8)))</f>
        <v>#VALUE!</v>
      </c>
      <c r="N100" s="84" t="e">
        <f>IF(AND(OR(Calculations!$E$2="Orkney Health Board",Calculations!$E$2="Orkney Islands Local Authority"),$F100=1),0,IF(AND(OR(Calculations!$E$2="Shetland Health Board",Calculations!$E$2="Western Isles Health Board",Calculations!$E$2="Shetland Islands Local Authority",Calculations!$E$2="Eilean Siar Local Authority"),OR($F100=1,$F100=5)),0,new_yllv2(VALUE(LEFT(Options!$B$24,2)),$C100,$D100,$E100,$F100,2016,$I100+$J100,1,$H100,$G100*$H100,Options!$B$8)))</f>
        <v>#VALUE!</v>
      </c>
      <c r="O100" s="90" t="e">
        <f>IF(AND(OR(Calculations!$E$2="Orkney Health Board",Calculations!$E$2="Orkney Islands Local Authority"),$F100=1),0,IF(AND(OR(Calculations!$E$2="Shetland Health Board",Calculations!$E$2="Western Isles Health Board",Calculations!$E$2="Shetland Islands Local Authority",Calculations!$E$2="Eilean Siar Local Authority"),OR($F100=1,$F100=5)),0,hosp_count(VALUE(LEFT(Options!$B$24,2)),$C100,$E100,$F100,2016,$I100,1,$H100,$G100*$H100, Options!$B$8)))</f>
        <v>#VALUE!</v>
      </c>
      <c r="P100" s="90" t="e">
        <f>IF(AND(OR(Calculations!$E$2="Orkney Health Board",Calculations!$E$2="Orkney Islands Local Authority"),$F100=1),0,IF(AND(OR(Calculations!$E$2="Shetland Health Board",Calculations!$E$2="Western Isles Health Board",Calculations!$E$2="Shetland Islands Local Authority",Calculations!$E$2="Eilean Siar Local Authority"),OR($F100=1,$F100=5)),0,hosp_count(VALUE(LEFT(Options!$B$24,2)),$C100,$E100,$F100,2016,$I100+$J100,1,$H100,$G100*$H100, Options!$B$8)))</f>
        <v>#VALUE!</v>
      </c>
      <c r="Q100" s="83" t="e">
        <f>IF(AND(OR(Calculations!$E$2="Orkney Health Board",Calculations!$E$2="Orkney Islands Local Authority"),$F100=1),0,IF(AND(OR(Calculations!$E$2="Shetland Health Board",Calculations!$E$2="Western Isles Health Board",Calculations!$E$2="Shetland Islands Local Authority",Calculations!$E$2="Eilean Siar Local Authority"),OR($F100=1,$F100=5)),0,prem_mort(VALUE(LEFT(Options!$B$24,2)),$C100,$E100,$F100,2016,$I100,1,$H100,$G100*$H100,Options!$B$8)))</f>
        <v>#VALUE!</v>
      </c>
      <c r="R100" s="84" t="e">
        <f>IF(AND(OR(Calculations!$E$2="Orkney Health Board",Calculations!$E$2="Orkney Islands Local Authority"),$F100=1),0,IF(AND(OR(Calculations!$E$2="Shetland Health Board",Calculations!$E$2="Western Isles Health Board",Calculations!$E$2="Shetland Islands Local Authority",Calculations!$E$2="Eilean Siar Local Authority"),OR($F100=1,$F100=5)),0,prem_mort(VALUE(LEFT(Options!$B$24,2)),$C100,$E100,$F100,2016,$I100+$J100,1,$H100,$G100*$H100,Options!$B$8)))</f>
        <v>#VALUE!</v>
      </c>
      <c r="S100" s="83" t="e">
        <f t="shared" si="129"/>
        <v>#VALUE!</v>
      </c>
      <c r="T100" s="75" t="e">
        <f t="shared" si="130"/>
        <v>#VALUE!</v>
      </c>
      <c r="U100" s="75" t="e">
        <f t="shared" si="131"/>
        <v>#VALUE!</v>
      </c>
      <c r="V100" s="75" t="e">
        <f t="shared" si="132"/>
        <v>#VALUE!</v>
      </c>
      <c r="W100" s="75" t="e">
        <f t="shared" si="133"/>
        <v>#VALUE!</v>
      </c>
      <c r="X100" s="75" t="e">
        <f t="shared" si="134"/>
        <v>#VALUE!</v>
      </c>
      <c r="Y100" s="75" t="e">
        <f t="shared" si="135"/>
        <v>#VALUE!</v>
      </c>
      <c r="Z100" s="84" t="e">
        <f t="shared" si="136"/>
        <v>#VALUE!</v>
      </c>
      <c r="AA100" s="83" t="e">
        <f t="shared" si="137"/>
        <v>#VALUE!</v>
      </c>
      <c r="AB100" s="75" t="e">
        <f t="shared" si="138"/>
        <v>#VALUE!</v>
      </c>
      <c r="AC100" s="75" t="e">
        <f t="shared" si="139"/>
        <v>#VALUE!</v>
      </c>
      <c r="AD100" s="75" t="e">
        <f t="shared" si="124"/>
        <v>#VALUE!</v>
      </c>
      <c r="AE100" s="75" t="e">
        <f t="shared" si="140"/>
        <v>#VALUE!</v>
      </c>
      <c r="AF100" s="75" t="e">
        <f t="shared" si="141"/>
        <v>#VALUE!</v>
      </c>
      <c r="AG100" s="75" t="e">
        <f t="shared" si="142"/>
        <v>#VALUE!</v>
      </c>
      <c r="AH100" s="75" t="e">
        <f t="shared" si="143"/>
        <v>#VALUE!</v>
      </c>
      <c r="AI100" s="84">
        <v>6600</v>
      </c>
      <c r="AJ100" s="133"/>
      <c r="AK100" s="134"/>
      <c r="AL100" s="75"/>
      <c r="AM100" s="75"/>
      <c r="AN100" s="134"/>
      <c r="AO100" s="134"/>
      <c r="AP100" s="75"/>
      <c r="AQ100" s="84"/>
    </row>
    <row r="101" spans="1:43" x14ac:dyDescent="0.35">
      <c r="A101" t="s">
        <v>134</v>
      </c>
      <c r="B101" s="5" t="s">
        <v>62</v>
      </c>
      <c r="C101" s="15">
        <v>17.570053000000001</v>
      </c>
      <c r="D101" s="15">
        <v>81.100049999999996</v>
      </c>
      <c r="E101" t="s">
        <v>171</v>
      </c>
      <c r="F101">
        <v>2</v>
      </c>
      <c r="G101" s="15">
        <f>HLOOKUP(Calculations!$E$2,'Prevalence Rates'!$C$3:$BC$249,'Prevalence Rates'!$BD101,FALSE)</f>
        <v>0.12741162905558948</v>
      </c>
      <c r="H101">
        <f>HLOOKUP(Calculations!$E$2,'Population 2016'!$C$3:$BC$249,'Population 2016'!BD101,FALSE)</f>
        <v>23121</v>
      </c>
      <c r="I101">
        <v>0</v>
      </c>
      <c r="J101">
        <f>HLOOKUP(Results!E$4,Targeting!$C$3:$F$249,Targeting!$G101,FALSE)</f>
        <v>4665</v>
      </c>
      <c r="K101" s="89">
        <f>IF(AND(OR(Calculations!$E$2="Orkney Health Board",Calculations!$E$2="Orkney Islands Local Authority"),$F101=1),0,IF(AND(OR(Calculations!$E$2="Shetland Health Board",Calculations!$E$2="Western Isles Health Board",Calculations!$E$2="Shetland Islands Local Authority",Calculations!$E$2="Eilean Siar Local Authority"),OR($F101=1,$F101=5)),0,new_ci(VALUE(LEFT(Options!$B$24,2)),$C101,$E101,$F101,2016,$I101,1,$H101,$G101*$H101,Options!$B$8)))</f>
        <v>5.1474441466999998</v>
      </c>
      <c r="L101" s="90">
        <f>IF(AND(OR(Calculations!$E$2="Orkney Health Board",Calculations!$E$2="Orkney Islands Local Authority"),$F101=1),0,IF(AND(OR(Calculations!$E$2="Shetland Health Board",Calculations!$E$2="Western Isles Health Board",Calculations!$E$2="Shetland Islands Local Authority",Calculations!$E$2="Eilean Siar Local Authority"),OR($F101=1,$F101=5)),0,new_ci(VALUE(LEFT(Options!$B$24,2)),$C101,$E101,$F101,2016,$I101+$J101,1,$H101,$G101*$H101,Options!$B$8)))</f>
        <v>4.9370722397</v>
      </c>
      <c r="M101" s="83">
        <f>IF(AND(OR(Calculations!$E$2="Orkney Health Board",Calculations!$E$2="Orkney Islands Local Authority"),$F101=1),0,IF(AND(OR(Calculations!$E$2="Shetland Health Board",Calculations!$E$2="Western Isles Health Board",Calculations!$E$2="Shetland Islands Local Authority",Calculations!$E$2="Eilean Siar Local Authority"),OR($F101=1,$F101=5)),0,new_yllv2(VALUE(LEFT(Options!$B$24,2)),$C101,$D101,$E101,$F101,2016,$I101,1,$H101,$G101*$H101,Options!$B$8)))</f>
        <v>321.86966705079999</v>
      </c>
      <c r="N101" s="84">
        <f>IF(AND(OR(Calculations!$E$2="Orkney Health Board",Calculations!$E$2="Orkney Islands Local Authority"),$F101=1),0,IF(AND(OR(Calculations!$E$2="Shetland Health Board",Calculations!$E$2="Western Isles Health Board",Calculations!$E$2="Shetland Islands Local Authority",Calculations!$E$2="Eilean Siar Local Authority"),OR($F101=1,$F101=5)),0,new_yllv2(VALUE(LEFT(Options!$B$24,2)),$C101,$D101,$E101,$F101,2016,$I101+$J101,1,$H101,$G101*$H101,Options!$B$8)))</f>
        <v>308.71511233720003</v>
      </c>
      <c r="O101" s="90">
        <f>IF(AND(OR(Calculations!$E$2="Orkney Health Board",Calculations!$E$2="Orkney Islands Local Authority"),$F101=1),0,IF(AND(OR(Calculations!$E$2="Shetland Health Board",Calculations!$E$2="Western Isles Health Board",Calculations!$E$2="Shetland Islands Local Authority",Calculations!$E$2="Eilean Siar Local Authority"),OR($F101=1,$F101=5)),0,hosp_count(VALUE(LEFT(Options!$B$24,2)),$C101,$E101,$F101,2016,$I101,1,$H101,$G101*$H101, Options!$B$8)))</f>
        <v>2679.1393826232002</v>
      </c>
      <c r="P101" s="90">
        <f>IF(AND(OR(Calculations!$E$2="Orkney Health Board",Calculations!$E$2="Orkney Islands Local Authority"),$F101=1),0,IF(AND(OR(Calculations!$E$2="Shetland Health Board",Calculations!$E$2="Western Isles Health Board",Calculations!$E$2="Shetland Islands Local Authority",Calculations!$E$2="Eilean Siar Local Authority"),OR($F101=1,$F101=5)),0,hosp_count(VALUE(LEFT(Options!$B$24,2)),$C101,$E101,$F101,2016,$I101+$J101,1,$H101,$G101*$H101, Options!$B$8)))</f>
        <v>2663.1733341835002</v>
      </c>
      <c r="Q101" s="83">
        <f>IF(AND(OR(Calculations!$E$2="Orkney Health Board",Calculations!$E$2="Orkney Islands Local Authority"),$F101=1),0,IF(AND(OR(Calculations!$E$2="Shetland Health Board",Calculations!$E$2="Western Isles Health Board",Calculations!$E$2="Shetland Islands Local Authority",Calculations!$E$2="Eilean Siar Local Authority"),OR($F101=1,$F101=5)),0,prem_mort(VALUE(LEFT(Options!$B$24,2)),$C101,$E101,$F101,2016,$I101,1,$H101,$G101*$H101,Options!$B$8)))</f>
        <v>5.1474441466999998</v>
      </c>
      <c r="R101" s="84">
        <f>IF(AND(OR(Calculations!$E$2="Orkney Health Board",Calculations!$E$2="Orkney Islands Local Authority"),$F101=1),0,IF(AND(OR(Calculations!$E$2="Shetland Health Board",Calculations!$E$2="Western Isles Health Board",Calculations!$E$2="Shetland Islands Local Authority",Calculations!$E$2="Eilean Siar Local Authority"),OR($F101=1,$F101=5)),0,prem_mort(VALUE(LEFT(Options!$B$24,2)),$C101,$E101,$F101,2016,$I101+$J101,1,$H101,$G101*$H101,Options!$B$8)))</f>
        <v>4.9370722397</v>
      </c>
      <c r="S101" s="83">
        <f t="shared" si="129"/>
        <v>22.263068840880582</v>
      </c>
      <c r="T101" s="75">
        <f t="shared" si="130"/>
        <v>21.35319510272047</v>
      </c>
      <c r="U101" s="75">
        <f t="shared" si="131"/>
        <v>1392.109627830976</v>
      </c>
      <c r="V101" s="75">
        <f t="shared" si="132"/>
        <v>1335.2152257134208</v>
      </c>
      <c r="W101" s="75">
        <f t="shared" si="133"/>
        <v>11587.47192</v>
      </c>
      <c r="X101" s="75">
        <f t="shared" si="134"/>
        <v>11518.417603838503</v>
      </c>
      <c r="Y101" s="75">
        <f t="shared" si="135"/>
        <v>22.263068840880582</v>
      </c>
      <c r="Z101" s="84">
        <f t="shared" si="136"/>
        <v>21.35319510272047</v>
      </c>
      <c r="AA101" s="83">
        <f t="shared" si="137"/>
        <v>97957.502899874555</v>
      </c>
      <c r="AB101" s="75">
        <f t="shared" si="138"/>
        <v>93954.058451970064</v>
      </c>
      <c r="AC101" s="75">
        <f t="shared" si="139"/>
        <v>6125282.3624562947</v>
      </c>
      <c r="AD101" s="75">
        <f t="shared" si="124"/>
        <v>5874946.9931390509</v>
      </c>
      <c r="AE101" s="75">
        <f t="shared" si="140"/>
        <v>50984876.447999999</v>
      </c>
      <c r="AF101" s="75">
        <f t="shared" si="141"/>
        <v>50681037.456889413</v>
      </c>
      <c r="AG101" s="75">
        <f t="shared" si="142"/>
        <v>97957.502899874555</v>
      </c>
      <c r="AH101" s="75">
        <f t="shared" si="143"/>
        <v>93954.058451970064</v>
      </c>
      <c r="AI101" s="84">
        <v>4400</v>
      </c>
      <c r="AJ101" s="133"/>
      <c r="AK101" s="134"/>
      <c r="AL101" s="75"/>
      <c r="AM101" s="75"/>
      <c r="AN101" s="134"/>
      <c r="AO101" s="134"/>
      <c r="AP101" s="75"/>
      <c r="AQ101" s="84"/>
    </row>
    <row r="102" spans="1:43" x14ac:dyDescent="0.35">
      <c r="B102" s="5" t="s">
        <v>63</v>
      </c>
      <c r="C102" s="15">
        <v>22.077057</v>
      </c>
      <c r="D102" s="15">
        <v>81.667060000000006</v>
      </c>
      <c r="E102" t="s">
        <v>171</v>
      </c>
      <c r="F102">
        <v>2</v>
      </c>
      <c r="G102" s="15">
        <f>HLOOKUP(Calculations!$E$2,'Prevalence Rates'!$C$3:$BC$249,'Prevalence Rates'!$BD102,FALSE)</f>
        <v>0.12741162905558948</v>
      </c>
      <c r="H102">
        <f>HLOOKUP(Calculations!$E$2,'Population 2016'!$C$3:$BC$249,'Population 2016'!BD102,FALSE)</f>
        <v>36899</v>
      </c>
      <c r="I102">
        <v>0</v>
      </c>
      <c r="J102">
        <f>HLOOKUP(Results!E$4,Targeting!$C$3:$F$249,Targeting!$G102,FALSE)</f>
        <v>7445</v>
      </c>
      <c r="K102" s="89">
        <f>IF(AND(OR(Calculations!$E$2="Orkney Health Board",Calculations!$E$2="Orkney Islands Local Authority"),$F102=1),0,IF(AND(OR(Calculations!$E$2="Shetland Health Board",Calculations!$E$2="Western Isles Health Board",Calculations!$E$2="Shetland Islands Local Authority",Calculations!$E$2="Eilean Siar Local Authority"),OR($F102=1,$F102=5)),0,new_ci(VALUE(LEFT(Options!$B$24,2)),$C102,$E102,$F102,2016,$I102,1,$H102,$G102*$H102,Options!$B$8)))</f>
        <v>12.051978782699999</v>
      </c>
      <c r="L102" s="90">
        <f>IF(AND(OR(Calculations!$E$2="Orkney Health Board",Calculations!$E$2="Orkney Islands Local Authority"),$F102=1),0,IF(AND(OR(Calculations!$E$2="Shetland Health Board",Calculations!$E$2="Western Isles Health Board",Calculations!$E$2="Shetland Islands Local Authority",Calculations!$E$2="Eilean Siar Local Authority"),OR($F102=1,$F102=5)),0,new_ci(VALUE(LEFT(Options!$B$24,2)),$C102,$E102,$F102,2016,$I102+$J102,1,$H102,$G102*$H102,Options!$B$8)))</f>
        <v>11.5594689532</v>
      </c>
      <c r="M102" s="83">
        <f>IF(AND(OR(Calculations!$E$2="Orkney Health Board",Calculations!$E$2="Orkney Islands Local Authority"),$F102=1),0,IF(AND(OR(Calculations!$E$2="Shetland Health Board",Calculations!$E$2="Western Isles Health Board",Calculations!$E$2="Shetland Islands Local Authority",Calculations!$E$2="Eilean Siar Local Authority"),OR($F102=1,$F102=5)),0,new_yllv2(VALUE(LEFT(Options!$B$24,2)),$C102,$D102,$E102,$F102,2016,$I102,1,$H102,$G102*$H102,Options!$B$8)))</f>
        <v>706.12547303429994</v>
      </c>
      <c r="N102" s="84">
        <f>IF(AND(OR(Calculations!$E$2="Orkney Health Board",Calculations!$E$2="Orkney Islands Local Authority"),$F102=1),0,IF(AND(OR(Calculations!$E$2="Shetland Health Board",Calculations!$E$2="Western Isles Health Board",Calculations!$E$2="Shetland Islands Local Authority",Calculations!$E$2="Eilean Siar Local Authority"),OR($F102=1,$F102=5)),0,new_yllv2(VALUE(LEFT(Options!$B$24,2)),$C102,$D102,$E102,$F102,2016,$I102+$J102,1,$H102,$G102*$H102,Options!$B$8)))</f>
        <v>677.26932064640005</v>
      </c>
      <c r="O102" s="90">
        <f>IF(AND(OR(Calculations!$E$2="Orkney Health Board",Calculations!$E$2="Orkney Islands Local Authority"),$F102=1),0,IF(AND(OR(Calculations!$E$2="Shetland Health Board",Calculations!$E$2="Western Isles Health Board",Calculations!$E$2="Shetland Islands Local Authority",Calculations!$E$2="Eilean Siar Local Authority"),OR($F102=1,$F102=5)),0,hosp_count(VALUE(LEFT(Options!$B$24,2)),$C102,$E102,$F102,2016,$I102,1,$H102,$G102*$H102, Options!$B$8)))</f>
        <v>4788.9278407905003</v>
      </c>
      <c r="P102" s="90">
        <f>IF(AND(OR(Calculations!$E$2="Orkney Health Board",Calculations!$E$2="Orkney Islands Local Authority"),$F102=1),0,IF(AND(OR(Calculations!$E$2="Shetland Health Board",Calculations!$E$2="Western Isles Health Board",Calculations!$E$2="Shetland Islands Local Authority",Calculations!$E$2="Eilean Siar Local Authority"),OR($F102=1,$F102=5)),0,hosp_count(VALUE(LEFT(Options!$B$24,2)),$C102,$E102,$F102,2016,$I102+$J102,1,$H102,$G102*$H102, Options!$B$8)))</f>
        <v>4760.3883981402996</v>
      </c>
      <c r="Q102" s="83">
        <f>IF(AND(OR(Calculations!$E$2="Orkney Health Board",Calculations!$E$2="Orkney Islands Local Authority"),$F102=1),0,IF(AND(OR(Calculations!$E$2="Shetland Health Board",Calculations!$E$2="Western Isles Health Board",Calculations!$E$2="Shetland Islands Local Authority",Calculations!$E$2="Eilean Siar Local Authority"),OR($F102=1,$F102=5)),0,prem_mort(VALUE(LEFT(Options!$B$24,2)),$C102,$E102,$F102,2016,$I102,1,$H102,$G102*$H102,Options!$B$8)))</f>
        <v>12.051978782699999</v>
      </c>
      <c r="R102" s="84">
        <f>IF(AND(OR(Calculations!$E$2="Orkney Health Board",Calculations!$E$2="Orkney Islands Local Authority"),$F102=1),0,IF(AND(OR(Calculations!$E$2="Shetland Health Board",Calculations!$E$2="Western Isles Health Board",Calculations!$E$2="Shetland Islands Local Authority",Calculations!$E$2="Eilean Siar Local Authority"),OR($F102=1,$F102=5)),0,prem_mort(VALUE(LEFT(Options!$B$24,2)),$C102,$E102,$F102,2016,$I102+$J102,1,$H102,$G102*$H102,Options!$B$8)))</f>
        <v>11.5594689532</v>
      </c>
      <c r="S102" s="83">
        <f t="shared" si="129"/>
        <v>32.662074264072196</v>
      </c>
      <c r="T102" s="75">
        <f t="shared" si="130"/>
        <v>31.327323106859261</v>
      </c>
      <c r="U102" s="75">
        <f t="shared" si="131"/>
        <v>1913.671029118133</v>
      </c>
      <c r="V102" s="75">
        <f t="shared" si="132"/>
        <v>1835.4679548128677</v>
      </c>
      <c r="W102" s="75">
        <f t="shared" si="133"/>
        <v>12978.47595</v>
      </c>
      <c r="X102" s="75">
        <f t="shared" si="134"/>
        <v>12901.131190927395</v>
      </c>
      <c r="Y102" s="75">
        <f t="shared" si="135"/>
        <v>32.662074264072196</v>
      </c>
      <c r="Z102" s="84">
        <f t="shared" si="136"/>
        <v>31.327323106859261</v>
      </c>
      <c r="AA102" s="83">
        <f t="shared" si="137"/>
        <v>195972.44558443318</v>
      </c>
      <c r="AB102" s="75">
        <f t="shared" si="138"/>
        <v>187963.93864115558</v>
      </c>
      <c r="AC102" s="75">
        <f t="shared" si="139"/>
        <v>11482026.174708799</v>
      </c>
      <c r="AD102" s="75">
        <f t="shared" si="124"/>
        <v>11012807.728877205</v>
      </c>
      <c r="AE102" s="75">
        <f t="shared" si="140"/>
        <v>77870855.700000003</v>
      </c>
      <c r="AF102" s="75">
        <f t="shared" si="141"/>
        <v>77406787.145564377</v>
      </c>
      <c r="AG102" s="75">
        <f t="shared" si="142"/>
        <v>195972.44558443318</v>
      </c>
      <c r="AH102" s="75">
        <f t="shared" si="143"/>
        <v>187963.93864115558</v>
      </c>
      <c r="AI102" s="84">
        <v>6000</v>
      </c>
      <c r="AJ102" s="133"/>
      <c r="AK102" s="134"/>
      <c r="AL102" s="75"/>
      <c r="AM102" s="75"/>
      <c r="AN102" s="134"/>
      <c r="AO102" s="134"/>
      <c r="AP102" s="75"/>
      <c r="AQ102" s="84"/>
    </row>
    <row r="103" spans="1:43" x14ac:dyDescent="0.35">
      <c r="B103" s="5" t="s">
        <v>64</v>
      </c>
      <c r="C103" s="15">
        <v>26.975186999999998</v>
      </c>
      <c r="D103" s="15">
        <v>81.645189999999999</v>
      </c>
      <c r="E103" t="s">
        <v>171</v>
      </c>
      <c r="F103">
        <v>2</v>
      </c>
      <c r="G103" s="15">
        <f>HLOOKUP(Calculations!$E$2,'Prevalence Rates'!$C$3:$BC$249,'Prevalence Rates'!$BD103,FALSE)</f>
        <v>0.33074994087937454</v>
      </c>
      <c r="H103">
        <f>HLOOKUP(Calculations!$E$2,'Population 2016'!$C$3:$BC$249,'Population 2016'!BD103,FALSE)</f>
        <v>40610</v>
      </c>
      <c r="I103">
        <v>0</v>
      </c>
      <c r="J103">
        <f>HLOOKUP(Results!E$4,Targeting!$C$3:$F$249,Targeting!$G103,FALSE)</f>
        <v>8194</v>
      </c>
      <c r="K103" s="89">
        <f>IF(AND(OR(Calculations!$E$2="Orkney Health Board",Calculations!$E$2="Orkney Islands Local Authority"),$F103=1),0,IF(AND(OR(Calculations!$E$2="Shetland Health Board",Calculations!$E$2="Western Isles Health Board",Calculations!$E$2="Shetland Islands Local Authority",Calculations!$E$2="Eilean Siar Local Authority"),OR($F103=1,$F103=5)),0,new_ci(VALUE(LEFT(Options!$B$24,2)),$C103,$E103,$F103,2016,$I103,1,$H103,$G103*$H103,Options!$B$8)))</f>
        <v>20.117081333200002</v>
      </c>
      <c r="L103" s="90">
        <f>IF(AND(OR(Calculations!$E$2="Orkney Health Board",Calculations!$E$2="Orkney Islands Local Authority"),$F103=1),0,IF(AND(OR(Calculations!$E$2="Shetland Health Board",Calculations!$E$2="Western Isles Health Board",Calculations!$E$2="Shetland Islands Local Authority",Calculations!$E$2="Eilean Siar Local Authority"),OR($F103=1,$F103=5)),0,new_ci(VALUE(LEFT(Options!$B$24,2)),$C103,$E103,$F103,2016,$I103+$J103,1,$H103,$G103*$H103,Options!$B$8)))</f>
        <v>19.399714660000001</v>
      </c>
      <c r="M103" s="83">
        <f>IF(AND(OR(Calculations!$E$2="Orkney Health Board",Calculations!$E$2="Orkney Islands Local Authority"),$F103=1),0,IF(AND(OR(Calculations!$E$2="Shetland Health Board",Calculations!$E$2="Western Isles Health Board",Calculations!$E$2="Shetland Islands Local Authority",Calculations!$E$2="Eilean Siar Local Authority"),OR($F103=1,$F103=5)),0,new_yllv2(VALUE(LEFT(Options!$B$24,2)),$C103,$D103,$E103,$F103,2016,$I103,1,$H103,$G103*$H103,Options!$B$8)))</f>
        <v>1079.6838155041</v>
      </c>
      <c r="N103" s="84">
        <f>IF(AND(OR(Calculations!$E$2="Orkney Health Board",Calculations!$E$2="Orkney Islands Local Authority"),$F103=1),0,IF(AND(OR(Calculations!$E$2="Shetland Health Board",Calculations!$E$2="Western Isles Health Board",Calculations!$E$2="Shetland Islands Local Authority",Calculations!$E$2="Eilean Siar Local Authority"),OR($F103=1,$F103=5)),0,new_yllv2(VALUE(LEFT(Options!$B$24,2)),$C103,$D103,$E103,$F103,2016,$I103+$J103,1,$H103,$G103*$H103,Options!$B$8)))</f>
        <v>1041.1827440013001</v>
      </c>
      <c r="O103" s="90">
        <f>IF(AND(OR(Calculations!$E$2="Orkney Health Board",Calculations!$E$2="Orkney Islands Local Authority"),$F103=1),0,IF(AND(OR(Calculations!$E$2="Shetland Health Board",Calculations!$E$2="Western Isles Health Board",Calculations!$E$2="Shetland Islands Local Authority",Calculations!$E$2="Eilean Siar Local Authority"),OR($F103=1,$F103=5)),0,hosp_count(VALUE(LEFT(Options!$B$24,2)),$C103,$E103,$F103,2016,$I103,1,$H103,$G103*$H103, Options!$B$8)))</f>
        <v>5961.6213822700001</v>
      </c>
      <c r="P103" s="90">
        <f>IF(AND(OR(Calculations!$E$2="Orkney Health Board",Calculations!$E$2="Orkney Islands Local Authority"),$F103=1),0,IF(AND(OR(Calculations!$E$2="Shetland Health Board",Calculations!$E$2="Western Isles Health Board",Calculations!$E$2="Shetland Islands Local Authority",Calculations!$E$2="Eilean Siar Local Authority"),OR($F103=1,$F103=5)),0,hosp_count(VALUE(LEFT(Options!$B$24,2)),$C103,$E103,$F103,2016,$I103+$J103,1,$H103,$G103*$H103, Options!$B$8)))</f>
        <v>5928.1235610452004</v>
      </c>
      <c r="Q103" s="83">
        <f>IF(AND(OR(Calculations!$E$2="Orkney Health Board",Calculations!$E$2="Orkney Islands Local Authority"),$F103=1),0,IF(AND(OR(Calculations!$E$2="Shetland Health Board",Calculations!$E$2="Western Isles Health Board",Calculations!$E$2="Shetland Islands Local Authority",Calculations!$E$2="Eilean Siar Local Authority"),OR($F103=1,$F103=5)),0,prem_mort(VALUE(LEFT(Options!$B$24,2)),$C103,$E103,$F103,2016,$I103,1,$H103,$G103*$H103,Options!$B$8)))</f>
        <v>20.117081333200002</v>
      </c>
      <c r="R103" s="84">
        <f>IF(AND(OR(Calculations!$E$2="Orkney Health Board",Calculations!$E$2="Orkney Islands Local Authority"),$F103=1),0,IF(AND(OR(Calculations!$E$2="Shetland Health Board",Calculations!$E$2="Western Isles Health Board",Calculations!$E$2="Shetland Islands Local Authority",Calculations!$E$2="Eilean Siar Local Authority"),OR($F103=1,$F103=5)),0,prem_mort(VALUE(LEFT(Options!$B$24,2)),$C103,$E103,$F103,2016,$I103+$J103,1,$H103,$G103*$H103,Options!$B$8)))</f>
        <v>19.399714660000001</v>
      </c>
      <c r="S103" s="83">
        <f t="shared" si="129"/>
        <v>49.537260116227536</v>
      </c>
      <c r="T103" s="75">
        <f t="shared" si="130"/>
        <v>47.770782221127803</v>
      </c>
      <c r="U103" s="75">
        <f t="shared" si="131"/>
        <v>2658.6648990497415</v>
      </c>
      <c r="V103" s="75">
        <f t="shared" si="132"/>
        <v>2563.8580251201674</v>
      </c>
      <c r="W103" s="75">
        <f t="shared" si="133"/>
        <v>14680.180700000001</v>
      </c>
      <c r="X103" s="75">
        <f t="shared" si="134"/>
        <v>14597.694068074861</v>
      </c>
      <c r="Y103" s="75">
        <f t="shared" si="135"/>
        <v>49.537260116227536</v>
      </c>
      <c r="Z103" s="84">
        <f t="shared" si="136"/>
        <v>47.770782221127803</v>
      </c>
      <c r="AA103" s="83">
        <f t="shared" si="137"/>
        <v>297223.5606973652</v>
      </c>
      <c r="AB103" s="75">
        <f t="shared" si="138"/>
        <v>286624.69332676684</v>
      </c>
      <c r="AC103" s="75">
        <f t="shared" si="139"/>
        <v>15951989.394298449</v>
      </c>
      <c r="AD103" s="75">
        <f t="shared" si="124"/>
        <v>15383148.150721004</v>
      </c>
      <c r="AE103" s="75">
        <f t="shared" si="140"/>
        <v>88081084.200000003</v>
      </c>
      <c r="AF103" s="75">
        <f t="shared" si="141"/>
        <v>87586164.408449173</v>
      </c>
      <c r="AG103" s="75">
        <f t="shared" si="142"/>
        <v>297223.5606973652</v>
      </c>
      <c r="AH103" s="75">
        <f t="shared" si="143"/>
        <v>286624.69332676684</v>
      </c>
      <c r="AI103" s="84">
        <v>6000</v>
      </c>
      <c r="AJ103" s="133"/>
      <c r="AK103" s="134"/>
      <c r="AL103" s="75"/>
      <c r="AM103" s="75"/>
      <c r="AN103" s="134"/>
      <c r="AO103" s="134"/>
      <c r="AP103" s="75"/>
      <c r="AQ103" s="84"/>
    </row>
    <row r="104" spans="1:43" x14ac:dyDescent="0.35">
      <c r="B104" s="5" t="s">
        <v>65</v>
      </c>
      <c r="C104" s="15">
        <v>31.999904999999998</v>
      </c>
      <c r="D104" s="15">
        <v>81.799899999999994</v>
      </c>
      <c r="E104" t="s">
        <v>171</v>
      </c>
      <c r="F104">
        <v>2</v>
      </c>
      <c r="G104" s="15">
        <f>HLOOKUP(Calculations!$E$2,'Prevalence Rates'!$C$3:$BC$249,'Prevalence Rates'!$BD104,FALSE)</f>
        <v>0.33074994087937454</v>
      </c>
      <c r="H104">
        <f>HLOOKUP(Calculations!$E$2,'Population 2016'!$C$3:$BC$249,'Population 2016'!BD104,FALSE)</f>
        <v>38102</v>
      </c>
      <c r="I104">
        <v>0</v>
      </c>
      <c r="J104">
        <f>HLOOKUP(Results!E$4,Targeting!$C$3:$F$249,Targeting!$G104,FALSE)</f>
        <v>7688</v>
      </c>
      <c r="K104" s="89">
        <f>IF(AND(OR(Calculations!$E$2="Orkney Health Board",Calculations!$E$2="Orkney Islands Local Authority"),$F104=1),0,IF(AND(OR(Calculations!$E$2="Shetland Health Board",Calculations!$E$2="Western Isles Health Board",Calculations!$E$2="Shetland Islands Local Authority",Calculations!$E$2="Eilean Siar Local Authority"),OR($F104=1,$F104=5)),0,new_ci(VALUE(LEFT(Options!$B$24,2)),$C104,$E104,$F104,2016,$I104,1,$H104,$G104*$H104,Options!$B$8)))</f>
        <v>28.935008145499999</v>
      </c>
      <c r="L104" s="90">
        <f>IF(AND(OR(Calculations!$E$2="Orkney Health Board",Calculations!$E$2="Orkney Islands Local Authority"),$F104=1),0,IF(AND(OR(Calculations!$E$2="Shetland Health Board",Calculations!$E$2="Western Isles Health Board",Calculations!$E$2="Shetland Islands Local Authority",Calculations!$E$2="Eilean Siar Local Authority"),OR($F104=1,$F104=5)),0,new_ci(VALUE(LEFT(Options!$B$24,2)),$C104,$E104,$F104,2016,$I104+$J104,1,$H104,$G104*$H104,Options!$B$8)))</f>
        <v>27.903405397499998</v>
      </c>
      <c r="M104" s="83">
        <f>IF(AND(OR(Calculations!$E$2="Orkney Health Board",Calculations!$E$2="Orkney Islands Local Authority"),$F104=1),0,IF(AND(OR(Calculations!$E$2="Shetland Health Board",Calculations!$E$2="Western Isles Health Board",Calculations!$E$2="Shetland Islands Local Authority",Calculations!$E$2="Eilean Siar Local Authority"),OR($F104=1,$F104=5)),0,new_yllv2(VALUE(LEFT(Options!$B$24,2)),$C104,$D104,$E104,$F104,2016,$I104,1,$H104,$G104*$H104,Options!$B$8)))</f>
        <v>1412.0282528253999</v>
      </c>
      <c r="N104" s="84">
        <f>IF(AND(OR(Calculations!$E$2="Orkney Health Board",Calculations!$E$2="Orkney Islands Local Authority"),$F104=1),0,IF(AND(OR(Calculations!$E$2="Shetland Health Board",Calculations!$E$2="Western Isles Health Board",Calculations!$E$2="Shetland Islands Local Authority",Calculations!$E$2="Eilean Siar Local Authority"),OR($F104=1,$F104=5)),0,new_yllv2(VALUE(LEFT(Options!$B$24,2)),$C104,$D104,$E104,$F104,2016,$I104+$J104,1,$H104,$G104*$H104,Options!$B$8)))</f>
        <v>1361.6860438809999</v>
      </c>
      <c r="O104" s="90">
        <f>IF(AND(OR(Calculations!$E$2="Orkney Health Board",Calculations!$E$2="Orkney Islands Local Authority"),$F104=1),0,IF(AND(OR(Calculations!$E$2="Shetland Health Board",Calculations!$E$2="Western Isles Health Board",Calculations!$E$2="Shetland Islands Local Authority",Calculations!$E$2="Eilean Siar Local Authority"),OR($F104=1,$F104=5)),0,hosp_count(VALUE(LEFT(Options!$B$24,2)),$C104,$E104,$F104,2016,$I104,1,$H104,$G104*$H104, Options!$B$8)))</f>
        <v>6347.0181481669997</v>
      </c>
      <c r="P104" s="90">
        <f>IF(AND(OR(Calculations!$E$2="Orkney Health Board",Calculations!$E$2="Orkney Islands Local Authority"),$F104=1),0,IF(AND(OR(Calculations!$E$2="Shetland Health Board",Calculations!$E$2="Western Isles Health Board",Calculations!$E$2="Shetland Islands Local Authority",Calculations!$E$2="Eilean Siar Local Authority"),OR($F104=1,$F104=5)),0,hosp_count(VALUE(LEFT(Options!$B$24,2)),$C104,$E104,$F104,2016,$I104+$J104,1,$H104,$G104*$H104, Options!$B$8)))</f>
        <v>6311.3546012726001</v>
      </c>
      <c r="Q104" s="83">
        <f>IF(AND(OR(Calculations!$E$2="Orkney Health Board",Calculations!$E$2="Orkney Islands Local Authority"),$F104=1),0,IF(AND(OR(Calculations!$E$2="Shetland Health Board",Calculations!$E$2="Western Isles Health Board",Calculations!$E$2="Shetland Islands Local Authority",Calculations!$E$2="Eilean Siar Local Authority"),OR($F104=1,$F104=5)),0,prem_mort(VALUE(LEFT(Options!$B$24,2)),$C104,$E104,$F104,2016,$I104,1,$H104,$G104*$H104,Options!$B$8)))</f>
        <v>28.935008145499999</v>
      </c>
      <c r="R104" s="84">
        <f>IF(AND(OR(Calculations!$E$2="Orkney Health Board",Calculations!$E$2="Orkney Islands Local Authority"),$F104=1),0,IF(AND(OR(Calculations!$E$2="Shetland Health Board",Calculations!$E$2="Western Isles Health Board",Calculations!$E$2="Shetland Islands Local Authority",Calculations!$E$2="Eilean Siar Local Authority"),OR($F104=1,$F104=5)),0,prem_mort(VALUE(LEFT(Options!$B$24,2)),$C104,$E104,$F104,2016,$I104+$J104,1,$H104,$G104*$H104,Options!$B$8)))</f>
        <v>27.903405397499998</v>
      </c>
      <c r="S104" s="83">
        <f t="shared" si="129"/>
        <v>75.940916869193217</v>
      </c>
      <c r="T104" s="75">
        <f t="shared" si="130"/>
        <v>73.233440232796184</v>
      </c>
      <c r="U104" s="75">
        <f t="shared" si="131"/>
        <v>3705.9163635121513</v>
      </c>
      <c r="V104" s="75">
        <f t="shared" si="132"/>
        <v>3573.7915171933232</v>
      </c>
      <c r="W104" s="75">
        <f t="shared" si="133"/>
        <v>16657.965850000001</v>
      </c>
      <c r="X104" s="75">
        <f t="shared" si="134"/>
        <v>16564.365653437089</v>
      </c>
      <c r="Y104" s="75">
        <f t="shared" si="135"/>
        <v>75.940916869193217</v>
      </c>
      <c r="Z104" s="84">
        <f t="shared" si="136"/>
        <v>73.233440232796184</v>
      </c>
      <c r="AA104" s="83">
        <f t="shared" si="137"/>
        <v>493615.95964975591</v>
      </c>
      <c r="AB104" s="75">
        <f t="shared" si="138"/>
        <v>476017.36151317519</v>
      </c>
      <c r="AC104" s="75">
        <f t="shared" si="139"/>
        <v>24088456.362828985</v>
      </c>
      <c r="AD104" s="75">
        <f t="shared" si="124"/>
        <v>23229644.8617566</v>
      </c>
      <c r="AE104" s="75">
        <f t="shared" si="140"/>
        <v>108276778.02500001</v>
      </c>
      <c r="AF104" s="75">
        <f t="shared" si="141"/>
        <v>107668376.74734108</v>
      </c>
      <c r="AG104" s="75">
        <f t="shared" si="142"/>
        <v>493615.95964975591</v>
      </c>
      <c r="AH104" s="75">
        <f t="shared" si="143"/>
        <v>476017.36151317519</v>
      </c>
      <c r="AI104" s="84">
        <v>6500</v>
      </c>
      <c r="AJ104" s="133"/>
      <c r="AK104" s="134"/>
      <c r="AL104" s="75"/>
      <c r="AM104" s="75"/>
      <c r="AN104" s="134"/>
      <c r="AO104" s="134"/>
      <c r="AP104" s="75"/>
      <c r="AQ104" s="84"/>
    </row>
    <row r="105" spans="1:43" x14ac:dyDescent="0.35">
      <c r="B105" s="5" t="s">
        <v>66</v>
      </c>
      <c r="C105" s="15">
        <v>36.918118</v>
      </c>
      <c r="D105" s="15">
        <v>81.898120000000006</v>
      </c>
      <c r="E105" t="s">
        <v>171</v>
      </c>
      <c r="F105">
        <v>2</v>
      </c>
      <c r="G105" s="15">
        <f>HLOOKUP(Calculations!$E$2,'Prevalence Rates'!$C$3:$BC$249,'Prevalence Rates'!$BD105,FALSE)</f>
        <v>0.38893687687330081</v>
      </c>
      <c r="H105">
        <f>HLOOKUP(Calculations!$E$2,'Population 2016'!$C$3:$BC$249,'Population 2016'!BD105,FALSE)</f>
        <v>33014</v>
      </c>
      <c r="I105">
        <v>0</v>
      </c>
      <c r="J105">
        <f>HLOOKUP(Results!E$4,Targeting!$C$3:$F$249,Targeting!$G105,FALSE)</f>
        <v>6661</v>
      </c>
      <c r="K105" s="89">
        <f>IF(AND(OR(Calculations!$E$2="Orkney Health Board",Calculations!$E$2="Orkney Islands Local Authority"),$F105=1),0,IF(AND(OR(Calculations!$E$2="Shetland Health Board",Calculations!$E$2="Western Isles Health Board",Calculations!$E$2="Shetland Islands Local Authority",Calculations!$E$2="Eilean Siar Local Authority"),OR($F105=1,$F105=5)),0,new_ci(VALUE(LEFT(Options!$B$24,2)),$C105,$E105,$F105,2016,$I105,1,$H105,$G105*$H105,Options!$B$8)))</f>
        <v>38.084910075300002</v>
      </c>
      <c r="L105" s="90">
        <f>IF(AND(OR(Calculations!$E$2="Orkney Health Board",Calculations!$E$2="Orkney Islands Local Authority"),$F105=1),0,IF(AND(OR(Calculations!$E$2="Shetland Health Board",Calculations!$E$2="Western Isles Health Board",Calculations!$E$2="Shetland Islands Local Authority",Calculations!$E$2="Eilean Siar Local Authority"),OR($F105=1,$F105=5)),0,new_ci(VALUE(LEFT(Options!$B$24,2)),$C105,$E105,$F105,2016,$I105+$J105,1,$H105,$G105*$H105,Options!$B$8)))</f>
        <v>36.775246236599997</v>
      </c>
      <c r="M105" s="83">
        <f>IF(AND(OR(Calculations!$E$2="Orkney Health Board",Calculations!$E$2="Orkney Islands Local Authority"),$F105=1),0,IF(AND(OR(Calculations!$E$2="Shetland Health Board",Calculations!$E$2="Western Isles Health Board",Calculations!$E$2="Shetland Islands Local Authority",Calculations!$E$2="Eilean Siar Local Authority"),OR($F105=1,$F105=5)),0,new_yllv2(VALUE(LEFT(Options!$B$24,2)),$C105,$D105,$E105,$F105,2016,$I105,1,$H105,$G105*$H105,Options!$B$8)))</f>
        <v>1674.9744212815001</v>
      </c>
      <c r="N105" s="84">
        <f>IF(AND(OR(Calculations!$E$2="Orkney Health Board",Calculations!$E$2="Orkney Islands Local Authority"),$F105=1),0,IF(AND(OR(Calculations!$E$2="Shetland Health Board",Calculations!$E$2="Western Isles Health Board",Calculations!$E$2="Shetland Islands Local Authority",Calculations!$E$2="Eilean Siar Local Authority"),OR($F105=1,$F105=5)),0,new_yllv2(VALUE(LEFT(Options!$B$24,2)),$C105,$D105,$E105,$F105,2016,$I105+$J105,1,$H105,$G105*$H105,Options!$B$8)))</f>
        <v>1617.3754030361999</v>
      </c>
      <c r="O105" s="90">
        <f>IF(AND(OR(Calculations!$E$2="Orkney Health Board",Calculations!$E$2="Orkney Islands Local Authority"),$F105=1),0,IF(AND(OR(Calculations!$E$2="Shetland Health Board",Calculations!$E$2="Western Isles Health Board",Calculations!$E$2="Shetland Islands Local Authority",Calculations!$E$2="Eilean Siar Local Authority"),OR($F105=1,$F105=5)),0,hosp_count(VALUE(LEFT(Options!$B$24,2)),$C105,$E105,$F105,2016,$I105,1,$H105,$G105*$H105, Options!$B$8)))</f>
        <v>6223.6793335352004</v>
      </c>
      <c r="P105" s="90">
        <f>IF(AND(OR(Calculations!$E$2="Orkney Health Board",Calculations!$E$2="Orkney Islands Local Authority"),$F105=1),0,IF(AND(OR(Calculations!$E$2="Shetland Health Board",Calculations!$E$2="Western Isles Health Board",Calculations!$E$2="Shetland Islands Local Authority",Calculations!$E$2="Eilean Siar Local Authority"),OR($F105=1,$F105=5)),0,hosp_count(VALUE(LEFT(Options!$B$24,2)),$C105,$E105,$F105,2016,$I105+$J105,1,$H105,$G105*$H105, Options!$B$8)))</f>
        <v>6189.2736708838002</v>
      </c>
      <c r="Q105" s="83">
        <f>IF(AND(OR(Calculations!$E$2="Orkney Health Board",Calculations!$E$2="Orkney Islands Local Authority"),$F105=1),0,IF(AND(OR(Calculations!$E$2="Shetland Health Board",Calculations!$E$2="Western Isles Health Board",Calculations!$E$2="Shetland Islands Local Authority",Calculations!$E$2="Eilean Siar Local Authority"),OR($F105=1,$F105=5)),0,prem_mort(VALUE(LEFT(Options!$B$24,2)),$C105,$E105,$F105,2016,$I105,1,$H105,$G105*$H105,Options!$B$8)))</f>
        <v>38.084910075300002</v>
      </c>
      <c r="R105" s="84">
        <f>IF(AND(OR(Calculations!$E$2="Orkney Health Board",Calculations!$E$2="Orkney Islands Local Authority"),$F105=1),0,IF(AND(OR(Calculations!$E$2="Shetland Health Board",Calculations!$E$2="Western Isles Health Board",Calculations!$E$2="Shetland Islands Local Authority",Calculations!$E$2="Eilean Siar Local Authority"),OR($F105=1,$F105=5)),0,prem_mort(VALUE(LEFT(Options!$B$24,2)),$C105,$E105,$F105,2016,$I105+$J105,1,$H105,$G105*$H105,Options!$B$8)))</f>
        <v>36.775246236599997</v>
      </c>
      <c r="S105" s="83">
        <f t="shared" si="129"/>
        <v>115.35987785575817</v>
      </c>
      <c r="T105" s="75">
        <f t="shared" si="130"/>
        <v>111.39288252438358</v>
      </c>
      <c r="U105" s="75">
        <f t="shared" si="131"/>
        <v>5073.5276588159577</v>
      </c>
      <c r="V105" s="75">
        <f t="shared" si="132"/>
        <v>4899.0591962082744</v>
      </c>
      <c r="W105" s="75">
        <f t="shared" si="133"/>
        <v>18851.63668</v>
      </c>
      <c r="X105" s="75">
        <f t="shared" si="134"/>
        <v>18747.421308789602</v>
      </c>
      <c r="Y105" s="75">
        <f t="shared" si="135"/>
        <v>115.35987785575817</v>
      </c>
      <c r="Z105" s="84">
        <f t="shared" si="136"/>
        <v>111.39288252438358</v>
      </c>
      <c r="AA105" s="83">
        <f t="shared" si="137"/>
        <v>807519.14499030716</v>
      </c>
      <c r="AB105" s="75">
        <f t="shared" si="138"/>
        <v>779750.17767068511</v>
      </c>
      <c r="AC105" s="75">
        <f t="shared" si="139"/>
        <v>35514693.611711703</v>
      </c>
      <c r="AD105" s="75">
        <f t="shared" si="124"/>
        <v>34293414.373457924</v>
      </c>
      <c r="AE105" s="75">
        <f t="shared" si="140"/>
        <v>131961456.75999999</v>
      </c>
      <c r="AF105" s="75">
        <f t="shared" si="141"/>
        <v>131231949.16152722</v>
      </c>
      <c r="AG105" s="75">
        <f t="shared" si="142"/>
        <v>807519.14499030716</v>
      </c>
      <c r="AH105" s="75">
        <f t="shared" si="143"/>
        <v>779750.17767068511</v>
      </c>
      <c r="AI105" s="84">
        <v>7000</v>
      </c>
      <c r="AJ105" s="133"/>
      <c r="AK105" s="134"/>
      <c r="AL105" s="75"/>
      <c r="AM105" s="75"/>
      <c r="AN105" s="134"/>
      <c r="AO105" s="134"/>
      <c r="AP105" s="75"/>
      <c r="AQ105" s="84"/>
    </row>
    <row r="106" spans="1:43" x14ac:dyDescent="0.35">
      <c r="B106" s="5" t="s">
        <v>67</v>
      </c>
      <c r="C106" s="15">
        <v>42.077438000000001</v>
      </c>
      <c r="D106" s="15">
        <v>82.30744</v>
      </c>
      <c r="E106" t="s">
        <v>171</v>
      </c>
      <c r="F106">
        <v>2</v>
      </c>
      <c r="G106" s="15">
        <f>HLOOKUP(Calculations!$E$2,'Prevalence Rates'!$C$3:$BC$249,'Prevalence Rates'!$BD106,FALSE)</f>
        <v>0.38893687687330081</v>
      </c>
      <c r="H106">
        <f>HLOOKUP(Calculations!$E$2,'Population 2016'!$C$3:$BC$249,'Population 2016'!BD106,FALSE)</f>
        <v>33442</v>
      </c>
      <c r="I106">
        <v>0</v>
      </c>
      <c r="J106">
        <f>HLOOKUP(Results!E$4,Targeting!$C$3:$F$249,Targeting!$G106,FALSE)</f>
        <v>6748</v>
      </c>
      <c r="K106" s="89">
        <f>IF(AND(OR(Calculations!$E$2="Orkney Health Board",Calculations!$E$2="Orkney Islands Local Authority"),$F106=1),0,IF(AND(OR(Calculations!$E$2="Shetland Health Board",Calculations!$E$2="Western Isles Health Board",Calculations!$E$2="Shetland Islands Local Authority",Calculations!$E$2="Eilean Siar Local Authority"),OR($F106=1,$F106=5)),0,new_ci(VALUE(LEFT(Options!$B$24,2)),$C106,$E106,$F106,2016,$I106,1,$H106,$G106*$H106,Options!$B$8)))</f>
        <v>59.810193970500002</v>
      </c>
      <c r="L106" s="90">
        <f>IF(AND(OR(Calculations!$E$2="Orkney Health Board",Calculations!$E$2="Orkney Islands Local Authority"),$F106=1),0,IF(AND(OR(Calculations!$E$2="Shetland Health Board",Calculations!$E$2="Western Isles Health Board",Calculations!$E$2="Shetland Islands Local Authority",Calculations!$E$2="Eilean Siar Local Authority"),OR($F106=1,$F106=5)),0,new_ci(VALUE(LEFT(Options!$B$24,2)),$C106,$E106,$F106,2016,$I106+$J106,1,$H106,$G106*$H106,Options!$B$8)))</f>
        <v>57.754213330500001</v>
      </c>
      <c r="M106" s="83">
        <f>IF(AND(OR(Calculations!$E$2="Orkney Health Board",Calculations!$E$2="Orkney Islands Local Authority"),$F106=1),0,IF(AND(OR(Calculations!$E$2="Shetland Health Board",Calculations!$E$2="Western Isles Health Board",Calculations!$E$2="Shetland Islands Local Authority",Calculations!$E$2="Eilean Siar Local Authority"),OR($F106=1,$F106=5)),0,new_yllv2(VALUE(LEFT(Options!$B$24,2)),$C106,$D106,$E106,$F106,2016,$I106,1,$H106,$G106*$H106,Options!$B$8)))</f>
        <v>2346.3540290831002</v>
      </c>
      <c r="N106" s="84">
        <f>IF(AND(OR(Calculations!$E$2="Orkney Health Board",Calculations!$E$2="Orkney Islands Local Authority"),$F106=1),0,IF(AND(OR(Calculations!$E$2="Shetland Health Board",Calculations!$E$2="Western Isles Health Board",Calculations!$E$2="Shetland Islands Local Authority",Calculations!$E$2="Eilean Siar Local Authority"),OR($F106=1,$F106=5)),0,new_yllv2(VALUE(LEFT(Options!$B$24,2)),$C106,$D106,$E106,$F106,2016,$I106+$J106,1,$H106,$G106*$H106,Options!$B$8)))</f>
        <v>2265.6979044639002</v>
      </c>
      <c r="O106" s="90">
        <f>IF(AND(OR(Calculations!$E$2="Orkney Health Board",Calculations!$E$2="Orkney Islands Local Authority"),$F106=1),0,IF(AND(OR(Calculations!$E$2="Shetland Health Board",Calculations!$E$2="Western Isles Health Board",Calculations!$E$2="Shetland Islands Local Authority",Calculations!$E$2="Eilean Siar Local Authority"),OR($F106=1,$F106=5)),0,hosp_count(VALUE(LEFT(Options!$B$24,2)),$C106,$E106,$F106,2016,$I106,1,$H106,$G106*$H106, Options!$B$8)))</f>
        <v>7177.9805397336004</v>
      </c>
      <c r="P106" s="90">
        <f>IF(AND(OR(Calculations!$E$2="Orkney Health Board",Calculations!$E$2="Orkney Islands Local Authority"),$F106=1),0,IF(AND(OR(Calculations!$E$2="Shetland Health Board",Calculations!$E$2="Western Isles Health Board",Calculations!$E$2="Shetland Islands Local Authority",Calculations!$E$2="Eilean Siar Local Authority"),OR($F106=1,$F106=5)),0,hosp_count(VALUE(LEFT(Options!$B$24,2)),$C106,$E106,$F106,2016,$I106+$J106,1,$H106,$G106*$H106, Options!$B$8)))</f>
        <v>7138.2955255538</v>
      </c>
      <c r="Q106" s="83">
        <f>IF(AND(OR(Calculations!$E$2="Orkney Health Board",Calculations!$E$2="Orkney Islands Local Authority"),$F106=1),0,IF(AND(OR(Calculations!$E$2="Shetland Health Board",Calculations!$E$2="Western Isles Health Board",Calculations!$E$2="Shetland Islands Local Authority",Calculations!$E$2="Eilean Siar Local Authority"),OR($F106=1,$F106=5)),0,prem_mort(VALUE(LEFT(Options!$B$24,2)),$C106,$E106,$F106,2016,$I106,1,$H106,$G106*$H106,Options!$B$8)))</f>
        <v>59.810193970500002</v>
      </c>
      <c r="R106" s="84">
        <f>IF(AND(OR(Calculations!$E$2="Orkney Health Board",Calculations!$E$2="Orkney Islands Local Authority"),$F106=1),0,IF(AND(OR(Calculations!$E$2="Shetland Health Board",Calculations!$E$2="Western Isles Health Board",Calculations!$E$2="Shetland Islands Local Authority",Calculations!$E$2="Eilean Siar Local Authority"),OR($F106=1,$F106=5)),0,prem_mort(VALUE(LEFT(Options!$B$24,2)),$C106,$E106,$F106,2016,$I106+$J106,1,$H106,$G106*$H106,Options!$B$8)))</f>
        <v>57.754213330500001</v>
      </c>
      <c r="S106" s="83">
        <f t="shared" si="129"/>
        <v>178.84753893457329</v>
      </c>
      <c r="T106" s="75">
        <f t="shared" si="130"/>
        <v>172.69963916781293</v>
      </c>
      <c r="U106" s="75">
        <f t="shared" si="131"/>
        <v>7016.1893100983798</v>
      </c>
      <c r="V106" s="75">
        <f t="shared" si="132"/>
        <v>6775.0071899524555</v>
      </c>
      <c r="W106" s="75">
        <f t="shared" si="133"/>
        <v>21463.969080000003</v>
      </c>
      <c r="X106" s="75">
        <f t="shared" si="134"/>
        <v>21345.300895741282</v>
      </c>
      <c r="Y106" s="75">
        <f t="shared" si="135"/>
        <v>178.84753893457329</v>
      </c>
      <c r="Z106" s="84">
        <f t="shared" si="136"/>
        <v>172.69963916781293</v>
      </c>
      <c r="AA106" s="83">
        <f t="shared" si="137"/>
        <v>1251932.7725420131</v>
      </c>
      <c r="AB106" s="75">
        <f t="shared" si="138"/>
        <v>1208897.4741746904</v>
      </c>
      <c r="AC106" s="75">
        <f t="shared" si="139"/>
        <v>49113325.170688659</v>
      </c>
      <c r="AD106" s="75">
        <f t="shared" si="124"/>
        <v>47425050.329667188</v>
      </c>
      <c r="AE106" s="75">
        <f t="shared" si="140"/>
        <v>150247783.56000003</v>
      </c>
      <c r="AF106" s="75">
        <f t="shared" si="141"/>
        <v>149417106.27018899</v>
      </c>
      <c r="AG106" s="75">
        <f t="shared" si="142"/>
        <v>1251932.7725420131</v>
      </c>
      <c r="AH106" s="75">
        <f t="shared" si="143"/>
        <v>1208897.4741746904</v>
      </c>
      <c r="AI106" s="84">
        <v>7000</v>
      </c>
      <c r="AJ106" s="133"/>
      <c r="AK106" s="134"/>
      <c r="AL106" s="75"/>
      <c r="AM106" s="75"/>
      <c r="AN106" s="134"/>
      <c r="AO106" s="134"/>
      <c r="AP106" s="75"/>
      <c r="AQ106" s="84"/>
    </row>
    <row r="107" spans="1:43" x14ac:dyDescent="0.35">
      <c r="B107" s="5" t="s">
        <v>68</v>
      </c>
      <c r="C107" s="15">
        <v>47.025772000000003</v>
      </c>
      <c r="D107" s="15">
        <v>82.585769999999997</v>
      </c>
      <c r="E107" t="s">
        <v>171</v>
      </c>
      <c r="F107">
        <v>2</v>
      </c>
      <c r="G107" s="15">
        <f>HLOOKUP(Calculations!$E$2,'Prevalence Rates'!$C$3:$BC$249,'Prevalence Rates'!$BD107,FALSE)</f>
        <v>0.35177819397651505</v>
      </c>
      <c r="H107">
        <f>HLOOKUP(Calculations!$E$2,'Population 2016'!$C$3:$BC$249,'Population 2016'!BD107,FALSE)</f>
        <v>39170</v>
      </c>
      <c r="I107">
        <v>0</v>
      </c>
      <c r="J107">
        <f>HLOOKUP(Results!E$4,Targeting!$C$3:$F$249,Targeting!$G107,FALSE)</f>
        <v>7904</v>
      </c>
      <c r="K107" s="89">
        <f>IF(AND(OR(Calculations!$E$2="Orkney Health Board",Calculations!$E$2="Orkney Islands Local Authority"),$F107=1),0,IF(AND(OR(Calculations!$E$2="Shetland Health Board",Calculations!$E$2="Western Isles Health Board",Calculations!$E$2="Shetland Islands Local Authority",Calculations!$E$2="Eilean Siar Local Authority"),OR($F107=1,$F107=5)),0,new_ci(VALUE(LEFT(Options!$B$24,2)),$C107,$E107,$F107,2016,$I107,1,$H107,$G107*$H107,Options!$B$8)))</f>
        <v>106.659623497</v>
      </c>
      <c r="L107" s="90">
        <f>IF(AND(OR(Calculations!$E$2="Orkney Health Board",Calculations!$E$2="Orkney Islands Local Authority"),$F107=1),0,IF(AND(OR(Calculations!$E$2="Shetland Health Board",Calculations!$E$2="Western Isles Health Board",Calculations!$E$2="Shetland Islands Local Authority",Calculations!$E$2="Eilean Siar Local Authority"),OR($F107=1,$F107=5)),0,new_ci(VALUE(LEFT(Options!$B$24,2)),$C107,$E107,$F107,2016,$I107+$J107,1,$H107,$G107*$H107,Options!$B$8)))</f>
        <v>102.91177670339999</v>
      </c>
      <c r="M107" s="83">
        <f>IF(AND(OR(Calculations!$E$2="Orkney Health Board",Calculations!$E$2="Orkney Islands Local Authority"),$F107=1),0,IF(AND(OR(Calculations!$E$2="Shetland Health Board",Calculations!$E$2="Western Isles Health Board",Calculations!$E$2="Shetland Islands Local Authority",Calculations!$E$2="Eilean Siar Local Authority"),OR($F107=1,$F107=5)),0,new_yllv2(VALUE(LEFT(Options!$B$24,2)),$C107,$D107,$E107,$F107,2016,$I107,1,$H107,$G107*$H107,Options!$B$8)))</f>
        <v>3686.1563747371001</v>
      </c>
      <c r="N107" s="84">
        <f>IF(AND(OR(Calculations!$E$2="Orkney Health Board",Calculations!$E$2="Orkney Islands Local Authority"),$F107=1),0,IF(AND(OR(Calculations!$E$2="Shetland Health Board",Calculations!$E$2="Western Isles Health Board",Calculations!$E$2="Shetland Islands Local Authority",Calculations!$E$2="Eilean Siar Local Authority"),OR($F107=1,$F107=5)),0,new_yllv2(VALUE(LEFT(Options!$B$24,2)),$C107,$D107,$E107,$F107,2016,$I107+$J107,1,$H107,$G107*$H107,Options!$B$8)))</f>
        <v>3556.6307970460002</v>
      </c>
      <c r="O107" s="90">
        <f>IF(AND(OR(Calculations!$E$2="Orkney Health Board",Calculations!$E$2="Orkney Islands Local Authority"),$F107=1),0,IF(AND(OR(Calculations!$E$2="Shetland Health Board",Calculations!$E$2="Western Isles Health Board",Calculations!$E$2="Shetland Islands Local Authority",Calculations!$E$2="Eilean Siar Local Authority"),OR($F107=1,$F107=5)),0,hosp_count(VALUE(LEFT(Options!$B$24,2)),$C107,$E107,$F107,2016,$I107,1,$H107,$G107*$H107, Options!$B$8)))</f>
        <v>9521.8151117819998</v>
      </c>
      <c r="P107" s="90">
        <f>IF(AND(OR(Calculations!$E$2="Orkney Health Board",Calculations!$E$2="Orkney Islands Local Authority"),$F107=1),0,IF(AND(OR(Calculations!$E$2="Shetland Health Board",Calculations!$E$2="Western Isles Health Board",Calculations!$E$2="Shetland Islands Local Authority",Calculations!$E$2="Eilean Siar Local Authority"),OR($F107=1,$F107=5)),0,hosp_count(VALUE(LEFT(Options!$B$24,2)),$C107,$E107,$F107,2016,$I107+$J107,1,$H107,$G107*$H107, Options!$B$8)))</f>
        <v>9468.6236305707007</v>
      </c>
      <c r="Q107" s="83">
        <f>IF(AND(OR(Calculations!$E$2="Orkney Health Board",Calculations!$E$2="Orkney Islands Local Authority"),$F107=1),0,IF(AND(OR(Calculations!$E$2="Shetland Health Board",Calculations!$E$2="Western Isles Health Board",Calculations!$E$2="Shetland Islands Local Authority",Calculations!$E$2="Eilean Siar Local Authority"),OR($F107=1,$F107=5)),0,prem_mort(VALUE(LEFT(Options!$B$24,2)),$C107,$E107,$F107,2016,$I107,1,$H107,$G107*$H107,Options!$B$8)))</f>
        <v>106.659623497</v>
      </c>
      <c r="R107" s="84">
        <f>IF(AND(OR(Calculations!$E$2="Orkney Health Board",Calculations!$E$2="Orkney Islands Local Authority"),$F107=1),0,IF(AND(OR(Calculations!$E$2="Shetland Health Board",Calculations!$E$2="Western Isles Health Board",Calculations!$E$2="Shetland Islands Local Authority",Calculations!$E$2="Eilean Siar Local Authority"),OR($F107=1,$F107=5)),0,prem_mort(VALUE(LEFT(Options!$B$24,2)),$C107,$E107,$F107,2016,$I107+$J107,1,$H107,$G107*$H107,Options!$B$8)))</f>
        <v>102.91177670339999</v>
      </c>
      <c r="S107" s="83">
        <f t="shared" si="129"/>
        <v>272.29926856522849</v>
      </c>
      <c r="T107" s="75">
        <f t="shared" si="130"/>
        <v>262.73111233954558</v>
      </c>
      <c r="U107" s="75">
        <f t="shared" si="131"/>
        <v>9410.662177015829</v>
      </c>
      <c r="V107" s="75">
        <f t="shared" si="132"/>
        <v>9079.9867169925965</v>
      </c>
      <c r="W107" s="75">
        <f t="shared" si="133"/>
        <v>24308.94846</v>
      </c>
      <c r="X107" s="75">
        <f t="shared" si="134"/>
        <v>24173.151980012</v>
      </c>
      <c r="Y107" s="75">
        <f t="shared" si="135"/>
        <v>272.29926856522849</v>
      </c>
      <c r="Z107" s="84">
        <f t="shared" si="136"/>
        <v>262.73111233954558</v>
      </c>
      <c r="AA107" s="83">
        <f t="shared" si="137"/>
        <v>1906094.8799565993</v>
      </c>
      <c r="AB107" s="75">
        <f t="shared" si="138"/>
        <v>1839117.786376819</v>
      </c>
      <c r="AC107" s="75">
        <f t="shared" si="139"/>
        <v>65874635.239110805</v>
      </c>
      <c r="AD107" s="75">
        <f t="shared" si="124"/>
        <v>63559907.018948175</v>
      </c>
      <c r="AE107" s="75">
        <f t="shared" si="140"/>
        <v>170162639.22</v>
      </c>
      <c r="AF107" s="75">
        <f t="shared" si="141"/>
        <v>169212063.860084</v>
      </c>
      <c r="AG107" s="75">
        <f t="shared" si="142"/>
        <v>1906094.8799565993</v>
      </c>
      <c r="AH107" s="75">
        <f t="shared" si="143"/>
        <v>1839117.786376819</v>
      </c>
      <c r="AI107" s="84">
        <v>7000</v>
      </c>
      <c r="AJ107" s="133"/>
      <c r="AK107" s="134"/>
      <c r="AL107" s="75"/>
      <c r="AM107" s="75"/>
      <c r="AN107" s="134"/>
      <c r="AO107" s="134"/>
      <c r="AP107" s="75"/>
      <c r="AQ107" s="84"/>
    </row>
    <row r="108" spans="1:43" x14ac:dyDescent="0.35">
      <c r="B108" s="5" t="s">
        <v>69</v>
      </c>
      <c r="C108" s="15">
        <v>51.990825999999998</v>
      </c>
      <c r="D108" s="15">
        <v>82.980829999999997</v>
      </c>
      <c r="E108" t="s">
        <v>171</v>
      </c>
      <c r="F108">
        <v>2</v>
      </c>
      <c r="G108" s="15">
        <f>HLOOKUP(Calculations!$E$2,'Prevalence Rates'!$C$3:$BC$249,'Prevalence Rates'!$BD108,FALSE)</f>
        <v>0.35177819397651505</v>
      </c>
      <c r="H108">
        <f>HLOOKUP(Calculations!$E$2,'Population 2016'!$C$3:$BC$249,'Population 2016'!BD108,FALSE)</f>
        <v>40518</v>
      </c>
      <c r="I108">
        <v>0</v>
      </c>
      <c r="J108">
        <f>HLOOKUP(Results!E$4,Targeting!$C$3:$F$249,Targeting!$G108,FALSE)</f>
        <v>8176</v>
      </c>
      <c r="K108" s="89">
        <f>IF(AND(OR(Calculations!$E$2="Orkney Health Board",Calculations!$E$2="Orkney Islands Local Authority"),$F108=1),0,IF(AND(OR(Calculations!$E$2="Shetland Health Board",Calculations!$E$2="Western Isles Health Board",Calculations!$E$2="Shetland Islands Local Authority",Calculations!$E$2="Eilean Siar Local Authority"),OR($F108=1,$F108=5)),0,new_ci(VALUE(LEFT(Options!$B$24,2)),$C108,$E108,$F108,2016,$I108,1,$H108,$G108*$H108,Options!$B$8)))</f>
        <v>168.17395972310001</v>
      </c>
      <c r="L108" s="90">
        <f>IF(AND(OR(Calculations!$E$2="Orkney Health Board",Calculations!$E$2="Orkney Islands Local Authority"),$F108=1),0,IF(AND(OR(Calculations!$E$2="Shetland Health Board",Calculations!$E$2="Western Isles Health Board",Calculations!$E$2="Shetland Islands Local Authority",Calculations!$E$2="Eilean Siar Local Authority"),OR($F108=1,$F108=5)),0,new_ci(VALUE(LEFT(Options!$B$24,2)),$C108,$E108,$F108,2016,$I108+$J108,1,$H108,$G108*$H108,Options!$B$8)))</f>
        <v>162.2711240095</v>
      </c>
      <c r="M108" s="83">
        <f>IF(AND(OR(Calculations!$E$2="Orkney Health Board",Calculations!$E$2="Orkney Islands Local Authority"),$F108=1),0,IF(AND(OR(Calculations!$E$2="Shetland Health Board",Calculations!$E$2="Western Isles Health Board",Calculations!$E$2="Shetland Islands Local Authority",Calculations!$E$2="Eilean Siar Local Authority"),OR($F108=1,$F108=5)),0,new_yllv2(VALUE(LEFT(Options!$B$24,2)),$C108,$D108,$E108,$F108,2016,$I108,1,$H108,$G108*$H108,Options!$B$8)))</f>
        <v>5043.5377247916003</v>
      </c>
      <c r="N108" s="84">
        <f>IF(AND(OR(Calculations!$E$2="Orkney Health Board",Calculations!$E$2="Orkney Islands Local Authority"),$F108=1),0,IF(AND(OR(Calculations!$E$2="Shetland Health Board",Calculations!$E$2="Western Isles Health Board",Calculations!$E$2="Shetland Islands Local Authority",Calculations!$E$2="Eilean Siar Local Authority"),OR($F108=1,$F108=5)),0,new_yllv2(VALUE(LEFT(Options!$B$24,2)),$C108,$D108,$E108,$F108,2016,$I108+$J108,1,$H108,$G108*$H108,Options!$B$8)))</f>
        <v>4866.5116581293996</v>
      </c>
      <c r="O108" s="90">
        <f>IF(AND(OR(Calculations!$E$2="Orkney Health Board",Calculations!$E$2="Orkney Islands Local Authority"),$F108=1),0,IF(AND(OR(Calculations!$E$2="Shetland Health Board",Calculations!$E$2="Western Isles Health Board",Calculations!$E$2="Shetland Islands Local Authority",Calculations!$E$2="Eilean Siar Local Authority"),OR($F108=1,$F108=5)),0,hosp_count(VALUE(LEFT(Options!$B$24,2)),$C108,$E108,$F108,2016,$I108,1,$H108,$G108*$H108, Options!$B$8)))</f>
        <v>11159.7113811168</v>
      </c>
      <c r="P108" s="90">
        <f>IF(AND(OR(Calculations!$E$2="Orkney Health Board",Calculations!$E$2="Orkney Islands Local Authority"),$F108=1),0,IF(AND(OR(Calculations!$E$2="Shetland Health Board",Calculations!$E$2="Western Isles Health Board",Calculations!$E$2="Shetland Islands Local Authority",Calculations!$E$2="Eilean Siar Local Authority"),OR($F108=1,$F108=5)),0,hosp_count(VALUE(LEFT(Options!$B$24,2)),$C108,$E108,$F108,2016,$I108+$J108,1,$H108,$G108*$H108, Options!$B$8)))</f>
        <v>11097.3702290447</v>
      </c>
      <c r="Q108" s="83">
        <f>IF(AND(OR(Calculations!$E$2="Orkney Health Board",Calculations!$E$2="Orkney Islands Local Authority"),$F108=1),0,IF(AND(OR(Calculations!$E$2="Shetland Health Board",Calculations!$E$2="Western Isles Health Board",Calculations!$E$2="Shetland Islands Local Authority",Calculations!$E$2="Eilean Siar Local Authority"),OR($F108=1,$F108=5)),0,prem_mort(VALUE(LEFT(Options!$B$24,2)),$C108,$E108,$F108,2016,$I108,1,$H108,$G108*$H108,Options!$B$8)))</f>
        <v>168.17395972310001</v>
      </c>
      <c r="R108" s="84">
        <f>IF(AND(OR(Calculations!$E$2="Orkney Health Board",Calculations!$E$2="Orkney Islands Local Authority"),$F108=1),0,IF(AND(OR(Calculations!$E$2="Shetland Health Board",Calculations!$E$2="Western Isles Health Board",Calculations!$E$2="Shetland Islands Local Authority",Calculations!$E$2="Eilean Siar Local Authority"),OR($F108=1,$F108=5)),0,prem_mort(VALUE(LEFT(Options!$B$24,2)),$C108,$E108,$F108,2016,$I108+$J108,1,$H108,$G108*$H108,Options!$B$8)))</f>
        <v>162.2711240095</v>
      </c>
      <c r="S108" s="83">
        <f t="shared" si="129"/>
        <v>415.05987394022418</v>
      </c>
      <c r="T108" s="75">
        <f t="shared" si="130"/>
        <v>400.49144580063182</v>
      </c>
      <c r="U108" s="75">
        <f t="shared" si="131"/>
        <v>12447.647279706798</v>
      </c>
      <c r="V108" s="75">
        <f t="shared" si="132"/>
        <v>12010.740061526727</v>
      </c>
      <c r="W108" s="75">
        <f t="shared" si="133"/>
        <v>27542.601760000001</v>
      </c>
      <c r="X108" s="75">
        <f t="shared" si="134"/>
        <v>27388.741371846339</v>
      </c>
      <c r="Y108" s="75">
        <f t="shared" si="135"/>
        <v>415.05987394022418</v>
      </c>
      <c r="Z108" s="84">
        <f t="shared" si="136"/>
        <v>400.49144580063182</v>
      </c>
      <c r="AA108" s="83">
        <f t="shared" si="137"/>
        <v>2905419.1175815691</v>
      </c>
      <c r="AB108" s="75">
        <f t="shared" si="138"/>
        <v>2803440.1206044229</v>
      </c>
      <c r="AC108" s="75">
        <f t="shared" si="139"/>
        <v>87133530.957947582</v>
      </c>
      <c r="AD108" s="75">
        <f t="shared" si="124"/>
        <v>84075180.430687085</v>
      </c>
      <c r="AE108" s="75">
        <f t="shared" si="140"/>
        <v>192798212.32000002</v>
      </c>
      <c r="AF108" s="75">
        <f t="shared" si="141"/>
        <v>191721189.60292438</v>
      </c>
      <c r="AG108" s="75">
        <f t="shared" si="142"/>
        <v>2905419.1175815691</v>
      </c>
      <c r="AH108" s="75">
        <f t="shared" si="143"/>
        <v>2803440.1206044229</v>
      </c>
      <c r="AI108" s="84">
        <v>7000</v>
      </c>
      <c r="AJ108" s="133"/>
      <c r="AK108" s="134"/>
      <c r="AL108" s="75"/>
      <c r="AM108" s="75"/>
      <c r="AN108" s="134"/>
      <c r="AO108" s="134"/>
      <c r="AP108" s="75"/>
      <c r="AQ108" s="84"/>
    </row>
    <row r="109" spans="1:43" x14ac:dyDescent="0.35">
      <c r="B109" s="5" t="s">
        <v>70</v>
      </c>
      <c r="C109" s="15">
        <v>56.953040999999999</v>
      </c>
      <c r="D109" s="15">
        <v>83.473039999999997</v>
      </c>
      <c r="E109" t="s">
        <v>171</v>
      </c>
      <c r="F109">
        <v>2</v>
      </c>
      <c r="G109" s="15">
        <f>HLOOKUP(Calculations!$E$2,'Prevalence Rates'!$C$3:$BC$249,'Prevalence Rates'!$BD109,FALSE)</f>
        <v>0.38952457505676868</v>
      </c>
      <c r="H109">
        <f>HLOOKUP(Calculations!$E$2,'Population 2016'!$C$3:$BC$249,'Population 2016'!BD109,FALSE)</f>
        <v>37275</v>
      </c>
      <c r="I109">
        <v>0</v>
      </c>
      <c r="J109">
        <f>HLOOKUP(Results!E$4,Targeting!$C$3:$F$249,Targeting!$G109,FALSE)</f>
        <v>7521</v>
      </c>
      <c r="K109" s="89">
        <f>IF(AND(OR(Calculations!$E$2="Orkney Health Board",Calculations!$E$2="Orkney Islands Local Authority"),$F109=1),0,IF(AND(OR(Calculations!$E$2="Shetland Health Board",Calculations!$E$2="Western Isles Health Board",Calculations!$E$2="Shetland Islands Local Authority",Calculations!$E$2="Eilean Siar Local Authority"),OR($F109=1,$F109=5)),0,new_ci(VALUE(LEFT(Options!$B$24,2)),$C109,$E109,$F109,2016,$I109,1,$H109,$G109*$H109,Options!$B$8)))</f>
        <v>235.67378142300001</v>
      </c>
      <c r="L109" s="90">
        <f>IF(AND(OR(Calculations!$E$2="Orkney Health Board",Calculations!$E$2="Orkney Islands Local Authority"),$F109=1),0,IF(AND(OR(Calculations!$E$2="Shetland Health Board",Calculations!$E$2="Western Isles Health Board",Calculations!$E$2="Shetland Islands Local Authority",Calculations!$E$2="Eilean Siar Local Authority"),OR($F109=1,$F109=5)),0,new_ci(VALUE(LEFT(Options!$B$24,2)),$C109,$E109,$F109,2016,$I109+$J109,1,$H109,$G109*$H109,Options!$B$8)))</f>
        <v>227.60307529350001</v>
      </c>
      <c r="M109" s="83">
        <f>IF(AND(OR(Calculations!$E$2="Orkney Health Board",Calculations!$E$2="Orkney Islands Local Authority"),$F109=1),0,IF(AND(OR(Calculations!$E$2="Shetland Health Board",Calculations!$E$2="Western Isles Health Board",Calculations!$E$2="Shetland Islands Local Authority",Calculations!$E$2="Eilean Siar Local Authority"),OR($F109=1,$F109=5)),0,new_yllv2(VALUE(LEFT(Options!$B$24,2)),$C109,$D109,$E109,$F109,2016,$I109,1,$H109,$G109*$H109,Options!$B$8)))</f>
        <v>6014.3946662412</v>
      </c>
      <c r="N109" s="84">
        <f>IF(AND(OR(Calculations!$E$2="Orkney Health Board",Calculations!$E$2="Orkney Islands Local Authority"),$F109=1),0,IF(AND(OR(Calculations!$E$2="Shetland Health Board",Calculations!$E$2="Western Isles Health Board",Calculations!$E$2="Shetland Islands Local Authority",Calculations!$E$2="Eilean Siar Local Authority"),OR($F109=1,$F109=5)),0,new_yllv2(VALUE(LEFT(Options!$B$24,2)),$C109,$D109,$E109,$F109,2016,$I109+$J109,1,$H109,$G109*$H109,Options!$B$8)))</f>
        <v>5808.4302538869997</v>
      </c>
      <c r="O109" s="90">
        <f>IF(AND(OR(Calculations!$E$2="Orkney Health Board",Calculations!$E$2="Orkney Islands Local Authority"),$F109=1),0,IF(AND(OR(Calculations!$E$2="Shetland Health Board",Calculations!$E$2="Western Isles Health Board",Calculations!$E$2="Shetland Islands Local Authority",Calculations!$E$2="Eilean Siar Local Authority"),OR($F109=1,$F109=5)),0,hosp_count(VALUE(LEFT(Options!$B$24,2)),$C109,$E109,$F109,2016,$I109,1,$H109,$G109*$H109, Options!$B$8)))</f>
        <v>11631.357148215</v>
      </c>
      <c r="P109" s="90">
        <f>IF(AND(OR(Calculations!$E$2="Orkney Health Board",Calculations!$E$2="Orkney Islands Local Authority"),$F109=1),0,IF(AND(OR(Calculations!$E$2="Shetland Health Board",Calculations!$E$2="Western Isles Health Board",Calculations!$E$2="Shetland Islands Local Authority",Calculations!$E$2="Eilean Siar Local Authority"),OR($F109=1,$F109=5)),0,hosp_count(VALUE(LEFT(Options!$B$24,2)),$C109,$E109,$F109,2016,$I109+$J109,1,$H109,$G109*$H109, Options!$B$8)))</f>
        <v>11567.0648202304</v>
      </c>
      <c r="Q109" s="83">
        <f>IF(AND(OR(Calculations!$E$2="Orkney Health Board",Calculations!$E$2="Orkney Islands Local Authority"),$F109=1),0,IF(AND(OR(Calculations!$E$2="Shetland Health Board",Calculations!$E$2="Western Isles Health Board",Calculations!$E$2="Shetland Islands Local Authority",Calculations!$E$2="Eilean Siar Local Authority"),OR($F109=1,$F109=5)),0,prem_mort(VALUE(LEFT(Options!$B$24,2)),$C109,$E109,$F109,2016,$I109,1,$H109,$G109*$H109,Options!$B$8)))</f>
        <v>235.67378142300001</v>
      </c>
      <c r="R109" s="84">
        <f>IF(AND(OR(Calculations!$E$2="Orkney Health Board",Calculations!$E$2="Orkney Islands Local Authority"),$F109=1),0,IF(AND(OR(Calculations!$E$2="Shetland Health Board",Calculations!$E$2="Western Isles Health Board",Calculations!$E$2="Shetland Islands Local Authority",Calculations!$E$2="Eilean Siar Local Authority"),OR($F109=1,$F109=5)),0,prem_mort(VALUE(LEFT(Options!$B$24,2)),$C109,$E109,$F109,2016,$I109+$J109,1,$H109,$G109*$H109,Options!$B$8)))</f>
        <v>227.60307529350001</v>
      </c>
      <c r="S109" s="83">
        <f t="shared" si="129"/>
        <v>632.2569588812878</v>
      </c>
      <c r="T109" s="75">
        <f t="shared" si="130"/>
        <v>610.6051651066399</v>
      </c>
      <c r="U109" s="75">
        <f t="shared" si="131"/>
        <v>16135.196958393561</v>
      </c>
      <c r="V109" s="75">
        <f t="shared" si="132"/>
        <v>15582.643202916164</v>
      </c>
      <c r="W109" s="75">
        <f t="shared" si="133"/>
        <v>31204.177460000003</v>
      </c>
      <c r="X109" s="75">
        <f t="shared" si="134"/>
        <v>31031.696365473912</v>
      </c>
      <c r="Y109" s="75">
        <f t="shared" si="135"/>
        <v>632.2569588812878</v>
      </c>
      <c r="Z109" s="84">
        <f t="shared" si="136"/>
        <v>610.6051651066399</v>
      </c>
      <c r="AA109" s="83">
        <f t="shared" si="137"/>
        <v>4109670.2327283709</v>
      </c>
      <c r="AB109" s="75">
        <f t="shared" si="138"/>
        <v>3968933.5731931594</v>
      </c>
      <c r="AC109" s="75">
        <f t="shared" si="139"/>
        <v>104878780.22955814</v>
      </c>
      <c r="AD109" s="75">
        <f t="shared" si="124"/>
        <v>101287180.81895506</v>
      </c>
      <c r="AE109" s="75">
        <f t="shared" si="140"/>
        <v>202827153.49000001</v>
      </c>
      <c r="AF109" s="75">
        <f t="shared" si="141"/>
        <v>201706026.37558043</v>
      </c>
      <c r="AG109" s="75">
        <f t="shared" si="142"/>
        <v>4109670.2327283709</v>
      </c>
      <c r="AH109" s="75">
        <f t="shared" si="143"/>
        <v>3968933.5731931594</v>
      </c>
      <c r="AI109" s="84">
        <v>6500</v>
      </c>
      <c r="AJ109" s="133"/>
      <c r="AK109" s="134"/>
      <c r="AL109" s="75"/>
      <c r="AM109" s="75"/>
      <c r="AN109" s="134"/>
      <c r="AO109" s="134"/>
      <c r="AP109" s="75"/>
      <c r="AQ109" s="84"/>
    </row>
    <row r="110" spans="1:43" x14ac:dyDescent="0.35">
      <c r="B110" s="5" t="s">
        <v>71</v>
      </c>
      <c r="C110" s="15">
        <v>61.947387999999997</v>
      </c>
      <c r="D110" s="15">
        <v>84.167389999999997</v>
      </c>
      <c r="E110" t="s">
        <v>171</v>
      </c>
      <c r="F110">
        <v>2</v>
      </c>
      <c r="G110" s="15">
        <f>HLOOKUP(Calculations!$E$2,'Prevalence Rates'!$C$3:$BC$249,'Prevalence Rates'!$BD110,FALSE)</f>
        <v>0.38952457505676868</v>
      </c>
      <c r="H110">
        <f>HLOOKUP(Calculations!$E$2,'Population 2016'!$C$3:$BC$249,'Population 2016'!BD110,FALSE)</f>
        <v>32644</v>
      </c>
      <c r="I110">
        <v>0</v>
      </c>
      <c r="J110">
        <f>HLOOKUP(Results!E$4,Targeting!$C$3:$F$249,Targeting!$G110,FALSE)</f>
        <v>6587</v>
      </c>
      <c r="K110" s="89">
        <f>IF(AND(OR(Calculations!$E$2="Orkney Health Board",Calculations!$E$2="Orkney Islands Local Authority"),$F110=1),0,IF(AND(OR(Calculations!$E$2="Shetland Health Board",Calculations!$E$2="Western Isles Health Board",Calculations!$E$2="Shetland Islands Local Authority",Calculations!$E$2="Eilean Siar Local Authority"),OR($F110=1,$F110=5)),0,new_ci(VALUE(LEFT(Options!$B$24,2)),$C110,$E110,$F110,2016,$I110,1,$H110,$G110*$H110,Options!$B$8)))</f>
        <v>315.05790645899998</v>
      </c>
      <c r="L110" s="90">
        <f>IF(AND(OR(Calculations!$E$2="Orkney Health Board",Calculations!$E$2="Orkney Islands Local Authority"),$F110=1),0,IF(AND(OR(Calculations!$E$2="Shetland Health Board",Calculations!$E$2="Western Isles Health Board",Calculations!$E$2="Shetland Islands Local Authority",Calculations!$E$2="Eilean Siar Local Authority"),OR($F110=1,$F110=5)),0,new_ci(VALUE(LEFT(Options!$B$24,2)),$C110,$E110,$F110,2016,$I110+$J110,1,$H110,$G110*$H110,Options!$B$8)))</f>
        <v>304.2948360661</v>
      </c>
      <c r="M110" s="83">
        <f>IF(AND(OR(Calculations!$E$2="Orkney Health Board",Calculations!$E$2="Orkney Islands Local Authority"),$F110=1),0,IF(AND(OR(Calculations!$E$2="Shetland Health Board",Calculations!$E$2="Western Isles Health Board",Calculations!$E$2="Shetland Islands Local Authority",Calculations!$E$2="Eilean Siar Local Authority"),OR($F110=1,$F110=5)),0,new_yllv2(VALUE(LEFT(Options!$B$24,2)),$C110,$D110,$E110,$F110,2016,$I110,1,$H110,$G110*$H110,Options!$B$8)))</f>
        <v>6685.5294051758001</v>
      </c>
      <c r="N110" s="84">
        <f>IF(AND(OR(Calculations!$E$2="Orkney Health Board",Calculations!$E$2="Orkney Islands Local Authority"),$F110=1),0,IF(AND(OR(Calculations!$E$2="Shetland Health Board",Calculations!$E$2="Western Isles Health Board",Calculations!$E$2="Shetland Islands Local Authority",Calculations!$E$2="Eilean Siar Local Authority"),OR($F110=1,$F110=5)),0,new_yllv2(VALUE(LEFT(Options!$B$24,2)),$C110,$D110,$E110,$F110,2016,$I110+$J110,1,$H110,$G110*$H110,Options!$B$8)))</f>
        <v>6457.1370299123</v>
      </c>
      <c r="O110" s="90">
        <f>IF(AND(OR(Calculations!$E$2="Orkney Health Board",Calculations!$E$2="Orkney Islands Local Authority"),$F110=1),0,IF(AND(OR(Calculations!$E$2="Shetland Health Board",Calculations!$E$2="Western Isles Health Board",Calculations!$E$2="Shetland Islands Local Authority",Calculations!$E$2="Eilean Siar Local Authority"),OR($F110=1,$F110=5)),0,hosp_count(VALUE(LEFT(Options!$B$24,2)),$C110,$E110,$F110,2016,$I110,1,$H110,$G110*$H110, Options!$B$8)))</f>
        <v>11549.811549477199</v>
      </c>
      <c r="P110" s="90">
        <f>IF(AND(OR(Calculations!$E$2="Orkney Health Board",Calculations!$E$2="Orkney Islands Local Authority"),$F110=1),0,IF(AND(OR(Calculations!$E$2="Shetland Health Board",Calculations!$E$2="Western Isles Health Board",Calculations!$E$2="Shetland Islands Local Authority",Calculations!$E$2="Eilean Siar Local Authority"),OR($F110=1,$F110=5)),0,hosp_count(VALUE(LEFT(Options!$B$24,2)),$C110,$E110,$F110,2016,$I110+$J110,1,$H110,$G110*$H110, Options!$B$8)))</f>
        <v>11485.966089343299</v>
      </c>
      <c r="Q110" s="83">
        <f>IF(AND(OR(Calculations!$E$2="Orkney Health Board",Calculations!$E$2="Orkney Islands Local Authority"),$F110=1),0,IF(AND(OR(Calculations!$E$2="Shetland Health Board",Calculations!$E$2="Western Isles Health Board",Calculations!$E$2="Shetland Islands Local Authority",Calculations!$E$2="Eilean Siar Local Authority"),OR($F110=1,$F110=5)),0,prem_mort(VALUE(LEFT(Options!$B$24,2)),$C110,$E110,$F110,2016,$I110,1,$H110,$G110*$H110,Options!$B$8)))</f>
        <v>315.05790645899998</v>
      </c>
      <c r="R110" s="84">
        <f>IF(AND(OR(Calculations!$E$2="Orkney Health Board",Calculations!$E$2="Orkney Islands Local Authority"),$F110=1),0,IF(AND(OR(Calculations!$E$2="Shetland Health Board",Calculations!$E$2="Western Isles Health Board",Calculations!$E$2="Shetland Islands Local Authority",Calculations!$E$2="Eilean Siar Local Authority"),OR($F110=1,$F110=5)),0,prem_mort(VALUE(LEFT(Options!$B$24,2)),$C110,$E110,$F110,2016,$I110+$J110,1,$H110,$G110*$H110,Options!$B$8)))</f>
        <v>304.2948360661</v>
      </c>
      <c r="S110" s="83">
        <f t="shared" si="129"/>
        <v>965.13266284462691</v>
      </c>
      <c r="T110" s="75">
        <f t="shared" si="130"/>
        <v>932.16161029928935</v>
      </c>
      <c r="U110" s="75">
        <f t="shared" si="131"/>
        <v>20480.117035828331</v>
      </c>
      <c r="V110" s="75">
        <f t="shared" si="132"/>
        <v>19780.471234874098</v>
      </c>
      <c r="W110" s="75">
        <f t="shared" si="133"/>
        <v>35381.116129999995</v>
      </c>
      <c r="X110" s="75">
        <f t="shared" si="134"/>
        <v>35185.53513461371</v>
      </c>
      <c r="Y110" s="75">
        <f t="shared" si="135"/>
        <v>965.13266284462691</v>
      </c>
      <c r="Z110" s="84">
        <f t="shared" si="136"/>
        <v>932.16161029928935</v>
      </c>
      <c r="AA110" s="83">
        <f t="shared" si="137"/>
        <v>5790795.9770677611</v>
      </c>
      <c r="AB110" s="75">
        <f t="shared" si="138"/>
        <v>5592969.6617957363</v>
      </c>
      <c r="AC110" s="75">
        <f t="shared" si="139"/>
        <v>122880702.21496998</v>
      </c>
      <c r="AD110" s="75">
        <f t="shared" si="124"/>
        <v>118682827.40924458</v>
      </c>
      <c r="AE110" s="75">
        <f t="shared" si="140"/>
        <v>212286696.77999997</v>
      </c>
      <c r="AF110" s="75">
        <f t="shared" si="141"/>
        <v>211113210.80768228</v>
      </c>
      <c r="AG110" s="75">
        <f t="shared" si="142"/>
        <v>5790795.9770677611</v>
      </c>
      <c r="AH110" s="75">
        <f t="shared" si="143"/>
        <v>5592969.6617957363</v>
      </c>
      <c r="AI110" s="84">
        <v>6000</v>
      </c>
      <c r="AJ110" s="133"/>
      <c r="AK110" s="134"/>
      <c r="AL110" s="75"/>
      <c r="AM110" s="75"/>
      <c r="AN110" s="134"/>
      <c r="AO110" s="134"/>
      <c r="AP110" s="75"/>
      <c r="AQ110" s="84"/>
    </row>
    <row r="111" spans="1:43" x14ac:dyDescent="0.35">
      <c r="B111" s="5" t="s">
        <v>72</v>
      </c>
      <c r="C111" s="15">
        <v>67.063927000000007</v>
      </c>
      <c r="D111" s="15">
        <v>85.193929999999995</v>
      </c>
      <c r="E111" t="s">
        <v>171</v>
      </c>
      <c r="F111">
        <v>2</v>
      </c>
      <c r="G111" s="15">
        <f>HLOOKUP(Calculations!$E$2,'Prevalence Rates'!$C$3:$BC$249,'Prevalence Rates'!$BD111,FALSE)</f>
        <v>0.38362800169055994</v>
      </c>
      <c r="H111">
        <f>HLOOKUP(Calculations!$E$2,'Population 2016'!$C$3:$BC$249,'Population 2016'!BD111,FALSE)</f>
        <v>32580</v>
      </c>
      <c r="I111">
        <v>0</v>
      </c>
      <c r="J111">
        <f>HLOOKUP(Results!E$4,Targeting!$C$3:$F$249,Targeting!$G111,FALSE)</f>
        <v>6574</v>
      </c>
      <c r="K111" s="89">
        <f>IF(AND(OR(Calculations!$E$2="Orkney Health Board",Calculations!$E$2="Orkney Islands Local Authority"),$F111=1),0,IF(AND(OR(Calculations!$E$2="Shetland Health Board",Calculations!$E$2="Western Isles Health Board",Calculations!$E$2="Shetland Islands Local Authority",Calculations!$E$2="Eilean Siar Local Authority"),OR($F111=1,$F111=5)),0,new_ci(VALUE(LEFT(Options!$B$24,2)),$C111,$E111,$F111,2016,$I111,1,$H111,$G111*$H111,Options!$B$8)))</f>
        <v>484.49670308819998</v>
      </c>
      <c r="L111" s="90">
        <f>IF(AND(OR(Calculations!$E$2="Orkney Health Board",Calculations!$E$2="Orkney Islands Local Authority"),$F111=1),0,IF(AND(OR(Calculations!$E$2="Shetland Health Board",Calculations!$E$2="Western Isles Health Board",Calculations!$E$2="Shetland Islands Local Authority",Calculations!$E$2="Eilean Siar Local Authority"),OR($F111=1,$F111=5)),0,new_ci(VALUE(LEFT(Options!$B$24,2)),$C111,$E111,$F111,2016,$I111+$J111,1,$H111,$G111*$H111,Options!$B$8)))</f>
        <v>467.95244781000002</v>
      </c>
      <c r="M111" s="83">
        <f>IF(AND(OR(Calculations!$E$2="Orkney Health Board",Calculations!$E$2="Orkney Islands Local Authority"),$F111=1),0,IF(AND(OR(Calculations!$E$2="Shetland Health Board",Calculations!$E$2="Western Isles Health Board",Calculations!$E$2="Shetland Islands Local Authority",Calculations!$E$2="Eilean Siar Local Authority"),OR($F111=1,$F111=5)),0,new_yllv2(VALUE(LEFT(Options!$B$24,2)),$C111,$D111,$E111,$F111,2016,$I111,1,$H111,$G111*$H111,Options!$B$8)))</f>
        <v>8299.4299773910006</v>
      </c>
      <c r="N111" s="84">
        <f>IF(AND(OR(Calculations!$E$2="Orkney Health Board",Calculations!$E$2="Orkney Islands Local Authority"),$F111=1),0,IF(AND(OR(Calculations!$E$2="Shetland Health Board",Calculations!$E$2="Western Isles Health Board",Calculations!$E$2="Shetland Islands Local Authority",Calculations!$E$2="Eilean Siar Local Authority"),OR($F111=1,$F111=5)),0,new_yllv2(VALUE(LEFT(Options!$B$24,2)),$C111,$D111,$E111,$F111,2016,$I111+$J111,1,$H111,$G111*$H111,Options!$B$8)))</f>
        <v>8016.0268348425998</v>
      </c>
      <c r="O111" s="90">
        <f>IF(AND(OR(Calculations!$E$2="Orkney Health Board",Calculations!$E$2="Orkney Islands Local Authority"),$F111=1),0,IF(AND(OR(Calculations!$E$2="Shetland Health Board",Calculations!$E$2="Western Isles Health Board",Calculations!$E$2="Shetland Islands Local Authority",Calculations!$E$2="Eilean Siar Local Authority"),OR($F111=1,$F111=5)),0,hosp_count(VALUE(LEFT(Options!$B$24,2)),$C111,$E111,$F111,2016,$I111,1,$H111,$G111*$H111, Options!$B$8)))</f>
        <v>13110.408911123999</v>
      </c>
      <c r="P111" s="90">
        <f>IF(AND(OR(Calculations!$E$2="Orkney Health Board",Calculations!$E$2="Orkney Islands Local Authority"),$F111=1),0,IF(AND(OR(Calculations!$E$2="Shetland Health Board",Calculations!$E$2="Western Isles Health Board",Calculations!$E$2="Shetland Islands Local Authority",Calculations!$E$2="Eilean Siar Local Authority"),OR($F111=1,$F111=5)),0,hosp_count(VALUE(LEFT(Options!$B$24,2)),$C111,$E111,$F111,2016,$I111+$J111,1,$H111,$G111*$H111, Options!$B$8)))</f>
        <v>13037.8192793413</v>
      </c>
      <c r="Q111" s="83">
        <f>IF(AND(OR(Calculations!$E$2="Orkney Health Board",Calculations!$E$2="Orkney Islands Local Authority"),$F111=1),0,IF(AND(OR(Calculations!$E$2="Shetland Health Board",Calculations!$E$2="Western Isles Health Board",Calculations!$E$2="Shetland Islands Local Authority",Calculations!$E$2="Eilean Siar Local Authority"),OR($F111=1,$F111=5)),0,prem_mort(VALUE(LEFT(Options!$B$24,2)),$C111,$E111,$F111,2016,$I111,1,$H111,$G111*$H111,Options!$B$8)))</f>
        <v>484.49670308819998</v>
      </c>
      <c r="R111" s="84">
        <f>IF(AND(OR(Calculations!$E$2="Orkney Health Board",Calculations!$E$2="Orkney Islands Local Authority"),$F111=1),0,IF(AND(OR(Calculations!$E$2="Shetland Health Board",Calculations!$E$2="Western Isles Health Board",Calculations!$E$2="Shetland Islands Local Authority",Calculations!$E$2="Eilean Siar Local Authority"),OR($F111=1,$F111=5)),0,prem_mort(VALUE(LEFT(Options!$B$24,2)),$C111,$E111,$F111,2016,$I111+$J111,1,$H111,$G111*$H111,Options!$B$8)))</f>
        <v>467.95244781000002</v>
      </c>
      <c r="S111" s="83">
        <f t="shared" si="129"/>
        <v>1487.0985361823202</v>
      </c>
      <c r="T111" s="75">
        <f t="shared" si="130"/>
        <v>1436.3181332412523</v>
      </c>
      <c r="U111" s="75">
        <f t="shared" si="131"/>
        <v>25474.002386098837</v>
      </c>
      <c r="V111" s="75">
        <f t="shared" si="132"/>
        <v>24604.133931376917</v>
      </c>
      <c r="W111" s="75">
        <f t="shared" si="133"/>
        <v>40240.665779999996</v>
      </c>
      <c r="X111" s="75">
        <f t="shared" si="134"/>
        <v>40017.861508107118</v>
      </c>
      <c r="Y111" s="75">
        <f t="shared" si="135"/>
        <v>1487.0985361823202</v>
      </c>
      <c r="Z111" s="84">
        <f t="shared" si="136"/>
        <v>1436.3181332412523</v>
      </c>
      <c r="AA111" s="83">
        <f t="shared" si="137"/>
        <v>8179041.9490027614</v>
      </c>
      <c r="AB111" s="75">
        <f t="shared" si="138"/>
        <v>7899749.7328268876</v>
      </c>
      <c r="AC111" s="75">
        <f t="shared" si="139"/>
        <v>140107013.12354359</v>
      </c>
      <c r="AD111" s="75">
        <f t="shared" si="124"/>
        <v>135322736.62257305</v>
      </c>
      <c r="AE111" s="75">
        <f t="shared" si="140"/>
        <v>221323661.78999996</v>
      </c>
      <c r="AF111" s="75">
        <f t="shared" si="141"/>
        <v>220098238.29458916</v>
      </c>
      <c r="AG111" s="75">
        <f t="shared" si="142"/>
        <v>8179041.9490027614</v>
      </c>
      <c r="AH111" s="75">
        <f t="shared" si="143"/>
        <v>7899749.7328268876</v>
      </c>
      <c r="AI111" s="84">
        <v>5500</v>
      </c>
      <c r="AJ111" s="133"/>
      <c r="AK111" s="134"/>
      <c r="AL111" s="75"/>
      <c r="AM111" s="75"/>
      <c r="AN111" s="134"/>
      <c r="AO111" s="134"/>
      <c r="AP111" s="75"/>
      <c r="AQ111" s="84"/>
    </row>
    <row r="112" spans="1:43" x14ac:dyDescent="0.35">
      <c r="B112" s="5" t="s">
        <v>73</v>
      </c>
      <c r="C112" s="15">
        <v>71.938164</v>
      </c>
      <c r="D112" s="15">
        <v>86.248159999999999</v>
      </c>
      <c r="E112" t="s">
        <v>171</v>
      </c>
      <c r="F112">
        <v>2</v>
      </c>
      <c r="G112" s="15">
        <f>HLOOKUP(Calculations!$E$2,'Prevalence Rates'!$C$3:$BC$249,'Prevalence Rates'!$BD112,FALSE)</f>
        <v>0.38362800169055994</v>
      </c>
      <c r="H112">
        <f>HLOOKUP(Calculations!$E$2,'Population 2016'!$C$3:$BC$249,'Population 2016'!BD112,FALSE)</f>
        <v>25764</v>
      </c>
      <c r="I112">
        <v>0</v>
      </c>
      <c r="J112">
        <f>HLOOKUP(Results!E$4,Targeting!$C$3:$F$249,Targeting!$G112,FALSE)</f>
        <v>5199</v>
      </c>
      <c r="K112" s="89">
        <f>IF(AND(OR(Calculations!$E$2="Orkney Health Board",Calculations!$E$2="Orkney Islands Local Authority"),$F112=1),0,IF(AND(OR(Calculations!$E$2="Shetland Health Board",Calculations!$E$2="Western Isles Health Board",Calculations!$E$2="Shetland Islands Local Authority",Calculations!$E$2="Eilean Siar Local Authority"),OR($F112=1,$F112=5)),0,new_ci(VALUE(LEFT(Options!$B$24,2)),$C112,$E112,$F112,2016,$I112,1,$H112,$G112*$H112,Options!$B$8)))</f>
        <v>577.55180738820002</v>
      </c>
      <c r="L112" s="90">
        <f>IF(AND(OR(Calculations!$E$2="Orkney Health Board",Calculations!$E$2="Orkney Islands Local Authority"),$F112=1),0,IF(AND(OR(Calculations!$E$2="Shetland Health Board",Calculations!$E$2="Western Isles Health Board",Calculations!$E$2="Shetland Islands Local Authority",Calculations!$E$2="Eilean Siar Local Authority"),OR($F112=1,$F112=5)),0,new_ci(VALUE(LEFT(Options!$B$24,2)),$C112,$E112,$F112,2016,$I112+$J112,1,$H112,$G112*$H112,Options!$B$8)))</f>
        <v>557.9418594174</v>
      </c>
      <c r="M112" s="83">
        <f>IF(AND(OR(Calculations!$E$2="Orkney Health Board",Calculations!$E$2="Orkney Islands Local Authority"),$F112=1),0,IF(AND(OR(Calculations!$E$2="Shetland Health Board",Calculations!$E$2="Western Isles Health Board",Calculations!$E$2="Shetland Islands Local Authority",Calculations!$E$2="Eilean Siar Local Authority"),OR($F112=1,$F112=5)),0,new_yllv2(VALUE(LEFT(Options!$B$24,2)),$C112,$D112,$E112,$F112,2016,$I112,1,$H112,$G112*$H112,Options!$B$8)))</f>
        <v>7687.2122461297004</v>
      </c>
      <c r="N112" s="84">
        <f>IF(AND(OR(Calculations!$E$2="Orkney Health Board",Calculations!$E$2="Orkney Islands Local Authority"),$F112=1),0,IF(AND(OR(Calculations!$E$2="Shetland Health Board",Calculations!$E$2="Western Isles Health Board",Calculations!$E$2="Shetland Islands Local Authority",Calculations!$E$2="Eilean Siar Local Authority"),OR($F112=1,$F112=5)),0,new_yllv2(VALUE(LEFT(Options!$B$24,2)),$C112,$D112,$E112,$F112,2016,$I112+$J112,1,$H112,$G112*$H112,Options!$B$8)))</f>
        <v>7426.2039170782</v>
      </c>
      <c r="O112" s="90">
        <f>IF(AND(OR(Calculations!$E$2="Orkney Health Board",Calculations!$E$2="Orkney Islands Local Authority"),$F112=1),0,IF(AND(OR(Calculations!$E$2="Shetland Health Board",Calculations!$E$2="Western Isles Health Board",Calculations!$E$2="Shetland Islands Local Authority",Calculations!$E$2="Eilean Siar Local Authority"),OR($F112=1,$F112=5)),0,hosp_count(VALUE(LEFT(Options!$B$24,2)),$C112,$E112,$F112,2016,$I112,1,$H112,$G112*$H112, Options!$B$8)))</f>
        <v>11719.9333841844</v>
      </c>
      <c r="P112" s="90">
        <f>IF(AND(OR(Calculations!$E$2="Orkney Health Board",Calculations!$E$2="Orkney Islands Local Authority"),$F112=1),0,IF(AND(OR(Calculations!$E$2="Shetland Health Board",Calculations!$E$2="Western Isles Health Board",Calculations!$E$2="Shetland Islands Local Authority",Calculations!$E$2="Eilean Siar Local Authority"),OR($F112=1,$F112=5)),0,hosp_count(VALUE(LEFT(Options!$B$24,2)),$C112,$E112,$F112,2016,$I112+$J112,1,$H112,$G112*$H112, Options!$B$8)))</f>
        <v>11655.0383588776</v>
      </c>
      <c r="Q112" s="83">
        <f>IF(AND(OR(Calculations!$E$2="Orkney Health Board",Calculations!$E$2="Orkney Islands Local Authority"),$F112=1),0,IF(AND(OR(Calculations!$E$2="Shetland Health Board",Calculations!$E$2="Western Isles Health Board",Calculations!$E$2="Shetland Islands Local Authority",Calculations!$E$2="Eilean Siar Local Authority"),OR($F112=1,$F112=5)),0,prem_mort(VALUE(LEFT(Options!$B$24,2)),$C112,$E112,$F112,2016,$I112,1,$H112,$G112*$H112,Options!$B$8)))</f>
        <v>577.55180738820002</v>
      </c>
      <c r="R112" s="84">
        <f>IF(AND(OR(Calculations!$E$2="Orkney Health Board",Calculations!$E$2="Orkney Islands Local Authority"),$F112=1),0,IF(AND(OR(Calculations!$E$2="Shetland Health Board",Calculations!$E$2="Western Isles Health Board",Calculations!$E$2="Shetland Islands Local Authority",Calculations!$E$2="Eilean Siar Local Authority"),OR($F112=1,$F112=5)),0,prem_mort(VALUE(LEFT(Options!$B$24,2)),$C112,$E112,$F112,2016,$I112+$J112,1,$H112,$G112*$H112,Options!$B$8)))</f>
        <v>557.9418594174</v>
      </c>
      <c r="S112" s="83">
        <f t="shared" si="129"/>
        <v>2241.7008515300422</v>
      </c>
      <c r="T112" s="75">
        <f t="shared" si="130"/>
        <v>2165.5870960153702</v>
      </c>
      <c r="U112" s="75">
        <f t="shared" si="131"/>
        <v>29837.029367061405</v>
      </c>
      <c r="V112" s="75">
        <f t="shared" si="132"/>
        <v>28823.955585616368</v>
      </c>
      <c r="W112" s="75">
        <f t="shared" si="133"/>
        <v>45489.572210000006</v>
      </c>
      <c r="X112" s="75">
        <f t="shared" si="134"/>
        <v>45237.689640108678</v>
      </c>
      <c r="Y112" s="75">
        <f t="shared" si="135"/>
        <v>2241.7008515300422</v>
      </c>
      <c r="Z112" s="84">
        <f t="shared" si="136"/>
        <v>2165.5870960153702</v>
      </c>
      <c r="AA112" s="83">
        <f t="shared" si="137"/>
        <v>11208504.257650211</v>
      </c>
      <c r="AB112" s="75">
        <f t="shared" si="138"/>
        <v>10827935.480076851</v>
      </c>
      <c r="AC112" s="75">
        <f t="shared" si="139"/>
        <v>149185146.83530703</v>
      </c>
      <c r="AD112" s="75">
        <f t="shared" si="124"/>
        <v>144119777.92808184</v>
      </c>
      <c r="AE112" s="75">
        <f t="shared" si="140"/>
        <v>227447861.05000004</v>
      </c>
      <c r="AF112" s="75">
        <f t="shared" si="141"/>
        <v>226188448.2005434</v>
      </c>
      <c r="AG112" s="75">
        <f t="shared" si="142"/>
        <v>11208504.257650211</v>
      </c>
      <c r="AH112" s="75">
        <f t="shared" si="143"/>
        <v>10827935.480076851</v>
      </c>
      <c r="AI112" s="84">
        <v>5000</v>
      </c>
      <c r="AJ112" s="133"/>
      <c r="AK112" s="134"/>
      <c r="AL112" s="75"/>
      <c r="AM112" s="75"/>
      <c r="AN112" s="134"/>
      <c r="AO112" s="134"/>
      <c r="AP112" s="75"/>
      <c r="AQ112" s="84"/>
    </row>
    <row r="113" spans="2:43" x14ac:dyDescent="0.35">
      <c r="B113" s="5" t="s">
        <v>74</v>
      </c>
      <c r="C113" s="15">
        <v>76.942824999999999</v>
      </c>
      <c r="D113" s="15">
        <v>87.812830000000005</v>
      </c>
      <c r="E113" t="s">
        <v>171</v>
      </c>
      <c r="F113">
        <v>2</v>
      </c>
      <c r="G113" s="15">
        <f>HLOOKUP(Calculations!$E$2,'Prevalence Rates'!$C$3:$BC$249,'Prevalence Rates'!$BD113,FALSE)</f>
        <v>0.32188529179989944</v>
      </c>
      <c r="H113">
        <f>HLOOKUP(Calculations!$E$2,'Population 2016'!$C$3:$BC$249,'Population 2016'!BD113,FALSE)</f>
        <v>22167</v>
      </c>
      <c r="I113">
        <v>0</v>
      </c>
      <c r="J113">
        <f>HLOOKUP(Results!E$4,Targeting!$C$3:$F$249,Targeting!$G113,FALSE)</f>
        <v>4473</v>
      </c>
      <c r="K113" s="89">
        <f>IF(AND(OR(Calculations!$E$2="Orkney Health Board",Calculations!$E$2="Orkney Islands Local Authority"),$F113=1),0,IF(AND(OR(Calculations!$E$2="Shetland Health Board",Calculations!$E$2="Western Isles Health Board",Calculations!$E$2="Shetland Islands Local Authority",Calculations!$E$2="Eilean Siar Local Authority"),OR($F113=1,$F113=5)),0,new_ci(VALUE(LEFT(Options!$B$24,2)),$C113,$E113,$F113,2016,$I113,1,$H113,$G113*$H113,Options!$B$8)))</f>
        <v>755.66631941050002</v>
      </c>
      <c r="L113" s="90">
        <f>IF(AND(OR(Calculations!$E$2="Orkney Health Board",Calculations!$E$2="Orkney Islands Local Authority"),$F113=1),0,IF(AND(OR(Calculations!$E$2="Shetland Health Board",Calculations!$E$2="Western Isles Health Board",Calculations!$E$2="Shetland Islands Local Authority",Calculations!$E$2="Eilean Siar Local Authority"),OR($F113=1,$F113=5)),0,new_ci(VALUE(LEFT(Options!$B$24,2)),$C113,$E113,$F113,2016,$I113+$J113,1,$H113,$G113*$H113,Options!$B$8)))</f>
        <v>729.29707281310004</v>
      </c>
      <c r="M113" s="83">
        <f>IF(AND(OR(Calculations!$E$2="Orkney Health Board",Calculations!$E$2="Orkney Islands Local Authority"),$F113=1),0,IF(AND(OR(Calculations!$E$2="Shetland Health Board",Calculations!$E$2="Western Isles Health Board",Calculations!$E$2="Shetland Islands Local Authority",Calculations!$E$2="Eilean Siar Local Authority"),OR($F113=1,$F113=5)),0,new_yllv2(VALUE(LEFT(Options!$B$24,2)),$C113,$D113,$E113,$F113,2016,$I113,1,$H113,$G113*$H113,Options!$B$8)))</f>
        <v>7458.4303509131996</v>
      </c>
      <c r="N113" s="84">
        <f>IF(AND(OR(Calculations!$E$2="Orkney Health Board",Calculations!$E$2="Orkney Islands Local Authority"),$F113=1),0,IF(AND(OR(Calculations!$E$2="Shetland Health Board",Calculations!$E$2="Western Isles Health Board",Calculations!$E$2="Shetland Islands Local Authority",Calculations!$E$2="Eilean Siar Local Authority"),OR($F113=1,$F113=5)),0,new_yllv2(VALUE(LEFT(Options!$B$24,2)),$C113,$D113,$E113,$F113,2016,$I113+$J113,1,$H113,$G113*$H113,Options!$B$8)))</f>
        <v>7198.1657551506996</v>
      </c>
      <c r="O113" s="90">
        <f>IF(AND(OR(Calculations!$E$2="Orkney Health Board",Calculations!$E$2="Orkney Islands Local Authority"),$F113=1),0,IF(AND(OR(Calculations!$E$2="Shetland Health Board",Calculations!$E$2="Western Isles Health Board",Calculations!$E$2="Shetland Islands Local Authority",Calculations!$E$2="Eilean Siar Local Authority"),OR($F113=1,$F113=5)),0,hosp_count(VALUE(LEFT(Options!$B$24,2)),$C113,$E113,$F113,2016,$I113,1,$H113,$G113*$H113, Options!$B$8)))</f>
        <v>11436.4236510261</v>
      </c>
      <c r="P113" s="90">
        <f>IF(AND(OR(Calculations!$E$2="Orkney Health Board",Calculations!$E$2="Orkney Islands Local Authority"),$F113=1),0,IF(AND(OR(Calculations!$E$2="Shetland Health Board",Calculations!$E$2="Western Isles Health Board",Calculations!$E$2="Shetland Islands Local Authority",Calculations!$E$2="Eilean Siar Local Authority"),OR($F113=1,$F113=5)),0,hosp_count(VALUE(LEFT(Options!$B$24,2)),$C113,$E113,$F113,2016,$I113+$J113,1,$H113,$G113*$H113, Options!$B$8)))</f>
        <v>11371.9985319114</v>
      </c>
      <c r="Q113" s="83">
        <f>IF(AND(OR(Calculations!$E$2="Orkney Health Board",Calculations!$E$2="Orkney Islands Local Authority"),$F113=1),0,IF(AND(OR(Calculations!$E$2="Shetland Health Board",Calculations!$E$2="Western Isles Health Board",Calculations!$E$2="Shetland Islands Local Authority",Calculations!$E$2="Eilean Siar Local Authority"),OR($F113=1,$F113=5)),0,prem_mort(VALUE(LEFT(Options!$B$24,2)),$C113,$E113,$F113,2016,$I113,1,$H113,$G113*$H113,Options!$B$8)))</f>
        <v>0</v>
      </c>
      <c r="R113" s="84">
        <f>IF(AND(OR(Calculations!$E$2="Orkney Health Board",Calculations!$E$2="Orkney Islands Local Authority"),$F113=1),0,IF(AND(OR(Calculations!$E$2="Shetland Health Board",Calculations!$E$2="Western Isles Health Board",Calculations!$E$2="Shetland Islands Local Authority",Calculations!$E$2="Eilean Siar Local Authority"),OR($F113=1,$F113=5)),0,prem_mort(VALUE(LEFT(Options!$B$24,2)),$C113,$E113,$F113,2016,$I113+$J113,1,$H113,$G113*$H113,Options!$B$8)))</f>
        <v>0</v>
      </c>
      <c r="S113" s="83">
        <f t="shared" si="129"/>
        <v>3408.9697271191412</v>
      </c>
      <c r="T113" s="75">
        <f t="shared" si="130"/>
        <v>3290.012508743177</v>
      </c>
      <c r="U113" s="75">
        <f t="shared" si="131"/>
        <v>33646.54825151441</v>
      </c>
      <c r="V113" s="75">
        <f t="shared" si="132"/>
        <v>32472.439911357873</v>
      </c>
      <c r="W113" s="75">
        <f t="shared" si="133"/>
        <v>51592.112829999991</v>
      </c>
      <c r="X113" s="75">
        <f t="shared" si="134"/>
        <v>51301.477565351197</v>
      </c>
      <c r="Y113" s="75">
        <f t="shared" si="135"/>
        <v>0</v>
      </c>
      <c r="Z113" s="84">
        <f t="shared" si="136"/>
        <v>0</v>
      </c>
      <c r="AA113" s="83">
        <f t="shared" si="137"/>
        <v>13635878.908476565</v>
      </c>
      <c r="AB113" s="75">
        <f t="shared" si="138"/>
        <v>13160050.034972709</v>
      </c>
      <c r="AC113" s="75">
        <f t="shared" si="139"/>
        <v>134586193.00605765</v>
      </c>
      <c r="AD113" s="75">
        <f t="shared" si="124"/>
        <v>129889759.64543149</v>
      </c>
      <c r="AE113" s="75">
        <f t="shared" si="140"/>
        <v>206368451.31999996</v>
      </c>
      <c r="AF113" s="75">
        <f t="shared" si="141"/>
        <v>205205910.26140478</v>
      </c>
      <c r="AG113" s="75">
        <f t="shared" si="142"/>
        <v>0</v>
      </c>
      <c r="AH113" s="75">
        <f t="shared" si="143"/>
        <v>0</v>
      </c>
      <c r="AI113" s="84">
        <v>4000</v>
      </c>
      <c r="AJ113" s="133"/>
      <c r="AK113" s="134"/>
      <c r="AL113" s="75"/>
      <c r="AM113" s="75"/>
      <c r="AN113" s="134"/>
      <c r="AO113" s="134"/>
      <c r="AP113" s="75"/>
      <c r="AQ113" s="84"/>
    </row>
    <row r="114" spans="2:43" x14ac:dyDescent="0.35">
      <c r="B114" s="5" t="s">
        <v>75</v>
      </c>
      <c r="C114" s="15">
        <v>81.856712000000002</v>
      </c>
      <c r="D114" s="15">
        <v>89.736710000000002</v>
      </c>
      <c r="E114" t="s">
        <v>171</v>
      </c>
      <c r="F114">
        <v>2</v>
      </c>
      <c r="G114" s="15">
        <f>HLOOKUP(Calculations!$E$2,'Prevalence Rates'!$C$3:$BC$249,'Prevalence Rates'!$BD114,FALSE)</f>
        <v>0.32188529179989944</v>
      </c>
      <c r="H114">
        <f>HLOOKUP(Calculations!$E$2,'Population 2016'!$C$3:$BC$249,'Population 2016'!BD114,FALSE)</f>
        <v>17470</v>
      </c>
      <c r="I114">
        <v>0</v>
      </c>
      <c r="J114">
        <f>HLOOKUP(Results!E$4,Targeting!$C$3:$F$249,Targeting!$G114,FALSE)</f>
        <v>3525</v>
      </c>
      <c r="K114" s="89">
        <f>IF(AND(OR(Calculations!$E$2="Orkney Health Board",Calculations!$E$2="Orkney Islands Local Authority"),$F114=1),0,IF(AND(OR(Calculations!$E$2="Shetland Health Board",Calculations!$E$2="Western Isles Health Board",Calculations!$E$2="Shetland Islands Local Authority",Calculations!$E$2="Eilean Siar Local Authority"),OR($F114=1,$F114=5)),0,new_ci(VALUE(LEFT(Options!$B$24,2)),$C114,$E114,$F114,2016,$I114,1,$H114,$G114*$H114,Options!$B$8)))</f>
        <v>895.81961121289999</v>
      </c>
      <c r="L114" s="90">
        <f>IF(AND(OR(Calculations!$E$2="Orkney Health Board",Calculations!$E$2="Orkney Islands Local Authority"),$F114=1),0,IF(AND(OR(Calculations!$E$2="Shetland Health Board",Calculations!$E$2="Western Isles Health Board",Calculations!$E$2="Shetland Islands Local Authority",Calculations!$E$2="Eilean Siar Local Authority"),OR($F114=1,$F114=5)),0,new_ci(VALUE(LEFT(Options!$B$24,2)),$C114,$E114,$F114,2016,$I114+$J114,1,$H114,$G114*$H114,Options!$B$8)))</f>
        <v>865.00925459539997</v>
      </c>
      <c r="M114" s="83">
        <f>IF(AND(OR(Calculations!$E$2="Orkney Health Board",Calculations!$E$2="Orkney Islands Local Authority"),$F114=1),0,IF(AND(OR(Calculations!$E$2="Shetland Health Board",Calculations!$E$2="Western Isles Health Board",Calculations!$E$2="Shetland Islands Local Authority",Calculations!$E$2="Eilean Siar Local Authority"),OR($F114=1,$F114=5)),0,new_yllv2(VALUE(LEFT(Options!$B$24,2)),$C114,$D114,$E114,$F114,2016,$I114,1,$H114,$G114*$H114,Options!$B$8)))</f>
        <v>6163.2371335055004</v>
      </c>
      <c r="N114" s="84">
        <f>IF(AND(OR(Calculations!$E$2="Orkney Health Board",Calculations!$E$2="Orkney Islands Local Authority"),$F114=1),0,IF(AND(OR(Calculations!$E$2="Shetland Health Board",Calculations!$E$2="Western Isles Health Board",Calculations!$E$2="Shetland Islands Local Authority",Calculations!$E$2="Eilean Siar Local Authority"),OR($F114=1,$F114=5)),0,new_yllv2(VALUE(LEFT(Options!$B$24,2)),$C114,$D114,$E114,$F114,2016,$I114+$J114,1,$H114,$G114*$H114,Options!$B$8)))</f>
        <v>5951.2619415977997</v>
      </c>
      <c r="O114" s="90">
        <f>IF(AND(OR(Calculations!$E$2="Orkney Health Board",Calculations!$E$2="Orkney Islands Local Authority"),$F114=1),0,IF(AND(OR(Calculations!$E$2="Shetland Health Board",Calculations!$E$2="Western Isles Health Board",Calculations!$E$2="Shetland Islands Local Authority",Calculations!$E$2="Eilean Siar Local Authority"),OR($F114=1,$F114=5)),0,hosp_count(VALUE(LEFT(Options!$B$24,2)),$C114,$E114,$F114,2016,$I114,1,$H114,$G114*$H114, Options!$B$8)))</f>
        <v>10198.963905691</v>
      </c>
      <c r="P114" s="90">
        <f>IF(AND(OR(Calculations!$E$2="Orkney Health Board",Calculations!$E$2="Orkney Islands Local Authority"),$F114=1),0,IF(AND(OR(Calculations!$E$2="Shetland Health Board",Calculations!$E$2="Western Isles Health Board",Calculations!$E$2="Shetland Islands Local Authority",Calculations!$E$2="Eilean Siar Local Authority"),OR($F114=1,$F114=5)),0,hosp_count(VALUE(LEFT(Options!$B$24,2)),$C114,$E114,$F114,2016,$I114+$J114,1,$H114,$G114*$H114, Options!$B$8)))</f>
        <v>10141.513210429801</v>
      </c>
      <c r="Q114" s="83">
        <f>IF(AND(OR(Calculations!$E$2="Orkney Health Board",Calculations!$E$2="Orkney Islands Local Authority"),$F114=1),0,IF(AND(OR(Calculations!$E$2="Shetland Health Board",Calculations!$E$2="Western Isles Health Board",Calculations!$E$2="Shetland Islands Local Authority",Calculations!$E$2="Eilean Siar Local Authority"),OR($F114=1,$F114=5)),0,prem_mort(VALUE(LEFT(Options!$B$24,2)),$C114,$E114,$F114,2016,$I114,1,$H114,$G114*$H114,Options!$B$8)))</f>
        <v>0</v>
      </c>
      <c r="R114" s="84">
        <f>IF(AND(OR(Calculations!$E$2="Orkney Health Board",Calculations!$E$2="Orkney Islands Local Authority"),$F114=1),0,IF(AND(OR(Calculations!$E$2="Shetland Health Board",Calculations!$E$2="Western Isles Health Board",Calculations!$E$2="Shetland Islands Local Authority",Calculations!$E$2="Eilean Siar Local Authority"),OR($F114=1,$F114=5)),0,prem_mort(VALUE(LEFT(Options!$B$24,2)),$C114,$E114,$F114,2016,$I114+$J114,1,$H114,$G114*$H114,Options!$B$8)))</f>
        <v>0</v>
      </c>
      <c r="S114" s="83">
        <f t="shared" si="129"/>
        <v>5127.759652048655</v>
      </c>
      <c r="T114" s="75">
        <f t="shared" si="130"/>
        <v>4951.3981373520319</v>
      </c>
      <c r="U114" s="75">
        <f t="shared" si="131"/>
        <v>35278.976150575276</v>
      </c>
      <c r="V114" s="75">
        <f t="shared" si="132"/>
        <v>34065.609282185462</v>
      </c>
      <c r="W114" s="75">
        <f t="shared" si="133"/>
        <v>58379.873530000004</v>
      </c>
      <c r="X114" s="75">
        <f t="shared" si="134"/>
        <v>58051.020094045794</v>
      </c>
      <c r="Y114" s="75">
        <f t="shared" si="135"/>
        <v>0</v>
      </c>
      <c r="Z114" s="84">
        <f t="shared" si="136"/>
        <v>0</v>
      </c>
      <c r="AA114" s="83">
        <f t="shared" si="137"/>
        <v>12819399.130121637</v>
      </c>
      <c r="AB114" s="75">
        <f t="shared" si="138"/>
        <v>12378495.343380081</v>
      </c>
      <c r="AC114" s="75">
        <f t="shared" si="139"/>
        <v>88197440.376438186</v>
      </c>
      <c r="AD114" s="75">
        <f t="shared" si="124"/>
        <v>85164023.205463648</v>
      </c>
      <c r="AE114" s="75">
        <f t="shared" si="140"/>
        <v>145949683.82500002</v>
      </c>
      <c r="AF114" s="75">
        <f t="shared" si="141"/>
        <v>145127550.23511449</v>
      </c>
      <c r="AG114" s="75">
        <f t="shared" si="142"/>
        <v>0</v>
      </c>
      <c r="AH114" s="75">
        <f t="shared" si="143"/>
        <v>0</v>
      </c>
      <c r="AI114" s="84">
        <v>2500</v>
      </c>
      <c r="AJ114" s="133"/>
      <c r="AK114" s="134"/>
      <c r="AL114" s="75"/>
      <c r="AM114" s="75"/>
      <c r="AN114" s="134"/>
      <c r="AO114" s="134"/>
      <c r="AP114" s="75"/>
      <c r="AQ114" s="84"/>
    </row>
    <row r="115" spans="2:43" x14ac:dyDescent="0.35">
      <c r="B115" s="5" t="s">
        <v>81</v>
      </c>
      <c r="C115" s="15">
        <v>86.730819999999994</v>
      </c>
      <c r="D115" s="15">
        <v>92.220819999999989</v>
      </c>
      <c r="E115" t="s">
        <v>171</v>
      </c>
      <c r="F115">
        <v>2</v>
      </c>
      <c r="G115" s="15">
        <f>HLOOKUP(Calculations!$E$2,'Prevalence Rates'!$C$3:$BC$249,'Prevalence Rates'!$BD115,FALSE)</f>
        <v>0.32188529179989944</v>
      </c>
      <c r="H115">
        <f>HLOOKUP(Calculations!$E$2,'Population 2016'!$C$3:$BC$249,'Population 2016'!BD115,FALSE)</f>
        <v>10411</v>
      </c>
      <c r="I115">
        <v>0</v>
      </c>
      <c r="J115">
        <f>HLOOKUP(Results!E$4,Targeting!$C$3:$F$249,Targeting!$G115,FALSE)</f>
        <v>2101</v>
      </c>
      <c r="K115" s="89">
        <f>IF(AND(OR(Calculations!$E$2="Orkney Health Board",Calculations!$E$2="Orkney Islands Local Authority"),$F115=1),0,IF(AND(OR(Calculations!$E$2="Shetland Health Board",Calculations!$E$2="Western Isles Health Board",Calculations!$E$2="Shetland Islands Local Authority",Calculations!$E$2="Eilean Siar Local Authority"),OR($F115=1,$F115=5)),0,new_ci(VALUE(LEFT(Options!$B$24,2)),$C115,$E115,$F115,2016,$I115,1,$H115,$G115*$H115,Options!$B$8)))</f>
        <v>796.47056399689995</v>
      </c>
      <c r="L115" s="90">
        <f>IF(AND(OR(Calculations!$E$2="Orkney Health Board",Calculations!$E$2="Orkney Islands Local Authority"),$F115=1),0,IF(AND(OR(Calculations!$E$2="Shetland Health Board",Calculations!$E$2="Western Isles Health Board",Calculations!$E$2="Shetland Islands Local Authority",Calculations!$E$2="Eilean Siar Local Authority"),OR($F115=1,$F115=5)),0,new_ci(VALUE(LEFT(Options!$B$24,2)),$C115,$E115,$F115,2016,$I115+$J115,1,$H115,$G115*$H115,Options!$B$8)))</f>
        <v>769.66302173650001</v>
      </c>
      <c r="M115" s="83">
        <f>IF(AND(OR(Calculations!$E$2="Orkney Health Board",Calculations!$E$2="Orkney Islands Local Authority"),$F115=1),0,IF(AND(OR(Calculations!$E$2="Shetland Health Board",Calculations!$E$2="Western Isles Health Board",Calculations!$E$2="Shetland Islands Local Authority",Calculations!$E$2="Eilean Siar Local Authority"),OR($F115=1,$F115=5)),0,new_yllv2(VALUE(LEFT(Options!$B$24,2)),$C115,$D115,$E115,$F115,2016,$I115,1,$H115,$G115*$H115,Options!$B$8)))</f>
        <v>3576.1528323460998</v>
      </c>
      <c r="N115" s="84">
        <f>IF(AND(OR(Calculations!$E$2="Orkney Health Board",Calculations!$E$2="Orkney Islands Local Authority"),$F115=1),0,IF(AND(OR(Calculations!$E$2="Shetland Health Board",Calculations!$E$2="Western Isles Health Board",Calculations!$E$2="Shetland Islands Local Authority",Calculations!$E$2="Eilean Siar Local Authority"),OR($F115=1,$F115=5)),0,new_yllv2(VALUE(LEFT(Options!$B$24,2)),$C115,$D115,$E115,$F115,2016,$I115+$J115,1,$H115,$G115*$H115,Options!$B$8)))</f>
        <v>3455.7869675969</v>
      </c>
      <c r="O115" s="90">
        <f>IF(AND(OR(Calculations!$E$2="Orkney Health Board",Calculations!$E$2="Orkney Islands Local Authority"),$F115=1),0,IF(AND(OR(Calculations!$E$2="Shetland Health Board",Calculations!$E$2="Western Isles Health Board",Calculations!$E$2="Shetland Islands Local Authority",Calculations!$E$2="Eilean Siar Local Authority"),OR($F115=1,$F115=5)),0,hosp_count(VALUE(LEFT(Options!$B$24,2)),$C115,$E115,$F115,2016,$I115,1,$H115,$G115*$H115, Options!$B$8)))</f>
        <v>6870.6983567419002</v>
      </c>
      <c r="P115" s="90">
        <f>IF(AND(OR(Calculations!$E$2="Orkney Health Board",Calculations!$E$2="Orkney Islands Local Authority"),$F115=1),0,IF(AND(OR(Calculations!$E$2="Shetland Health Board",Calculations!$E$2="Western Isles Health Board",Calculations!$E$2="Shetland Islands Local Authority",Calculations!$E$2="Eilean Siar Local Authority"),OR($F115=1,$F115=5)),0,hosp_count(VALUE(LEFT(Options!$B$24,2)),$C115,$E115,$F115,2016,$I115+$J115,1,$H115,$G115*$H115, Options!$B$8)))</f>
        <v>6831.9897529583995</v>
      </c>
      <c r="Q115" s="83">
        <f>IF(AND(OR(Calculations!$E$2="Orkney Health Board",Calculations!$E$2="Orkney Islands Local Authority"),$F115=1),0,IF(AND(OR(Calculations!$E$2="Shetland Health Board",Calculations!$E$2="Western Isles Health Board",Calculations!$E$2="Shetland Islands Local Authority",Calculations!$E$2="Eilean Siar Local Authority"),OR($F115=1,$F115=5)),0,prem_mort(VALUE(LEFT(Options!$B$24,2)),$C115,$E115,$F115,2016,$I115,1,$H115,$G115*$H115,Options!$B$8)))</f>
        <v>0</v>
      </c>
      <c r="R115" s="84">
        <f>IF(AND(OR(Calculations!$E$2="Orkney Health Board",Calculations!$E$2="Orkney Islands Local Authority"),$F115=1),0,IF(AND(OR(Calculations!$E$2="Shetland Health Board",Calculations!$E$2="Western Isles Health Board",Calculations!$E$2="Shetland Islands Local Authority",Calculations!$E$2="Eilean Siar Local Authority"),OR($F115=1,$F115=5)),0,prem_mort(VALUE(LEFT(Options!$B$24,2)),$C115,$E115,$F115,2016,$I115+$J115,1,$H115,$G115*$H115,Options!$B$8)))</f>
        <v>0</v>
      </c>
      <c r="S115" s="83">
        <f t="shared" si="129"/>
        <v>7650.2791662366726</v>
      </c>
      <c r="T115" s="75">
        <f t="shared" si="130"/>
        <v>7392.7866846268371</v>
      </c>
      <c r="U115" s="75">
        <f t="shared" si="131"/>
        <v>34349.753456402839</v>
      </c>
      <c r="V115" s="75">
        <f t="shared" si="132"/>
        <v>33193.612213974644</v>
      </c>
      <c r="W115" s="75">
        <f t="shared" si="133"/>
        <v>65994.605290000007</v>
      </c>
      <c r="X115" s="75">
        <f t="shared" si="134"/>
        <v>65622.800431835552</v>
      </c>
      <c r="Y115" s="75">
        <f t="shared" si="135"/>
        <v>0</v>
      </c>
      <c r="Z115" s="84">
        <f t="shared" si="136"/>
        <v>0</v>
      </c>
      <c r="AA115" s="83">
        <f t="shared" si="137"/>
        <v>11475418.749355009</v>
      </c>
      <c r="AB115" s="75">
        <f t="shared" si="138"/>
        <v>11089180.026940256</v>
      </c>
      <c r="AC115" s="75">
        <f t="shared" si="139"/>
        <v>51524630.184604257</v>
      </c>
      <c r="AD115" s="75">
        <f t="shared" si="124"/>
        <v>49790418.320961967</v>
      </c>
      <c r="AE115" s="75">
        <f t="shared" si="140"/>
        <v>98991907.935000017</v>
      </c>
      <c r="AF115" s="75">
        <f t="shared" si="141"/>
        <v>98434200.647753328</v>
      </c>
      <c r="AG115" s="75">
        <f t="shared" si="142"/>
        <v>0</v>
      </c>
      <c r="AH115" s="75">
        <f t="shared" si="143"/>
        <v>0</v>
      </c>
      <c r="AI115" s="84">
        <v>1500</v>
      </c>
      <c r="AJ115" s="133"/>
      <c r="AK115" s="134"/>
      <c r="AL115" s="75"/>
      <c r="AM115" s="75"/>
      <c r="AN115" s="134"/>
      <c r="AO115" s="134"/>
      <c r="AP115" s="75"/>
      <c r="AQ115" s="84"/>
    </row>
    <row r="116" spans="2:43" x14ac:dyDescent="0.35">
      <c r="B116" s="5" t="s">
        <v>82</v>
      </c>
      <c r="C116" s="15">
        <v>92.779342999999997</v>
      </c>
      <c r="D116" s="15">
        <v>96.279340000000005</v>
      </c>
      <c r="E116" t="s">
        <v>171</v>
      </c>
      <c r="F116">
        <v>2</v>
      </c>
      <c r="G116" s="15">
        <f>HLOOKUP(Calculations!$E$2,'Prevalence Rates'!$C$3:$BC$249,'Prevalence Rates'!$BD116,FALSE)</f>
        <v>0.32188529179989944</v>
      </c>
      <c r="H116">
        <f>HLOOKUP(Calculations!$E$2,'Population 2016'!$C$3:$BC$249,'Population 2016'!BD116,FALSE)</f>
        <v>5892</v>
      </c>
      <c r="I116">
        <v>0</v>
      </c>
      <c r="J116">
        <f>HLOOKUP(Results!E$4,Targeting!$C$3:$F$249,Targeting!$G116,FALSE)</f>
        <v>1189</v>
      </c>
      <c r="K116" s="89">
        <f>IF(AND(OR(Calculations!$E$2="Orkney Health Board",Calculations!$E$2="Orkney Islands Local Authority"),$F116=1),0,IF(AND(OR(Calculations!$E$2="Shetland Health Board",Calculations!$E$2="Western Isles Health Board",Calculations!$E$2="Shetland Islands Local Authority",Calculations!$E$2="Eilean Siar Local Authority"),OR($F116=1,$F116=5)),0,new_ci(VALUE(LEFT(Options!$B$24,2)),$C116,$E116,$F116,2016,$I116,1,$H116,$G116*$H116,Options!$B$8)))</f>
        <v>732.84257626559997</v>
      </c>
      <c r="L116" s="90">
        <f>IF(AND(OR(Calculations!$E$2="Orkney Health Board",Calculations!$E$2="Orkney Islands Local Authority"),$F116=1),0,IF(AND(OR(Calculations!$E$2="Shetland Health Board",Calculations!$E$2="Western Isles Health Board",Calculations!$E$2="Shetland Islands Local Authority",Calculations!$E$2="Eilean Siar Local Authority"),OR($F116=1,$F116=5)),0,new_ci(VALUE(LEFT(Options!$B$24,2)),$C116,$E116,$F116,2016,$I116+$J116,1,$H116,$G116*$H116,Options!$B$8)))</f>
        <v>709.22584641640003</v>
      </c>
      <c r="M116" s="83">
        <f>IF(AND(OR(Calculations!$E$2="Orkney Health Board",Calculations!$E$2="Orkney Islands Local Authority"),$F116=1),0,IF(AND(OR(Calculations!$E$2="Shetland Health Board",Calculations!$E$2="Western Isles Health Board",Calculations!$E$2="Shetland Islands Local Authority",Calculations!$E$2="Eilean Siar Local Authority"),OR($F116=1,$F116=5)),0,new_yllv2(VALUE(LEFT(Options!$B$24,2)),$C116,$D116,$E116,$F116,2016,$I116,1,$H116,$G116*$H116,Options!$B$8)))</f>
        <v>1832.1042421362999</v>
      </c>
      <c r="N116" s="84">
        <f>IF(AND(OR(Calculations!$E$2="Orkney Health Board",Calculations!$E$2="Orkney Islands Local Authority"),$F116=1),0,IF(AND(OR(Calculations!$E$2="Shetland Health Board",Calculations!$E$2="Western Isles Health Board",Calculations!$E$2="Shetland Islands Local Authority",Calculations!$E$2="Eilean Siar Local Authority"),OR($F116=1,$F116=5)),0,new_yllv2(VALUE(LEFT(Options!$B$24,2)),$C116,$D116,$E116,$F116,2016,$I116+$J116,1,$H116,$G116*$H116,Options!$B$8)))</f>
        <v>1773.0624883635001</v>
      </c>
      <c r="O116" s="90">
        <f>IF(AND(OR(Calculations!$E$2="Orkney Health Board",Calculations!$E$2="Orkney Islands Local Authority"),$F116=1),0,IF(AND(OR(Calculations!$E$2="Shetland Health Board",Calculations!$E$2="Western Isles Health Board",Calculations!$E$2="Shetland Islands Local Authority",Calculations!$E$2="Eilean Siar Local Authority"),OR($F116=1,$F116=5)),0,hosp_count(VALUE(LEFT(Options!$B$24,2)),$C116,$E116,$F116,2016,$I116,1,$H116,$G116*$H116, Options!$B$8)))</f>
        <v>4527.3690442404004</v>
      </c>
      <c r="P116" s="90">
        <f>IF(AND(OR(Calculations!$E$2="Orkney Health Board",Calculations!$E$2="Orkney Islands Local Authority"),$F116=1),0,IF(AND(OR(Calculations!$E$2="Shetland Health Board",Calculations!$E$2="Western Isles Health Board",Calculations!$E$2="Shetland Islands Local Authority",Calculations!$E$2="Eilean Siar Local Authority"),OR($F116=1,$F116=5)),0,hosp_count(VALUE(LEFT(Options!$B$24,2)),$C116,$E116,$F116,2016,$I116+$J116,1,$H116,$G116*$H116, Options!$B$8)))</f>
        <v>4501.8632982586996</v>
      </c>
      <c r="Q116" s="83">
        <f>IF(AND(OR(Calculations!$E$2="Orkney Health Board",Calculations!$E$2="Orkney Islands Local Authority"),$F116=1),0,IF(AND(OR(Calculations!$E$2="Shetland Health Board",Calculations!$E$2="Western Isles Health Board",Calculations!$E$2="Shetland Islands Local Authority",Calculations!$E$2="Eilean Siar Local Authority"),OR($F116=1,$F116=5)),0,prem_mort(VALUE(LEFT(Options!$B$24,2)),$C116,$E116,$F116,2016,$I116,1,$H116,$G116*$H116,Options!$B$8)))</f>
        <v>0</v>
      </c>
      <c r="R116" s="84">
        <f>IF(AND(OR(Calculations!$E$2="Orkney Health Board",Calculations!$E$2="Orkney Islands Local Authority"),$F116=1),0,IF(AND(OR(Calculations!$E$2="Shetland Health Board",Calculations!$E$2="Western Isles Health Board",Calculations!$E$2="Shetland Islands Local Authority",Calculations!$E$2="Eilean Siar Local Authority"),OR($F116=1,$F116=5)),0,prem_mort(VALUE(LEFT(Options!$B$24,2)),$C116,$E116,$F116,2016,$I116+$J116,1,$H116,$G116*$H116,Options!$B$8)))</f>
        <v>0</v>
      </c>
      <c r="S116" s="83">
        <f t="shared" si="129"/>
        <v>12437.925598533606</v>
      </c>
      <c r="T116" s="75">
        <f t="shared" si="130"/>
        <v>12037.098547460966</v>
      </c>
      <c r="U116" s="75">
        <f t="shared" si="131"/>
        <v>31094.776682557705</v>
      </c>
      <c r="V116" s="75">
        <f t="shared" si="132"/>
        <v>30092.710257357434</v>
      </c>
      <c r="W116" s="75">
        <f t="shared" si="133"/>
        <v>76839.257370000007</v>
      </c>
      <c r="X116" s="75">
        <f t="shared" si="134"/>
        <v>76406.369624214189</v>
      </c>
      <c r="Y116" s="75">
        <f t="shared" si="135"/>
        <v>0</v>
      </c>
      <c r="Z116" s="84">
        <f t="shared" si="136"/>
        <v>0</v>
      </c>
      <c r="AA116" s="83">
        <f t="shared" si="137"/>
        <v>12437925.598533606</v>
      </c>
      <c r="AB116" s="75">
        <f t="shared" si="138"/>
        <v>12037098.547460966</v>
      </c>
      <c r="AC116" s="75">
        <f t="shared" si="139"/>
        <v>31094776.682557706</v>
      </c>
      <c r="AD116" s="75">
        <f t="shared" si="124"/>
        <v>30092710.257357433</v>
      </c>
      <c r="AE116" s="75">
        <f t="shared" si="140"/>
        <v>76839257.370000005</v>
      </c>
      <c r="AF116" s="75">
        <f t="shared" si="141"/>
        <v>76406369.624214187</v>
      </c>
      <c r="AG116" s="75">
        <f t="shared" si="142"/>
        <v>0</v>
      </c>
      <c r="AH116" s="75">
        <f t="shared" si="143"/>
        <v>0</v>
      </c>
      <c r="AI116" s="84">
        <v>1000</v>
      </c>
      <c r="AJ116" s="133"/>
      <c r="AK116" s="134"/>
      <c r="AL116" s="75"/>
      <c r="AM116" s="75"/>
      <c r="AN116" s="134"/>
      <c r="AO116" s="134"/>
      <c r="AP116" s="75"/>
      <c r="AQ116" s="84"/>
    </row>
    <row r="117" spans="2:43" hidden="1" x14ac:dyDescent="0.35">
      <c r="B117" s="5" t="s">
        <v>76</v>
      </c>
      <c r="C117" s="15">
        <v>2.0320822999999999</v>
      </c>
      <c r="D117" s="15">
        <v>77.402082000000007</v>
      </c>
      <c r="E117" t="s">
        <v>172</v>
      </c>
      <c r="F117">
        <v>2</v>
      </c>
      <c r="G117" s="15">
        <f>HLOOKUP(Calculations!$E$2,'Prevalence Rates'!$C$3:$BC$249,'Prevalence Rates'!$BD117,FALSE)</f>
        <v>0</v>
      </c>
      <c r="H117">
        <f>HLOOKUP(Calculations!$E$2,'Population 2016'!$C$3:$BC$249,'Population 2016'!BD117,FALSE)</f>
        <v>0</v>
      </c>
      <c r="I117">
        <v>0</v>
      </c>
      <c r="J117">
        <f>HLOOKUP(Results!E$4,Targeting!$C$3:$F$249,Targeting!$G117,FALSE)</f>
        <v>0</v>
      </c>
      <c r="K117" s="89" t="e">
        <f>IF(AND(OR(Calculations!$E$2="Orkney Health Board",Calculations!$E$2="Orkney Islands Local Authority"),$F117=1),0,IF(AND(OR(Calculations!$E$2="Shetland Health Board",Calculations!$E$2="Western Isles Health Board",Calculations!$E$2="Shetland Islands Local Authority",Calculations!$E$2="Eilean Siar Local Authority"),OR($F117=1,$F117=5)),0,new_ci(VALUE(LEFT(Options!$B$24,2)),$C117,$E117,$F117,2016,$I117,1,$H117,$G117*$H117,Options!$B$8)))</f>
        <v>#VALUE!</v>
      </c>
      <c r="L117" s="90" t="e">
        <f>IF(AND(OR(Calculations!$E$2="Orkney Health Board",Calculations!$E$2="Orkney Islands Local Authority"),$F117=1),0,IF(AND(OR(Calculations!$E$2="Shetland Health Board",Calculations!$E$2="Western Isles Health Board",Calculations!$E$2="Shetland Islands Local Authority",Calculations!$E$2="Eilean Siar Local Authority"),OR($F117=1,$F117=5)),0,new_ci(VALUE(LEFT(Options!$B$24,2)),$C117,$E117,$F117,2016,$I117+$J117,1,$H117,$G117*$H117,Options!$B$8)))</f>
        <v>#VALUE!</v>
      </c>
      <c r="M117" s="83" t="e">
        <f>IF(AND(OR(Calculations!$E$2="Orkney Health Board",Calculations!$E$2="Orkney Islands Local Authority"),$F117=1),0,IF(AND(OR(Calculations!$E$2="Shetland Health Board",Calculations!$E$2="Western Isles Health Board",Calculations!$E$2="Shetland Islands Local Authority",Calculations!$E$2="Eilean Siar Local Authority"),OR($F117=1,$F117=5)),0,new_yllv2(VALUE(LEFT(Options!$B$24,2)),$C117,$D117,$E117,$F117,2016,$I117,1,$H117,$G117*$H117,Options!$B$8)))</f>
        <v>#VALUE!</v>
      </c>
      <c r="N117" s="84" t="e">
        <f>IF(AND(OR(Calculations!$E$2="Orkney Health Board",Calculations!$E$2="Orkney Islands Local Authority"),$F117=1),0,IF(AND(OR(Calculations!$E$2="Shetland Health Board",Calculations!$E$2="Western Isles Health Board",Calculations!$E$2="Shetland Islands Local Authority",Calculations!$E$2="Eilean Siar Local Authority"),OR($F117=1,$F117=5)),0,new_yllv2(VALUE(LEFT(Options!$B$24,2)),$C117,$D117,$E117,$F117,2016,$I117+$J117,1,$H117,$G117*$H117,Options!$B$8)))</f>
        <v>#VALUE!</v>
      </c>
      <c r="O117" s="90" t="e">
        <f>IF(AND(OR(Calculations!$E$2="Orkney Health Board",Calculations!$E$2="Orkney Islands Local Authority"),$F117=1),0,IF(AND(OR(Calculations!$E$2="Shetland Health Board",Calculations!$E$2="Western Isles Health Board",Calculations!$E$2="Shetland Islands Local Authority",Calculations!$E$2="Eilean Siar Local Authority"),OR($F117=1,$F117=5)),0,hosp_count(VALUE(LEFT(Options!$B$24,2)),$C117,$E117,$F117,2016,$I117,1,$H117,$G117*$H117, Options!$B$8)))</f>
        <v>#VALUE!</v>
      </c>
      <c r="P117" s="90" t="e">
        <f>IF(AND(OR(Calculations!$E$2="Orkney Health Board",Calculations!$E$2="Orkney Islands Local Authority"),$F117=1),0,IF(AND(OR(Calculations!$E$2="Shetland Health Board",Calculations!$E$2="Western Isles Health Board",Calculations!$E$2="Shetland Islands Local Authority",Calculations!$E$2="Eilean Siar Local Authority"),OR($F117=1,$F117=5)),0,hosp_count(VALUE(LEFT(Options!$B$24,2)),$C117,$E117,$F117,2016,$I117+$J117,1,$H117,$G117*$H117, Options!$B$8)))</f>
        <v>#VALUE!</v>
      </c>
      <c r="Q117" s="83" t="e">
        <f>IF(AND(OR(Calculations!$E$2="Orkney Health Board",Calculations!$E$2="Orkney Islands Local Authority"),$F117=1),0,IF(AND(OR(Calculations!$E$2="Shetland Health Board",Calculations!$E$2="Western Isles Health Board",Calculations!$E$2="Shetland Islands Local Authority",Calculations!$E$2="Eilean Siar Local Authority"),OR($F117=1,$F117=5)),0,prem_mort(VALUE(LEFT(Options!$B$24,2)),$C117,$E117,$F117,2016,$I117,1,$H117,$G117*$H117,Options!$B$8)))</f>
        <v>#VALUE!</v>
      </c>
      <c r="R117" s="84" t="e">
        <f>IF(AND(OR(Calculations!$E$2="Orkney Health Board",Calculations!$E$2="Orkney Islands Local Authority"),$F117=1),0,IF(AND(OR(Calculations!$E$2="Shetland Health Board",Calculations!$E$2="Western Isles Health Board",Calculations!$E$2="Shetland Islands Local Authority",Calculations!$E$2="Eilean Siar Local Authority"),OR($F117=1,$F117=5)),0,prem_mort(VALUE(LEFT(Options!$B$24,2)),$C117,$E117,$F117,2016,$I117+$J117,1,$H117,$G117*$H117,Options!$B$8)))</f>
        <v>#VALUE!</v>
      </c>
      <c r="S117" s="83" t="e">
        <f t="shared" si="129"/>
        <v>#VALUE!</v>
      </c>
      <c r="T117" s="75" t="e">
        <f t="shared" si="130"/>
        <v>#VALUE!</v>
      </c>
      <c r="U117" s="75" t="e">
        <f t="shared" si="131"/>
        <v>#VALUE!</v>
      </c>
      <c r="V117" s="75" t="e">
        <f t="shared" si="132"/>
        <v>#VALUE!</v>
      </c>
      <c r="W117" s="75" t="e">
        <f t="shared" si="133"/>
        <v>#VALUE!</v>
      </c>
      <c r="X117" s="75" t="e">
        <f t="shared" si="134"/>
        <v>#VALUE!</v>
      </c>
      <c r="Y117" s="75" t="e">
        <f t="shared" si="135"/>
        <v>#VALUE!</v>
      </c>
      <c r="Z117" s="84" t="e">
        <f t="shared" si="136"/>
        <v>#VALUE!</v>
      </c>
      <c r="AA117" s="83" t="e">
        <f t="shared" si="137"/>
        <v>#VALUE!</v>
      </c>
      <c r="AB117" s="75" t="e">
        <f t="shared" si="138"/>
        <v>#VALUE!</v>
      </c>
      <c r="AC117" s="75" t="e">
        <f t="shared" si="139"/>
        <v>#VALUE!</v>
      </c>
      <c r="AD117" s="75" t="e">
        <f t="shared" si="124"/>
        <v>#VALUE!</v>
      </c>
      <c r="AE117" s="75" t="e">
        <f t="shared" si="140"/>
        <v>#VALUE!</v>
      </c>
      <c r="AF117" s="75" t="e">
        <f t="shared" si="141"/>
        <v>#VALUE!</v>
      </c>
      <c r="AG117" s="75" t="e">
        <f t="shared" si="142"/>
        <v>#VALUE!</v>
      </c>
      <c r="AH117" s="75" t="e">
        <f t="shared" si="143"/>
        <v>#VALUE!</v>
      </c>
      <c r="AI117" s="84">
        <v>5000</v>
      </c>
      <c r="AJ117" s="133"/>
      <c r="AK117" s="134"/>
      <c r="AL117" s="75"/>
      <c r="AM117" s="75"/>
      <c r="AN117" s="134"/>
      <c r="AO117" s="134"/>
      <c r="AP117" s="75"/>
      <c r="AQ117" s="84"/>
    </row>
    <row r="118" spans="2:43" hidden="1" x14ac:dyDescent="0.35">
      <c r="B118" s="5" t="s">
        <v>46</v>
      </c>
      <c r="C118" s="15">
        <v>6.9784756000000003</v>
      </c>
      <c r="D118" s="15">
        <v>77.398476000000002</v>
      </c>
      <c r="E118" t="s">
        <v>172</v>
      </c>
      <c r="F118">
        <v>2</v>
      </c>
      <c r="G118" s="15">
        <f>HLOOKUP(Calculations!$E$2,'Prevalence Rates'!$C$3:$BC$249,'Prevalence Rates'!$BD118,FALSE)</f>
        <v>0</v>
      </c>
      <c r="H118">
        <f>HLOOKUP(Calculations!$E$2,'Population 2016'!$C$3:$BC$249,'Population 2016'!BD118,FALSE)</f>
        <v>0</v>
      </c>
      <c r="I118">
        <v>0</v>
      </c>
      <c r="J118">
        <f>HLOOKUP(Results!E$4,Targeting!$C$3:$F$249,Targeting!$G118,FALSE)</f>
        <v>0</v>
      </c>
      <c r="K118" s="89" t="e">
        <f>IF(AND(OR(Calculations!$E$2="Orkney Health Board",Calculations!$E$2="Orkney Islands Local Authority"),$F118=1),0,IF(AND(OR(Calculations!$E$2="Shetland Health Board",Calculations!$E$2="Western Isles Health Board",Calculations!$E$2="Shetland Islands Local Authority",Calculations!$E$2="Eilean Siar Local Authority"),OR($F118=1,$F118=5)),0,new_ci(VALUE(LEFT(Options!$B$24,2)),$C118,$E118,$F118,2016,$I118,1,$H118,$G118*$H118,Options!$B$8)))</f>
        <v>#VALUE!</v>
      </c>
      <c r="L118" s="90" t="e">
        <f>IF(AND(OR(Calculations!$E$2="Orkney Health Board",Calculations!$E$2="Orkney Islands Local Authority"),$F118=1),0,IF(AND(OR(Calculations!$E$2="Shetland Health Board",Calculations!$E$2="Western Isles Health Board",Calculations!$E$2="Shetland Islands Local Authority",Calculations!$E$2="Eilean Siar Local Authority"),OR($F118=1,$F118=5)),0,new_ci(VALUE(LEFT(Options!$B$24,2)),$C118,$E118,$F118,2016,$I118+$J118,1,$H118,$G118*$H118,Options!$B$8)))</f>
        <v>#VALUE!</v>
      </c>
      <c r="M118" s="83" t="e">
        <f>IF(AND(OR(Calculations!$E$2="Orkney Health Board",Calculations!$E$2="Orkney Islands Local Authority"),$F118=1),0,IF(AND(OR(Calculations!$E$2="Shetland Health Board",Calculations!$E$2="Western Isles Health Board",Calculations!$E$2="Shetland Islands Local Authority",Calculations!$E$2="Eilean Siar Local Authority"),OR($F118=1,$F118=5)),0,new_yllv2(VALUE(LEFT(Options!$B$24,2)),$C118,$D118,$E118,$F118,2016,$I118,1,$H118,$G118*$H118,Options!$B$8)))</f>
        <v>#VALUE!</v>
      </c>
      <c r="N118" s="84" t="e">
        <f>IF(AND(OR(Calculations!$E$2="Orkney Health Board",Calculations!$E$2="Orkney Islands Local Authority"),$F118=1),0,IF(AND(OR(Calculations!$E$2="Shetland Health Board",Calculations!$E$2="Western Isles Health Board",Calculations!$E$2="Shetland Islands Local Authority",Calculations!$E$2="Eilean Siar Local Authority"),OR($F118=1,$F118=5)),0,new_yllv2(VALUE(LEFT(Options!$B$24,2)),$C118,$D118,$E118,$F118,2016,$I118+$J118,1,$H118,$G118*$H118,Options!$B$8)))</f>
        <v>#VALUE!</v>
      </c>
      <c r="O118" s="90" t="e">
        <f>IF(AND(OR(Calculations!$E$2="Orkney Health Board",Calculations!$E$2="Orkney Islands Local Authority"),$F118=1),0,IF(AND(OR(Calculations!$E$2="Shetland Health Board",Calculations!$E$2="Western Isles Health Board",Calculations!$E$2="Shetland Islands Local Authority",Calculations!$E$2="Eilean Siar Local Authority"),OR($F118=1,$F118=5)),0,hosp_count(VALUE(LEFT(Options!$B$24,2)),$C118,$E118,$F118,2016,$I118,1,$H118,$G118*$H118, Options!$B$8)))</f>
        <v>#VALUE!</v>
      </c>
      <c r="P118" s="90" t="e">
        <f>IF(AND(OR(Calculations!$E$2="Orkney Health Board",Calculations!$E$2="Orkney Islands Local Authority"),$F118=1),0,IF(AND(OR(Calculations!$E$2="Shetland Health Board",Calculations!$E$2="Western Isles Health Board",Calculations!$E$2="Shetland Islands Local Authority",Calculations!$E$2="Eilean Siar Local Authority"),OR($F118=1,$F118=5)),0,hosp_count(VALUE(LEFT(Options!$B$24,2)),$C118,$E118,$F118,2016,$I118+$J118,1,$H118,$G118*$H118, Options!$B$8)))</f>
        <v>#VALUE!</v>
      </c>
      <c r="Q118" s="83" t="e">
        <f>IF(AND(OR(Calculations!$E$2="Orkney Health Board",Calculations!$E$2="Orkney Islands Local Authority"),$F118=1),0,IF(AND(OR(Calculations!$E$2="Shetland Health Board",Calculations!$E$2="Western Isles Health Board",Calculations!$E$2="Shetland Islands Local Authority",Calculations!$E$2="Eilean Siar Local Authority"),OR($F118=1,$F118=5)),0,prem_mort(VALUE(LEFT(Options!$B$24,2)),$C118,$E118,$F118,2016,$I118,1,$H118,$G118*$H118,Options!$B$8)))</f>
        <v>#VALUE!</v>
      </c>
      <c r="R118" s="84" t="e">
        <f>IF(AND(OR(Calculations!$E$2="Orkney Health Board",Calculations!$E$2="Orkney Islands Local Authority"),$F118=1),0,IF(AND(OR(Calculations!$E$2="Shetland Health Board",Calculations!$E$2="Western Isles Health Board",Calculations!$E$2="Shetland Islands Local Authority",Calculations!$E$2="Eilean Siar Local Authority"),OR($F118=1,$F118=5)),0,prem_mort(VALUE(LEFT(Options!$B$24,2)),$C118,$E118,$F118,2016,$I118+$J118,1,$H118,$G118*$H118,Options!$B$8)))</f>
        <v>#VALUE!</v>
      </c>
      <c r="S118" s="83" t="e">
        <f t="shared" si="129"/>
        <v>#VALUE!</v>
      </c>
      <c r="T118" s="75" t="e">
        <f t="shared" si="130"/>
        <v>#VALUE!</v>
      </c>
      <c r="U118" s="75" t="e">
        <f t="shared" si="131"/>
        <v>#VALUE!</v>
      </c>
      <c r="V118" s="75" t="e">
        <f t="shared" si="132"/>
        <v>#VALUE!</v>
      </c>
      <c r="W118" s="75" t="e">
        <f t="shared" si="133"/>
        <v>#VALUE!</v>
      </c>
      <c r="X118" s="75" t="e">
        <f t="shared" si="134"/>
        <v>#VALUE!</v>
      </c>
      <c r="Y118" s="75" t="e">
        <f t="shared" si="135"/>
        <v>#VALUE!</v>
      </c>
      <c r="Z118" s="84" t="e">
        <f t="shared" si="136"/>
        <v>#VALUE!</v>
      </c>
      <c r="AA118" s="83" t="e">
        <f t="shared" si="137"/>
        <v>#VALUE!</v>
      </c>
      <c r="AB118" s="75" t="e">
        <f t="shared" si="138"/>
        <v>#VALUE!</v>
      </c>
      <c r="AC118" s="75" t="e">
        <f t="shared" si="139"/>
        <v>#VALUE!</v>
      </c>
      <c r="AD118" s="75" t="e">
        <f t="shared" si="124"/>
        <v>#VALUE!</v>
      </c>
      <c r="AE118" s="75" t="e">
        <f t="shared" si="140"/>
        <v>#VALUE!</v>
      </c>
      <c r="AF118" s="75" t="e">
        <f t="shared" si="141"/>
        <v>#VALUE!</v>
      </c>
      <c r="AG118" s="75" t="e">
        <f t="shared" si="142"/>
        <v>#VALUE!</v>
      </c>
      <c r="AH118" s="75" t="e">
        <f t="shared" si="143"/>
        <v>#VALUE!</v>
      </c>
      <c r="AI118" s="84">
        <v>5500</v>
      </c>
      <c r="AJ118" s="133"/>
      <c r="AK118" s="134"/>
      <c r="AL118" s="75"/>
      <c r="AM118" s="75"/>
      <c r="AN118" s="134"/>
      <c r="AO118" s="134"/>
      <c r="AP118" s="75"/>
      <c r="AQ118" s="84"/>
    </row>
    <row r="119" spans="2:43" hidden="1" x14ac:dyDescent="0.35">
      <c r="B119" s="5" t="s">
        <v>77</v>
      </c>
      <c r="C119" s="15">
        <v>12.471144000000001</v>
      </c>
      <c r="D119" s="15">
        <v>77.921140000000008</v>
      </c>
      <c r="E119" t="s">
        <v>172</v>
      </c>
      <c r="F119">
        <v>2</v>
      </c>
      <c r="G119" s="15">
        <f>HLOOKUP(Calculations!$E$2,'Prevalence Rates'!$C$3:$BC$249,'Prevalence Rates'!$BD119,FALSE)</f>
        <v>0</v>
      </c>
      <c r="H119">
        <f>HLOOKUP(Calculations!$E$2,'Population 2016'!$C$3:$BC$249,'Population 2016'!BD119,FALSE)</f>
        <v>0</v>
      </c>
      <c r="I119">
        <v>0</v>
      </c>
      <c r="J119">
        <f>HLOOKUP(Results!E$4,Targeting!$C$3:$F$249,Targeting!$G119,FALSE)</f>
        <v>0</v>
      </c>
      <c r="K119" s="89" t="e">
        <f>IF(AND(OR(Calculations!$E$2="Orkney Health Board",Calculations!$E$2="Orkney Islands Local Authority"),$F119=1),0,IF(AND(OR(Calculations!$E$2="Shetland Health Board",Calculations!$E$2="Western Isles Health Board",Calculations!$E$2="Shetland Islands Local Authority",Calculations!$E$2="Eilean Siar Local Authority"),OR($F119=1,$F119=5)),0,new_ci(VALUE(LEFT(Options!$B$24,2)),$C119,$E119,$F119,2016,$I119,1,$H119,$G119*$H119,Options!$B$8)))</f>
        <v>#VALUE!</v>
      </c>
      <c r="L119" s="90" t="e">
        <f>IF(AND(OR(Calculations!$E$2="Orkney Health Board",Calculations!$E$2="Orkney Islands Local Authority"),$F119=1),0,IF(AND(OR(Calculations!$E$2="Shetland Health Board",Calculations!$E$2="Western Isles Health Board",Calculations!$E$2="Shetland Islands Local Authority",Calculations!$E$2="Eilean Siar Local Authority"),OR($F119=1,$F119=5)),0,new_ci(VALUE(LEFT(Options!$B$24,2)),$C119,$E119,$F119,2016,$I119+$J119,1,$H119,$G119*$H119,Options!$B$8)))</f>
        <v>#VALUE!</v>
      </c>
      <c r="M119" s="83" t="e">
        <f>IF(AND(OR(Calculations!$E$2="Orkney Health Board",Calculations!$E$2="Orkney Islands Local Authority"),$F119=1),0,IF(AND(OR(Calculations!$E$2="Shetland Health Board",Calculations!$E$2="Western Isles Health Board",Calculations!$E$2="Shetland Islands Local Authority",Calculations!$E$2="Eilean Siar Local Authority"),OR($F119=1,$F119=5)),0,new_yllv2(VALUE(LEFT(Options!$B$24,2)),$C119,$D119,$E119,$F119,2016,$I119,1,$H119,$G119*$H119,Options!$B$8)))</f>
        <v>#VALUE!</v>
      </c>
      <c r="N119" s="84" t="e">
        <f>IF(AND(OR(Calculations!$E$2="Orkney Health Board",Calculations!$E$2="Orkney Islands Local Authority"),$F119=1),0,IF(AND(OR(Calculations!$E$2="Shetland Health Board",Calculations!$E$2="Western Isles Health Board",Calculations!$E$2="Shetland Islands Local Authority",Calculations!$E$2="Eilean Siar Local Authority"),OR($F119=1,$F119=5)),0,new_yllv2(VALUE(LEFT(Options!$B$24,2)),$C119,$D119,$E119,$F119,2016,$I119+$J119,1,$H119,$G119*$H119,Options!$B$8)))</f>
        <v>#VALUE!</v>
      </c>
      <c r="O119" s="90" t="e">
        <f>IF(AND(OR(Calculations!$E$2="Orkney Health Board",Calculations!$E$2="Orkney Islands Local Authority"),$F119=1),0,IF(AND(OR(Calculations!$E$2="Shetland Health Board",Calculations!$E$2="Western Isles Health Board",Calculations!$E$2="Shetland Islands Local Authority",Calculations!$E$2="Eilean Siar Local Authority"),OR($F119=1,$F119=5)),0,hosp_count(VALUE(LEFT(Options!$B$24,2)),$C119,$E119,$F119,2016,$I119,1,$H119,$G119*$H119, Options!$B$8)))</f>
        <v>#VALUE!</v>
      </c>
      <c r="P119" s="90" t="e">
        <f>IF(AND(OR(Calculations!$E$2="Orkney Health Board",Calculations!$E$2="Orkney Islands Local Authority"),$F119=1),0,IF(AND(OR(Calculations!$E$2="Shetland Health Board",Calculations!$E$2="Western Isles Health Board",Calculations!$E$2="Shetland Islands Local Authority",Calculations!$E$2="Eilean Siar Local Authority"),OR($F119=1,$F119=5)),0,hosp_count(VALUE(LEFT(Options!$B$24,2)),$C119,$E119,$F119,2016,$I119+$J119,1,$H119,$G119*$H119, Options!$B$8)))</f>
        <v>#VALUE!</v>
      </c>
      <c r="Q119" s="83" t="e">
        <f>IF(AND(OR(Calculations!$E$2="Orkney Health Board",Calculations!$E$2="Orkney Islands Local Authority"),$F119=1),0,IF(AND(OR(Calculations!$E$2="Shetland Health Board",Calculations!$E$2="Western Isles Health Board",Calculations!$E$2="Shetland Islands Local Authority",Calculations!$E$2="Eilean Siar Local Authority"),OR($F119=1,$F119=5)),0,prem_mort(VALUE(LEFT(Options!$B$24,2)),$C119,$E119,$F119,2016,$I119,1,$H119,$G119*$H119,Options!$B$8)))</f>
        <v>#VALUE!</v>
      </c>
      <c r="R119" s="84" t="e">
        <f>IF(AND(OR(Calculations!$E$2="Orkney Health Board",Calculations!$E$2="Orkney Islands Local Authority"),$F119=1),0,IF(AND(OR(Calculations!$E$2="Shetland Health Board",Calculations!$E$2="Western Isles Health Board",Calculations!$E$2="Shetland Islands Local Authority",Calculations!$E$2="Eilean Siar Local Authority"),OR($F119=1,$F119=5)),0,prem_mort(VALUE(LEFT(Options!$B$24,2)),$C119,$E119,$F119,2016,$I119+$J119,1,$H119,$G119*$H119,Options!$B$8)))</f>
        <v>#VALUE!</v>
      </c>
      <c r="S119" s="83" t="e">
        <f t="shared" si="129"/>
        <v>#VALUE!</v>
      </c>
      <c r="T119" s="75" t="e">
        <f t="shared" si="130"/>
        <v>#VALUE!</v>
      </c>
      <c r="U119" s="75" t="e">
        <f t="shared" si="131"/>
        <v>#VALUE!</v>
      </c>
      <c r="V119" s="75" t="e">
        <f t="shared" si="132"/>
        <v>#VALUE!</v>
      </c>
      <c r="W119" s="75" t="e">
        <f t="shared" si="133"/>
        <v>#VALUE!</v>
      </c>
      <c r="X119" s="75" t="e">
        <f t="shared" si="134"/>
        <v>#VALUE!</v>
      </c>
      <c r="Y119" s="75" t="e">
        <f t="shared" si="135"/>
        <v>#VALUE!</v>
      </c>
      <c r="Z119" s="84" t="e">
        <f t="shared" si="136"/>
        <v>#VALUE!</v>
      </c>
      <c r="AA119" s="83" t="e">
        <f t="shared" si="137"/>
        <v>#VALUE!</v>
      </c>
      <c r="AB119" s="75" t="e">
        <f t="shared" si="138"/>
        <v>#VALUE!</v>
      </c>
      <c r="AC119" s="75" t="e">
        <f t="shared" si="139"/>
        <v>#VALUE!</v>
      </c>
      <c r="AD119" s="75" t="e">
        <f t="shared" si="124"/>
        <v>#VALUE!</v>
      </c>
      <c r="AE119" s="75" t="e">
        <f t="shared" si="140"/>
        <v>#VALUE!</v>
      </c>
      <c r="AF119" s="75" t="e">
        <f t="shared" si="141"/>
        <v>#VALUE!</v>
      </c>
      <c r="AG119" s="75" t="e">
        <f t="shared" si="142"/>
        <v>#VALUE!</v>
      </c>
      <c r="AH119" s="75" t="e">
        <f t="shared" si="143"/>
        <v>#VALUE!</v>
      </c>
      <c r="AI119" s="84">
        <v>6600</v>
      </c>
      <c r="AJ119" s="133"/>
      <c r="AK119" s="134"/>
      <c r="AL119" s="75"/>
      <c r="AM119" s="75"/>
      <c r="AN119" s="134"/>
      <c r="AO119" s="134"/>
      <c r="AP119" s="75"/>
      <c r="AQ119" s="84"/>
    </row>
    <row r="120" spans="2:43" x14ac:dyDescent="0.35">
      <c r="B120" s="5" t="s">
        <v>47</v>
      </c>
      <c r="C120" s="15">
        <v>17.556318000000001</v>
      </c>
      <c r="D120" s="15">
        <v>77.07632000000001</v>
      </c>
      <c r="E120" t="s">
        <v>172</v>
      </c>
      <c r="F120">
        <v>2</v>
      </c>
      <c r="G120" s="15">
        <f>HLOOKUP(Calculations!$E$2,'Prevalence Rates'!$C$3:$BC$249,'Prevalence Rates'!$BD120,FALSE)</f>
        <v>0.12667093373921959</v>
      </c>
      <c r="H120">
        <f>HLOOKUP(Calculations!$E$2,'Population 2016'!$C$3:$BC$249,'Population 2016'!BD120,FALSE)</f>
        <v>23693</v>
      </c>
      <c r="I120">
        <v>0</v>
      </c>
      <c r="J120">
        <f>HLOOKUP(Results!E$4,Targeting!$C$3:$F$249,Targeting!$G120,FALSE)</f>
        <v>4781</v>
      </c>
      <c r="K120" s="89">
        <f>IF(AND(OR(Calculations!$E$2="Orkney Health Board",Calculations!$E$2="Orkney Islands Local Authority"),$F120=1),0,IF(AND(OR(Calculations!$E$2="Shetland Health Board",Calculations!$E$2="Western Isles Health Board",Calculations!$E$2="Shetland Islands Local Authority",Calculations!$E$2="Eilean Siar Local Authority"),OR($F120=1,$F120=5)),0,new_ci(VALUE(LEFT(Options!$B$24,2)),$C120,$E120,$F120,2016,$I120,1,$H120,$G120*$H120,Options!$B$8)))</f>
        <v>12.540571207599999</v>
      </c>
      <c r="L120" s="90">
        <f>IF(AND(OR(Calculations!$E$2="Orkney Health Board",Calculations!$E$2="Orkney Islands Local Authority"),$F120=1),0,IF(AND(OR(Calculations!$E$2="Shetland Health Board",Calculations!$E$2="Western Isles Health Board",Calculations!$E$2="Shetland Islands Local Authority",Calculations!$E$2="Eilean Siar Local Authority"),OR($F120=1,$F120=5)),0,new_ci(VALUE(LEFT(Options!$B$24,2)),$C120,$E120,$F120,2016,$I120+$J120,1,$H120,$G120*$H120,Options!$B$8)))</f>
        <v>12.0276908669</v>
      </c>
      <c r="M120" s="83">
        <f>IF(AND(OR(Calculations!$E$2="Orkney Health Board",Calculations!$E$2="Orkney Islands Local Authority"),$F120=1),0,IF(AND(OR(Calculations!$E$2="Shetland Health Board",Calculations!$E$2="Western Isles Health Board",Calculations!$E$2="Shetland Islands Local Authority",Calculations!$E$2="Eilean Siar Local Authority"),OR($F120=1,$F120=5)),0,new_yllv2(VALUE(LEFT(Options!$B$24,2)),$C120,$D120,$E120,$F120,2016,$I120,1,$H120,$G120*$H120,Options!$B$8)))</f>
        <v>733.87425214990003</v>
      </c>
      <c r="N120" s="84">
        <f>IF(AND(OR(Calculations!$E$2="Orkney Health Board",Calculations!$E$2="Orkney Islands Local Authority"),$F120=1),0,IF(AND(OR(Calculations!$E$2="Shetland Health Board",Calculations!$E$2="Western Isles Health Board",Calculations!$E$2="Shetland Islands Local Authority",Calculations!$E$2="Eilean Siar Local Authority"),OR($F120=1,$F120=5)),0,new_yllv2(VALUE(LEFT(Options!$B$24,2)),$C120,$D120,$E120,$F120,2016,$I120+$J120,1,$H120,$G120*$H120,Options!$B$8)))</f>
        <v>703.86049358640003</v>
      </c>
      <c r="O120" s="90">
        <f>IF(AND(OR(Calculations!$E$2="Orkney Health Board",Calculations!$E$2="Orkney Islands Local Authority"),$F120=1),0,IF(AND(OR(Calculations!$E$2="Shetland Health Board",Calculations!$E$2="Western Isles Health Board",Calculations!$E$2="Shetland Islands Local Authority",Calculations!$E$2="Eilean Siar Local Authority"),OR($F120=1,$F120=5)),0,hosp_count(VALUE(LEFT(Options!$B$24,2)),$C120,$E120,$F120,2016,$I120,1,$H120,$G120*$H120, Options!$B$8)))</f>
        <v>1858.6343223870001</v>
      </c>
      <c r="P120" s="90">
        <f>IF(AND(OR(Calculations!$E$2="Orkney Health Board",Calculations!$E$2="Orkney Islands Local Authority"),$F120=1),0,IF(AND(OR(Calculations!$E$2="Shetland Health Board",Calculations!$E$2="Western Isles Health Board",Calculations!$E$2="Shetland Islands Local Authority",Calculations!$E$2="Eilean Siar Local Authority"),OR($F120=1,$F120=5)),0,hosp_count(VALUE(LEFT(Options!$B$24,2)),$C120,$E120,$F120,2016,$I120+$J120,1,$H120,$G120*$H120, Options!$B$8)))</f>
        <v>1846.3022640211</v>
      </c>
      <c r="Q120" s="83">
        <f>IF(AND(OR(Calculations!$E$2="Orkney Health Board",Calculations!$E$2="Orkney Islands Local Authority"),$F120=1),0,IF(AND(OR(Calculations!$E$2="Shetland Health Board",Calculations!$E$2="Western Isles Health Board",Calculations!$E$2="Shetland Islands Local Authority",Calculations!$E$2="Eilean Siar Local Authority"),OR($F120=1,$F120=5)),0,prem_mort(VALUE(LEFT(Options!$B$24,2)),$C120,$E120,$F120,2016,$I120,1,$H120,$G120*$H120,Options!$B$8)))</f>
        <v>12.540571207599999</v>
      </c>
      <c r="R120" s="84">
        <f>IF(AND(OR(Calculations!$E$2="Orkney Health Board",Calculations!$E$2="Orkney Islands Local Authority"),$F120=1),0,IF(AND(OR(Calculations!$E$2="Shetland Health Board",Calculations!$E$2="Western Isles Health Board",Calculations!$E$2="Shetland Islands Local Authority",Calculations!$E$2="Eilean Siar Local Authority"),OR($F120=1,$F120=5)),0,prem_mort(VALUE(LEFT(Options!$B$24,2)),$C120,$E120,$F120,2016,$I120+$J120,1,$H120,$G120*$H120,Options!$B$8)))</f>
        <v>12.0276908669</v>
      </c>
      <c r="S120" s="83">
        <f t="shared" si="129"/>
        <v>52.929435730384498</v>
      </c>
      <c r="T120" s="75">
        <f t="shared" si="130"/>
        <v>50.764744299582155</v>
      </c>
      <c r="U120" s="75">
        <f t="shared" si="131"/>
        <v>3097.4306848009965</v>
      </c>
      <c r="V120" s="75">
        <f t="shared" si="132"/>
        <v>2970.752937941164</v>
      </c>
      <c r="W120" s="75">
        <f t="shared" si="133"/>
        <v>7844.6558999999997</v>
      </c>
      <c r="X120" s="75">
        <f t="shared" si="134"/>
        <v>7792.6065252230619</v>
      </c>
      <c r="Y120" s="75">
        <f t="shared" si="135"/>
        <v>52.929435730384498</v>
      </c>
      <c r="Z120" s="84">
        <f t="shared" si="136"/>
        <v>50.764744299582155</v>
      </c>
      <c r="AA120" s="83">
        <f t="shared" si="137"/>
        <v>232889.51721369178</v>
      </c>
      <c r="AB120" s="75">
        <f t="shared" si="138"/>
        <v>223364.87491816148</v>
      </c>
      <c r="AC120" s="75">
        <f t="shared" si="139"/>
        <v>13628695.013124384</v>
      </c>
      <c r="AD120" s="75">
        <f t="shared" si="124"/>
        <v>13071312.926941121</v>
      </c>
      <c r="AE120" s="75">
        <f t="shared" si="140"/>
        <v>34516485.960000001</v>
      </c>
      <c r="AF120" s="75">
        <f t="shared" si="141"/>
        <v>34287468.710981473</v>
      </c>
      <c r="AG120" s="75">
        <f t="shared" si="142"/>
        <v>232889.51721369178</v>
      </c>
      <c r="AH120" s="75">
        <f t="shared" si="143"/>
        <v>223364.87491816148</v>
      </c>
      <c r="AI120" s="84">
        <v>4400</v>
      </c>
      <c r="AJ120" s="133"/>
      <c r="AK120" s="134"/>
      <c r="AL120" s="75"/>
      <c r="AM120" s="75"/>
      <c r="AN120" s="134"/>
      <c r="AO120" s="134"/>
      <c r="AP120" s="75"/>
      <c r="AQ120" s="84"/>
    </row>
    <row r="121" spans="2:43" x14ac:dyDescent="0.35">
      <c r="B121" s="5" t="s">
        <v>48</v>
      </c>
      <c r="C121" s="15">
        <v>22.054632000000002</v>
      </c>
      <c r="D121" s="15">
        <v>77.704629999999995</v>
      </c>
      <c r="E121" t="s">
        <v>172</v>
      </c>
      <c r="F121">
        <v>2</v>
      </c>
      <c r="G121" s="15">
        <f>HLOOKUP(Calculations!$E$2,'Prevalence Rates'!$C$3:$BC$249,'Prevalence Rates'!$BD121,FALSE)</f>
        <v>0.12667093373921959</v>
      </c>
      <c r="H121">
        <f>HLOOKUP(Calculations!$E$2,'Population 2016'!$C$3:$BC$249,'Population 2016'!BD121,FALSE)</f>
        <v>35964</v>
      </c>
      <c r="I121">
        <v>0</v>
      </c>
      <c r="J121">
        <f>HLOOKUP(Results!E$4,Targeting!$C$3:$F$249,Targeting!$G121,FALSE)</f>
        <v>7257</v>
      </c>
      <c r="K121" s="89">
        <f>IF(AND(OR(Calculations!$E$2="Orkney Health Board",Calculations!$E$2="Orkney Islands Local Authority"),$F121=1),0,IF(AND(OR(Calculations!$E$2="Shetland Health Board",Calculations!$E$2="Western Isles Health Board",Calculations!$E$2="Shetland Islands Local Authority",Calculations!$E$2="Eilean Siar Local Authority"),OR($F121=1,$F121=5)),0,new_ci(VALUE(LEFT(Options!$B$24,2)),$C121,$E121,$F121,2016,$I121,1,$H121,$G121*$H121,Options!$B$8)))</f>
        <v>26.730549185899999</v>
      </c>
      <c r="L121" s="90">
        <f>IF(AND(OR(Calculations!$E$2="Orkney Health Board",Calculations!$E$2="Orkney Islands Local Authority"),$F121=1),0,IF(AND(OR(Calculations!$E$2="Shetland Health Board",Calculations!$E$2="Western Isles Health Board",Calculations!$E$2="Shetland Islands Local Authority",Calculations!$E$2="Eilean Siar Local Authority"),OR($F121=1,$F121=5)),0,new_ci(VALUE(LEFT(Options!$B$24,2)),$C121,$E121,$F121,2016,$I121+$J121,1,$H121,$G121*$H121,Options!$B$8)))</f>
        <v>25.637589107</v>
      </c>
      <c r="M121" s="83">
        <f>IF(AND(OR(Calculations!$E$2="Orkney Health Board",Calculations!$E$2="Orkney Islands Local Authority"),$F121=1),0,IF(AND(OR(Calculations!$E$2="Shetland Health Board",Calculations!$E$2="Western Isles Health Board",Calculations!$E$2="Shetland Islands Local Authority",Calculations!$E$2="Eilean Siar Local Authority"),OR($F121=1,$F121=5)),0,new_yllv2(VALUE(LEFT(Options!$B$24,2)),$C121,$D121,$E121,$F121,2016,$I121,1,$H121,$G121*$H121,Options!$B$8)))</f>
        <v>1460.8244595483</v>
      </c>
      <c r="N121" s="84">
        <f>IF(AND(OR(Calculations!$E$2="Orkney Health Board",Calculations!$E$2="Orkney Islands Local Authority"),$F121=1),0,IF(AND(OR(Calculations!$E$2="Shetland Health Board",Calculations!$E$2="Western Isles Health Board",Calculations!$E$2="Shetland Islands Local Authority",Calculations!$E$2="Eilean Siar Local Authority"),OR($F121=1,$F121=5)),0,new_yllv2(VALUE(LEFT(Options!$B$24,2)),$C121,$D121,$E121,$F121,2016,$I121+$J121,1,$H121,$G121*$H121,Options!$B$8)))</f>
        <v>1401.0941934223999</v>
      </c>
      <c r="O121" s="90">
        <f>IF(AND(OR(Calculations!$E$2="Orkney Health Board",Calculations!$E$2="Orkney Islands Local Authority"),$F121=1),0,IF(AND(OR(Calculations!$E$2="Shetland Health Board",Calculations!$E$2="Western Isles Health Board",Calculations!$E$2="Shetland Islands Local Authority",Calculations!$E$2="Eilean Siar Local Authority"),OR($F121=1,$F121=5)),0,hosp_count(VALUE(LEFT(Options!$B$24,2)),$C121,$E121,$F121,2016,$I121,1,$H121,$G121*$H121, Options!$B$8)))</f>
        <v>3309.6725972171998</v>
      </c>
      <c r="P121" s="90">
        <f>IF(AND(OR(Calculations!$E$2="Orkney Health Board",Calculations!$E$2="Orkney Islands Local Authority"),$F121=1),0,IF(AND(OR(Calculations!$E$2="Shetland Health Board",Calculations!$E$2="Western Isles Health Board",Calculations!$E$2="Shetland Islands Local Authority",Calculations!$E$2="Eilean Siar Local Authority"),OR($F121=1,$F121=5)),0,hosp_count(VALUE(LEFT(Options!$B$24,2)),$C121,$E121,$F121,2016,$I121+$J121,1,$H121,$G121*$H121, Options!$B$8)))</f>
        <v>3287.7133674063002</v>
      </c>
      <c r="Q121" s="83">
        <f>IF(AND(OR(Calculations!$E$2="Orkney Health Board",Calculations!$E$2="Orkney Islands Local Authority"),$F121=1),0,IF(AND(OR(Calculations!$E$2="Shetland Health Board",Calculations!$E$2="Western Isles Health Board",Calculations!$E$2="Shetland Islands Local Authority",Calculations!$E$2="Eilean Siar Local Authority"),OR($F121=1,$F121=5)),0,prem_mort(VALUE(LEFT(Options!$B$24,2)),$C121,$E121,$F121,2016,$I121,1,$H121,$G121*$H121,Options!$B$8)))</f>
        <v>26.730549185899999</v>
      </c>
      <c r="R121" s="84">
        <f>IF(AND(OR(Calculations!$E$2="Orkney Health Board",Calculations!$E$2="Orkney Islands Local Authority"),$F121=1),0,IF(AND(OR(Calculations!$E$2="Shetland Health Board",Calculations!$E$2="Western Isles Health Board",Calculations!$E$2="Shetland Islands Local Authority",Calculations!$E$2="Eilean Siar Local Authority"),OR($F121=1,$F121=5)),0,prem_mort(VALUE(LEFT(Options!$B$24,2)),$C121,$E121,$F121,2016,$I121+$J121,1,$H121,$G121*$H121,Options!$B$8)))</f>
        <v>25.637589107</v>
      </c>
      <c r="S121" s="83">
        <f t="shared" si="129"/>
        <v>74.325851367756641</v>
      </c>
      <c r="T121" s="75">
        <f t="shared" si="130"/>
        <v>71.286812109331549</v>
      </c>
      <c r="U121" s="75">
        <f t="shared" si="131"/>
        <v>4061.9076285960959</v>
      </c>
      <c r="V121" s="75">
        <f t="shared" si="132"/>
        <v>3895.8241392014238</v>
      </c>
      <c r="W121" s="75">
        <f t="shared" si="133"/>
        <v>9202.7377299999989</v>
      </c>
      <c r="X121" s="75">
        <f t="shared" si="134"/>
        <v>9141.6788104946627</v>
      </c>
      <c r="Y121" s="75">
        <f t="shared" si="135"/>
        <v>74.325851367756641</v>
      </c>
      <c r="Z121" s="84">
        <f t="shared" si="136"/>
        <v>71.286812109331549</v>
      </c>
      <c r="AA121" s="83">
        <f t="shared" si="137"/>
        <v>445955.10820653982</v>
      </c>
      <c r="AB121" s="75">
        <f t="shared" si="138"/>
        <v>427720.87265598931</v>
      </c>
      <c r="AC121" s="75">
        <f t="shared" si="139"/>
        <v>24371445.771576576</v>
      </c>
      <c r="AD121" s="75">
        <f t="shared" si="124"/>
        <v>23374944.835208543</v>
      </c>
      <c r="AE121" s="75">
        <f t="shared" si="140"/>
        <v>55216426.379999995</v>
      </c>
      <c r="AF121" s="75">
        <f t="shared" si="141"/>
        <v>54850072.862967975</v>
      </c>
      <c r="AG121" s="75">
        <f t="shared" si="142"/>
        <v>445955.10820653982</v>
      </c>
      <c r="AH121" s="75">
        <f t="shared" si="143"/>
        <v>427720.87265598931</v>
      </c>
      <c r="AI121" s="84">
        <v>6000</v>
      </c>
      <c r="AJ121" s="133"/>
      <c r="AK121" s="134"/>
      <c r="AL121" s="75"/>
      <c r="AM121" s="75"/>
      <c r="AN121" s="134"/>
      <c r="AO121" s="134"/>
      <c r="AP121" s="75"/>
      <c r="AQ121" s="84"/>
    </row>
    <row r="122" spans="2:43" x14ac:dyDescent="0.35">
      <c r="B122" s="5" t="s">
        <v>49</v>
      </c>
      <c r="C122" s="15">
        <v>26.959762999999999</v>
      </c>
      <c r="D122" s="15">
        <v>77.789760000000001</v>
      </c>
      <c r="E122" t="s">
        <v>172</v>
      </c>
      <c r="F122">
        <v>2</v>
      </c>
      <c r="G122" s="15">
        <f>HLOOKUP(Calculations!$E$2,'Prevalence Rates'!$C$3:$BC$249,'Prevalence Rates'!$BD122,FALSE)</f>
        <v>0.28460778226030609</v>
      </c>
      <c r="H122">
        <f>HLOOKUP(Calculations!$E$2,'Population 2016'!$C$3:$BC$249,'Population 2016'!BD122,FALSE)</f>
        <v>39611</v>
      </c>
      <c r="I122">
        <v>0</v>
      </c>
      <c r="J122">
        <f>HLOOKUP(Results!E$4,Targeting!$C$3:$F$249,Targeting!$G122,FALSE)</f>
        <v>7993</v>
      </c>
      <c r="K122" s="89">
        <f>IF(AND(OR(Calculations!$E$2="Orkney Health Board",Calculations!$E$2="Orkney Islands Local Authority"),$F122=1),0,IF(AND(OR(Calculations!$E$2="Shetland Health Board",Calculations!$E$2="Western Isles Health Board",Calculations!$E$2="Shetland Islands Local Authority",Calculations!$E$2="Eilean Siar Local Authority"),OR($F122=1,$F122=5)),0,new_ci(VALUE(LEFT(Options!$B$24,2)),$C122,$E122,$F122,2016,$I122,1,$H122,$G122*$H122,Options!$B$8)))</f>
        <v>42.628829800399998</v>
      </c>
      <c r="L122" s="90">
        <f>IF(AND(OR(Calculations!$E$2="Orkney Health Board",Calculations!$E$2="Orkney Islands Local Authority"),$F122=1),0,IF(AND(OR(Calculations!$E$2="Shetland Health Board",Calculations!$E$2="Western Isles Health Board",Calculations!$E$2="Shetland Islands Local Authority",Calculations!$E$2="Eilean Siar Local Authority"),OR($F122=1,$F122=5)),0,new_ci(VALUE(LEFT(Options!$B$24,2)),$C122,$E122,$F122,2016,$I122+$J122,1,$H122,$G122*$H122,Options!$B$8)))</f>
        <v>41.063592582399998</v>
      </c>
      <c r="M122" s="83">
        <f>IF(AND(OR(Calculations!$E$2="Orkney Health Board",Calculations!$E$2="Orkney Islands Local Authority"),$F122=1),0,IF(AND(OR(Calculations!$E$2="Shetland Health Board",Calculations!$E$2="Western Isles Health Board",Calculations!$E$2="Shetland Islands Local Authority",Calculations!$E$2="Eilean Siar Local Authority"),OR($F122=1,$F122=5)),0,new_yllv2(VALUE(LEFT(Options!$B$24,2)),$C122,$D122,$E122,$F122,2016,$I122,1,$H122,$G122*$H122,Options!$B$8)))</f>
        <v>2124.1944610674</v>
      </c>
      <c r="N122" s="84">
        <f>IF(AND(OR(Calculations!$E$2="Orkney Health Board",Calculations!$E$2="Orkney Islands Local Authority"),$F122=1),0,IF(AND(OR(Calculations!$E$2="Shetland Health Board",Calculations!$E$2="Western Isles Health Board",Calculations!$E$2="Shetland Islands Local Authority",Calculations!$E$2="Eilean Siar Local Authority"),OR($F122=1,$F122=5)),0,new_yllv2(VALUE(LEFT(Options!$B$24,2)),$C122,$D122,$E122,$F122,2016,$I122+$J122,1,$H122,$G122*$H122,Options!$B$8)))</f>
        <v>2046.1986951901999</v>
      </c>
      <c r="O122" s="90">
        <f>IF(AND(OR(Calculations!$E$2="Orkney Health Board",Calculations!$E$2="Orkney Islands Local Authority"),$F122=1),0,IF(AND(OR(Calculations!$E$2="Shetland Health Board",Calculations!$E$2="Western Isles Health Board",Calculations!$E$2="Shetland Islands Local Authority",Calculations!$E$2="Eilean Siar Local Authority"),OR($F122=1,$F122=5)),0,hosp_count(VALUE(LEFT(Options!$B$24,2)),$C122,$E122,$F122,2016,$I122,1,$H122,$G122*$H122, Options!$B$8)))</f>
        <v>4338.5762131854999</v>
      </c>
      <c r="P122" s="90">
        <f>IF(AND(OR(Calculations!$E$2="Orkney Health Board",Calculations!$E$2="Orkney Islands Local Authority"),$F122=1),0,IF(AND(OR(Calculations!$E$2="Shetland Health Board",Calculations!$E$2="Western Isles Health Board",Calculations!$E$2="Shetland Islands Local Authority",Calculations!$E$2="Eilean Siar Local Authority"),OR($F122=1,$F122=5)),0,hosp_count(VALUE(LEFT(Options!$B$24,2)),$C122,$E122,$F122,2016,$I122+$J122,1,$H122,$G122*$H122, Options!$B$8)))</f>
        <v>4311.7451085205003</v>
      </c>
      <c r="Q122" s="83">
        <f>IF(AND(OR(Calculations!$E$2="Orkney Health Board",Calculations!$E$2="Orkney Islands Local Authority"),$F122=1),0,IF(AND(OR(Calculations!$E$2="Shetland Health Board",Calculations!$E$2="Western Isles Health Board",Calculations!$E$2="Shetland Islands Local Authority",Calculations!$E$2="Eilean Siar Local Authority"),OR($F122=1,$F122=5)),0,prem_mort(VALUE(LEFT(Options!$B$24,2)),$C122,$E122,$F122,2016,$I122,1,$H122,$G122*$H122,Options!$B$8)))</f>
        <v>42.628829800399998</v>
      </c>
      <c r="R122" s="84">
        <f>IF(AND(OR(Calculations!$E$2="Orkney Health Board",Calculations!$E$2="Orkney Islands Local Authority"),$F122=1),0,IF(AND(OR(Calculations!$E$2="Shetland Health Board",Calculations!$E$2="Western Isles Health Board",Calculations!$E$2="Shetland Islands Local Authority",Calculations!$E$2="Eilean Siar Local Authority"),OR($F122=1,$F122=5)),0,prem_mort(VALUE(LEFT(Options!$B$24,2)),$C122,$E122,$F122,2016,$I122+$J122,1,$H122,$G122*$H122,Options!$B$8)))</f>
        <v>41.063592582399998</v>
      </c>
      <c r="S122" s="83">
        <f t="shared" si="129"/>
        <v>107.6186660281235</v>
      </c>
      <c r="T122" s="75">
        <f t="shared" si="130"/>
        <v>103.66714443563656</v>
      </c>
      <c r="U122" s="75">
        <f t="shared" si="131"/>
        <v>5362.6378053252884</v>
      </c>
      <c r="V122" s="75">
        <f t="shared" si="132"/>
        <v>5165.7334962263003</v>
      </c>
      <c r="W122" s="75">
        <f t="shared" si="133"/>
        <v>10952.958049999999</v>
      </c>
      <c r="X122" s="75">
        <f t="shared" si="134"/>
        <v>10885.221550883592</v>
      </c>
      <c r="Y122" s="75">
        <f t="shared" si="135"/>
        <v>107.6186660281235</v>
      </c>
      <c r="Z122" s="84">
        <f t="shared" si="136"/>
        <v>103.66714443563656</v>
      </c>
      <c r="AA122" s="83">
        <f t="shared" si="137"/>
        <v>645711.99616874103</v>
      </c>
      <c r="AB122" s="75">
        <f t="shared" si="138"/>
        <v>622002.86661381938</v>
      </c>
      <c r="AC122" s="75">
        <f t="shared" si="139"/>
        <v>32175826.83195173</v>
      </c>
      <c r="AD122" s="75">
        <f t="shared" si="124"/>
        <v>30994400.977357801</v>
      </c>
      <c r="AE122" s="75">
        <f t="shared" si="140"/>
        <v>65717748.299999997</v>
      </c>
      <c r="AF122" s="75">
        <f t="shared" si="141"/>
        <v>65311329.305301555</v>
      </c>
      <c r="AG122" s="75">
        <f t="shared" si="142"/>
        <v>645711.99616874103</v>
      </c>
      <c r="AH122" s="75">
        <f t="shared" si="143"/>
        <v>622002.86661381938</v>
      </c>
      <c r="AI122" s="84">
        <v>6000</v>
      </c>
      <c r="AJ122" s="133"/>
      <c r="AK122" s="134"/>
      <c r="AL122" s="75"/>
      <c r="AM122" s="75"/>
      <c r="AN122" s="134"/>
      <c r="AO122" s="134"/>
      <c r="AP122" s="75"/>
      <c r="AQ122" s="84"/>
    </row>
    <row r="123" spans="2:43" x14ac:dyDescent="0.35">
      <c r="B123" s="5" t="s">
        <v>50</v>
      </c>
      <c r="C123" s="15">
        <v>31.981521999999998</v>
      </c>
      <c r="D123" s="15">
        <v>78.061520000000002</v>
      </c>
      <c r="E123" t="s">
        <v>172</v>
      </c>
      <c r="F123">
        <v>2</v>
      </c>
      <c r="G123" s="15">
        <f>HLOOKUP(Calculations!$E$2,'Prevalence Rates'!$C$3:$BC$249,'Prevalence Rates'!$BD123,FALSE)</f>
        <v>0.28460778226030609</v>
      </c>
      <c r="H123">
        <f>HLOOKUP(Calculations!$E$2,'Population 2016'!$C$3:$BC$249,'Population 2016'!BD123,FALSE)</f>
        <v>37146</v>
      </c>
      <c r="I123">
        <v>0</v>
      </c>
      <c r="J123">
        <f>HLOOKUP(Results!E$4,Targeting!$C$3:$F$249,Targeting!$G123,FALSE)</f>
        <v>7495</v>
      </c>
      <c r="K123" s="89">
        <f>IF(AND(OR(Calculations!$E$2="Orkney Health Board",Calculations!$E$2="Orkney Islands Local Authority"),$F123=1),0,IF(AND(OR(Calculations!$E$2="Shetland Health Board",Calculations!$E$2="Western Isles Health Board",Calculations!$E$2="Shetland Islands Local Authority",Calculations!$E$2="Eilean Siar Local Authority"),OR($F123=1,$F123=5)),0,new_ci(VALUE(LEFT(Options!$B$24,2)),$C123,$E123,$F123,2016,$I123,1,$H123,$G123*$H123,Options!$B$8)))</f>
        <v>58.3898567329</v>
      </c>
      <c r="L123" s="90">
        <f>IF(AND(OR(Calculations!$E$2="Orkney Health Board",Calculations!$E$2="Orkney Islands Local Authority"),$F123=1),0,IF(AND(OR(Calculations!$E$2="Shetland Health Board",Calculations!$E$2="Western Isles Health Board",Calculations!$E$2="Shetland Islands Local Authority",Calculations!$E$2="Eilean Siar Local Authority"),OR($F123=1,$F123=5)),0,new_ci(VALUE(LEFT(Options!$B$24,2)),$C123,$E123,$F123,2016,$I123+$J123,1,$H123,$G123*$H123,Options!$B$8)))</f>
        <v>56.2469590344</v>
      </c>
      <c r="M123" s="83">
        <f>IF(AND(OR(Calculations!$E$2="Orkney Health Board",Calculations!$E$2="Orkney Islands Local Authority"),$F123=1),0,IF(AND(OR(Calculations!$E$2="Shetland Health Board",Calculations!$E$2="Western Isles Health Board",Calculations!$E$2="Shetland Islands Local Authority",Calculations!$E$2="Eilean Siar Local Authority"),OR($F123=1,$F123=5)),0,new_yllv2(VALUE(LEFT(Options!$B$24,2)),$C123,$D123,$E123,$F123,2016,$I123,1,$H123,$G123*$H123,Options!$B$8)))</f>
        <v>2632.2146247393998</v>
      </c>
      <c r="N123" s="84">
        <f>IF(AND(OR(Calculations!$E$2="Orkney Health Board",Calculations!$E$2="Orkney Islands Local Authority"),$F123=1),0,IF(AND(OR(Calculations!$E$2="Shetland Health Board",Calculations!$E$2="Western Isles Health Board",Calculations!$E$2="Shetland Islands Local Authority",Calculations!$E$2="Eilean Siar Local Authority"),OR($F123=1,$F123=5)),0,new_yllv2(VALUE(LEFT(Options!$B$24,2)),$C123,$D123,$E123,$F123,2016,$I123+$J123,1,$H123,$G123*$H123,Options!$B$8)))</f>
        <v>2535.6128007768002</v>
      </c>
      <c r="O123" s="90">
        <f>IF(AND(OR(Calculations!$E$2="Orkney Health Board",Calculations!$E$2="Orkney Islands Local Authority"),$F123=1),0,IF(AND(OR(Calculations!$E$2="Shetland Health Board",Calculations!$E$2="Western Isles Health Board",Calculations!$E$2="Shetland Islands Local Authority",Calculations!$E$2="Eilean Siar Local Authority"),OR($F123=1,$F123=5)),0,hosp_count(VALUE(LEFT(Options!$B$24,2)),$C123,$E123,$F123,2016,$I123,1,$H123,$G123*$H123, Options!$B$8)))</f>
        <v>4862.4564060936</v>
      </c>
      <c r="P123" s="90">
        <f>IF(AND(OR(Calculations!$E$2="Orkney Health Board",Calculations!$E$2="Orkney Islands Local Authority"),$F123=1),0,IF(AND(OR(Calculations!$E$2="Shetland Health Board",Calculations!$E$2="Western Isles Health Board",Calculations!$E$2="Shetland Islands Local Authority",Calculations!$E$2="Eilean Siar Local Authority"),OR($F123=1,$F123=5)),0,hosp_count(VALUE(LEFT(Options!$B$24,2)),$C123,$E123,$F123,2016,$I123+$J123,1,$H123,$G123*$H123, Options!$B$8)))</f>
        <v>4832.3878469348001</v>
      </c>
      <c r="Q123" s="83">
        <f>IF(AND(OR(Calculations!$E$2="Orkney Health Board",Calculations!$E$2="Orkney Islands Local Authority"),$F123=1),0,IF(AND(OR(Calculations!$E$2="Shetland Health Board",Calculations!$E$2="Western Isles Health Board",Calculations!$E$2="Shetland Islands Local Authority",Calculations!$E$2="Eilean Siar Local Authority"),OR($F123=1,$F123=5)),0,prem_mort(VALUE(LEFT(Options!$B$24,2)),$C123,$E123,$F123,2016,$I123,1,$H123,$G123*$H123,Options!$B$8)))</f>
        <v>58.3898567329</v>
      </c>
      <c r="R123" s="84">
        <f>IF(AND(OR(Calculations!$E$2="Orkney Health Board",Calculations!$E$2="Orkney Islands Local Authority"),$F123=1),0,IF(AND(OR(Calculations!$E$2="Shetland Health Board",Calculations!$E$2="Western Isles Health Board",Calculations!$E$2="Shetland Islands Local Authority",Calculations!$E$2="Eilean Siar Local Authority"),OR($F123=1,$F123=5)),0,prem_mort(VALUE(LEFT(Options!$B$24,2)),$C123,$E123,$F123,2016,$I123+$J123,1,$H123,$G123*$H123,Options!$B$8)))</f>
        <v>56.2469590344</v>
      </c>
      <c r="S123" s="83">
        <f t="shared" si="129"/>
        <v>157.19015972890756</v>
      </c>
      <c r="T123" s="75">
        <f t="shared" si="130"/>
        <v>151.42130790502341</v>
      </c>
      <c r="U123" s="75">
        <f t="shared" si="131"/>
        <v>7086.1320861987824</v>
      </c>
      <c r="V123" s="75">
        <f t="shared" si="132"/>
        <v>6826.0722575157497</v>
      </c>
      <c r="W123" s="75">
        <f t="shared" si="133"/>
        <v>13090.121159999999</v>
      </c>
      <c r="X123" s="75">
        <f t="shared" si="134"/>
        <v>13009.174196238626</v>
      </c>
      <c r="Y123" s="75">
        <f t="shared" si="135"/>
        <v>157.19015972890756</v>
      </c>
      <c r="Z123" s="84">
        <f t="shared" si="136"/>
        <v>151.42130790502341</v>
      </c>
      <c r="AA123" s="83">
        <f t="shared" si="137"/>
        <v>1021736.0382378992</v>
      </c>
      <c r="AB123" s="75">
        <f t="shared" si="138"/>
        <v>984238.5013826522</v>
      </c>
      <c r="AC123" s="75">
        <f t="shared" si="139"/>
        <v>46059858.560292087</v>
      </c>
      <c r="AD123" s="75">
        <f t="shared" si="124"/>
        <v>44369469.673852377</v>
      </c>
      <c r="AE123" s="75">
        <f t="shared" si="140"/>
        <v>85085787.539999992</v>
      </c>
      <c r="AF123" s="75">
        <f t="shared" si="141"/>
        <v>84559632.275551066</v>
      </c>
      <c r="AG123" s="75">
        <f t="shared" si="142"/>
        <v>1021736.0382378992</v>
      </c>
      <c r="AH123" s="75">
        <f t="shared" si="143"/>
        <v>984238.5013826522</v>
      </c>
      <c r="AI123" s="84">
        <v>6500</v>
      </c>
      <c r="AJ123" s="133"/>
      <c r="AK123" s="134"/>
      <c r="AL123" s="75"/>
      <c r="AM123" s="75"/>
      <c r="AN123" s="134"/>
      <c r="AO123" s="134"/>
      <c r="AP123" s="75"/>
      <c r="AQ123" s="84"/>
    </row>
    <row r="124" spans="2:43" x14ac:dyDescent="0.35">
      <c r="B124" s="5" t="s">
        <v>51</v>
      </c>
      <c r="C124" s="15">
        <v>36.926009999999998</v>
      </c>
      <c r="D124" s="15">
        <v>78.336009999999987</v>
      </c>
      <c r="E124" t="s">
        <v>172</v>
      </c>
      <c r="F124">
        <v>2</v>
      </c>
      <c r="G124" s="15">
        <f>HLOOKUP(Calculations!$E$2,'Prevalence Rates'!$C$3:$BC$249,'Prevalence Rates'!$BD124,FALSE)</f>
        <v>0.2976679532077432</v>
      </c>
      <c r="H124">
        <f>HLOOKUP(Calculations!$E$2,'Population 2016'!$C$3:$BC$249,'Population 2016'!BD124,FALSE)</f>
        <v>32341</v>
      </c>
      <c r="I124">
        <v>0</v>
      </c>
      <c r="J124">
        <f>HLOOKUP(Results!E$4,Targeting!$C$3:$F$249,Targeting!$G124,FALSE)</f>
        <v>6526</v>
      </c>
      <c r="K124" s="89">
        <f>IF(AND(OR(Calculations!$E$2="Orkney Health Board",Calculations!$E$2="Orkney Islands Local Authority"),$F124=1),0,IF(AND(OR(Calculations!$E$2="Shetland Health Board",Calculations!$E$2="Western Isles Health Board",Calculations!$E$2="Shetland Islands Local Authority",Calculations!$E$2="Eilean Siar Local Authority"),OR($F124=1,$F124=5)),0,new_ci(VALUE(LEFT(Options!$B$24,2)),$C124,$E124,$F124,2016,$I124,1,$H124,$G124*$H124,Options!$B$8)))</f>
        <v>73.812822895799997</v>
      </c>
      <c r="L124" s="90">
        <f>IF(AND(OR(Calculations!$E$2="Orkney Health Board",Calculations!$E$2="Orkney Islands Local Authority"),$F124=1),0,IF(AND(OR(Calculations!$E$2="Shetland Health Board",Calculations!$E$2="Western Isles Health Board",Calculations!$E$2="Shetland Islands Local Authority",Calculations!$E$2="Eilean Siar Local Authority"),OR($F124=1,$F124=5)),0,new_ci(VALUE(LEFT(Options!$B$24,2)),$C124,$E124,$F124,2016,$I124+$J124,1,$H124,$G124*$H124,Options!$B$8)))</f>
        <v>71.127833978799998</v>
      </c>
      <c r="M124" s="83">
        <f>IF(AND(OR(Calculations!$E$2="Orkney Health Board",Calculations!$E$2="Orkney Islands Local Authority"),$F124=1),0,IF(AND(OR(Calculations!$E$2="Shetland Health Board",Calculations!$E$2="Western Isles Health Board",Calculations!$E$2="Shetland Islands Local Authority",Calculations!$E$2="Eilean Siar Local Authority"),OR($F124=1,$F124=5)),0,new_yllv2(VALUE(LEFT(Options!$B$24,2)),$C124,$D124,$E124,$F124,2016,$I124,1,$H124,$G124*$H124,Options!$B$8)))</f>
        <v>2982.7761732192998</v>
      </c>
      <c r="N124" s="84">
        <f>IF(AND(OR(Calculations!$E$2="Orkney Health Board",Calculations!$E$2="Orkney Islands Local Authority"),$F124=1),0,IF(AND(OR(Calculations!$E$2="Shetland Health Board",Calculations!$E$2="Western Isles Health Board",Calculations!$E$2="Shetland Islands Local Authority",Calculations!$E$2="Eilean Siar Local Authority"),OR($F124=1,$F124=5)),0,new_yllv2(VALUE(LEFT(Options!$B$24,2)),$C124,$D124,$E124,$F124,2016,$I124+$J124,1,$H124,$G124*$H124,Options!$B$8)))</f>
        <v>2874.2757710832998</v>
      </c>
      <c r="O124" s="90">
        <f>IF(AND(OR(Calculations!$E$2="Orkney Health Board",Calculations!$E$2="Orkney Islands Local Authority"),$F124=1),0,IF(AND(OR(Calculations!$E$2="Shetland Health Board",Calculations!$E$2="Western Isles Health Board",Calculations!$E$2="Shetland Islands Local Authority",Calculations!$E$2="Eilean Siar Local Authority"),OR($F124=1,$F124=5)),0,hosp_count(VALUE(LEFT(Options!$B$24,2)),$C124,$E124,$F124,2016,$I124,1,$H124,$G124*$H124, Options!$B$8)))</f>
        <v>5045.6624380724998</v>
      </c>
      <c r="P124" s="90">
        <f>IF(AND(OR(Calculations!$E$2="Orkney Health Board",Calculations!$E$2="Orkney Islands Local Authority"),$F124=1),0,IF(AND(OR(Calculations!$E$2="Shetland Health Board",Calculations!$E$2="Western Isles Health Board",Calculations!$E$2="Shetland Islands Local Authority",Calculations!$E$2="Eilean Siar Local Authority"),OR($F124=1,$F124=5)),0,hosp_count(VALUE(LEFT(Options!$B$24,2)),$C124,$E124,$F124,2016,$I124+$J124,1,$H124,$G124*$H124, Options!$B$8)))</f>
        <v>5014.6327900495999</v>
      </c>
      <c r="Q124" s="83">
        <f>IF(AND(OR(Calculations!$E$2="Orkney Health Board",Calculations!$E$2="Orkney Islands Local Authority"),$F124=1),0,IF(AND(OR(Calculations!$E$2="Shetland Health Board",Calculations!$E$2="Western Isles Health Board",Calculations!$E$2="Shetland Islands Local Authority",Calculations!$E$2="Eilean Siar Local Authority"),OR($F124=1,$F124=5)),0,prem_mort(VALUE(LEFT(Options!$B$24,2)),$C124,$E124,$F124,2016,$I124,1,$H124,$G124*$H124,Options!$B$8)))</f>
        <v>73.812822895799997</v>
      </c>
      <c r="R124" s="84">
        <f>IF(AND(OR(Calculations!$E$2="Orkney Health Board",Calculations!$E$2="Orkney Islands Local Authority"),$F124=1),0,IF(AND(OR(Calculations!$E$2="Shetland Health Board",Calculations!$E$2="Western Isles Health Board",Calculations!$E$2="Shetland Islands Local Authority",Calculations!$E$2="Eilean Siar Local Authority"),OR($F124=1,$F124=5)),0,prem_mort(VALUE(LEFT(Options!$B$24,2)),$C124,$E124,$F124,2016,$I124+$J124,1,$H124,$G124*$H124,Options!$B$8)))</f>
        <v>71.127833978799998</v>
      </c>
      <c r="S124" s="83">
        <f t="shared" si="129"/>
        <v>228.23296402646793</v>
      </c>
      <c r="T124" s="75">
        <f t="shared" si="130"/>
        <v>219.93084313657587</v>
      </c>
      <c r="U124" s="75">
        <f t="shared" si="131"/>
        <v>9222.894076309638</v>
      </c>
      <c r="V124" s="75">
        <f t="shared" si="132"/>
        <v>8887.4053711490051</v>
      </c>
      <c r="W124" s="75">
        <f t="shared" si="133"/>
        <v>15601.442249999998</v>
      </c>
      <c r="X124" s="75">
        <f t="shared" si="134"/>
        <v>15505.497016324789</v>
      </c>
      <c r="Y124" s="75">
        <f t="shared" si="135"/>
        <v>228.23296402646793</v>
      </c>
      <c r="Z124" s="84">
        <f t="shared" si="136"/>
        <v>219.93084313657587</v>
      </c>
      <c r="AA124" s="83">
        <f t="shared" si="137"/>
        <v>1597630.7481852756</v>
      </c>
      <c r="AB124" s="75">
        <f t="shared" si="138"/>
        <v>1539515.9019560311</v>
      </c>
      <c r="AC124" s="75">
        <f t="shared" ref="AC124:AC187" si="144">U124*$AI124</f>
        <v>64560258.534167469</v>
      </c>
      <c r="AD124" s="75">
        <f t="shared" ref="AD124:AD187" si="145">V124*$AI124</f>
        <v>62211837.598043032</v>
      </c>
      <c r="AE124" s="75">
        <f t="shared" ref="AE124:AE155" si="146">W124*$AI124</f>
        <v>109210095.74999999</v>
      </c>
      <c r="AF124" s="75">
        <f t="shared" ref="AF124:AF155" si="147">X124*$AI124</f>
        <v>108538479.11427352</v>
      </c>
      <c r="AG124" s="75">
        <f t="shared" ref="AG124:AG155" si="148">Y124*$AI124</f>
        <v>1597630.7481852756</v>
      </c>
      <c r="AH124" s="75">
        <f t="shared" ref="AH124:AH155" si="149">Z124*$AI124</f>
        <v>1539515.9019560311</v>
      </c>
      <c r="AI124" s="84">
        <v>7000</v>
      </c>
      <c r="AJ124" s="133"/>
      <c r="AK124" s="134"/>
      <c r="AL124" s="75"/>
      <c r="AM124" s="75"/>
      <c r="AN124" s="134"/>
      <c r="AO124" s="134"/>
      <c r="AP124" s="75"/>
      <c r="AQ124" s="84"/>
    </row>
    <row r="125" spans="2:43" x14ac:dyDescent="0.35">
      <c r="B125" s="5" t="s">
        <v>52</v>
      </c>
      <c r="C125" s="15">
        <v>42.067703000000002</v>
      </c>
      <c r="D125" s="15">
        <v>78.907700000000006</v>
      </c>
      <c r="E125" t="s">
        <v>172</v>
      </c>
      <c r="F125">
        <v>2</v>
      </c>
      <c r="G125" s="15">
        <f>HLOOKUP(Calculations!$E$2,'Prevalence Rates'!$C$3:$BC$249,'Prevalence Rates'!$BD125,FALSE)</f>
        <v>0.2976679532077432</v>
      </c>
      <c r="H125">
        <f>HLOOKUP(Calculations!$E$2,'Population 2016'!$C$3:$BC$249,'Population 2016'!BD125,FALSE)</f>
        <v>32014</v>
      </c>
      <c r="I125">
        <v>0</v>
      </c>
      <c r="J125">
        <f>HLOOKUP(Results!E$4,Targeting!$C$3:$F$249,Targeting!$G125,FALSE)</f>
        <v>6460</v>
      </c>
      <c r="K125" s="89">
        <f>IF(AND(OR(Calculations!$E$2="Orkney Health Board",Calculations!$E$2="Orkney Islands Local Authority"),$F125=1),0,IF(AND(OR(Calculations!$E$2="Shetland Health Board",Calculations!$E$2="Western Isles Health Board",Calculations!$E$2="Shetland Islands Local Authority",Calculations!$E$2="Eilean Siar Local Authority"),OR($F125=1,$F125=5)),0,new_ci(VALUE(LEFT(Options!$B$24,2)),$C125,$E125,$F125,2016,$I125,1,$H125,$G125*$H125,Options!$B$8)))</f>
        <v>107.6589297785</v>
      </c>
      <c r="L125" s="90">
        <f>IF(AND(OR(Calculations!$E$2="Orkney Health Board",Calculations!$E$2="Orkney Islands Local Authority"),$F125=1),0,IF(AND(OR(Calculations!$E$2="Shetland Health Board",Calculations!$E$2="Western Isles Health Board",Calculations!$E$2="Shetland Islands Local Authority",Calculations!$E$2="Eilean Siar Local Authority"),OR($F125=1,$F125=5)),0,new_ci(VALUE(LEFT(Options!$B$24,2)),$C125,$E125,$F125,2016,$I125+$J125,1,$H125,$G125*$H125,Options!$B$8)))</f>
        <v>103.7462408545</v>
      </c>
      <c r="M125" s="83">
        <f>IF(AND(OR(Calculations!$E$2="Orkney Health Board",Calculations!$E$2="Orkney Islands Local Authority"),$F125=1),0,IF(AND(OR(Calculations!$E$2="Shetland Health Board",Calculations!$E$2="Western Isles Health Board",Calculations!$E$2="Shetland Islands Local Authority",Calculations!$E$2="Eilean Siar Local Authority"),OR($F125=1,$F125=5)),0,new_yllv2(VALUE(LEFT(Options!$B$24,2)),$C125,$D125,$E125,$F125,2016,$I125,1,$H125,$G125*$H125,Options!$B$8)))</f>
        <v>3858.4957202846999</v>
      </c>
      <c r="N125" s="84">
        <f>IF(AND(OR(Calculations!$E$2="Orkney Health Board",Calculations!$E$2="Orkney Islands Local Authority"),$F125=1),0,IF(AND(OR(Calculations!$E$2="Shetland Health Board",Calculations!$E$2="Western Isles Health Board",Calculations!$E$2="Shetland Islands Local Authority",Calculations!$E$2="Eilean Siar Local Authority"),OR($F125=1,$F125=5)),0,new_yllv2(VALUE(LEFT(Options!$B$24,2)),$C125,$D125,$E125,$F125,2016,$I125+$J125,1,$H125,$G125*$H125,Options!$B$8)))</f>
        <v>3718.2649609865998</v>
      </c>
      <c r="O125" s="90">
        <f>IF(AND(OR(Calculations!$E$2="Orkney Health Board",Calculations!$E$2="Orkney Islands Local Authority"),$F125=1),0,IF(AND(OR(Calculations!$E$2="Shetland Health Board",Calculations!$E$2="Western Isles Health Board",Calculations!$E$2="Shetland Islands Local Authority",Calculations!$E$2="Eilean Siar Local Authority"),OR($F125=1,$F125=5)),0,hosp_count(VALUE(LEFT(Options!$B$24,2)),$C125,$E125,$F125,2016,$I125,1,$H125,$G125*$H125, Options!$B$8)))</f>
        <v>5994.6765736841999</v>
      </c>
      <c r="P125" s="90">
        <f>IF(AND(OR(Calculations!$E$2="Orkney Health Board",Calculations!$E$2="Orkney Islands Local Authority"),$F125=1),0,IF(AND(OR(Calculations!$E$2="Shetland Health Board",Calculations!$E$2="Western Isles Health Board",Calculations!$E$2="Shetland Islands Local Authority",Calculations!$E$2="Eilean Siar Local Authority"),OR($F125=1,$F125=5)),0,hosp_count(VALUE(LEFT(Options!$B$24,2)),$C125,$E125,$F125,2016,$I125+$J125,1,$H125,$G125*$H125, Options!$B$8)))</f>
        <v>5957.8107989953996</v>
      </c>
      <c r="Q125" s="83">
        <f>IF(AND(OR(Calculations!$E$2="Orkney Health Board",Calculations!$E$2="Orkney Islands Local Authority"),$F125=1),0,IF(AND(OR(Calculations!$E$2="Shetland Health Board",Calculations!$E$2="Western Isles Health Board",Calculations!$E$2="Shetland Islands Local Authority",Calculations!$E$2="Eilean Siar Local Authority"),OR($F125=1,$F125=5)),0,prem_mort(VALUE(LEFT(Options!$B$24,2)),$C125,$E125,$F125,2016,$I125,1,$H125,$G125*$H125,Options!$B$8)))</f>
        <v>107.6589297785</v>
      </c>
      <c r="R125" s="84">
        <f>IF(AND(OR(Calculations!$E$2="Orkney Health Board",Calculations!$E$2="Orkney Islands Local Authority"),$F125=1),0,IF(AND(OR(Calculations!$E$2="Shetland Health Board",Calculations!$E$2="Western Isles Health Board",Calculations!$E$2="Shetland Islands Local Authority",Calculations!$E$2="Eilean Siar Local Authority"),OR($F125=1,$F125=5)),0,prem_mort(VALUE(LEFT(Options!$B$24,2)),$C125,$E125,$F125,2016,$I125+$J125,1,$H125,$G125*$H125,Options!$B$8)))</f>
        <v>103.7462408545</v>
      </c>
      <c r="S125" s="83">
        <f t="shared" ref="S125:S188" si="150">K125*100000/$H125</f>
        <v>336.28702998219529</v>
      </c>
      <c r="T125" s="75">
        <f t="shared" ref="T125:T188" si="151">L125*100000/$H125</f>
        <v>324.06522413475358</v>
      </c>
      <c r="U125" s="75">
        <f t="shared" ref="U125:U188" si="152">M125*100000/$H125</f>
        <v>12052.526145700942</v>
      </c>
      <c r="V125" s="75">
        <f t="shared" ref="V125:V188" si="153">N125*100000/$H125</f>
        <v>11614.496660794028</v>
      </c>
      <c r="W125" s="75">
        <f t="shared" ref="W125:W188" si="154">O125*100000/$H125</f>
        <v>18725.172030000002</v>
      </c>
      <c r="X125" s="75">
        <f t="shared" ref="X125:X188" si="155">P125*100000/$H125</f>
        <v>18610.016864482412</v>
      </c>
      <c r="Y125" s="75">
        <f t="shared" ref="Y125:Y188" si="156">Q125*100000/$H125</f>
        <v>336.28702998219529</v>
      </c>
      <c r="Z125" s="84">
        <f t="shared" ref="Z125:Z188" si="157">R125*100000/$H125</f>
        <v>324.06522413475358</v>
      </c>
      <c r="AA125" s="83">
        <f t="shared" ref="AA125:AA188" si="158">S125*$AI125</f>
        <v>2354009.2098753671</v>
      </c>
      <c r="AB125" s="75">
        <f t="shared" ref="AB125:AB188" si="159">T125*$AI125</f>
        <v>2268456.5689432751</v>
      </c>
      <c r="AC125" s="75">
        <f t="shared" si="144"/>
        <v>84367683.019906595</v>
      </c>
      <c r="AD125" s="75">
        <f t="shared" si="145"/>
        <v>81301476.625558197</v>
      </c>
      <c r="AE125" s="75">
        <f t="shared" si="146"/>
        <v>131076204.21000001</v>
      </c>
      <c r="AF125" s="75">
        <f t="shared" si="147"/>
        <v>130270118.05137688</v>
      </c>
      <c r="AG125" s="75">
        <f t="shared" si="148"/>
        <v>2354009.2098753671</v>
      </c>
      <c r="AH125" s="75">
        <f t="shared" si="149"/>
        <v>2268456.5689432751</v>
      </c>
      <c r="AI125" s="84">
        <v>7000</v>
      </c>
      <c r="AJ125" s="133"/>
      <c r="AK125" s="134"/>
      <c r="AL125" s="75"/>
      <c r="AM125" s="75"/>
      <c r="AN125" s="134"/>
      <c r="AO125" s="134"/>
      <c r="AP125" s="75"/>
      <c r="AQ125" s="84"/>
    </row>
    <row r="126" spans="2:43" x14ac:dyDescent="0.35">
      <c r="B126" s="5" t="s">
        <v>53</v>
      </c>
      <c r="C126" s="15">
        <v>47.038155000000003</v>
      </c>
      <c r="D126" s="15">
        <v>79.418149999999997</v>
      </c>
      <c r="E126" t="s">
        <v>172</v>
      </c>
      <c r="F126">
        <v>2</v>
      </c>
      <c r="G126" s="15">
        <f>HLOOKUP(Calculations!$E$2,'Prevalence Rates'!$C$3:$BC$249,'Prevalence Rates'!$BD126,FALSE)</f>
        <v>0.3906835331596723</v>
      </c>
      <c r="H126">
        <f>HLOOKUP(Calculations!$E$2,'Population 2016'!$C$3:$BC$249,'Population 2016'!BD126,FALSE)</f>
        <v>36688</v>
      </c>
      <c r="I126">
        <v>0</v>
      </c>
      <c r="J126">
        <f>HLOOKUP(Results!E$4,Targeting!$C$3:$F$249,Targeting!$G126,FALSE)</f>
        <v>7403</v>
      </c>
      <c r="K126" s="89">
        <f>IF(AND(OR(Calculations!$E$2="Orkney Health Board",Calculations!$E$2="Orkney Islands Local Authority"),$F126=1),0,IF(AND(OR(Calculations!$E$2="Shetland Health Board",Calculations!$E$2="Western Isles Health Board",Calculations!$E$2="Shetland Islands Local Authority",Calculations!$E$2="Eilean Siar Local Authority"),OR($F126=1,$F126=5)),0,new_ci(VALUE(LEFT(Options!$B$24,2)),$C126,$E126,$F126,2016,$I126,1,$H126,$G126*$H126,Options!$B$8)))</f>
        <v>179.40887900269999</v>
      </c>
      <c r="L126" s="90">
        <f>IF(AND(OR(Calculations!$E$2="Orkney Health Board",Calculations!$E$2="Orkney Islands Local Authority"),$F126=1),0,IF(AND(OR(Calculations!$E$2="Shetland Health Board",Calculations!$E$2="Western Isles Health Board",Calculations!$E$2="Shetland Islands Local Authority",Calculations!$E$2="Eilean Siar Local Authority"),OR($F126=1,$F126=5)),0,new_ci(VALUE(LEFT(Options!$B$24,2)),$C126,$E126,$F126,2016,$I126+$J126,1,$H126,$G126*$H126,Options!$B$8)))</f>
        <v>173.26019372260001</v>
      </c>
      <c r="M126" s="83">
        <f>IF(AND(OR(Calculations!$E$2="Orkney Health Board",Calculations!$E$2="Orkney Islands Local Authority"),$F126=1),0,IF(AND(OR(Calculations!$E$2="Shetland Health Board",Calculations!$E$2="Western Isles Health Board",Calculations!$E$2="Shetland Islands Local Authority",Calculations!$E$2="Eilean Siar Local Authority"),OR($F126=1,$F126=5)),0,new_yllv2(VALUE(LEFT(Options!$B$24,2)),$C126,$D126,$E126,$F126,2016,$I126,1,$H126,$G126*$H126,Options!$B$8)))</f>
        <v>5629.8497260602999</v>
      </c>
      <c r="N126" s="84">
        <f>IF(AND(OR(Calculations!$E$2="Orkney Health Board",Calculations!$E$2="Orkney Islands Local Authority"),$F126=1),0,IF(AND(OR(Calculations!$E$2="Shetland Health Board",Calculations!$E$2="Western Isles Health Board",Calculations!$E$2="Shetland Islands Local Authority",Calculations!$E$2="Eilean Siar Local Authority"),OR($F126=1,$F126=5)),0,new_yllv2(VALUE(LEFT(Options!$B$24,2)),$C126,$D126,$E126,$F126,2016,$I126+$J126,1,$H126,$G126*$H126,Options!$B$8)))</f>
        <v>5436.9040127141998</v>
      </c>
      <c r="O126" s="90">
        <f>IF(AND(OR(Calculations!$E$2="Orkney Health Board",Calculations!$E$2="Orkney Islands Local Authority"),$F126=1),0,IF(AND(OR(Calculations!$E$2="Shetland Health Board",Calculations!$E$2="Western Isles Health Board",Calculations!$E$2="Shetland Islands Local Authority",Calculations!$E$2="Eilean Siar Local Authority"),OR($F126=1,$F126=5)),0,hosp_count(VALUE(LEFT(Options!$B$24,2)),$C126,$E126,$F126,2016,$I126,1,$H126,$G126*$H126, Options!$B$8)))</f>
        <v>8195.4193310032006</v>
      </c>
      <c r="P126" s="90">
        <f>IF(AND(OR(Calculations!$E$2="Orkney Health Board",Calculations!$E$2="Orkney Islands Local Authority"),$F126=1),0,IF(AND(OR(Calculations!$E$2="Shetland Health Board",Calculations!$E$2="Western Isles Health Board",Calculations!$E$2="Shetland Islands Local Authority",Calculations!$E$2="Eilean Siar Local Authority"),OR($F126=1,$F126=5)),0,hosp_count(VALUE(LEFT(Options!$B$24,2)),$C126,$E126,$F126,2016,$I126+$J126,1,$H126,$G126*$H126, Options!$B$8)))</f>
        <v>8146.9485377297997</v>
      </c>
      <c r="Q126" s="83">
        <f>IF(AND(OR(Calculations!$E$2="Orkney Health Board",Calculations!$E$2="Orkney Islands Local Authority"),$F126=1),0,IF(AND(OR(Calculations!$E$2="Shetland Health Board",Calculations!$E$2="Western Isles Health Board",Calculations!$E$2="Shetland Islands Local Authority",Calculations!$E$2="Eilean Siar Local Authority"),OR($F126=1,$F126=5)),0,prem_mort(VALUE(LEFT(Options!$B$24,2)),$C126,$E126,$F126,2016,$I126,1,$H126,$G126*$H126,Options!$B$8)))</f>
        <v>179.40887900269999</v>
      </c>
      <c r="R126" s="84">
        <f>IF(AND(OR(Calculations!$E$2="Orkney Health Board",Calculations!$E$2="Orkney Islands Local Authority"),$F126=1),0,IF(AND(OR(Calculations!$E$2="Shetland Health Board",Calculations!$E$2="Western Isles Health Board",Calculations!$E$2="Shetland Islands Local Authority",Calculations!$E$2="Eilean Siar Local Authority"),OR($F126=1,$F126=5)),0,prem_mort(VALUE(LEFT(Options!$B$24,2)),$C126,$E126,$F126,2016,$I126+$J126,1,$H126,$G126*$H126,Options!$B$8)))</f>
        <v>173.26019372260001</v>
      </c>
      <c r="S126" s="83">
        <f t="shared" si="150"/>
        <v>489.01242641381378</v>
      </c>
      <c r="T126" s="75">
        <f t="shared" si="151"/>
        <v>472.25303565907109</v>
      </c>
      <c r="U126" s="75">
        <f t="shared" si="152"/>
        <v>15345.207495803259</v>
      </c>
      <c r="V126" s="75">
        <f t="shared" si="153"/>
        <v>14819.29789771642</v>
      </c>
      <c r="W126" s="75">
        <f t="shared" si="154"/>
        <v>22338.146890000004</v>
      </c>
      <c r="X126" s="75">
        <f t="shared" si="155"/>
        <v>22206.030685046335</v>
      </c>
      <c r="Y126" s="75">
        <f t="shared" si="156"/>
        <v>489.01242641381378</v>
      </c>
      <c r="Z126" s="84">
        <f t="shared" si="157"/>
        <v>472.25303565907109</v>
      </c>
      <c r="AA126" s="83">
        <f t="shared" si="158"/>
        <v>3423086.9848966966</v>
      </c>
      <c r="AB126" s="75">
        <f t="shared" si="159"/>
        <v>3305771.2496134974</v>
      </c>
      <c r="AC126" s="75">
        <f t="shared" si="144"/>
        <v>107416452.47062281</v>
      </c>
      <c r="AD126" s="75">
        <f t="shared" si="145"/>
        <v>103735085.28401494</v>
      </c>
      <c r="AE126" s="75">
        <f t="shared" si="146"/>
        <v>156367028.23000002</v>
      </c>
      <c r="AF126" s="75">
        <f t="shared" si="147"/>
        <v>155442214.79532436</v>
      </c>
      <c r="AG126" s="75">
        <f t="shared" si="148"/>
        <v>3423086.9848966966</v>
      </c>
      <c r="AH126" s="75">
        <f t="shared" si="149"/>
        <v>3305771.2496134974</v>
      </c>
      <c r="AI126" s="84">
        <v>7000</v>
      </c>
      <c r="AJ126" s="133"/>
      <c r="AK126" s="134"/>
      <c r="AL126" s="75"/>
      <c r="AM126" s="75"/>
      <c r="AN126" s="134"/>
      <c r="AO126" s="134"/>
      <c r="AP126" s="75"/>
      <c r="AQ126" s="84"/>
    </row>
    <row r="127" spans="2:43" x14ac:dyDescent="0.35">
      <c r="B127" s="5" t="s">
        <v>54</v>
      </c>
      <c r="C127" s="15">
        <v>51.998646000000001</v>
      </c>
      <c r="D127" s="15">
        <v>79.988649999999993</v>
      </c>
      <c r="E127" t="s">
        <v>172</v>
      </c>
      <c r="F127">
        <v>2</v>
      </c>
      <c r="G127" s="15">
        <f>HLOOKUP(Calculations!$E$2,'Prevalence Rates'!$C$3:$BC$249,'Prevalence Rates'!$BD127,FALSE)</f>
        <v>0.3906835331596723</v>
      </c>
      <c r="H127">
        <f>HLOOKUP(Calculations!$E$2,'Population 2016'!$C$3:$BC$249,'Population 2016'!BD127,FALSE)</f>
        <v>37819</v>
      </c>
      <c r="I127">
        <v>0</v>
      </c>
      <c r="J127">
        <f>HLOOKUP(Results!E$4,Targeting!$C$3:$F$249,Targeting!$G127,FALSE)</f>
        <v>7631</v>
      </c>
      <c r="K127" s="89">
        <f>IF(AND(OR(Calculations!$E$2="Orkney Health Board",Calculations!$E$2="Orkney Islands Local Authority"),$F127=1),0,IF(AND(OR(Calculations!$E$2="Shetland Health Board",Calculations!$E$2="Western Isles Health Board",Calculations!$E$2="Shetland Islands Local Authority",Calculations!$E$2="Eilean Siar Local Authority"),OR($F127=1,$F127=5)),0,new_ci(VALUE(LEFT(Options!$B$24,2)),$C127,$E127,$F127,2016,$I127,1,$H127,$G127*$H127,Options!$B$8)))</f>
        <v>268.62771911269999</v>
      </c>
      <c r="L127" s="90">
        <f>IF(AND(OR(Calculations!$E$2="Orkney Health Board",Calculations!$E$2="Orkney Islands Local Authority"),$F127=1),0,IF(AND(OR(Calculations!$E$2="Shetland Health Board",Calculations!$E$2="Western Isles Health Board",Calculations!$E$2="Shetland Islands Local Authority",Calculations!$E$2="Eilean Siar Local Authority"),OR($F127=1,$F127=5)),0,new_ci(VALUE(LEFT(Options!$B$24,2)),$C127,$E127,$F127,2016,$I127+$J127,1,$H127,$G127*$H127,Options!$B$8)))</f>
        <v>259.43675575319998</v>
      </c>
      <c r="M127" s="83">
        <f>IF(AND(OR(Calculations!$E$2="Orkney Health Board",Calculations!$E$2="Orkney Islands Local Authority"),$F127=1),0,IF(AND(OR(Calculations!$E$2="Shetland Health Board",Calculations!$E$2="Western Isles Health Board",Calculations!$E$2="Shetland Islands Local Authority",Calculations!$E$2="Eilean Siar Local Authority"),OR($F127=1,$F127=5)),0,new_yllv2(VALUE(LEFT(Options!$B$24,2)),$C127,$D127,$E127,$F127,2016,$I127,1,$H127,$G127*$H127,Options!$B$8)))</f>
        <v>7250.2632133626003</v>
      </c>
      <c r="N127" s="84">
        <f>IF(AND(OR(Calculations!$E$2="Orkney Health Board",Calculations!$E$2="Orkney Islands Local Authority"),$F127=1),0,IF(AND(OR(Calculations!$E$2="Shetland Health Board",Calculations!$E$2="Western Isles Health Board",Calculations!$E$2="Shetland Islands Local Authority",Calculations!$E$2="Eilean Siar Local Authority"),OR($F127=1,$F127=5)),0,new_yllv2(VALUE(LEFT(Options!$B$24,2)),$C127,$D127,$E127,$F127,2016,$I127+$J127,1,$H127,$G127*$H127,Options!$B$8)))</f>
        <v>7002.1990755259003</v>
      </c>
      <c r="O127" s="90">
        <f>IF(AND(OR(Calculations!$E$2="Orkney Health Board",Calculations!$E$2="Orkney Islands Local Authority"),$F127=1),0,IF(AND(OR(Calculations!$E$2="Shetland Health Board",Calculations!$E$2="Western Isles Health Board",Calculations!$E$2="Shetland Islands Local Authority",Calculations!$E$2="Eilean Siar Local Authority"),OR($F127=1,$F127=5)),0,hosp_count(VALUE(LEFT(Options!$B$24,2)),$C127,$E127,$F127,2016,$I127,1,$H127,$G127*$H127, Options!$B$8)))</f>
        <v>10074.533773875301</v>
      </c>
      <c r="P127" s="90">
        <f>IF(AND(OR(Calculations!$E$2="Orkney Health Board",Calculations!$E$2="Orkney Islands Local Authority"),$F127=1),0,IF(AND(OR(Calculations!$E$2="Shetland Health Board",Calculations!$E$2="Western Isles Health Board",Calculations!$E$2="Shetland Islands Local Authority",Calculations!$E$2="Eilean Siar Local Authority"),OR($F127=1,$F127=5)),0,hosp_count(VALUE(LEFT(Options!$B$24,2)),$C127,$E127,$F127,2016,$I127+$J127,1,$H127,$G127*$H127, Options!$B$8)))</f>
        <v>10014.9508789992</v>
      </c>
      <c r="Q127" s="83">
        <f>IF(AND(OR(Calculations!$E$2="Orkney Health Board",Calculations!$E$2="Orkney Islands Local Authority"),$F127=1),0,IF(AND(OR(Calculations!$E$2="Shetland Health Board",Calculations!$E$2="Western Isles Health Board",Calculations!$E$2="Shetland Islands Local Authority",Calculations!$E$2="Eilean Siar Local Authority"),OR($F127=1,$F127=5)),0,prem_mort(VALUE(LEFT(Options!$B$24,2)),$C127,$E127,$F127,2016,$I127,1,$H127,$G127*$H127,Options!$B$8)))</f>
        <v>268.62771911269999</v>
      </c>
      <c r="R127" s="84">
        <f>IF(AND(OR(Calculations!$E$2="Orkney Health Board",Calculations!$E$2="Orkney Islands Local Authority"),$F127=1),0,IF(AND(OR(Calculations!$E$2="Shetland Health Board",Calculations!$E$2="Western Isles Health Board",Calculations!$E$2="Shetland Islands Local Authority",Calculations!$E$2="Eilean Siar Local Authority"),OR($F127=1,$F127=5)),0,prem_mort(VALUE(LEFT(Options!$B$24,2)),$C127,$E127,$F127,2016,$I127+$J127,1,$H127,$G127*$H127,Options!$B$8)))</f>
        <v>259.43675575319998</v>
      </c>
      <c r="S127" s="83">
        <f t="shared" si="150"/>
        <v>710.29831331526486</v>
      </c>
      <c r="T127" s="75">
        <f t="shared" si="151"/>
        <v>685.9958109764932</v>
      </c>
      <c r="U127" s="75">
        <f t="shared" si="152"/>
        <v>19170.954317572123</v>
      </c>
      <c r="V127" s="75">
        <f t="shared" si="153"/>
        <v>18515.029682238823</v>
      </c>
      <c r="W127" s="75">
        <f t="shared" si="154"/>
        <v>26638.815870000002</v>
      </c>
      <c r="X127" s="75">
        <f t="shared" si="155"/>
        <v>26481.268354528675</v>
      </c>
      <c r="Y127" s="75">
        <f t="shared" si="156"/>
        <v>710.29831331526486</v>
      </c>
      <c r="Z127" s="84">
        <f t="shared" si="157"/>
        <v>685.9958109764932</v>
      </c>
      <c r="AA127" s="83">
        <f t="shared" si="158"/>
        <v>4972088.1932068542</v>
      </c>
      <c r="AB127" s="75">
        <f t="shared" si="159"/>
        <v>4801970.6768354522</v>
      </c>
      <c r="AC127" s="75">
        <f t="shared" si="144"/>
        <v>134196680.22300486</v>
      </c>
      <c r="AD127" s="75">
        <f t="shared" si="145"/>
        <v>129605207.77567177</v>
      </c>
      <c r="AE127" s="75">
        <f t="shared" si="146"/>
        <v>186471711.09</v>
      </c>
      <c r="AF127" s="75">
        <f t="shared" si="147"/>
        <v>185368878.48170072</v>
      </c>
      <c r="AG127" s="75">
        <f t="shared" si="148"/>
        <v>4972088.1932068542</v>
      </c>
      <c r="AH127" s="75">
        <f t="shared" si="149"/>
        <v>4801970.6768354522</v>
      </c>
      <c r="AI127" s="84">
        <v>7000</v>
      </c>
      <c r="AJ127" s="133"/>
      <c r="AK127" s="134"/>
      <c r="AL127" s="75"/>
      <c r="AM127" s="75"/>
      <c r="AN127" s="134"/>
      <c r="AO127" s="134"/>
      <c r="AP127" s="75"/>
      <c r="AQ127" s="84"/>
    </row>
    <row r="128" spans="2:43" x14ac:dyDescent="0.35">
      <c r="B128" s="5" t="s">
        <v>55</v>
      </c>
      <c r="C128" s="15">
        <v>56.950867000000002</v>
      </c>
      <c r="D128" s="15">
        <v>80.660870000000003</v>
      </c>
      <c r="E128" t="s">
        <v>172</v>
      </c>
      <c r="F128">
        <v>2</v>
      </c>
      <c r="G128" s="15">
        <f>HLOOKUP(Calculations!$E$2,'Prevalence Rates'!$C$3:$BC$249,'Prevalence Rates'!$BD128,FALSE)</f>
        <v>0.3978756899500972</v>
      </c>
      <c r="H128">
        <f>HLOOKUP(Calculations!$E$2,'Population 2016'!$C$3:$BC$249,'Population 2016'!BD128,FALSE)</f>
        <v>35036</v>
      </c>
      <c r="I128">
        <v>0</v>
      </c>
      <c r="J128">
        <f>HLOOKUP(Results!E$4,Targeting!$C$3:$F$249,Targeting!$G128,FALSE)</f>
        <v>7069</v>
      </c>
      <c r="K128" s="89">
        <f>IF(AND(OR(Calculations!$E$2="Orkney Health Board",Calculations!$E$2="Orkney Islands Local Authority"),$F128=1),0,IF(AND(OR(Calculations!$E$2="Shetland Health Board",Calculations!$E$2="Western Isles Health Board",Calculations!$E$2="Shetland Islands Local Authority",Calculations!$E$2="Eilean Siar Local Authority"),OR($F128=1,$F128=5)),0,new_ci(VALUE(LEFT(Options!$B$24,2)),$C128,$E128,$F128,2016,$I128,1,$H128,$G128*$H128,Options!$B$8)))</f>
        <v>361.05140881300002</v>
      </c>
      <c r="L128" s="90">
        <f>IF(AND(OR(Calculations!$E$2="Orkney Health Board",Calculations!$E$2="Orkney Islands Local Authority"),$F128=1),0,IF(AND(OR(Calculations!$E$2="Shetland Health Board",Calculations!$E$2="Western Isles Health Board",Calculations!$E$2="Shetland Islands Local Authority",Calculations!$E$2="Eilean Siar Local Authority"),OR($F128=1,$F128=5)),0,new_ci(VALUE(LEFT(Options!$B$24,2)),$C128,$E128,$F128,2016,$I128+$J128,1,$H128,$G128*$H128,Options!$B$8)))</f>
        <v>348.78111637199999</v>
      </c>
      <c r="M128" s="83">
        <f>IF(AND(OR(Calculations!$E$2="Orkney Health Board",Calculations!$E$2="Orkney Islands Local Authority"),$F128=1),0,IF(AND(OR(Calculations!$E$2="Shetland Health Board",Calculations!$E$2="Western Isles Health Board",Calculations!$E$2="Shetland Islands Local Authority",Calculations!$E$2="Eilean Siar Local Authority"),OR($F128=1,$F128=5)),0,new_yllv2(VALUE(LEFT(Options!$B$24,2)),$C128,$D128,$E128,$F128,2016,$I128,1,$H128,$G128*$H128,Options!$B$8)))</f>
        <v>8199.4785772974992</v>
      </c>
      <c r="N128" s="84">
        <f>IF(AND(OR(Calculations!$E$2="Orkney Health Board",Calculations!$E$2="Orkney Islands Local Authority"),$F128=1),0,IF(AND(OR(Calculations!$E$2="Shetland Health Board",Calculations!$E$2="Western Isles Health Board",Calculations!$E$2="Shetland Islands Local Authority",Calculations!$E$2="Eilean Siar Local Authority"),OR($F128=1,$F128=5)),0,new_yllv2(VALUE(LEFT(Options!$B$24,2)),$C128,$D128,$E128,$F128,2016,$I128+$J128,1,$H128,$G128*$H128,Options!$B$8)))</f>
        <v>7920.8201991514998</v>
      </c>
      <c r="O128" s="90">
        <f>IF(AND(OR(Calculations!$E$2="Orkney Health Board",Calculations!$E$2="Orkney Islands Local Authority"),$F128=1),0,IF(AND(OR(Calculations!$E$2="Shetland Health Board",Calculations!$E$2="Western Isles Health Board",Calculations!$E$2="Shetland Islands Local Authority",Calculations!$E$2="Eilean Siar Local Authority"),OR($F128=1,$F128=5)),0,hosp_count(VALUE(LEFT(Options!$B$24,2)),$C128,$E128,$F128,2016,$I128,1,$H128,$G128*$H128, Options!$B$8)))</f>
        <v>11126.785665237599</v>
      </c>
      <c r="P128" s="90">
        <f>IF(AND(OR(Calculations!$E$2="Orkney Health Board",Calculations!$E$2="Orkney Islands Local Authority"),$F128=1),0,IF(AND(OR(Calculations!$E$2="Shetland Health Board",Calculations!$E$2="Western Isles Health Board",Calculations!$E$2="Shetland Islands Local Authority",Calculations!$E$2="Eilean Siar Local Authority"),OR($F128=1,$F128=5)),0,hosp_count(VALUE(LEFT(Options!$B$24,2)),$C128,$E128,$F128,2016,$I128+$J128,1,$H128,$G128*$H128, Options!$B$8)))</f>
        <v>11061.1778297243</v>
      </c>
      <c r="Q128" s="83">
        <f>IF(AND(OR(Calculations!$E$2="Orkney Health Board",Calculations!$E$2="Orkney Islands Local Authority"),$F128=1),0,IF(AND(OR(Calculations!$E$2="Shetland Health Board",Calculations!$E$2="Western Isles Health Board",Calculations!$E$2="Shetland Islands Local Authority",Calculations!$E$2="Eilean Siar Local Authority"),OR($F128=1,$F128=5)),0,prem_mort(VALUE(LEFT(Options!$B$24,2)),$C128,$E128,$F128,2016,$I128,1,$H128,$G128*$H128,Options!$B$8)))</f>
        <v>361.05140881300002</v>
      </c>
      <c r="R128" s="84">
        <f>IF(AND(OR(Calculations!$E$2="Orkney Health Board",Calculations!$E$2="Orkney Islands Local Authority"),$F128=1),0,IF(AND(OR(Calculations!$E$2="Shetland Health Board",Calculations!$E$2="Western Isles Health Board",Calculations!$E$2="Shetland Islands Local Authority",Calculations!$E$2="Eilean Siar Local Authority"),OR($F128=1,$F128=5)),0,prem_mort(VALUE(LEFT(Options!$B$24,2)),$C128,$E128,$F128,2016,$I128+$J128,1,$H128,$G128*$H128,Options!$B$8)))</f>
        <v>348.78111637199999</v>
      </c>
      <c r="S128" s="83">
        <f t="shared" si="150"/>
        <v>1030.5154949566161</v>
      </c>
      <c r="T128" s="75">
        <f t="shared" si="151"/>
        <v>995.49353913688776</v>
      </c>
      <c r="U128" s="75">
        <f t="shared" si="152"/>
        <v>23403.009982011357</v>
      </c>
      <c r="V128" s="75">
        <f t="shared" si="153"/>
        <v>22607.661260279423</v>
      </c>
      <c r="W128" s="75">
        <f t="shared" si="154"/>
        <v>31758.150659999996</v>
      </c>
      <c r="X128" s="75">
        <f t="shared" si="155"/>
        <v>31570.892309979165</v>
      </c>
      <c r="Y128" s="75">
        <f t="shared" si="156"/>
        <v>1030.5154949566161</v>
      </c>
      <c r="Z128" s="84">
        <f t="shared" si="157"/>
        <v>995.49353913688776</v>
      </c>
      <c r="AA128" s="83">
        <f t="shared" si="158"/>
        <v>6698350.7172180042</v>
      </c>
      <c r="AB128" s="75">
        <f t="shared" si="159"/>
        <v>6470708.0043897703</v>
      </c>
      <c r="AC128" s="75">
        <f t="shared" si="144"/>
        <v>152119564.88307384</v>
      </c>
      <c r="AD128" s="75">
        <f t="shared" si="145"/>
        <v>146949798.19181624</v>
      </c>
      <c r="AE128" s="75">
        <f t="shared" si="146"/>
        <v>206427979.28999996</v>
      </c>
      <c r="AF128" s="75">
        <f t="shared" si="147"/>
        <v>205210800.01486456</v>
      </c>
      <c r="AG128" s="75">
        <f t="shared" si="148"/>
        <v>6698350.7172180042</v>
      </c>
      <c r="AH128" s="75">
        <f t="shared" si="149"/>
        <v>6470708.0043897703</v>
      </c>
      <c r="AI128" s="84">
        <v>6500</v>
      </c>
      <c r="AJ128" s="133"/>
      <c r="AK128" s="134"/>
      <c r="AL128" s="75"/>
      <c r="AM128" s="75"/>
      <c r="AN128" s="134"/>
      <c r="AO128" s="134"/>
      <c r="AP128" s="75"/>
      <c r="AQ128" s="84"/>
    </row>
    <row r="129" spans="1:43" x14ac:dyDescent="0.35">
      <c r="B129" s="5" t="s">
        <v>56</v>
      </c>
      <c r="C129" s="15">
        <v>61.942988999999997</v>
      </c>
      <c r="D129" s="15">
        <v>81.612989999999996</v>
      </c>
      <c r="E129" t="s">
        <v>172</v>
      </c>
      <c r="F129">
        <v>2</v>
      </c>
      <c r="G129" s="15">
        <f>HLOOKUP(Calculations!$E$2,'Prevalence Rates'!$C$3:$BC$249,'Prevalence Rates'!$BD129,FALSE)</f>
        <v>0.3978756899500972</v>
      </c>
      <c r="H129">
        <f>HLOOKUP(Calculations!$E$2,'Population 2016'!$C$3:$BC$249,'Population 2016'!BD129,FALSE)</f>
        <v>29980</v>
      </c>
      <c r="I129">
        <v>0</v>
      </c>
      <c r="J129">
        <f>HLOOKUP(Results!E$4,Targeting!$C$3:$F$249,Targeting!$G129,FALSE)</f>
        <v>6049</v>
      </c>
      <c r="K129" s="89">
        <f>IF(AND(OR(Calculations!$E$2="Orkney Health Board",Calculations!$E$2="Orkney Islands Local Authority"),$F129=1),0,IF(AND(OR(Calculations!$E$2="Shetland Health Board",Calculations!$E$2="Western Isles Health Board",Calculations!$E$2="Shetland Islands Local Authority",Calculations!$E$2="Eilean Siar Local Authority"),OR($F129=1,$F129=5)),0,new_ci(VALUE(LEFT(Options!$B$24,2)),$C129,$E129,$F129,2016,$I129,1,$H129,$G129*$H129,Options!$B$8)))</f>
        <v>449.21386055530002</v>
      </c>
      <c r="L129" s="90">
        <f>IF(AND(OR(Calculations!$E$2="Orkney Health Board",Calculations!$E$2="Orkney Islands Local Authority"),$F129=1),0,IF(AND(OR(Calculations!$E$2="Shetland Health Board",Calculations!$E$2="Western Isles Health Board",Calculations!$E$2="Shetland Islands Local Authority",Calculations!$E$2="Eilean Siar Local Authority"),OR($F129=1,$F129=5)),0,new_ci(VALUE(LEFT(Options!$B$24,2)),$C129,$E129,$F129,2016,$I129+$J129,1,$H129,$G129*$H129,Options!$B$8)))</f>
        <v>434.00024386339999</v>
      </c>
      <c r="M129" s="83">
        <f>IF(AND(OR(Calculations!$E$2="Orkney Health Board",Calculations!$E$2="Orkney Islands Local Authority"),$F129=1),0,IF(AND(OR(Calculations!$E$2="Shetland Health Board",Calculations!$E$2="Western Isles Health Board",Calculations!$E$2="Shetland Islands Local Authority",Calculations!$E$2="Eilean Siar Local Authority"),OR($F129=1,$F129=5)),0,new_yllv2(VALUE(LEFT(Options!$B$24,2)),$C129,$D129,$E129,$F129,2016,$I129,1,$H129,$G129*$H129,Options!$B$8)))</f>
        <v>8386.8232257812997</v>
      </c>
      <c r="N129" s="84">
        <f>IF(AND(OR(Calculations!$E$2="Orkney Health Board",Calculations!$E$2="Orkney Islands Local Authority"),$F129=1),0,IF(AND(OR(Calculations!$E$2="Shetland Health Board",Calculations!$E$2="Western Isles Health Board",Calculations!$E$2="Shetland Islands Local Authority",Calculations!$E$2="Eilean Siar Local Authority"),OR($F129=1,$F129=5)),0,new_yllv2(VALUE(LEFT(Options!$B$24,2)),$C129,$D129,$E129,$F129,2016,$I129+$J129,1,$H129,$G129*$H129,Options!$B$8)))</f>
        <v>8102.7849869298998</v>
      </c>
      <c r="O129" s="90">
        <f>IF(AND(OR(Calculations!$E$2="Orkney Health Board",Calculations!$E$2="Orkney Islands Local Authority"),$F129=1),0,IF(AND(OR(Calculations!$E$2="Shetland Health Board",Calculations!$E$2="Western Isles Health Board",Calculations!$E$2="Shetland Islands Local Authority",Calculations!$E$2="Eilean Siar Local Authority"),OR($F129=1,$F129=5)),0,hosp_count(VALUE(LEFT(Options!$B$24,2)),$C129,$E129,$F129,2016,$I129,1,$H129,$G129*$H129, Options!$B$8)))</f>
        <v>11366.904471358001</v>
      </c>
      <c r="P129" s="90">
        <f>IF(AND(OR(Calculations!$E$2="Orkney Health Board",Calculations!$E$2="Orkney Islands Local Authority"),$F129=1),0,IF(AND(OR(Calculations!$E$2="Shetland Health Board",Calculations!$E$2="Western Isles Health Board",Calculations!$E$2="Shetland Islands Local Authority",Calculations!$E$2="Eilean Siar Local Authority"),OR($F129=1,$F129=5)),0,hosp_count(VALUE(LEFT(Options!$B$24,2)),$C129,$E129,$F129,2016,$I129+$J129,1,$H129,$G129*$H129, Options!$B$8)))</f>
        <v>11299.879491448</v>
      </c>
      <c r="Q129" s="83">
        <f>IF(AND(OR(Calculations!$E$2="Orkney Health Board",Calculations!$E$2="Orkney Islands Local Authority"),$F129=1),0,IF(AND(OR(Calculations!$E$2="Shetland Health Board",Calculations!$E$2="Western Isles Health Board",Calculations!$E$2="Shetland Islands Local Authority",Calculations!$E$2="Eilean Siar Local Authority"),OR($F129=1,$F129=5)),0,prem_mort(VALUE(LEFT(Options!$B$24,2)),$C129,$E129,$F129,2016,$I129,1,$H129,$G129*$H129,Options!$B$8)))</f>
        <v>449.21386055530002</v>
      </c>
      <c r="R129" s="84">
        <f>IF(AND(OR(Calculations!$E$2="Orkney Health Board",Calculations!$E$2="Orkney Islands Local Authority"),$F129=1),0,IF(AND(OR(Calculations!$E$2="Shetland Health Board",Calculations!$E$2="Western Isles Health Board",Calculations!$E$2="Shetland Islands Local Authority",Calculations!$E$2="Eilean Siar Local Authority"),OR($F129=1,$F129=5)),0,prem_mort(VALUE(LEFT(Options!$B$24,2)),$C129,$E129,$F129,2016,$I129+$J129,1,$H129,$G129*$H129,Options!$B$8)))</f>
        <v>434.00024386339999</v>
      </c>
      <c r="S129" s="83">
        <f t="shared" si="150"/>
        <v>1498.3784541537693</v>
      </c>
      <c r="T129" s="75">
        <f t="shared" si="151"/>
        <v>1447.6325679232821</v>
      </c>
      <c r="U129" s="75">
        <f t="shared" si="152"/>
        <v>27974.727237429288</v>
      </c>
      <c r="V129" s="75">
        <f t="shared" si="153"/>
        <v>27027.301490760172</v>
      </c>
      <c r="W129" s="75">
        <f t="shared" si="154"/>
        <v>37914.958210000004</v>
      </c>
      <c r="X129" s="75">
        <f t="shared" si="155"/>
        <v>37691.392566537688</v>
      </c>
      <c r="Y129" s="75">
        <f t="shared" si="156"/>
        <v>1498.3784541537693</v>
      </c>
      <c r="Z129" s="84">
        <f t="shared" si="157"/>
        <v>1447.6325679232821</v>
      </c>
      <c r="AA129" s="83">
        <f t="shared" si="158"/>
        <v>8990270.724922616</v>
      </c>
      <c r="AB129" s="75">
        <f t="shared" si="159"/>
        <v>8685795.4075396918</v>
      </c>
      <c r="AC129" s="75">
        <f t="shared" si="144"/>
        <v>167848363.42457572</v>
      </c>
      <c r="AD129" s="75">
        <f t="shared" si="145"/>
        <v>162163808.94456103</v>
      </c>
      <c r="AE129" s="75">
        <f t="shared" si="146"/>
        <v>227489749.26000002</v>
      </c>
      <c r="AF129" s="75">
        <f t="shared" si="147"/>
        <v>226148355.39922613</v>
      </c>
      <c r="AG129" s="75">
        <f t="shared" si="148"/>
        <v>8990270.724922616</v>
      </c>
      <c r="AH129" s="75">
        <f t="shared" si="149"/>
        <v>8685795.4075396918</v>
      </c>
      <c r="AI129" s="84">
        <v>6000</v>
      </c>
      <c r="AJ129" s="133"/>
      <c r="AK129" s="134"/>
      <c r="AL129" s="75"/>
      <c r="AM129" s="75"/>
      <c r="AN129" s="134"/>
      <c r="AO129" s="134"/>
      <c r="AP129" s="75"/>
      <c r="AQ129" s="84"/>
    </row>
    <row r="130" spans="1:43" x14ac:dyDescent="0.35">
      <c r="B130" s="5" t="s">
        <v>57</v>
      </c>
      <c r="C130" s="15">
        <v>67.054419999999993</v>
      </c>
      <c r="D130" s="15">
        <v>82.954419999999999</v>
      </c>
      <c r="E130" t="s">
        <v>172</v>
      </c>
      <c r="F130">
        <v>2</v>
      </c>
      <c r="G130" s="15">
        <f>HLOOKUP(Calculations!$E$2,'Prevalence Rates'!$C$3:$BC$249,'Prevalence Rates'!$BD130,FALSE)</f>
        <v>0.42268273822635544</v>
      </c>
      <c r="H130">
        <f>HLOOKUP(Calculations!$E$2,'Population 2016'!$C$3:$BC$249,'Population 2016'!BD130,FALSE)</f>
        <v>29727</v>
      </c>
      <c r="I130">
        <v>0</v>
      </c>
      <c r="J130">
        <f>HLOOKUP(Results!E$4,Targeting!$C$3:$F$249,Targeting!$G130,FALSE)</f>
        <v>5998</v>
      </c>
      <c r="K130" s="89">
        <f>IF(AND(OR(Calculations!$E$2="Orkney Health Board",Calculations!$E$2="Orkney Islands Local Authority"),$F130=1),0,IF(AND(OR(Calculations!$E$2="Shetland Health Board",Calculations!$E$2="Western Isles Health Board",Calculations!$E$2="Shetland Islands Local Authority",Calculations!$E$2="Eilean Siar Local Authority"),OR($F130=1,$F130=5)),0,new_ci(VALUE(LEFT(Options!$B$24,2)),$C130,$E130,$F130,2016,$I130,1,$H130,$G130*$H130,Options!$B$8)))</f>
        <v>652.68059427790001</v>
      </c>
      <c r="L130" s="90">
        <f>IF(AND(OR(Calculations!$E$2="Orkney Health Board",Calculations!$E$2="Orkney Islands Local Authority"),$F130=1),0,IF(AND(OR(Calculations!$E$2="Shetland Health Board",Calculations!$E$2="Western Isles Health Board",Calculations!$E$2="Shetland Islands Local Authority",Calculations!$E$2="Eilean Siar Local Authority"),OR($F130=1,$F130=5)),0,new_ci(VALUE(LEFT(Options!$B$24,2)),$C130,$E130,$F130,2016,$I130+$J130,1,$H130,$G130*$H130,Options!$B$8)))</f>
        <v>631.00566606309997</v>
      </c>
      <c r="M130" s="83">
        <f>IF(AND(OR(Calculations!$E$2="Orkney Health Board",Calculations!$E$2="Orkney Islands Local Authority"),$F130=1),0,IF(AND(OR(Calculations!$E$2="Shetland Health Board",Calculations!$E$2="Western Isles Health Board",Calculations!$E$2="Shetland Islands Local Authority",Calculations!$E$2="Eilean Siar Local Authority"),OR($F130=1,$F130=5)),0,new_yllv2(VALUE(LEFT(Options!$B$24,2)),$C130,$D130,$E130,$F130,2016,$I130,1,$H130,$G130*$H130,Options!$B$8)))</f>
        <v>9724.9408547407002</v>
      </c>
      <c r="N130" s="84">
        <f>IF(AND(OR(Calculations!$E$2="Orkney Health Board",Calculations!$E$2="Orkney Islands Local Authority"),$F130=1),0,IF(AND(OR(Calculations!$E$2="Shetland Health Board",Calculations!$E$2="Western Isles Health Board",Calculations!$E$2="Shetland Islands Local Authority",Calculations!$E$2="Eilean Siar Local Authority"),OR($F130=1,$F130=5)),0,new_yllv2(VALUE(LEFT(Options!$B$24,2)),$C130,$D130,$E130,$F130,2016,$I130+$J130,1,$H130,$G130*$H130,Options!$B$8)))</f>
        <v>9401.9844243402003</v>
      </c>
      <c r="O130" s="90">
        <f>IF(AND(OR(Calculations!$E$2="Orkney Health Board",Calculations!$E$2="Orkney Islands Local Authority"),$F130=1),0,IF(AND(OR(Calculations!$E$2="Shetland Health Board",Calculations!$E$2="Western Isles Health Board",Calculations!$E$2="Shetland Islands Local Authority",Calculations!$E$2="Eilean Siar Local Authority"),OR($F130=1,$F130=5)),0,hosp_count(VALUE(LEFT(Options!$B$24,2)),$C130,$E130,$F130,2016,$I130,1,$H130,$G130*$H130, Options!$B$8)))</f>
        <v>13513.138667486101</v>
      </c>
      <c r="P130" s="90">
        <f>IF(AND(OR(Calculations!$E$2="Orkney Health Board",Calculations!$E$2="Orkney Islands Local Authority"),$F130=1),0,IF(AND(OR(Calculations!$E$2="Shetland Health Board",Calculations!$E$2="Western Isles Health Board",Calculations!$E$2="Shetland Islands Local Authority",Calculations!$E$2="Eilean Siar Local Authority"),OR($F130=1,$F130=5)),0,hosp_count(VALUE(LEFT(Options!$B$24,2)),$C130,$E130,$F130,2016,$I130+$J130,1,$H130,$G130*$H130, Options!$B$8)))</f>
        <v>13434.260158380101</v>
      </c>
      <c r="Q130" s="83">
        <f>IF(AND(OR(Calculations!$E$2="Orkney Health Board",Calculations!$E$2="Orkney Islands Local Authority"),$F130=1),0,IF(AND(OR(Calculations!$E$2="Shetland Health Board",Calculations!$E$2="Western Isles Health Board",Calculations!$E$2="Shetland Islands Local Authority",Calculations!$E$2="Eilean Siar Local Authority"),OR($F130=1,$F130=5)),0,prem_mort(VALUE(LEFT(Options!$B$24,2)),$C130,$E130,$F130,2016,$I130,1,$H130,$G130*$H130,Options!$B$8)))</f>
        <v>652.68059427790001</v>
      </c>
      <c r="R130" s="84">
        <f>IF(AND(OR(Calculations!$E$2="Orkney Health Board",Calculations!$E$2="Orkney Islands Local Authority"),$F130=1),0,IF(AND(OR(Calculations!$E$2="Shetland Health Board",Calculations!$E$2="Western Isles Health Board",Calculations!$E$2="Shetland Islands Local Authority",Calculations!$E$2="Eilean Siar Local Authority"),OR($F130=1,$F130=5)),0,prem_mort(VALUE(LEFT(Options!$B$24,2)),$C130,$E130,$F130,2016,$I130+$J130,1,$H130,$G130*$H130,Options!$B$8)))</f>
        <v>631.00566606309997</v>
      </c>
      <c r="S130" s="83">
        <f t="shared" si="150"/>
        <v>2195.5817750795572</v>
      </c>
      <c r="T130" s="75">
        <f t="shared" si="151"/>
        <v>2122.6685035930295</v>
      </c>
      <c r="U130" s="75">
        <f t="shared" si="152"/>
        <v>32714.168448685374</v>
      </c>
      <c r="V130" s="75">
        <f t="shared" si="153"/>
        <v>31627.76070353618</v>
      </c>
      <c r="W130" s="75">
        <f t="shared" si="154"/>
        <v>45457.458429999999</v>
      </c>
      <c r="X130" s="75">
        <f t="shared" si="155"/>
        <v>45192.115445151212</v>
      </c>
      <c r="Y130" s="75">
        <f t="shared" si="156"/>
        <v>2195.5817750795572</v>
      </c>
      <c r="Z130" s="84">
        <f t="shared" si="157"/>
        <v>2122.6685035930295</v>
      </c>
      <c r="AA130" s="83">
        <f t="shared" si="158"/>
        <v>12075699.762937564</v>
      </c>
      <c r="AB130" s="75">
        <f t="shared" si="159"/>
        <v>11674676.769761663</v>
      </c>
      <c r="AC130" s="75">
        <f t="shared" si="144"/>
        <v>179927926.46776956</v>
      </c>
      <c r="AD130" s="75">
        <f t="shared" si="145"/>
        <v>173952683.86944899</v>
      </c>
      <c r="AE130" s="75">
        <f t="shared" si="146"/>
        <v>250016021.36499998</v>
      </c>
      <c r="AF130" s="75">
        <f t="shared" si="147"/>
        <v>248556634.94833165</v>
      </c>
      <c r="AG130" s="75">
        <f t="shared" si="148"/>
        <v>12075699.762937564</v>
      </c>
      <c r="AH130" s="75">
        <f t="shared" si="149"/>
        <v>11674676.769761663</v>
      </c>
      <c r="AI130" s="84">
        <v>5500</v>
      </c>
      <c r="AJ130" s="133"/>
      <c r="AK130" s="134"/>
      <c r="AL130" s="75"/>
      <c r="AM130" s="75"/>
      <c r="AN130" s="134"/>
      <c r="AO130" s="134"/>
      <c r="AP130" s="75"/>
      <c r="AQ130" s="84"/>
    </row>
    <row r="131" spans="1:43" x14ac:dyDescent="0.35">
      <c r="B131" s="5" t="s">
        <v>58</v>
      </c>
      <c r="C131" s="15">
        <v>71.891098</v>
      </c>
      <c r="D131" s="15">
        <v>84.341099999999997</v>
      </c>
      <c r="E131" t="s">
        <v>172</v>
      </c>
      <c r="F131">
        <v>2</v>
      </c>
      <c r="G131" s="15">
        <f>HLOOKUP(Calculations!$E$2,'Prevalence Rates'!$C$3:$BC$249,'Prevalence Rates'!$BD131,FALSE)</f>
        <v>0.42268273822635544</v>
      </c>
      <c r="H131">
        <f>HLOOKUP(Calculations!$E$2,'Population 2016'!$C$3:$BC$249,'Population 2016'!BD131,FALSE)</f>
        <v>22052</v>
      </c>
      <c r="I131">
        <v>0</v>
      </c>
      <c r="J131">
        <f>HLOOKUP(Results!E$4,Targeting!$C$3:$F$249,Targeting!$G131,FALSE)</f>
        <v>4450</v>
      </c>
      <c r="K131" s="89">
        <f>IF(AND(OR(Calculations!$E$2="Orkney Health Board",Calculations!$E$2="Orkney Islands Local Authority"),$F131=1),0,IF(AND(OR(Calculations!$E$2="Shetland Health Board",Calculations!$E$2="Western Isles Health Board",Calculations!$E$2="Shetland Islands Local Authority",Calculations!$E$2="Eilean Siar Local Authority"),OR($F131=1,$F131=5)),0,new_ci(VALUE(LEFT(Options!$B$24,2)),$C131,$E131,$F131,2016,$I131,1,$H131,$G131*$H131,Options!$B$8)))</f>
        <v>693.88835440670005</v>
      </c>
      <c r="L131" s="90">
        <f>IF(AND(OR(Calculations!$E$2="Orkney Health Board",Calculations!$E$2="Orkney Islands Local Authority"),$F131=1),0,IF(AND(OR(Calculations!$E$2="Shetland Health Board",Calculations!$E$2="Western Isles Health Board",Calculations!$E$2="Shetland Islands Local Authority",Calculations!$E$2="Eilean Siar Local Authority"),OR($F131=1,$F131=5)),0,new_ci(VALUE(LEFT(Options!$B$24,2)),$C131,$E131,$F131,2016,$I131+$J131,1,$H131,$G131*$H131,Options!$B$8)))</f>
        <v>671.00363800169998</v>
      </c>
      <c r="M131" s="83">
        <f>IF(AND(OR(Calculations!$E$2="Orkney Health Board",Calculations!$E$2="Orkney Islands Local Authority"),$F131=1),0,IF(AND(OR(Calculations!$E$2="Shetland Health Board",Calculations!$E$2="Western Isles Health Board",Calculations!$E$2="Shetland Islands Local Authority",Calculations!$E$2="Eilean Siar Local Authority"),OR($F131=1,$F131=5)),0,new_yllv2(VALUE(LEFT(Options!$B$24,2)),$C131,$D131,$E131,$F131,2016,$I131,1,$H131,$G131*$H131,Options!$B$8)))</f>
        <v>7945.0230457334001</v>
      </c>
      <c r="N131" s="84">
        <f>IF(AND(OR(Calculations!$E$2="Orkney Health Board",Calculations!$E$2="Orkney Islands Local Authority"),$F131=1),0,IF(AND(OR(Calculations!$E$2="Shetland Health Board",Calculations!$E$2="Western Isles Health Board",Calculations!$E$2="Shetland Islands Local Authority",Calculations!$E$2="Eilean Siar Local Authority"),OR($F131=1,$F131=5)),0,new_yllv2(VALUE(LEFT(Options!$B$24,2)),$C131,$D131,$E131,$F131,2016,$I131+$J131,1,$H131,$G131*$H131,Options!$B$8)))</f>
        <v>7682.9929971267002</v>
      </c>
      <c r="O131" s="90">
        <f>IF(AND(OR(Calculations!$E$2="Orkney Health Board",Calculations!$E$2="Orkney Islands Local Authority"),$F131=1),0,IF(AND(OR(Calculations!$E$2="Shetland Health Board",Calculations!$E$2="Western Isles Health Board",Calculations!$E$2="Shetland Islands Local Authority",Calculations!$E$2="Eilean Siar Local Authority"),OR($F131=1,$F131=5)),0,hosp_count(VALUE(LEFT(Options!$B$24,2)),$C131,$E131,$F131,2016,$I131,1,$H131,$G131*$H131, Options!$B$8)))</f>
        <v>11901.790057320401</v>
      </c>
      <c r="P131" s="90">
        <f>IF(AND(OR(Calculations!$E$2="Orkney Health Board",Calculations!$E$2="Orkney Islands Local Authority"),$F131=1),0,IF(AND(OR(Calculations!$E$2="Shetland Health Board",Calculations!$E$2="Western Isles Health Board",Calculations!$E$2="Shetland Islands Local Authority",Calculations!$E$2="Eilean Siar Local Authority"),OR($F131=1,$F131=5)),0,hosp_count(VALUE(LEFT(Options!$B$24,2)),$C131,$E131,$F131,2016,$I131+$J131,1,$H131,$G131*$H131, Options!$B$8)))</f>
        <v>11832.308204573301</v>
      </c>
      <c r="Q131" s="83">
        <f>IF(AND(OR(Calculations!$E$2="Orkney Health Board",Calculations!$E$2="Orkney Islands Local Authority"),$F131=1),0,IF(AND(OR(Calculations!$E$2="Shetland Health Board",Calculations!$E$2="Western Isles Health Board",Calculations!$E$2="Shetland Islands Local Authority",Calculations!$E$2="Eilean Siar Local Authority"),OR($F131=1,$F131=5)),0,prem_mort(VALUE(LEFT(Options!$B$24,2)),$C131,$E131,$F131,2016,$I131,1,$H131,$G131*$H131,Options!$B$8)))</f>
        <v>693.88835440670005</v>
      </c>
      <c r="R131" s="84">
        <f>IF(AND(OR(Calculations!$E$2="Orkney Health Board",Calculations!$E$2="Orkney Islands Local Authority"),$F131=1),0,IF(AND(OR(Calculations!$E$2="Shetland Health Board",Calculations!$E$2="Western Isles Health Board",Calculations!$E$2="Shetland Islands Local Authority",Calculations!$E$2="Eilean Siar Local Authority"),OR($F131=1,$F131=5)),0,prem_mort(VALUE(LEFT(Options!$B$24,2)),$C131,$E131,$F131,2016,$I131+$J131,1,$H131,$G131*$H131,Options!$B$8)))</f>
        <v>671.00363800169998</v>
      </c>
      <c r="S131" s="83">
        <f t="shared" si="150"/>
        <v>3146.6005550820787</v>
      </c>
      <c r="T131" s="75">
        <f t="shared" si="151"/>
        <v>3042.8244059572826</v>
      </c>
      <c r="U131" s="75">
        <f t="shared" si="152"/>
        <v>36028.582648890806</v>
      </c>
      <c r="V131" s="75">
        <f t="shared" si="153"/>
        <v>34840.345533859516</v>
      </c>
      <c r="W131" s="75">
        <f t="shared" si="154"/>
        <v>53971.476770000008</v>
      </c>
      <c r="X131" s="75">
        <f t="shared" si="155"/>
        <v>53656.394905556408</v>
      </c>
      <c r="Y131" s="75">
        <f t="shared" si="156"/>
        <v>3146.6005550820787</v>
      </c>
      <c r="Z131" s="84">
        <f t="shared" si="157"/>
        <v>3042.8244059572826</v>
      </c>
      <c r="AA131" s="83">
        <f t="shared" si="158"/>
        <v>15733002.775410393</v>
      </c>
      <c r="AB131" s="75">
        <f t="shared" si="159"/>
        <v>15214122.029786414</v>
      </c>
      <c r="AC131" s="75">
        <f t="shared" si="144"/>
        <v>180142913.24445403</v>
      </c>
      <c r="AD131" s="75">
        <f t="shared" si="145"/>
        <v>174201727.66929758</v>
      </c>
      <c r="AE131" s="75">
        <f t="shared" si="146"/>
        <v>269857383.85000002</v>
      </c>
      <c r="AF131" s="75">
        <f t="shared" si="147"/>
        <v>268281974.52778205</v>
      </c>
      <c r="AG131" s="75">
        <f t="shared" si="148"/>
        <v>15733002.775410393</v>
      </c>
      <c r="AH131" s="75">
        <f t="shared" si="149"/>
        <v>15214122.029786414</v>
      </c>
      <c r="AI131" s="84">
        <v>5000</v>
      </c>
      <c r="AJ131" s="133"/>
      <c r="AK131" s="134"/>
      <c r="AL131" s="75"/>
      <c r="AM131" s="75"/>
      <c r="AN131" s="134"/>
      <c r="AO131" s="134"/>
      <c r="AP131" s="75"/>
      <c r="AQ131" s="84"/>
    </row>
    <row r="132" spans="1:43" x14ac:dyDescent="0.35">
      <c r="B132" s="5" t="s">
        <v>59</v>
      </c>
      <c r="C132" s="15">
        <v>76.907700000000006</v>
      </c>
      <c r="D132" s="15">
        <v>86.357700000000008</v>
      </c>
      <c r="E132" t="s">
        <v>172</v>
      </c>
      <c r="F132">
        <v>2</v>
      </c>
      <c r="G132" s="15">
        <f>HLOOKUP(Calculations!$E$2,'Prevalence Rates'!$C$3:$BC$249,'Prevalence Rates'!$BD132,FALSE)</f>
        <v>0.31747561827439702</v>
      </c>
      <c r="H132">
        <f>HLOOKUP(Calculations!$E$2,'Population 2016'!$C$3:$BC$249,'Population 2016'!BD132,FALSE)</f>
        <v>16695</v>
      </c>
      <c r="I132">
        <v>0</v>
      </c>
      <c r="J132">
        <f>HLOOKUP(Results!E$4,Targeting!$C$3:$F$249,Targeting!$G132,FALSE)</f>
        <v>3369</v>
      </c>
      <c r="K132" s="89">
        <f>IF(AND(OR(Calculations!$E$2="Orkney Health Board",Calculations!$E$2="Orkney Islands Local Authority"),$F132=1),0,IF(AND(OR(Calculations!$E$2="Shetland Health Board",Calculations!$E$2="Western Isles Health Board",Calculations!$E$2="Shetland Islands Local Authority",Calculations!$E$2="Eilean Siar Local Authority"),OR($F132=1,$F132=5)),0,new_ci(VALUE(LEFT(Options!$B$24,2)),$C132,$E132,$F132,2016,$I132,1,$H132,$G132*$H132,Options!$B$8)))</f>
        <v>761.13883279439995</v>
      </c>
      <c r="L132" s="90">
        <f>IF(AND(OR(Calculations!$E$2="Orkney Health Board",Calculations!$E$2="Orkney Islands Local Authority"),$F132=1),0,IF(AND(OR(Calculations!$E$2="Shetland Health Board",Calculations!$E$2="Western Isles Health Board",Calculations!$E$2="Shetland Islands Local Authority",Calculations!$E$2="Eilean Siar Local Authority"),OR($F132=1,$F132=5)),0,new_ci(VALUE(LEFT(Options!$B$24,2)),$C132,$E132,$F132,2016,$I132+$J132,1,$H132,$G132*$H132,Options!$B$8)))</f>
        <v>734.75372094839997</v>
      </c>
      <c r="M132" s="83">
        <f>IF(AND(OR(Calculations!$E$2="Orkney Health Board",Calculations!$E$2="Orkney Islands Local Authority"),$F132=1),0,IF(AND(OR(Calculations!$E$2="Shetland Health Board",Calculations!$E$2="Western Isles Health Board",Calculations!$E$2="Shetland Islands Local Authority",Calculations!$E$2="Eilean Siar Local Authority"),OR($F132=1,$F132=5)),0,new_yllv2(VALUE(LEFT(Options!$B$24,2)),$C132,$D132,$E132,$F132,2016,$I132,1,$H132,$G132*$H132,Options!$B$8)))</f>
        <v>6431.6231371126996</v>
      </c>
      <c r="N132" s="84">
        <f>IF(AND(OR(Calculations!$E$2="Orkney Health Board",Calculations!$E$2="Orkney Islands Local Authority"),$F132=1),0,IF(AND(OR(Calculations!$E$2="Shetland Health Board",Calculations!$E$2="Western Isles Health Board",Calculations!$E$2="Shetland Islands Local Authority",Calculations!$E$2="Eilean Siar Local Authority"),OR($F132=1,$F132=5)),0,new_yllv2(VALUE(LEFT(Options!$B$24,2)),$C132,$D132,$E132,$F132,2016,$I132+$J132,1,$H132,$G132*$H132,Options!$B$8)))</f>
        <v>6208.6689420140001</v>
      </c>
      <c r="O132" s="90">
        <f>IF(AND(OR(Calculations!$E$2="Orkney Health Board",Calculations!$E$2="Orkney Islands Local Authority"),$F132=1),0,IF(AND(OR(Calculations!$E$2="Shetland Health Board",Calculations!$E$2="Western Isles Health Board",Calculations!$E$2="Shetland Islands Local Authority",Calculations!$E$2="Eilean Siar Local Authority"),OR($F132=1,$F132=5)),0,hosp_count(VALUE(LEFT(Options!$B$24,2)),$C132,$E132,$F132,2016,$I132,1,$H132,$G132*$H132, Options!$B$8)))</f>
        <v>10766.7212647995</v>
      </c>
      <c r="P132" s="90">
        <f>IF(AND(OR(Calculations!$E$2="Orkney Health Board",Calculations!$E$2="Orkney Islands Local Authority"),$F132=1),0,IF(AND(OR(Calculations!$E$2="Shetland Health Board",Calculations!$E$2="Western Isles Health Board",Calculations!$E$2="Shetland Islands Local Authority",Calculations!$E$2="Eilean Siar Local Authority"),OR($F132=1,$F132=5)),0,hosp_count(VALUE(LEFT(Options!$B$24,2)),$C132,$E132,$F132,2016,$I132+$J132,1,$H132,$G132*$H132, Options!$B$8)))</f>
        <v>10701.061402097899</v>
      </c>
      <c r="Q132" s="83">
        <f>IF(AND(OR(Calculations!$E$2="Orkney Health Board",Calculations!$E$2="Orkney Islands Local Authority"),$F132=1),0,IF(AND(OR(Calculations!$E$2="Shetland Health Board",Calculations!$E$2="Western Isles Health Board",Calculations!$E$2="Shetland Islands Local Authority",Calculations!$E$2="Eilean Siar Local Authority"),OR($F132=1,$F132=5)),0,prem_mort(VALUE(LEFT(Options!$B$24,2)),$C132,$E132,$F132,2016,$I132,1,$H132,$G132*$H132,Options!$B$8)))</f>
        <v>0</v>
      </c>
      <c r="R132" s="84">
        <f>IF(AND(OR(Calculations!$E$2="Orkney Health Board",Calculations!$E$2="Orkney Islands Local Authority"),$F132=1),0,IF(AND(OR(Calculations!$E$2="Shetland Health Board",Calculations!$E$2="Western Isles Health Board",Calculations!$E$2="Shetland Islands Local Authority",Calculations!$E$2="Eilean Siar Local Authority"),OR($F132=1,$F132=5)),0,prem_mort(VALUE(LEFT(Options!$B$24,2)),$C132,$E132,$F132,2016,$I132+$J132,1,$H132,$G132*$H132,Options!$B$8)))</f>
        <v>0</v>
      </c>
      <c r="S132" s="83">
        <f t="shared" si="150"/>
        <v>4559.0825564204852</v>
      </c>
      <c r="T132" s="75">
        <f t="shared" si="151"/>
        <v>4401.0405567439348</v>
      </c>
      <c r="U132" s="75">
        <f t="shared" si="152"/>
        <v>38524.247601753217</v>
      </c>
      <c r="V132" s="75">
        <f t="shared" si="153"/>
        <v>37188.792704486375</v>
      </c>
      <c r="W132" s="75">
        <f t="shared" si="154"/>
        <v>64490.69341</v>
      </c>
      <c r="X132" s="75">
        <f t="shared" si="155"/>
        <v>64097.402827780163</v>
      </c>
      <c r="Y132" s="75">
        <f t="shared" si="156"/>
        <v>0</v>
      </c>
      <c r="Z132" s="84">
        <f t="shared" si="157"/>
        <v>0</v>
      </c>
      <c r="AA132" s="83">
        <f t="shared" si="158"/>
        <v>18236330.225681942</v>
      </c>
      <c r="AB132" s="75">
        <f t="shared" si="159"/>
        <v>17604162.226975739</v>
      </c>
      <c r="AC132" s="75">
        <f t="shared" si="144"/>
        <v>154096990.40701288</v>
      </c>
      <c r="AD132" s="75">
        <f t="shared" si="145"/>
        <v>148755170.81794551</v>
      </c>
      <c r="AE132" s="75">
        <f t="shared" si="146"/>
        <v>257962773.63999999</v>
      </c>
      <c r="AF132" s="75">
        <f t="shared" si="147"/>
        <v>256389611.31112066</v>
      </c>
      <c r="AG132" s="75">
        <f t="shared" si="148"/>
        <v>0</v>
      </c>
      <c r="AH132" s="75">
        <f t="shared" si="149"/>
        <v>0</v>
      </c>
      <c r="AI132" s="84">
        <v>4000</v>
      </c>
      <c r="AJ132" s="133"/>
      <c r="AK132" s="134"/>
      <c r="AL132" s="75"/>
      <c r="AM132" s="75"/>
      <c r="AN132" s="134"/>
      <c r="AO132" s="134"/>
      <c r="AP132" s="75"/>
      <c r="AQ132" s="84"/>
    </row>
    <row r="133" spans="1:43" x14ac:dyDescent="0.35">
      <c r="B133" s="5" t="s">
        <v>60</v>
      </c>
      <c r="C133" s="15">
        <v>81.797089</v>
      </c>
      <c r="D133" s="15">
        <v>88.627089999999995</v>
      </c>
      <c r="E133" t="s">
        <v>172</v>
      </c>
      <c r="F133">
        <v>2</v>
      </c>
      <c r="G133" s="15">
        <f>HLOOKUP(Calculations!$E$2,'Prevalence Rates'!$C$3:$BC$249,'Prevalence Rates'!$BD133,FALSE)</f>
        <v>0.31747561827439702</v>
      </c>
      <c r="H133">
        <f>HLOOKUP(Calculations!$E$2,'Population 2016'!$C$3:$BC$249,'Population 2016'!BD133,FALSE)</f>
        <v>11333</v>
      </c>
      <c r="I133">
        <v>0</v>
      </c>
      <c r="J133">
        <f>HLOOKUP(Results!E$4,Targeting!$C$3:$F$249,Targeting!$G133,FALSE)</f>
        <v>2287</v>
      </c>
      <c r="K133" s="89">
        <f>IF(AND(OR(Calculations!$E$2="Orkney Health Board",Calculations!$E$2="Orkney Islands Local Authority"),$F133=1),0,IF(AND(OR(Calculations!$E$2="Shetland Health Board",Calculations!$E$2="Western Isles Health Board",Calculations!$E$2="Shetland Islands Local Authority",Calculations!$E$2="Eilean Siar Local Authority"),OR($F133=1,$F133=5)),0,new_ci(VALUE(LEFT(Options!$B$24,2)),$C133,$E133,$F133,2016,$I133,1,$H133,$G133*$H133,Options!$B$8)))</f>
        <v>739.05947451400004</v>
      </c>
      <c r="L133" s="90">
        <f>IF(AND(OR(Calculations!$E$2="Orkney Health Board",Calculations!$E$2="Orkney Islands Local Authority"),$F133=1),0,IF(AND(OR(Calculations!$E$2="Shetland Health Board",Calculations!$E$2="Western Isles Health Board",Calculations!$E$2="Shetland Islands Local Authority",Calculations!$E$2="Eilean Siar Local Authority"),OR($F133=1,$F133=5)),0,new_ci(VALUE(LEFT(Options!$B$24,2)),$C133,$E133,$F133,2016,$I133+$J133,1,$H133,$G133*$H133,Options!$B$8)))</f>
        <v>713.86684122439999</v>
      </c>
      <c r="M133" s="83">
        <f>IF(AND(OR(Calculations!$E$2="Orkney Health Board",Calculations!$E$2="Orkney Islands Local Authority"),$F133=1),0,IF(AND(OR(Calculations!$E$2="Shetland Health Board",Calculations!$E$2="Western Isles Health Board",Calculations!$E$2="Shetland Islands Local Authority",Calculations!$E$2="Eilean Siar Local Authority"),OR($F133=1,$F133=5)),0,new_yllv2(VALUE(LEFT(Options!$B$24,2)),$C133,$D133,$E133,$F133,2016,$I133,1,$H133,$G133*$H133,Options!$B$8)))</f>
        <v>4308.7174754760999</v>
      </c>
      <c r="N133" s="84">
        <f>IF(AND(OR(Calculations!$E$2="Orkney Health Board",Calculations!$E$2="Orkney Islands Local Authority"),$F133=1),0,IF(AND(OR(Calculations!$E$2="Shetland Health Board",Calculations!$E$2="Western Isles Health Board",Calculations!$E$2="Shetland Islands Local Authority",Calculations!$E$2="Eilean Siar Local Authority"),OR($F133=1,$F133=5)),0,new_yllv2(VALUE(LEFT(Options!$B$24,2)),$C133,$D133,$E133,$F133,2016,$I133+$J133,1,$H133,$G133*$H133,Options!$B$8)))</f>
        <v>4161.8443982051003</v>
      </c>
      <c r="O133" s="90">
        <f>IF(AND(OR(Calculations!$E$2="Orkney Health Board",Calculations!$E$2="Orkney Islands Local Authority"),$F133=1),0,IF(AND(OR(Calculations!$E$2="Shetland Health Board",Calculations!$E$2="Western Isles Health Board",Calculations!$E$2="Shetland Islands Local Authority",Calculations!$E$2="Eilean Siar Local Authority"),OR($F133=1,$F133=5)),0,hosp_count(VALUE(LEFT(Options!$B$24,2)),$C133,$E133,$F133,2016,$I133,1,$H133,$G133*$H133, Options!$B$8)))</f>
        <v>8693.8800865902995</v>
      </c>
      <c r="P133" s="90">
        <f>IF(AND(OR(Calculations!$E$2="Orkney Health Board",Calculations!$E$2="Orkney Islands Local Authority"),$F133=1),0,IF(AND(OR(Calculations!$E$2="Shetland Health Board",Calculations!$E$2="Western Isles Health Board",Calculations!$E$2="Shetland Islands Local Authority",Calculations!$E$2="Eilean Siar Local Authority"),OR($F133=1,$F133=5)),0,hosp_count(VALUE(LEFT(Options!$B$24,2)),$C133,$E133,$F133,2016,$I133+$J133,1,$H133,$G133*$H133, Options!$B$8)))</f>
        <v>8640.8604392009001</v>
      </c>
      <c r="Q133" s="83">
        <f>IF(AND(OR(Calculations!$E$2="Orkney Health Board",Calculations!$E$2="Orkney Islands Local Authority"),$F133=1),0,IF(AND(OR(Calculations!$E$2="Shetland Health Board",Calculations!$E$2="Western Isles Health Board",Calculations!$E$2="Shetland Islands Local Authority",Calculations!$E$2="Eilean Siar Local Authority"),OR($F133=1,$F133=5)),0,prem_mort(VALUE(LEFT(Options!$B$24,2)),$C133,$E133,$F133,2016,$I133,1,$H133,$G133*$H133,Options!$B$8)))</f>
        <v>0</v>
      </c>
      <c r="R133" s="84">
        <f>IF(AND(OR(Calculations!$E$2="Orkney Health Board",Calculations!$E$2="Orkney Islands Local Authority"),$F133=1),0,IF(AND(OR(Calculations!$E$2="Shetland Health Board",Calculations!$E$2="Western Isles Health Board",Calculations!$E$2="Shetland Islands Local Authority",Calculations!$E$2="Eilean Siar Local Authority"),OR($F133=1,$F133=5)),0,prem_mort(VALUE(LEFT(Options!$B$24,2)),$C133,$E133,$F133,2016,$I133+$J133,1,$H133,$G133*$H133,Options!$B$8)))</f>
        <v>0</v>
      </c>
      <c r="S133" s="83">
        <f t="shared" si="150"/>
        <v>6521.3048135003983</v>
      </c>
      <c r="T133" s="75">
        <f t="shared" si="151"/>
        <v>6299.0103346369006</v>
      </c>
      <c r="U133" s="75">
        <f t="shared" si="152"/>
        <v>38019.213584012177</v>
      </c>
      <c r="V133" s="75">
        <f t="shared" si="153"/>
        <v>36723.236549943533</v>
      </c>
      <c r="W133" s="75">
        <f t="shared" si="154"/>
        <v>76712.962910000002</v>
      </c>
      <c r="X133" s="75">
        <f t="shared" si="155"/>
        <v>76245.128732029465</v>
      </c>
      <c r="Y133" s="75">
        <f t="shared" si="156"/>
        <v>0</v>
      </c>
      <c r="Z133" s="84">
        <f t="shared" si="157"/>
        <v>0</v>
      </c>
      <c r="AA133" s="83">
        <f t="shared" si="158"/>
        <v>16303262.033750996</v>
      </c>
      <c r="AB133" s="75">
        <f t="shared" si="159"/>
        <v>15747525.836592251</v>
      </c>
      <c r="AC133" s="75">
        <f t="shared" si="144"/>
        <v>95048033.960030437</v>
      </c>
      <c r="AD133" s="75">
        <f t="shared" si="145"/>
        <v>91808091.374858826</v>
      </c>
      <c r="AE133" s="75">
        <f t="shared" si="146"/>
        <v>191782407.27500001</v>
      </c>
      <c r="AF133" s="75">
        <f t="shared" si="147"/>
        <v>190612821.83007365</v>
      </c>
      <c r="AG133" s="75">
        <f t="shared" si="148"/>
        <v>0</v>
      </c>
      <c r="AH133" s="75">
        <f t="shared" si="149"/>
        <v>0</v>
      </c>
      <c r="AI133" s="84">
        <v>2500</v>
      </c>
      <c r="AJ133" s="133"/>
      <c r="AK133" s="134"/>
      <c r="AL133" s="75"/>
      <c r="AM133" s="75"/>
      <c r="AN133" s="134"/>
      <c r="AO133" s="134"/>
      <c r="AP133" s="75"/>
      <c r="AQ133" s="84"/>
    </row>
    <row r="134" spans="1:43" x14ac:dyDescent="0.35">
      <c r="B134" s="5" t="s">
        <v>80</v>
      </c>
      <c r="C134" s="15">
        <v>86.630752999999999</v>
      </c>
      <c r="D134" s="15">
        <v>91.420750000000012</v>
      </c>
      <c r="E134" t="s">
        <v>172</v>
      </c>
      <c r="F134">
        <v>2</v>
      </c>
      <c r="G134" s="15">
        <f>HLOOKUP(Calculations!$E$2,'Prevalence Rates'!$C$3:$BC$249,'Prevalence Rates'!$BD134,FALSE)</f>
        <v>0.31747561827439702</v>
      </c>
      <c r="H134">
        <f>HLOOKUP(Calculations!$E$2,'Population 2016'!$C$3:$BC$249,'Population 2016'!BD134,FALSE)</f>
        <v>5568</v>
      </c>
      <c r="I134">
        <v>0</v>
      </c>
      <c r="J134">
        <f>HLOOKUP(Results!E$4,Targeting!$C$3:$F$249,Targeting!$G134,FALSE)</f>
        <v>1123</v>
      </c>
      <c r="K134" s="89">
        <f>IF(AND(OR(Calculations!$E$2="Orkney Health Board",Calculations!$E$2="Orkney Islands Local Authority"),$F134=1),0,IF(AND(OR(Calculations!$E$2="Shetland Health Board",Calculations!$E$2="Western Isles Health Board",Calculations!$E$2="Shetland Islands Local Authority",Calculations!$E$2="Eilean Siar Local Authority"),OR($F134=1,$F134=5)),0,new_ci(VALUE(LEFT(Options!$B$24,2)),$C134,$E134,$F134,2016,$I134,1,$H134,$G134*$H134,Options!$B$8)))</f>
        <v>514.79321726579997</v>
      </c>
      <c r="L134" s="90">
        <f>IF(AND(OR(Calculations!$E$2="Orkney Health Board",Calculations!$E$2="Orkney Islands Local Authority"),$F134=1),0,IF(AND(OR(Calculations!$E$2="Shetland Health Board",Calculations!$E$2="Western Isles Health Board",Calculations!$E$2="Shetland Islands Local Authority",Calculations!$E$2="Eilean Siar Local Authority"),OR($F134=1,$F134=5)),0,new_ci(VALUE(LEFT(Options!$B$24,2)),$C134,$E134,$F134,2016,$I134+$J134,1,$H134,$G134*$H134,Options!$B$8)))</f>
        <v>497.6726484509</v>
      </c>
      <c r="M134" s="83">
        <f>IF(AND(OR(Calculations!$E$2="Orkney Health Board",Calculations!$E$2="Orkney Islands Local Authority"),$F134=1),0,IF(AND(OR(Calculations!$E$2="Shetland Health Board",Calculations!$E$2="Western Isles Health Board",Calculations!$E$2="Shetland Islands Local Authority",Calculations!$E$2="Eilean Siar Local Authority"),OR($F134=1,$F134=5)),0,new_yllv2(VALUE(LEFT(Options!$B$24,2)),$C134,$D134,$E134,$F134,2016,$I134,1,$H134,$G134*$H134,Options!$B$8)))</f>
        <v>1951.0647490577001</v>
      </c>
      <c r="N134" s="84">
        <f>IF(AND(OR(Calculations!$E$2="Orkney Health Board",Calculations!$E$2="Orkney Islands Local Authority"),$F134=1),0,IF(AND(OR(Calculations!$E$2="Shetland Health Board",Calculations!$E$2="Western Isles Health Board",Calculations!$E$2="Shetland Islands Local Authority",Calculations!$E$2="Eilean Siar Local Authority"),OR($F134=1,$F134=5)),0,new_yllv2(VALUE(LEFT(Options!$B$24,2)),$C134,$D134,$E134,$F134,2016,$I134+$J134,1,$H134,$G134*$H134,Options!$B$8)))</f>
        <v>1886.177844611</v>
      </c>
      <c r="O134" s="90">
        <f>IF(AND(OR(Calculations!$E$2="Orkney Health Board",Calculations!$E$2="Orkney Islands Local Authority"),$F134=1),0,IF(AND(OR(Calculations!$E$2="Shetland Health Board",Calculations!$E$2="Western Isles Health Board",Calculations!$E$2="Shetland Islands Local Authority",Calculations!$E$2="Eilean Siar Local Authority"),OR($F134=1,$F134=5)),0,hosp_count(VALUE(LEFT(Options!$B$24,2)),$C134,$E134,$F134,2016,$I134,1,$H134,$G134*$H134, Options!$B$8)))</f>
        <v>5070.8489366592003</v>
      </c>
      <c r="P134" s="90">
        <f>IF(AND(OR(Calculations!$E$2="Orkney Health Board",Calculations!$E$2="Orkney Islands Local Authority"),$F134=1),0,IF(AND(OR(Calculations!$E$2="Shetland Health Board",Calculations!$E$2="Western Isles Health Board",Calculations!$E$2="Shetland Islands Local Authority",Calculations!$E$2="Eilean Siar Local Authority"),OR($F134=1,$F134=5)),0,hosp_count(VALUE(LEFT(Options!$B$24,2)),$C134,$E134,$F134,2016,$I134+$J134,1,$H134,$G134*$H134, Options!$B$8)))</f>
        <v>5039.9414908910003</v>
      </c>
      <c r="Q134" s="83">
        <f>IF(AND(OR(Calculations!$E$2="Orkney Health Board",Calculations!$E$2="Orkney Islands Local Authority"),$F134=1),0,IF(AND(OR(Calculations!$E$2="Shetland Health Board",Calculations!$E$2="Western Isles Health Board",Calculations!$E$2="Shetland Islands Local Authority",Calculations!$E$2="Eilean Siar Local Authority"),OR($F134=1,$F134=5)),0,prem_mort(VALUE(LEFT(Options!$B$24,2)),$C134,$E134,$F134,2016,$I134,1,$H134,$G134*$H134,Options!$B$8)))</f>
        <v>0</v>
      </c>
      <c r="R134" s="84">
        <f>IF(AND(OR(Calculations!$E$2="Orkney Health Board",Calculations!$E$2="Orkney Islands Local Authority"),$F134=1),0,IF(AND(OR(Calculations!$E$2="Shetland Health Board",Calculations!$E$2="Western Isles Health Board",Calculations!$E$2="Shetland Islands Local Authority",Calculations!$E$2="Eilean Siar Local Authority"),OR($F134=1,$F134=5)),0,prem_mort(VALUE(LEFT(Options!$B$24,2)),$C134,$E134,$F134,2016,$I134+$J134,1,$H134,$G134*$H134,Options!$B$8)))</f>
        <v>0</v>
      </c>
      <c r="S134" s="83">
        <f t="shared" si="150"/>
        <v>9245.5678388254291</v>
      </c>
      <c r="T134" s="75">
        <f t="shared" si="151"/>
        <v>8938.0863586727737</v>
      </c>
      <c r="U134" s="75">
        <f t="shared" si="152"/>
        <v>35040.674372444322</v>
      </c>
      <c r="V134" s="75">
        <f t="shared" si="153"/>
        <v>33875.320485111348</v>
      </c>
      <c r="W134" s="75">
        <f t="shared" si="154"/>
        <v>91071.281190000009</v>
      </c>
      <c r="X134" s="75">
        <f t="shared" si="155"/>
        <v>90516.190569163082</v>
      </c>
      <c r="Y134" s="75">
        <f t="shared" si="156"/>
        <v>0</v>
      </c>
      <c r="Z134" s="84">
        <f t="shared" si="157"/>
        <v>0</v>
      </c>
      <c r="AA134" s="83">
        <f t="shared" si="158"/>
        <v>13868351.758238144</v>
      </c>
      <c r="AB134" s="75">
        <f t="shared" si="159"/>
        <v>13407129.538009161</v>
      </c>
      <c r="AC134" s="75">
        <f t="shared" si="144"/>
        <v>52561011.558666483</v>
      </c>
      <c r="AD134" s="75">
        <f t="shared" si="145"/>
        <v>50812980.727667019</v>
      </c>
      <c r="AE134" s="75">
        <f t="shared" si="146"/>
        <v>136606921.78500003</v>
      </c>
      <c r="AF134" s="75">
        <f t="shared" si="147"/>
        <v>135774285.85374463</v>
      </c>
      <c r="AG134" s="75">
        <f t="shared" si="148"/>
        <v>0</v>
      </c>
      <c r="AH134" s="75">
        <f t="shared" si="149"/>
        <v>0</v>
      </c>
      <c r="AI134" s="84">
        <v>1500</v>
      </c>
      <c r="AJ134" s="133"/>
      <c r="AK134" s="134"/>
      <c r="AL134" s="75"/>
      <c r="AM134" s="75"/>
      <c r="AN134" s="134"/>
      <c r="AO134" s="134"/>
      <c r="AP134" s="75"/>
      <c r="AQ134" s="84"/>
    </row>
    <row r="135" spans="1:43" s="4" customFormat="1" x14ac:dyDescent="0.35">
      <c r="B135" s="8" t="s">
        <v>79</v>
      </c>
      <c r="C135" s="78">
        <v>92.215477000000007</v>
      </c>
      <c r="D135" s="78">
        <v>95.515479999999997</v>
      </c>
      <c r="E135" s="4" t="s">
        <v>172</v>
      </c>
      <c r="F135" s="4">
        <v>2</v>
      </c>
      <c r="G135" s="78">
        <f>HLOOKUP(Calculations!$E$2,'Prevalence Rates'!$C$3:$BC$249,'Prevalence Rates'!$BD135,FALSE)</f>
        <v>0.31747561827439702</v>
      </c>
      <c r="H135" s="4">
        <f>HLOOKUP(Calculations!$E$2,'Population 2016'!$C$3:$BC$249,'Population 2016'!BD135,FALSE)</f>
        <v>2286</v>
      </c>
      <c r="I135" s="4">
        <v>0</v>
      </c>
      <c r="J135" s="4">
        <f>HLOOKUP(Results!E$4,Targeting!$C$3:$F$249,Targeting!$G135,FALSE)</f>
        <v>461</v>
      </c>
      <c r="K135" s="93">
        <f>IF(AND(OR(Calculations!$E$2="Orkney Health Board",Calculations!$E$2="Orkney Islands Local Authority"),$F135=1),0,IF(AND(OR(Calculations!$E$2="Shetland Health Board",Calculations!$E$2="Western Isles Health Board",Calculations!$E$2="Shetland Islands Local Authority",Calculations!$E$2="Eilean Siar Local Authority"),OR($F135=1,$F135=5)),0,new_ci(VALUE(LEFT(Options!$B$24,2)),$C135,$E135,$F135,2016,$I135,1,$H135,$G135*$H135,Options!$B$8)))</f>
        <v>313.63396970510001</v>
      </c>
      <c r="L135" s="94">
        <f>IF(AND(OR(Calculations!$E$2="Orkney Health Board",Calculations!$E$2="Orkney Islands Local Authority"),$F135=1),0,IF(AND(OR(Calculations!$E$2="Shetland Health Board",Calculations!$E$2="Western Isles Health Board",Calculations!$E$2="Shetland Islands Local Authority",Calculations!$E$2="Eilean Siar Local Authority"),OR($F135=1,$F135=5)),0,new_ci(VALUE(LEFT(Options!$B$24,2)),$C135,$E135,$F135,2016,$I135+$J135,1,$H135,$G135*$H135,Options!$B$8)))</f>
        <v>303.62972272859997</v>
      </c>
      <c r="M135" s="87">
        <f>IF(AND(OR(Calculations!$E$2="Orkney Health Board",Calculations!$E$2="Orkney Islands Local Authority"),$F135=1),0,IF(AND(OR(Calculations!$E$2="Shetland Health Board",Calculations!$E$2="Western Isles Health Board",Calculations!$E$2="Shetland Islands Local Authority",Calculations!$E$2="Eilean Siar Local Authority"),OR($F135=1,$F135=5)),0,new_yllv2(VALUE(LEFT(Options!$B$24,2)),$C135,$D135,$E135,$F135,2016,$I135,1,$H135,$G135*$H135,Options!$B$8)))</f>
        <v>721.35907122360004</v>
      </c>
      <c r="N135" s="88">
        <f>IF(AND(OR(Calculations!$E$2="Orkney Health Board",Calculations!$E$2="Orkney Islands Local Authority"),$F135=1),0,IF(AND(OR(Calculations!$E$2="Shetland Health Board",Calculations!$E$2="Western Isles Health Board",Calculations!$E$2="Shetland Islands Local Authority",Calculations!$E$2="Eilean Siar Local Authority"),OR($F135=1,$F135=5)),0,new_yllv2(VALUE(LEFT(Options!$B$24,2)),$C135,$D135,$E135,$F135,2016,$I135+$J135,1,$H135,$G135*$H135,Options!$B$8)))</f>
        <v>698.34927316489996</v>
      </c>
      <c r="O135" s="94">
        <f>IF(AND(OR(Calculations!$E$2="Orkney Health Board",Calculations!$E$2="Orkney Islands Local Authority"),$F135=1),0,IF(AND(OR(Calculations!$E$2="Shetland Health Board",Calculations!$E$2="Western Isles Health Board",Calculations!$E$2="Shetland Islands Local Authority",Calculations!$E$2="Eilean Siar Local Authority"),OR($F135=1,$F135=5)),0,hosp_count(VALUE(LEFT(Options!$B$24,2)),$C135,$E135,$F135,2016,$I135,1,$H135,$G135*$H135, Options!$B$8)))</f>
        <v>2538.3308308974001</v>
      </c>
      <c r="P135" s="94">
        <f>IF(AND(OR(Calculations!$E$2="Orkney Health Board",Calculations!$E$2="Orkney Islands Local Authority"),$F135=1),0,IF(AND(OR(Calculations!$E$2="Shetland Health Board",Calculations!$E$2="Western Isles Health Board",Calculations!$E$2="Shetland Islands Local Authority",Calculations!$E$2="Eilean Siar Local Authority"),OR($F135=1,$F135=5)),0,hosp_count(VALUE(LEFT(Options!$B$24,2)),$C135,$E135,$F135,2016,$I135+$J135,1,$H135,$G135*$H135, Options!$B$8)))</f>
        <v>2522.8613821677</v>
      </c>
      <c r="Q135" s="87">
        <f>IF(AND(OR(Calculations!$E$2="Orkney Health Board",Calculations!$E$2="Orkney Islands Local Authority"),$F135=1),0,IF(AND(OR(Calculations!$E$2="Shetland Health Board",Calculations!$E$2="Western Isles Health Board",Calculations!$E$2="Shetland Islands Local Authority",Calculations!$E$2="Eilean Siar Local Authority"),OR($F135=1,$F135=5)),0,prem_mort(VALUE(LEFT(Options!$B$24,2)),$C135,$E135,$F135,2016,$I135,1,$H135,$G135*$H135,Options!$B$8)))</f>
        <v>0</v>
      </c>
      <c r="R135" s="88">
        <f>IF(AND(OR(Calculations!$E$2="Orkney Health Board",Calculations!$E$2="Orkney Islands Local Authority"),$F135=1),0,IF(AND(OR(Calculations!$E$2="Shetland Health Board",Calculations!$E$2="Western Isles Health Board",Calculations!$E$2="Shetland Islands Local Authority",Calculations!$E$2="Eilean Siar Local Authority"),OR($F135=1,$F135=5)),0,prem_mort(VALUE(LEFT(Options!$B$24,2)),$C135,$E135,$F135,2016,$I135+$J135,1,$H135,$G135*$H135,Options!$B$8)))</f>
        <v>0</v>
      </c>
      <c r="S135" s="87">
        <f t="shared" si="150"/>
        <v>13719.771203197726</v>
      </c>
      <c r="T135" s="80">
        <f t="shared" si="151"/>
        <v>13282.140101863517</v>
      </c>
      <c r="U135" s="80">
        <f t="shared" si="152"/>
        <v>31555.51492666667</v>
      </c>
      <c r="V135" s="80">
        <f t="shared" si="153"/>
        <v>30548.962080704285</v>
      </c>
      <c r="W135" s="80">
        <f t="shared" si="154"/>
        <v>111038.09409</v>
      </c>
      <c r="X135" s="80">
        <f t="shared" si="155"/>
        <v>110361.39029604987</v>
      </c>
      <c r="Y135" s="80">
        <f t="shared" si="156"/>
        <v>0</v>
      </c>
      <c r="Z135" s="88">
        <f t="shared" si="157"/>
        <v>0</v>
      </c>
      <c r="AA135" s="87">
        <f t="shared" si="158"/>
        <v>13719771.203197727</v>
      </c>
      <c r="AB135" s="80">
        <f t="shared" si="159"/>
        <v>13282140.101863516</v>
      </c>
      <c r="AC135" s="80">
        <f t="shared" si="144"/>
        <v>31555514.92666667</v>
      </c>
      <c r="AD135" s="80">
        <f t="shared" si="145"/>
        <v>30548962.080704283</v>
      </c>
      <c r="AE135" s="80">
        <f t="shared" si="146"/>
        <v>111038094.09</v>
      </c>
      <c r="AF135" s="80">
        <f t="shared" si="147"/>
        <v>110361390.29604986</v>
      </c>
      <c r="AG135" s="80">
        <f t="shared" si="148"/>
        <v>0</v>
      </c>
      <c r="AH135" s="80">
        <f t="shared" si="149"/>
        <v>0</v>
      </c>
      <c r="AI135" s="88">
        <v>1000</v>
      </c>
      <c r="AJ135" s="135"/>
      <c r="AK135" s="136"/>
      <c r="AL135" s="80"/>
      <c r="AM135" s="80"/>
      <c r="AN135" s="136"/>
      <c r="AO135" s="136"/>
      <c r="AP135" s="80"/>
      <c r="AQ135" s="88"/>
    </row>
    <row r="136" spans="1:43" hidden="1" x14ac:dyDescent="0.35">
      <c r="B136" s="5" t="s">
        <v>83</v>
      </c>
      <c r="C136" s="15">
        <v>2.0384007</v>
      </c>
      <c r="D136" s="15">
        <v>81.468401</v>
      </c>
      <c r="E136" t="s">
        <v>171</v>
      </c>
      <c r="F136">
        <v>3</v>
      </c>
      <c r="G136" s="15">
        <f>HLOOKUP(Calculations!$E$2,'Prevalence Rates'!$C$3:$BC$249,'Prevalence Rates'!$BD136,FALSE)</f>
        <v>0</v>
      </c>
      <c r="H136">
        <f>HLOOKUP(Calculations!$E$2,'Population 2016'!$C$3:$BC$249,'Population 2016'!BD136,FALSE)</f>
        <v>0</v>
      </c>
      <c r="I136">
        <v>0</v>
      </c>
      <c r="J136">
        <f>HLOOKUP(Results!E$4,Targeting!$C$3:$F$249,Targeting!$G136,FALSE)</f>
        <v>0</v>
      </c>
      <c r="K136" s="89" t="e">
        <f>IF(AND(OR(Calculations!$E$2="Orkney Health Board",Calculations!$E$2="Orkney Islands Local Authority"),$F136=1),0,IF(AND(OR(Calculations!$E$2="Shetland Health Board",Calculations!$E$2="Western Isles Health Board",Calculations!$E$2="Shetland Islands Local Authority",Calculations!$E$2="Eilean Siar Local Authority"),OR($F136=1,$F136=5)),0,new_ci(VALUE(LEFT(Options!$B$24,2)),$C136,$E136,$F136,2016,$I136,1,$H136,$G136*$H136,Options!$B$8)))</f>
        <v>#VALUE!</v>
      </c>
      <c r="L136" s="90" t="e">
        <f>IF(AND(OR(Calculations!$E$2="Orkney Health Board",Calculations!$E$2="Orkney Islands Local Authority"),$F136=1),0,IF(AND(OR(Calculations!$E$2="Shetland Health Board",Calculations!$E$2="Western Isles Health Board",Calculations!$E$2="Shetland Islands Local Authority",Calculations!$E$2="Eilean Siar Local Authority"),OR($F136=1,$F136=5)),0,new_ci(VALUE(LEFT(Options!$B$24,2)),$C136,$E136,$F136,2016,$I136+$J136,1,$H136,$G136*$H136,Options!$B$8)))</f>
        <v>#VALUE!</v>
      </c>
      <c r="M136" s="83" t="e">
        <f>IF(AND(OR(Calculations!$E$2="Orkney Health Board",Calculations!$E$2="Orkney Islands Local Authority"),$F136=1),0,IF(AND(OR(Calculations!$E$2="Shetland Health Board",Calculations!$E$2="Western Isles Health Board",Calculations!$E$2="Shetland Islands Local Authority",Calculations!$E$2="Eilean Siar Local Authority"),OR($F136=1,$F136=5)),0,new_yllv2(VALUE(LEFT(Options!$B$24,2)),$C136,$D136,$E136,$F136,2016,$I136,1,$H136,$G136*$H136,Options!$B$8)))</f>
        <v>#VALUE!</v>
      </c>
      <c r="N136" s="84" t="e">
        <f>IF(AND(OR(Calculations!$E$2="Orkney Health Board",Calculations!$E$2="Orkney Islands Local Authority"),$F136=1),0,IF(AND(OR(Calculations!$E$2="Shetland Health Board",Calculations!$E$2="Western Isles Health Board",Calculations!$E$2="Shetland Islands Local Authority",Calculations!$E$2="Eilean Siar Local Authority"),OR($F136=1,$F136=5)),0,new_yllv2(VALUE(LEFT(Options!$B$24,2)),$C136,$D136,$E136,$F136,2016,$I136+$J136,1,$H136,$G136*$H136,Options!$B$8)))</f>
        <v>#VALUE!</v>
      </c>
      <c r="O136" s="90" t="e">
        <f>IF(AND(OR(Calculations!$E$2="Orkney Health Board",Calculations!$E$2="Orkney Islands Local Authority"),$F136=1),0,IF(AND(OR(Calculations!$E$2="Shetland Health Board",Calculations!$E$2="Western Isles Health Board",Calculations!$E$2="Shetland Islands Local Authority",Calculations!$E$2="Eilean Siar Local Authority"),OR($F136=1,$F136=5)),0,hosp_count(VALUE(LEFT(Options!$B$24,2)),$C136,$E136,$F136,2016,$I136,1,$H136,$G136*$H136, Options!$B$8)))</f>
        <v>#VALUE!</v>
      </c>
      <c r="P136" s="90" t="e">
        <f>IF(AND(OR(Calculations!$E$2="Orkney Health Board",Calculations!$E$2="Orkney Islands Local Authority"),$F136=1),0,IF(AND(OR(Calculations!$E$2="Shetland Health Board",Calculations!$E$2="Western Isles Health Board",Calculations!$E$2="Shetland Islands Local Authority",Calculations!$E$2="Eilean Siar Local Authority"),OR($F136=1,$F136=5)),0,hosp_count(VALUE(LEFT(Options!$B$24,2)),$C136,$E136,$F136,2016,$I136+$J136,1,$H136,$G136*$H136, Options!$B$8)))</f>
        <v>#VALUE!</v>
      </c>
      <c r="Q136" s="83" t="e">
        <f>IF(AND(OR(Calculations!$E$2="Orkney Health Board",Calculations!$E$2="Orkney Islands Local Authority"),$F136=1),0,IF(AND(OR(Calculations!$E$2="Shetland Health Board",Calculations!$E$2="Western Isles Health Board",Calculations!$E$2="Shetland Islands Local Authority",Calculations!$E$2="Eilean Siar Local Authority"),OR($F136=1,$F136=5)),0,prem_mort(VALUE(LEFT(Options!$B$24,2)),$C136,$E136,$F136,2016,$I136,1,$H136,$G136*$H136,Options!$B$8)))</f>
        <v>#VALUE!</v>
      </c>
      <c r="R136" s="84" t="e">
        <f>IF(AND(OR(Calculations!$E$2="Orkney Health Board",Calculations!$E$2="Orkney Islands Local Authority"),$F136=1),0,IF(AND(OR(Calculations!$E$2="Shetland Health Board",Calculations!$E$2="Western Isles Health Board",Calculations!$E$2="Shetland Islands Local Authority",Calculations!$E$2="Eilean Siar Local Authority"),OR($F136=1,$F136=5)),0,prem_mort(VALUE(LEFT(Options!$B$24,2)),$C136,$E136,$F136,2016,$I136+$J136,1,$H136,$G136*$H136,Options!$B$8)))</f>
        <v>#VALUE!</v>
      </c>
      <c r="S136" s="83" t="e">
        <f t="shared" si="150"/>
        <v>#VALUE!</v>
      </c>
      <c r="T136" s="75" t="e">
        <f t="shared" si="151"/>
        <v>#VALUE!</v>
      </c>
      <c r="U136" s="75" t="e">
        <f t="shared" si="152"/>
        <v>#VALUE!</v>
      </c>
      <c r="V136" s="75" t="e">
        <f t="shared" si="153"/>
        <v>#VALUE!</v>
      </c>
      <c r="W136" s="75" t="e">
        <f t="shared" si="154"/>
        <v>#VALUE!</v>
      </c>
      <c r="X136" s="75" t="e">
        <f t="shared" si="155"/>
        <v>#VALUE!</v>
      </c>
      <c r="Y136" s="75" t="e">
        <f t="shared" si="156"/>
        <v>#VALUE!</v>
      </c>
      <c r="Z136" s="84" t="e">
        <f t="shared" si="157"/>
        <v>#VALUE!</v>
      </c>
      <c r="AA136" s="83" t="e">
        <f t="shared" si="158"/>
        <v>#VALUE!</v>
      </c>
      <c r="AB136" s="75" t="e">
        <f t="shared" si="159"/>
        <v>#VALUE!</v>
      </c>
      <c r="AC136" s="75" t="e">
        <f t="shared" si="144"/>
        <v>#VALUE!</v>
      </c>
      <c r="AD136" s="75" t="e">
        <f t="shared" si="145"/>
        <v>#VALUE!</v>
      </c>
      <c r="AE136" s="75" t="e">
        <f t="shared" si="146"/>
        <v>#VALUE!</v>
      </c>
      <c r="AF136" s="75" t="e">
        <f t="shared" si="147"/>
        <v>#VALUE!</v>
      </c>
      <c r="AG136" s="75" t="e">
        <f t="shared" si="148"/>
        <v>#VALUE!</v>
      </c>
      <c r="AH136" s="75" t="e">
        <f t="shared" si="149"/>
        <v>#VALUE!</v>
      </c>
      <c r="AI136" s="84">
        <v>5000</v>
      </c>
      <c r="AJ136" s="133"/>
      <c r="AK136" s="134"/>
      <c r="AL136" s="75"/>
      <c r="AM136" s="75"/>
      <c r="AN136" s="134"/>
      <c r="AO136" s="134"/>
      <c r="AP136" s="75"/>
      <c r="AQ136" s="84"/>
    </row>
    <row r="137" spans="1:43" hidden="1" x14ac:dyDescent="0.35">
      <c r="B137" s="5" t="s">
        <v>61</v>
      </c>
      <c r="C137" s="15">
        <v>6.9792794999999996</v>
      </c>
      <c r="D137" s="15">
        <v>81.439279999999997</v>
      </c>
      <c r="E137" t="s">
        <v>171</v>
      </c>
      <c r="F137">
        <v>3</v>
      </c>
      <c r="G137" s="15">
        <f>HLOOKUP(Calculations!$E$2,'Prevalence Rates'!$C$3:$BC$249,'Prevalence Rates'!$BD137,FALSE)</f>
        <v>0</v>
      </c>
      <c r="H137">
        <f>HLOOKUP(Calculations!$E$2,'Population 2016'!$C$3:$BC$249,'Population 2016'!BD137,FALSE)</f>
        <v>0</v>
      </c>
      <c r="I137">
        <v>0</v>
      </c>
      <c r="J137">
        <f>HLOOKUP(Results!E$4,Targeting!$C$3:$F$249,Targeting!$G137,FALSE)</f>
        <v>0</v>
      </c>
      <c r="K137" s="89" t="e">
        <f>IF(AND(OR(Calculations!$E$2="Orkney Health Board",Calculations!$E$2="Orkney Islands Local Authority"),$F137=1),0,IF(AND(OR(Calculations!$E$2="Shetland Health Board",Calculations!$E$2="Western Isles Health Board",Calculations!$E$2="Shetland Islands Local Authority",Calculations!$E$2="Eilean Siar Local Authority"),OR($F137=1,$F137=5)),0,new_ci(VALUE(LEFT(Options!$B$24,2)),$C137,$E137,$F137,2016,$I137,1,$H137,$G137*$H137,Options!$B$8)))</f>
        <v>#VALUE!</v>
      </c>
      <c r="L137" s="90" t="e">
        <f>IF(AND(OR(Calculations!$E$2="Orkney Health Board",Calculations!$E$2="Orkney Islands Local Authority"),$F137=1),0,IF(AND(OR(Calculations!$E$2="Shetland Health Board",Calculations!$E$2="Western Isles Health Board",Calculations!$E$2="Shetland Islands Local Authority",Calculations!$E$2="Eilean Siar Local Authority"),OR($F137=1,$F137=5)),0,new_ci(VALUE(LEFT(Options!$B$24,2)),$C137,$E137,$F137,2016,$I137+$J137,1,$H137,$G137*$H137,Options!$B$8)))</f>
        <v>#VALUE!</v>
      </c>
      <c r="M137" s="83" t="e">
        <f>IF(AND(OR(Calculations!$E$2="Orkney Health Board",Calculations!$E$2="Orkney Islands Local Authority"),$F137=1),0,IF(AND(OR(Calculations!$E$2="Shetland Health Board",Calculations!$E$2="Western Isles Health Board",Calculations!$E$2="Shetland Islands Local Authority",Calculations!$E$2="Eilean Siar Local Authority"),OR($F137=1,$F137=5)),0,new_yllv2(VALUE(LEFT(Options!$B$24,2)),$C137,$D137,$E137,$F137,2016,$I137,1,$H137,$G137*$H137,Options!$B$8)))</f>
        <v>#VALUE!</v>
      </c>
      <c r="N137" s="84" t="e">
        <f>IF(AND(OR(Calculations!$E$2="Orkney Health Board",Calculations!$E$2="Orkney Islands Local Authority"),$F137=1),0,IF(AND(OR(Calculations!$E$2="Shetland Health Board",Calculations!$E$2="Western Isles Health Board",Calculations!$E$2="Shetland Islands Local Authority",Calculations!$E$2="Eilean Siar Local Authority"),OR($F137=1,$F137=5)),0,new_yllv2(VALUE(LEFT(Options!$B$24,2)),$C137,$D137,$E137,$F137,2016,$I137+$J137,1,$H137,$G137*$H137,Options!$B$8)))</f>
        <v>#VALUE!</v>
      </c>
      <c r="O137" s="90" t="e">
        <f>IF(AND(OR(Calculations!$E$2="Orkney Health Board",Calculations!$E$2="Orkney Islands Local Authority"),$F137=1),0,IF(AND(OR(Calculations!$E$2="Shetland Health Board",Calculations!$E$2="Western Isles Health Board",Calculations!$E$2="Shetland Islands Local Authority",Calculations!$E$2="Eilean Siar Local Authority"),OR($F137=1,$F137=5)),0,hosp_count(VALUE(LEFT(Options!$B$24,2)),$C137,$E137,$F137,2016,$I137,1,$H137,$G137*$H137, Options!$B$8)))</f>
        <v>#VALUE!</v>
      </c>
      <c r="P137" s="90" t="e">
        <f>IF(AND(OR(Calculations!$E$2="Orkney Health Board",Calculations!$E$2="Orkney Islands Local Authority"),$F137=1),0,IF(AND(OR(Calculations!$E$2="Shetland Health Board",Calculations!$E$2="Western Isles Health Board",Calculations!$E$2="Shetland Islands Local Authority",Calculations!$E$2="Eilean Siar Local Authority"),OR($F137=1,$F137=5)),0,hosp_count(VALUE(LEFT(Options!$B$24,2)),$C137,$E137,$F137,2016,$I137+$J137,1,$H137,$G137*$H137, Options!$B$8)))</f>
        <v>#VALUE!</v>
      </c>
      <c r="Q137" s="83" t="e">
        <f>IF(AND(OR(Calculations!$E$2="Orkney Health Board",Calculations!$E$2="Orkney Islands Local Authority"),$F137=1),0,IF(AND(OR(Calculations!$E$2="Shetland Health Board",Calculations!$E$2="Western Isles Health Board",Calculations!$E$2="Shetland Islands Local Authority",Calculations!$E$2="Eilean Siar Local Authority"),OR($F137=1,$F137=5)),0,prem_mort(VALUE(LEFT(Options!$B$24,2)),$C137,$E137,$F137,2016,$I137,1,$H137,$G137*$H137,Options!$B$8)))</f>
        <v>#VALUE!</v>
      </c>
      <c r="R137" s="84" t="e">
        <f>IF(AND(OR(Calculations!$E$2="Orkney Health Board",Calculations!$E$2="Orkney Islands Local Authority"),$F137=1),0,IF(AND(OR(Calculations!$E$2="Shetland Health Board",Calculations!$E$2="Western Isles Health Board",Calculations!$E$2="Shetland Islands Local Authority",Calculations!$E$2="Eilean Siar Local Authority"),OR($F137=1,$F137=5)),0,prem_mort(VALUE(LEFT(Options!$B$24,2)),$C137,$E137,$F137,2016,$I137+$J137,1,$H137,$G137*$H137,Options!$B$8)))</f>
        <v>#VALUE!</v>
      </c>
      <c r="S137" s="83" t="e">
        <f t="shared" si="150"/>
        <v>#VALUE!</v>
      </c>
      <c r="T137" s="75" t="e">
        <f t="shared" si="151"/>
        <v>#VALUE!</v>
      </c>
      <c r="U137" s="75" t="e">
        <f t="shared" si="152"/>
        <v>#VALUE!</v>
      </c>
      <c r="V137" s="75" t="e">
        <f t="shared" si="153"/>
        <v>#VALUE!</v>
      </c>
      <c r="W137" s="75" t="e">
        <f t="shared" si="154"/>
        <v>#VALUE!</v>
      </c>
      <c r="X137" s="75" t="e">
        <f t="shared" si="155"/>
        <v>#VALUE!</v>
      </c>
      <c r="Y137" s="75" t="e">
        <f t="shared" si="156"/>
        <v>#VALUE!</v>
      </c>
      <c r="Z137" s="84" t="e">
        <f t="shared" si="157"/>
        <v>#VALUE!</v>
      </c>
      <c r="AA137" s="83" t="e">
        <f t="shared" si="158"/>
        <v>#VALUE!</v>
      </c>
      <c r="AB137" s="75" t="e">
        <f t="shared" si="159"/>
        <v>#VALUE!</v>
      </c>
      <c r="AC137" s="75" t="e">
        <f t="shared" si="144"/>
        <v>#VALUE!</v>
      </c>
      <c r="AD137" s="75" t="e">
        <f t="shared" si="145"/>
        <v>#VALUE!</v>
      </c>
      <c r="AE137" s="75" t="e">
        <f t="shared" si="146"/>
        <v>#VALUE!</v>
      </c>
      <c r="AF137" s="75" t="e">
        <f t="shared" si="147"/>
        <v>#VALUE!</v>
      </c>
      <c r="AG137" s="75" t="e">
        <f t="shared" si="148"/>
        <v>#VALUE!</v>
      </c>
      <c r="AH137" s="75" t="e">
        <f t="shared" si="149"/>
        <v>#VALUE!</v>
      </c>
      <c r="AI137" s="84">
        <v>5500</v>
      </c>
      <c r="AJ137" s="133"/>
      <c r="AK137" s="134"/>
      <c r="AL137" s="75"/>
      <c r="AM137" s="75"/>
      <c r="AN137" s="134"/>
      <c r="AO137" s="134"/>
      <c r="AP137" s="75"/>
      <c r="AQ137" s="84"/>
    </row>
    <row r="138" spans="1:43" hidden="1" x14ac:dyDescent="0.35">
      <c r="A138" s="4"/>
      <c r="B138" s="5" t="s">
        <v>78</v>
      </c>
      <c r="C138" s="15">
        <v>12.478312000000001</v>
      </c>
      <c r="D138" s="15">
        <v>81.948309999999992</v>
      </c>
      <c r="E138" t="s">
        <v>171</v>
      </c>
      <c r="F138">
        <v>3</v>
      </c>
      <c r="G138" s="15">
        <f>HLOOKUP(Calculations!$E$2,'Prevalence Rates'!$C$3:$BC$249,'Prevalence Rates'!$BD138,FALSE)</f>
        <v>0</v>
      </c>
      <c r="H138">
        <f>HLOOKUP(Calculations!$E$2,'Population 2016'!$C$3:$BC$249,'Population 2016'!BD138,FALSE)</f>
        <v>0</v>
      </c>
      <c r="I138">
        <v>0</v>
      </c>
      <c r="J138">
        <f>HLOOKUP(Results!E$4,Targeting!$C$3:$F$249,Targeting!$G138,FALSE)</f>
        <v>0</v>
      </c>
      <c r="K138" s="89" t="e">
        <f>IF(AND(OR(Calculations!$E$2="Orkney Health Board",Calculations!$E$2="Orkney Islands Local Authority"),$F138=1),0,IF(AND(OR(Calculations!$E$2="Shetland Health Board",Calculations!$E$2="Western Isles Health Board",Calculations!$E$2="Shetland Islands Local Authority",Calculations!$E$2="Eilean Siar Local Authority"),OR($F138=1,$F138=5)),0,new_ci(VALUE(LEFT(Options!$B$24,2)),$C138,$E138,$F138,2016,$I138,1,$H138,$G138*$H138,Options!$B$8)))</f>
        <v>#VALUE!</v>
      </c>
      <c r="L138" s="90" t="e">
        <f>IF(AND(OR(Calculations!$E$2="Orkney Health Board",Calculations!$E$2="Orkney Islands Local Authority"),$F138=1),0,IF(AND(OR(Calculations!$E$2="Shetland Health Board",Calculations!$E$2="Western Isles Health Board",Calculations!$E$2="Shetland Islands Local Authority",Calculations!$E$2="Eilean Siar Local Authority"),OR($F138=1,$F138=5)),0,new_ci(VALUE(LEFT(Options!$B$24,2)),$C138,$E138,$F138,2016,$I138+$J138,1,$H138,$G138*$H138,Options!$B$8)))</f>
        <v>#VALUE!</v>
      </c>
      <c r="M138" s="83" t="e">
        <f>IF(AND(OR(Calculations!$E$2="Orkney Health Board",Calculations!$E$2="Orkney Islands Local Authority"),$F138=1),0,IF(AND(OR(Calculations!$E$2="Shetland Health Board",Calculations!$E$2="Western Isles Health Board",Calculations!$E$2="Shetland Islands Local Authority",Calculations!$E$2="Eilean Siar Local Authority"),OR($F138=1,$F138=5)),0,new_yllv2(VALUE(LEFT(Options!$B$24,2)),$C138,$D138,$E138,$F138,2016,$I138,1,$H138,$G138*$H138,Options!$B$8)))</f>
        <v>#VALUE!</v>
      </c>
      <c r="N138" s="84" t="e">
        <f>IF(AND(OR(Calculations!$E$2="Orkney Health Board",Calculations!$E$2="Orkney Islands Local Authority"),$F138=1),0,IF(AND(OR(Calculations!$E$2="Shetland Health Board",Calculations!$E$2="Western Isles Health Board",Calculations!$E$2="Shetland Islands Local Authority",Calculations!$E$2="Eilean Siar Local Authority"),OR($F138=1,$F138=5)),0,new_yllv2(VALUE(LEFT(Options!$B$24,2)),$C138,$D138,$E138,$F138,2016,$I138+$J138,1,$H138,$G138*$H138,Options!$B$8)))</f>
        <v>#VALUE!</v>
      </c>
      <c r="O138" s="90" t="e">
        <f>IF(AND(OR(Calculations!$E$2="Orkney Health Board",Calculations!$E$2="Orkney Islands Local Authority"),$F138=1),0,IF(AND(OR(Calculations!$E$2="Shetland Health Board",Calculations!$E$2="Western Isles Health Board",Calculations!$E$2="Shetland Islands Local Authority",Calculations!$E$2="Eilean Siar Local Authority"),OR($F138=1,$F138=5)),0,hosp_count(VALUE(LEFT(Options!$B$24,2)),$C138,$E138,$F138,2016,$I138,1,$H138,$G138*$H138, Options!$B$8)))</f>
        <v>#VALUE!</v>
      </c>
      <c r="P138" s="90" t="e">
        <f>IF(AND(OR(Calculations!$E$2="Orkney Health Board",Calculations!$E$2="Orkney Islands Local Authority"),$F138=1),0,IF(AND(OR(Calculations!$E$2="Shetland Health Board",Calculations!$E$2="Western Isles Health Board",Calculations!$E$2="Shetland Islands Local Authority",Calculations!$E$2="Eilean Siar Local Authority"),OR($F138=1,$F138=5)),0,hosp_count(VALUE(LEFT(Options!$B$24,2)),$C138,$E138,$F138,2016,$I138+$J138,1,$H138,$G138*$H138, Options!$B$8)))</f>
        <v>#VALUE!</v>
      </c>
      <c r="Q138" s="83" t="e">
        <f>IF(AND(OR(Calculations!$E$2="Orkney Health Board",Calculations!$E$2="Orkney Islands Local Authority"),$F138=1),0,IF(AND(OR(Calculations!$E$2="Shetland Health Board",Calculations!$E$2="Western Isles Health Board",Calculations!$E$2="Shetland Islands Local Authority",Calculations!$E$2="Eilean Siar Local Authority"),OR($F138=1,$F138=5)),0,prem_mort(VALUE(LEFT(Options!$B$24,2)),$C138,$E138,$F138,2016,$I138,1,$H138,$G138*$H138,Options!$B$8)))</f>
        <v>#VALUE!</v>
      </c>
      <c r="R138" s="84" t="e">
        <f>IF(AND(OR(Calculations!$E$2="Orkney Health Board",Calculations!$E$2="Orkney Islands Local Authority"),$F138=1),0,IF(AND(OR(Calculations!$E$2="Shetland Health Board",Calculations!$E$2="Western Isles Health Board",Calculations!$E$2="Shetland Islands Local Authority",Calculations!$E$2="Eilean Siar Local Authority"),OR($F138=1,$F138=5)),0,prem_mort(VALUE(LEFT(Options!$B$24,2)),$C138,$E138,$F138,2016,$I138+$J138,1,$H138,$G138*$H138,Options!$B$8)))</f>
        <v>#VALUE!</v>
      </c>
      <c r="S138" s="83" t="e">
        <f t="shared" si="150"/>
        <v>#VALUE!</v>
      </c>
      <c r="T138" s="75" t="e">
        <f t="shared" si="151"/>
        <v>#VALUE!</v>
      </c>
      <c r="U138" s="75" t="e">
        <f t="shared" si="152"/>
        <v>#VALUE!</v>
      </c>
      <c r="V138" s="75" t="e">
        <f t="shared" si="153"/>
        <v>#VALUE!</v>
      </c>
      <c r="W138" s="75" t="e">
        <f t="shared" si="154"/>
        <v>#VALUE!</v>
      </c>
      <c r="X138" s="75" t="e">
        <f t="shared" si="155"/>
        <v>#VALUE!</v>
      </c>
      <c r="Y138" s="75" t="e">
        <f t="shared" si="156"/>
        <v>#VALUE!</v>
      </c>
      <c r="Z138" s="84" t="e">
        <f t="shared" si="157"/>
        <v>#VALUE!</v>
      </c>
      <c r="AA138" s="83" t="e">
        <f t="shared" si="158"/>
        <v>#VALUE!</v>
      </c>
      <c r="AB138" s="75" t="e">
        <f t="shared" si="159"/>
        <v>#VALUE!</v>
      </c>
      <c r="AC138" s="75" t="e">
        <f t="shared" si="144"/>
        <v>#VALUE!</v>
      </c>
      <c r="AD138" s="75" t="e">
        <f t="shared" si="145"/>
        <v>#VALUE!</v>
      </c>
      <c r="AE138" s="75" t="e">
        <f t="shared" si="146"/>
        <v>#VALUE!</v>
      </c>
      <c r="AF138" s="75" t="e">
        <f t="shared" si="147"/>
        <v>#VALUE!</v>
      </c>
      <c r="AG138" s="75" t="e">
        <f t="shared" si="148"/>
        <v>#VALUE!</v>
      </c>
      <c r="AH138" s="75" t="e">
        <f t="shared" si="149"/>
        <v>#VALUE!</v>
      </c>
      <c r="AI138" s="84">
        <v>6600</v>
      </c>
      <c r="AJ138" s="133"/>
      <c r="AK138" s="134"/>
      <c r="AL138" s="75"/>
      <c r="AM138" s="75"/>
      <c r="AN138" s="134"/>
      <c r="AO138" s="134"/>
      <c r="AP138" s="75"/>
      <c r="AQ138" s="84"/>
    </row>
    <row r="139" spans="1:43" x14ac:dyDescent="0.35">
      <c r="A139" t="s">
        <v>135</v>
      </c>
      <c r="B139" s="5" t="s">
        <v>62</v>
      </c>
      <c r="C139" s="15">
        <v>17.570053000000001</v>
      </c>
      <c r="D139" s="15">
        <v>81.100049999999996</v>
      </c>
      <c r="E139" t="s">
        <v>171</v>
      </c>
      <c r="F139">
        <v>3</v>
      </c>
      <c r="G139" s="15">
        <f>HLOOKUP(Calculations!$E$2,'Prevalence Rates'!$C$3:$BC$249,'Prevalence Rates'!$BD139,FALSE)</f>
        <v>0.24531148338773692</v>
      </c>
      <c r="H139">
        <f>HLOOKUP(Calculations!$E$2,'Population 2016'!$C$3:$BC$249,'Population 2016'!BD139,FALSE)</f>
        <v>22864</v>
      </c>
      <c r="I139">
        <v>0</v>
      </c>
      <c r="J139">
        <f>HLOOKUP(Results!E$4,Targeting!$C$3:$F$249,Targeting!$G139,FALSE)</f>
        <v>4613</v>
      </c>
      <c r="K139" s="89">
        <f>IF(AND(OR(Calculations!$E$2="Orkney Health Board",Calculations!$E$2="Orkney Islands Local Authority"),$F139=1),0,IF(AND(OR(Calculations!$E$2="Shetland Health Board",Calculations!$E$2="Western Isles Health Board",Calculations!$E$2="Shetland Islands Local Authority",Calculations!$E$2="Eilean Siar Local Authority"),OR($F139=1,$F139=5)),0,new_ci(VALUE(LEFT(Options!$B$24,2)),$C139,$E139,$F139,2016,$I139,1,$H139,$G139*$H139,Options!$B$8)))</f>
        <v>4.1158142954999999</v>
      </c>
      <c r="L139" s="90">
        <f>IF(AND(OR(Calculations!$E$2="Orkney Health Board",Calculations!$E$2="Orkney Islands Local Authority"),$F139=1),0,IF(AND(OR(Calculations!$E$2="Shetland Health Board",Calculations!$E$2="Western Isles Health Board",Calculations!$E$2="Shetland Islands Local Authority",Calculations!$E$2="Eilean Siar Local Authority"),OR($F139=1,$F139=5)),0,new_ci(VALUE(LEFT(Options!$B$24,2)),$C139,$E139,$F139,2016,$I139+$J139,1,$H139,$G139*$H139,Options!$B$8)))</f>
        <v>3.9607224677000001</v>
      </c>
      <c r="M139" s="83">
        <f>IF(AND(OR(Calculations!$E$2="Orkney Health Board",Calculations!$E$2="Orkney Islands Local Authority"),$F139=1),0,IF(AND(OR(Calculations!$E$2="Shetland Health Board",Calculations!$E$2="Western Isles Health Board",Calculations!$E$2="Shetland Islands Local Authority",Calculations!$E$2="Eilean Siar Local Authority"),OR($F139=1,$F139=5)),0,new_yllv2(VALUE(LEFT(Options!$B$24,2)),$C139,$D139,$E139,$F139,2016,$I139,1,$H139,$G139*$H139,Options!$B$8)))</f>
        <v>257.3618555502</v>
      </c>
      <c r="N139" s="84">
        <f>IF(AND(OR(Calculations!$E$2="Orkney Health Board",Calculations!$E$2="Orkney Islands Local Authority"),$F139=1),0,IF(AND(OR(Calculations!$E$2="Shetland Health Board",Calculations!$E$2="Western Isles Health Board",Calculations!$E$2="Shetland Islands Local Authority",Calculations!$E$2="Eilean Siar Local Authority"),OR($F139=1,$F139=5)),0,new_yllv2(VALUE(LEFT(Options!$B$24,2)),$C139,$D139,$E139,$F139,2016,$I139+$J139,1,$H139,$G139*$H139,Options!$B$8)))</f>
        <v>247.66396402309999</v>
      </c>
      <c r="O139" s="90">
        <f>IF(AND(OR(Calculations!$E$2="Orkney Health Board",Calculations!$E$2="Orkney Islands Local Authority"),$F139=1),0,IF(AND(OR(Calculations!$E$2="Shetland Health Board",Calculations!$E$2="Western Isles Health Board",Calculations!$E$2="Shetland Islands Local Authority",Calculations!$E$2="Eilean Siar Local Authority"),OR($F139=1,$F139=5)),0,hosp_count(VALUE(LEFT(Options!$B$24,2)),$C139,$E139,$F139,2016,$I139,1,$H139,$G139*$H139, Options!$B$8)))</f>
        <v>2290.5686582223998</v>
      </c>
      <c r="P139" s="90">
        <f>IF(AND(OR(Calculations!$E$2="Orkney Health Board",Calculations!$E$2="Orkney Islands Local Authority"),$F139=1),0,IF(AND(OR(Calculations!$E$2="Shetland Health Board",Calculations!$E$2="Western Isles Health Board",Calculations!$E$2="Shetland Islands Local Authority",Calculations!$E$2="Eilean Siar Local Authority"),OR($F139=1,$F139=5)),0,hosp_count(VALUE(LEFT(Options!$B$24,2)),$C139,$E139,$F139,2016,$I139+$J139,1,$H139,$G139*$H139, Options!$B$8)))</f>
        <v>2277.3823236275002</v>
      </c>
      <c r="Q139" s="83">
        <f>IF(AND(OR(Calculations!$E$2="Orkney Health Board",Calculations!$E$2="Orkney Islands Local Authority"),$F139=1),0,IF(AND(OR(Calculations!$E$2="Shetland Health Board",Calculations!$E$2="Western Isles Health Board",Calculations!$E$2="Shetland Islands Local Authority",Calculations!$E$2="Eilean Siar Local Authority"),OR($F139=1,$F139=5)),0,prem_mort(VALUE(LEFT(Options!$B$24,2)),$C139,$E139,$F139,2016,$I139,1,$H139,$G139*$H139,Options!$B$8)))</f>
        <v>4.1158142954999999</v>
      </c>
      <c r="R139" s="84">
        <f>IF(AND(OR(Calculations!$E$2="Orkney Health Board",Calculations!$E$2="Orkney Islands Local Authority"),$F139=1),0,IF(AND(OR(Calculations!$E$2="Shetland Health Board",Calculations!$E$2="Western Isles Health Board",Calculations!$E$2="Shetland Islands Local Authority",Calculations!$E$2="Eilean Siar Local Authority"),OR($F139=1,$F139=5)),0,prem_mort(VALUE(LEFT(Options!$B$24,2)),$C139,$E139,$F139,2016,$I139+$J139,1,$H139,$G139*$H139,Options!$B$8)))</f>
        <v>3.9607224677000001</v>
      </c>
      <c r="S139" s="83">
        <f t="shared" si="150"/>
        <v>18.001287156665501</v>
      </c>
      <c r="T139" s="75">
        <f t="shared" si="151"/>
        <v>17.322963907015396</v>
      </c>
      <c r="U139" s="75">
        <f t="shared" si="152"/>
        <v>1125.6204319025542</v>
      </c>
      <c r="V139" s="75">
        <f t="shared" si="153"/>
        <v>1083.2048811367215</v>
      </c>
      <c r="W139" s="75">
        <f t="shared" si="154"/>
        <v>10018.232409999999</v>
      </c>
      <c r="X139" s="75">
        <f t="shared" si="155"/>
        <v>9960.559498020908</v>
      </c>
      <c r="Y139" s="75">
        <f t="shared" si="156"/>
        <v>18.001287156665501</v>
      </c>
      <c r="Z139" s="84">
        <f t="shared" si="157"/>
        <v>17.322963907015396</v>
      </c>
      <c r="AA139" s="83">
        <f t="shared" si="158"/>
        <v>79205.663489328203</v>
      </c>
      <c r="AB139" s="75">
        <f t="shared" si="159"/>
        <v>76221.041190867734</v>
      </c>
      <c r="AC139" s="75">
        <f t="shared" si="144"/>
        <v>4952729.9003712386</v>
      </c>
      <c r="AD139" s="75">
        <f t="shared" si="145"/>
        <v>4766101.4770015748</v>
      </c>
      <c r="AE139" s="75">
        <f t="shared" si="146"/>
        <v>44080222.603999995</v>
      </c>
      <c r="AF139" s="75">
        <f t="shared" si="147"/>
        <v>43826461.791291997</v>
      </c>
      <c r="AG139" s="75">
        <f t="shared" si="148"/>
        <v>79205.663489328203</v>
      </c>
      <c r="AH139" s="75">
        <f t="shared" si="149"/>
        <v>76221.041190867734</v>
      </c>
      <c r="AI139" s="84">
        <v>4400</v>
      </c>
      <c r="AJ139" s="133"/>
      <c r="AK139" s="134"/>
      <c r="AL139" s="75"/>
      <c r="AM139" s="75"/>
      <c r="AN139" s="134"/>
      <c r="AO139" s="134"/>
      <c r="AP139" s="75"/>
      <c r="AQ139" s="84"/>
    </row>
    <row r="140" spans="1:43" x14ac:dyDescent="0.35">
      <c r="B140" s="5" t="s">
        <v>63</v>
      </c>
      <c r="C140" s="15">
        <v>22.077057</v>
      </c>
      <c r="D140" s="15">
        <v>81.667060000000006</v>
      </c>
      <c r="E140" t="s">
        <v>171</v>
      </c>
      <c r="F140">
        <v>3</v>
      </c>
      <c r="G140" s="15">
        <f>HLOOKUP(Calculations!$E$2,'Prevalence Rates'!$C$3:$BC$249,'Prevalence Rates'!$BD140,FALSE)</f>
        <v>0.24531148338773692</v>
      </c>
      <c r="H140">
        <f>HLOOKUP(Calculations!$E$2,'Population 2016'!$C$3:$BC$249,'Population 2016'!BD140,FALSE)</f>
        <v>34910</v>
      </c>
      <c r="I140">
        <v>0</v>
      </c>
      <c r="J140">
        <f>HLOOKUP(Results!E$4,Targeting!$C$3:$F$249,Targeting!$G140,FALSE)</f>
        <v>7044</v>
      </c>
      <c r="K140" s="89">
        <f>IF(AND(OR(Calculations!$E$2="Orkney Health Board",Calculations!$E$2="Orkney Islands Local Authority"),$F140=1),0,IF(AND(OR(Calculations!$E$2="Shetland Health Board",Calculations!$E$2="Western Isles Health Board",Calculations!$E$2="Shetland Islands Local Authority",Calculations!$E$2="Eilean Siar Local Authority"),OR($F140=1,$F140=5)),0,new_ci(VALUE(LEFT(Options!$B$24,2)),$C140,$E140,$F140,2016,$I140,1,$H140,$G140*$H140,Options!$B$8)))</f>
        <v>9.2196866811000007</v>
      </c>
      <c r="L140" s="90">
        <f>IF(AND(OR(Calculations!$E$2="Orkney Health Board",Calculations!$E$2="Orkney Islands Local Authority"),$F140=1),0,IF(AND(OR(Calculations!$E$2="Shetland Health Board",Calculations!$E$2="Western Isles Health Board",Calculations!$E$2="Shetland Islands Local Authority",Calculations!$E$2="Eilean Siar Local Authority"),OR($F140=1,$F140=5)),0,new_ci(VALUE(LEFT(Options!$B$24,2)),$C140,$E140,$F140,2016,$I140+$J140,1,$H140,$G140*$H140,Options!$B$8)))</f>
        <v>8.8722667395000006</v>
      </c>
      <c r="M140" s="83">
        <f>IF(AND(OR(Calculations!$E$2="Orkney Health Board",Calculations!$E$2="Orkney Islands Local Authority"),$F140=1),0,IF(AND(OR(Calculations!$E$2="Shetland Health Board",Calculations!$E$2="Western Isles Health Board",Calculations!$E$2="Shetland Islands Local Authority",Calculations!$E$2="Eilean Siar Local Authority"),OR($F140=1,$F140=5)),0,new_yllv2(VALUE(LEFT(Options!$B$24,2)),$C140,$D140,$E140,$F140,2016,$I140,1,$H140,$G140*$H140,Options!$B$8)))</f>
        <v>540.18147030470004</v>
      </c>
      <c r="N140" s="84">
        <f>IF(AND(OR(Calculations!$E$2="Orkney Health Board",Calculations!$E$2="Orkney Islands Local Authority"),$F140=1),0,IF(AND(OR(Calculations!$E$2="Shetland Health Board",Calculations!$E$2="Western Isles Health Board",Calculations!$E$2="Shetland Islands Local Authority",Calculations!$E$2="Eilean Siar Local Authority"),OR($F140=1,$F140=5)),0,new_yllv2(VALUE(LEFT(Options!$B$24,2)),$C140,$D140,$E140,$F140,2016,$I140+$J140,1,$H140,$G140*$H140,Options!$B$8)))</f>
        <v>519.82613488410004</v>
      </c>
      <c r="O140" s="90">
        <f>IF(AND(OR(Calculations!$E$2="Orkney Health Board",Calculations!$E$2="Orkney Islands Local Authority"),$F140=1),0,IF(AND(OR(Calculations!$E$2="Shetland Health Board",Calculations!$E$2="Western Isles Health Board",Calculations!$E$2="Shetland Islands Local Authority",Calculations!$E$2="Eilean Siar Local Authority"),OR($F140=1,$F140=5)),0,hosp_count(VALUE(LEFT(Options!$B$24,2)),$C140,$E140,$F140,2016,$I140,1,$H140,$G140*$H140, Options!$B$8)))</f>
        <v>3917.2018699179998</v>
      </c>
      <c r="P140" s="90">
        <f>IF(AND(OR(Calculations!$E$2="Orkney Health Board",Calculations!$E$2="Orkney Islands Local Authority"),$F140=1),0,IF(AND(OR(Calculations!$E$2="Shetland Health Board",Calculations!$E$2="Western Isles Health Board",Calculations!$E$2="Shetland Islands Local Authority",Calculations!$E$2="Eilean Siar Local Authority"),OR($F140=1,$F140=5)),0,hosp_count(VALUE(LEFT(Options!$B$24,2)),$C140,$E140,$F140,2016,$I140+$J140,1,$H140,$G140*$H140, Options!$B$8)))</f>
        <v>3894.6493547571999</v>
      </c>
      <c r="Q140" s="83">
        <f>IF(AND(OR(Calculations!$E$2="Orkney Health Board",Calculations!$E$2="Orkney Islands Local Authority"),$F140=1),0,IF(AND(OR(Calculations!$E$2="Shetland Health Board",Calculations!$E$2="Western Isles Health Board",Calculations!$E$2="Shetland Islands Local Authority",Calculations!$E$2="Eilean Siar Local Authority"),OR($F140=1,$F140=5)),0,prem_mort(VALUE(LEFT(Options!$B$24,2)),$C140,$E140,$F140,2016,$I140,1,$H140,$G140*$H140,Options!$B$8)))</f>
        <v>9.2196866811000007</v>
      </c>
      <c r="R140" s="84">
        <f>IF(AND(OR(Calculations!$E$2="Orkney Health Board",Calculations!$E$2="Orkney Islands Local Authority"),$F140=1),0,IF(AND(OR(Calculations!$E$2="Shetland Health Board",Calculations!$E$2="Western Isles Health Board",Calculations!$E$2="Shetland Islands Local Authority",Calculations!$E$2="Eilean Siar Local Authority"),OR($F140=1,$F140=5)),0,prem_mort(VALUE(LEFT(Options!$B$24,2)),$C140,$E140,$F140,2016,$I140+$J140,1,$H140,$G140*$H140,Options!$B$8)))</f>
        <v>8.8722667395000006</v>
      </c>
      <c r="S140" s="83">
        <f t="shared" si="150"/>
        <v>26.40987304812375</v>
      </c>
      <c r="T140" s="75">
        <f t="shared" si="151"/>
        <v>25.414685590088801</v>
      </c>
      <c r="U140" s="75">
        <f t="shared" si="152"/>
        <v>1547.3545411191637</v>
      </c>
      <c r="V140" s="75">
        <f t="shared" si="153"/>
        <v>1489.0465049673446</v>
      </c>
      <c r="W140" s="75">
        <f t="shared" si="154"/>
        <v>11220.858980000001</v>
      </c>
      <c r="X140" s="75">
        <f t="shared" si="155"/>
        <v>11156.257103286163</v>
      </c>
      <c r="Y140" s="75">
        <f t="shared" si="156"/>
        <v>26.40987304812375</v>
      </c>
      <c r="Z140" s="84">
        <f t="shared" si="157"/>
        <v>25.414685590088801</v>
      </c>
      <c r="AA140" s="83">
        <f t="shared" si="158"/>
        <v>158459.23828874249</v>
      </c>
      <c r="AB140" s="75">
        <f t="shared" si="159"/>
        <v>152488.1135405328</v>
      </c>
      <c r="AC140" s="75">
        <f t="shared" si="144"/>
        <v>9284127.2467149831</v>
      </c>
      <c r="AD140" s="75">
        <f t="shared" si="145"/>
        <v>8934279.0298040677</v>
      </c>
      <c r="AE140" s="75">
        <f t="shared" si="146"/>
        <v>67325153.88000001</v>
      </c>
      <c r="AF140" s="75">
        <f t="shared" si="147"/>
        <v>66937542.61971698</v>
      </c>
      <c r="AG140" s="75">
        <f t="shared" si="148"/>
        <v>158459.23828874249</v>
      </c>
      <c r="AH140" s="75">
        <f t="shared" si="149"/>
        <v>152488.1135405328</v>
      </c>
      <c r="AI140" s="84">
        <v>6000</v>
      </c>
      <c r="AJ140" s="133"/>
      <c r="AK140" s="134"/>
      <c r="AL140" s="75"/>
      <c r="AM140" s="75"/>
      <c r="AN140" s="134"/>
      <c r="AO140" s="134"/>
      <c r="AP140" s="75"/>
      <c r="AQ140" s="84"/>
    </row>
    <row r="141" spans="1:43" x14ac:dyDescent="0.35">
      <c r="B141" s="5" t="s">
        <v>64</v>
      </c>
      <c r="C141" s="15">
        <v>26.975186999999998</v>
      </c>
      <c r="D141" s="15">
        <v>81.645189999999999</v>
      </c>
      <c r="E141" t="s">
        <v>171</v>
      </c>
      <c r="F141">
        <v>3</v>
      </c>
      <c r="G141" s="15">
        <f>HLOOKUP(Calculations!$E$2,'Prevalence Rates'!$C$3:$BC$249,'Prevalence Rates'!$BD141,FALSE)</f>
        <v>0.28824255942895183</v>
      </c>
      <c r="H141">
        <f>HLOOKUP(Calculations!$E$2,'Population 2016'!$C$3:$BC$249,'Population 2016'!BD141,FALSE)</f>
        <v>36432</v>
      </c>
      <c r="I141">
        <v>0</v>
      </c>
      <c r="J141">
        <f>HLOOKUP(Results!E$4,Targeting!$C$3:$F$249,Targeting!$G141,FALSE)</f>
        <v>7351</v>
      </c>
      <c r="K141" s="89">
        <f>IF(AND(OR(Calculations!$E$2="Orkney Health Board",Calculations!$E$2="Orkney Islands Local Authority"),$F141=1),0,IF(AND(OR(Calculations!$E$2="Shetland Health Board",Calculations!$E$2="Western Isles Health Board",Calculations!$E$2="Shetland Islands Local Authority",Calculations!$E$2="Eilean Siar Local Authority"),OR($F141=1,$F141=5)),0,new_ci(VALUE(LEFT(Options!$B$24,2)),$C141,$E141,$F141,2016,$I141,1,$H141,$G141*$H141,Options!$B$8)))</f>
        <v>14.593088524200001</v>
      </c>
      <c r="L141" s="90">
        <f>IF(AND(OR(Calculations!$E$2="Orkney Health Board",Calculations!$E$2="Orkney Islands Local Authority"),$F141=1),0,IF(AND(OR(Calculations!$E$2="Shetland Health Board",Calculations!$E$2="Western Isles Health Board",Calculations!$E$2="Shetland Islands Local Authority",Calculations!$E$2="Eilean Siar Local Authority"),OR($F141=1,$F141=5)),0,new_ci(VALUE(LEFT(Options!$B$24,2)),$C141,$E141,$F141,2016,$I141+$J141,1,$H141,$G141*$H141,Options!$B$8)))</f>
        <v>14.0584385326</v>
      </c>
      <c r="M141" s="83">
        <f>IF(AND(OR(Calculations!$E$2="Orkney Health Board",Calculations!$E$2="Orkney Islands Local Authority"),$F141=1),0,IF(AND(OR(Calculations!$E$2="Shetland Health Board",Calculations!$E$2="Western Isles Health Board",Calculations!$E$2="Shetland Islands Local Authority",Calculations!$E$2="Eilean Siar Local Authority"),OR($F141=1,$F141=5)),0,new_yllv2(VALUE(LEFT(Options!$B$24,2)),$C141,$D141,$E141,$F141,2016,$I141,1,$H141,$G141*$H141,Options!$B$8)))</f>
        <v>783.2111048731</v>
      </c>
      <c r="N141" s="84">
        <f>IF(AND(OR(Calculations!$E$2="Orkney Health Board",Calculations!$E$2="Orkney Islands Local Authority"),$F141=1),0,IF(AND(OR(Calculations!$E$2="Shetland Health Board",Calculations!$E$2="Western Isles Health Board",Calculations!$E$2="Shetland Islands Local Authority",Calculations!$E$2="Eilean Siar Local Authority"),OR($F141=1,$F141=5)),0,new_yllv2(VALUE(LEFT(Options!$B$24,2)),$C141,$D141,$E141,$F141,2016,$I141+$J141,1,$H141,$G141*$H141,Options!$B$8)))</f>
        <v>754.51643822000005</v>
      </c>
      <c r="O141" s="90">
        <f>IF(AND(OR(Calculations!$E$2="Orkney Health Board",Calculations!$E$2="Orkney Islands Local Authority"),$F141=1),0,IF(AND(OR(Calculations!$E$2="Shetland Health Board",Calculations!$E$2="Western Isles Health Board",Calculations!$E$2="Shetland Islands Local Authority",Calculations!$E$2="Eilean Siar Local Authority"),OR($F141=1,$F141=5)),0,hosp_count(VALUE(LEFT(Options!$B$24,2)),$C141,$E141,$F141,2016,$I141,1,$H141,$G141*$H141, Options!$B$8)))</f>
        <v>4623.9893221104003</v>
      </c>
      <c r="P141" s="90">
        <f>IF(AND(OR(Calculations!$E$2="Orkney Health Board",Calculations!$E$2="Orkney Islands Local Authority"),$F141=1),0,IF(AND(OR(Calculations!$E$2="Shetland Health Board",Calculations!$E$2="Western Isles Health Board",Calculations!$E$2="Shetland Islands Local Authority",Calculations!$E$2="Eilean Siar Local Authority"),OR($F141=1,$F141=5)),0,hosp_count(VALUE(LEFT(Options!$B$24,2)),$C141,$E141,$F141,2016,$I141+$J141,1,$H141,$G141*$H141, Options!$B$8)))</f>
        <v>4597.6932240469996</v>
      </c>
      <c r="Q141" s="83">
        <f>IF(AND(OR(Calculations!$E$2="Orkney Health Board",Calculations!$E$2="Orkney Islands Local Authority"),$F141=1),0,IF(AND(OR(Calculations!$E$2="Shetland Health Board",Calculations!$E$2="Western Isles Health Board",Calculations!$E$2="Shetland Islands Local Authority",Calculations!$E$2="Eilean Siar Local Authority"),OR($F141=1,$F141=5)),0,prem_mort(VALUE(LEFT(Options!$B$24,2)),$C141,$E141,$F141,2016,$I141,1,$H141,$G141*$H141,Options!$B$8)))</f>
        <v>14.593088524200001</v>
      </c>
      <c r="R141" s="84">
        <f>IF(AND(OR(Calculations!$E$2="Orkney Health Board",Calculations!$E$2="Orkney Islands Local Authority"),$F141=1),0,IF(AND(OR(Calculations!$E$2="Shetland Health Board",Calculations!$E$2="Western Isles Health Board",Calculations!$E$2="Shetland Islands Local Authority",Calculations!$E$2="Eilean Siar Local Authority"),OR($F141=1,$F141=5)),0,prem_mort(VALUE(LEFT(Options!$B$24,2)),$C141,$E141,$F141,2016,$I141+$J141,1,$H141,$G141*$H141,Options!$B$8)))</f>
        <v>14.0584385326</v>
      </c>
      <c r="S141" s="83">
        <f t="shared" si="150"/>
        <v>40.055688746706196</v>
      </c>
      <c r="T141" s="75">
        <f t="shared" si="151"/>
        <v>38.588160223429952</v>
      </c>
      <c r="U141" s="75">
        <f t="shared" si="152"/>
        <v>2149.7889352028437</v>
      </c>
      <c r="V141" s="75">
        <f t="shared" si="153"/>
        <v>2071.0266749560828</v>
      </c>
      <c r="W141" s="75">
        <f t="shared" si="154"/>
        <v>12692.109470000001</v>
      </c>
      <c r="X141" s="75">
        <f t="shared" si="155"/>
        <v>12619.930896044685</v>
      </c>
      <c r="Y141" s="75">
        <f t="shared" si="156"/>
        <v>40.055688746706196</v>
      </c>
      <c r="Z141" s="84">
        <f t="shared" si="157"/>
        <v>38.588160223429952</v>
      </c>
      <c r="AA141" s="83">
        <f t="shared" si="158"/>
        <v>240334.13248023717</v>
      </c>
      <c r="AB141" s="75">
        <f t="shared" si="159"/>
        <v>231528.9613405797</v>
      </c>
      <c r="AC141" s="75">
        <f t="shared" si="144"/>
        <v>12898733.611217063</v>
      </c>
      <c r="AD141" s="75">
        <f t="shared" si="145"/>
        <v>12426160.049736498</v>
      </c>
      <c r="AE141" s="75">
        <f t="shared" si="146"/>
        <v>76152656.820000008</v>
      </c>
      <c r="AF141" s="75">
        <f t="shared" si="147"/>
        <v>75719585.376268104</v>
      </c>
      <c r="AG141" s="75">
        <f t="shared" si="148"/>
        <v>240334.13248023717</v>
      </c>
      <c r="AH141" s="75">
        <f t="shared" si="149"/>
        <v>231528.9613405797</v>
      </c>
      <c r="AI141" s="84">
        <v>6000</v>
      </c>
      <c r="AJ141" s="133"/>
      <c r="AK141" s="134"/>
      <c r="AL141" s="75"/>
      <c r="AM141" s="75"/>
      <c r="AN141" s="134"/>
      <c r="AO141" s="134"/>
      <c r="AP141" s="75"/>
      <c r="AQ141" s="84"/>
    </row>
    <row r="142" spans="1:43" x14ac:dyDescent="0.35">
      <c r="B142" s="5" t="s">
        <v>65</v>
      </c>
      <c r="C142" s="15">
        <v>31.999904999999998</v>
      </c>
      <c r="D142" s="15">
        <v>81.799899999999994</v>
      </c>
      <c r="E142" t="s">
        <v>171</v>
      </c>
      <c r="F142">
        <v>3</v>
      </c>
      <c r="G142" s="15">
        <f>HLOOKUP(Calculations!$E$2,'Prevalence Rates'!$C$3:$BC$249,'Prevalence Rates'!$BD142,FALSE)</f>
        <v>0.28824255942895183</v>
      </c>
      <c r="H142">
        <f>HLOOKUP(Calculations!$E$2,'Population 2016'!$C$3:$BC$249,'Population 2016'!BD142,FALSE)</f>
        <v>34795</v>
      </c>
      <c r="I142">
        <v>0</v>
      </c>
      <c r="J142">
        <f>HLOOKUP(Results!E$4,Targeting!$C$3:$F$249,Targeting!$G142,FALSE)</f>
        <v>7021</v>
      </c>
      <c r="K142" s="89">
        <f>IF(AND(OR(Calculations!$E$2="Orkney Health Board",Calculations!$E$2="Orkney Islands Local Authority"),$F142=1),0,IF(AND(OR(Calculations!$E$2="Shetland Health Board",Calculations!$E$2="Western Isles Health Board",Calculations!$E$2="Shetland Islands Local Authority",Calculations!$E$2="Eilean Siar Local Authority"),OR($F142=1,$F142=5)),0,new_ci(VALUE(LEFT(Options!$B$24,2)),$C142,$E142,$F142,2016,$I142,1,$H142,$G142*$H142,Options!$B$8)))</f>
        <v>21.366673526900001</v>
      </c>
      <c r="L142" s="90">
        <f>IF(AND(OR(Calculations!$E$2="Orkney Health Board",Calculations!$E$2="Orkney Islands Local Authority"),$F142=1),0,IF(AND(OR(Calculations!$E$2="Shetland Health Board",Calculations!$E$2="Western Isles Health Board",Calculations!$E$2="Shetland Islands Local Authority",Calculations!$E$2="Eilean Siar Local Authority"),OR($F142=1,$F142=5)),0,new_ci(VALUE(LEFT(Options!$B$24,2)),$C142,$E142,$F142,2016,$I142+$J142,1,$H142,$G142*$H142,Options!$B$8)))</f>
        <v>20.5839612133</v>
      </c>
      <c r="M142" s="83">
        <f>IF(AND(OR(Calculations!$E$2="Orkney Health Board",Calculations!$E$2="Orkney Islands Local Authority"),$F142=1),0,IF(AND(OR(Calculations!$E$2="Shetland Health Board",Calculations!$E$2="Western Isles Health Board",Calculations!$E$2="Shetland Islands Local Authority",Calculations!$E$2="Eilean Siar Local Authority"),OR($F142=1,$F142=5)),0,new_yllv2(VALUE(LEFT(Options!$B$24,2)),$C142,$D142,$E142,$F142,2016,$I142,1,$H142,$G142*$H142,Options!$B$8)))</f>
        <v>1042.6935612794</v>
      </c>
      <c r="N142" s="84">
        <f>IF(AND(OR(Calculations!$E$2="Orkney Health Board",Calculations!$E$2="Orkney Islands Local Authority"),$F142=1),0,IF(AND(OR(Calculations!$E$2="Shetland Health Board",Calculations!$E$2="Western Isles Health Board",Calculations!$E$2="Shetland Islands Local Authority",Calculations!$E$2="Eilean Siar Local Authority"),OR($F142=1,$F142=5)),0,new_yllv2(VALUE(LEFT(Options!$B$24,2)),$C142,$D142,$E142,$F142,2016,$I142+$J142,1,$H142,$G142*$H142,Options!$B$8)))</f>
        <v>1004.4972042892</v>
      </c>
      <c r="O142" s="90">
        <f>IF(AND(OR(Calculations!$E$2="Orkney Health Board",Calculations!$E$2="Orkney Islands Local Authority"),$F142=1),0,IF(AND(OR(Calculations!$E$2="Shetland Health Board",Calculations!$E$2="Western Isles Health Board",Calculations!$E$2="Shetland Islands Local Authority",Calculations!$E$2="Eilean Siar Local Authority"),OR($F142=1,$F142=5)),0,hosp_count(VALUE(LEFT(Options!$B$24,2)),$C142,$E142,$F142,2016,$I142,1,$H142,$G142*$H142, Options!$B$8)))</f>
        <v>5011.1939968795004</v>
      </c>
      <c r="P142" s="90">
        <f>IF(AND(OR(Calculations!$E$2="Orkney Health Board",Calculations!$E$2="Orkney Islands Local Authority"),$F142=1),0,IF(AND(OR(Calculations!$E$2="Shetland Health Board",Calculations!$E$2="Western Isles Health Board",Calculations!$E$2="Shetland Islands Local Authority",Calculations!$E$2="Eilean Siar Local Authority"),OR($F142=1,$F142=5)),0,hosp_count(VALUE(LEFT(Options!$B$24,2)),$C142,$E142,$F142,2016,$I142+$J142,1,$H142,$G142*$H142, Options!$B$8)))</f>
        <v>4982.6946810656</v>
      </c>
      <c r="Q142" s="83">
        <f>IF(AND(OR(Calculations!$E$2="Orkney Health Board",Calculations!$E$2="Orkney Islands Local Authority"),$F142=1),0,IF(AND(OR(Calculations!$E$2="Shetland Health Board",Calculations!$E$2="Western Isles Health Board",Calculations!$E$2="Shetland Islands Local Authority",Calculations!$E$2="Eilean Siar Local Authority"),OR($F142=1,$F142=5)),0,prem_mort(VALUE(LEFT(Options!$B$24,2)),$C142,$E142,$F142,2016,$I142,1,$H142,$G142*$H142,Options!$B$8)))</f>
        <v>21.366673526900001</v>
      </c>
      <c r="R142" s="84">
        <f>IF(AND(OR(Calculations!$E$2="Orkney Health Board",Calculations!$E$2="Orkney Islands Local Authority"),$F142=1),0,IF(AND(OR(Calculations!$E$2="Shetland Health Board",Calculations!$E$2="Western Isles Health Board",Calculations!$E$2="Shetland Islands Local Authority",Calculations!$E$2="Eilean Siar Local Authority"),OR($F142=1,$F142=5)),0,prem_mort(VALUE(LEFT(Options!$B$24,2)),$C142,$E142,$F142,2016,$I142+$J142,1,$H142,$G142*$H142,Options!$B$8)))</f>
        <v>20.5839612133</v>
      </c>
      <c r="S142" s="83">
        <f t="shared" si="150"/>
        <v>61.407310035637309</v>
      </c>
      <c r="T142" s="75">
        <f t="shared" si="151"/>
        <v>59.157813517172009</v>
      </c>
      <c r="U142" s="75">
        <f t="shared" si="152"/>
        <v>2996.676422702687</v>
      </c>
      <c r="V142" s="75">
        <f t="shared" si="153"/>
        <v>2886.9010038488291</v>
      </c>
      <c r="W142" s="75">
        <f t="shared" si="154"/>
        <v>14402.052010000001</v>
      </c>
      <c r="X142" s="75">
        <f t="shared" si="155"/>
        <v>14320.145656173589</v>
      </c>
      <c r="Y142" s="75">
        <f t="shared" si="156"/>
        <v>61.407310035637309</v>
      </c>
      <c r="Z142" s="84">
        <f t="shared" si="157"/>
        <v>59.157813517172009</v>
      </c>
      <c r="AA142" s="83">
        <f t="shared" si="158"/>
        <v>399147.51523164252</v>
      </c>
      <c r="AB142" s="75">
        <f t="shared" si="159"/>
        <v>384525.78786161804</v>
      </c>
      <c r="AC142" s="75">
        <f t="shared" si="144"/>
        <v>19478396.747567464</v>
      </c>
      <c r="AD142" s="75">
        <f t="shared" si="145"/>
        <v>18764856.525017388</v>
      </c>
      <c r="AE142" s="75">
        <f t="shared" si="146"/>
        <v>93613338.065000013</v>
      </c>
      <c r="AF142" s="75">
        <f t="shared" si="147"/>
        <v>93080946.765128329</v>
      </c>
      <c r="AG142" s="75">
        <f t="shared" si="148"/>
        <v>399147.51523164252</v>
      </c>
      <c r="AH142" s="75">
        <f t="shared" si="149"/>
        <v>384525.78786161804</v>
      </c>
      <c r="AI142" s="84">
        <v>6500</v>
      </c>
      <c r="AJ142" s="133"/>
      <c r="AK142" s="134"/>
      <c r="AL142" s="75"/>
      <c r="AM142" s="75"/>
      <c r="AN142" s="134"/>
      <c r="AO142" s="134"/>
      <c r="AP142" s="75"/>
      <c r="AQ142" s="84"/>
    </row>
    <row r="143" spans="1:43" x14ac:dyDescent="0.35">
      <c r="B143" s="5" t="s">
        <v>66</v>
      </c>
      <c r="C143" s="15">
        <v>36.918118</v>
      </c>
      <c r="D143" s="15">
        <v>81.898120000000006</v>
      </c>
      <c r="E143" t="s">
        <v>171</v>
      </c>
      <c r="F143">
        <v>3</v>
      </c>
      <c r="G143" s="15">
        <f>HLOOKUP(Calculations!$E$2,'Prevalence Rates'!$C$3:$BC$249,'Prevalence Rates'!$BD143,FALSE)</f>
        <v>0.37015505287976319</v>
      </c>
      <c r="H143">
        <f>HLOOKUP(Calculations!$E$2,'Population 2016'!$C$3:$BC$249,'Population 2016'!BD143,FALSE)</f>
        <v>31957</v>
      </c>
      <c r="I143">
        <v>0</v>
      </c>
      <c r="J143">
        <f>HLOOKUP(Results!E$4,Targeting!$C$3:$F$249,Targeting!$G143,FALSE)</f>
        <v>6448</v>
      </c>
      <c r="K143" s="89">
        <f>IF(AND(OR(Calculations!$E$2="Orkney Health Board",Calculations!$E$2="Orkney Islands Local Authority"),$F143=1),0,IF(AND(OR(Calculations!$E$2="Shetland Health Board",Calculations!$E$2="Western Isles Health Board",Calculations!$E$2="Shetland Islands Local Authority",Calculations!$E$2="Eilean Siar Local Authority"),OR($F143=1,$F143=5)),0,new_ci(VALUE(LEFT(Options!$B$24,2)),$C143,$E143,$F143,2016,$I143,1,$H143,$G143*$H143,Options!$B$8)))</f>
        <v>29.811408757399999</v>
      </c>
      <c r="L143" s="90">
        <f>IF(AND(OR(Calculations!$E$2="Orkney Health Board",Calculations!$E$2="Orkney Islands Local Authority"),$F143=1),0,IF(AND(OR(Calculations!$E$2="Shetland Health Board",Calculations!$E$2="Western Isles Health Board",Calculations!$E$2="Shetland Islands Local Authority",Calculations!$E$2="Eilean Siar Local Authority"),OR($F143=1,$F143=5)),0,new_ci(VALUE(LEFT(Options!$B$24,2)),$C143,$E143,$F143,2016,$I143+$J143,1,$H143,$G143*$H143,Options!$B$8)))</f>
        <v>28.7742872902</v>
      </c>
      <c r="M143" s="83">
        <f>IF(AND(OR(Calculations!$E$2="Orkney Health Board",Calculations!$E$2="Orkney Islands Local Authority"),$F143=1),0,IF(AND(OR(Calculations!$E$2="Shetland Health Board",Calculations!$E$2="Western Isles Health Board",Calculations!$E$2="Shetland Islands Local Authority",Calculations!$E$2="Eilean Siar Local Authority"),OR($F143=1,$F143=5)),0,new_yllv2(VALUE(LEFT(Options!$B$24,2)),$C143,$D143,$E143,$F143,2016,$I143,1,$H143,$G143*$H143,Options!$B$8)))</f>
        <v>1311.1058167732999</v>
      </c>
      <c r="N143" s="84">
        <f>IF(AND(OR(Calculations!$E$2="Orkney Health Board",Calculations!$E$2="Orkney Islands Local Authority"),$F143=1),0,IF(AND(OR(Calculations!$E$2="Shetland Health Board",Calculations!$E$2="Western Isles Health Board",Calculations!$E$2="Shetland Islands Local Authority",Calculations!$E$2="Eilean Siar Local Authority"),OR($F143=1,$F143=5)),0,new_yllv2(VALUE(LEFT(Options!$B$24,2)),$C143,$D143,$E143,$F143,2016,$I143+$J143,1,$H143,$G143*$H143,Options!$B$8)))</f>
        <v>1265.4932125716</v>
      </c>
      <c r="O143" s="90">
        <f>IF(AND(OR(Calculations!$E$2="Orkney Health Board",Calculations!$E$2="Orkney Islands Local Authority"),$F143=1),0,IF(AND(OR(Calculations!$E$2="Shetland Health Board",Calculations!$E$2="Western Isles Health Board",Calculations!$E$2="Shetland Islands Local Authority",Calculations!$E$2="Eilean Siar Local Authority"),OR($F143=1,$F143=5)),0,hosp_count(VALUE(LEFT(Options!$B$24,2)),$C143,$E143,$F143,2016,$I143,1,$H143,$G143*$H143, Options!$B$8)))</f>
        <v>5208.5576023617004</v>
      </c>
      <c r="P143" s="90">
        <f>IF(AND(OR(Calculations!$E$2="Orkney Health Board",Calculations!$E$2="Orkney Islands Local Authority"),$F143=1),0,IF(AND(OR(Calculations!$E$2="Shetland Health Board",Calculations!$E$2="Western Isles Health Board",Calculations!$E$2="Shetland Islands Local Authority",Calculations!$E$2="Eilean Siar Local Authority"),OR($F143=1,$F143=5)),0,hosp_count(VALUE(LEFT(Options!$B$24,2)),$C143,$E143,$F143,2016,$I143+$J143,1,$H143,$G143*$H143, Options!$B$8)))</f>
        <v>5179.6121489994002</v>
      </c>
      <c r="Q143" s="83">
        <f>IF(AND(OR(Calculations!$E$2="Orkney Health Board",Calculations!$E$2="Orkney Islands Local Authority"),$F143=1),0,IF(AND(OR(Calculations!$E$2="Shetland Health Board",Calculations!$E$2="Western Isles Health Board",Calculations!$E$2="Shetland Islands Local Authority",Calculations!$E$2="Eilean Siar Local Authority"),OR($F143=1,$F143=5)),0,prem_mort(VALUE(LEFT(Options!$B$24,2)),$C143,$E143,$F143,2016,$I143,1,$H143,$G143*$H143,Options!$B$8)))</f>
        <v>29.811408757399999</v>
      </c>
      <c r="R143" s="84">
        <f>IF(AND(OR(Calculations!$E$2="Orkney Health Board",Calculations!$E$2="Orkney Islands Local Authority"),$F143=1),0,IF(AND(OR(Calculations!$E$2="Shetland Health Board",Calculations!$E$2="Western Isles Health Board",Calculations!$E$2="Shetland Islands Local Authority",Calculations!$E$2="Eilean Siar Local Authority"),OR($F143=1,$F143=5)),0,prem_mort(VALUE(LEFT(Options!$B$24,2)),$C143,$E143,$F143,2016,$I143+$J143,1,$H143,$G143*$H143,Options!$B$8)))</f>
        <v>28.7742872902</v>
      </c>
      <c r="S143" s="83">
        <f t="shared" si="150"/>
        <v>93.28600543668054</v>
      </c>
      <c r="T143" s="75">
        <f t="shared" si="151"/>
        <v>90.040639891729512</v>
      </c>
      <c r="U143" s="75">
        <f t="shared" si="152"/>
        <v>4102.7187056773164</v>
      </c>
      <c r="V143" s="75">
        <f t="shared" si="153"/>
        <v>3959.9875225196356</v>
      </c>
      <c r="W143" s="75">
        <f t="shared" si="154"/>
        <v>16298.643810000001</v>
      </c>
      <c r="X143" s="75">
        <f t="shared" si="155"/>
        <v>16208.06755640204</v>
      </c>
      <c r="Y143" s="75">
        <f t="shared" si="156"/>
        <v>93.28600543668054</v>
      </c>
      <c r="Z143" s="84">
        <f t="shared" si="157"/>
        <v>90.040639891729512</v>
      </c>
      <c r="AA143" s="83">
        <f t="shared" si="158"/>
        <v>653002.03805676382</v>
      </c>
      <c r="AB143" s="75">
        <f t="shared" si="159"/>
        <v>630284.47924210655</v>
      </c>
      <c r="AC143" s="75">
        <f t="shared" si="144"/>
        <v>28719030.939741217</v>
      </c>
      <c r="AD143" s="75">
        <f t="shared" si="145"/>
        <v>27719912.657637451</v>
      </c>
      <c r="AE143" s="75">
        <f t="shared" si="146"/>
        <v>114090506.67000002</v>
      </c>
      <c r="AF143" s="75">
        <f t="shared" si="147"/>
        <v>113456472.89481428</v>
      </c>
      <c r="AG143" s="75">
        <f t="shared" si="148"/>
        <v>653002.03805676382</v>
      </c>
      <c r="AH143" s="75">
        <f t="shared" si="149"/>
        <v>630284.47924210655</v>
      </c>
      <c r="AI143" s="84">
        <v>7000</v>
      </c>
      <c r="AJ143" s="133"/>
      <c r="AK143" s="134"/>
      <c r="AL143" s="75"/>
      <c r="AM143" s="75"/>
      <c r="AN143" s="134"/>
      <c r="AO143" s="134"/>
      <c r="AP143" s="75"/>
      <c r="AQ143" s="84"/>
    </row>
    <row r="144" spans="1:43" x14ac:dyDescent="0.35">
      <c r="B144" s="5" t="s">
        <v>67</v>
      </c>
      <c r="C144" s="15">
        <v>42.077438000000001</v>
      </c>
      <c r="D144" s="15">
        <v>82.30744</v>
      </c>
      <c r="E144" t="s">
        <v>171</v>
      </c>
      <c r="F144">
        <v>3</v>
      </c>
      <c r="G144" s="15">
        <f>HLOOKUP(Calculations!$E$2,'Prevalence Rates'!$C$3:$BC$249,'Prevalence Rates'!$BD144,FALSE)</f>
        <v>0.37015505287976319</v>
      </c>
      <c r="H144">
        <f>HLOOKUP(Calculations!$E$2,'Population 2016'!$C$3:$BC$249,'Population 2016'!BD144,FALSE)</f>
        <v>33291</v>
      </c>
      <c r="I144">
        <v>0</v>
      </c>
      <c r="J144">
        <f>HLOOKUP(Results!E$4,Targeting!$C$3:$F$249,Targeting!$G144,FALSE)</f>
        <v>6717</v>
      </c>
      <c r="K144" s="89">
        <f>IF(AND(OR(Calculations!$E$2="Orkney Health Board",Calculations!$E$2="Orkney Islands Local Authority"),$F144=1),0,IF(AND(OR(Calculations!$E$2="Shetland Health Board",Calculations!$E$2="Western Isles Health Board",Calculations!$E$2="Shetland Islands Local Authority",Calculations!$E$2="Eilean Siar Local Authority"),OR($F144=1,$F144=5)),0,new_ci(VALUE(LEFT(Options!$B$24,2)),$C144,$E144,$F144,2016,$I144,1,$H144,$G144*$H144,Options!$B$8)))</f>
        <v>48.150435594199998</v>
      </c>
      <c r="L144" s="90">
        <f>IF(AND(OR(Calculations!$E$2="Orkney Health Board",Calculations!$E$2="Orkney Islands Local Authority"),$F144=1),0,IF(AND(OR(Calculations!$E$2="Shetland Health Board",Calculations!$E$2="Western Isles Health Board",Calculations!$E$2="Shetland Islands Local Authority",Calculations!$E$2="Eilean Siar Local Authority"),OR($F144=1,$F144=5)),0,new_ci(VALUE(LEFT(Options!$B$24,2)),$C144,$E144,$F144,2016,$I144+$J144,1,$H144,$G144*$H144,Options!$B$8)))</f>
        <v>46.476000339800002</v>
      </c>
      <c r="M144" s="83">
        <f>IF(AND(OR(Calculations!$E$2="Orkney Health Board",Calculations!$E$2="Orkney Islands Local Authority"),$F144=1),0,IF(AND(OR(Calculations!$E$2="Shetland Health Board",Calculations!$E$2="Western Isles Health Board",Calculations!$E$2="Shetland Islands Local Authority",Calculations!$E$2="Eilean Siar Local Authority"),OR($F144=1,$F144=5)),0,new_yllv2(VALUE(LEFT(Options!$B$24,2)),$C144,$D144,$E144,$F144,2016,$I144,1,$H144,$G144*$H144,Options!$B$8)))</f>
        <v>1888.9416846613001</v>
      </c>
      <c r="N144" s="84">
        <f>IF(AND(OR(Calculations!$E$2="Orkney Health Board",Calculations!$E$2="Orkney Islands Local Authority"),$F144=1),0,IF(AND(OR(Calculations!$E$2="Shetland Health Board",Calculations!$E$2="Western Isles Health Board",Calculations!$E$2="Shetland Islands Local Authority",Calculations!$E$2="Eilean Siar Local Authority"),OR($F144=1,$F144=5)),0,new_yllv2(VALUE(LEFT(Options!$B$24,2)),$C144,$D144,$E144,$F144,2016,$I144+$J144,1,$H144,$G144*$H144,Options!$B$8)))</f>
        <v>1823.2535862824</v>
      </c>
      <c r="O144" s="90">
        <f>IF(AND(OR(Calculations!$E$2="Orkney Health Board",Calculations!$E$2="Orkney Islands Local Authority"),$F144=1),0,IF(AND(OR(Calculations!$E$2="Shetland Health Board",Calculations!$E$2="Western Isles Health Board",Calculations!$E$2="Shetland Islands Local Authority",Calculations!$E$2="Eilean Siar Local Authority"),OR($F144=1,$F144=5)),0,hosp_count(VALUE(LEFT(Options!$B$24,2)),$C144,$E144,$F144,2016,$I144,1,$H144,$G144*$H144, Options!$B$8)))</f>
        <v>6177.8773554561003</v>
      </c>
      <c r="P144" s="90">
        <f>IF(AND(OR(Calculations!$E$2="Orkney Health Board",Calculations!$E$2="Orkney Islands Local Authority"),$F144=1),0,IF(AND(OR(Calculations!$E$2="Shetland Health Board",Calculations!$E$2="Western Isles Health Board",Calculations!$E$2="Shetland Islands Local Authority",Calculations!$E$2="Eilean Siar Local Authority"),OR($F144=1,$F144=5)),0,hosp_count(VALUE(LEFT(Options!$B$24,2)),$C144,$E144,$F144,2016,$I144+$J144,1,$H144,$G144*$H144, Options!$B$8)))</f>
        <v>6143.5459448823003</v>
      </c>
      <c r="Q144" s="83">
        <f>IF(AND(OR(Calculations!$E$2="Orkney Health Board",Calculations!$E$2="Orkney Islands Local Authority"),$F144=1),0,IF(AND(OR(Calculations!$E$2="Shetland Health Board",Calculations!$E$2="Western Isles Health Board",Calculations!$E$2="Shetland Islands Local Authority",Calculations!$E$2="Eilean Siar Local Authority"),OR($F144=1,$F144=5)),0,prem_mort(VALUE(LEFT(Options!$B$24,2)),$C144,$E144,$F144,2016,$I144,1,$H144,$G144*$H144,Options!$B$8)))</f>
        <v>48.150435594199998</v>
      </c>
      <c r="R144" s="84">
        <f>IF(AND(OR(Calculations!$E$2="Orkney Health Board",Calculations!$E$2="Orkney Islands Local Authority"),$F144=1),0,IF(AND(OR(Calculations!$E$2="Shetland Health Board",Calculations!$E$2="Western Isles Health Board",Calculations!$E$2="Shetland Islands Local Authority",Calculations!$E$2="Eilean Siar Local Authority"),OR($F144=1,$F144=5)),0,prem_mort(VALUE(LEFT(Options!$B$24,2)),$C144,$E144,$F144,2016,$I144+$J144,1,$H144,$G144*$H144,Options!$B$8)))</f>
        <v>46.476000339800002</v>
      </c>
      <c r="S144" s="83">
        <f t="shared" si="150"/>
        <v>144.63499322399446</v>
      </c>
      <c r="T144" s="75">
        <f t="shared" si="151"/>
        <v>139.60529975008259</v>
      </c>
      <c r="U144" s="75">
        <f t="shared" si="152"/>
        <v>5674.0310734471786</v>
      </c>
      <c r="V144" s="75">
        <f t="shared" si="153"/>
        <v>5476.7161884064762</v>
      </c>
      <c r="W144" s="75">
        <f t="shared" si="154"/>
        <v>18557.199710000001</v>
      </c>
      <c r="X144" s="75">
        <f t="shared" si="155"/>
        <v>18454.074509273676</v>
      </c>
      <c r="Y144" s="75">
        <f t="shared" si="156"/>
        <v>144.63499322399446</v>
      </c>
      <c r="Z144" s="84">
        <f t="shared" si="157"/>
        <v>139.60529975008259</v>
      </c>
      <c r="AA144" s="83">
        <f t="shared" si="158"/>
        <v>1012444.9525679612</v>
      </c>
      <c r="AB144" s="75">
        <f t="shared" si="159"/>
        <v>977237.09825057816</v>
      </c>
      <c r="AC144" s="75">
        <f t="shared" si="144"/>
        <v>39718217.51413025</v>
      </c>
      <c r="AD144" s="75">
        <f t="shared" si="145"/>
        <v>38337013.318845332</v>
      </c>
      <c r="AE144" s="75">
        <f t="shared" si="146"/>
        <v>129900397.97</v>
      </c>
      <c r="AF144" s="75">
        <f t="shared" si="147"/>
        <v>129178521.56491573</v>
      </c>
      <c r="AG144" s="75">
        <f t="shared" si="148"/>
        <v>1012444.9525679612</v>
      </c>
      <c r="AH144" s="75">
        <f t="shared" si="149"/>
        <v>977237.09825057816</v>
      </c>
      <c r="AI144" s="84">
        <v>7000</v>
      </c>
      <c r="AJ144" s="133"/>
      <c r="AK144" s="134"/>
      <c r="AL144" s="75"/>
      <c r="AM144" s="75"/>
      <c r="AN144" s="134"/>
      <c r="AO144" s="134"/>
      <c r="AP144" s="75"/>
      <c r="AQ144" s="84"/>
    </row>
    <row r="145" spans="2:43" x14ac:dyDescent="0.35">
      <c r="B145" s="5" t="s">
        <v>68</v>
      </c>
      <c r="C145" s="15">
        <v>47.025772000000003</v>
      </c>
      <c r="D145" s="15">
        <v>82.585769999999997</v>
      </c>
      <c r="E145" t="s">
        <v>171</v>
      </c>
      <c r="F145">
        <v>3</v>
      </c>
      <c r="G145" s="15">
        <f>HLOOKUP(Calculations!$E$2,'Prevalence Rates'!$C$3:$BC$249,'Prevalence Rates'!$BD145,FALSE)</f>
        <v>0.35320639218841388</v>
      </c>
      <c r="H145">
        <f>HLOOKUP(Calculations!$E$2,'Population 2016'!$C$3:$BC$249,'Population 2016'!BD145,FALSE)</f>
        <v>40488</v>
      </c>
      <c r="I145">
        <v>0</v>
      </c>
      <c r="J145">
        <f>HLOOKUP(Results!E$4,Targeting!$C$3:$F$249,Targeting!$G145,FALSE)</f>
        <v>8169</v>
      </c>
      <c r="K145" s="89">
        <f>IF(AND(OR(Calculations!$E$2="Orkney Health Board",Calculations!$E$2="Orkney Islands Local Authority"),$F145=1),0,IF(AND(OR(Calculations!$E$2="Shetland Health Board",Calculations!$E$2="Western Isles Health Board",Calculations!$E$2="Shetland Islands Local Authority",Calculations!$E$2="Eilean Siar Local Authority"),OR($F145=1,$F145=5)),0,new_ci(VALUE(LEFT(Options!$B$24,2)),$C145,$E145,$F145,2016,$I145,1,$H145,$G145*$H145,Options!$B$8)))</f>
        <v>89.1672944763</v>
      </c>
      <c r="L145" s="90">
        <f>IF(AND(OR(Calculations!$E$2="Orkney Health Board",Calculations!$E$2="Orkney Islands Local Authority"),$F145=1),0,IF(AND(OR(Calculations!$E$2="Shetland Health Board",Calculations!$E$2="Western Isles Health Board",Calculations!$E$2="Shetland Islands Local Authority",Calculations!$E$2="Eilean Siar Local Authority"),OR($F145=1,$F145=5)),0,new_ci(VALUE(LEFT(Options!$B$24,2)),$C145,$E145,$F145,2016,$I145+$J145,1,$H145,$G145*$H145,Options!$B$8)))</f>
        <v>86.035963199099996</v>
      </c>
      <c r="M145" s="83">
        <f>IF(AND(OR(Calculations!$E$2="Orkney Health Board",Calculations!$E$2="Orkney Islands Local Authority"),$F145=1),0,IF(AND(OR(Calculations!$E$2="Shetland Health Board",Calculations!$E$2="Western Isles Health Board",Calculations!$E$2="Shetland Islands Local Authority",Calculations!$E$2="Eilean Siar Local Authority"),OR($F145=1,$F145=5)),0,new_yllv2(VALUE(LEFT(Options!$B$24,2)),$C145,$D145,$E145,$F145,2016,$I145,1,$H145,$G145*$H145,Options!$B$8)))</f>
        <v>3081.6215187663001</v>
      </c>
      <c r="N145" s="84">
        <f>IF(AND(OR(Calculations!$E$2="Orkney Health Board",Calculations!$E$2="Orkney Islands Local Authority"),$F145=1),0,IF(AND(OR(Calculations!$E$2="Shetland Health Board",Calculations!$E$2="Western Isles Health Board",Calculations!$E$2="Shetland Islands Local Authority",Calculations!$E$2="Eilean Siar Local Authority"),OR($F145=1,$F145=5)),0,new_yllv2(VALUE(LEFT(Options!$B$24,2)),$C145,$D145,$E145,$F145,2016,$I145+$J145,1,$H145,$G145*$H145,Options!$B$8)))</f>
        <v>2973.402716089</v>
      </c>
      <c r="O145" s="90">
        <f>IF(AND(OR(Calculations!$E$2="Orkney Health Board",Calculations!$E$2="Orkney Islands Local Authority"),$F145=1),0,IF(AND(OR(Calculations!$E$2="Shetland Health Board",Calculations!$E$2="Western Isles Health Board",Calculations!$E$2="Shetland Islands Local Authority",Calculations!$E$2="Eilean Siar Local Authority"),OR($F145=1,$F145=5)),0,hosp_count(VALUE(LEFT(Options!$B$24,2)),$C145,$E145,$F145,2016,$I145,1,$H145,$G145*$H145, Options!$B$8)))</f>
        <v>8509.3209577487996</v>
      </c>
      <c r="P145" s="90">
        <f>IF(AND(OR(Calculations!$E$2="Orkney Health Board",Calculations!$E$2="Orkney Islands Local Authority"),$F145=1),0,IF(AND(OR(Calculations!$E$2="Shetland Health Board",Calculations!$E$2="Western Isles Health Board",Calculations!$E$2="Shetland Islands Local Authority",Calculations!$E$2="Eilean Siar Local Authority"),OR($F145=1,$F145=5)),0,hosp_count(VALUE(LEFT(Options!$B$24,2)),$C145,$E145,$F145,2016,$I145+$J145,1,$H145,$G145*$H145, Options!$B$8)))</f>
        <v>8461.8100730531005</v>
      </c>
      <c r="Q145" s="83">
        <f>IF(AND(OR(Calculations!$E$2="Orkney Health Board",Calculations!$E$2="Orkney Islands Local Authority"),$F145=1),0,IF(AND(OR(Calculations!$E$2="Shetland Health Board",Calculations!$E$2="Western Isles Health Board",Calculations!$E$2="Shetland Islands Local Authority",Calculations!$E$2="Eilean Siar Local Authority"),OR($F145=1,$F145=5)),0,prem_mort(VALUE(LEFT(Options!$B$24,2)),$C145,$E145,$F145,2016,$I145,1,$H145,$G145*$H145,Options!$B$8)))</f>
        <v>89.1672944763</v>
      </c>
      <c r="R145" s="84">
        <f>IF(AND(OR(Calculations!$E$2="Orkney Health Board",Calculations!$E$2="Orkney Islands Local Authority"),$F145=1),0,IF(AND(OR(Calculations!$E$2="Shetland Health Board",Calculations!$E$2="Western Isles Health Board",Calculations!$E$2="Shetland Islands Local Authority",Calculations!$E$2="Eilean Siar Local Authority"),OR($F145=1,$F145=5)),0,prem_mort(VALUE(LEFT(Options!$B$24,2)),$C145,$E145,$F145,2016,$I145+$J145,1,$H145,$G145*$H145,Options!$B$8)))</f>
        <v>86.035963199099996</v>
      </c>
      <c r="S145" s="83">
        <f t="shared" si="150"/>
        <v>220.23141295272671</v>
      </c>
      <c r="T145" s="75">
        <f t="shared" si="151"/>
        <v>212.49743923903375</v>
      </c>
      <c r="U145" s="75">
        <f t="shared" si="152"/>
        <v>7611.1971911833134</v>
      </c>
      <c r="V145" s="75">
        <f t="shared" si="153"/>
        <v>7343.9110751062044</v>
      </c>
      <c r="W145" s="75">
        <f t="shared" si="154"/>
        <v>21016.896259999998</v>
      </c>
      <c r="X145" s="75">
        <f t="shared" si="155"/>
        <v>20899.550664525537</v>
      </c>
      <c r="Y145" s="75">
        <f t="shared" si="156"/>
        <v>220.23141295272671</v>
      </c>
      <c r="Z145" s="84">
        <f t="shared" si="157"/>
        <v>212.49743923903375</v>
      </c>
      <c r="AA145" s="83">
        <f t="shared" si="158"/>
        <v>1541619.8906690869</v>
      </c>
      <c r="AB145" s="75">
        <f t="shared" si="159"/>
        <v>1487482.0746732363</v>
      </c>
      <c r="AC145" s="75">
        <f t="shared" si="144"/>
        <v>53278380.338283196</v>
      </c>
      <c r="AD145" s="75">
        <f t="shared" si="145"/>
        <v>51407377.525743432</v>
      </c>
      <c r="AE145" s="75">
        <f t="shared" si="146"/>
        <v>147118273.81999999</v>
      </c>
      <c r="AF145" s="75">
        <f t="shared" si="147"/>
        <v>146296854.65167877</v>
      </c>
      <c r="AG145" s="75">
        <f t="shared" si="148"/>
        <v>1541619.8906690869</v>
      </c>
      <c r="AH145" s="75">
        <f t="shared" si="149"/>
        <v>1487482.0746732363</v>
      </c>
      <c r="AI145" s="84">
        <v>7000</v>
      </c>
      <c r="AJ145" s="133"/>
      <c r="AK145" s="134"/>
      <c r="AL145" s="75"/>
      <c r="AM145" s="75"/>
      <c r="AN145" s="134"/>
      <c r="AO145" s="134"/>
      <c r="AP145" s="75"/>
      <c r="AQ145" s="84"/>
    </row>
    <row r="146" spans="2:43" x14ac:dyDescent="0.35">
      <c r="B146" s="5" t="s">
        <v>69</v>
      </c>
      <c r="C146" s="15">
        <v>51.990825999999998</v>
      </c>
      <c r="D146" s="15">
        <v>82.980829999999997</v>
      </c>
      <c r="E146" t="s">
        <v>171</v>
      </c>
      <c r="F146">
        <v>3</v>
      </c>
      <c r="G146" s="15">
        <f>HLOOKUP(Calculations!$E$2,'Prevalence Rates'!$C$3:$BC$249,'Prevalence Rates'!$BD146,FALSE)</f>
        <v>0.35320639218841388</v>
      </c>
      <c r="H146">
        <f>HLOOKUP(Calculations!$E$2,'Population 2016'!$C$3:$BC$249,'Population 2016'!BD146,FALSE)</f>
        <v>42537</v>
      </c>
      <c r="I146">
        <v>0</v>
      </c>
      <c r="J146">
        <f>HLOOKUP(Results!E$4,Targeting!$C$3:$F$249,Targeting!$G146,FALSE)</f>
        <v>8583</v>
      </c>
      <c r="K146" s="89">
        <f>IF(AND(OR(Calculations!$E$2="Orkney Health Board",Calculations!$E$2="Orkney Islands Local Authority"),$F146=1),0,IF(AND(OR(Calculations!$E$2="Shetland Health Board",Calculations!$E$2="Western Isles Health Board",Calculations!$E$2="Shetland Islands Local Authority",Calculations!$E$2="Eilean Siar Local Authority"),OR($F146=1,$F146=5)),0,new_ci(VALUE(LEFT(Options!$B$24,2)),$C146,$E146,$F146,2016,$I146,1,$H146,$G146*$H146,Options!$B$8)))</f>
        <v>142.81540949769999</v>
      </c>
      <c r="L146" s="90">
        <f>IF(AND(OR(Calculations!$E$2="Orkney Health Board",Calculations!$E$2="Orkney Islands Local Authority"),$F146=1),0,IF(AND(OR(Calculations!$E$2="Shetland Health Board",Calculations!$E$2="Western Isles Health Board",Calculations!$E$2="Shetland Islands Local Authority",Calculations!$E$2="Eilean Siar Local Authority"),OR($F146=1,$F146=5)),0,new_ci(VALUE(LEFT(Options!$B$24,2)),$C146,$E146,$F146,2016,$I146+$J146,1,$H146,$G146*$H146,Options!$B$8)))</f>
        <v>137.80421464809999</v>
      </c>
      <c r="M146" s="83">
        <f>IF(AND(OR(Calculations!$E$2="Orkney Health Board",Calculations!$E$2="Orkney Islands Local Authority"),$F146=1),0,IF(AND(OR(Calculations!$E$2="Shetland Health Board",Calculations!$E$2="Western Isles Health Board",Calculations!$E$2="Shetland Islands Local Authority",Calculations!$E$2="Eilean Siar Local Authority"),OR($F146=1,$F146=5)),0,new_yllv2(VALUE(LEFT(Options!$B$24,2)),$C146,$D146,$E146,$F146,2016,$I146,1,$H146,$G146*$H146,Options!$B$8)))</f>
        <v>4283.0347020976997</v>
      </c>
      <c r="N146" s="84">
        <f>IF(AND(OR(Calculations!$E$2="Orkney Health Board",Calculations!$E$2="Orkney Islands Local Authority"),$F146=1),0,IF(AND(OR(Calculations!$E$2="Shetland Health Board",Calculations!$E$2="Western Isles Health Board",Calculations!$E$2="Shetland Islands Local Authority",Calculations!$E$2="Eilean Siar Local Authority"),OR($F146=1,$F146=5)),0,new_yllv2(VALUE(LEFT(Options!$B$24,2)),$C146,$D146,$E146,$F146,2016,$I146+$J146,1,$H146,$G146*$H146,Options!$B$8)))</f>
        <v>4132.7489485134001</v>
      </c>
      <c r="O146" s="90">
        <f>IF(AND(OR(Calculations!$E$2="Orkney Health Board",Calculations!$E$2="Orkney Islands Local Authority"),$F146=1),0,IF(AND(OR(Calculations!$E$2="Shetland Health Board",Calculations!$E$2="Western Isles Health Board",Calculations!$E$2="Shetland Islands Local Authority",Calculations!$E$2="Eilean Siar Local Authority"),OR($F146=1,$F146=5)),0,hosp_count(VALUE(LEFT(Options!$B$24,2)),$C146,$E146,$F146,2016,$I146,1,$H146,$G146*$H146, Options!$B$8)))</f>
        <v>10129.178571979501</v>
      </c>
      <c r="P146" s="90">
        <f>IF(AND(OR(Calculations!$E$2="Orkney Health Board",Calculations!$E$2="Orkney Islands Local Authority"),$F146=1),0,IF(AND(OR(Calculations!$E$2="Shetland Health Board",Calculations!$E$2="Western Isles Health Board",Calculations!$E$2="Shetland Islands Local Authority",Calculations!$E$2="Eilean Siar Local Authority"),OR($F146=1,$F146=5)),0,hosp_count(VALUE(LEFT(Options!$B$24,2)),$C146,$E146,$F146,2016,$I146+$J146,1,$H146,$G146*$H146, Options!$B$8)))</f>
        <v>10072.6195204675</v>
      </c>
      <c r="Q146" s="83">
        <f>IF(AND(OR(Calculations!$E$2="Orkney Health Board",Calculations!$E$2="Orkney Islands Local Authority"),$F146=1),0,IF(AND(OR(Calculations!$E$2="Shetland Health Board",Calculations!$E$2="Western Isles Health Board",Calculations!$E$2="Shetland Islands Local Authority",Calculations!$E$2="Eilean Siar Local Authority"),OR($F146=1,$F146=5)),0,prem_mort(VALUE(LEFT(Options!$B$24,2)),$C146,$E146,$F146,2016,$I146,1,$H146,$G146*$H146,Options!$B$8)))</f>
        <v>142.81540949769999</v>
      </c>
      <c r="R146" s="84">
        <f>IF(AND(OR(Calculations!$E$2="Orkney Health Board",Calculations!$E$2="Orkney Islands Local Authority"),$F146=1),0,IF(AND(OR(Calculations!$E$2="Shetland Health Board",Calculations!$E$2="Western Isles Health Board",Calculations!$E$2="Shetland Islands Local Authority",Calculations!$E$2="Eilean Siar Local Authority"),OR($F146=1,$F146=5)),0,prem_mort(VALUE(LEFT(Options!$B$24,2)),$C146,$E146,$F146,2016,$I146+$J146,1,$H146,$G146*$H146,Options!$B$8)))</f>
        <v>137.80421464809999</v>
      </c>
      <c r="S146" s="83">
        <f t="shared" si="150"/>
        <v>335.74396289747745</v>
      </c>
      <c r="T146" s="75">
        <f t="shared" si="151"/>
        <v>323.96317241013702</v>
      </c>
      <c r="U146" s="75">
        <f t="shared" si="152"/>
        <v>10068.962790271293</v>
      </c>
      <c r="V146" s="75">
        <f t="shared" si="153"/>
        <v>9715.6568364327522</v>
      </c>
      <c r="W146" s="75">
        <f t="shared" si="154"/>
        <v>23812.630350000003</v>
      </c>
      <c r="X146" s="75">
        <f t="shared" si="155"/>
        <v>23679.665986006301</v>
      </c>
      <c r="Y146" s="75">
        <f t="shared" si="156"/>
        <v>335.74396289747745</v>
      </c>
      <c r="Z146" s="84">
        <f t="shared" si="157"/>
        <v>323.96317241013702</v>
      </c>
      <c r="AA146" s="83">
        <f t="shared" si="158"/>
        <v>2350207.7402823423</v>
      </c>
      <c r="AB146" s="75">
        <f t="shared" si="159"/>
        <v>2267742.2068709591</v>
      </c>
      <c r="AC146" s="75">
        <f t="shared" si="144"/>
        <v>70482739.53189905</v>
      </c>
      <c r="AD146" s="75">
        <f t="shared" si="145"/>
        <v>68009597.85502927</v>
      </c>
      <c r="AE146" s="75">
        <f t="shared" si="146"/>
        <v>166688412.45000002</v>
      </c>
      <c r="AF146" s="75">
        <f t="shared" si="147"/>
        <v>165757661.90204412</v>
      </c>
      <c r="AG146" s="75">
        <f t="shared" si="148"/>
        <v>2350207.7402823423</v>
      </c>
      <c r="AH146" s="75">
        <f t="shared" si="149"/>
        <v>2267742.2068709591</v>
      </c>
      <c r="AI146" s="84">
        <v>7000</v>
      </c>
      <c r="AJ146" s="133"/>
      <c r="AK146" s="134"/>
      <c r="AL146" s="75"/>
      <c r="AM146" s="75"/>
      <c r="AN146" s="134"/>
      <c r="AO146" s="134"/>
      <c r="AP146" s="75"/>
      <c r="AQ146" s="84"/>
    </row>
    <row r="147" spans="2:43" x14ac:dyDescent="0.35">
      <c r="B147" s="5" t="s">
        <v>70</v>
      </c>
      <c r="C147" s="15">
        <v>56.953040999999999</v>
      </c>
      <c r="D147" s="15">
        <v>83.473039999999997</v>
      </c>
      <c r="E147" t="s">
        <v>171</v>
      </c>
      <c r="F147">
        <v>3</v>
      </c>
      <c r="G147" s="15">
        <f>HLOOKUP(Calculations!$E$2,'Prevalence Rates'!$C$3:$BC$249,'Prevalence Rates'!$BD147,FALSE)</f>
        <v>0.35602959551125957</v>
      </c>
      <c r="H147">
        <f>HLOOKUP(Calculations!$E$2,'Population 2016'!$C$3:$BC$249,'Population 2016'!BD147,FALSE)</f>
        <v>39153</v>
      </c>
      <c r="I147">
        <v>0</v>
      </c>
      <c r="J147">
        <f>HLOOKUP(Results!E$4,Targeting!$C$3:$F$249,Targeting!$G147,FALSE)</f>
        <v>7900</v>
      </c>
      <c r="K147" s="89">
        <f>IF(AND(OR(Calculations!$E$2="Orkney Health Board",Calculations!$E$2="Orkney Islands Local Authority"),$F147=1),0,IF(AND(OR(Calculations!$E$2="Shetland Health Board",Calculations!$E$2="Western Isles Health Board",Calculations!$E$2="Shetland Islands Local Authority",Calculations!$E$2="Eilean Siar Local Authority"),OR($F147=1,$F147=5)),0,new_ci(VALUE(LEFT(Options!$B$24,2)),$C147,$E147,$F147,2016,$I147,1,$H147,$G147*$H147,Options!$B$8)))</f>
        <v>200.28763253739999</v>
      </c>
      <c r="L147" s="90">
        <f>IF(AND(OR(Calculations!$E$2="Orkney Health Board",Calculations!$E$2="Orkney Islands Local Authority"),$F147=1),0,IF(AND(OR(Calculations!$E$2="Shetland Health Board",Calculations!$E$2="Western Isles Health Board",Calculations!$E$2="Shetland Islands Local Authority",Calculations!$E$2="Eilean Siar Local Authority"),OR($F147=1,$F147=5)),0,new_ci(VALUE(LEFT(Options!$B$24,2)),$C147,$E147,$F147,2016,$I147+$J147,1,$H147,$G147*$H147,Options!$B$8)))</f>
        <v>193.28165894739999</v>
      </c>
      <c r="M147" s="83">
        <f>IF(AND(OR(Calculations!$E$2="Orkney Health Board",Calculations!$E$2="Orkney Islands Local Authority"),$F147=1),0,IF(AND(OR(Calculations!$E$2="Shetland Health Board",Calculations!$E$2="Western Isles Health Board",Calculations!$E$2="Shetland Islands Local Authority",Calculations!$E$2="Eilean Siar Local Authority"),OR($F147=1,$F147=5)),0,new_yllv2(VALUE(LEFT(Options!$B$24,2)),$C147,$D147,$E147,$F147,2016,$I147,1,$H147,$G147*$H147,Options!$B$8)))</f>
        <v>5111.3401820667996</v>
      </c>
      <c r="N147" s="84">
        <f>IF(AND(OR(Calculations!$E$2="Orkney Health Board",Calculations!$E$2="Orkney Islands Local Authority"),$F147=1),0,IF(AND(OR(Calculations!$E$2="Shetland Health Board",Calculations!$E$2="Western Isles Health Board",Calculations!$E$2="Shetland Islands Local Authority",Calculations!$E$2="Eilean Siar Local Authority"),OR($F147=1,$F147=5)),0,new_yllv2(VALUE(LEFT(Options!$B$24,2)),$C147,$D147,$E147,$F147,2016,$I147+$J147,1,$H147,$G147*$H147,Options!$B$8)))</f>
        <v>4932.5477430560004</v>
      </c>
      <c r="O147" s="90">
        <f>IF(AND(OR(Calculations!$E$2="Orkney Health Board",Calculations!$E$2="Orkney Islands Local Authority"),$F147=1),0,IF(AND(OR(Calculations!$E$2="Shetland Health Board",Calculations!$E$2="Western Isles Health Board",Calculations!$E$2="Shetland Islands Local Authority",Calculations!$E$2="Eilean Siar Local Authority"),OR($F147=1,$F147=5)),0,hosp_count(VALUE(LEFT(Options!$B$24,2)),$C147,$E147,$F147,2016,$I147,1,$H147,$G147*$H147, Options!$B$8)))</f>
        <v>10562.8275926019</v>
      </c>
      <c r="P147" s="90">
        <f>IF(AND(OR(Calculations!$E$2="Orkney Health Board",Calculations!$E$2="Orkney Islands Local Authority"),$F147=1),0,IF(AND(OR(Calculations!$E$2="Shetland Health Board",Calculations!$E$2="Western Isles Health Board",Calculations!$E$2="Shetland Islands Local Authority",Calculations!$E$2="Eilean Siar Local Authority"),OR($F147=1,$F147=5)),0,hosp_count(VALUE(LEFT(Options!$B$24,2)),$C147,$E147,$F147,2016,$I147+$J147,1,$H147,$G147*$H147, Options!$B$8)))</f>
        <v>10503.895016047099</v>
      </c>
      <c r="Q147" s="83">
        <f>IF(AND(OR(Calculations!$E$2="Orkney Health Board",Calculations!$E$2="Orkney Islands Local Authority"),$F147=1),0,IF(AND(OR(Calculations!$E$2="Shetland Health Board",Calculations!$E$2="Western Isles Health Board",Calculations!$E$2="Shetland Islands Local Authority",Calculations!$E$2="Eilean Siar Local Authority"),OR($F147=1,$F147=5)),0,prem_mort(VALUE(LEFT(Options!$B$24,2)),$C147,$E147,$F147,2016,$I147,1,$H147,$G147*$H147,Options!$B$8)))</f>
        <v>200.28763253739999</v>
      </c>
      <c r="R147" s="84">
        <f>IF(AND(OR(Calculations!$E$2="Orkney Health Board",Calculations!$E$2="Orkney Islands Local Authority"),$F147=1),0,IF(AND(OR(Calculations!$E$2="Shetland Health Board",Calculations!$E$2="Western Isles Health Board",Calculations!$E$2="Shetland Islands Local Authority",Calculations!$E$2="Eilean Siar Local Authority"),OR($F147=1,$F147=5)),0,prem_mort(VALUE(LEFT(Options!$B$24,2)),$C147,$E147,$F147,2016,$I147+$J147,1,$H147,$G147*$H147,Options!$B$8)))</f>
        <v>193.28165894739999</v>
      </c>
      <c r="S147" s="83">
        <f t="shared" si="150"/>
        <v>511.55117752764789</v>
      </c>
      <c r="T147" s="75">
        <f t="shared" si="151"/>
        <v>493.65734157637985</v>
      </c>
      <c r="U147" s="75">
        <f t="shared" si="152"/>
        <v>13054.785538954357</v>
      </c>
      <c r="V147" s="75">
        <f t="shared" si="153"/>
        <v>12598.134863371901</v>
      </c>
      <c r="W147" s="75">
        <f t="shared" si="154"/>
        <v>26978.335230000001</v>
      </c>
      <c r="X147" s="75">
        <f t="shared" si="155"/>
        <v>26827.816555684367</v>
      </c>
      <c r="Y147" s="75">
        <f t="shared" si="156"/>
        <v>511.55117752764789</v>
      </c>
      <c r="Z147" s="84">
        <f t="shared" si="157"/>
        <v>493.65734157637985</v>
      </c>
      <c r="AA147" s="83">
        <f t="shared" si="158"/>
        <v>3325082.6539297113</v>
      </c>
      <c r="AB147" s="75">
        <f t="shared" si="159"/>
        <v>3208772.7202464691</v>
      </c>
      <c r="AC147" s="75">
        <f t="shared" si="144"/>
        <v>84856106.003203318</v>
      </c>
      <c r="AD147" s="75">
        <f t="shared" si="145"/>
        <v>81887876.611917362</v>
      </c>
      <c r="AE147" s="75">
        <f t="shared" si="146"/>
        <v>175359178.995</v>
      </c>
      <c r="AF147" s="75">
        <f t="shared" si="147"/>
        <v>174380807.61194837</v>
      </c>
      <c r="AG147" s="75">
        <f t="shared" si="148"/>
        <v>3325082.6539297113</v>
      </c>
      <c r="AH147" s="75">
        <f t="shared" si="149"/>
        <v>3208772.7202464691</v>
      </c>
      <c r="AI147" s="84">
        <v>6500</v>
      </c>
      <c r="AJ147" s="133"/>
      <c r="AK147" s="134"/>
      <c r="AL147" s="75"/>
      <c r="AM147" s="75"/>
      <c r="AN147" s="134"/>
      <c r="AO147" s="134"/>
      <c r="AP147" s="75"/>
      <c r="AQ147" s="84"/>
    </row>
    <row r="148" spans="2:43" x14ac:dyDescent="0.35">
      <c r="B148" s="5" t="s">
        <v>71</v>
      </c>
      <c r="C148" s="15">
        <v>61.947387999999997</v>
      </c>
      <c r="D148" s="15">
        <v>84.167389999999997</v>
      </c>
      <c r="E148" t="s">
        <v>171</v>
      </c>
      <c r="F148">
        <v>3</v>
      </c>
      <c r="G148" s="15">
        <f>HLOOKUP(Calculations!$E$2,'Prevalence Rates'!$C$3:$BC$249,'Prevalence Rates'!$BD148,FALSE)</f>
        <v>0.35602959551125957</v>
      </c>
      <c r="H148">
        <f>HLOOKUP(Calculations!$E$2,'Population 2016'!$C$3:$BC$249,'Population 2016'!BD148,FALSE)</f>
        <v>34585</v>
      </c>
      <c r="I148">
        <v>0</v>
      </c>
      <c r="J148">
        <f>HLOOKUP(Results!E$4,Targeting!$C$3:$F$249,Targeting!$G148,FALSE)</f>
        <v>6978</v>
      </c>
      <c r="K148" s="89">
        <f>IF(AND(OR(Calculations!$E$2="Orkney Health Board",Calculations!$E$2="Orkney Islands Local Authority"),$F148=1),0,IF(AND(OR(Calculations!$E$2="Shetland Health Board",Calculations!$E$2="Western Isles Health Board",Calculations!$E$2="Shetland Islands Local Authority",Calculations!$E$2="Eilean Siar Local Authority"),OR($F148=1,$F148=5)),0,new_ci(VALUE(LEFT(Options!$B$24,2)),$C148,$E148,$F148,2016,$I148,1,$H148,$G148*$H148,Options!$B$8)))</f>
        <v>270.16011579190001</v>
      </c>
      <c r="L148" s="90">
        <f>IF(AND(OR(Calculations!$E$2="Orkney Health Board",Calculations!$E$2="Orkney Islands Local Authority"),$F148=1),0,IF(AND(OR(Calculations!$E$2="Shetland Health Board",Calculations!$E$2="Western Isles Health Board",Calculations!$E$2="Shetland Islands Local Authority",Calculations!$E$2="Eilean Siar Local Authority"),OR($F148=1,$F148=5)),0,new_ci(VALUE(LEFT(Options!$B$24,2)),$C148,$E148,$F148,2016,$I148+$J148,1,$H148,$G148*$H148,Options!$B$8)))</f>
        <v>260.73010939390002</v>
      </c>
      <c r="M148" s="83">
        <f>IF(AND(OR(Calculations!$E$2="Orkney Health Board",Calculations!$E$2="Orkney Islands Local Authority"),$F148=1),0,IF(AND(OR(Calculations!$E$2="Shetland Health Board",Calculations!$E$2="Western Isles Health Board",Calculations!$E$2="Shetland Islands Local Authority",Calculations!$E$2="Eilean Siar Local Authority"),OR($F148=1,$F148=5)),0,new_yllv2(VALUE(LEFT(Options!$B$24,2)),$C148,$D148,$E148,$F148,2016,$I148,1,$H148,$G148*$H148,Options!$B$8)))</f>
        <v>5732.7981974244003</v>
      </c>
      <c r="N148" s="84">
        <f>IF(AND(OR(Calculations!$E$2="Orkney Health Board",Calculations!$E$2="Orkney Islands Local Authority"),$F148=1),0,IF(AND(OR(Calculations!$E$2="Shetland Health Board",Calculations!$E$2="Western Isles Health Board",Calculations!$E$2="Shetland Islands Local Authority",Calculations!$E$2="Eilean Siar Local Authority"),OR($F148=1,$F148=5)),0,new_yllv2(VALUE(LEFT(Options!$B$24,2)),$C148,$D148,$E148,$F148,2016,$I148+$J148,1,$H148,$G148*$H148,Options!$B$8)))</f>
        <v>5532.6934427987999</v>
      </c>
      <c r="O148" s="90">
        <f>IF(AND(OR(Calculations!$E$2="Orkney Health Board",Calculations!$E$2="Orkney Islands Local Authority"),$F148=1),0,IF(AND(OR(Calculations!$E$2="Shetland Health Board",Calculations!$E$2="Western Isles Health Board",Calculations!$E$2="Shetland Islands Local Authority",Calculations!$E$2="Eilean Siar Local Authority"),OR($F148=1,$F148=5)),0,hosp_count(VALUE(LEFT(Options!$B$24,2)),$C148,$E148,$F148,2016,$I148,1,$H148,$G148*$H148, Options!$B$8)))</f>
        <v>10579.416535496001</v>
      </c>
      <c r="P148" s="90">
        <f>IF(AND(OR(Calculations!$E$2="Orkney Health Board",Calculations!$E$2="Orkney Islands Local Authority"),$F148=1),0,IF(AND(OR(Calculations!$E$2="Shetland Health Board",Calculations!$E$2="Western Isles Health Board",Calculations!$E$2="Shetland Islands Local Authority",Calculations!$E$2="Eilean Siar Local Authority"),OR($F148=1,$F148=5)),0,hosp_count(VALUE(LEFT(Options!$B$24,2)),$C148,$E148,$F148,2016,$I148+$J148,1,$H148,$G148*$H148, Options!$B$8)))</f>
        <v>10520.393968529301</v>
      </c>
      <c r="Q148" s="83">
        <f>IF(AND(OR(Calculations!$E$2="Orkney Health Board",Calculations!$E$2="Orkney Islands Local Authority"),$F148=1),0,IF(AND(OR(Calculations!$E$2="Shetland Health Board",Calculations!$E$2="Western Isles Health Board",Calculations!$E$2="Shetland Islands Local Authority",Calculations!$E$2="Eilean Siar Local Authority"),OR($F148=1,$F148=5)),0,prem_mort(VALUE(LEFT(Options!$B$24,2)),$C148,$E148,$F148,2016,$I148,1,$H148,$G148*$H148,Options!$B$8)))</f>
        <v>270.16011579190001</v>
      </c>
      <c r="R148" s="84">
        <f>IF(AND(OR(Calculations!$E$2="Orkney Health Board",Calculations!$E$2="Orkney Islands Local Authority"),$F148=1),0,IF(AND(OR(Calculations!$E$2="Shetland Health Board",Calculations!$E$2="Western Isles Health Board",Calculations!$E$2="Shetland Islands Local Authority",Calculations!$E$2="Eilean Siar Local Authority"),OR($F148=1,$F148=5)),0,prem_mort(VALUE(LEFT(Options!$B$24,2)),$C148,$E148,$F148,2016,$I148+$J148,1,$H148,$G148*$H148,Options!$B$8)))</f>
        <v>260.73010939390002</v>
      </c>
      <c r="S148" s="83">
        <f t="shared" si="150"/>
        <v>781.14823129073295</v>
      </c>
      <c r="T148" s="75">
        <f t="shared" si="151"/>
        <v>753.88205694347266</v>
      </c>
      <c r="U148" s="75">
        <f t="shared" si="152"/>
        <v>16575.967030285963</v>
      </c>
      <c r="V148" s="75">
        <f t="shared" si="153"/>
        <v>15997.37875610467</v>
      </c>
      <c r="W148" s="75">
        <f t="shared" si="154"/>
        <v>30589.609759999999</v>
      </c>
      <c r="X148" s="75">
        <f t="shared" si="155"/>
        <v>30418.95032103311</v>
      </c>
      <c r="Y148" s="75">
        <f t="shared" si="156"/>
        <v>781.14823129073295</v>
      </c>
      <c r="Z148" s="84">
        <f t="shared" si="157"/>
        <v>753.88205694347266</v>
      </c>
      <c r="AA148" s="83">
        <f t="shared" si="158"/>
        <v>4686889.3877443979</v>
      </c>
      <c r="AB148" s="75">
        <f t="shared" si="159"/>
        <v>4523292.3416608358</v>
      </c>
      <c r="AC148" s="75">
        <f t="shared" si="144"/>
        <v>99455802.181715772</v>
      </c>
      <c r="AD148" s="75">
        <f t="shared" si="145"/>
        <v>95984272.536628023</v>
      </c>
      <c r="AE148" s="75">
        <f t="shared" si="146"/>
        <v>183537658.56</v>
      </c>
      <c r="AF148" s="75">
        <f t="shared" si="147"/>
        <v>182513701.92619866</v>
      </c>
      <c r="AG148" s="75">
        <f t="shared" si="148"/>
        <v>4686889.3877443979</v>
      </c>
      <c r="AH148" s="75">
        <f t="shared" si="149"/>
        <v>4523292.3416608358</v>
      </c>
      <c r="AI148" s="84">
        <v>6000</v>
      </c>
      <c r="AJ148" s="133"/>
      <c r="AK148" s="134"/>
      <c r="AL148" s="75"/>
      <c r="AM148" s="75"/>
      <c r="AN148" s="134"/>
      <c r="AO148" s="134"/>
      <c r="AP148" s="75"/>
      <c r="AQ148" s="84"/>
    </row>
    <row r="149" spans="2:43" x14ac:dyDescent="0.35">
      <c r="B149" s="5" t="s">
        <v>72</v>
      </c>
      <c r="C149" s="15">
        <v>67.063927000000007</v>
      </c>
      <c r="D149" s="15">
        <v>85.193929999999995</v>
      </c>
      <c r="E149" t="s">
        <v>171</v>
      </c>
      <c r="F149">
        <v>3</v>
      </c>
      <c r="G149" s="15">
        <f>HLOOKUP(Calculations!$E$2,'Prevalence Rates'!$C$3:$BC$249,'Prevalence Rates'!$BD149,FALSE)</f>
        <v>0.42901784547204469</v>
      </c>
      <c r="H149">
        <f>HLOOKUP(Calculations!$E$2,'Population 2016'!$C$3:$BC$249,'Population 2016'!BD149,FALSE)</f>
        <v>35061</v>
      </c>
      <c r="I149">
        <v>0</v>
      </c>
      <c r="J149">
        <f>HLOOKUP(Results!E$4,Targeting!$C$3:$F$249,Targeting!$G149,FALSE)</f>
        <v>7074</v>
      </c>
      <c r="K149" s="89">
        <f>IF(AND(OR(Calculations!$E$2="Orkney Health Board",Calculations!$E$2="Orkney Islands Local Authority"),$F149=1),0,IF(AND(OR(Calculations!$E$2="Shetland Health Board",Calculations!$E$2="Western Isles Health Board",Calculations!$E$2="Shetland Islands Local Authority",Calculations!$E$2="Eilean Siar Local Authority"),OR($F149=1,$F149=5)),0,new_ci(VALUE(LEFT(Options!$B$24,2)),$C149,$E149,$F149,2016,$I149,1,$H149,$G149*$H149,Options!$B$8)))</f>
        <v>422.2339543823</v>
      </c>
      <c r="L149" s="90">
        <f>IF(AND(OR(Calculations!$E$2="Orkney Health Board",Calculations!$E$2="Orkney Islands Local Authority"),$F149=1),0,IF(AND(OR(Calculations!$E$2="Shetland Health Board",Calculations!$E$2="Western Isles Health Board",Calculations!$E$2="Shetland Islands Local Authority",Calculations!$E$2="Eilean Siar Local Authority"),OR($F149=1,$F149=5)),0,new_ci(VALUE(LEFT(Options!$B$24,2)),$C149,$E149,$F149,2016,$I149+$J149,1,$H149,$G149*$H149,Options!$B$8)))</f>
        <v>408.16732872649999</v>
      </c>
      <c r="M149" s="83">
        <f>IF(AND(OR(Calculations!$E$2="Orkney Health Board",Calculations!$E$2="Orkney Islands Local Authority"),$F149=1),0,IF(AND(OR(Calculations!$E$2="Shetland Health Board",Calculations!$E$2="Western Isles Health Board",Calculations!$E$2="Shetland Islands Local Authority",Calculations!$E$2="Eilean Siar Local Authority"),OR($F149=1,$F149=5)),0,new_yllv2(VALUE(LEFT(Options!$B$24,2)),$C149,$D149,$E149,$F149,2016,$I149,1,$H149,$G149*$H149,Options!$B$8)))</f>
        <v>7232.8689052707005</v>
      </c>
      <c r="N149" s="84">
        <f>IF(AND(OR(Calculations!$E$2="Orkney Health Board",Calculations!$E$2="Orkney Islands Local Authority"),$F149=1),0,IF(AND(OR(Calculations!$E$2="Shetland Health Board",Calculations!$E$2="Western Isles Health Board",Calculations!$E$2="Shetland Islands Local Authority",Calculations!$E$2="Eilean Siar Local Authority"),OR($F149=1,$F149=5)),0,new_yllv2(VALUE(LEFT(Options!$B$24,2)),$C149,$D149,$E149,$F149,2016,$I149+$J149,1,$H149,$G149*$H149,Options!$B$8)))</f>
        <v>6991.9075655869001</v>
      </c>
      <c r="O149" s="90">
        <f>IF(AND(OR(Calculations!$E$2="Orkney Health Board",Calculations!$E$2="Orkney Islands Local Authority"),$F149=1),0,IF(AND(OR(Calculations!$E$2="Shetland Health Board",Calculations!$E$2="Western Isles Health Board",Calculations!$E$2="Shetland Islands Local Authority",Calculations!$E$2="Eilean Siar Local Authority"),OR($F149=1,$F149=5)),0,hosp_count(VALUE(LEFT(Options!$B$24,2)),$C149,$E149,$F149,2016,$I149,1,$H149,$G149*$H149, Options!$B$8)))</f>
        <v>12198.090860927399</v>
      </c>
      <c r="P149" s="90">
        <f>IF(AND(OR(Calculations!$E$2="Orkney Health Board",Calculations!$E$2="Orkney Islands Local Authority"),$F149=1),0,IF(AND(OR(Calculations!$E$2="Shetland Health Board",Calculations!$E$2="Western Isles Health Board",Calculations!$E$2="Shetland Islands Local Authority",Calculations!$E$2="Eilean Siar Local Authority"),OR($F149=1,$F149=5)),0,hosp_count(VALUE(LEFT(Options!$B$24,2)),$C149,$E149,$F149,2016,$I149+$J149,1,$H149,$G149*$H149, Options!$B$8)))</f>
        <v>12131.397130060001</v>
      </c>
      <c r="Q149" s="83">
        <f>IF(AND(OR(Calculations!$E$2="Orkney Health Board",Calculations!$E$2="Orkney Islands Local Authority"),$F149=1),0,IF(AND(OR(Calculations!$E$2="Shetland Health Board",Calculations!$E$2="Western Isles Health Board",Calculations!$E$2="Shetland Islands Local Authority",Calculations!$E$2="Eilean Siar Local Authority"),OR($F149=1,$F149=5)),0,prem_mort(VALUE(LEFT(Options!$B$24,2)),$C149,$E149,$F149,2016,$I149,1,$H149,$G149*$H149,Options!$B$8)))</f>
        <v>422.2339543823</v>
      </c>
      <c r="R149" s="84">
        <f>IF(AND(OR(Calculations!$E$2="Orkney Health Board",Calculations!$E$2="Orkney Islands Local Authority"),$F149=1),0,IF(AND(OR(Calculations!$E$2="Shetland Health Board",Calculations!$E$2="Western Isles Health Board",Calculations!$E$2="Shetland Islands Local Authority",Calculations!$E$2="Eilean Siar Local Authority"),OR($F149=1,$F149=5)),0,prem_mort(VALUE(LEFT(Options!$B$24,2)),$C149,$E149,$F149,2016,$I149+$J149,1,$H149,$G149*$H149,Options!$B$8)))</f>
        <v>408.16732872649999</v>
      </c>
      <c r="S149" s="83">
        <f t="shared" si="150"/>
        <v>1204.2838321277202</v>
      </c>
      <c r="T149" s="75">
        <f t="shared" si="151"/>
        <v>1164.1633972975669</v>
      </c>
      <c r="U149" s="75">
        <f t="shared" si="152"/>
        <v>20629.385657199455</v>
      </c>
      <c r="V149" s="75">
        <f t="shared" si="153"/>
        <v>19942.122488197427</v>
      </c>
      <c r="W149" s="75">
        <f t="shared" si="154"/>
        <v>34791.052339999995</v>
      </c>
      <c r="X149" s="75">
        <f t="shared" si="155"/>
        <v>34600.830352984798</v>
      </c>
      <c r="Y149" s="75">
        <f t="shared" si="156"/>
        <v>1204.2838321277202</v>
      </c>
      <c r="Z149" s="84">
        <f t="shared" si="157"/>
        <v>1164.1633972975669</v>
      </c>
      <c r="AA149" s="83">
        <f t="shared" si="158"/>
        <v>6623561.0767024606</v>
      </c>
      <c r="AB149" s="75">
        <f t="shared" si="159"/>
        <v>6402898.6851366181</v>
      </c>
      <c r="AC149" s="75">
        <f t="shared" si="144"/>
        <v>113461621.11459701</v>
      </c>
      <c r="AD149" s="75">
        <f t="shared" si="145"/>
        <v>109681673.68508585</v>
      </c>
      <c r="AE149" s="75">
        <f t="shared" si="146"/>
        <v>191350787.86999997</v>
      </c>
      <c r="AF149" s="75">
        <f t="shared" si="147"/>
        <v>190304566.94141638</v>
      </c>
      <c r="AG149" s="75">
        <f t="shared" si="148"/>
        <v>6623561.0767024606</v>
      </c>
      <c r="AH149" s="75">
        <f t="shared" si="149"/>
        <v>6402898.6851366181</v>
      </c>
      <c r="AI149" s="84">
        <v>5500</v>
      </c>
      <c r="AJ149" s="133"/>
      <c r="AK149" s="134"/>
      <c r="AL149" s="75"/>
      <c r="AM149" s="75"/>
      <c r="AN149" s="134"/>
      <c r="AO149" s="134"/>
      <c r="AP149" s="75"/>
      <c r="AQ149" s="84"/>
    </row>
    <row r="150" spans="2:43" x14ac:dyDescent="0.35">
      <c r="B150" s="5" t="s">
        <v>73</v>
      </c>
      <c r="C150" s="15">
        <v>71.938164</v>
      </c>
      <c r="D150" s="15">
        <v>86.248159999999999</v>
      </c>
      <c r="E150" t="s">
        <v>171</v>
      </c>
      <c r="F150">
        <v>3</v>
      </c>
      <c r="G150" s="15">
        <f>HLOOKUP(Calculations!$E$2,'Prevalence Rates'!$C$3:$BC$249,'Prevalence Rates'!$BD150,FALSE)</f>
        <v>0.42901784547204469</v>
      </c>
      <c r="H150">
        <f>HLOOKUP(Calculations!$E$2,'Population 2016'!$C$3:$BC$249,'Population 2016'!BD150,FALSE)</f>
        <v>27558</v>
      </c>
      <c r="I150">
        <v>0</v>
      </c>
      <c r="J150">
        <f>HLOOKUP(Results!E$4,Targeting!$C$3:$F$249,Targeting!$G150,FALSE)</f>
        <v>5561</v>
      </c>
      <c r="K150" s="89">
        <f>IF(AND(OR(Calculations!$E$2="Orkney Health Board",Calculations!$E$2="Orkney Islands Local Authority"),$F150=1),0,IF(AND(OR(Calculations!$E$2="Shetland Health Board",Calculations!$E$2="Western Isles Health Board",Calculations!$E$2="Shetland Islands Local Authority",Calculations!$E$2="Eilean Siar Local Authority"),OR($F150=1,$F150=5)),0,new_ci(VALUE(LEFT(Options!$B$24,2)),$C150,$E150,$F150,2016,$I150,1,$H150,$G150*$H150,Options!$B$8)))</f>
        <v>500.68176285039999</v>
      </c>
      <c r="L150" s="90">
        <f>IF(AND(OR(Calculations!$E$2="Orkney Health Board",Calculations!$E$2="Orkney Islands Local Authority"),$F150=1),0,IF(AND(OR(Calculations!$E$2="Shetland Health Board",Calculations!$E$2="Western Isles Health Board",Calculations!$E$2="Shetland Islands Local Authority",Calculations!$E$2="Eilean Siar Local Authority"),OR($F150=1,$F150=5)),0,new_ci(VALUE(LEFT(Options!$B$24,2)),$C150,$E150,$F150,2016,$I150+$J150,1,$H150,$G150*$H150,Options!$B$8)))</f>
        <v>484.0730878398</v>
      </c>
      <c r="M150" s="83">
        <f>IF(AND(OR(Calculations!$E$2="Orkney Health Board",Calculations!$E$2="Orkney Islands Local Authority"),$F150=1),0,IF(AND(OR(Calculations!$E$2="Shetland Health Board",Calculations!$E$2="Western Isles Health Board",Calculations!$E$2="Shetland Islands Local Authority",Calculations!$E$2="Eilean Siar Local Authority"),OR($F150=1,$F150=5)),0,new_yllv2(VALUE(LEFT(Options!$B$24,2)),$C150,$D150,$E150,$F150,2016,$I150,1,$H150,$G150*$H150,Options!$B$8)))</f>
        <v>6664.0722608118003</v>
      </c>
      <c r="N150" s="84">
        <f>IF(AND(OR(Calculations!$E$2="Orkney Health Board",Calculations!$E$2="Orkney Islands Local Authority"),$F150=1),0,IF(AND(OR(Calculations!$E$2="Shetland Health Board",Calculations!$E$2="Western Isles Health Board",Calculations!$E$2="Shetland Islands Local Authority",Calculations!$E$2="Eilean Siar Local Authority"),OR($F150=1,$F150=5)),0,new_yllv2(VALUE(LEFT(Options!$B$24,2)),$C150,$D150,$E150,$F150,2016,$I150+$J150,1,$H150,$G150*$H150,Options!$B$8)))</f>
        <v>6443.0108628553999</v>
      </c>
      <c r="O150" s="90">
        <f>IF(AND(OR(Calculations!$E$2="Orkney Health Board",Calculations!$E$2="Orkney Islands Local Authority"),$F150=1),0,IF(AND(OR(Calculations!$E$2="Shetland Health Board",Calculations!$E$2="Western Isles Health Board",Calculations!$E$2="Shetland Islands Local Authority",Calculations!$E$2="Eilean Siar Local Authority"),OR($F150=1,$F150=5)),0,hosp_count(VALUE(LEFT(Options!$B$24,2)),$C150,$E150,$F150,2016,$I150,1,$H150,$G150*$H150, Options!$B$8)))</f>
        <v>10838.3196694914</v>
      </c>
      <c r="P150" s="90">
        <f>IF(AND(OR(Calculations!$E$2="Orkney Health Board",Calculations!$E$2="Orkney Islands Local Authority"),$F150=1),0,IF(AND(OR(Calculations!$E$2="Shetland Health Board",Calculations!$E$2="Western Isles Health Board",Calculations!$E$2="Shetland Islands Local Authority",Calculations!$E$2="Eilean Siar Local Authority"),OR($F150=1,$F150=5)),0,hosp_count(VALUE(LEFT(Options!$B$24,2)),$C150,$E150,$F150,2016,$I150+$J150,1,$H150,$G150*$H150, Options!$B$8)))</f>
        <v>10779.051768375</v>
      </c>
      <c r="Q150" s="83">
        <f>IF(AND(OR(Calculations!$E$2="Orkney Health Board",Calculations!$E$2="Orkney Islands Local Authority"),$F150=1),0,IF(AND(OR(Calculations!$E$2="Shetland Health Board",Calculations!$E$2="Western Isles Health Board",Calculations!$E$2="Shetland Islands Local Authority",Calculations!$E$2="Eilean Siar Local Authority"),OR($F150=1,$F150=5)),0,prem_mort(VALUE(LEFT(Options!$B$24,2)),$C150,$E150,$F150,2016,$I150,1,$H150,$G150*$H150,Options!$B$8)))</f>
        <v>500.68176285039999</v>
      </c>
      <c r="R150" s="84">
        <f>IF(AND(OR(Calculations!$E$2="Orkney Health Board",Calculations!$E$2="Orkney Islands Local Authority"),$F150=1),0,IF(AND(OR(Calculations!$E$2="Shetland Health Board",Calculations!$E$2="Western Isles Health Board",Calculations!$E$2="Shetland Islands Local Authority",Calculations!$E$2="Eilean Siar Local Authority"),OR($F150=1,$F150=5)),0,prem_mort(VALUE(LEFT(Options!$B$24,2)),$C150,$E150,$F150,2016,$I150+$J150,1,$H150,$G150*$H150,Options!$B$8)))</f>
        <v>484.0730878398</v>
      </c>
      <c r="S150" s="83">
        <f t="shared" si="150"/>
        <v>1816.8290980854924</v>
      </c>
      <c r="T150" s="75">
        <f t="shared" si="151"/>
        <v>1756.5610270694533</v>
      </c>
      <c r="U150" s="75">
        <f t="shared" si="152"/>
        <v>24181.988028201609</v>
      </c>
      <c r="V150" s="75">
        <f t="shared" si="153"/>
        <v>23379.820244050366</v>
      </c>
      <c r="W150" s="75">
        <f t="shared" si="154"/>
        <v>39329.12283</v>
      </c>
      <c r="X150" s="75">
        <f t="shared" si="155"/>
        <v>39114.056783420427</v>
      </c>
      <c r="Y150" s="75">
        <f t="shared" si="156"/>
        <v>1816.8290980854924</v>
      </c>
      <c r="Z150" s="84">
        <f t="shared" si="157"/>
        <v>1756.5610270694533</v>
      </c>
      <c r="AA150" s="83">
        <f t="shared" si="158"/>
        <v>9084145.4904274624</v>
      </c>
      <c r="AB150" s="75">
        <f t="shared" si="159"/>
        <v>8782805.1353472658</v>
      </c>
      <c r="AC150" s="75">
        <f t="shared" si="144"/>
        <v>120909940.14100805</v>
      </c>
      <c r="AD150" s="75">
        <f t="shared" si="145"/>
        <v>116899101.22025183</v>
      </c>
      <c r="AE150" s="75">
        <f t="shared" si="146"/>
        <v>196645614.15000001</v>
      </c>
      <c r="AF150" s="75">
        <f t="shared" si="147"/>
        <v>195570283.91710213</v>
      </c>
      <c r="AG150" s="75">
        <f t="shared" si="148"/>
        <v>9084145.4904274624</v>
      </c>
      <c r="AH150" s="75">
        <f t="shared" si="149"/>
        <v>8782805.1353472658</v>
      </c>
      <c r="AI150" s="84">
        <v>5000</v>
      </c>
      <c r="AJ150" s="133"/>
      <c r="AK150" s="134"/>
      <c r="AL150" s="75"/>
      <c r="AM150" s="75"/>
      <c r="AN150" s="134"/>
      <c r="AO150" s="134"/>
      <c r="AP150" s="75"/>
      <c r="AQ150" s="84"/>
    </row>
    <row r="151" spans="2:43" x14ac:dyDescent="0.35">
      <c r="B151" s="5" t="s">
        <v>74</v>
      </c>
      <c r="C151" s="15">
        <v>76.942824999999999</v>
      </c>
      <c r="D151" s="15">
        <v>87.812830000000005</v>
      </c>
      <c r="E151" t="s">
        <v>171</v>
      </c>
      <c r="F151">
        <v>3</v>
      </c>
      <c r="G151" s="15">
        <f>HLOOKUP(Calculations!$E$2,'Prevalence Rates'!$C$3:$BC$249,'Prevalence Rates'!$BD151,FALSE)</f>
        <v>0.31563789579183488</v>
      </c>
      <c r="H151">
        <f>HLOOKUP(Calculations!$E$2,'Population 2016'!$C$3:$BC$249,'Population 2016'!BD151,FALSE)</f>
        <v>22028</v>
      </c>
      <c r="I151">
        <v>0</v>
      </c>
      <c r="J151">
        <f>HLOOKUP(Results!E$4,Targeting!$C$3:$F$249,Targeting!$G151,FALSE)</f>
        <v>4445</v>
      </c>
      <c r="K151" s="89">
        <f>IF(AND(OR(Calculations!$E$2="Orkney Health Board",Calculations!$E$2="Orkney Islands Local Authority"),$F151=1),0,IF(AND(OR(Calculations!$E$2="Shetland Health Board",Calculations!$E$2="Western Isles Health Board",Calculations!$E$2="Shetland Islands Local Authority",Calculations!$E$2="Eilean Siar Local Authority"),OR($F151=1,$F151=5)),0,new_ci(VALUE(LEFT(Options!$B$24,2)),$C151,$E151,$F151,2016,$I151,1,$H151,$G151*$H151,Options!$B$8)))</f>
        <v>609.34947166669997</v>
      </c>
      <c r="L151" s="90">
        <f>IF(AND(OR(Calculations!$E$2="Orkney Health Board",Calculations!$E$2="Orkney Islands Local Authority"),$F151=1),0,IF(AND(OR(Calculations!$E$2="Shetland Health Board",Calculations!$E$2="Western Isles Health Board",Calculations!$E$2="Shetland Islands Local Authority",Calculations!$E$2="Eilean Siar Local Authority"),OR($F151=1,$F151=5)),0,new_ci(VALUE(LEFT(Options!$B$24,2)),$C151,$E151,$F151,2016,$I151+$J151,1,$H151,$G151*$H151,Options!$B$8)))</f>
        <v>587.89130306419997</v>
      </c>
      <c r="M151" s="83">
        <f>IF(AND(OR(Calculations!$E$2="Orkney Health Board",Calculations!$E$2="Orkney Islands Local Authority"),$F151=1),0,IF(AND(OR(Calculations!$E$2="Shetland Health Board",Calculations!$E$2="Western Isles Health Board",Calculations!$E$2="Shetland Islands Local Authority",Calculations!$E$2="Eilean Siar Local Authority"),OR($F151=1,$F151=5)),0,new_yllv2(VALUE(LEFT(Options!$B$24,2)),$C151,$D151,$E151,$F151,2016,$I151,1,$H151,$G151*$H151,Options!$B$8)))</f>
        <v>6014.2823320977004</v>
      </c>
      <c r="N151" s="84">
        <f>IF(AND(OR(Calculations!$E$2="Orkney Health Board",Calculations!$E$2="Orkney Islands Local Authority"),$F151=1),0,IF(AND(OR(Calculations!$E$2="Shetland Health Board",Calculations!$E$2="Western Isles Health Board",Calculations!$E$2="Shetland Islands Local Authority",Calculations!$E$2="Eilean Siar Local Authority"),OR($F151=1,$F151=5)),0,new_yllv2(VALUE(LEFT(Options!$B$24,2)),$C151,$D151,$E151,$F151,2016,$I151+$J151,1,$H151,$G151*$H151,Options!$B$8)))</f>
        <v>5802.4901007001999</v>
      </c>
      <c r="O151" s="90">
        <f>IF(AND(OR(Calculations!$E$2="Orkney Health Board",Calculations!$E$2="Orkney Islands Local Authority"),$F151=1),0,IF(AND(OR(Calculations!$E$2="Shetland Health Board",Calculations!$E$2="Western Isles Health Board",Calculations!$E$2="Shetland Islands Local Authority",Calculations!$E$2="Eilean Siar Local Authority"),OR($F151=1,$F151=5)),0,hosp_count(VALUE(LEFT(Options!$B$24,2)),$C151,$E151,$F151,2016,$I151,1,$H151,$G151*$H151, Options!$B$8)))</f>
        <v>9825.6386700275998</v>
      </c>
      <c r="P151" s="90">
        <f>IF(AND(OR(Calculations!$E$2="Orkney Health Board",Calculations!$E$2="Orkney Islands Local Authority"),$F151=1),0,IF(AND(OR(Calculations!$E$2="Shetland Health Board",Calculations!$E$2="Western Isles Health Board",Calculations!$E$2="Shetland Islands Local Authority",Calculations!$E$2="Eilean Siar Local Authority"),OR($F151=1,$F151=5)),0,hosp_count(VALUE(LEFT(Options!$B$24,2)),$C151,$E151,$F151,2016,$I151+$J151,1,$H151,$G151*$H151, Options!$B$8)))</f>
        <v>9770.1893840199009</v>
      </c>
      <c r="Q151" s="83">
        <f>IF(AND(OR(Calculations!$E$2="Orkney Health Board",Calculations!$E$2="Orkney Islands Local Authority"),$F151=1),0,IF(AND(OR(Calculations!$E$2="Shetland Health Board",Calculations!$E$2="Western Isles Health Board",Calculations!$E$2="Shetland Islands Local Authority",Calculations!$E$2="Eilean Siar Local Authority"),OR($F151=1,$F151=5)),0,prem_mort(VALUE(LEFT(Options!$B$24,2)),$C151,$E151,$F151,2016,$I151,1,$H151,$G151*$H151,Options!$B$8)))</f>
        <v>0</v>
      </c>
      <c r="R151" s="84">
        <f>IF(AND(OR(Calculations!$E$2="Orkney Health Board",Calculations!$E$2="Orkney Islands Local Authority"),$F151=1),0,IF(AND(OR(Calculations!$E$2="Shetland Health Board",Calculations!$E$2="Western Isles Health Board",Calculations!$E$2="Shetland Islands Local Authority",Calculations!$E$2="Eilean Siar Local Authority"),OR($F151=1,$F151=5)),0,prem_mort(VALUE(LEFT(Options!$B$24,2)),$C151,$E151,$F151,2016,$I151+$J151,1,$H151,$G151*$H151,Options!$B$8)))</f>
        <v>0</v>
      </c>
      <c r="S151" s="83">
        <f t="shared" si="150"/>
        <v>2766.2496443921368</v>
      </c>
      <c r="T151" s="75">
        <f t="shared" si="151"/>
        <v>2668.8364947530417</v>
      </c>
      <c r="U151" s="75">
        <f t="shared" si="152"/>
        <v>27302.897821398677</v>
      </c>
      <c r="V151" s="75">
        <f t="shared" si="153"/>
        <v>26341.429547395132</v>
      </c>
      <c r="W151" s="75">
        <f t="shared" si="154"/>
        <v>44605.223669999999</v>
      </c>
      <c r="X151" s="75">
        <f t="shared" si="155"/>
        <v>44353.501834119757</v>
      </c>
      <c r="Y151" s="75">
        <f t="shared" si="156"/>
        <v>0</v>
      </c>
      <c r="Z151" s="84">
        <f t="shared" si="157"/>
        <v>0</v>
      </c>
      <c r="AA151" s="83">
        <f t="shared" si="158"/>
        <v>11064998.577568548</v>
      </c>
      <c r="AB151" s="75">
        <f t="shared" si="159"/>
        <v>10675345.979012167</v>
      </c>
      <c r="AC151" s="75">
        <f t="shared" si="144"/>
        <v>109211591.28559472</v>
      </c>
      <c r="AD151" s="75">
        <f t="shared" si="145"/>
        <v>105365718.18958053</v>
      </c>
      <c r="AE151" s="75">
        <f t="shared" si="146"/>
        <v>178420894.68000001</v>
      </c>
      <c r="AF151" s="75">
        <f t="shared" si="147"/>
        <v>177414007.33647904</v>
      </c>
      <c r="AG151" s="75">
        <f t="shared" si="148"/>
        <v>0</v>
      </c>
      <c r="AH151" s="75">
        <f t="shared" si="149"/>
        <v>0</v>
      </c>
      <c r="AI151" s="84">
        <v>4000</v>
      </c>
      <c r="AJ151" s="133"/>
      <c r="AK151" s="134"/>
      <c r="AL151" s="75"/>
      <c r="AM151" s="75"/>
      <c r="AN151" s="134"/>
      <c r="AO151" s="134"/>
      <c r="AP151" s="75"/>
      <c r="AQ151" s="84"/>
    </row>
    <row r="152" spans="2:43" x14ac:dyDescent="0.35">
      <c r="B152" s="5" t="s">
        <v>75</v>
      </c>
      <c r="C152" s="15">
        <v>81.856712000000002</v>
      </c>
      <c r="D152" s="15">
        <v>89.736710000000002</v>
      </c>
      <c r="E152" t="s">
        <v>171</v>
      </c>
      <c r="F152">
        <v>3</v>
      </c>
      <c r="G152" s="15">
        <f>HLOOKUP(Calculations!$E$2,'Prevalence Rates'!$C$3:$BC$249,'Prevalence Rates'!$BD152,FALSE)</f>
        <v>0.31563789579183488</v>
      </c>
      <c r="H152">
        <f>HLOOKUP(Calculations!$E$2,'Population 2016'!$C$3:$BC$249,'Population 2016'!BD152,FALSE)</f>
        <v>16697</v>
      </c>
      <c r="I152">
        <v>0</v>
      </c>
      <c r="J152">
        <f>HLOOKUP(Results!E$4,Targeting!$C$3:$F$249,Targeting!$G152,FALSE)</f>
        <v>3369</v>
      </c>
      <c r="K152" s="89">
        <f>IF(AND(OR(Calculations!$E$2="Orkney Health Board",Calculations!$E$2="Orkney Islands Local Authority"),$F152=1),0,IF(AND(OR(Calculations!$E$2="Shetland Health Board",Calculations!$E$2="Western Isles Health Board",Calculations!$E$2="Shetland Islands Local Authority",Calculations!$E$2="Eilean Siar Local Authority"),OR($F152=1,$F152=5)),0,new_ci(VALUE(LEFT(Options!$B$24,2)),$C152,$E152,$F152,2016,$I152,1,$H152,$G152*$H152,Options!$B$8)))</f>
        <v>696.0392203271</v>
      </c>
      <c r="L152" s="90">
        <f>IF(AND(OR(Calculations!$E$2="Orkney Health Board",Calculations!$E$2="Orkney Islands Local Authority"),$F152=1),0,IF(AND(OR(Calculations!$E$2="Shetland Health Board",Calculations!$E$2="Western Isles Health Board",Calculations!$E$2="Shetland Islands Local Authority",Calculations!$E$2="Eilean Siar Local Authority"),OR($F152=1,$F152=5)),0,new_ci(VALUE(LEFT(Options!$B$24,2)),$C152,$E152,$F152,2016,$I152+$J152,1,$H152,$G152*$H152,Options!$B$8)))</f>
        <v>671.81598365269997</v>
      </c>
      <c r="M152" s="83">
        <f>IF(AND(OR(Calculations!$E$2="Orkney Health Board",Calculations!$E$2="Orkney Islands Local Authority"),$F152=1),0,IF(AND(OR(Calculations!$E$2="Shetland Health Board",Calculations!$E$2="Western Isles Health Board",Calculations!$E$2="Shetland Islands Local Authority",Calculations!$E$2="Eilean Siar Local Authority"),OR($F152=1,$F152=5)),0,new_yllv2(VALUE(LEFT(Options!$B$24,2)),$C152,$D152,$E152,$F152,2016,$I152,1,$H152,$G152*$H152,Options!$B$8)))</f>
        <v>4788.7484437720004</v>
      </c>
      <c r="N152" s="84">
        <f>IF(AND(OR(Calculations!$E$2="Orkney Health Board",Calculations!$E$2="Orkney Islands Local Authority"),$F152=1),0,IF(AND(OR(Calculations!$E$2="Shetland Health Board",Calculations!$E$2="Western Isles Health Board",Calculations!$E$2="Shetland Islands Local Authority",Calculations!$E$2="Eilean Siar Local Authority"),OR($F152=1,$F152=5)),0,new_yllv2(VALUE(LEFT(Options!$B$24,2)),$C152,$D152,$E152,$F152,2016,$I152+$J152,1,$H152,$G152*$H152,Options!$B$8)))</f>
        <v>4622.0926238986003</v>
      </c>
      <c r="O152" s="90">
        <f>IF(AND(OR(Calculations!$E$2="Orkney Health Board",Calculations!$E$2="Orkney Islands Local Authority"),$F152=1),0,IF(AND(OR(Calculations!$E$2="Shetland Health Board",Calculations!$E$2="Western Isles Health Board",Calculations!$E$2="Shetland Islands Local Authority",Calculations!$E$2="Eilean Siar Local Authority"),OR($F152=1,$F152=5)),0,hosp_count(VALUE(LEFT(Options!$B$24,2)),$C152,$E152,$F152,2016,$I152,1,$H152,$G152*$H152, Options!$B$8)))</f>
        <v>8427.6017503116</v>
      </c>
      <c r="P152" s="90">
        <f>IF(AND(OR(Calculations!$E$2="Orkney Health Board",Calculations!$E$2="Orkney Islands Local Authority"),$F152=1),0,IF(AND(OR(Calculations!$E$2="Shetland Health Board",Calculations!$E$2="Western Isles Health Board",Calculations!$E$2="Shetland Islands Local Authority",Calculations!$E$2="Eilean Siar Local Authority"),OR($F152=1,$F152=5)),0,hosp_count(VALUE(LEFT(Options!$B$24,2)),$C152,$E152,$F152,2016,$I152+$J152,1,$H152,$G152*$H152, Options!$B$8)))</f>
        <v>8380.0457805507995</v>
      </c>
      <c r="Q152" s="83">
        <f>IF(AND(OR(Calculations!$E$2="Orkney Health Board",Calculations!$E$2="Orkney Islands Local Authority"),$F152=1),0,IF(AND(OR(Calculations!$E$2="Shetland Health Board",Calculations!$E$2="Western Isles Health Board",Calculations!$E$2="Shetland Islands Local Authority",Calculations!$E$2="Eilean Siar Local Authority"),OR($F152=1,$F152=5)),0,prem_mort(VALUE(LEFT(Options!$B$24,2)),$C152,$E152,$F152,2016,$I152,1,$H152,$G152*$H152,Options!$B$8)))</f>
        <v>0</v>
      </c>
      <c r="R152" s="84">
        <f>IF(AND(OR(Calculations!$E$2="Orkney Health Board",Calculations!$E$2="Orkney Islands Local Authority"),$F152=1),0,IF(AND(OR(Calculations!$E$2="Shetland Health Board",Calculations!$E$2="Western Isles Health Board",Calculations!$E$2="Shetland Islands Local Authority",Calculations!$E$2="Eilean Siar Local Authority"),OR($F152=1,$F152=5)),0,prem_mort(VALUE(LEFT(Options!$B$24,2)),$C152,$E152,$F152,2016,$I152+$J152,1,$H152,$G152*$H152,Options!$B$8)))</f>
        <v>0</v>
      </c>
      <c r="S152" s="83">
        <f t="shared" si="150"/>
        <v>4168.6483819075283</v>
      </c>
      <c r="T152" s="75">
        <f t="shared" si="151"/>
        <v>4023.5729990579148</v>
      </c>
      <c r="U152" s="75">
        <f t="shared" si="152"/>
        <v>28680.29253022699</v>
      </c>
      <c r="V152" s="75">
        <f t="shared" si="153"/>
        <v>27682.174186372406</v>
      </c>
      <c r="W152" s="75">
        <f t="shared" si="154"/>
        <v>50473.74828</v>
      </c>
      <c r="X152" s="75">
        <f t="shared" si="155"/>
        <v>50188.930829195662</v>
      </c>
      <c r="Y152" s="75">
        <f t="shared" si="156"/>
        <v>0</v>
      </c>
      <c r="Z152" s="84">
        <f t="shared" si="157"/>
        <v>0</v>
      </c>
      <c r="AA152" s="83">
        <f t="shared" si="158"/>
        <v>10421620.954768822</v>
      </c>
      <c r="AB152" s="75">
        <f t="shared" si="159"/>
        <v>10058932.497644788</v>
      </c>
      <c r="AC152" s="75">
        <f t="shared" si="144"/>
        <v>71700731.325567469</v>
      </c>
      <c r="AD152" s="75">
        <f t="shared" si="145"/>
        <v>69205435.465931013</v>
      </c>
      <c r="AE152" s="75">
        <f t="shared" si="146"/>
        <v>126184370.7</v>
      </c>
      <c r="AF152" s="75">
        <f t="shared" si="147"/>
        <v>125472327.07298915</v>
      </c>
      <c r="AG152" s="75">
        <f t="shared" si="148"/>
        <v>0</v>
      </c>
      <c r="AH152" s="75">
        <f t="shared" si="149"/>
        <v>0</v>
      </c>
      <c r="AI152" s="84">
        <v>2500</v>
      </c>
      <c r="AJ152" s="133"/>
      <c r="AK152" s="134"/>
      <c r="AL152" s="75"/>
      <c r="AM152" s="75"/>
      <c r="AN152" s="134"/>
      <c r="AO152" s="134"/>
      <c r="AP152" s="75"/>
      <c r="AQ152" s="84"/>
    </row>
    <row r="153" spans="2:43" x14ac:dyDescent="0.35">
      <c r="B153" s="5" t="s">
        <v>81</v>
      </c>
      <c r="C153" s="15">
        <v>86.730819999999994</v>
      </c>
      <c r="D153" s="15">
        <v>92.220819999999989</v>
      </c>
      <c r="E153" t="s">
        <v>171</v>
      </c>
      <c r="F153">
        <v>3</v>
      </c>
      <c r="G153" s="15">
        <f>HLOOKUP(Calculations!$E$2,'Prevalence Rates'!$C$3:$BC$249,'Prevalence Rates'!$BD153,FALSE)</f>
        <v>0.31563789579183488</v>
      </c>
      <c r="H153">
        <f>HLOOKUP(Calculations!$E$2,'Population 2016'!$C$3:$BC$249,'Population 2016'!BD153,FALSE)</f>
        <v>10459</v>
      </c>
      <c r="I153">
        <v>0</v>
      </c>
      <c r="J153">
        <f>HLOOKUP(Results!E$4,Targeting!$C$3:$F$249,Targeting!$G153,FALSE)</f>
        <v>2110</v>
      </c>
      <c r="K153" s="89">
        <f>IF(AND(OR(Calculations!$E$2="Orkney Health Board",Calculations!$E$2="Orkney Islands Local Authority"),$F153=1),0,IF(AND(OR(Calculations!$E$2="Shetland Health Board",Calculations!$E$2="Western Isles Health Board",Calculations!$E$2="Shetland Islands Local Authority",Calculations!$E$2="Eilean Siar Local Authority"),OR($F153=1,$F153=5)),0,new_ci(VALUE(LEFT(Options!$B$24,2)),$C153,$E153,$F153,2016,$I153,1,$H153,$G153*$H153,Options!$B$8)))</f>
        <v>652.26687080459999</v>
      </c>
      <c r="L153" s="90">
        <f>IF(AND(OR(Calculations!$E$2="Orkney Health Board",Calculations!$E$2="Orkney Islands Local Authority"),$F153=1),0,IF(AND(OR(Calculations!$E$2="Shetland Health Board",Calculations!$E$2="Western Isles Health Board",Calculations!$E$2="Shetland Islands Local Authority",Calculations!$E$2="Eilean Siar Local Authority"),OR($F153=1,$F153=5)),0,new_ci(VALUE(LEFT(Options!$B$24,2)),$C153,$E153,$F153,2016,$I153+$J153,1,$H153,$G153*$H153,Options!$B$8)))</f>
        <v>629.96858344760005</v>
      </c>
      <c r="M153" s="83">
        <f>IF(AND(OR(Calculations!$E$2="Orkney Health Board",Calculations!$E$2="Orkney Islands Local Authority"),$F153=1),0,IF(AND(OR(Calculations!$E$2="Shetland Health Board",Calculations!$E$2="Western Isles Health Board",Calculations!$E$2="Shetland Islands Local Authority",Calculations!$E$2="Eilean Siar Local Authority"),OR($F153=1,$F153=5)),0,new_yllv2(VALUE(LEFT(Options!$B$24,2)),$C153,$D153,$E153,$F153,2016,$I153,1,$H153,$G153*$H153,Options!$B$8)))</f>
        <v>2928.6782499126998</v>
      </c>
      <c r="N153" s="84">
        <f>IF(AND(OR(Calculations!$E$2="Orkney Health Board",Calculations!$E$2="Orkney Islands Local Authority"),$F153=1),0,IF(AND(OR(Calculations!$E$2="Shetland Health Board",Calculations!$E$2="Western Isles Health Board",Calculations!$E$2="Shetland Islands Local Authority",Calculations!$E$2="Eilean Siar Local Authority"),OR($F153=1,$F153=5)),0,new_yllv2(VALUE(LEFT(Options!$B$24,2)),$C153,$D153,$E153,$F153,2016,$I153+$J153,1,$H153,$G153*$H153,Options!$B$8)))</f>
        <v>2828.5589396797</v>
      </c>
      <c r="O153" s="90">
        <f>IF(AND(OR(Calculations!$E$2="Orkney Health Board",Calculations!$E$2="Orkney Islands Local Authority"),$F153=1),0,IF(AND(OR(Calculations!$E$2="Shetland Health Board",Calculations!$E$2="Western Isles Health Board",Calculations!$E$2="Shetland Islands Local Authority",Calculations!$E$2="Eilean Siar Local Authority"),OR($F153=1,$F153=5)),0,hosp_count(VALUE(LEFT(Options!$B$24,2)),$C153,$E153,$F153,2016,$I153,1,$H153,$G153*$H153, Options!$B$8)))</f>
        <v>5967.6178789523001</v>
      </c>
      <c r="P153" s="90">
        <f>IF(AND(OR(Calculations!$E$2="Orkney Health Board",Calculations!$E$2="Orkney Islands Local Authority"),$F153=1),0,IF(AND(OR(Calculations!$E$2="Shetland Health Board",Calculations!$E$2="Western Isles Health Board",Calculations!$E$2="Shetland Islands Local Authority",Calculations!$E$2="Eilean Siar Local Authority"),OR($F153=1,$F153=5)),0,hosp_count(VALUE(LEFT(Options!$B$24,2)),$C153,$E153,$F153,2016,$I153+$J153,1,$H153,$G153*$H153, Options!$B$8)))</f>
        <v>5933.9487583275004</v>
      </c>
      <c r="Q153" s="83">
        <f>IF(AND(OR(Calculations!$E$2="Orkney Health Board",Calculations!$E$2="Orkney Islands Local Authority"),$F153=1),0,IF(AND(OR(Calculations!$E$2="Shetland Health Board",Calculations!$E$2="Western Isles Health Board",Calculations!$E$2="Shetland Islands Local Authority",Calculations!$E$2="Eilean Siar Local Authority"),OR($F153=1,$F153=5)),0,prem_mort(VALUE(LEFT(Options!$B$24,2)),$C153,$E153,$F153,2016,$I153,1,$H153,$G153*$H153,Options!$B$8)))</f>
        <v>0</v>
      </c>
      <c r="R153" s="84">
        <f>IF(AND(OR(Calculations!$E$2="Orkney Health Board",Calculations!$E$2="Orkney Islands Local Authority"),$F153=1),0,IF(AND(OR(Calculations!$E$2="Shetland Health Board",Calculations!$E$2="Western Isles Health Board",Calculations!$E$2="Shetland Islands Local Authority",Calculations!$E$2="Eilean Siar Local Authority"),OR($F153=1,$F153=5)),0,prem_mort(VALUE(LEFT(Options!$B$24,2)),$C153,$E153,$F153,2016,$I153+$J153,1,$H153,$G153*$H153,Options!$B$8)))</f>
        <v>0</v>
      </c>
      <c r="S153" s="83">
        <f t="shared" si="150"/>
        <v>6236.4171603843579</v>
      </c>
      <c r="T153" s="75">
        <f t="shared" si="151"/>
        <v>6023.2200348752276</v>
      </c>
      <c r="U153" s="75">
        <f t="shared" si="152"/>
        <v>28001.513050126207</v>
      </c>
      <c r="V153" s="75">
        <f t="shared" si="153"/>
        <v>27044.257956589543</v>
      </c>
      <c r="W153" s="75">
        <f t="shared" si="154"/>
        <v>57057.250970000008</v>
      </c>
      <c r="X153" s="75">
        <f t="shared" si="155"/>
        <v>56735.335675757728</v>
      </c>
      <c r="Y153" s="75">
        <f t="shared" si="156"/>
        <v>0</v>
      </c>
      <c r="Z153" s="84">
        <f t="shared" si="157"/>
        <v>0</v>
      </c>
      <c r="AA153" s="83">
        <f t="shared" si="158"/>
        <v>9354625.7405765373</v>
      </c>
      <c r="AB153" s="75">
        <f t="shared" si="159"/>
        <v>9034830.0523128416</v>
      </c>
      <c r="AC153" s="75">
        <f t="shared" si="144"/>
        <v>42002269.575189307</v>
      </c>
      <c r="AD153" s="75">
        <f t="shared" si="145"/>
        <v>40566386.934884317</v>
      </c>
      <c r="AE153" s="75">
        <f t="shared" si="146"/>
        <v>85585876.455000013</v>
      </c>
      <c r="AF153" s="75">
        <f t="shared" si="147"/>
        <v>85103003.513636589</v>
      </c>
      <c r="AG153" s="75">
        <f t="shared" si="148"/>
        <v>0</v>
      </c>
      <c r="AH153" s="75">
        <f t="shared" si="149"/>
        <v>0</v>
      </c>
      <c r="AI153" s="84">
        <v>1500</v>
      </c>
      <c r="AJ153" s="133"/>
      <c r="AK153" s="134"/>
      <c r="AL153" s="75"/>
      <c r="AM153" s="75"/>
      <c r="AN153" s="134"/>
      <c r="AO153" s="134"/>
      <c r="AP153" s="75"/>
      <c r="AQ153" s="84"/>
    </row>
    <row r="154" spans="2:43" x14ac:dyDescent="0.35">
      <c r="B154" s="5" t="s">
        <v>82</v>
      </c>
      <c r="C154" s="15">
        <v>92.779342999999997</v>
      </c>
      <c r="D154" s="15">
        <v>96.279340000000005</v>
      </c>
      <c r="E154" t="s">
        <v>171</v>
      </c>
      <c r="F154">
        <v>3</v>
      </c>
      <c r="G154" s="15">
        <f>HLOOKUP(Calculations!$E$2,'Prevalence Rates'!$C$3:$BC$249,'Prevalence Rates'!$BD154,FALSE)</f>
        <v>0.31563789579183488</v>
      </c>
      <c r="H154">
        <f>HLOOKUP(Calculations!$E$2,'Population 2016'!$C$3:$BC$249,'Population 2016'!BD154,FALSE)</f>
        <v>6278</v>
      </c>
      <c r="I154">
        <v>0</v>
      </c>
      <c r="J154">
        <f>HLOOKUP(Results!E$4,Targeting!$C$3:$F$249,Targeting!$G154,FALSE)</f>
        <v>1267</v>
      </c>
      <c r="K154" s="89">
        <f>IF(AND(OR(Calculations!$E$2="Orkney Health Board",Calculations!$E$2="Orkney Islands Local Authority"),$F154=1),0,IF(AND(OR(Calculations!$E$2="Shetland Health Board",Calculations!$E$2="Western Isles Health Board",Calculations!$E$2="Shetland Islands Local Authority",Calculations!$E$2="Eilean Siar Local Authority"),OR($F154=1,$F154=5)),0,new_ci(VALUE(LEFT(Options!$B$24,2)),$C154,$E154,$F154,2016,$I154,1,$H154,$G154*$H154,Options!$B$8)))</f>
        <v>639.94833375769997</v>
      </c>
      <c r="L154" s="90">
        <f>IF(AND(OR(Calculations!$E$2="Orkney Health Board",Calculations!$E$2="Orkney Islands Local Authority"),$F154=1),0,IF(AND(OR(Calculations!$E$2="Shetland Health Board",Calculations!$E$2="Western Isles Health Board",Calculations!$E$2="Shetland Islands Local Authority",Calculations!$E$2="Eilean Siar Local Authority"),OR($F154=1,$F154=5)),0,new_ci(VALUE(LEFT(Options!$B$24,2)),$C154,$E154,$F154,2016,$I154+$J154,1,$H154,$G154*$H154,Options!$B$8)))</f>
        <v>618.82082532979996</v>
      </c>
      <c r="M154" s="83">
        <f>IF(AND(OR(Calculations!$E$2="Orkney Health Board",Calculations!$E$2="Orkney Islands Local Authority"),$F154=1),0,IF(AND(OR(Calculations!$E$2="Shetland Health Board",Calculations!$E$2="Western Isles Health Board",Calculations!$E$2="Shetland Islands Local Authority",Calculations!$E$2="Eilean Siar Local Authority"),OR($F154=1,$F154=5)),0,new_yllv2(VALUE(LEFT(Options!$B$24,2)),$C154,$D154,$E154,$F154,2016,$I154,1,$H154,$G154*$H154,Options!$B$8)))</f>
        <v>1599.8689145492999</v>
      </c>
      <c r="N154" s="84">
        <f>IF(AND(OR(Calculations!$E$2="Orkney Health Board",Calculations!$E$2="Orkney Islands Local Authority"),$F154=1),0,IF(AND(OR(Calculations!$E$2="Shetland Health Board",Calculations!$E$2="Western Isles Health Board",Calculations!$E$2="Shetland Islands Local Authority",Calculations!$E$2="Eilean Siar Local Authority"),OR($F154=1,$F154=5)),0,new_yllv2(VALUE(LEFT(Options!$B$24,2)),$C154,$D154,$E154,$F154,2016,$I154+$J154,1,$H154,$G154*$H154,Options!$B$8)))</f>
        <v>1547.0502068620001</v>
      </c>
      <c r="O154" s="90">
        <f>IF(AND(OR(Calculations!$E$2="Orkney Health Board",Calculations!$E$2="Orkney Islands Local Authority"),$F154=1),0,IF(AND(OR(Calculations!$E$2="Shetland Health Board",Calculations!$E$2="Western Isles Health Board",Calculations!$E$2="Shetland Islands Local Authority",Calculations!$E$2="Eilean Siar Local Authority"),OR($F154=1,$F154=5)),0,hosp_count(VALUE(LEFT(Options!$B$24,2)),$C154,$E154,$F154,2016,$I154,1,$H154,$G154*$H154, Options!$B$8)))</f>
        <v>4170.6800816340001</v>
      </c>
      <c r="P154" s="90">
        <f>IF(AND(OR(Calculations!$E$2="Orkney Health Board",Calculations!$E$2="Orkney Islands Local Authority"),$F154=1),0,IF(AND(OR(Calculations!$E$2="Shetland Health Board",Calculations!$E$2="Western Isles Health Board",Calculations!$E$2="Shetland Islands Local Authority",Calculations!$E$2="Eilean Siar Local Authority"),OR($F154=1,$F154=5)),0,hosp_count(VALUE(LEFT(Options!$B$24,2)),$C154,$E154,$F154,2016,$I154+$J154,1,$H154,$G154*$H154, Options!$B$8)))</f>
        <v>4147.1403961513997</v>
      </c>
      <c r="Q154" s="83">
        <f>IF(AND(OR(Calculations!$E$2="Orkney Health Board",Calculations!$E$2="Orkney Islands Local Authority"),$F154=1),0,IF(AND(OR(Calculations!$E$2="Shetland Health Board",Calculations!$E$2="Western Isles Health Board",Calculations!$E$2="Shetland Islands Local Authority",Calculations!$E$2="Eilean Siar Local Authority"),OR($F154=1,$F154=5)),0,prem_mort(VALUE(LEFT(Options!$B$24,2)),$C154,$E154,$F154,2016,$I154,1,$H154,$G154*$H154,Options!$B$8)))</f>
        <v>0</v>
      </c>
      <c r="R154" s="84">
        <f>IF(AND(OR(Calculations!$E$2="Orkney Health Board",Calculations!$E$2="Orkney Islands Local Authority"),$F154=1),0,IF(AND(OR(Calculations!$E$2="Shetland Health Board",Calculations!$E$2="Western Isles Health Board",Calculations!$E$2="Shetland Islands Local Authority",Calculations!$E$2="Eilean Siar Local Authority"),OR($F154=1,$F154=5)),0,prem_mort(VALUE(LEFT(Options!$B$24,2)),$C154,$E154,$F154,2016,$I154+$J154,1,$H154,$G154*$H154,Options!$B$8)))</f>
        <v>0</v>
      </c>
      <c r="S154" s="83">
        <f t="shared" si="150"/>
        <v>10193.506431310927</v>
      </c>
      <c r="T154" s="75">
        <f t="shared" si="151"/>
        <v>9856.9739619273641</v>
      </c>
      <c r="U154" s="75">
        <f t="shared" si="152"/>
        <v>25483.735497758837</v>
      </c>
      <c r="V154" s="75">
        <f t="shared" si="153"/>
        <v>24642.405333896149</v>
      </c>
      <c r="W154" s="75">
        <f t="shared" si="154"/>
        <v>66433.260299999994</v>
      </c>
      <c r="X154" s="75">
        <f t="shared" si="155"/>
        <v>66058.305131433575</v>
      </c>
      <c r="Y154" s="75">
        <f t="shared" si="156"/>
        <v>0</v>
      </c>
      <c r="Z154" s="84">
        <f t="shared" si="157"/>
        <v>0</v>
      </c>
      <c r="AA154" s="83">
        <f t="shared" si="158"/>
        <v>10193506.431310927</v>
      </c>
      <c r="AB154" s="75">
        <f t="shared" si="159"/>
        <v>9856973.9619273636</v>
      </c>
      <c r="AC154" s="75">
        <f t="shared" si="144"/>
        <v>25483735.497758836</v>
      </c>
      <c r="AD154" s="75">
        <f t="shared" si="145"/>
        <v>24642405.333896149</v>
      </c>
      <c r="AE154" s="75">
        <f t="shared" si="146"/>
        <v>66433260.299999997</v>
      </c>
      <c r="AF154" s="75">
        <f t="shared" si="147"/>
        <v>66058305.131433576</v>
      </c>
      <c r="AG154" s="75">
        <f t="shared" si="148"/>
        <v>0</v>
      </c>
      <c r="AH154" s="75">
        <f t="shared" si="149"/>
        <v>0</v>
      </c>
      <c r="AI154" s="84">
        <v>1000</v>
      </c>
      <c r="AJ154" s="133"/>
      <c r="AK154" s="134"/>
      <c r="AL154" s="75"/>
      <c r="AM154" s="75"/>
      <c r="AN154" s="134"/>
      <c r="AO154" s="134"/>
      <c r="AP154" s="75"/>
      <c r="AQ154" s="84"/>
    </row>
    <row r="155" spans="2:43" hidden="1" x14ac:dyDescent="0.35">
      <c r="B155" s="5" t="s">
        <v>76</v>
      </c>
      <c r="C155" s="15">
        <v>2.0320822999999999</v>
      </c>
      <c r="D155" s="15">
        <v>77.402082000000007</v>
      </c>
      <c r="E155" t="s">
        <v>172</v>
      </c>
      <c r="F155">
        <v>3</v>
      </c>
      <c r="G155" s="15">
        <f>HLOOKUP(Calculations!$E$2,'Prevalence Rates'!$C$3:$BC$249,'Prevalence Rates'!$BD155,FALSE)</f>
        <v>0</v>
      </c>
      <c r="H155">
        <f>HLOOKUP(Calculations!$E$2,'Population 2016'!$C$3:$BC$249,'Population 2016'!BD155,FALSE)</f>
        <v>0</v>
      </c>
      <c r="I155">
        <v>0</v>
      </c>
      <c r="J155">
        <f>HLOOKUP(Results!E$4,Targeting!$C$3:$F$249,Targeting!$G155,FALSE)</f>
        <v>0</v>
      </c>
      <c r="K155" s="89" t="e">
        <f>IF(AND(OR(Calculations!$E$2="Orkney Health Board",Calculations!$E$2="Orkney Islands Local Authority"),$F155=1),0,IF(AND(OR(Calculations!$E$2="Shetland Health Board",Calculations!$E$2="Western Isles Health Board",Calculations!$E$2="Shetland Islands Local Authority",Calculations!$E$2="Eilean Siar Local Authority"),OR($F155=1,$F155=5)),0,new_ci(VALUE(LEFT(Options!$B$24,2)),$C155,$E155,$F155,2016,$I155,1,$H155,$G155*$H155,Options!$B$8)))</f>
        <v>#VALUE!</v>
      </c>
      <c r="L155" s="90" t="e">
        <f>IF(AND(OR(Calculations!$E$2="Orkney Health Board",Calculations!$E$2="Orkney Islands Local Authority"),$F155=1),0,IF(AND(OR(Calculations!$E$2="Shetland Health Board",Calculations!$E$2="Western Isles Health Board",Calculations!$E$2="Shetland Islands Local Authority",Calculations!$E$2="Eilean Siar Local Authority"),OR($F155=1,$F155=5)),0,new_ci(VALUE(LEFT(Options!$B$24,2)),$C155,$E155,$F155,2016,$I155+$J155,1,$H155,$G155*$H155,Options!$B$8)))</f>
        <v>#VALUE!</v>
      </c>
      <c r="M155" s="83" t="e">
        <f>IF(AND(OR(Calculations!$E$2="Orkney Health Board",Calculations!$E$2="Orkney Islands Local Authority"),$F155=1),0,IF(AND(OR(Calculations!$E$2="Shetland Health Board",Calculations!$E$2="Western Isles Health Board",Calculations!$E$2="Shetland Islands Local Authority",Calculations!$E$2="Eilean Siar Local Authority"),OR($F155=1,$F155=5)),0,new_yllv2(VALUE(LEFT(Options!$B$24,2)),$C155,$D155,$E155,$F155,2016,$I155,1,$H155,$G155*$H155,Options!$B$8)))</f>
        <v>#VALUE!</v>
      </c>
      <c r="N155" s="84" t="e">
        <f>IF(AND(OR(Calculations!$E$2="Orkney Health Board",Calculations!$E$2="Orkney Islands Local Authority"),$F155=1),0,IF(AND(OR(Calculations!$E$2="Shetland Health Board",Calculations!$E$2="Western Isles Health Board",Calculations!$E$2="Shetland Islands Local Authority",Calculations!$E$2="Eilean Siar Local Authority"),OR($F155=1,$F155=5)),0,new_yllv2(VALUE(LEFT(Options!$B$24,2)),$C155,$D155,$E155,$F155,2016,$I155+$J155,1,$H155,$G155*$H155,Options!$B$8)))</f>
        <v>#VALUE!</v>
      </c>
      <c r="O155" s="90" t="e">
        <f>IF(AND(OR(Calculations!$E$2="Orkney Health Board",Calculations!$E$2="Orkney Islands Local Authority"),$F155=1),0,IF(AND(OR(Calculations!$E$2="Shetland Health Board",Calculations!$E$2="Western Isles Health Board",Calculations!$E$2="Shetland Islands Local Authority",Calculations!$E$2="Eilean Siar Local Authority"),OR($F155=1,$F155=5)),0,hosp_count(VALUE(LEFT(Options!$B$24,2)),$C155,$E155,$F155,2016,$I155,1,$H155,$G155*$H155, Options!$B$8)))</f>
        <v>#VALUE!</v>
      </c>
      <c r="P155" s="90" t="e">
        <f>IF(AND(OR(Calculations!$E$2="Orkney Health Board",Calculations!$E$2="Orkney Islands Local Authority"),$F155=1),0,IF(AND(OR(Calculations!$E$2="Shetland Health Board",Calculations!$E$2="Western Isles Health Board",Calculations!$E$2="Shetland Islands Local Authority",Calculations!$E$2="Eilean Siar Local Authority"),OR($F155=1,$F155=5)),0,hosp_count(VALUE(LEFT(Options!$B$24,2)),$C155,$E155,$F155,2016,$I155+$J155,1,$H155,$G155*$H155, Options!$B$8)))</f>
        <v>#VALUE!</v>
      </c>
      <c r="Q155" s="83" t="e">
        <f>IF(AND(OR(Calculations!$E$2="Orkney Health Board",Calculations!$E$2="Orkney Islands Local Authority"),$F155=1),0,IF(AND(OR(Calculations!$E$2="Shetland Health Board",Calculations!$E$2="Western Isles Health Board",Calculations!$E$2="Shetland Islands Local Authority",Calculations!$E$2="Eilean Siar Local Authority"),OR($F155=1,$F155=5)),0,prem_mort(VALUE(LEFT(Options!$B$24,2)),$C155,$E155,$F155,2016,$I155,1,$H155,$G155*$H155,Options!$B$8)))</f>
        <v>#VALUE!</v>
      </c>
      <c r="R155" s="84" t="e">
        <f>IF(AND(OR(Calculations!$E$2="Orkney Health Board",Calculations!$E$2="Orkney Islands Local Authority"),$F155=1),0,IF(AND(OR(Calculations!$E$2="Shetland Health Board",Calculations!$E$2="Western Isles Health Board",Calculations!$E$2="Shetland Islands Local Authority",Calculations!$E$2="Eilean Siar Local Authority"),OR($F155=1,$F155=5)),0,prem_mort(VALUE(LEFT(Options!$B$24,2)),$C155,$E155,$F155,2016,$I155+$J155,1,$H155,$G155*$H155,Options!$B$8)))</f>
        <v>#VALUE!</v>
      </c>
      <c r="S155" s="83" t="e">
        <f t="shared" si="150"/>
        <v>#VALUE!</v>
      </c>
      <c r="T155" s="75" t="e">
        <f t="shared" si="151"/>
        <v>#VALUE!</v>
      </c>
      <c r="U155" s="75" t="e">
        <f t="shared" si="152"/>
        <v>#VALUE!</v>
      </c>
      <c r="V155" s="75" t="e">
        <f t="shared" si="153"/>
        <v>#VALUE!</v>
      </c>
      <c r="W155" s="75" t="e">
        <f t="shared" si="154"/>
        <v>#VALUE!</v>
      </c>
      <c r="X155" s="75" t="e">
        <f t="shared" si="155"/>
        <v>#VALUE!</v>
      </c>
      <c r="Y155" s="75" t="e">
        <f t="shared" si="156"/>
        <v>#VALUE!</v>
      </c>
      <c r="Z155" s="84" t="e">
        <f t="shared" si="157"/>
        <v>#VALUE!</v>
      </c>
      <c r="AA155" s="83" t="e">
        <f t="shared" si="158"/>
        <v>#VALUE!</v>
      </c>
      <c r="AB155" s="75" t="e">
        <f t="shared" si="159"/>
        <v>#VALUE!</v>
      </c>
      <c r="AC155" s="75" t="e">
        <f t="shared" si="144"/>
        <v>#VALUE!</v>
      </c>
      <c r="AD155" s="75" t="e">
        <f t="shared" si="145"/>
        <v>#VALUE!</v>
      </c>
      <c r="AE155" s="75" t="e">
        <f t="shared" si="146"/>
        <v>#VALUE!</v>
      </c>
      <c r="AF155" s="75" t="e">
        <f t="shared" si="147"/>
        <v>#VALUE!</v>
      </c>
      <c r="AG155" s="75" t="e">
        <f t="shared" si="148"/>
        <v>#VALUE!</v>
      </c>
      <c r="AH155" s="75" t="e">
        <f t="shared" si="149"/>
        <v>#VALUE!</v>
      </c>
      <c r="AI155" s="84">
        <v>5000</v>
      </c>
      <c r="AJ155" s="133"/>
      <c r="AK155" s="134"/>
      <c r="AL155" s="75"/>
      <c r="AM155" s="75"/>
      <c r="AN155" s="134"/>
      <c r="AO155" s="134"/>
      <c r="AP155" s="75"/>
      <c r="AQ155" s="84"/>
    </row>
    <row r="156" spans="2:43" hidden="1" x14ac:dyDescent="0.35">
      <c r="B156" s="5" t="s">
        <v>46</v>
      </c>
      <c r="C156" s="15">
        <v>6.9784756000000003</v>
      </c>
      <c r="D156" s="15">
        <v>77.398476000000002</v>
      </c>
      <c r="E156" t="s">
        <v>172</v>
      </c>
      <c r="F156">
        <v>3</v>
      </c>
      <c r="G156" s="15">
        <f>HLOOKUP(Calculations!$E$2,'Prevalence Rates'!$C$3:$BC$249,'Prevalence Rates'!$BD156,FALSE)</f>
        <v>0</v>
      </c>
      <c r="H156">
        <f>HLOOKUP(Calculations!$E$2,'Population 2016'!$C$3:$BC$249,'Population 2016'!BD156,FALSE)</f>
        <v>0</v>
      </c>
      <c r="I156">
        <v>0</v>
      </c>
      <c r="J156">
        <f>HLOOKUP(Results!E$4,Targeting!$C$3:$F$249,Targeting!$G156,FALSE)</f>
        <v>0</v>
      </c>
      <c r="K156" s="89" t="e">
        <f>IF(AND(OR(Calculations!$E$2="Orkney Health Board",Calculations!$E$2="Orkney Islands Local Authority"),$F156=1),0,IF(AND(OR(Calculations!$E$2="Shetland Health Board",Calculations!$E$2="Western Isles Health Board",Calculations!$E$2="Shetland Islands Local Authority",Calculations!$E$2="Eilean Siar Local Authority"),OR($F156=1,$F156=5)),0,new_ci(VALUE(LEFT(Options!$B$24,2)),$C156,$E156,$F156,2016,$I156,1,$H156,$G156*$H156,Options!$B$8)))</f>
        <v>#VALUE!</v>
      </c>
      <c r="L156" s="90" t="e">
        <f>IF(AND(OR(Calculations!$E$2="Orkney Health Board",Calculations!$E$2="Orkney Islands Local Authority"),$F156=1),0,IF(AND(OR(Calculations!$E$2="Shetland Health Board",Calculations!$E$2="Western Isles Health Board",Calculations!$E$2="Shetland Islands Local Authority",Calculations!$E$2="Eilean Siar Local Authority"),OR($F156=1,$F156=5)),0,new_ci(VALUE(LEFT(Options!$B$24,2)),$C156,$E156,$F156,2016,$I156+$J156,1,$H156,$G156*$H156,Options!$B$8)))</f>
        <v>#VALUE!</v>
      </c>
      <c r="M156" s="83" t="e">
        <f>IF(AND(OR(Calculations!$E$2="Orkney Health Board",Calculations!$E$2="Orkney Islands Local Authority"),$F156=1),0,IF(AND(OR(Calculations!$E$2="Shetland Health Board",Calculations!$E$2="Western Isles Health Board",Calculations!$E$2="Shetland Islands Local Authority",Calculations!$E$2="Eilean Siar Local Authority"),OR($F156=1,$F156=5)),0,new_yllv2(VALUE(LEFT(Options!$B$24,2)),$C156,$D156,$E156,$F156,2016,$I156,1,$H156,$G156*$H156,Options!$B$8)))</f>
        <v>#VALUE!</v>
      </c>
      <c r="N156" s="84" t="e">
        <f>IF(AND(OR(Calculations!$E$2="Orkney Health Board",Calculations!$E$2="Orkney Islands Local Authority"),$F156=1),0,IF(AND(OR(Calculations!$E$2="Shetland Health Board",Calculations!$E$2="Western Isles Health Board",Calculations!$E$2="Shetland Islands Local Authority",Calculations!$E$2="Eilean Siar Local Authority"),OR($F156=1,$F156=5)),0,new_yllv2(VALUE(LEFT(Options!$B$24,2)),$C156,$D156,$E156,$F156,2016,$I156+$J156,1,$H156,$G156*$H156,Options!$B$8)))</f>
        <v>#VALUE!</v>
      </c>
      <c r="O156" s="90" t="e">
        <f>IF(AND(OR(Calculations!$E$2="Orkney Health Board",Calculations!$E$2="Orkney Islands Local Authority"),$F156=1),0,IF(AND(OR(Calculations!$E$2="Shetland Health Board",Calculations!$E$2="Western Isles Health Board",Calculations!$E$2="Shetland Islands Local Authority",Calculations!$E$2="Eilean Siar Local Authority"),OR($F156=1,$F156=5)),0,hosp_count(VALUE(LEFT(Options!$B$24,2)),$C156,$E156,$F156,2016,$I156,1,$H156,$G156*$H156, Options!$B$8)))</f>
        <v>#VALUE!</v>
      </c>
      <c r="P156" s="90" t="e">
        <f>IF(AND(OR(Calculations!$E$2="Orkney Health Board",Calculations!$E$2="Orkney Islands Local Authority"),$F156=1),0,IF(AND(OR(Calculations!$E$2="Shetland Health Board",Calculations!$E$2="Western Isles Health Board",Calculations!$E$2="Shetland Islands Local Authority",Calculations!$E$2="Eilean Siar Local Authority"),OR($F156=1,$F156=5)),0,hosp_count(VALUE(LEFT(Options!$B$24,2)),$C156,$E156,$F156,2016,$I156+$J156,1,$H156,$G156*$H156, Options!$B$8)))</f>
        <v>#VALUE!</v>
      </c>
      <c r="Q156" s="83" t="e">
        <f>IF(AND(OR(Calculations!$E$2="Orkney Health Board",Calculations!$E$2="Orkney Islands Local Authority"),$F156=1),0,IF(AND(OR(Calculations!$E$2="Shetland Health Board",Calculations!$E$2="Western Isles Health Board",Calculations!$E$2="Shetland Islands Local Authority",Calculations!$E$2="Eilean Siar Local Authority"),OR($F156=1,$F156=5)),0,prem_mort(VALUE(LEFT(Options!$B$24,2)),$C156,$E156,$F156,2016,$I156,1,$H156,$G156*$H156,Options!$B$8)))</f>
        <v>#VALUE!</v>
      </c>
      <c r="R156" s="84" t="e">
        <f>IF(AND(OR(Calculations!$E$2="Orkney Health Board",Calculations!$E$2="Orkney Islands Local Authority"),$F156=1),0,IF(AND(OR(Calculations!$E$2="Shetland Health Board",Calculations!$E$2="Western Isles Health Board",Calculations!$E$2="Shetland Islands Local Authority",Calculations!$E$2="Eilean Siar Local Authority"),OR($F156=1,$F156=5)),0,prem_mort(VALUE(LEFT(Options!$B$24,2)),$C156,$E156,$F156,2016,$I156+$J156,1,$H156,$G156*$H156,Options!$B$8)))</f>
        <v>#VALUE!</v>
      </c>
      <c r="S156" s="83" t="e">
        <f t="shared" si="150"/>
        <v>#VALUE!</v>
      </c>
      <c r="T156" s="75" t="e">
        <f t="shared" si="151"/>
        <v>#VALUE!</v>
      </c>
      <c r="U156" s="75" t="e">
        <f t="shared" si="152"/>
        <v>#VALUE!</v>
      </c>
      <c r="V156" s="75" t="e">
        <f t="shared" si="153"/>
        <v>#VALUE!</v>
      </c>
      <c r="W156" s="75" t="e">
        <f t="shared" si="154"/>
        <v>#VALUE!</v>
      </c>
      <c r="X156" s="75" t="e">
        <f t="shared" si="155"/>
        <v>#VALUE!</v>
      </c>
      <c r="Y156" s="75" t="e">
        <f t="shared" si="156"/>
        <v>#VALUE!</v>
      </c>
      <c r="Z156" s="84" t="e">
        <f t="shared" si="157"/>
        <v>#VALUE!</v>
      </c>
      <c r="AA156" s="83" t="e">
        <f t="shared" si="158"/>
        <v>#VALUE!</v>
      </c>
      <c r="AB156" s="75" t="e">
        <f t="shared" si="159"/>
        <v>#VALUE!</v>
      </c>
      <c r="AC156" s="75" t="e">
        <f t="shared" si="144"/>
        <v>#VALUE!</v>
      </c>
      <c r="AD156" s="75" t="e">
        <f t="shared" si="145"/>
        <v>#VALUE!</v>
      </c>
      <c r="AE156" s="75" t="e">
        <f t="shared" ref="AE156:AE187" si="160">W156*$AI156</f>
        <v>#VALUE!</v>
      </c>
      <c r="AF156" s="75" t="e">
        <f t="shared" ref="AF156:AF187" si="161">X156*$AI156</f>
        <v>#VALUE!</v>
      </c>
      <c r="AG156" s="75" t="e">
        <f t="shared" ref="AG156:AG187" si="162">Y156*$AI156</f>
        <v>#VALUE!</v>
      </c>
      <c r="AH156" s="75" t="e">
        <f t="shared" ref="AH156:AH187" si="163">Z156*$AI156</f>
        <v>#VALUE!</v>
      </c>
      <c r="AI156" s="84">
        <v>5500</v>
      </c>
      <c r="AJ156" s="133"/>
      <c r="AK156" s="134"/>
      <c r="AL156" s="75"/>
      <c r="AM156" s="75"/>
      <c r="AN156" s="134"/>
      <c r="AO156" s="134"/>
      <c r="AP156" s="75"/>
      <c r="AQ156" s="84"/>
    </row>
    <row r="157" spans="2:43" hidden="1" x14ac:dyDescent="0.35">
      <c r="B157" s="5" t="s">
        <v>77</v>
      </c>
      <c r="C157" s="15">
        <v>12.471144000000001</v>
      </c>
      <c r="D157" s="15">
        <v>77.921140000000008</v>
      </c>
      <c r="E157" t="s">
        <v>172</v>
      </c>
      <c r="F157">
        <v>3</v>
      </c>
      <c r="G157" s="15">
        <f>HLOOKUP(Calculations!$E$2,'Prevalence Rates'!$C$3:$BC$249,'Prevalence Rates'!$BD157,FALSE)</f>
        <v>0</v>
      </c>
      <c r="H157">
        <f>HLOOKUP(Calculations!$E$2,'Population 2016'!$C$3:$BC$249,'Population 2016'!BD157,FALSE)</f>
        <v>0</v>
      </c>
      <c r="I157">
        <v>0</v>
      </c>
      <c r="J157">
        <f>HLOOKUP(Results!E$4,Targeting!$C$3:$F$249,Targeting!$G157,FALSE)</f>
        <v>0</v>
      </c>
      <c r="K157" s="89" t="e">
        <f>IF(AND(OR(Calculations!$E$2="Orkney Health Board",Calculations!$E$2="Orkney Islands Local Authority"),$F157=1),0,IF(AND(OR(Calculations!$E$2="Shetland Health Board",Calculations!$E$2="Western Isles Health Board",Calculations!$E$2="Shetland Islands Local Authority",Calculations!$E$2="Eilean Siar Local Authority"),OR($F157=1,$F157=5)),0,new_ci(VALUE(LEFT(Options!$B$24,2)),$C157,$E157,$F157,2016,$I157,1,$H157,$G157*$H157,Options!$B$8)))</f>
        <v>#VALUE!</v>
      </c>
      <c r="L157" s="90" t="e">
        <f>IF(AND(OR(Calculations!$E$2="Orkney Health Board",Calculations!$E$2="Orkney Islands Local Authority"),$F157=1),0,IF(AND(OR(Calculations!$E$2="Shetland Health Board",Calculations!$E$2="Western Isles Health Board",Calculations!$E$2="Shetland Islands Local Authority",Calculations!$E$2="Eilean Siar Local Authority"),OR($F157=1,$F157=5)),0,new_ci(VALUE(LEFT(Options!$B$24,2)),$C157,$E157,$F157,2016,$I157+$J157,1,$H157,$G157*$H157,Options!$B$8)))</f>
        <v>#VALUE!</v>
      </c>
      <c r="M157" s="83" t="e">
        <f>IF(AND(OR(Calculations!$E$2="Orkney Health Board",Calculations!$E$2="Orkney Islands Local Authority"),$F157=1),0,IF(AND(OR(Calculations!$E$2="Shetland Health Board",Calculations!$E$2="Western Isles Health Board",Calculations!$E$2="Shetland Islands Local Authority",Calculations!$E$2="Eilean Siar Local Authority"),OR($F157=1,$F157=5)),0,new_yllv2(VALUE(LEFT(Options!$B$24,2)),$C157,$D157,$E157,$F157,2016,$I157,1,$H157,$G157*$H157,Options!$B$8)))</f>
        <v>#VALUE!</v>
      </c>
      <c r="N157" s="84" t="e">
        <f>IF(AND(OR(Calculations!$E$2="Orkney Health Board",Calculations!$E$2="Orkney Islands Local Authority"),$F157=1),0,IF(AND(OR(Calculations!$E$2="Shetland Health Board",Calculations!$E$2="Western Isles Health Board",Calculations!$E$2="Shetland Islands Local Authority",Calculations!$E$2="Eilean Siar Local Authority"),OR($F157=1,$F157=5)),0,new_yllv2(VALUE(LEFT(Options!$B$24,2)),$C157,$D157,$E157,$F157,2016,$I157+$J157,1,$H157,$G157*$H157,Options!$B$8)))</f>
        <v>#VALUE!</v>
      </c>
      <c r="O157" s="90" t="e">
        <f>IF(AND(OR(Calculations!$E$2="Orkney Health Board",Calculations!$E$2="Orkney Islands Local Authority"),$F157=1),0,IF(AND(OR(Calculations!$E$2="Shetland Health Board",Calculations!$E$2="Western Isles Health Board",Calculations!$E$2="Shetland Islands Local Authority",Calculations!$E$2="Eilean Siar Local Authority"),OR($F157=1,$F157=5)),0,hosp_count(VALUE(LEFT(Options!$B$24,2)),$C157,$E157,$F157,2016,$I157,1,$H157,$G157*$H157, Options!$B$8)))</f>
        <v>#VALUE!</v>
      </c>
      <c r="P157" s="90" t="e">
        <f>IF(AND(OR(Calculations!$E$2="Orkney Health Board",Calculations!$E$2="Orkney Islands Local Authority"),$F157=1),0,IF(AND(OR(Calculations!$E$2="Shetland Health Board",Calculations!$E$2="Western Isles Health Board",Calculations!$E$2="Shetland Islands Local Authority",Calculations!$E$2="Eilean Siar Local Authority"),OR($F157=1,$F157=5)),0,hosp_count(VALUE(LEFT(Options!$B$24,2)),$C157,$E157,$F157,2016,$I157+$J157,1,$H157,$G157*$H157, Options!$B$8)))</f>
        <v>#VALUE!</v>
      </c>
      <c r="Q157" s="83" t="e">
        <f>IF(AND(OR(Calculations!$E$2="Orkney Health Board",Calculations!$E$2="Orkney Islands Local Authority"),$F157=1),0,IF(AND(OR(Calculations!$E$2="Shetland Health Board",Calculations!$E$2="Western Isles Health Board",Calculations!$E$2="Shetland Islands Local Authority",Calculations!$E$2="Eilean Siar Local Authority"),OR($F157=1,$F157=5)),0,prem_mort(VALUE(LEFT(Options!$B$24,2)),$C157,$E157,$F157,2016,$I157,1,$H157,$G157*$H157,Options!$B$8)))</f>
        <v>#VALUE!</v>
      </c>
      <c r="R157" s="84" t="e">
        <f>IF(AND(OR(Calculations!$E$2="Orkney Health Board",Calculations!$E$2="Orkney Islands Local Authority"),$F157=1),0,IF(AND(OR(Calculations!$E$2="Shetland Health Board",Calculations!$E$2="Western Isles Health Board",Calculations!$E$2="Shetland Islands Local Authority",Calculations!$E$2="Eilean Siar Local Authority"),OR($F157=1,$F157=5)),0,prem_mort(VALUE(LEFT(Options!$B$24,2)),$C157,$E157,$F157,2016,$I157+$J157,1,$H157,$G157*$H157,Options!$B$8)))</f>
        <v>#VALUE!</v>
      </c>
      <c r="S157" s="83" t="e">
        <f t="shared" si="150"/>
        <v>#VALUE!</v>
      </c>
      <c r="T157" s="75" t="e">
        <f t="shared" si="151"/>
        <v>#VALUE!</v>
      </c>
      <c r="U157" s="75" t="e">
        <f t="shared" si="152"/>
        <v>#VALUE!</v>
      </c>
      <c r="V157" s="75" t="e">
        <f t="shared" si="153"/>
        <v>#VALUE!</v>
      </c>
      <c r="W157" s="75" t="e">
        <f t="shared" si="154"/>
        <v>#VALUE!</v>
      </c>
      <c r="X157" s="75" t="e">
        <f t="shared" si="155"/>
        <v>#VALUE!</v>
      </c>
      <c r="Y157" s="75" t="e">
        <f t="shared" si="156"/>
        <v>#VALUE!</v>
      </c>
      <c r="Z157" s="84" t="e">
        <f t="shared" si="157"/>
        <v>#VALUE!</v>
      </c>
      <c r="AA157" s="83" t="e">
        <f t="shared" si="158"/>
        <v>#VALUE!</v>
      </c>
      <c r="AB157" s="75" t="e">
        <f t="shared" si="159"/>
        <v>#VALUE!</v>
      </c>
      <c r="AC157" s="75" t="e">
        <f t="shared" si="144"/>
        <v>#VALUE!</v>
      </c>
      <c r="AD157" s="75" t="e">
        <f t="shared" si="145"/>
        <v>#VALUE!</v>
      </c>
      <c r="AE157" s="75" t="e">
        <f t="shared" si="160"/>
        <v>#VALUE!</v>
      </c>
      <c r="AF157" s="75" t="e">
        <f t="shared" si="161"/>
        <v>#VALUE!</v>
      </c>
      <c r="AG157" s="75" t="e">
        <f t="shared" si="162"/>
        <v>#VALUE!</v>
      </c>
      <c r="AH157" s="75" t="e">
        <f t="shared" si="163"/>
        <v>#VALUE!</v>
      </c>
      <c r="AI157" s="84">
        <v>6600</v>
      </c>
      <c r="AJ157" s="133"/>
      <c r="AK157" s="134"/>
      <c r="AL157" s="75"/>
      <c r="AM157" s="75"/>
      <c r="AN157" s="134"/>
      <c r="AO157" s="134"/>
      <c r="AP157" s="75"/>
      <c r="AQ157" s="84"/>
    </row>
    <row r="158" spans="2:43" x14ac:dyDescent="0.35">
      <c r="B158" s="5" t="s">
        <v>47</v>
      </c>
      <c r="C158" s="15">
        <v>17.556318000000001</v>
      </c>
      <c r="D158" s="15">
        <v>77.07632000000001</v>
      </c>
      <c r="E158" t="s">
        <v>172</v>
      </c>
      <c r="F158">
        <v>3</v>
      </c>
      <c r="G158" s="15">
        <f>HLOOKUP(Calculations!$E$2,'Prevalence Rates'!$C$3:$BC$249,'Prevalence Rates'!$BD158,FALSE)</f>
        <v>0.11205098312522491</v>
      </c>
      <c r="H158">
        <f>HLOOKUP(Calculations!$E$2,'Population 2016'!$C$3:$BC$249,'Population 2016'!BD158,FALSE)</f>
        <v>23727</v>
      </c>
      <c r="I158">
        <v>0</v>
      </c>
      <c r="J158">
        <f>HLOOKUP(Results!E$4,Targeting!$C$3:$F$249,Targeting!$G158,FALSE)</f>
        <v>4788</v>
      </c>
      <c r="K158" s="89">
        <f>IF(AND(OR(Calculations!$E$2="Orkney Health Board",Calculations!$E$2="Orkney Islands Local Authority"),$F158=1),0,IF(AND(OR(Calculations!$E$2="Shetland Health Board",Calculations!$E$2="Western Isles Health Board",Calculations!$E$2="Shetland Islands Local Authority",Calculations!$E$2="Eilean Siar Local Authority"),OR($F158=1,$F158=5)),0,new_ci(VALUE(LEFT(Options!$B$24,2)),$C158,$E158,$F158,2016,$I158,1,$H158,$G158*$H158,Options!$B$8)))</f>
        <v>10.154848833899999</v>
      </c>
      <c r="L158" s="90">
        <f>IF(AND(OR(Calculations!$E$2="Orkney Health Board",Calculations!$E$2="Orkney Islands Local Authority"),$F158=1),0,IF(AND(OR(Calculations!$E$2="Shetland Health Board",Calculations!$E$2="Western Isles Health Board",Calculations!$E$2="Shetland Islands Local Authority",Calculations!$E$2="Eilean Siar Local Authority"),OR($F158=1,$F158=5)),0,new_ci(VALUE(LEFT(Options!$B$24,2)),$C158,$E158,$F158,2016,$I158+$J158,1,$H158,$G158*$H158,Options!$B$8)))</f>
        <v>9.7350815222999998</v>
      </c>
      <c r="M158" s="83">
        <f>IF(AND(OR(Calculations!$E$2="Orkney Health Board",Calculations!$E$2="Orkney Islands Local Authority"),$F158=1),0,IF(AND(OR(Calculations!$E$2="Shetland Health Board",Calculations!$E$2="Western Isles Health Board",Calculations!$E$2="Shetland Islands Local Authority",Calculations!$E$2="Eilean Siar Local Authority"),OR($F158=1,$F158=5)),0,new_yllv2(VALUE(LEFT(Options!$B$24,2)),$C158,$D158,$E158,$F158,2016,$I158,1,$H158,$G158*$H158,Options!$B$8)))</f>
        <v>594.26177406950001</v>
      </c>
      <c r="N158" s="84">
        <f>IF(AND(OR(Calculations!$E$2="Orkney Health Board",Calculations!$E$2="Orkney Islands Local Authority"),$F158=1),0,IF(AND(OR(Calculations!$E$2="Shetland Health Board",Calculations!$E$2="Western Isles Health Board",Calculations!$E$2="Shetland Islands Local Authority",Calculations!$E$2="Eilean Siar Local Authority"),OR($F158=1,$F158=5)),0,new_yllv2(VALUE(LEFT(Options!$B$24,2)),$C158,$D158,$E158,$F158,2016,$I158+$J158,1,$H158,$G158*$H158,Options!$B$8)))</f>
        <v>569.69699015519996</v>
      </c>
      <c r="O158" s="90">
        <f>IF(AND(OR(Calculations!$E$2="Orkney Health Board",Calculations!$E$2="Orkney Islands Local Authority"),$F158=1),0,IF(AND(OR(Calculations!$E$2="Shetland Health Board",Calculations!$E$2="Western Isles Health Board",Calculations!$E$2="Shetland Islands Local Authority",Calculations!$E$2="Eilean Siar Local Authority"),OR($F158=1,$F158=5)),0,hosp_count(VALUE(LEFT(Options!$B$24,2)),$C158,$E158,$F158,2016,$I158,1,$H158,$G158*$H158, Options!$B$8)))</f>
        <v>1609.2337632294</v>
      </c>
      <c r="P158" s="90">
        <f>IF(AND(OR(Calculations!$E$2="Orkney Health Board",Calculations!$E$2="Orkney Islands Local Authority"),$F158=1),0,IF(AND(OR(Calculations!$E$2="Shetland Health Board",Calculations!$E$2="Western Isles Health Board",Calculations!$E$2="Shetland Islands Local Authority",Calculations!$E$2="Eilean Siar Local Authority"),OR($F158=1,$F158=5)),0,hosp_count(VALUE(LEFT(Options!$B$24,2)),$C158,$E158,$F158,2016,$I158+$J158,1,$H158,$G158*$H158, Options!$B$8)))</f>
        <v>1598.4836595373999</v>
      </c>
      <c r="Q158" s="83">
        <f>IF(AND(OR(Calculations!$E$2="Orkney Health Board",Calculations!$E$2="Orkney Islands Local Authority"),$F158=1),0,IF(AND(OR(Calculations!$E$2="Shetland Health Board",Calculations!$E$2="Western Isles Health Board",Calculations!$E$2="Shetland Islands Local Authority",Calculations!$E$2="Eilean Siar Local Authority"),OR($F158=1,$F158=5)),0,prem_mort(VALUE(LEFT(Options!$B$24,2)),$C158,$E158,$F158,2016,$I158,1,$H158,$G158*$H158,Options!$B$8)))</f>
        <v>10.154848833899999</v>
      </c>
      <c r="R158" s="84">
        <f>IF(AND(OR(Calculations!$E$2="Orkney Health Board",Calculations!$E$2="Orkney Islands Local Authority"),$F158=1),0,IF(AND(OR(Calculations!$E$2="Shetland Health Board",Calculations!$E$2="Western Isles Health Board",Calculations!$E$2="Shetland Islands Local Authority",Calculations!$E$2="Eilean Siar Local Authority"),OR($F158=1,$F158=5)),0,prem_mort(VALUE(LEFT(Options!$B$24,2)),$C158,$E158,$F158,2016,$I158+$J158,1,$H158,$G158*$H158,Options!$B$8)))</f>
        <v>9.7350815222999998</v>
      </c>
      <c r="S158" s="83">
        <f t="shared" si="150"/>
        <v>42.798705415349595</v>
      </c>
      <c r="T158" s="75">
        <f t="shared" si="151"/>
        <v>41.029550816790994</v>
      </c>
      <c r="U158" s="75">
        <f t="shared" si="152"/>
        <v>2504.5803265035611</v>
      </c>
      <c r="V158" s="75">
        <f t="shared" si="153"/>
        <v>2401.0493958578832</v>
      </c>
      <c r="W158" s="75">
        <f t="shared" si="154"/>
        <v>6782.2892199999997</v>
      </c>
      <c r="X158" s="75">
        <f t="shared" si="155"/>
        <v>6736.9817487984155</v>
      </c>
      <c r="Y158" s="75">
        <f t="shared" si="156"/>
        <v>42.798705415349595</v>
      </c>
      <c r="Z158" s="84">
        <f t="shared" si="157"/>
        <v>41.029550816790994</v>
      </c>
      <c r="AA158" s="83">
        <f t="shared" si="158"/>
        <v>188314.30382753821</v>
      </c>
      <c r="AB158" s="75">
        <f t="shared" si="159"/>
        <v>180530.02359388038</v>
      </c>
      <c r="AC158" s="75">
        <f t="shared" si="144"/>
        <v>11020153.436615668</v>
      </c>
      <c r="AD158" s="75">
        <f t="shared" si="145"/>
        <v>10564617.341774685</v>
      </c>
      <c r="AE158" s="75">
        <f t="shared" si="160"/>
        <v>29842072.568</v>
      </c>
      <c r="AF158" s="75">
        <f t="shared" si="161"/>
        <v>29642719.69471303</v>
      </c>
      <c r="AG158" s="75">
        <f t="shared" si="162"/>
        <v>188314.30382753821</v>
      </c>
      <c r="AH158" s="75">
        <f t="shared" si="163"/>
        <v>180530.02359388038</v>
      </c>
      <c r="AI158" s="84">
        <v>4400</v>
      </c>
      <c r="AJ158" s="133"/>
      <c r="AK158" s="134"/>
      <c r="AL158" s="75"/>
      <c r="AM158" s="75"/>
      <c r="AN158" s="134"/>
      <c r="AO158" s="134"/>
      <c r="AP158" s="75"/>
      <c r="AQ158" s="84"/>
    </row>
    <row r="159" spans="2:43" x14ac:dyDescent="0.35">
      <c r="B159" s="5" t="s">
        <v>48</v>
      </c>
      <c r="C159" s="15">
        <v>22.054632000000002</v>
      </c>
      <c r="D159" s="15">
        <v>77.704629999999995</v>
      </c>
      <c r="E159" t="s">
        <v>172</v>
      </c>
      <c r="F159">
        <v>3</v>
      </c>
      <c r="G159" s="15">
        <f>HLOOKUP(Calculations!$E$2,'Prevalence Rates'!$C$3:$BC$249,'Prevalence Rates'!$BD159,FALSE)</f>
        <v>0.11205098312522491</v>
      </c>
      <c r="H159">
        <f>HLOOKUP(Calculations!$E$2,'Population 2016'!$C$3:$BC$249,'Population 2016'!BD159,FALSE)</f>
        <v>35247</v>
      </c>
      <c r="I159">
        <v>0</v>
      </c>
      <c r="J159">
        <f>HLOOKUP(Results!E$4,Targeting!$C$3:$F$249,Targeting!$G159,FALSE)</f>
        <v>7112</v>
      </c>
      <c r="K159" s="89">
        <f>IF(AND(OR(Calculations!$E$2="Orkney Health Board",Calculations!$E$2="Orkney Islands Local Authority"),$F159=1),0,IF(AND(OR(Calculations!$E$2="Shetland Health Board",Calculations!$E$2="Western Isles Health Board",Calculations!$E$2="Shetland Islands Local Authority",Calculations!$E$2="Eilean Siar Local Authority"),OR($F159=1,$F159=5)),0,new_ci(VALUE(LEFT(Options!$B$24,2)),$C159,$E159,$F159,2016,$I159,1,$H159,$G159*$H159,Options!$B$8)))</f>
        <v>21.183854966999998</v>
      </c>
      <c r="L159" s="90">
        <f>IF(AND(OR(Calculations!$E$2="Orkney Health Board",Calculations!$E$2="Orkney Islands Local Authority"),$F159=1),0,IF(AND(OR(Calculations!$E$2="Shetland Health Board",Calculations!$E$2="Western Isles Health Board",Calculations!$E$2="Shetland Islands Local Authority",Calculations!$E$2="Eilean Siar Local Authority"),OR($F159=1,$F159=5)),0,new_ci(VALUE(LEFT(Options!$B$24,2)),$C159,$E159,$F159,2016,$I159+$J159,1,$H159,$G159*$H159,Options!$B$8)))</f>
        <v>20.308422529400001</v>
      </c>
      <c r="M159" s="83">
        <f>IF(AND(OR(Calculations!$E$2="Orkney Health Board",Calculations!$E$2="Orkney Islands Local Authority"),$F159=1),0,IF(AND(OR(Calculations!$E$2="Shetland Health Board",Calculations!$E$2="Western Isles Health Board",Calculations!$E$2="Shetland Islands Local Authority",Calculations!$E$2="Eilean Siar Local Authority"),OR($F159=1,$F159=5)),0,new_yllv2(VALUE(LEFT(Options!$B$24,2)),$C159,$D159,$E159,$F159,2016,$I159,1,$H159,$G159*$H159,Options!$B$8)))</f>
        <v>1157.6976315787999</v>
      </c>
      <c r="N159" s="84">
        <f>IF(AND(OR(Calculations!$E$2="Orkney Health Board",Calculations!$E$2="Orkney Islands Local Authority"),$F159=1),0,IF(AND(OR(Calculations!$E$2="Shetland Health Board",Calculations!$E$2="Western Isles Health Board",Calculations!$E$2="Shetland Islands Local Authority",Calculations!$E$2="Eilean Siar Local Authority"),OR($F159=1,$F159=5)),0,new_yllv2(VALUE(LEFT(Options!$B$24,2)),$C159,$D159,$E159,$F159,2016,$I159+$J159,1,$H159,$G159*$H159,Options!$B$8)))</f>
        <v>1109.8552506148999</v>
      </c>
      <c r="O159" s="90">
        <f>IF(AND(OR(Calculations!$E$2="Orkney Health Board",Calculations!$E$2="Orkney Islands Local Authority"),$F159=1),0,IF(AND(OR(Calculations!$E$2="Shetland Health Board",Calculations!$E$2="Western Isles Health Board",Calculations!$E$2="Shetland Islands Local Authority",Calculations!$E$2="Eilean Siar Local Authority"),OR($F159=1,$F159=5)),0,hosp_count(VALUE(LEFT(Options!$B$24,2)),$C159,$E159,$F159,2016,$I159,1,$H159,$G159*$H159, Options!$B$8)))</f>
        <v>2804.4106752117</v>
      </c>
      <c r="P159" s="90">
        <f>IF(AND(OR(Calculations!$E$2="Orkney Health Board",Calculations!$E$2="Orkney Islands Local Authority"),$F159=1),0,IF(AND(OR(Calculations!$E$2="Shetland Health Board",Calculations!$E$2="Western Isles Health Board",Calculations!$E$2="Shetland Islands Local Authority",Calculations!$E$2="Eilean Siar Local Authority"),OR($F159=1,$F159=5)),0,hosp_count(VALUE(LEFT(Options!$B$24,2)),$C159,$E159,$F159,2016,$I159+$J159,1,$H159,$G159*$H159, Options!$B$8)))</f>
        <v>2785.6782754664</v>
      </c>
      <c r="Q159" s="83">
        <f>IF(AND(OR(Calculations!$E$2="Orkney Health Board",Calculations!$E$2="Orkney Islands Local Authority"),$F159=1),0,IF(AND(OR(Calculations!$E$2="Shetland Health Board",Calculations!$E$2="Western Isles Health Board",Calculations!$E$2="Shetland Islands Local Authority",Calculations!$E$2="Eilean Siar Local Authority"),OR($F159=1,$F159=5)),0,prem_mort(VALUE(LEFT(Options!$B$24,2)),$C159,$E159,$F159,2016,$I159,1,$H159,$G159*$H159,Options!$B$8)))</f>
        <v>21.183854966999998</v>
      </c>
      <c r="R159" s="84">
        <f>IF(AND(OR(Calculations!$E$2="Orkney Health Board",Calculations!$E$2="Orkney Islands Local Authority"),$F159=1),0,IF(AND(OR(Calculations!$E$2="Shetland Health Board",Calculations!$E$2="Western Isles Health Board",Calculations!$E$2="Shetland Islands Local Authority",Calculations!$E$2="Eilean Siar Local Authority"),OR($F159=1,$F159=5)),0,prem_mort(VALUE(LEFT(Options!$B$24,2)),$C159,$E159,$F159,2016,$I159+$J159,1,$H159,$G159*$H159,Options!$B$8)))</f>
        <v>20.308422529400001</v>
      </c>
      <c r="S159" s="83">
        <f t="shared" si="150"/>
        <v>60.101157451698015</v>
      </c>
      <c r="T159" s="75">
        <f t="shared" si="151"/>
        <v>57.617449795443584</v>
      </c>
      <c r="U159" s="75">
        <f t="shared" si="152"/>
        <v>3284.5281345328681</v>
      </c>
      <c r="V159" s="75">
        <f t="shared" si="153"/>
        <v>3148.7935160861912</v>
      </c>
      <c r="W159" s="75">
        <f t="shared" si="154"/>
        <v>7956.4521100000002</v>
      </c>
      <c r="X159" s="75">
        <f t="shared" si="155"/>
        <v>7903.3060273680021</v>
      </c>
      <c r="Y159" s="75">
        <f t="shared" si="156"/>
        <v>60.101157451698015</v>
      </c>
      <c r="Z159" s="84">
        <f t="shared" si="157"/>
        <v>57.617449795443584</v>
      </c>
      <c r="AA159" s="83">
        <f t="shared" si="158"/>
        <v>360606.94471018808</v>
      </c>
      <c r="AB159" s="75">
        <f t="shared" si="159"/>
        <v>345704.6987726615</v>
      </c>
      <c r="AC159" s="75">
        <f t="shared" si="144"/>
        <v>19707168.807197209</v>
      </c>
      <c r="AD159" s="75">
        <f t="shared" si="145"/>
        <v>18892761.096517146</v>
      </c>
      <c r="AE159" s="75">
        <f t="shared" si="160"/>
        <v>47738712.660000004</v>
      </c>
      <c r="AF159" s="75">
        <f t="shared" si="161"/>
        <v>47419836.16420801</v>
      </c>
      <c r="AG159" s="75">
        <f t="shared" si="162"/>
        <v>360606.94471018808</v>
      </c>
      <c r="AH159" s="75">
        <f t="shared" si="163"/>
        <v>345704.6987726615</v>
      </c>
      <c r="AI159" s="84">
        <v>6000</v>
      </c>
      <c r="AJ159" s="133"/>
      <c r="AK159" s="134"/>
      <c r="AL159" s="75"/>
      <c r="AM159" s="75"/>
      <c r="AN159" s="134"/>
      <c r="AO159" s="134"/>
      <c r="AP159" s="75"/>
      <c r="AQ159" s="84"/>
    </row>
    <row r="160" spans="2:43" x14ac:dyDescent="0.35">
      <c r="B160" s="5" t="s">
        <v>49</v>
      </c>
      <c r="C160" s="15">
        <v>26.959762999999999</v>
      </c>
      <c r="D160" s="15">
        <v>77.789760000000001</v>
      </c>
      <c r="E160" t="s">
        <v>172</v>
      </c>
      <c r="F160">
        <v>3</v>
      </c>
      <c r="G160" s="15">
        <f>HLOOKUP(Calculations!$E$2,'Prevalence Rates'!$C$3:$BC$249,'Prevalence Rates'!$BD160,FALSE)</f>
        <v>0.21347041741521047</v>
      </c>
      <c r="H160">
        <f>HLOOKUP(Calculations!$E$2,'Population 2016'!$C$3:$BC$249,'Population 2016'!BD160,FALSE)</f>
        <v>35940</v>
      </c>
      <c r="I160">
        <v>0</v>
      </c>
      <c r="J160">
        <f>HLOOKUP(Results!E$4,Targeting!$C$3:$F$249,Targeting!$G160,FALSE)</f>
        <v>7252</v>
      </c>
      <c r="K160" s="89">
        <f>IF(AND(OR(Calculations!$E$2="Orkney Health Board",Calculations!$E$2="Orkney Islands Local Authority"),$F160=1),0,IF(AND(OR(Calculations!$E$2="Shetland Health Board",Calculations!$E$2="Western Isles Health Board",Calculations!$E$2="Shetland Islands Local Authority",Calculations!$E$2="Eilean Siar Local Authority"),OR($F160=1,$F160=5)),0,new_ci(VALUE(LEFT(Options!$B$24,2)),$C160,$E160,$F160,2016,$I160,1,$H160,$G160*$H160,Options!$B$8)))</f>
        <v>31.277016483200001</v>
      </c>
      <c r="L160" s="90">
        <f>IF(AND(OR(Calculations!$E$2="Orkney Health Board",Calculations!$E$2="Orkney Islands Local Authority"),$F160=1),0,IF(AND(OR(Calculations!$E$2="Shetland Health Board",Calculations!$E$2="Western Isles Health Board",Calculations!$E$2="Shetland Islands Local Authority",Calculations!$E$2="Eilean Siar Local Authority"),OR($F160=1,$F160=5)),0,new_ci(VALUE(LEFT(Options!$B$24,2)),$C160,$E160,$F160,2016,$I160+$J160,1,$H160,$G160*$H160,Options!$B$8)))</f>
        <v>30.0732736828</v>
      </c>
      <c r="M160" s="83">
        <f>IF(AND(OR(Calculations!$E$2="Orkney Health Board",Calculations!$E$2="Orkney Islands Local Authority"),$F160=1),0,IF(AND(OR(Calculations!$E$2="Shetland Health Board",Calculations!$E$2="Western Isles Health Board",Calculations!$E$2="Shetland Islands Local Authority",Calculations!$E$2="Eilean Siar Local Authority"),OR($F160=1,$F160=5)),0,new_yllv2(VALUE(LEFT(Options!$B$24,2)),$C160,$D160,$E160,$F160,2016,$I160,1,$H160,$G160*$H160,Options!$B$8)))</f>
        <v>1558.5336375268</v>
      </c>
      <c r="N160" s="84">
        <f>IF(AND(OR(Calculations!$E$2="Orkney Health Board",Calculations!$E$2="Orkney Islands Local Authority"),$F160=1),0,IF(AND(OR(Calculations!$E$2="Shetland Health Board",Calculations!$E$2="Western Isles Health Board",Calculations!$E$2="Shetland Islands Local Authority",Calculations!$E$2="Eilean Siar Local Authority"),OR($F160=1,$F160=5)),0,new_yllv2(VALUE(LEFT(Options!$B$24,2)),$C160,$D160,$E160,$F160,2016,$I160+$J160,1,$H160,$G160*$H160,Options!$B$8)))</f>
        <v>1498.5511373940999</v>
      </c>
      <c r="O160" s="90">
        <f>IF(AND(OR(Calculations!$E$2="Orkney Health Board",Calculations!$E$2="Orkney Islands Local Authority"),$F160=1),0,IF(AND(OR(Calculations!$E$2="Shetland Health Board",Calculations!$E$2="Western Isles Health Board",Calculations!$E$2="Shetland Islands Local Authority",Calculations!$E$2="Eilean Siar Local Authority"),OR($F160=1,$F160=5)),0,hosp_count(VALUE(LEFT(Options!$B$24,2)),$C160,$E160,$F160,2016,$I160,1,$H160,$G160*$H160, Options!$B$8)))</f>
        <v>3403.3914588540001</v>
      </c>
      <c r="P160" s="90">
        <f>IF(AND(OR(Calculations!$E$2="Orkney Health Board",Calculations!$E$2="Orkney Islands Local Authority"),$F160=1),0,IF(AND(OR(Calculations!$E$2="Shetland Health Board",Calculations!$E$2="Western Isles Health Board",Calculations!$E$2="Shetland Islands Local Authority",Calculations!$E$2="Eilean Siar Local Authority"),OR($F160=1,$F160=5)),0,hosp_count(VALUE(LEFT(Options!$B$24,2)),$C160,$E160,$F160,2016,$I160+$J160,1,$H160,$G160*$H160, Options!$B$8)))</f>
        <v>3381.6803531423998</v>
      </c>
      <c r="Q160" s="83">
        <f>IF(AND(OR(Calculations!$E$2="Orkney Health Board",Calculations!$E$2="Orkney Islands Local Authority"),$F160=1),0,IF(AND(OR(Calculations!$E$2="Shetland Health Board",Calculations!$E$2="Western Isles Health Board",Calculations!$E$2="Shetland Islands Local Authority",Calculations!$E$2="Eilean Siar Local Authority"),OR($F160=1,$F160=5)),0,prem_mort(VALUE(LEFT(Options!$B$24,2)),$C160,$E160,$F160,2016,$I160,1,$H160,$G160*$H160,Options!$B$8)))</f>
        <v>31.277016483200001</v>
      </c>
      <c r="R160" s="84">
        <f>IF(AND(OR(Calculations!$E$2="Orkney Health Board",Calculations!$E$2="Orkney Islands Local Authority"),$F160=1),0,IF(AND(OR(Calculations!$E$2="Shetland Health Board",Calculations!$E$2="Western Isles Health Board",Calculations!$E$2="Shetland Islands Local Authority",Calculations!$E$2="Eilean Siar Local Authority"),OR($F160=1,$F160=5)),0,prem_mort(VALUE(LEFT(Options!$B$24,2)),$C160,$E160,$F160,2016,$I160+$J160,1,$H160,$G160*$H160,Options!$B$8)))</f>
        <v>30.0732736828</v>
      </c>
      <c r="S160" s="83">
        <f t="shared" si="150"/>
        <v>87.025644082359491</v>
      </c>
      <c r="T160" s="75">
        <f t="shared" si="151"/>
        <v>83.67633189426823</v>
      </c>
      <c r="U160" s="75">
        <f t="shared" si="152"/>
        <v>4336.487583547023</v>
      </c>
      <c r="V160" s="75">
        <f t="shared" si="153"/>
        <v>4169.591367262381</v>
      </c>
      <c r="W160" s="75">
        <f t="shared" si="154"/>
        <v>9469.6479099999997</v>
      </c>
      <c r="X160" s="75">
        <f t="shared" si="155"/>
        <v>9409.2386008414014</v>
      </c>
      <c r="Y160" s="75">
        <f t="shared" si="156"/>
        <v>87.025644082359491</v>
      </c>
      <c r="Z160" s="84">
        <f t="shared" si="157"/>
        <v>83.67633189426823</v>
      </c>
      <c r="AA160" s="83">
        <f t="shared" si="158"/>
        <v>522153.86449415697</v>
      </c>
      <c r="AB160" s="75">
        <f t="shared" si="159"/>
        <v>502057.9913656094</v>
      </c>
      <c r="AC160" s="75">
        <f t="shared" si="144"/>
        <v>26018925.501282137</v>
      </c>
      <c r="AD160" s="75">
        <f t="shared" si="145"/>
        <v>25017548.203574285</v>
      </c>
      <c r="AE160" s="75">
        <f t="shared" si="160"/>
        <v>56817887.460000001</v>
      </c>
      <c r="AF160" s="75">
        <f t="shared" si="161"/>
        <v>56455431.605048411</v>
      </c>
      <c r="AG160" s="75">
        <f t="shared" si="162"/>
        <v>522153.86449415697</v>
      </c>
      <c r="AH160" s="75">
        <f t="shared" si="163"/>
        <v>502057.9913656094</v>
      </c>
      <c r="AI160" s="84">
        <v>6000</v>
      </c>
      <c r="AJ160" s="133"/>
      <c r="AK160" s="134"/>
      <c r="AL160" s="75"/>
      <c r="AM160" s="75"/>
      <c r="AN160" s="134"/>
      <c r="AO160" s="134"/>
      <c r="AP160" s="75"/>
      <c r="AQ160" s="84"/>
    </row>
    <row r="161" spans="1:43" x14ac:dyDescent="0.35">
      <c r="B161" s="5" t="s">
        <v>50</v>
      </c>
      <c r="C161" s="15">
        <v>31.981521999999998</v>
      </c>
      <c r="D161" s="15">
        <v>78.061520000000002</v>
      </c>
      <c r="E161" t="s">
        <v>172</v>
      </c>
      <c r="F161">
        <v>3</v>
      </c>
      <c r="G161" s="15">
        <f>HLOOKUP(Calculations!$E$2,'Prevalence Rates'!$C$3:$BC$249,'Prevalence Rates'!$BD161,FALSE)</f>
        <v>0.21347041741521047</v>
      </c>
      <c r="H161">
        <f>HLOOKUP(Calculations!$E$2,'Population 2016'!$C$3:$BC$249,'Population 2016'!BD161,FALSE)</f>
        <v>34643</v>
      </c>
      <c r="I161">
        <v>0</v>
      </c>
      <c r="J161">
        <f>HLOOKUP(Results!E$4,Targeting!$C$3:$F$249,Targeting!$G161,FALSE)</f>
        <v>6990</v>
      </c>
      <c r="K161" s="89">
        <f>IF(AND(OR(Calculations!$E$2="Orkney Health Board",Calculations!$E$2="Orkney Islands Local Authority"),$F161=1),0,IF(AND(OR(Calculations!$E$2="Shetland Health Board",Calculations!$E$2="Western Isles Health Board",Calculations!$E$2="Shetland Islands Local Authority",Calculations!$E$2="Eilean Siar Local Authority"),OR($F161=1,$F161=5)),0,new_ci(VALUE(LEFT(Options!$B$24,2)),$C161,$E161,$F161,2016,$I161,1,$H161,$G161*$H161,Options!$B$8)))</f>
        <v>44.037594861599999</v>
      </c>
      <c r="L161" s="90">
        <f>IF(AND(OR(Calculations!$E$2="Orkney Health Board",Calculations!$E$2="Orkney Islands Local Authority"),$F161=1),0,IF(AND(OR(Calculations!$E$2="Shetland Health Board",Calculations!$E$2="Western Isles Health Board",Calculations!$E$2="Shetland Islands Local Authority",Calculations!$E$2="Eilean Siar Local Authority"),OR($F161=1,$F161=5)),0,new_ci(VALUE(LEFT(Options!$B$24,2)),$C161,$E161,$F161,2016,$I161+$J161,1,$H161,$G161*$H161,Options!$B$8)))</f>
        <v>42.343422969599999</v>
      </c>
      <c r="M161" s="83">
        <f>IF(AND(OR(Calculations!$E$2="Orkney Health Board",Calculations!$E$2="Orkney Islands Local Authority"),$F161=1),0,IF(AND(OR(Calculations!$E$2="Shetland Health Board",Calculations!$E$2="Western Isles Health Board",Calculations!$E$2="Shetland Islands Local Authority",Calculations!$E$2="Eilean Siar Local Authority"),OR($F161=1,$F161=5)),0,new_yllv2(VALUE(LEFT(Options!$B$24,2)),$C161,$D161,$E161,$F161,2016,$I161,1,$H161,$G161*$H161,Options!$B$8)))</f>
        <v>1985.2146882857</v>
      </c>
      <c r="N161" s="84">
        <f>IF(AND(OR(Calculations!$E$2="Orkney Health Board",Calculations!$E$2="Orkney Islands Local Authority"),$F161=1),0,IF(AND(OR(Calculations!$E$2="Shetland Health Board",Calculations!$E$2="Western Isles Health Board",Calculations!$E$2="Shetland Islands Local Authority",Calculations!$E$2="Eilean Siar Local Authority"),OR($F161=1,$F161=5)),0,new_yllv2(VALUE(LEFT(Options!$B$24,2)),$C161,$D161,$E161,$F161,2016,$I161+$J161,1,$H161,$G161*$H161,Options!$B$8)))</f>
        <v>1908.8414227827</v>
      </c>
      <c r="O161" s="90">
        <f>IF(AND(OR(Calculations!$E$2="Orkney Health Board",Calculations!$E$2="Orkney Islands Local Authority"),$F161=1),0,IF(AND(OR(Calculations!$E$2="Shetland Health Board",Calculations!$E$2="Western Isles Health Board",Calculations!$E$2="Shetland Islands Local Authority",Calculations!$E$2="Eilean Siar Local Authority"),OR($F161=1,$F161=5)),0,hosp_count(VALUE(LEFT(Options!$B$24,2)),$C161,$E161,$F161,2016,$I161,1,$H161,$G161*$H161, Options!$B$8)))</f>
        <v>3920.6815400494002</v>
      </c>
      <c r="P161" s="90">
        <f>IF(AND(OR(Calculations!$E$2="Orkney Health Board",Calculations!$E$2="Orkney Islands Local Authority"),$F161=1),0,IF(AND(OR(Calculations!$E$2="Shetland Health Board",Calculations!$E$2="Western Isles Health Board",Calculations!$E$2="Shetland Islands Local Authority",Calculations!$E$2="Eilean Siar Local Authority"),OR($F161=1,$F161=5)),0,hosp_count(VALUE(LEFT(Options!$B$24,2)),$C161,$E161,$F161,2016,$I161+$J161,1,$H161,$G161*$H161, Options!$B$8)))</f>
        <v>3895.6715472477999</v>
      </c>
      <c r="Q161" s="83">
        <f>IF(AND(OR(Calculations!$E$2="Orkney Health Board",Calculations!$E$2="Orkney Islands Local Authority"),$F161=1),0,IF(AND(OR(Calculations!$E$2="Shetland Health Board",Calculations!$E$2="Western Isles Health Board",Calculations!$E$2="Shetland Islands Local Authority",Calculations!$E$2="Eilean Siar Local Authority"),OR($F161=1,$F161=5)),0,prem_mort(VALUE(LEFT(Options!$B$24,2)),$C161,$E161,$F161,2016,$I161,1,$H161,$G161*$H161,Options!$B$8)))</f>
        <v>44.037594861599999</v>
      </c>
      <c r="R161" s="84">
        <f>IF(AND(OR(Calculations!$E$2="Orkney Health Board",Calculations!$E$2="Orkney Islands Local Authority"),$F161=1),0,IF(AND(OR(Calculations!$E$2="Shetland Health Board",Calculations!$E$2="Western Isles Health Board",Calculations!$E$2="Shetland Islands Local Authority",Calculations!$E$2="Eilean Siar Local Authority"),OR($F161=1,$F161=5)),0,prem_mort(VALUE(LEFT(Options!$B$24,2)),$C161,$E161,$F161,2016,$I161+$J161,1,$H161,$G161*$H161,Options!$B$8)))</f>
        <v>42.343422969599999</v>
      </c>
      <c r="S161" s="83">
        <f t="shared" si="150"/>
        <v>127.11830632912853</v>
      </c>
      <c r="T161" s="75">
        <f t="shared" si="151"/>
        <v>122.22793340530555</v>
      </c>
      <c r="U161" s="75">
        <f t="shared" si="152"/>
        <v>5730.4929950803917</v>
      </c>
      <c r="V161" s="75">
        <f t="shared" si="153"/>
        <v>5510.0349934552432</v>
      </c>
      <c r="W161" s="75">
        <f t="shared" si="154"/>
        <v>11317.384580000002</v>
      </c>
      <c r="X161" s="75">
        <f t="shared" si="155"/>
        <v>11245.191084051035</v>
      </c>
      <c r="Y161" s="75">
        <f t="shared" si="156"/>
        <v>127.11830632912853</v>
      </c>
      <c r="Z161" s="84">
        <f t="shared" si="157"/>
        <v>122.22793340530555</v>
      </c>
      <c r="AA161" s="83">
        <f t="shared" si="158"/>
        <v>826268.99113933544</v>
      </c>
      <c r="AB161" s="75">
        <f t="shared" si="159"/>
        <v>794481.56713448605</v>
      </c>
      <c r="AC161" s="75">
        <f t="shared" si="144"/>
        <v>37248204.468022548</v>
      </c>
      <c r="AD161" s="75">
        <f t="shared" si="145"/>
        <v>35815227.457459085</v>
      </c>
      <c r="AE161" s="75">
        <f t="shared" si="160"/>
        <v>73562999.770000011</v>
      </c>
      <c r="AF161" s="75">
        <f t="shared" si="161"/>
        <v>73093742.046331733</v>
      </c>
      <c r="AG161" s="75">
        <f t="shared" si="162"/>
        <v>826268.99113933544</v>
      </c>
      <c r="AH161" s="75">
        <f t="shared" si="163"/>
        <v>794481.56713448605</v>
      </c>
      <c r="AI161" s="84">
        <v>6500</v>
      </c>
      <c r="AJ161" s="133"/>
      <c r="AK161" s="134"/>
      <c r="AL161" s="75"/>
      <c r="AM161" s="75"/>
      <c r="AN161" s="134"/>
      <c r="AO161" s="134"/>
      <c r="AP161" s="75"/>
      <c r="AQ161" s="84"/>
    </row>
    <row r="162" spans="1:43" x14ac:dyDescent="0.35">
      <c r="B162" s="5" t="s">
        <v>51</v>
      </c>
      <c r="C162" s="15">
        <v>36.926009999999998</v>
      </c>
      <c r="D162" s="15">
        <v>78.336009999999987</v>
      </c>
      <c r="E162" t="s">
        <v>172</v>
      </c>
      <c r="F162">
        <v>3</v>
      </c>
      <c r="G162" s="15">
        <f>HLOOKUP(Calculations!$E$2,'Prevalence Rates'!$C$3:$BC$249,'Prevalence Rates'!$BD162,FALSE)</f>
        <v>0.25587002827998151</v>
      </c>
      <c r="H162">
        <f>HLOOKUP(Calculations!$E$2,'Population 2016'!$C$3:$BC$249,'Population 2016'!BD162,FALSE)</f>
        <v>32007</v>
      </c>
      <c r="I162">
        <v>0</v>
      </c>
      <c r="J162">
        <f>HLOOKUP(Results!E$4,Targeting!$C$3:$F$249,Targeting!$G162,FALSE)</f>
        <v>6458</v>
      </c>
      <c r="K162" s="89">
        <f>IF(AND(OR(Calculations!$E$2="Orkney Health Board",Calculations!$E$2="Orkney Islands Local Authority"),$F162=1),0,IF(AND(OR(Calculations!$E$2="Shetland Health Board",Calculations!$E$2="Western Isles Health Board",Calculations!$E$2="Shetland Islands Local Authority",Calculations!$E$2="Eilean Siar Local Authority"),OR($F162=1,$F162=5)),0,new_ci(VALUE(LEFT(Options!$B$24,2)),$C162,$E162,$F162,2016,$I162,1,$H162,$G162*$H162,Options!$B$8)))</f>
        <v>59.079575261000002</v>
      </c>
      <c r="L162" s="90">
        <f>IF(AND(OR(Calculations!$E$2="Orkney Health Board",Calculations!$E$2="Orkney Islands Local Authority"),$F162=1),0,IF(AND(OR(Calculations!$E$2="Shetland Health Board",Calculations!$E$2="Western Isles Health Board",Calculations!$E$2="Shetland Islands Local Authority",Calculations!$E$2="Eilean Siar Local Authority"),OR($F162=1,$F162=5)),0,new_ci(VALUE(LEFT(Options!$B$24,2)),$C162,$E162,$F162,2016,$I162+$J162,1,$H162,$G162*$H162,Options!$B$8)))</f>
        <v>56.871063254600003</v>
      </c>
      <c r="M162" s="83">
        <f>IF(AND(OR(Calculations!$E$2="Orkney Health Board",Calculations!$E$2="Orkney Islands Local Authority"),$F162=1),0,IF(AND(OR(Calculations!$E$2="Shetland Health Board",Calculations!$E$2="Western Isles Health Board",Calculations!$E$2="Shetland Islands Local Authority",Calculations!$E$2="Eilean Siar Local Authority"),OR($F162=1,$F162=5)),0,new_yllv2(VALUE(LEFT(Options!$B$24,2)),$C162,$D162,$E162,$F162,2016,$I162,1,$H162,$G162*$H162,Options!$B$8)))</f>
        <v>2387.405636297</v>
      </c>
      <c r="N162" s="84">
        <f>IF(AND(OR(Calculations!$E$2="Orkney Health Board",Calculations!$E$2="Orkney Islands Local Authority"),$F162=1),0,IF(AND(OR(Calculations!$E$2="Shetland Health Board",Calculations!$E$2="Western Isles Health Board",Calculations!$E$2="Shetland Islands Local Authority",Calculations!$E$2="Eilean Siar Local Authority"),OR($F162=1,$F162=5)),0,new_yllv2(VALUE(LEFT(Options!$B$24,2)),$C162,$D162,$E162,$F162,2016,$I162+$J162,1,$H162,$G162*$H162,Options!$B$8)))</f>
        <v>2298.1596661183999</v>
      </c>
      <c r="O162" s="90">
        <f>IF(AND(OR(Calculations!$E$2="Orkney Health Board",Calculations!$E$2="Orkney Islands Local Authority"),$F162=1),0,IF(AND(OR(Calculations!$E$2="Shetland Health Board",Calculations!$E$2="Western Isles Health Board",Calculations!$E$2="Shetland Islands Local Authority",Calculations!$E$2="Eilean Siar Local Authority"),OR($F162=1,$F162=5)),0,hosp_count(VALUE(LEFT(Options!$B$24,2)),$C162,$E162,$F162,2016,$I162,1,$H162,$G162*$H162, Options!$B$8)))</f>
        <v>4317.2989802075999</v>
      </c>
      <c r="P162" s="90">
        <f>IF(AND(OR(Calculations!$E$2="Orkney Health Board",Calculations!$E$2="Orkney Islands Local Authority"),$F162=1),0,IF(AND(OR(Calculations!$E$2="Shetland Health Board",Calculations!$E$2="Western Isles Health Board",Calculations!$E$2="Shetland Islands Local Authority",Calculations!$E$2="Eilean Siar Local Authority"),OR($F162=1,$F162=5)),0,hosp_count(VALUE(LEFT(Options!$B$24,2)),$C162,$E162,$F162,2016,$I162+$J162,1,$H162,$G162*$H162, Options!$B$8)))</f>
        <v>4290.2679253998003</v>
      </c>
      <c r="Q162" s="83">
        <f>IF(AND(OR(Calculations!$E$2="Orkney Health Board",Calculations!$E$2="Orkney Islands Local Authority"),$F162=1),0,IF(AND(OR(Calculations!$E$2="Shetland Health Board",Calculations!$E$2="Western Isles Health Board",Calculations!$E$2="Shetland Islands Local Authority",Calculations!$E$2="Eilean Siar Local Authority"),OR($F162=1,$F162=5)),0,prem_mort(VALUE(LEFT(Options!$B$24,2)),$C162,$E162,$F162,2016,$I162,1,$H162,$G162*$H162,Options!$B$8)))</f>
        <v>59.079575261000002</v>
      </c>
      <c r="R162" s="84">
        <f>IF(AND(OR(Calculations!$E$2="Orkney Health Board",Calculations!$E$2="Orkney Islands Local Authority"),$F162=1),0,IF(AND(OR(Calculations!$E$2="Shetland Health Board",Calculations!$E$2="Western Isles Health Board",Calculations!$E$2="Shetland Islands Local Authority",Calculations!$E$2="Eilean Siar Local Authority"),OR($F162=1,$F162=5)),0,prem_mort(VALUE(LEFT(Options!$B$24,2)),$C162,$E162,$F162,2016,$I162+$J162,1,$H162,$G162*$H162,Options!$B$8)))</f>
        <v>56.871063254600003</v>
      </c>
      <c r="S162" s="83">
        <f t="shared" si="150"/>
        <v>184.58329509482303</v>
      </c>
      <c r="T162" s="75">
        <f t="shared" si="151"/>
        <v>177.68320446964725</v>
      </c>
      <c r="U162" s="75">
        <f t="shared" si="152"/>
        <v>7459.0109547817665</v>
      </c>
      <c r="V162" s="75">
        <f t="shared" si="153"/>
        <v>7180.1782926184887</v>
      </c>
      <c r="W162" s="75">
        <f t="shared" si="154"/>
        <v>13488.608679999999</v>
      </c>
      <c r="X162" s="75">
        <f t="shared" si="155"/>
        <v>13404.155107944514</v>
      </c>
      <c r="Y162" s="75">
        <f t="shared" si="156"/>
        <v>184.58329509482303</v>
      </c>
      <c r="Z162" s="84">
        <f t="shared" si="157"/>
        <v>177.68320446964725</v>
      </c>
      <c r="AA162" s="83">
        <f t="shared" si="158"/>
        <v>1292083.0656637612</v>
      </c>
      <c r="AB162" s="75">
        <f t="shared" si="159"/>
        <v>1243782.4312875308</v>
      </c>
      <c r="AC162" s="75">
        <f t="shared" si="144"/>
        <v>52213076.683472365</v>
      </c>
      <c r="AD162" s="75">
        <f t="shared" si="145"/>
        <v>50261248.04832942</v>
      </c>
      <c r="AE162" s="75">
        <f t="shared" si="160"/>
        <v>94420260.75999999</v>
      </c>
      <c r="AF162" s="75">
        <f t="shared" si="161"/>
        <v>93829085.755611598</v>
      </c>
      <c r="AG162" s="75">
        <f t="shared" si="162"/>
        <v>1292083.0656637612</v>
      </c>
      <c r="AH162" s="75">
        <f t="shared" si="163"/>
        <v>1243782.4312875308</v>
      </c>
      <c r="AI162" s="84">
        <v>7000</v>
      </c>
      <c r="AJ162" s="133"/>
      <c r="AK162" s="134"/>
      <c r="AL162" s="75"/>
      <c r="AM162" s="75"/>
      <c r="AN162" s="134"/>
      <c r="AO162" s="134"/>
      <c r="AP162" s="75"/>
      <c r="AQ162" s="84"/>
    </row>
    <row r="163" spans="1:43" x14ac:dyDescent="0.35">
      <c r="B163" s="5" t="s">
        <v>52</v>
      </c>
      <c r="C163" s="15">
        <v>42.067703000000002</v>
      </c>
      <c r="D163" s="15">
        <v>78.907700000000006</v>
      </c>
      <c r="E163" t="s">
        <v>172</v>
      </c>
      <c r="F163">
        <v>3</v>
      </c>
      <c r="G163" s="15">
        <f>HLOOKUP(Calculations!$E$2,'Prevalence Rates'!$C$3:$BC$249,'Prevalence Rates'!$BD163,FALSE)</f>
        <v>0.25587002827998151</v>
      </c>
      <c r="H163">
        <f>HLOOKUP(Calculations!$E$2,'Population 2016'!$C$3:$BC$249,'Population 2016'!BD163,FALSE)</f>
        <v>31831</v>
      </c>
      <c r="I163">
        <v>0</v>
      </c>
      <c r="J163">
        <f>HLOOKUP(Results!E$4,Targeting!$C$3:$F$249,Targeting!$G163,FALSE)</f>
        <v>6423</v>
      </c>
      <c r="K163" s="89">
        <f>IF(AND(OR(Calculations!$E$2="Orkney Health Board",Calculations!$E$2="Orkney Islands Local Authority"),$F163=1),0,IF(AND(OR(Calculations!$E$2="Shetland Health Board",Calculations!$E$2="Western Isles Health Board",Calculations!$E$2="Shetland Islands Local Authority",Calculations!$E$2="Eilean Siar Local Authority"),OR($F163=1,$F163=5)),0,new_ci(VALUE(LEFT(Options!$B$24,2)),$C163,$E163,$F163,2016,$I163,1,$H163,$G163*$H163,Options!$B$8)))</f>
        <v>86.581261374299999</v>
      </c>
      <c r="L163" s="90">
        <f>IF(AND(OR(Calculations!$E$2="Orkney Health Board",Calculations!$E$2="Orkney Islands Local Authority"),$F163=1),0,IF(AND(OR(Calculations!$E$2="Shetland Health Board",Calculations!$E$2="Western Isles Health Board",Calculations!$E$2="Shetland Islands Local Authority",Calculations!$E$2="Eilean Siar Local Authority"),OR($F163=1,$F163=5)),0,new_ci(VALUE(LEFT(Options!$B$24,2)),$C163,$E163,$F163,2016,$I163+$J163,1,$H163,$G163*$H163,Options!$B$8)))</f>
        <v>83.3468505333</v>
      </c>
      <c r="M163" s="83">
        <f>IF(AND(OR(Calculations!$E$2="Orkney Health Board",Calculations!$E$2="Orkney Islands Local Authority"),$F163=1),0,IF(AND(OR(Calculations!$E$2="Shetland Health Board",Calculations!$E$2="Western Isles Health Board",Calculations!$E$2="Shetland Islands Local Authority",Calculations!$E$2="Eilean Siar Local Authority"),OR($F163=1,$F163=5)),0,new_yllv2(VALUE(LEFT(Options!$B$24,2)),$C163,$D163,$E163,$F163,2016,$I163,1,$H163,$G163*$H163,Options!$B$8)))</f>
        <v>3103.0721479110998</v>
      </c>
      <c r="N163" s="84">
        <f>IF(AND(OR(Calculations!$E$2="Orkney Health Board",Calculations!$E$2="Orkney Islands Local Authority"),$F163=1),0,IF(AND(OR(Calculations!$E$2="Shetland Health Board",Calculations!$E$2="Western Isles Health Board",Calculations!$E$2="Shetland Islands Local Authority",Calculations!$E$2="Eilean Siar Local Authority"),OR($F163=1,$F163=5)),0,new_yllv2(VALUE(LEFT(Options!$B$24,2)),$C163,$D163,$E163,$F163,2016,$I163+$J163,1,$H163,$G163*$H163,Options!$B$8)))</f>
        <v>2987.1508730729001</v>
      </c>
      <c r="O163" s="90">
        <f>IF(AND(OR(Calculations!$E$2="Orkney Health Board",Calculations!$E$2="Orkney Islands Local Authority"),$F163=1),0,IF(AND(OR(Calculations!$E$2="Shetland Health Board",Calculations!$E$2="Western Isles Health Board",Calculations!$E$2="Shetland Islands Local Authority",Calculations!$E$2="Eilean Siar Local Authority"),OR($F163=1,$F163=5)),0,hosp_count(VALUE(LEFT(Options!$B$24,2)),$C163,$E163,$F163,2016,$I163,1,$H163,$G163*$H163, Options!$B$8)))</f>
        <v>5153.2179005501002</v>
      </c>
      <c r="P163" s="90">
        <f>IF(AND(OR(Calculations!$E$2="Orkney Health Board",Calculations!$E$2="Orkney Islands Local Authority"),$F163=1),0,IF(AND(OR(Calculations!$E$2="Shetland Health Board",Calculations!$E$2="Western Isles Health Board",Calculations!$E$2="Shetland Islands Local Authority",Calculations!$E$2="Eilean Siar Local Authority"),OR($F163=1,$F163=5)),0,hosp_count(VALUE(LEFT(Options!$B$24,2)),$C163,$E163,$F163,2016,$I163+$J163,1,$H163,$G163*$H163, Options!$B$8)))</f>
        <v>5120.9505033651003</v>
      </c>
      <c r="Q163" s="83">
        <f>IF(AND(OR(Calculations!$E$2="Orkney Health Board",Calculations!$E$2="Orkney Islands Local Authority"),$F163=1),0,IF(AND(OR(Calculations!$E$2="Shetland Health Board",Calculations!$E$2="Western Isles Health Board",Calculations!$E$2="Shetland Islands Local Authority",Calculations!$E$2="Eilean Siar Local Authority"),OR($F163=1,$F163=5)),0,prem_mort(VALUE(LEFT(Options!$B$24,2)),$C163,$E163,$F163,2016,$I163,1,$H163,$G163*$H163,Options!$B$8)))</f>
        <v>86.581261374299999</v>
      </c>
      <c r="R163" s="84">
        <f>IF(AND(OR(Calculations!$E$2="Orkney Health Board",Calculations!$E$2="Orkney Islands Local Authority"),$F163=1),0,IF(AND(OR(Calculations!$E$2="Shetland Health Board",Calculations!$E$2="Western Isles Health Board",Calculations!$E$2="Shetland Islands Local Authority",Calculations!$E$2="Eilean Siar Local Authority"),OR($F163=1,$F163=5)),0,prem_mort(VALUE(LEFT(Options!$B$24,2)),$C163,$E163,$F163,2016,$I163+$J163,1,$H163,$G163*$H163,Options!$B$8)))</f>
        <v>83.3468505333</v>
      </c>
      <c r="S163" s="83">
        <f t="shared" si="150"/>
        <v>272.00295741352767</v>
      </c>
      <c r="T163" s="75">
        <f t="shared" si="151"/>
        <v>261.84175971003111</v>
      </c>
      <c r="U163" s="75">
        <f t="shared" si="152"/>
        <v>9748.5851776918716</v>
      </c>
      <c r="V163" s="75">
        <f t="shared" si="153"/>
        <v>9384.4078824821718</v>
      </c>
      <c r="W163" s="75">
        <f t="shared" si="154"/>
        <v>16189.305710000001</v>
      </c>
      <c r="X163" s="75">
        <f t="shared" si="155"/>
        <v>16087.934728299771</v>
      </c>
      <c r="Y163" s="75">
        <f t="shared" si="156"/>
        <v>272.00295741352767</v>
      </c>
      <c r="Z163" s="84">
        <f t="shared" si="157"/>
        <v>261.84175971003111</v>
      </c>
      <c r="AA163" s="83">
        <f t="shared" si="158"/>
        <v>1904020.7018946938</v>
      </c>
      <c r="AB163" s="75">
        <f t="shared" si="159"/>
        <v>1832892.3179702179</v>
      </c>
      <c r="AC163" s="75">
        <f t="shared" si="144"/>
        <v>68240096.243843108</v>
      </c>
      <c r="AD163" s="75">
        <f t="shared" si="145"/>
        <v>65690855.177375205</v>
      </c>
      <c r="AE163" s="75">
        <f t="shared" si="160"/>
        <v>113325139.97</v>
      </c>
      <c r="AF163" s="75">
        <f t="shared" si="161"/>
        <v>112615543.0980984</v>
      </c>
      <c r="AG163" s="75">
        <f t="shared" si="162"/>
        <v>1904020.7018946938</v>
      </c>
      <c r="AH163" s="75">
        <f t="shared" si="163"/>
        <v>1832892.3179702179</v>
      </c>
      <c r="AI163" s="84">
        <v>7000</v>
      </c>
      <c r="AJ163" s="133"/>
      <c r="AK163" s="134"/>
      <c r="AL163" s="75"/>
      <c r="AM163" s="75"/>
      <c r="AN163" s="134"/>
      <c r="AO163" s="134"/>
      <c r="AP163" s="75"/>
      <c r="AQ163" s="84"/>
    </row>
    <row r="164" spans="1:43" x14ac:dyDescent="0.35">
      <c r="B164" s="5" t="s">
        <v>53</v>
      </c>
      <c r="C164" s="15">
        <v>47.038155000000003</v>
      </c>
      <c r="D164" s="15">
        <v>79.418149999999997</v>
      </c>
      <c r="E164" t="s">
        <v>172</v>
      </c>
      <c r="F164">
        <v>3</v>
      </c>
      <c r="G164" s="15">
        <f>HLOOKUP(Calculations!$E$2,'Prevalence Rates'!$C$3:$BC$249,'Prevalence Rates'!$BD164,FALSE)</f>
        <v>0.33796827512547362</v>
      </c>
      <c r="H164">
        <f>HLOOKUP(Calculations!$E$2,'Population 2016'!$C$3:$BC$249,'Population 2016'!BD164,FALSE)</f>
        <v>37651</v>
      </c>
      <c r="I164">
        <v>0</v>
      </c>
      <c r="J164">
        <f>HLOOKUP(Results!E$4,Targeting!$C$3:$F$249,Targeting!$G164,FALSE)</f>
        <v>7597</v>
      </c>
      <c r="K164" s="89">
        <f>IF(AND(OR(Calculations!$E$2="Orkney Health Board",Calculations!$E$2="Orkney Islands Local Authority"),$F164=1),0,IF(AND(OR(Calculations!$E$2="Shetland Health Board",Calculations!$E$2="Western Isles Health Board",Calculations!$E$2="Shetland Islands Local Authority",Calculations!$E$2="Eilean Siar Local Authority"),OR($F164=1,$F164=5)),0,new_ci(VALUE(LEFT(Options!$B$24,2)),$C164,$E164,$F164,2016,$I164,1,$H164,$G164*$H164,Options!$B$8)))</f>
        <v>148.9454158787</v>
      </c>
      <c r="L164" s="90">
        <f>IF(AND(OR(Calculations!$E$2="Orkney Health Board",Calculations!$E$2="Orkney Islands Local Authority"),$F164=1),0,IF(AND(OR(Calculations!$E$2="Shetland Health Board",Calculations!$E$2="Western Isles Health Board",Calculations!$E$2="Shetland Islands Local Authority",Calculations!$E$2="Eilean Siar Local Authority"),OR($F164=1,$F164=5)),0,new_ci(VALUE(LEFT(Options!$B$24,2)),$C164,$E164,$F164,2016,$I164+$J164,1,$H164,$G164*$H164,Options!$B$8)))</f>
        <v>143.67042373469999</v>
      </c>
      <c r="M164" s="83">
        <f>IF(AND(OR(Calculations!$E$2="Orkney Health Board",Calculations!$E$2="Orkney Islands Local Authority"),$F164=1),0,IF(AND(OR(Calculations!$E$2="Shetland Health Board",Calculations!$E$2="Western Isles Health Board",Calculations!$E$2="Shetland Islands Local Authority",Calculations!$E$2="Eilean Siar Local Authority"),OR($F164=1,$F164=5)),0,new_yllv2(VALUE(LEFT(Options!$B$24,2)),$C164,$D164,$E164,$F164,2016,$I164,1,$H164,$G164*$H164,Options!$B$8)))</f>
        <v>4673.9064055464996</v>
      </c>
      <c r="N164" s="84">
        <f>IF(AND(OR(Calculations!$E$2="Orkney Health Board",Calculations!$E$2="Orkney Islands Local Authority"),$F164=1),0,IF(AND(OR(Calculations!$E$2="Shetland Health Board",Calculations!$E$2="Western Isles Health Board",Calculations!$E$2="Shetland Islands Local Authority",Calculations!$E$2="Eilean Siar Local Authority"),OR($F164=1,$F164=5)),0,new_yllv2(VALUE(LEFT(Options!$B$24,2)),$C164,$D164,$E164,$F164,2016,$I164+$J164,1,$H164,$G164*$H164,Options!$B$8)))</f>
        <v>4508.3771784428</v>
      </c>
      <c r="O164" s="90">
        <f>IF(AND(OR(Calculations!$E$2="Orkney Health Board",Calculations!$E$2="Orkney Islands Local Authority"),$F164=1),0,IF(AND(OR(Calculations!$E$2="Shetland Health Board",Calculations!$E$2="Western Isles Health Board",Calculations!$E$2="Shetland Islands Local Authority",Calculations!$E$2="Eilean Siar Local Authority"),OR($F164=1,$F164=5)),0,hosp_count(VALUE(LEFT(Options!$B$24,2)),$C164,$E164,$F164,2016,$I164,1,$H164,$G164*$H164, Options!$B$8)))</f>
        <v>7271.5344409603003</v>
      </c>
      <c r="P164" s="90">
        <f>IF(AND(OR(Calculations!$E$2="Orkney Health Board",Calculations!$E$2="Orkney Islands Local Authority"),$F164=1),0,IF(AND(OR(Calculations!$E$2="Shetland Health Board",Calculations!$E$2="Western Isles Health Board",Calculations!$E$2="Shetland Islands Local Authority",Calculations!$E$2="Eilean Siar Local Authority"),OR($F164=1,$F164=5)),0,hosp_count(VALUE(LEFT(Options!$B$24,2)),$C164,$E164,$F164,2016,$I164+$J164,1,$H164,$G164*$H164, Options!$B$8)))</f>
        <v>7227.5766320624998</v>
      </c>
      <c r="Q164" s="83">
        <f>IF(AND(OR(Calculations!$E$2="Orkney Health Board",Calculations!$E$2="Orkney Islands Local Authority"),$F164=1),0,IF(AND(OR(Calculations!$E$2="Shetland Health Board",Calculations!$E$2="Western Isles Health Board",Calculations!$E$2="Shetland Islands Local Authority",Calculations!$E$2="Eilean Siar Local Authority"),OR($F164=1,$F164=5)),0,prem_mort(VALUE(LEFT(Options!$B$24,2)),$C164,$E164,$F164,2016,$I164,1,$H164,$G164*$H164,Options!$B$8)))</f>
        <v>148.9454158787</v>
      </c>
      <c r="R164" s="84">
        <f>IF(AND(OR(Calculations!$E$2="Orkney Health Board",Calculations!$E$2="Orkney Islands Local Authority"),$F164=1),0,IF(AND(OR(Calculations!$E$2="Shetland Health Board",Calculations!$E$2="Western Isles Health Board",Calculations!$E$2="Shetland Islands Local Authority",Calculations!$E$2="Eilean Siar Local Authority"),OR($F164=1,$F164=5)),0,prem_mort(VALUE(LEFT(Options!$B$24,2)),$C164,$E164,$F164,2016,$I164+$J164,1,$H164,$G164*$H164,Options!$B$8)))</f>
        <v>143.67042373469999</v>
      </c>
      <c r="S164" s="83">
        <f t="shared" si="150"/>
        <v>395.59484709224188</v>
      </c>
      <c r="T164" s="75">
        <f t="shared" si="151"/>
        <v>381.58461590581919</v>
      </c>
      <c r="U164" s="75">
        <f t="shared" si="152"/>
        <v>12413.764323780244</v>
      </c>
      <c r="V164" s="75">
        <f t="shared" si="153"/>
        <v>11974.123339201615</v>
      </c>
      <c r="W164" s="75">
        <f t="shared" si="154"/>
        <v>19312.991529999999</v>
      </c>
      <c r="X164" s="75">
        <f t="shared" si="155"/>
        <v>19196.240822454914</v>
      </c>
      <c r="Y164" s="75">
        <f t="shared" si="156"/>
        <v>395.59484709224188</v>
      </c>
      <c r="Z164" s="84">
        <f t="shared" si="157"/>
        <v>381.58461590581919</v>
      </c>
      <c r="AA164" s="83">
        <f t="shared" si="158"/>
        <v>2769163.9296456929</v>
      </c>
      <c r="AB164" s="75">
        <f t="shared" si="159"/>
        <v>2671092.3113407344</v>
      </c>
      <c r="AC164" s="75">
        <f t="shared" si="144"/>
        <v>86896350.266461715</v>
      </c>
      <c r="AD164" s="75">
        <f t="shared" si="145"/>
        <v>83818863.3744113</v>
      </c>
      <c r="AE164" s="75">
        <f t="shared" si="160"/>
        <v>135190940.71000001</v>
      </c>
      <c r="AF164" s="75">
        <f t="shared" si="161"/>
        <v>134373685.75718439</v>
      </c>
      <c r="AG164" s="75">
        <f t="shared" si="162"/>
        <v>2769163.9296456929</v>
      </c>
      <c r="AH164" s="75">
        <f t="shared" si="163"/>
        <v>2671092.3113407344</v>
      </c>
      <c r="AI164" s="84">
        <v>7000</v>
      </c>
      <c r="AJ164" s="133"/>
      <c r="AK164" s="134"/>
      <c r="AL164" s="75"/>
      <c r="AM164" s="75"/>
      <c r="AN164" s="134"/>
      <c r="AO164" s="134"/>
      <c r="AP164" s="75"/>
      <c r="AQ164" s="84"/>
    </row>
    <row r="165" spans="1:43" x14ac:dyDescent="0.35">
      <c r="B165" s="5" t="s">
        <v>54</v>
      </c>
      <c r="C165" s="15">
        <v>51.998646000000001</v>
      </c>
      <c r="D165" s="15">
        <v>79.988649999999993</v>
      </c>
      <c r="E165" t="s">
        <v>172</v>
      </c>
      <c r="F165">
        <v>3</v>
      </c>
      <c r="G165" s="15">
        <f>HLOOKUP(Calculations!$E$2,'Prevalence Rates'!$C$3:$BC$249,'Prevalence Rates'!$BD165,FALSE)</f>
        <v>0.33796827512547362</v>
      </c>
      <c r="H165">
        <f>HLOOKUP(Calculations!$E$2,'Population 2016'!$C$3:$BC$249,'Population 2016'!BD165,FALSE)</f>
        <v>40386</v>
      </c>
      <c r="I165">
        <v>0</v>
      </c>
      <c r="J165">
        <f>HLOOKUP(Results!E$4,Targeting!$C$3:$F$249,Targeting!$G165,FALSE)</f>
        <v>8149</v>
      </c>
      <c r="K165" s="89">
        <f>IF(AND(OR(Calculations!$E$2="Orkney Health Board",Calculations!$E$2="Orkney Islands Local Authority"),$F165=1),0,IF(AND(OR(Calculations!$E$2="Shetland Health Board",Calculations!$E$2="Western Isles Health Board",Calculations!$E$2="Shetland Islands Local Authority",Calculations!$E$2="Eilean Siar Local Authority"),OR($F165=1,$F165=5)),0,new_ci(VALUE(LEFT(Options!$B$24,2)),$C165,$E165,$F165,2016,$I165,1,$H165,$G165*$H165,Options!$B$8)))</f>
        <v>232.11469357319999</v>
      </c>
      <c r="L165" s="90">
        <f>IF(AND(OR(Calculations!$E$2="Orkney Health Board",Calculations!$E$2="Orkney Islands Local Authority"),$F165=1),0,IF(AND(OR(Calculations!$E$2="Shetland Health Board",Calculations!$E$2="Western Isles Health Board",Calculations!$E$2="Shetland Islands Local Authority",Calculations!$E$2="Eilean Siar Local Authority"),OR($F165=1,$F165=5)),0,new_ci(VALUE(LEFT(Options!$B$24,2)),$C165,$E165,$F165,2016,$I165+$J165,1,$H165,$G165*$H165,Options!$B$8)))</f>
        <v>223.90562892400001</v>
      </c>
      <c r="M165" s="83">
        <f>IF(AND(OR(Calculations!$E$2="Orkney Health Board",Calculations!$E$2="Orkney Islands Local Authority"),$F165=1),0,IF(AND(OR(Calculations!$E$2="Shetland Health Board",Calculations!$E$2="Western Isles Health Board",Calculations!$E$2="Shetland Islands Local Authority",Calculations!$E$2="Eilean Siar Local Authority"),OR($F165=1,$F165=5)),0,new_yllv2(VALUE(LEFT(Options!$B$24,2)),$C165,$D165,$E165,$F165,2016,$I165,1,$H165,$G165*$H165,Options!$B$8)))</f>
        <v>6264.7765079993997</v>
      </c>
      <c r="N165" s="84">
        <f>IF(AND(OR(Calculations!$E$2="Orkney Health Board",Calculations!$E$2="Orkney Islands Local Authority"),$F165=1),0,IF(AND(OR(Calculations!$E$2="Shetland Health Board",Calculations!$E$2="Western Isles Health Board",Calculations!$E$2="Shetland Islands Local Authority",Calculations!$E$2="Eilean Siar Local Authority"),OR($F165=1,$F165=5)),0,new_yllv2(VALUE(LEFT(Options!$B$24,2)),$C165,$D165,$E165,$F165,2016,$I165+$J165,1,$H165,$G165*$H165,Options!$B$8)))</f>
        <v>6043.2138202813003</v>
      </c>
      <c r="O165" s="90">
        <f>IF(AND(OR(Calculations!$E$2="Orkney Health Board",Calculations!$E$2="Orkney Islands Local Authority"),$F165=1),0,IF(AND(OR(Calculations!$E$2="Shetland Health Board",Calculations!$E$2="Western Isles Health Board",Calculations!$E$2="Shetland Islands Local Authority",Calculations!$E$2="Eilean Siar Local Authority"),OR($F165=1,$F165=5)),0,hosp_count(VALUE(LEFT(Options!$B$24,2)),$C165,$E165,$F165,2016,$I165,1,$H165,$G165*$H165, Options!$B$8)))</f>
        <v>9301.3966469789993</v>
      </c>
      <c r="P165" s="90">
        <f>IF(AND(OR(Calculations!$E$2="Orkney Health Board",Calculations!$E$2="Orkney Islands Local Authority"),$F165=1),0,IF(AND(OR(Calculations!$E$2="Shetland Health Board",Calculations!$E$2="Western Isles Health Board",Calculations!$E$2="Shetland Islands Local Authority",Calculations!$E$2="Eilean Siar Local Authority"),OR($F165=1,$F165=5)),0,hosp_count(VALUE(LEFT(Options!$B$24,2)),$C165,$E165,$F165,2016,$I165+$J165,1,$H165,$G165*$H165, Options!$B$8)))</f>
        <v>9245.1669156486005</v>
      </c>
      <c r="Q165" s="83">
        <f>IF(AND(OR(Calculations!$E$2="Orkney Health Board",Calculations!$E$2="Orkney Islands Local Authority"),$F165=1),0,IF(AND(OR(Calculations!$E$2="Shetland Health Board",Calculations!$E$2="Western Isles Health Board",Calculations!$E$2="Shetland Islands Local Authority",Calculations!$E$2="Eilean Siar Local Authority"),OR($F165=1,$F165=5)),0,prem_mort(VALUE(LEFT(Options!$B$24,2)),$C165,$E165,$F165,2016,$I165,1,$H165,$G165*$H165,Options!$B$8)))</f>
        <v>232.11469357319999</v>
      </c>
      <c r="R165" s="84">
        <f>IF(AND(OR(Calculations!$E$2="Orkney Health Board",Calculations!$E$2="Orkney Islands Local Authority"),$F165=1),0,IF(AND(OR(Calculations!$E$2="Shetland Health Board",Calculations!$E$2="Western Isles Health Board",Calculations!$E$2="Shetland Islands Local Authority",Calculations!$E$2="Eilean Siar Local Authority"),OR($F165=1,$F165=5)),0,prem_mort(VALUE(LEFT(Options!$B$24,2)),$C165,$E165,$F165,2016,$I165+$J165,1,$H165,$G165*$H165,Options!$B$8)))</f>
        <v>223.90562892400001</v>
      </c>
      <c r="S165" s="83">
        <f t="shared" si="150"/>
        <v>574.74048822166094</v>
      </c>
      <c r="T165" s="75">
        <f t="shared" si="151"/>
        <v>554.41397742782158</v>
      </c>
      <c r="U165" s="75">
        <f t="shared" si="152"/>
        <v>15512.248076064478</v>
      </c>
      <c r="V165" s="75">
        <f t="shared" si="153"/>
        <v>14963.635468432874</v>
      </c>
      <c r="W165" s="75">
        <f t="shared" si="154"/>
        <v>23031.240149999998</v>
      </c>
      <c r="X165" s="75">
        <f t="shared" si="155"/>
        <v>22892.009398426686</v>
      </c>
      <c r="Y165" s="75">
        <f t="shared" si="156"/>
        <v>574.74048822166094</v>
      </c>
      <c r="Z165" s="84">
        <f t="shared" si="157"/>
        <v>554.41397742782158</v>
      </c>
      <c r="AA165" s="83">
        <f t="shared" si="158"/>
        <v>4023183.4175516265</v>
      </c>
      <c r="AB165" s="75">
        <f t="shared" si="159"/>
        <v>3880897.8419947512</v>
      </c>
      <c r="AC165" s="75">
        <f t="shared" si="144"/>
        <v>108585736.53245135</v>
      </c>
      <c r="AD165" s="75">
        <f t="shared" si="145"/>
        <v>104745448.27903011</v>
      </c>
      <c r="AE165" s="75">
        <f t="shared" si="160"/>
        <v>161218681.04999998</v>
      </c>
      <c r="AF165" s="75">
        <f t="shared" si="161"/>
        <v>160244065.7889868</v>
      </c>
      <c r="AG165" s="75">
        <f t="shared" si="162"/>
        <v>4023183.4175516265</v>
      </c>
      <c r="AH165" s="75">
        <f t="shared" si="163"/>
        <v>3880897.8419947512</v>
      </c>
      <c r="AI165" s="84">
        <v>7000</v>
      </c>
      <c r="AJ165" s="133"/>
      <c r="AK165" s="134"/>
      <c r="AL165" s="75"/>
      <c r="AM165" s="75"/>
      <c r="AN165" s="134"/>
      <c r="AO165" s="134"/>
      <c r="AP165" s="75"/>
      <c r="AQ165" s="84"/>
    </row>
    <row r="166" spans="1:43" x14ac:dyDescent="0.35">
      <c r="B166" s="5" t="s">
        <v>55</v>
      </c>
      <c r="C166" s="15">
        <v>56.950867000000002</v>
      </c>
      <c r="D166" s="15">
        <v>80.660870000000003</v>
      </c>
      <c r="E166" t="s">
        <v>172</v>
      </c>
      <c r="F166">
        <v>3</v>
      </c>
      <c r="G166" s="15">
        <f>HLOOKUP(Calculations!$E$2,'Prevalence Rates'!$C$3:$BC$249,'Prevalence Rates'!$BD166,FALSE)</f>
        <v>0.38383163322835934</v>
      </c>
      <c r="H166">
        <f>HLOOKUP(Calculations!$E$2,'Population 2016'!$C$3:$BC$249,'Population 2016'!BD166,FALSE)</f>
        <v>37545</v>
      </c>
      <c r="I166">
        <v>0</v>
      </c>
      <c r="J166">
        <f>HLOOKUP(Results!E$4,Targeting!$C$3:$F$249,Targeting!$G166,FALSE)</f>
        <v>7576</v>
      </c>
      <c r="K166" s="89">
        <f>IF(AND(OR(Calculations!$E$2="Orkney Health Board",Calculations!$E$2="Orkney Islands Local Authority"),$F166=1),0,IF(AND(OR(Calculations!$E$2="Shetland Health Board",Calculations!$E$2="Western Isles Health Board",Calculations!$E$2="Shetland Islands Local Authority",Calculations!$E$2="Eilean Siar Local Authority"),OR($F166=1,$F166=5)),0,new_ci(VALUE(LEFT(Options!$B$24,2)),$C166,$E166,$F166,2016,$I166,1,$H166,$G166*$H166,Options!$B$8)))</f>
        <v>313.17184517539999</v>
      </c>
      <c r="L166" s="90">
        <f>IF(AND(OR(Calculations!$E$2="Orkney Health Board",Calculations!$E$2="Orkney Islands Local Authority"),$F166=1),0,IF(AND(OR(Calculations!$E$2="Shetland Health Board",Calculations!$E$2="Western Isles Health Board",Calculations!$E$2="Shetland Islands Local Authority",Calculations!$E$2="Eilean Siar Local Authority"),OR($F166=1,$F166=5)),0,new_ci(VALUE(LEFT(Options!$B$24,2)),$C166,$E166,$F166,2016,$I166+$J166,1,$H166,$G166*$H166,Options!$B$8)))</f>
        <v>302.42232771699997</v>
      </c>
      <c r="M166" s="83">
        <f>IF(AND(OR(Calculations!$E$2="Orkney Health Board",Calculations!$E$2="Orkney Islands Local Authority"),$F166=1),0,IF(AND(OR(Calculations!$E$2="Shetland Health Board",Calculations!$E$2="Western Isles Health Board",Calculations!$E$2="Shetland Islands Local Authority",Calculations!$E$2="Eilean Siar Local Authority"),OR($F166=1,$F166=5)),0,new_yllv2(VALUE(LEFT(Options!$B$24,2)),$C166,$D166,$E166,$F166,2016,$I166,1,$H166,$G166*$H166,Options!$B$8)))</f>
        <v>7112.1335434489001</v>
      </c>
      <c r="N166" s="84">
        <f>IF(AND(OR(Calculations!$E$2="Orkney Health Board",Calculations!$E$2="Orkney Islands Local Authority"),$F166=1),0,IF(AND(OR(Calculations!$E$2="Shetland Health Board",Calculations!$E$2="Western Isles Health Board",Calculations!$E$2="Shetland Islands Local Authority",Calculations!$E$2="Eilean Siar Local Authority"),OR($F166=1,$F166=5)),0,new_yllv2(VALUE(LEFT(Options!$B$24,2)),$C166,$D166,$E166,$F166,2016,$I166+$J166,1,$H166,$G166*$H166,Options!$B$8)))</f>
        <v>6868.0119697200998</v>
      </c>
      <c r="O166" s="90">
        <f>IF(AND(OR(Calculations!$E$2="Orkney Health Board",Calculations!$E$2="Orkney Islands Local Authority"),$F166=1),0,IF(AND(OR(Calculations!$E$2="Shetland Health Board",Calculations!$E$2="Western Isles Health Board",Calculations!$E$2="Shetland Islands Local Authority",Calculations!$E$2="Eilean Siar Local Authority"),OR($F166=1,$F166=5)),0,hosp_count(VALUE(LEFT(Options!$B$24,2)),$C166,$E166,$F166,2016,$I166,1,$H166,$G166*$H166, Options!$B$8)))</f>
        <v>10308.838145089499</v>
      </c>
      <c r="P166" s="90">
        <f>IF(AND(OR(Calculations!$E$2="Orkney Health Board",Calculations!$E$2="Orkney Islands Local Authority"),$F166=1),0,IF(AND(OR(Calculations!$E$2="Shetland Health Board",Calculations!$E$2="Western Isles Health Board",Calculations!$E$2="Shetland Islands Local Authority",Calculations!$E$2="Eilean Siar Local Authority"),OR($F166=1,$F166=5)),0,hosp_count(VALUE(LEFT(Options!$B$24,2)),$C166,$E166,$F166,2016,$I166+$J166,1,$H166,$G166*$H166, Options!$B$8)))</f>
        <v>10247.6949159786</v>
      </c>
      <c r="Q166" s="83">
        <f>IF(AND(OR(Calculations!$E$2="Orkney Health Board",Calculations!$E$2="Orkney Islands Local Authority"),$F166=1),0,IF(AND(OR(Calculations!$E$2="Shetland Health Board",Calculations!$E$2="Western Isles Health Board",Calculations!$E$2="Shetland Islands Local Authority",Calculations!$E$2="Eilean Siar Local Authority"),OR($F166=1,$F166=5)),0,prem_mort(VALUE(LEFT(Options!$B$24,2)),$C166,$E166,$F166,2016,$I166,1,$H166,$G166*$H166,Options!$B$8)))</f>
        <v>313.17184517539999</v>
      </c>
      <c r="R166" s="84">
        <f>IF(AND(OR(Calculations!$E$2="Orkney Health Board",Calculations!$E$2="Orkney Islands Local Authority"),$F166=1),0,IF(AND(OR(Calculations!$E$2="Shetland Health Board",Calculations!$E$2="Western Isles Health Board",Calculations!$E$2="Shetland Islands Local Authority",Calculations!$E$2="Eilean Siar Local Authority"),OR($F166=1,$F166=5)),0,prem_mort(VALUE(LEFT(Options!$B$24,2)),$C166,$E166,$F166,2016,$I166+$J166,1,$H166,$G166*$H166,Options!$B$8)))</f>
        <v>302.42232771699997</v>
      </c>
      <c r="S166" s="83">
        <f t="shared" si="150"/>
        <v>834.12397170169129</v>
      </c>
      <c r="T166" s="75">
        <f t="shared" si="151"/>
        <v>805.49294903981888</v>
      </c>
      <c r="U166" s="75">
        <f t="shared" si="152"/>
        <v>18942.957899717407</v>
      </c>
      <c r="V166" s="75">
        <f t="shared" si="153"/>
        <v>18292.747289173258</v>
      </c>
      <c r="W166" s="75">
        <f t="shared" si="154"/>
        <v>27457.28631</v>
      </c>
      <c r="X166" s="75">
        <f t="shared" si="155"/>
        <v>27294.433122862163</v>
      </c>
      <c r="Y166" s="75">
        <f t="shared" si="156"/>
        <v>834.12397170169129</v>
      </c>
      <c r="Z166" s="84">
        <f t="shared" si="157"/>
        <v>805.49294903981888</v>
      </c>
      <c r="AA166" s="83">
        <f t="shared" si="158"/>
        <v>5421805.8160609938</v>
      </c>
      <c r="AB166" s="75">
        <f t="shared" si="159"/>
        <v>5235704.1687588226</v>
      </c>
      <c r="AC166" s="75">
        <f t="shared" si="144"/>
        <v>123129226.34816314</v>
      </c>
      <c r="AD166" s="75">
        <f t="shared" si="145"/>
        <v>118902857.37962617</v>
      </c>
      <c r="AE166" s="75">
        <f t="shared" si="160"/>
        <v>178472361.01499999</v>
      </c>
      <c r="AF166" s="75">
        <f t="shared" si="161"/>
        <v>177413815.29860407</v>
      </c>
      <c r="AG166" s="75">
        <f t="shared" si="162"/>
        <v>5421805.8160609938</v>
      </c>
      <c r="AH166" s="75">
        <f t="shared" si="163"/>
        <v>5235704.1687588226</v>
      </c>
      <c r="AI166" s="84">
        <v>6500</v>
      </c>
      <c r="AJ166" s="133"/>
      <c r="AK166" s="134"/>
      <c r="AL166" s="75"/>
      <c r="AM166" s="75"/>
      <c r="AN166" s="134"/>
      <c r="AO166" s="134"/>
      <c r="AP166" s="75"/>
      <c r="AQ166" s="84"/>
    </row>
    <row r="167" spans="1:43" x14ac:dyDescent="0.35">
      <c r="B167" s="5" t="s">
        <v>56</v>
      </c>
      <c r="C167" s="15">
        <v>61.942988999999997</v>
      </c>
      <c r="D167" s="15">
        <v>81.612989999999996</v>
      </c>
      <c r="E167" t="s">
        <v>172</v>
      </c>
      <c r="F167">
        <v>3</v>
      </c>
      <c r="G167" s="15">
        <f>HLOOKUP(Calculations!$E$2,'Prevalence Rates'!$C$3:$BC$249,'Prevalence Rates'!$BD167,FALSE)</f>
        <v>0.38383163322835934</v>
      </c>
      <c r="H167">
        <f>HLOOKUP(Calculations!$E$2,'Population 2016'!$C$3:$BC$249,'Population 2016'!BD167,FALSE)</f>
        <v>33247</v>
      </c>
      <c r="I167">
        <v>0</v>
      </c>
      <c r="J167">
        <f>HLOOKUP(Results!E$4,Targeting!$C$3:$F$249,Targeting!$G167,FALSE)</f>
        <v>6708</v>
      </c>
      <c r="K167" s="89">
        <f>IF(AND(OR(Calculations!$E$2="Orkney Health Board",Calculations!$E$2="Orkney Islands Local Authority"),$F167=1),0,IF(AND(OR(Calculations!$E$2="Shetland Health Board",Calculations!$E$2="Western Isles Health Board",Calculations!$E$2="Shetland Islands Local Authority",Calculations!$E$2="Eilean Siar Local Authority"),OR($F167=1,$F167=5)),0,new_ci(VALUE(LEFT(Options!$B$24,2)),$C167,$E167,$F167,2016,$I167,1,$H167,$G167*$H167,Options!$B$8)))</f>
        <v>403.4250773755</v>
      </c>
      <c r="L167" s="90">
        <f>IF(AND(OR(Calculations!$E$2="Orkney Health Board",Calculations!$E$2="Orkney Islands Local Authority"),$F167=1),0,IF(AND(OR(Calculations!$E$2="Shetland Health Board",Calculations!$E$2="Western Isles Health Board",Calculations!$E$2="Shetland Islands Local Authority",Calculations!$E$2="Eilean Siar Local Authority"),OR($F167=1,$F167=5)),0,new_ci(VALUE(LEFT(Options!$B$24,2)),$C167,$E167,$F167,2016,$I167+$J167,1,$H167,$G167*$H167,Options!$B$8)))</f>
        <v>389.61870598629997</v>
      </c>
      <c r="M167" s="83">
        <f>IF(AND(OR(Calculations!$E$2="Orkney Health Board",Calculations!$E$2="Orkney Islands Local Authority"),$F167=1),0,IF(AND(OR(Calculations!$E$2="Shetland Health Board",Calculations!$E$2="Western Isles Health Board",Calculations!$E$2="Shetland Islands Local Authority",Calculations!$E$2="Eilean Siar Local Authority"),OR($F167=1,$F167=5)),0,new_yllv2(VALUE(LEFT(Options!$B$24,2)),$C167,$D167,$E167,$F167,2016,$I167,1,$H167,$G167*$H167,Options!$B$8)))</f>
        <v>7531.9465980257</v>
      </c>
      <c r="N167" s="84">
        <f>IF(AND(OR(Calculations!$E$2="Orkney Health Board",Calculations!$E$2="Orkney Islands Local Authority"),$F167=1),0,IF(AND(OR(Calculations!$E$2="Shetland Health Board",Calculations!$E$2="Western Isles Health Board",Calculations!$E$2="Shetland Islands Local Authority",Calculations!$E$2="Eilean Siar Local Authority"),OR($F167=1,$F167=5)),0,new_yllv2(VALUE(LEFT(Options!$B$24,2)),$C167,$D167,$E167,$F167,2016,$I167+$J167,1,$H167,$G167*$H167,Options!$B$8)))</f>
        <v>7274.1816303829</v>
      </c>
      <c r="O167" s="90">
        <f>IF(AND(OR(Calculations!$E$2="Orkney Health Board",Calculations!$E$2="Orkney Islands Local Authority"),$F167=1),0,IF(AND(OR(Calculations!$E$2="Shetland Health Board",Calculations!$E$2="Western Isles Health Board",Calculations!$E$2="Shetland Islands Local Authority",Calculations!$E$2="Eilean Siar Local Authority"),OR($F167=1,$F167=5)),0,hosp_count(VALUE(LEFT(Options!$B$24,2)),$C167,$E167,$F167,2016,$I167,1,$H167,$G167*$H167, Options!$B$8)))</f>
        <v>10898.467983401801</v>
      </c>
      <c r="P167" s="90">
        <f>IF(AND(OR(Calculations!$E$2="Orkney Health Board",Calculations!$E$2="Orkney Islands Local Authority"),$F167=1),0,IF(AND(OR(Calculations!$E$2="Shetland Health Board",Calculations!$E$2="Western Isles Health Board",Calculations!$E$2="Shetland Islands Local Authority",Calculations!$E$2="Eilean Siar Local Authority"),OR($F167=1,$F167=5)),0,hosp_count(VALUE(LEFT(Options!$B$24,2)),$C167,$E167,$F167,2016,$I167+$J167,1,$H167,$G167*$H167, Options!$B$8)))</f>
        <v>10833.834608802599</v>
      </c>
      <c r="Q167" s="83">
        <f>IF(AND(OR(Calculations!$E$2="Orkney Health Board",Calculations!$E$2="Orkney Islands Local Authority"),$F167=1),0,IF(AND(OR(Calculations!$E$2="Shetland Health Board",Calculations!$E$2="Western Isles Health Board",Calculations!$E$2="Shetland Islands Local Authority",Calculations!$E$2="Eilean Siar Local Authority"),OR($F167=1,$F167=5)),0,prem_mort(VALUE(LEFT(Options!$B$24,2)),$C167,$E167,$F167,2016,$I167,1,$H167,$G167*$H167,Options!$B$8)))</f>
        <v>403.4250773755</v>
      </c>
      <c r="R167" s="84">
        <f>IF(AND(OR(Calculations!$E$2="Orkney Health Board",Calculations!$E$2="Orkney Islands Local Authority"),$F167=1),0,IF(AND(OR(Calculations!$E$2="Shetland Health Board",Calculations!$E$2="Western Isles Health Board",Calculations!$E$2="Shetland Islands Local Authority",Calculations!$E$2="Eilean Siar Local Authority"),OR($F167=1,$F167=5)),0,prem_mort(VALUE(LEFT(Options!$B$24,2)),$C167,$E167,$F167,2016,$I167+$J167,1,$H167,$G167*$H167,Options!$B$8)))</f>
        <v>389.61870598629997</v>
      </c>
      <c r="S167" s="83">
        <f t="shared" si="150"/>
        <v>1213.4179847068908</v>
      </c>
      <c r="T167" s="75">
        <f t="shared" si="151"/>
        <v>1171.8913164685534</v>
      </c>
      <c r="U167" s="75">
        <f t="shared" si="152"/>
        <v>22654.514987895749</v>
      </c>
      <c r="V167" s="75">
        <f t="shared" si="153"/>
        <v>21879.212050359132</v>
      </c>
      <c r="W167" s="75">
        <f t="shared" si="154"/>
        <v>32780.304940000002</v>
      </c>
      <c r="X167" s="75">
        <f t="shared" si="155"/>
        <v>32585.901310802779</v>
      </c>
      <c r="Y167" s="75">
        <f t="shared" si="156"/>
        <v>1213.4179847068908</v>
      </c>
      <c r="Z167" s="84">
        <f t="shared" si="157"/>
        <v>1171.8913164685534</v>
      </c>
      <c r="AA167" s="83">
        <f t="shared" si="158"/>
        <v>7280507.9082413446</v>
      </c>
      <c r="AB167" s="75">
        <f t="shared" si="159"/>
        <v>7031347.8988113208</v>
      </c>
      <c r="AC167" s="75">
        <f t="shared" si="144"/>
        <v>135927089.92737448</v>
      </c>
      <c r="AD167" s="75">
        <f t="shared" si="145"/>
        <v>131275272.30215479</v>
      </c>
      <c r="AE167" s="75">
        <f t="shared" si="160"/>
        <v>196681829.64000002</v>
      </c>
      <c r="AF167" s="75">
        <f t="shared" si="161"/>
        <v>195515407.86481667</v>
      </c>
      <c r="AG167" s="75">
        <f t="shared" si="162"/>
        <v>7280507.9082413446</v>
      </c>
      <c r="AH167" s="75">
        <f t="shared" si="163"/>
        <v>7031347.8988113208</v>
      </c>
      <c r="AI167" s="84">
        <v>6000</v>
      </c>
      <c r="AJ167" s="133"/>
      <c r="AK167" s="134"/>
      <c r="AL167" s="75"/>
      <c r="AM167" s="75"/>
      <c r="AN167" s="134"/>
      <c r="AO167" s="134"/>
      <c r="AP167" s="75"/>
      <c r="AQ167" s="84"/>
    </row>
    <row r="168" spans="1:43" x14ac:dyDescent="0.35">
      <c r="B168" s="5" t="s">
        <v>57</v>
      </c>
      <c r="C168" s="15">
        <v>67.054419999999993</v>
      </c>
      <c r="D168" s="15">
        <v>82.954419999999999</v>
      </c>
      <c r="E168" t="s">
        <v>172</v>
      </c>
      <c r="F168">
        <v>3</v>
      </c>
      <c r="G168" s="15">
        <f>HLOOKUP(Calculations!$E$2,'Prevalence Rates'!$C$3:$BC$249,'Prevalence Rates'!$BD168,FALSE)</f>
        <v>0.41618394958692911</v>
      </c>
      <c r="H168">
        <f>HLOOKUP(Calculations!$E$2,'Population 2016'!$C$3:$BC$249,'Population 2016'!BD168,FALSE)</f>
        <v>33371</v>
      </c>
      <c r="I168">
        <v>0</v>
      </c>
      <c r="J168">
        <f>HLOOKUP(Results!E$4,Targeting!$C$3:$F$249,Targeting!$G168,FALSE)</f>
        <v>6733</v>
      </c>
      <c r="K168" s="89">
        <f>IF(AND(OR(Calculations!$E$2="Orkney Health Board",Calculations!$E$2="Orkney Islands Local Authority"),$F168=1),0,IF(AND(OR(Calculations!$E$2="Shetland Health Board",Calculations!$E$2="Western Isles Health Board",Calculations!$E$2="Shetland Islands Local Authority",Calculations!$E$2="Eilean Siar Local Authority"),OR($F168=1,$F168=5)),0,new_ci(VALUE(LEFT(Options!$B$24,2)),$C168,$E168,$F168,2016,$I168,1,$H168,$G168*$H168,Options!$B$8)))</f>
        <v>593.77992482310003</v>
      </c>
      <c r="L168" s="90">
        <f>IF(AND(OR(Calculations!$E$2="Orkney Health Board",Calculations!$E$2="Orkney Islands Local Authority"),$F168=1),0,IF(AND(OR(Calculations!$E$2="Shetland Health Board",Calculations!$E$2="Western Isles Health Board",Calculations!$E$2="Shetland Islands Local Authority",Calculations!$E$2="Eilean Siar Local Authority"),OR($F168=1,$F168=5)),0,new_ci(VALUE(LEFT(Options!$B$24,2)),$C168,$E168,$F168,2016,$I168+$J168,1,$H168,$G168*$H168,Options!$B$8)))</f>
        <v>573.92670342450003</v>
      </c>
      <c r="M168" s="83">
        <f>IF(AND(OR(Calculations!$E$2="Orkney Health Board",Calculations!$E$2="Orkney Islands Local Authority"),$F168=1),0,IF(AND(OR(Calculations!$E$2="Shetland Health Board",Calculations!$E$2="Western Isles Health Board",Calculations!$E$2="Shetland Islands Local Authority",Calculations!$E$2="Eilean Siar Local Authority"),OR($F168=1,$F168=5)),0,new_yllv2(VALUE(LEFT(Options!$B$24,2)),$C168,$D168,$E168,$F168,2016,$I168,1,$H168,$G168*$H168,Options!$B$8)))</f>
        <v>8847.3208798642008</v>
      </c>
      <c r="N168" s="84">
        <f>IF(AND(OR(Calculations!$E$2="Orkney Health Board",Calculations!$E$2="Orkney Islands Local Authority"),$F168=1),0,IF(AND(OR(Calculations!$E$2="Shetland Health Board",Calculations!$E$2="Western Isles Health Board",Calculations!$E$2="Shetland Islands Local Authority",Calculations!$E$2="Eilean Siar Local Authority"),OR($F168=1,$F168=5)),0,new_yllv2(VALUE(LEFT(Options!$B$24,2)),$C168,$D168,$E168,$F168,2016,$I168+$J168,1,$H168,$G168*$H168,Options!$B$8)))</f>
        <v>8551.5078810250998</v>
      </c>
      <c r="O168" s="90">
        <f>IF(AND(OR(Calculations!$E$2="Orkney Health Board",Calculations!$E$2="Orkney Islands Local Authority"),$F168=1),0,IF(AND(OR(Calculations!$E$2="Shetland Health Board",Calculations!$E$2="Western Isles Health Board",Calculations!$E$2="Shetland Islands Local Authority",Calculations!$E$2="Eilean Siar Local Authority"),OR($F168=1,$F168=5)),0,hosp_count(VALUE(LEFT(Options!$B$24,2)),$C168,$E168,$F168,2016,$I168,1,$H168,$G168*$H168, Options!$B$8)))</f>
        <v>13115.2562048768</v>
      </c>
      <c r="P168" s="90">
        <f>IF(AND(OR(Calculations!$E$2="Orkney Health Board",Calculations!$E$2="Orkney Islands Local Authority"),$F168=1),0,IF(AND(OR(Calculations!$E$2="Shetland Health Board",Calculations!$E$2="Western Isles Health Board",Calculations!$E$2="Shetland Islands Local Authority",Calculations!$E$2="Eilean Siar Local Authority"),OR($F168=1,$F168=5)),0,hosp_count(VALUE(LEFT(Options!$B$24,2)),$C168,$E168,$F168,2016,$I168+$J168,1,$H168,$G168*$H168, Options!$B$8)))</f>
        <v>13038.500537722801</v>
      </c>
      <c r="Q168" s="83">
        <f>IF(AND(OR(Calculations!$E$2="Orkney Health Board",Calculations!$E$2="Orkney Islands Local Authority"),$F168=1),0,IF(AND(OR(Calculations!$E$2="Shetland Health Board",Calculations!$E$2="Western Isles Health Board",Calculations!$E$2="Shetland Islands Local Authority",Calculations!$E$2="Eilean Siar Local Authority"),OR($F168=1,$F168=5)),0,prem_mort(VALUE(LEFT(Options!$B$24,2)),$C168,$E168,$F168,2016,$I168,1,$H168,$G168*$H168,Options!$B$8)))</f>
        <v>593.77992482310003</v>
      </c>
      <c r="R168" s="84">
        <f>IF(AND(OR(Calculations!$E$2="Orkney Health Board",Calculations!$E$2="Orkney Islands Local Authority"),$F168=1),0,IF(AND(OR(Calculations!$E$2="Shetland Health Board",Calculations!$E$2="Western Isles Health Board",Calculations!$E$2="Shetland Islands Local Authority",Calculations!$E$2="Eilean Siar Local Authority"),OR($F168=1,$F168=5)),0,prem_mort(VALUE(LEFT(Options!$B$24,2)),$C168,$E168,$F168,2016,$I168+$J168,1,$H168,$G168*$H168,Options!$B$8)))</f>
        <v>573.92670342450003</v>
      </c>
      <c r="S168" s="83">
        <f t="shared" si="150"/>
        <v>1779.3291325495193</v>
      </c>
      <c r="T168" s="75">
        <f t="shared" si="151"/>
        <v>1719.8366948083665</v>
      </c>
      <c r="U168" s="75">
        <f t="shared" si="152"/>
        <v>26512.004074987864</v>
      </c>
      <c r="V168" s="75">
        <f t="shared" si="153"/>
        <v>25625.566752644812</v>
      </c>
      <c r="W168" s="75">
        <f t="shared" si="154"/>
        <v>39301.358079999998</v>
      </c>
      <c r="X168" s="75">
        <f t="shared" si="155"/>
        <v>39071.350986553596</v>
      </c>
      <c r="Y168" s="75">
        <f t="shared" si="156"/>
        <v>1779.3291325495193</v>
      </c>
      <c r="Z168" s="84">
        <f t="shared" si="157"/>
        <v>1719.8366948083665</v>
      </c>
      <c r="AA168" s="83">
        <f t="shared" si="158"/>
        <v>9786310.2290223558</v>
      </c>
      <c r="AB168" s="75">
        <f t="shared" si="159"/>
        <v>9459101.8214460164</v>
      </c>
      <c r="AC168" s="75">
        <f t="shared" si="144"/>
        <v>145816022.41243327</v>
      </c>
      <c r="AD168" s="75">
        <f t="shared" si="145"/>
        <v>140940617.13954645</v>
      </c>
      <c r="AE168" s="75">
        <f t="shared" si="160"/>
        <v>216157469.44</v>
      </c>
      <c r="AF168" s="75">
        <f t="shared" si="161"/>
        <v>214892430.42604479</v>
      </c>
      <c r="AG168" s="75">
        <f t="shared" si="162"/>
        <v>9786310.2290223558</v>
      </c>
      <c r="AH168" s="75">
        <f t="shared" si="163"/>
        <v>9459101.8214460164</v>
      </c>
      <c r="AI168" s="84">
        <v>5500</v>
      </c>
      <c r="AJ168" s="133"/>
      <c r="AK168" s="134"/>
      <c r="AL168" s="75"/>
      <c r="AM168" s="75"/>
      <c r="AN168" s="134"/>
      <c r="AO168" s="134"/>
      <c r="AP168" s="75"/>
      <c r="AQ168" s="84"/>
    </row>
    <row r="169" spans="1:43" x14ac:dyDescent="0.35">
      <c r="B169" s="5" t="s">
        <v>58</v>
      </c>
      <c r="C169" s="15">
        <v>71.891098</v>
      </c>
      <c r="D169" s="15">
        <v>84.341099999999997</v>
      </c>
      <c r="E169" t="s">
        <v>172</v>
      </c>
      <c r="F169">
        <v>3</v>
      </c>
      <c r="G169" s="15">
        <f>HLOOKUP(Calculations!$E$2,'Prevalence Rates'!$C$3:$BC$249,'Prevalence Rates'!$BD169,FALSE)</f>
        <v>0.41618394958692911</v>
      </c>
      <c r="H169">
        <f>HLOOKUP(Calculations!$E$2,'Population 2016'!$C$3:$BC$249,'Population 2016'!BD169,FALSE)</f>
        <v>24436</v>
      </c>
      <c r="I169">
        <v>0</v>
      </c>
      <c r="J169">
        <f>HLOOKUP(Results!E$4,Targeting!$C$3:$F$249,Targeting!$G169,FALSE)</f>
        <v>4931</v>
      </c>
      <c r="K169" s="89">
        <f>IF(AND(OR(Calculations!$E$2="Orkney Health Board",Calculations!$E$2="Orkney Islands Local Authority"),$F169=1),0,IF(AND(OR(Calculations!$E$2="Shetland Health Board",Calculations!$E$2="Western Isles Health Board",Calculations!$E$2="Shetland Islands Local Authority",Calculations!$E$2="Eilean Siar Local Authority"),OR($F169=1,$F169=5)),0,new_ci(VALUE(LEFT(Options!$B$24,2)),$C169,$E169,$F169,2016,$I169,1,$H169,$G169*$H169,Options!$B$8)))</f>
        <v>623.75620230389995</v>
      </c>
      <c r="L169" s="90">
        <f>IF(AND(OR(Calculations!$E$2="Orkney Health Board",Calculations!$E$2="Orkney Islands Local Authority"),$F169=1),0,IF(AND(OR(Calculations!$E$2="Shetland Health Board",Calculations!$E$2="Western Isles Health Board",Calculations!$E$2="Shetland Islands Local Authority",Calculations!$E$2="Eilean Siar Local Authority"),OR($F169=1,$F169=5)),0,new_ci(VALUE(LEFT(Options!$B$24,2)),$C169,$E169,$F169,2016,$I169+$J169,1,$H169,$G169*$H169,Options!$B$8)))</f>
        <v>603.0166441161</v>
      </c>
      <c r="M169" s="83">
        <f>IF(AND(OR(Calculations!$E$2="Orkney Health Board",Calculations!$E$2="Orkney Islands Local Authority"),$F169=1),0,IF(AND(OR(Calculations!$E$2="Shetland Health Board",Calculations!$E$2="Western Isles Health Board",Calculations!$E$2="Shetland Islands Local Authority",Calculations!$E$2="Eilean Siar Local Authority"),OR($F169=1,$F169=5)),0,new_yllv2(VALUE(LEFT(Options!$B$24,2)),$C169,$D169,$E169,$F169,2016,$I169,1,$H169,$G169*$H169,Options!$B$8)))</f>
        <v>7142.0097638920997</v>
      </c>
      <c r="N169" s="84">
        <f>IF(AND(OR(Calculations!$E$2="Orkney Health Board",Calculations!$E$2="Orkney Islands Local Authority"),$F169=1),0,IF(AND(OR(Calculations!$E$2="Shetland Health Board",Calculations!$E$2="Western Isles Health Board",Calculations!$E$2="Shetland Islands Local Authority",Calculations!$E$2="Eilean Siar Local Authority"),OR($F169=1,$F169=5)),0,new_yllv2(VALUE(LEFT(Options!$B$24,2)),$C169,$D169,$E169,$F169,2016,$I169+$J169,1,$H169,$G169*$H169,Options!$B$8)))</f>
        <v>6904.5417811626003</v>
      </c>
      <c r="O169" s="90">
        <f>IF(AND(OR(Calculations!$E$2="Orkney Health Board",Calculations!$E$2="Orkney Islands Local Authority"),$F169=1),0,IF(AND(OR(Calculations!$E$2="Shetland Health Board",Calculations!$E$2="Western Isles Health Board",Calculations!$E$2="Shetland Islands Local Authority",Calculations!$E$2="Eilean Siar Local Authority"),OR($F169=1,$F169=5)),0,hosp_count(VALUE(LEFT(Options!$B$24,2)),$C169,$E169,$F169,2016,$I169,1,$H169,$G169*$H169, Options!$B$8)))</f>
        <v>11402.414531516401</v>
      </c>
      <c r="P169" s="90">
        <f>IF(AND(OR(Calculations!$E$2="Orkney Health Board",Calculations!$E$2="Orkney Islands Local Authority"),$F169=1),0,IF(AND(OR(Calculations!$E$2="Shetland Health Board",Calculations!$E$2="Western Isles Health Board",Calculations!$E$2="Shetland Islands Local Authority",Calculations!$E$2="Eilean Siar Local Authority"),OR($F169=1,$F169=5)),0,hosp_count(VALUE(LEFT(Options!$B$24,2)),$C169,$E169,$F169,2016,$I169+$J169,1,$H169,$G169*$H169, Options!$B$8)))</f>
        <v>11335.6730276776</v>
      </c>
      <c r="Q169" s="83">
        <f>IF(AND(OR(Calculations!$E$2="Orkney Health Board",Calculations!$E$2="Orkney Islands Local Authority"),$F169=1),0,IF(AND(OR(Calculations!$E$2="Shetland Health Board",Calculations!$E$2="Western Isles Health Board",Calculations!$E$2="Shetland Islands Local Authority",Calculations!$E$2="Eilean Siar Local Authority"),OR($F169=1,$F169=5)),0,prem_mort(VALUE(LEFT(Options!$B$24,2)),$C169,$E169,$F169,2016,$I169,1,$H169,$G169*$H169,Options!$B$8)))</f>
        <v>623.75620230389995</v>
      </c>
      <c r="R169" s="84">
        <f>IF(AND(OR(Calculations!$E$2="Orkney Health Board",Calculations!$E$2="Orkney Islands Local Authority"),$F169=1),0,IF(AND(OR(Calculations!$E$2="Shetland Health Board",Calculations!$E$2="Western Isles Health Board",Calculations!$E$2="Shetland Islands Local Authority",Calculations!$E$2="Eilean Siar Local Authority"),OR($F169=1,$F169=5)),0,prem_mort(VALUE(LEFT(Options!$B$24,2)),$C169,$E169,$F169,2016,$I169+$J169,1,$H169,$G169*$H169,Options!$B$8)))</f>
        <v>603.0166441161</v>
      </c>
      <c r="S169" s="83">
        <f t="shared" si="150"/>
        <v>2552.6117298408085</v>
      </c>
      <c r="T169" s="75">
        <f t="shared" si="151"/>
        <v>2467.7387629567033</v>
      </c>
      <c r="U169" s="75">
        <f t="shared" si="152"/>
        <v>29227.409411900884</v>
      </c>
      <c r="V169" s="75">
        <f t="shared" si="153"/>
        <v>28255.613771331646</v>
      </c>
      <c r="W169" s="75">
        <f t="shared" si="154"/>
        <v>46662.360990000001</v>
      </c>
      <c r="X169" s="75">
        <f t="shared" si="155"/>
        <v>46389.233211972503</v>
      </c>
      <c r="Y169" s="75">
        <f t="shared" si="156"/>
        <v>2552.6117298408085</v>
      </c>
      <c r="Z169" s="84">
        <f t="shared" si="157"/>
        <v>2467.7387629567033</v>
      </c>
      <c r="AA169" s="83">
        <f t="shared" si="158"/>
        <v>12763058.649204042</v>
      </c>
      <c r="AB169" s="75">
        <f t="shared" si="159"/>
        <v>12338693.814783517</v>
      </c>
      <c r="AC169" s="75">
        <f t="shared" si="144"/>
        <v>146137047.05950442</v>
      </c>
      <c r="AD169" s="75">
        <f t="shared" si="145"/>
        <v>141278068.85665822</v>
      </c>
      <c r="AE169" s="75">
        <f t="shared" si="160"/>
        <v>233311804.95000002</v>
      </c>
      <c r="AF169" s="75">
        <f t="shared" si="161"/>
        <v>231946166.05986252</v>
      </c>
      <c r="AG169" s="75">
        <f t="shared" si="162"/>
        <v>12763058.649204042</v>
      </c>
      <c r="AH169" s="75">
        <f t="shared" si="163"/>
        <v>12338693.814783517</v>
      </c>
      <c r="AI169" s="84">
        <v>5000</v>
      </c>
      <c r="AJ169" s="133"/>
      <c r="AK169" s="134"/>
      <c r="AL169" s="75"/>
      <c r="AM169" s="75"/>
      <c r="AN169" s="134"/>
      <c r="AO169" s="134"/>
      <c r="AP169" s="75"/>
      <c r="AQ169" s="84"/>
    </row>
    <row r="170" spans="1:43" x14ac:dyDescent="0.35">
      <c r="B170" s="5" t="s">
        <v>59</v>
      </c>
      <c r="C170" s="15">
        <v>76.907700000000006</v>
      </c>
      <c r="D170" s="15">
        <v>86.357700000000008</v>
      </c>
      <c r="E170" t="s">
        <v>172</v>
      </c>
      <c r="F170">
        <v>3</v>
      </c>
      <c r="G170" s="15">
        <f>HLOOKUP(Calculations!$E$2,'Prevalence Rates'!$C$3:$BC$249,'Prevalence Rates'!$BD170,FALSE)</f>
        <v>0.25207108630077169</v>
      </c>
      <c r="H170">
        <f>HLOOKUP(Calculations!$E$2,'Population 2016'!$C$3:$BC$249,'Population 2016'!BD170,FALSE)</f>
        <v>18146</v>
      </c>
      <c r="I170">
        <v>0</v>
      </c>
      <c r="J170">
        <f>HLOOKUP(Results!E$4,Targeting!$C$3:$F$249,Targeting!$G170,FALSE)</f>
        <v>3661</v>
      </c>
      <c r="K170" s="89">
        <f>IF(AND(OR(Calculations!$E$2="Orkney Health Board",Calculations!$E$2="Orkney Islands Local Authority"),$F170=1),0,IF(AND(OR(Calculations!$E$2="Shetland Health Board",Calculations!$E$2="Western Isles Health Board",Calculations!$E$2="Shetland Islands Local Authority",Calculations!$E$2="Eilean Siar Local Authority"),OR($F170=1,$F170=5)),0,new_ci(VALUE(LEFT(Options!$B$24,2)),$C170,$E170,$F170,2016,$I170,1,$H170,$G170*$H170,Options!$B$8)))</f>
        <v>672.19638713799998</v>
      </c>
      <c r="L170" s="90">
        <f>IF(AND(OR(Calculations!$E$2="Orkney Health Board",Calculations!$E$2="Orkney Islands Local Authority"),$F170=1),0,IF(AND(OR(Calculations!$E$2="Shetland Health Board",Calculations!$E$2="Western Isles Health Board",Calculations!$E$2="Shetland Islands Local Authority",Calculations!$E$2="Eilean Siar Local Authority"),OR($F170=1,$F170=5)),0,new_ci(VALUE(LEFT(Options!$B$24,2)),$C170,$E170,$F170,2016,$I170+$J170,1,$H170,$G170*$H170,Options!$B$8)))</f>
        <v>647.77582538989998</v>
      </c>
      <c r="M170" s="83">
        <f>IF(AND(OR(Calculations!$E$2="Orkney Health Board",Calculations!$E$2="Orkney Islands Local Authority"),$F170=1),0,IF(AND(OR(Calculations!$E$2="Shetland Health Board",Calculations!$E$2="Western Isles Health Board",Calculations!$E$2="Shetland Islands Local Authority",Calculations!$E$2="Eilean Siar Local Authority"),OR($F170=1,$F170=5)),0,new_yllv2(VALUE(LEFT(Options!$B$24,2)),$C170,$D170,$E170,$F170,2016,$I170,1,$H170,$G170*$H170,Options!$B$8)))</f>
        <v>5680.0594713160999</v>
      </c>
      <c r="N170" s="84">
        <f>IF(AND(OR(Calculations!$E$2="Orkney Health Board",Calculations!$E$2="Orkney Islands Local Authority"),$F170=1),0,IF(AND(OR(Calculations!$E$2="Shetland Health Board",Calculations!$E$2="Western Isles Health Board",Calculations!$E$2="Shetland Islands Local Authority",Calculations!$E$2="Eilean Siar Local Authority"),OR($F170=1,$F170=5)),0,new_yllv2(VALUE(LEFT(Options!$B$24,2)),$C170,$D170,$E170,$F170,2016,$I170+$J170,1,$H170,$G170*$H170,Options!$B$8)))</f>
        <v>5473.7057245447004</v>
      </c>
      <c r="O170" s="90">
        <f>IF(AND(OR(Calculations!$E$2="Orkney Health Board",Calculations!$E$2="Orkney Islands Local Authority"),$F170=1),0,IF(AND(OR(Calculations!$E$2="Shetland Health Board",Calculations!$E$2="Western Isles Health Board",Calculations!$E$2="Shetland Islands Local Authority",Calculations!$E$2="Eilean Siar Local Authority"),OR($F170=1,$F170=5)),0,hosp_count(VALUE(LEFT(Options!$B$24,2)),$C170,$E170,$F170,2016,$I170,1,$H170,$G170*$H170, Options!$B$8)))</f>
        <v>10117.666517439</v>
      </c>
      <c r="P170" s="90">
        <f>IF(AND(OR(Calculations!$E$2="Orkney Health Board",Calculations!$E$2="Orkney Islands Local Authority"),$F170=1),0,IF(AND(OR(Calculations!$E$2="Shetland Health Board",Calculations!$E$2="Western Isles Health Board",Calculations!$E$2="Shetland Islands Local Authority",Calculations!$E$2="Eilean Siar Local Authority"),OR($F170=1,$F170=5)),0,hosp_count(VALUE(LEFT(Options!$B$24,2)),$C170,$E170,$F170,2016,$I170+$J170,1,$H170,$G170*$H170, Options!$B$8)))</f>
        <v>10054.218810042799</v>
      </c>
      <c r="Q170" s="83">
        <f>IF(AND(OR(Calculations!$E$2="Orkney Health Board",Calculations!$E$2="Orkney Islands Local Authority"),$F170=1),0,IF(AND(OR(Calculations!$E$2="Shetland Health Board",Calculations!$E$2="Western Isles Health Board",Calculations!$E$2="Shetland Islands Local Authority",Calculations!$E$2="Eilean Siar Local Authority"),OR($F170=1,$F170=5)),0,prem_mort(VALUE(LEFT(Options!$B$24,2)),$C170,$E170,$F170,2016,$I170,1,$H170,$G170*$H170,Options!$B$8)))</f>
        <v>0</v>
      </c>
      <c r="R170" s="84">
        <f>IF(AND(OR(Calculations!$E$2="Orkney Health Board",Calculations!$E$2="Orkney Islands Local Authority"),$F170=1),0,IF(AND(OR(Calculations!$E$2="Shetland Health Board",Calculations!$E$2="Western Isles Health Board",Calculations!$E$2="Shetland Islands Local Authority",Calculations!$E$2="Eilean Siar Local Authority"),OR($F170=1,$F170=5)),0,prem_mort(VALUE(LEFT(Options!$B$24,2)),$C170,$E170,$F170,2016,$I170+$J170,1,$H170,$G170*$H170,Options!$B$8)))</f>
        <v>0</v>
      </c>
      <c r="S170" s="83">
        <f t="shared" si="150"/>
        <v>3704.3777534332635</v>
      </c>
      <c r="T170" s="75">
        <f t="shared" si="151"/>
        <v>3569.7995447476028</v>
      </c>
      <c r="U170" s="75">
        <f t="shared" si="152"/>
        <v>31301.992016511078</v>
      </c>
      <c r="V170" s="75">
        <f t="shared" si="153"/>
        <v>30164.806153117494</v>
      </c>
      <c r="W170" s="75">
        <f t="shared" si="154"/>
        <v>55757.007150000005</v>
      </c>
      <c r="X170" s="75">
        <f t="shared" si="155"/>
        <v>55407.355946449905</v>
      </c>
      <c r="Y170" s="75">
        <f t="shared" si="156"/>
        <v>0</v>
      </c>
      <c r="Z170" s="84">
        <f t="shared" si="157"/>
        <v>0</v>
      </c>
      <c r="AA170" s="83">
        <f t="shared" si="158"/>
        <v>14817511.013733054</v>
      </c>
      <c r="AB170" s="75">
        <f t="shared" si="159"/>
        <v>14279198.178990411</v>
      </c>
      <c r="AC170" s="75">
        <f t="shared" si="144"/>
        <v>125207968.06604432</v>
      </c>
      <c r="AD170" s="75">
        <f t="shared" si="145"/>
        <v>120659224.61246997</v>
      </c>
      <c r="AE170" s="75">
        <f t="shared" si="160"/>
        <v>223028028.60000002</v>
      </c>
      <c r="AF170" s="75">
        <f t="shared" si="161"/>
        <v>221629423.78579962</v>
      </c>
      <c r="AG170" s="75">
        <f t="shared" si="162"/>
        <v>0</v>
      </c>
      <c r="AH170" s="75">
        <f t="shared" si="163"/>
        <v>0</v>
      </c>
      <c r="AI170" s="84">
        <v>4000</v>
      </c>
      <c r="AJ170" s="133"/>
      <c r="AK170" s="134"/>
      <c r="AL170" s="75"/>
      <c r="AM170" s="75"/>
      <c r="AN170" s="134"/>
      <c r="AO170" s="134"/>
      <c r="AP170" s="75"/>
      <c r="AQ170" s="84"/>
    </row>
    <row r="171" spans="1:43" x14ac:dyDescent="0.35">
      <c r="B171" s="5" t="s">
        <v>60</v>
      </c>
      <c r="C171" s="15">
        <v>81.797089</v>
      </c>
      <c r="D171" s="15">
        <v>88.627089999999995</v>
      </c>
      <c r="E171" t="s">
        <v>172</v>
      </c>
      <c r="F171">
        <v>3</v>
      </c>
      <c r="G171" s="15">
        <f>HLOOKUP(Calculations!$E$2,'Prevalence Rates'!$C$3:$BC$249,'Prevalence Rates'!$BD171,FALSE)</f>
        <v>0.25207108630077169</v>
      </c>
      <c r="H171">
        <f>HLOOKUP(Calculations!$E$2,'Population 2016'!$C$3:$BC$249,'Population 2016'!BD171,FALSE)</f>
        <v>12096</v>
      </c>
      <c r="I171">
        <v>0</v>
      </c>
      <c r="J171">
        <f>HLOOKUP(Results!E$4,Targeting!$C$3:$F$249,Targeting!$G171,FALSE)</f>
        <v>2441</v>
      </c>
      <c r="K171" s="89">
        <f>IF(AND(OR(Calculations!$E$2="Orkney Health Board",Calculations!$E$2="Orkney Islands Local Authority"),$F171=1),0,IF(AND(OR(Calculations!$E$2="Shetland Health Board",Calculations!$E$2="Western Isles Health Board",Calculations!$E$2="Shetland Islands Local Authority",Calculations!$E$2="Eilean Siar Local Authority"),OR($F171=1,$F171=5)),0,new_ci(VALUE(LEFT(Options!$B$24,2)),$C171,$E171,$F171,2016,$I171,1,$H171,$G171*$H171,Options!$B$8)))</f>
        <v>642.31862670730004</v>
      </c>
      <c r="L171" s="90">
        <f>IF(AND(OR(Calculations!$E$2="Orkney Health Board",Calculations!$E$2="Orkney Islands Local Authority"),$F171=1),0,IF(AND(OR(Calculations!$E$2="Shetland Health Board",Calculations!$E$2="Western Isles Health Board",Calculations!$E$2="Shetland Islands Local Authority",Calculations!$E$2="Eilean Siar Local Authority"),OR($F171=1,$F171=5)),0,new_ci(VALUE(LEFT(Options!$B$24,2)),$C171,$E171,$F171,2016,$I171+$J171,1,$H171,$G171*$H171,Options!$B$8)))</f>
        <v>619.31596548519997</v>
      </c>
      <c r="M171" s="83">
        <f>IF(AND(OR(Calculations!$E$2="Orkney Health Board",Calculations!$E$2="Orkney Islands Local Authority"),$F171=1),0,IF(AND(OR(Calculations!$E$2="Shetland Health Board",Calculations!$E$2="Western Isles Health Board",Calculations!$E$2="Shetland Islands Local Authority",Calculations!$E$2="Eilean Siar Local Authority"),OR($F171=1,$F171=5)),0,new_yllv2(VALUE(LEFT(Options!$B$24,2)),$C171,$D171,$E171,$F171,2016,$I171,1,$H171,$G171*$H171,Options!$B$8)))</f>
        <v>3744.7182360222</v>
      </c>
      <c r="N171" s="84">
        <f>IF(AND(OR(Calculations!$E$2="Orkney Health Board",Calculations!$E$2="Orkney Islands Local Authority"),$F171=1),0,IF(AND(OR(Calculations!$E$2="Shetland Health Board",Calculations!$E$2="Western Isles Health Board",Calculations!$E$2="Shetland Islands Local Authority",Calculations!$E$2="Eilean Siar Local Authority"),OR($F171=1,$F171=5)),0,new_yllv2(VALUE(LEFT(Options!$B$24,2)),$C171,$D171,$E171,$F171,2016,$I171+$J171,1,$H171,$G171*$H171,Options!$B$8)))</f>
        <v>3610.6126980947001</v>
      </c>
      <c r="O171" s="90">
        <f>IF(AND(OR(Calculations!$E$2="Orkney Health Board",Calculations!$E$2="Orkney Islands Local Authority"),$F171=1),0,IF(AND(OR(Calculations!$E$2="Shetland Health Board",Calculations!$E$2="Western Isles Health Board",Calculations!$E$2="Shetland Islands Local Authority",Calculations!$E$2="Eilean Siar Local Authority"),OR($F171=1,$F171=5)),0,hosp_count(VALUE(LEFT(Options!$B$24,2)),$C171,$E171,$F171,2016,$I171,1,$H171,$G171*$H171, Options!$B$8)))</f>
        <v>8022.5594273664001</v>
      </c>
      <c r="P171" s="90">
        <f>IF(AND(OR(Calculations!$E$2="Orkney Health Board",Calculations!$E$2="Orkney Islands Local Authority"),$F171=1),0,IF(AND(OR(Calculations!$E$2="Shetland Health Board",Calculations!$E$2="Western Isles Health Board",Calculations!$E$2="Shetland Islands Local Authority",Calculations!$E$2="Eilean Siar Local Authority"),OR($F171=1,$F171=5)),0,hosp_count(VALUE(LEFT(Options!$B$24,2)),$C171,$E171,$F171,2016,$I171+$J171,1,$H171,$G171*$H171, Options!$B$8)))</f>
        <v>7972.2376818987996</v>
      </c>
      <c r="Q171" s="83">
        <f>IF(AND(OR(Calculations!$E$2="Orkney Health Board",Calculations!$E$2="Orkney Islands Local Authority"),$F171=1),0,IF(AND(OR(Calculations!$E$2="Shetland Health Board",Calculations!$E$2="Western Isles Health Board",Calculations!$E$2="Shetland Islands Local Authority",Calculations!$E$2="Eilean Siar Local Authority"),OR($F171=1,$F171=5)),0,prem_mort(VALUE(LEFT(Options!$B$24,2)),$C171,$E171,$F171,2016,$I171,1,$H171,$G171*$H171,Options!$B$8)))</f>
        <v>0</v>
      </c>
      <c r="R171" s="84">
        <f>IF(AND(OR(Calculations!$E$2="Orkney Health Board",Calculations!$E$2="Orkney Islands Local Authority"),$F171=1),0,IF(AND(OR(Calculations!$E$2="Shetland Health Board",Calculations!$E$2="Western Isles Health Board",Calculations!$E$2="Shetland Islands Local Authority",Calculations!$E$2="Eilean Siar Local Authority"),OR($F171=1,$F171=5)),0,prem_mort(VALUE(LEFT(Options!$B$24,2)),$C171,$E171,$F171,2016,$I171+$J171,1,$H171,$G171*$H171,Options!$B$8)))</f>
        <v>0</v>
      </c>
      <c r="S171" s="83">
        <f t="shared" si="150"/>
        <v>5310.1738319055885</v>
      </c>
      <c r="T171" s="75">
        <f t="shared" si="151"/>
        <v>5120.0063284160051</v>
      </c>
      <c r="U171" s="75">
        <f t="shared" si="152"/>
        <v>30958.318750183531</v>
      </c>
      <c r="V171" s="75">
        <f t="shared" si="153"/>
        <v>29849.642014671794</v>
      </c>
      <c r="W171" s="75">
        <f t="shared" si="154"/>
        <v>66324.069340000002</v>
      </c>
      <c r="X171" s="75">
        <f t="shared" si="155"/>
        <v>65908.049618872363</v>
      </c>
      <c r="Y171" s="75">
        <f t="shared" si="156"/>
        <v>0</v>
      </c>
      <c r="Z171" s="84">
        <f t="shared" si="157"/>
        <v>0</v>
      </c>
      <c r="AA171" s="83">
        <f t="shared" si="158"/>
        <v>13275434.579763971</v>
      </c>
      <c r="AB171" s="75">
        <f t="shared" si="159"/>
        <v>12800015.821040012</v>
      </c>
      <c r="AC171" s="75">
        <f t="shared" si="144"/>
        <v>77395796.875458822</v>
      </c>
      <c r="AD171" s="75">
        <f t="shared" si="145"/>
        <v>74624105.036679491</v>
      </c>
      <c r="AE171" s="75">
        <f t="shared" si="160"/>
        <v>165810173.34999999</v>
      </c>
      <c r="AF171" s="75">
        <f t="shared" si="161"/>
        <v>164770124.04718092</v>
      </c>
      <c r="AG171" s="75">
        <f t="shared" si="162"/>
        <v>0</v>
      </c>
      <c r="AH171" s="75">
        <f t="shared" si="163"/>
        <v>0</v>
      </c>
      <c r="AI171" s="84">
        <v>2500</v>
      </c>
      <c r="AJ171" s="133"/>
      <c r="AK171" s="134"/>
      <c r="AL171" s="75"/>
      <c r="AM171" s="75"/>
      <c r="AN171" s="134"/>
      <c r="AO171" s="134"/>
      <c r="AP171" s="75"/>
      <c r="AQ171" s="84"/>
    </row>
    <row r="172" spans="1:43" x14ac:dyDescent="0.35">
      <c r="B172" s="5" t="s">
        <v>80</v>
      </c>
      <c r="C172" s="15">
        <v>86.630752999999999</v>
      </c>
      <c r="D172" s="15">
        <v>91.420750000000012</v>
      </c>
      <c r="E172" t="s">
        <v>172</v>
      </c>
      <c r="F172">
        <v>3</v>
      </c>
      <c r="G172" s="15">
        <f>HLOOKUP(Calculations!$E$2,'Prevalence Rates'!$C$3:$BC$249,'Prevalence Rates'!$BD172,FALSE)</f>
        <v>0.25207108630077169</v>
      </c>
      <c r="H172">
        <f>HLOOKUP(Calculations!$E$2,'Population 2016'!$C$3:$BC$249,'Population 2016'!BD172,FALSE)</f>
        <v>6019</v>
      </c>
      <c r="I172">
        <v>0</v>
      </c>
      <c r="J172">
        <f>HLOOKUP(Results!E$4,Targeting!$C$3:$F$249,Targeting!$G172,FALSE)</f>
        <v>1214</v>
      </c>
      <c r="K172" s="89">
        <f>IF(AND(OR(Calculations!$E$2="Orkney Health Board",Calculations!$E$2="Orkney Islands Local Authority"),$F172=1),0,IF(AND(OR(Calculations!$E$2="Shetland Health Board",Calculations!$E$2="Western Isles Health Board",Calculations!$E$2="Shetland Islands Local Authority",Calculations!$E$2="Eilean Siar Local Authority"),OR($F172=1,$F172=5)),0,new_ci(VALUE(LEFT(Options!$B$24,2)),$C172,$E172,$F172,2016,$I172,1,$H172,$G172*$H172,Options!$B$8)))</f>
        <v>454.52071643710002</v>
      </c>
      <c r="L172" s="90">
        <f>IF(AND(OR(Calculations!$E$2="Orkney Health Board",Calculations!$E$2="Orkney Islands Local Authority"),$F172=1),0,IF(AND(OR(Calculations!$E$2="Shetland Health Board",Calculations!$E$2="Western Isles Health Board",Calculations!$E$2="Shetland Islands Local Authority",Calculations!$E$2="Eilean Siar Local Authority"),OR($F172=1,$F172=5)),0,new_ci(VALUE(LEFT(Options!$B$24,2)),$C172,$E172,$F172,2016,$I172+$J172,1,$H172,$G172*$H172,Options!$B$8)))</f>
        <v>438.58844363230003</v>
      </c>
      <c r="M172" s="83">
        <f>IF(AND(OR(Calculations!$E$2="Orkney Health Board",Calculations!$E$2="Orkney Islands Local Authority"),$F172=1),0,IF(AND(OR(Calculations!$E$2="Shetland Health Board",Calculations!$E$2="Western Isles Health Board",Calculations!$E$2="Shetland Islands Local Authority",Calculations!$E$2="Eilean Siar Local Authority"),OR($F172=1,$F172=5)),0,new_yllv2(VALUE(LEFT(Options!$B$24,2)),$C172,$D172,$E172,$F172,2016,$I172,1,$H172,$G172*$H172,Options!$B$8)))</f>
        <v>1722.6321517345</v>
      </c>
      <c r="N172" s="84">
        <f>IF(AND(OR(Calculations!$E$2="Orkney Health Board",Calculations!$E$2="Orkney Islands Local Authority"),$F172=1),0,IF(AND(OR(Calculations!$E$2="Shetland Health Board",Calculations!$E$2="Western Isles Health Board",Calculations!$E$2="Shetland Islands Local Authority",Calculations!$E$2="Eilean Siar Local Authority"),OR($F172=1,$F172=5)),0,new_yllv2(VALUE(LEFT(Options!$B$24,2)),$C172,$D172,$E172,$F172,2016,$I172+$J172,1,$H172,$G172*$H172,Options!$B$8)))</f>
        <v>1662.2488856011</v>
      </c>
      <c r="O172" s="90">
        <f>IF(AND(OR(Calculations!$E$2="Orkney Health Board",Calculations!$E$2="Orkney Islands Local Authority"),$F172=1),0,IF(AND(OR(Calculations!$E$2="Shetland Health Board",Calculations!$E$2="Western Isles Health Board",Calculations!$E$2="Shetland Islands Local Authority",Calculations!$E$2="Eilean Siar Local Authority"),OR($F172=1,$F172=5)),0,hosp_count(VALUE(LEFT(Options!$B$24,2)),$C172,$E172,$F172,2016,$I172,1,$H172,$G172*$H172, Options!$B$8)))</f>
        <v>4739.2344881063</v>
      </c>
      <c r="P172" s="90">
        <f>IF(AND(OR(Calculations!$E$2="Orkney Health Board",Calculations!$E$2="Orkney Islands Local Authority"),$F172=1),0,IF(AND(OR(Calculations!$E$2="Shetland Health Board",Calculations!$E$2="Western Isles Health Board",Calculations!$E$2="Shetland Islands Local Authority",Calculations!$E$2="Eilean Siar Local Authority"),OR($F172=1,$F172=5)),0,hosp_count(VALUE(LEFT(Options!$B$24,2)),$C172,$E172,$F172,2016,$I172+$J172,1,$H172,$G172*$H172, Options!$B$8)))</f>
        <v>4709.5233497115996</v>
      </c>
      <c r="Q172" s="83">
        <f>IF(AND(OR(Calculations!$E$2="Orkney Health Board",Calculations!$E$2="Orkney Islands Local Authority"),$F172=1),0,IF(AND(OR(Calculations!$E$2="Shetland Health Board",Calculations!$E$2="Western Isles Health Board",Calculations!$E$2="Shetland Islands Local Authority",Calculations!$E$2="Eilean Siar Local Authority"),OR($F172=1,$F172=5)),0,prem_mort(VALUE(LEFT(Options!$B$24,2)),$C172,$E172,$F172,2016,$I172,1,$H172,$G172*$H172,Options!$B$8)))</f>
        <v>0</v>
      </c>
      <c r="R172" s="84">
        <f>IF(AND(OR(Calculations!$E$2="Orkney Health Board",Calculations!$E$2="Orkney Islands Local Authority"),$F172=1),0,IF(AND(OR(Calculations!$E$2="Shetland Health Board",Calculations!$E$2="Western Isles Health Board",Calculations!$E$2="Shetland Islands Local Authority",Calculations!$E$2="Eilean Siar Local Authority"),OR($F172=1,$F172=5)),0,prem_mort(VALUE(LEFT(Options!$B$24,2)),$C172,$E172,$F172,2016,$I172+$J172,1,$H172,$G172*$H172,Options!$B$8)))</f>
        <v>0</v>
      </c>
      <c r="S172" s="83">
        <f t="shared" si="150"/>
        <v>7551.4324046702113</v>
      </c>
      <c r="T172" s="75">
        <f t="shared" si="151"/>
        <v>7286.7327401943849</v>
      </c>
      <c r="U172" s="75">
        <f t="shared" si="152"/>
        <v>28619.906159403556</v>
      </c>
      <c r="V172" s="75">
        <f t="shared" si="153"/>
        <v>27616.695225138727</v>
      </c>
      <c r="W172" s="75">
        <f t="shared" si="154"/>
        <v>78737.904770000008</v>
      </c>
      <c r="X172" s="75">
        <f t="shared" si="155"/>
        <v>78244.282268011288</v>
      </c>
      <c r="Y172" s="75">
        <f t="shared" si="156"/>
        <v>0</v>
      </c>
      <c r="Z172" s="84">
        <f t="shared" si="157"/>
        <v>0</v>
      </c>
      <c r="AA172" s="83">
        <f t="shared" si="158"/>
        <v>11327148.607005317</v>
      </c>
      <c r="AB172" s="75">
        <f t="shared" si="159"/>
        <v>10930099.110291578</v>
      </c>
      <c r="AC172" s="75">
        <f t="shared" si="144"/>
        <v>42929859.239105336</v>
      </c>
      <c r="AD172" s="75">
        <f t="shared" si="145"/>
        <v>41425042.837708093</v>
      </c>
      <c r="AE172" s="75">
        <f t="shared" si="160"/>
        <v>118106857.15500002</v>
      </c>
      <c r="AF172" s="75">
        <f t="shared" si="161"/>
        <v>117366423.40201694</v>
      </c>
      <c r="AG172" s="75">
        <f t="shared" si="162"/>
        <v>0</v>
      </c>
      <c r="AH172" s="75">
        <f t="shared" si="163"/>
        <v>0</v>
      </c>
      <c r="AI172" s="84">
        <v>1500</v>
      </c>
      <c r="AJ172" s="133"/>
      <c r="AK172" s="134"/>
      <c r="AL172" s="75"/>
      <c r="AM172" s="75"/>
      <c r="AN172" s="134"/>
      <c r="AO172" s="134"/>
      <c r="AP172" s="75"/>
      <c r="AQ172" s="84"/>
    </row>
    <row r="173" spans="1:43" s="4" customFormat="1" x14ac:dyDescent="0.35">
      <c r="B173" s="8" t="s">
        <v>79</v>
      </c>
      <c r="C173" s="78">
        <v>92.215477000000007</v>
      </c>
      <c r="D173" s="78">
        <v>95.515479999999997</v>
      </c>
      <c r="E173" s="4" t="s">
        <v>172</v>
      </c>
      <c r="F173" s="4">
        <v>3</v>
      </c>
      <c r="G173" s="78">
        <f>HLOOKUP(Calculations!$E$2,'Prevalence Rates'!$C$3:$BC$249,'Prevalence Rates'!$BD173,FALSE)</f>
        <v>0.25207108630077169</v>
      </c>
      <c r="H173" s="4">
        <f>HLOOKUP(Calculations!$E$2,'Population 2016'!$C$3:$BC$249,'Population 2016'!BD173,FALSE)</f>
        <v>2593</v>
      </c>
      <c r="I173" s="4">
        <v>0</v>
      </c>
      <c r="J173" s="4">
        <f>HLOOKUP(Results!E$4,Targeting!$C$3:$F$249,Targeting!$G173,FALSE)</f>
        <v>523</v>
      </c>
      <c r="K173" s="93">
        <f>IF(AND(OR(Calculations!$E$2="Orkney Health Board",Calculations!$E$2="Orkney Islands Local Authority"),$F173=1),0,IF(AND(OR(Calculations!$E$2="Shetland Health Board",Calculations!$E$2="Western Isles Health Board",Calculations!$E$2="Shetland Islands Local Authority",Calculations!$E$2="Eilean Siar Local Authority"),OR($F173=1,$F173=5)),0,new_ci(VALUE(LEFT(Options!$B$24,2)),$C173,$E173,$F173,2016,$I173,1,$H173,$G173*$H173,Options!$B$8)))</f>
        <v>292.06013004639999</v>
      </c>
      <c r="L173" s="94">
        <f>IF(AND(OR(Calculations!$E$2="Orkney Health Board",Calculations!$E$2="Orkney Islands Local Authority"),$F173=1),0,IF(AND(OR(Calculations!$E$2="Shetland Health Board",Calculations!$E$2="Western Isles Health Board",Calculations!$E$2="Shetland Islands Local Authority",Calculations!$E$2="Eilean Siar Local Authority"),OR($F173=1,$F173=5)),0,new_ci(VALUE(LEFT(Options!$B$24,2)),$C173,$E173,$F173,2016,$I173+$J173,1,$H173,$G173*$H173,Options!$B$8)))</f>
        <v>282.18445760169999</v>
      </c>
      <c r="M173" s="87">
        <f>IF(AND(OR(Calculations!$E$2="Orkney Health Board",Calculations!$E$2="Orkney Islands Local Authority"),$F173=1),0,IF(AND(OR(Calculations!$E$2="Shetland Health Board",Calculations!$E$2="Western Isles Health Board",Calculations!$E$2="Shetland Islands Local Authority",Calculations!$E$2="Eilean Siar Local Authority"),OR($F173=1,$F173=5)),0,new_yllv2(VALUE(LEFT(Options!$B$24,2)),$C173,$D173,$E173,$F173,2016,$I173,1,$H173,$G173*$H173,Options!$B$8)))</f>
        <v>671.73917528710001</v>
      </c>
      <c r="N173" s="88">
        <f>IF(AND(OR(Calculations!$E$2="Orkney Health Board",Calculations!$E$2="Orkney Islands Local Authority"),$F173=1),0,IF(AND(OR(Calculations!$E$2="Shetland Health Board",Calculations!$E$2="Western Isles Health Board",Calculations!$E$2="Shetland Islands Local Authority",Calculations!$E$2="Eilean Siar Local Authority"),OR($F173=1,$F173=5)),0,new_yllv2(VALUE(LEFT(Options!$B$24,2)),$C173,$D173,$E173,$F173,2016,$I173+$J173,1,$H173,$G173*$H173,Options!$B$8)))</f>
        <v>649.02509903730004</v>
      </c>
      <c r="O173" s="94">
        <f>IF(AND(OR(Calculations!$E$2="Orkney Health Board",Calculations!$E$2="Orkney Islands Local Authority"),$F173=1),0,IF(AND(OR(Calculations!$E$2="Shetland Health Board",Calculations!$E$2="Western Isles Health Board",Calculations!$E$2="Shetland Islands Local Authority",Calculations!$E$2="Eilean Siar Local Authority"),OR($F173=1,$F173=5)),0,hosp_count(VALUE(LEFT(Options!$B$24,2)),$C173,$E173,$F173,2016,$I173,1,$H173,$G173*$H173, Options!$B$8)))</f>
        <v>2489.2981891170998</v>
      </c>
      <c r="P173" s="94">
        <f>IF(AND(OR(Calculations!$E$2="Orkney Health Board",Calculations!$E$2="Orkney Islands Local Authority"),$F173=1),0,IF(AND(OR(Calculations!$E$2="Shetland Health Board",Calculations!$E$2="Western Isles Health Board",Calculations!$E$2="Shetland Islands Local Authority",Calculations!$E$2="Eilean Siar Local Authority"),OR($F173=1,$F173=5)),0,hosp_count(VALUE(LEFT(Options!$B$24,2)),$C173,$E173,$F173,2016,$I173+$J173,1,$H173,$G173*$H173, Options!$B$8)))</f>
        <v>2473.6921444192999</v>
      </c>
      <c r="Q173" s="87">
        <f>IF(AND(OR(Calculations!$E$2="Orkney Health Board",Calculations!$E$2="Orkney Islands Local Authority"),$F173=1),0,IF(AND(OR(Calculations!$E$2="Shetland Health Board",Calculations!$E$2="Western Isles Health Board",Calculations!$E$2="Shetland Islands Local Authority",Calculations!$E$2="Eilean Siar Local Authority"),OR($F173=1,$F173=5)),0,prem_mort(VALUE(LEFT(Options!$B$24,2)),$C173,$E173,$F173,2016,$I173,1,$H173,$G173*$H173,Options!$B$8)))</f>
        <v>0</v>
      </c>
      <c r="R173" s="88">
        <f>IF(AND(OR(Calculations!$E$2="Orkney Health Board",Calculations!$E$2="Orkney Islands Local Authority"),$F173=1),0,IF(AND(OR(Calculations!$E$2="Shetland Health Board",Calculations!$E$2="Western Isles Health Board",Calculations!$E$2="Shetland Islands Local Authority",Calculations!$E$2="Eilean Siar Local Authority"),OR($F173=1,$F173=5)),0,prem_mort(VALUE(LEFT(Options!$B$24,2)),$C173,$E173,$F173,2016,$I173+$J173,1,$H173,$G173*$H173,Options!$B$8)))</f>
        <v>0</v>
      </c>
      <c r="S173" s="87">
        <f t="shared" si="150"/>
        <v>11263.406480771306</v>
      </c>
      <c r="T173" s="80">
        <f t="shared" si="151"/>
        <v>10882.547535738526</v>
      </c>
      <c r="U173" s="80">
        <f t="shared" si="152"/>
        <v>25905.86869599306</v>
      </c>
      <c r="V173" s="80">
        <f t="shared" si="153"/>
        <v>25029.891979841883</v>
      </c>
      <c r="W173" s="80">
        <f t="shared" si="154"/>
        <v>96000.70147</v>
      </c>
      <c r="X173" s="80">
        <f t="shared" si="155"/>
        <v>95398.848608534521</v>
      </c>
      <c r="Y173" s="80">
        <f t="shared" si="156"/>
        <v>0</v>
      </c>
      <c r="Z173" s="88">
        <f t="shared" si="157"/>
        <v>0</v>
      </c>
      <c r="AA173" s="87">
        <f t="shared" si="158"/>
        <v>11263406.480771305</v>
      </c>
      <c r="AB173" s="80">
        <f t="shared" si="159"/>
        <v>10882547.535738526</v>
      </c>
      <c r="AC173" s="80">
        <f t="shared" si="144"/>
        <v>25905868.695993058</v>
      </c>
      <c r="AD173" s="80">
        <f t="shared" si="145"/>
        <v>25029891.979841884</v>
      </c>
      <c r="AE173" s="80">
        <f t="shared" si="160"/>
        <v>96000701.469999999</v>
      </c>
      <c r="AF173" s="80">
        <f t="shared" si="161"/>
        <v>95398848.608534515</v>
      </c>
      <c r="AG173" s="80">
        <f t="shared" si="162"/>
        <v>0</v>
      </c>
      <c r="AH173" s="80">
        <f t="shared" si="163"/>
        <v>0</v>
      </c>
      <c r="AI173" s="88">
        <v>1000</v>
      </c>
      <c r="AJ173" s="135"/>
      <c r="AK173" s="136"/>
      <c r="AL173" s="80"/>
      <c r="AM173" s="80"/>
      <c r="AN173" s="136"/>
      <c r="AO173" s="136"/>
      <c r="AP173" s="80"/>
      <c r="AQ173" s="88"/>
    </row>
    <row r="174" spans="1:43" hidden="1" x14ac:dyDescent="0.35">
      <c r="B174" s="5" t="s">
        <v>83</v>
      </c>
      <c r="C174" s="15">
        <v>2.0384007</v>
      </c>
      <c r="D174" s="15">
        <v>81.468401</v>
      </c>
      <c r="E174" t="s">
        <v>171</v>
      </c>
      <c r="F174">
        <v>4</v>
      </c>
      <c r="G174" s="15">
        <f>HLOOKUP(Calculations!$E$2,'Prevalence Rates'!$C$3:$BC$249,'Prevalence Rates'!$BD174,FALSE)</f>
        <v>0</v>
      </c>
      <c r="H174">
        <f>HLOOKUP(Calculations!$E$2,'Population 2016'!$C$3:$BC$249,'Population 2016'!BD174,FALSE)</f>
        <v>0</v>
      </c>
      <c r="I174">
        <v>0</v>
      </c>
      <c r="J174">
        <f>HLOOKUP(Results!E$4,Targeting!$C$3:$F$249,Targeting!$G174,FALSE)</f>
        <v>0</v>
      </c>
      <c r="K174" s="89" t="e">
        <f>IF(AND(OR(Calculations!$E$2="Orkney Health Board",Calculations!$E$2="Orkney Islands Local Authority"),$F174=1),0,IF(AND(OR(Calculations!$E$2="Shetland Health Board",Calculations!$E$2="Western Isles Health Board",Calculations!$E$2="Shetland Islands Local Authority",Calculations!$E$2="Eilean Siar Local Authority"),OR($F174=1,$F174=5)),0,new_ci(VALUE(LEFT(Options!$B$24,2)),$C174,$E174,$F174,2016,$I174,1,$H174,$G174*$H174,Options!$B$8)))</f>
        <v>#VALUE!</v>
      </c>
      <c r="L174" s="90" t="e">
        <f>IF(AND(OR(Calculations!$E$2="Orkney Health Board",Calculations!$E$2="Orkney Islands Local Authority"),$F174=1),0,IF(AND(OR(Calculations!$E$2="Shetland Health Board",Calculations!$E$2="Western Isles Health Board",Calculations!$E$2="Shetland Islands Local Authority",Calculations!$E$2="Eilean Siar Local Authority"),OR($F174=1,$F174=5)),0,new_ci(VALUE(LEFT(Options!$B$24,2)),$C174,$E174,$F174,2016,$I174+$J174,1,$H174,$G174*$H174,Options!$B$8)))</f>
        <v>#VALUE!</v>
      </c>
      <c r="M174" s="83" t="e">
        <f>IF(AND(OR(Calculations!$E$2="Orkney Health Board",Calculations!$E$2="Orkney Islands Local Authority"),$F174=1),0,IF(AND(OR(Calculations!$E$2="Shetland Health Board",Calculations!$E$2="Western Isles Health Board",Calculations!$E$2="Shetland Islands Local Authority",Calculations!$E$2="Eilean Siar Local Authority"),OR($F174=1,$F174=5)),0,new_yllv2(VALUE(LEFT(Options!$B$24,2)),$C174,$D174,$E174,$F174,2016,$I174,1,$H174,$G174*$H174,Options!$B$8)))</f>
        <v>#VALUE!</v>
      </c>
      <c r="N174" s="84" t="e">
        <f>IF(AND(OR(Calculations!$E$2="Orkney Health Board",Calculations!$E$2="Orkney Islands Local Authority"),$F174=1),0,IF(AND(OR(Calculations!$E$2="Shetland Health Board",Calculations!$E$2="Western Isles Health Board",Calculations!$E$2="Shetland Islands Local Authority",Calculations!$E$2="Eilean Siar Local Authority"),OR($F174=1,$F174=5)),0,new_yllv2(VALUE(LEFT(Options!$B$24,2)),$C174,$D174,$E174,$F174,2016,$I174+$J174,1,$H174,$G174*$H174,Options!$B$8)))</f>
        <v>#VALUE!</v>
      </c>
      <c r="O174" s="90" t="e">
        <f>IF(AND(OR(Calculations!$E$2="Orkney Health Board",Calculations!$E$2="Orkney Islands Local Authority"),$F174=1),0,IF(AND(OR(Calculations!$E$2="Shetland Health Board",Calculations!$E$2="Western Isles Health Board",Calculations!$E$2="Shetland Islands Local Authority",Calculations!$E$2="Eilean Siar Local Authority"),OR($F174=1,$F174=5)),0,hosp_count(VALUE(LEFT(Options!$B$24,2)),$C174,$E174,$F174,2016,$I174,1,$H174,$G174*$H174, Options!$B$8)))</f>
        <v>#VALUE!</v>
      </c>
      <c r="P174" s="90" t="e">
        <f>IF(AND(OR(Calculations!$E$2="Orkney Health Board",Calculations!$E$2="Orkney Islands Local Authority"),$F174=1),0,IF(AND(OR(Calculations!$E$2="Shetland Health Board",Calculations!$E$2="Western Isles Health Board",Calculations!$E$2="Shetland Islands Local Authority",Calculations!$E$2="Eilean Siar Local Authority"),OR($F174=1,$F174=5)),0,hosp_count(VALUE(LEFT(Options!$B$24,2)),$C174,$E174,$F174,2016,$I174+$J174,1,$H174,$G174*$H174, Options!$B$8)))</f>
        <v>#VALUE!</v>
      </c>
      <c r="Q174" s="83" t="e">
        <f>IF(AND(OR(Calculations!$E$2="Orkney Health Board",Calculations!$E$2="Orkney Islands Local Authority"),$F174=1),0,IF(AND(OR(Calculations!$E$2="Shetland Health Board",Calculations!$E$2="Western Isles Health Board",Calculations!$E$2="Shetland Islands Local Authority",Calculations!$E$2="Eilean Siar Local Authority"),OR($F174=1,$F174=5)),0,prem_mort(VALUE(LEFT(Options!$B$24,2)),$C174,$E174,$F174,2016,$I174,1,$H174,$G174*$H174,Options!$B$8)))</f>
        <v>#VALUE!</v>
      </c>
      <c r="R174" s="84" t="e">
        <f>IF(AND(OR(Calculations!$E$2="Orkney Health Board",Calculations!$E$2="Orkney Islands Local Authority"),$F174=1),0,IF(AND(OR(Calculations!$E$2="Shetland Health Board",Calculations!$E$2="Western Isles Health Board",Calculations!$E$2="Shetland Islands Local Authority",Calculations!$E$2="Eilean Siar Local Authority"),OR($F174=1,$F174=5)),0,prem_mort(VALUE(LEFT(Options!$B$24,2)),$C174,$E174,$F174,2016,$I174+$J174,1,$H174,$G174*$H174,Options!$B$8)))</f>
        <v>#VALUE!</v>
      </c>
      <c r="S174" s="83" t="e">
        <f t="shared" si="150"/>
        <v>#VALUE!</v>
      </c>
      <c r="T174" s="75" t="e">
        <f t="shared" si="151"/>
        <v>#VALUE!</v>
      </c>
      <c r="U174" s="75" t="e">
        <f t="shared" si="152"/>
        <v>#VALUE!</v>
      </c>
      <c r="V174" s="75" t="e">
        <f t="shared" si="153"/>
        <v>#VALUE!</v>
      </c>
      <c r="W174" s="75" t="e">
        <f t="shared" si="154"/>
        <v>#VALUE!</v>
      </c>
      <c r="X174" s="75" t="e">
        <f t="shared" si="155"/>
        <v>#VALUE!</v>
      </c>
      <c r="Y174" s="75" t="e">
        <f t="shared" si="156"/>
        <v>#VALUE!</v>
      </c>
      <c r="Z174" s="84" t="e">
        <f t="shared" si="157"/>
        <v>#VALUE!</v>
      </c>
      <c r="AA174" s="83" t="e">
        <f t="shared" si="158"/>
        <v>#VALUE!</v>
      </c>
      <c r="AB174" s="75" t="e">
        <f t="shared" si="159"/>
        <v>#VALUE!</v>
      </c>
      <c r="AC174" s="75" t="e">
        <f t="shared" si="144"/>
        <v>#VALUE!</v>
      </c>
      <c r="AD174" s="75" t="e">
        <f t="shared" si="145"/>
        <v>#VALUE!</v>
      </c>
      <c r="AE174" s="75" t="e">
        <f t="shared" si="160"/>
        <v>#VALUE!</v>
      </c>
      <c r="AF174" s="75" t="e">
        <f t="shared" si="161"/>
        <v>#VALUE!</v>
      </c>
      <c r="AG174" s="75" t="e">
        <f t="shared" si="162"/>
        <v>#VALUE!</v>
      </c>
      <c r="AH174" s="75" t="e">
        <f t="shared" si="163"/>
        <v>#VALUE!</v>
      </c>
      <c r="AI174" s="84">
        <v>5000</v>
      </c>
      <c r="AJ174" s="133"/>
      <c r="AK174" s="134"/>
      <c r="AL174" s="75"/>
      <c r="AM174" s="75"/>
      <c r="AN174" s="134"/>
      <c r="AO174" s="134"/>
      <c r="AP174" s="75"/>
      <c r="AQ174" s="84"/>
    </row>
    <row r="175" spans="1:43" hidden="1" x14ac:dyDescent="0.35">
      <c r="B175" s="5" t="s">
        <v>61</v>
      </c>
      <c r="C175" s="15">
        <v>6.9792794999999996</v>
      </c>
      <c r="D175" s="15">
        <v>81.439279999999997</v>
      </c>
      <c r="E175" t="s">
        <v>171</v>
      </c>
      <c r="F175">
        <v>4</v>
      </c>
      <c r="G175" s="15">
        <f>HLOOKUP(Calculations!$E$2,'Prevalence Rates'!$C$3:$BC$249,'Prevalence Rates'!$BD175,FALSE)</f>
        <v>0</v>
      </c>
      <c r="H175">
        <f>HLOOKUP(Calculations!$E$2,'Population 2016'!$C$3:$BC$249,'Population 2016'!BD175,FALSE)</f>
        <v>0</v>
      </c>
      <c r="I175">
        <v>0</v>
      </c>
      <c r="J175">
        <f>HLOOKUP(Results!E$4,Targeting!$C$3:$F$249,Targeting!$G175,FALSE)</f>
        <v>0</v>
      </c>
      <c r="K175" s="89" t="e">
        <f>IF(AND(OR(Calculations!$E$2="Orkney Health Board",Calculations!$E$2="Orkney Islands Local Authority"),$F175=1),0,IF(AND(OR(Calculations!$E$2="Shetland Health Board",Calculations!$E$2="Western Isles Health Board",Calculations!$E$2="Shetland Islands Local Authority",Calculations!$E$2="Eilean Siar Local Authority"),OR($F175=1,$F175=5)),0,new_ci(VALUE(LEFT(Options!$B$24,2)),$C175,$E175,$F175,2016,$I175,1,$H175,$G175*$H175,Options!$B$8)))</f>
        <v>#VALUE!</v>
      </c>
      <c r="L175" s="90" t="e">
        <f>IF(AND(OR(Calculations!$E$2="Orkney Health Board",Calculations!$E$2="Orkney Islands Local Authority"),$F175=1),0,IF(AND(OR(Calculations!$E$2="Shetland Health Board",Calculations!$E$2="Western Isles Health Board",Calculations!$E$2="Shetland Islands Local Authority",Calculations!$E$2="Eilean Siar Local Authority"),OR($F175=1,$F175=5)),0,new_ci(VALUE(LEFT(Options!$B$24,2)),$C175,$E175,$F175,2016,$I175+$J175,1,$H175,$G175*$H175,Options!$B$8)))</f>
        <v>#VALUE!</v>
      </c>
      <c r="M175" s="83" t="e">
        <f>IF(AND(OR(Calculations!$E$2="Orkney Health Board",Calculations!$E$2="Orkney Islands Local Authority"),$F175=1),0,IF(AND(OR(Calculations!$E$2="Shetland Health Board",Calculations!$E$2="Western Isles Health Board",Calculations!$E$2="Shetland Islands Local Authority",Calculations!$E$2="Eilean Siar Local Authority"),OR($F175=1,$F175=5)),0,new_yllv2(VALUE(LEFT(Options!$B$24,2)),$C175,$D175,$E175,$F175,2016,$I175,1,$H175,$G175*$H175,Options!$B$8)))</f>
        <v>#VALUE!</v>
      </c>
      <c r="N175" s="84" t="e">
        <f>IF(AND(OR(Calculations!$E$2="Orkney Health Board",Calculations!$E$2="Orkney Islands Local Authority"),$F175=1),0,IF(AND(OR(Calculations!$E$2="Shetland Health Board",Calculations!$E$2="Western Isles Health Board",Calculations!$E$2="Shetland Islands Local Authority",Calculations!$E$2="Eilean Siar Local Authority"),OR($F175=1,$F175=5)),0,new_yllv2(VALUE(LEFT(Options!$B$24,2)),$C175,$D175,$E175,$F175,2016,$I175+$J175,1,$H175,$G175*$H175,Options!$B$8)))</f>
        <v>#VALUE!</v>
      </c>
      <c r="O175" s="90" t="e">
        <f>IF(AND(OR(Calculations!$E$2="Orkney Health Board",Calculations!$E$2="Orkney Islands Local Authority"),$F175=1),0,IF(AND(OR(Calculations!$E$2="Shetland Health Board",Calculations!$E$2="Western Isles Health Board",Calculations!$E$2="Shetland Islands Local Authority",Calculations!$E$2="Eilean Siar Local Authority"),OR($F175=1,$F175=5)),0,hosp_count(VALUE(LEFT(Options!$B$24,2)),$C175,$E175,$F175,2016,$I175,1,$H175,$G175*$H175, Options!$B$8)))</f>
        <v>#VALUE!</v>
      </c>
      <c r="P175" s="90" t="e">
        <f>IF(AND(OR(Calculations!$E$2="Orkney Health Board",Calculations!$E$2="Orkney Islands Local Authority"),$F175=1),0,IF(AND(OR(Calculations!$E$2="Shetland Health Board",Calculations!$E$2="Western Isles Health Board",Calculations!$E$2="Shetland Islands Local Authority",Calculations!$E$2="Eilean Siar Local Authority"),OR($F175=1,$F175=5)),0,hosp_count(VALUE(LEFT(Options!$B$24,2)),$C175,$E175,$F175,2016,$I175+$J175,1,$H175,$G175*$H175, Options!$B$8)))</f>
        <v>#VALUE!</v>
      </c>
      <c r="Q175" s="83" t="e">
        <f>IF(AND(OR(Calculations!$E$2="Orkney Health Board",Calculations!$E$2="Orkney Islands Local Authority"),$F175=1),0,IF(AND(OR(Calculations!$E$2="Shetland Health Board",Calculations!$E$2="Western Isles Health Board",Calculations!$E$2="Shetland Islands Local Authority",Calculations!$E$2="Eilean Siar Local Authority"),OR($F175=1,$F175=5)),0,prem_mort(VALUE(LEFT(Options!$B$24,2)),$C175,$E175,$F175,2016,$I175,1,$H175,$G175*$H175,Options!$B$8)))</f>
        <v>#VALUE!</v>
      </c>
      <c r="R175" s="84" t="e">
        <f>IF(AND(OR(Calculations!$E$2="Orkney Health Board",Calculations!$E$2="Orkney Islands Local Authority"),$F175=1),0,IF(AND(OR(Calculations!$E$2="Shetland Health Board",Calculations!$E$2="Western Isles Health Board",Calculations!$E$2="Shetland Islands Local Authority",Calculations!$E$2="Eilean Siar Local Authority"),OR($F175=1,$F175=5)),0,prem_mort(VALUE(LEFT(Options!$B$24,2)),$C175,$E175,$F175,2016,$I175+$J175,1,$H175,$G175*$H175,Options!$B$8)))</f>
        <v>#VALUE!</v>
      </c>
      <c r="S175" s="83" t="e">
        <f t="shared" si="150"/>
        <v>#VALUE!</v>
      </c>
      <c r="T175" s="75" t="e">
        <f t="shared" si="151"/>
        <v>#VALUE!</v>
      </c>
      <c r="U175" s="75" t="e">
        <f t="shared" si="152"/>
        <v>#VALUE!</v>
      </c>
      <c r="V175" s="75" t="e">
        <f t="shared" si="153"/>
        <v>#VALUE!</v>
      </c>
      <c r="W175" s="75" t="e">
        <f t="shared" si="154"/>
        <v>#VALUE!</v>
      </c>
      <c r="X175" s="75" t="e">
        <f t="shared" si="155"/>
        <v>#VALUE!</v>
      </c>
      <c r="Y175" s="75" t="e">
        <f t="shared" si="156"/>
        <v>#VALUE!</v>
      </c>
      <c r="Z175" s="84" t="e">
        <f t="shared" si="157"/>
        <v>#VALUE!</v>
      </c>
      <c r="AA175" s="83" t="e">
        <f t="shared" si="158"/>
        <v>#VALUE!</v>
      </c>
      <c r="AB175" s="75" t="e">
        <f t="shared" si="159"/>
        <v>#VALUE!</v>
      </c>
      <c r="AC175" s="75" t="e">
        <f t="shared" si="144"/>
        <v>#VALUE!</v>
      </c>
      <c r="AD175" s="75" t="e">
        <f t="shared" si="145"/>
        <v>#VALUE!</v>
      </c>
      <c r="AE175" s="75" t="e">
        <f t="shared" si="160"/>
        <v>#VALUE!</v>
      </c>
      <c r="AF175" s="75" t="e">
        <f t="shared" si="161"/>
        <v>#VALUE!</v>
      </c>
      <c r="AG175" s="75" t="e">
        <f t="shared" si="162"/>
        <v>#VALUE!</v>
      </c>
      <c r="AH175" s="75" t="e">
        <f t="shared" si="163"/>
        <v>#VALUE!</v>
      </c>
      <c r="AI175" s="84">
        <v>5500</v>
      </c>
      <c r="AJ175" s="133"/>
      <c r="AK175" s="134"/>
      <c r="AL175" s="75"/>
      <c r="AM175" s="75"/>
      <c r="AN175" s="134"/>
      <c r="AO175" s="134"/>
      <c r="AP175" s="75"/>
      <c r="AQ175" s="84"/>
    </row>
    <row r="176" spans="1:43" hidden="1" x14ac:dyDescent="0.35">
      <c r="A176" s="4"/>
      <c r="B176" s="5" t="s">
        <v>78</v>
      </c>
      <c r="C176" s="15">
        <v>12.478312000000001</v>
      </c>
      <c r="D176" s="15">
        <v>81.948309999999992</v>
      </c>
      <c r="E176" t="s">
        <v>171</v>
      </c>
      <c r="F176">
        <v>4</v>
      </c>
      <c r="G176" s="15">
        <f>HLOOKUP(Calculations!$E$2,'Prevalence Rates'!$C$3:$BC$249,'Prevalence Rates'!$BD176,FALSE)</f>
        <v>0</v>
      </c>
      <c r="H176">
        <f>HLOOKUP(Calculations!$E$2,'Population 2016'!$C$3:$BC$249,'Population 2016'!BD176,FALSE)</f>
        <v>0</v>
      </c>
      <c r="I176">
        <v>0</v>
      </c>
      <c r="J176">
        <f>HLOOKUP(Results!E$4,Targeting!$C$3:$F$249,Targeting!$G176,FALSE)</f>
        <v>0</v>
      </c>
      <c r="K176" s="89" t="e">
        <f>IF(AND(OR(Calculations!$E$2="Orkney Health Board",Calculations!$E$2="Orkney Islands Local Authority"),$F176=1),0,IF(AND(OR(Calculations!$E$2="Shetland Health Board",Calculations!$E$2="Western Isles Health Board",Calculations!$E$2="Shetland Islands Local Authority",Calculations!$E$2="Eilean Siar Local Authority"),OR($F176=1,$F176=5)),0,new_ci(VALUE(LEFT(Options!$B$24,2)),$C176,$E176,$F176,2016,$I176,1,$H176,$G176*$H176,Options!$B$8)))</f>
        <v>#VALUE!</v>
      </c>
      <c r="L176" s="90" t="e">
        <f>IF(AND(OR(Calculations!$E$2="Orkney Health Board",Calculations!$E$2="Orkney Islands Local Authority"),$F176=1),0,IF(AND(OR(Calculations!$E$2="Shetland Health Board",Calculations!$E$2="Western Isles Health Board",Calculations!$E$2="Shetland Islands Local Authority",Calculations!$E$2="Eilean Siar Local Authority"),OR($F176=1,$F176=5)),0,new_ci(VALUE(LEFT(Options!$B$24,2)),$C176,$E176,$F176,2016,$I176+$J176,1,$H176,$G176*$H176,Options!$B$8)))</f>
        <v>#VALUE!</v>
      </c>
      <c r="M176" s="83" t="e">
        <f>IF(AND(OR(Calculations!$E$2="Orkney Health Board",Calculations!$E$2="Orkney Islands Local Authority"),$F176=1),0,IF(AND(OR(Calculations!$E$2="Shetland Health Board",Calculations!$E$2="Western Isles Health Board",Calculations!$E$2="Shetland Islands Local Authority",Calculations!$E$2="Eilean Siar Local Authority"),OR($F176=1,$F176=5)),0,new_yllv2(VALUE(LEFT(Options!$B$24,2)),$C176,$D176,$E176,$F176,2016,$I176,1,$H176,$G176*$H176,Options!$B$8)))</f>
        <v>#VALUE!</v>
      </c>
      <c r="N176" s="84" t="e">
        <f>IF(AND(OR(Calculations!$E$2="Orkney Health Board",Calculations!$E$2="Orkney Islands Local Authority"),$F176=1),0,IF(AND(OR(Calculations!$E$2="Shetland Health Board",Calculations!$E$2="Western Isles Health Board",Calculations!$E$2="Shetland Islands Local Authority",Calculations!$E$2="Eilean Siar Local Authority"),OR($F176=1,$F176=5)),0,new_yllv2(VALUE(LEFT(Options!$B$24,2)),$C176,$D176,$E176,$F176,2016,$I176+$J176,1,$H176,$G176*$H176,Options!$B$8)))</f>
        <v>#VALUE!</v>
      </c>
      <c r="O176" s="90" t="e">
        <f>IF(AND(OR(Calculations!$E$2="Orkney Health Board",Calculations!$E$2="Orkney Islands Local Authority"),$F176=1),0,IF(AND(OR(Calculations!$E$2="Shetland Health Board",Calculations!$E$2="Western Isles Health Board",Calculations!$E$2="Shetland Islands Local Authority",Calculations!$E$2="Eilean Siar Local Authority"),OR($F176=1,$F176=5)),0,hosp_count(VALUE(LEFT(Options!$B$24,2)),$C176,$E176,$F176,2016,$I176,1,$H176,$G176*$H176, Options!$B$8)))</f>
        <v>#VALUE!</v>
      </c>
      <c r="P176" s="90" t="e">
        <f>IF(AND(OR(Calculations!$E$2="Orkney Health Board",Calculations!$E$2="Orkney Islands Local Authority"),$F176=1),0,IF(AND(OR(Calculations!$E$2="Shetland Health Board",Calculations!$E$2="Western Isles Health Board",Calculations!$E$2="Shetland Islands Local Authority",Calculations!$E$2="Eilean Siar Local Authority"),OR($F176=1,$F176=5)),0,hosp_count(VALUE(LEFT(Options!$B$24,2)),$C176,$E176,$F176,2016,$I176+$J176,1,$H176,$G176*$H176, Options!$B$8)))</f>
        <v>#VALUE!</v>
      </c>
      <c r="Q176" s="83" t="e">
        <f>IF(AND(OR(Calculations!$E$2="Orkney Health Board",Calculations!$E$2="Orkney Islands Local Authority"),$F176=1),0,IF(AND(OR(Calculations!$E$2="Shetland Health Board",Calculations!$E$2="Western Isles Health Board",Calculations!$E$2="Shetland Islands Local Authority",Calculations!$E$2="Eilean Siar Local Authority"),OR($F176=1,$F176=5)),0,prem_mort(VALUE(LEFT(Options!$B$24,2)),$C176,$E176,$F176,2016,$I176,1,$H176,$G176*$H176,Options!$B$8)))</f>
        <v>#VALUE!</v>
      </c>
      <c r="R176" s="84" t="e">
        <f>IF(AND(OR(Calculations!$E$2="Orkney Health Board",Calculations!$E$2="Orkney Islands Local Authority"),$F176=1),0,IF(AND(OR(Calculations!$E$2="Shetland Health Board",Calculations!$E$2="Western Isles Health Board",Calculations!$E$2="Shetland Islands Local Authority",Calculations!$E$2="Eilean Siar Local Authority"),OR($F176=1,$F176=5)),0,prem_mort(VALUE(LEFT(Options!$B$24,2)),$C176,$E176,$F176,2016,$I176+$J176,1,$H176,$G176*$H176,Options!$B$8)))</f>
        <v>#VALUE!</v>
      </c>
      <c r="S176" s="83" t="e">
        <f t="shared" si="150"/>
        <v>#VALUE!</v>
      </c>
      <c r="T176" s="75" t="e">
        <f t="shared" si="151"/>
        <v>#VALUE!</v>
      </c>
      <c r="U176" s="75" t="e">
        <f t="shared" si="152"/>
        <v>#VALUE!</v>
      </c>
      <c r="V176" s="75" t="e">
        <f t="shared" si="153"/>
        <v>#VALUE!</v>
      </c>
      <c r="W176" s="75" t="e">
        <f t="shared" si="154"/>
        <v>#VALUE!</v>
      </c>
      <c r="X176" s="75" t="e">
        <f t="shared" si="155"/>
        <v>#VALUE!</v>
      </c>
      <c r="Y176" s="75" t="e">
        <f t="shared" si="156"/>
        <v>#VALUE!</v>
      </c>
      <c r="Z176" s="84" t="e">
        <f t="shared" si="157"/>
        <v>#VALUE!</v>
      </c>
      <c r="AA176" s="83" t="e">
        <f t="shared" si="158"/>
        <v>#VALUE!</v>
      </c>
      <c r="AB176" s="75" t="e">
        <f t="shared" si="159"/>
        <v>#VALUE!</v>
      </c>
      <c r="AC176" s="75" t="e">
        <f t="shared" si="144"/>
        <v>#VALUE!</v>
      </c>
      <c r="AD176" s="75" t="e">
        <f t="shared" si="145"/>
        <v>#VALUE!</v>
      </c>
      <c r="AE176" s="75" t="e">
        <f t="shared" si="160"/>
        <v>#VALUE!</v>
      </c>
      <c r="AF176" s="75" t="e">
        <f t="shared" si="161"/>
        <v>#VALUE!</v>
      </c>
      <c r="AG176" s="75" t="e">
        <f t="shared" si="162"/>
        <v>#VALUE!</v>
      </c>
      <c r="AH176" s="75" t="e">
        <f t="shared" si="163"/>
        <v>#VALUE!</v>
      </c>
      <c r="AI176" s="84">
        <v>6600</v>
      </c>
      <c r="AJ176" s="133"/>
      <c r="AK176" s="134"/>
      <c r="AL176" s="75"/>
      <c r="AM176" s="75"/>
      <c r="AN176" s="134"/>
      <c r="AO176" s="134"/>
      <c r="AP176" s="75"/>
      <c r="AQ176" s="84"/>
    </row>
    <row r="177" spans="1:43" x14ac:dyDescent="0.35">
      <c r="A177" t="s">
        <v>136</v>
      </c>
      <c r="B177" s="5" t="s">
        <v>62</v>
      </c>
      <c r="C177" s="15">
        <v>17.570053000000001</v>
      </c>
      <c r="D177" s="15">
        <v>81.100049999999996</v>
      </c>
      <c r="E177" t="s">
        <v>171</v>
      </c>
      <c r="F177">
        <v>4</v>
      </c>
      <c r="G177" s="15">
        <f>HLOOKUP(Calculations!$E$2,'Prevalence Rates'!$C$3:$BC$249,'Prevalence Rates'!$BD177,FALSE)</f>
        <v>0.10694697509107835</v>
      </c>
      <c r="H177">
        <f>HLOOKUP(Calculations!$E$2,'Population 2016'!$C$3:$BC$249,'Population 2016'!BD177,FALSE)</f>
        <v>23408</v>
      </c>
      <c r="I177">
        <v>0</v>
      </c>
      <c r="J177">
        <f>HLOOKUP(Results!E$4,Targeting!$C$3:$F$249,Targeting!$G177,FALSE)</f>
        <v>4723</v>
      </c>
      <c r="K177" s="89">
        <f>IF(AND(OR(Calculations!$E$2="Orkney Health Board",Calculations!$E$2="Orkney Islands Local Authority"),$F177=1),0,IF(AND(OR(Calculations!$E$2="Shetland Health Board",Calculations!$E$2="Western Isles Health Board",Calculations!$E$2="Shetland Islands Local Authority",Calculations!$E$2="Eilean Siar Local Authority"),OR($F177=1,$F177=5)),0,new_ci(VALUE(LEFT(Options!$B$24,2)),$C177,$E177,$F177,2016,$I177,1,$H177,$G177*$H177,Options!$B$8)))</f>
        <v>3.3423214656</v>
      </c>
      <c r="L177" s="90">
        <f>IF(AND(OR(Calculations!$E$2="Orkney Health Board",Calculations!$E$2="Orkney Islands Local Authority"),$F177=1),0,IF(AND(OR(Calculations!$E$2="Shetland Health Board",Calculations!$E$2="Western Isles Health Board",Calculations!$E$2="Shetland Islands Local Authority",Calculations!$E$2="Eilean Siar Local Authority"),OR($F177=1,$F177=5)),0,new_ci(VALUE(LEFT(Options!$B$24,2)),$C177,$E177,$F177,2016,$I177+$J177,1,$H177,$G177*$H177,Options!$B$8)))</f>
        <v>3.2036740222</v>
      </c>
      <c r="M177" s="83">
        <f>IF(AND(OR(Calculations!$E$2="Orkney Health Board",Calculations!$E$2="Orkney Islands Local Authority"),$F177=1),0,IF(AND(OR(Calculations!$E$2="Shetland Health Board",Calculations!$E$2="Western Isles Health Board",Calculations!$E$2="Shetland Islands Local Authority",Calculations!$E$2="Eilean Siar Local Authority"),OR($F177=1,$F177=5)),0,new_yllv2(VALUE(LEFT(Options!$B$24,2)),$C177,$D177,$E177,$F177,2016,$I177,1,$H177,$G177*$H177,Options!$B$8)))</f>
        <v>208.99535121700001</v>
      </c>
      <c r="N177" s="84">
        <f>IF(AND(OR(Calculations!$E$2="Orkney Health Board",Calculations!$E$2="Orkney Islands Local Authority"),$F177=1),0,IF(AND(OR(Calculations!$E$2="Shetland Health Board",Calculations!$E$2="Western Isles Health Board",Calculations!$E$2="Shetland Islands Local Authority",Calculations!$E$2="Eilean Siar Local Authority"),OR($F177=1,$F177=5)),0,new_yllv2(VALUE(LEFT(Options!$B$24,2)),$C177,$D177,$E177,$F177,2016,$I177+$J177,1,$H177,$G177*$H177,Options!$B$8)))</f>
        <v>200.32572699709999</v>
      </c>
      <c r="O177" s="90">
        <f>IF(AND(OR(Calculations!$E$2="Orkney Health Board",Calculations!$E$2="Orkney Islands Local Authority"),$F177=1),0,IF(AND(OR(Calculations!$E$2="Shetland Health Board",Calculations!$E$2="Western Isles Health Board",Calculations!$E$2="Shetland Islands Local Authority",Calculations!$E$2="Eilean Siar Local Authority"),OR($F177=1,$F177=5)),0,hosp_count(VALUE(LEFT(Options!$B$24,2)),$C177,$E177,$F177,2016,$I177,1,$H177,$G177*$H177, Options!$B$8)))</f>
        <v>2068.4330629423998</v>
      </c>
      <c r="P177" s="90">
        <f>IF(AND(OR(Calculations!$E$2="Orkney Health Board",Calculations!$E$2="Orkney Islands Local Authority"),$F177=1),0,IF(AND(OR(Calculations!$E$2="Shetland Health Board",Calculations!$E$2="Western Isles Health Board",Calculations!$E$2="Shetland Islands Local Authority",Calculations!$E$2="Eilean Siar Local Authority"),OR($F177=1,$F177=5)),0,hosp_count(VALUE(LEFT(Options!$B$24,2)),$C177,$E177,$F177,2016,$I177+$J177,1,$H177,$G177*$H177, Options!$B$8)))</f>
        <v>2056.0305177953001</v>
      </c>
      <c r="Q177" s="83">
        <f>IF(AND(OR(Calculations!$E$2="Orkney Health Board",Calculations!$E$2="Orkney Islands Local Authority"),$F177=1),0,IF(AND(OR(Calculations!$E$2="Shetland Health Board",Calculations!$E$2="Western Isles Health Board",Calculations!$E$2="Shetland Islands Local Authority",Calculations!$E$2="Eilean Siar Local Authority"),OR($F177=1,$F177=5)),0,prem_mort(VALUE(LEFT(Options!$B$24,2)),$C177,$E177,$F177,2016,$I177,1,$H177,$G177*$H177,Options!$B$8)))</f>
        <v>3.3423214656</v>
      </c>
      <c r="R177" s="84">
        <f>IF(AND(OR(Calculations!$E$2="Orkney Health Board",Calculations!$E$2="Orkney Islands Local Authority"),$F177=1),0,IF(AND(OR(Calculations!$E$2="Shetland Health Board",Calculations!$E$2="Western Isles Health Board",Calculations!$E$2="Shetland Islands Local Authority",Calculations!$E$2="Eilean Siar Local Authority"),OR($F177=1,$F177=5)),0,prem_mort(VALUE(LEFT(Options!$B$24,2)),$C177,$E177,$F177,2016,$I177+$J177,1,$H177,$G177*$H177,Options!$B$8)))</f>
        <v>3.2036740222</v>
      </c>
      <c r="S177" s="83">
        <f t="shared" si="150"/>
        <v>14.278543513328778</v>
      </c>
      <c r="T177" s="75">
        <f t="shared" si="151"/>
        <v>13.686235569890636</v>
      </c>
      <c r="U177" s="75">
        <f t="shared" si="152"/>
        <v>892.83728305280249</v>
      </c>
      <c r="V177" s="75">
        <f t="shared" si="153"/>
        <v>855.80026912636708</v>
      </c>
      <c r="W177" s="75">
        <f t="shared" si="154"/>
        <v>8836.436529999999</v>
      </c>
      <c r="X177" s="75">
        <f t="shared" si="155"/>
        <v>8783.4523145732237</v>
      </c>
      <c r="Y177" s="75">
        <f t="shared" si="156"/>
        <v>14.278543513328778</v>
      </c>
      <c r="Z177" s="84">
        <f t="shared" si="157"/>
        <v>13.686235569890636</v>
      </c>
      <c r="AA177" s="83">
        <f t="shared" si="158"/>
        <v>62825.591458646624</v>
      </c>
      <c r="AB177" s="75">
        <f t="shared" si="159"/>
        <v>60219.436507518796</v>
      </c>
      <c r="AC177" s="75">
        <f t="shared" si="144"/>
        <v>3928484.045432331</v>
      </c>
      <c r="AD177" s="75">
        <f t="shared" si="145"/>
        <v>3765521.184156015</v>
      </c>
      <c r="AE177" s="75">
        <f t="shared" si="160"/>
        <v>38880320.731999993</v>
      </c>
      <c r="AF177" s="75">
        <f t="shared" si="161"/>
        <v>38647190.184122182</v>
      </c>
      <c r="AG177" s="75">
        <f t="shared" si="162"/>
        <v>62825.591458646624</v>
      </c>
      <c r="AH177" s="75">
        <f t="shared" si="163"/>
        <v>60219.436507518796</v>
      </c>
      <c r="AI177" s="84">
        <v>4400</v>
      </c>
      <c r="AJ177" s="133"/>
      <c r="AK177" s="134"/>
      <c r="AL177" s="75"/>
      <c r="AM177" s="75"/>
      <c r="AN177" s="134"/>
      <c r="AO177" s="134"/>
      <c r="AP177" s="75"/>
      <c r="AQ177" s="84"/>
    </row>
    <row r="178" spans="1:43" x14ac:dyDescent="0.35">
      <c r="B178" s="5" t="s">
        <v>63</v>
      </c>
      <c r="C178" s="15">
        <v>22.077057</v>
      </c>
      <c r="D178" s="15">
        <v>81.667060000000006</v>
      </c>
      <c r="E178" t="s">
        <v>171</v>
      </c>
      <c r="F178">
        <v>4</v>
      </c>
      <c r="G178" s="15">
        <f>HLOOKUP(Calculations!$E$2,'Prevalence Rates'!$C$3:$BC$249,'Prevalence Rates'!$BD178,FALSE)</f>
        <v>0.10694697509107835</v>
      </c>
      <c r="H178">
        <f>HLOOKUP(Calculations!$E$2,'Population 2016'!$C$3:$BC$249,'Population 2016'!BD178,FALSE)</f>
        <v>34833</v>
      </c>
      <c r="I178">
        <v>0</v>
      </c>
      <c r="J178">
        <f>HLOOKUP(Results!E$4,Targeting!$C$3:$F$249,Targeting!$G178,FALSE)</f>
        <v>7028</v>
      </c>
      <c r="K178" s="89">
        <f>IF(AND(OR(Calculations!$E$2="Orkney Health Board",Calculations!$E$2="Orkney Islands Local Authority"),$F178=1),0,IF(AND(OR(Calculations!$E$2="Shetland Health Board",Calculations!$E$2="Western Isles Health Board",Calculations!$E$2="Shetland Islands Local Authority",Calculations!$E$2="Eilean Siar Local Authority"),OR($F178=1,$F178=5)),0,new_ci(VALUE(LEFT(Options!$B$24,2)),$C178,$E178,$F178,2016,$I178,1,$H178,$G178*$H178,Options!$B$8)))</f>
        <v>7.2969623549999998</v>
      </c>
      <c r="L178" s="90">
        <f>IF(AND(OR(Calculations!$E$2="Orkney Health Board",Calculations!$E$2="Orkney Islands Local Authority"),$F178=1),0,IF(AND(OR(Calculations!$E$2="Shetland Health Board",Calculations!$E$2="Western Isles Health Board",Calculations!$E$2="Shetland Islands Local Authority",Calculations!$E$2="Eilean Siar Local Authority"),OR($F178=1,$F178=5)),0,new_ci(VALUE(LEFT(Options!$B$24,2)),$C178,$E178,$F178,2016,$I178+$J178,1,$H178,$G178*$H178,Options!$B$8)))</f>
        <v>6.9942966153999997</v>
      </c>
      <c r="M178" s="83">
        <f>IF(AND(OR(Calculations!$E$2="Orkney Health Board",Calculations!$E$2="Orkney Islands Local Authority"),$F178=1),0,IF(AND(OR(Calculations!$E$2="Shetland Health Board",Calculations!$E$2="Western Isles Health Board",Calculations!$E$2="Shetland Islands Local Authority",Calculations!$E$2="Eilean Siar Local Authority"),OR($F178=1,$F178=5)),0,new_yllv2(VALUE(LEFT(Options!$B$24,2)),$C178,$D178,$E178,$F178,2016,$I178,1,$H178,$G178*$H178,Options!$B$8)))</f>
        <v>427.5290462703</v>
      </c>
      <c r="N178" s="84">
        <f>IF(AND(OR(Calculations!$E$2="Orkney Health Board",Calculations!$E$2="Orkney Islands Local Authority"),$F178=1),0,IF(AND(OR(Calculations!$E$2="Shetland Health Board",Calculations!$E$2="Western Isles Health Board",Calculations!$E$2="Shetland Islands Local Authority",Calculations!$E$2="Eilean Siar Local Authority"),OR($F178=1,$F178=5)),0,new_yllv2(VALUE(LEFT(Options!$B$24,2)),$C178,$D178,$E178,$F178,2016,$I178+$J178,1,$H178,$G178*$H178,Options!$B$8)))</f>
        <v>409.79585967920002</v>
      </c>
      <c r="O178" s="90">
        <f>IF(AND(OR(Calculations!$E$2="Orkney Health Board",Calculations!$E$2="Orkney Islands Local Authority"),$F178=1),0,IF(AND(OR(Calculations!$E$2="Shetland Health Board",Calculations!$E$2="Western Isles Health Board",Calculations!$E$2="Shetland Islands Local Authority",Calculations!$E$2="Eilean Siar Local Authority"),OR($F178=1,$F178=5)),0,hosp_count(VALUE(LEFT(Options!$B$24,2)),$C178,$E178,$F178,2016,$I178,1,$H178,$G178*$H178, Options!$B$8)))</f>
        <v>3447.4902269472</v>
      </c>
      <c r="P178" s="90">
        <f>IF(AND(OR(Calculations!$E$2="Orkney Health Board",Calculations!$E$2="Orkney Islands Local Authority"),$F178=1),0,IF(AND(OR(Calculations!$E$2="Shetland Health Board",Calculations!$E$2="Western Isles Health Board",Calculations!$E$2="Shetland Islands Local Authority",Calculations!$E$2="Eilean Siar Local Authority"),OR($F178=1,$F178=5)),0,hosp_count(VALUE(LEFT(Options!$B$24,2)),$C178,$E178,$F178,2016,$I178+$J178,1,$H178,$G178*$H178, Options!$B$8)))</f>
        <v>3426.8193157432001</v>
      </c>
      <c r="Q178" s="83">
        <f>IF(AND(OR(Calculations!$E$2="Orkney Health Board",Calculations!$E$2="Orkney Islands Local Authority"),$F178=1),0,IF(AND(OR(Calculations!$E$2="Shetland Health Board",Calculations!$E$2="Western Isles Health Board",Calculations!$E$2="Shetland Islands Local Authority",Calculations!$E$2="Eilean Siar Local Authority"),OR($F178=1,$F178=5)),0,prem_mort(VALUE(LEFT(Options!$B$24,2)),$C178,$E178,$F178,2016,$I178,1,$H178,$G178*$H178,Options!$B$8)))</f>
        <v>7.2969623549999998</v>
      </c>
      <c r="R178" s="84">
        <f>IF(AND(OR(Calculations!$E$2="Orkney Health Board",Calculations!$E$2="Orkney Islands Local Authority"),$F178=1),0,IF(AND(OR(Calculations!$E$2="Shetland Health Board",Calculations!$E$2="Western Isles Health Board",Calculations!$E$2="Shetland Islands Local Authority",Calculations!$E$2="Eilean Siar Local Authority"),OR($F178=1,$F178=5)),0,prem_mort(VALUE(LEFT(Options!$B$24,2)),$C178,$E178,$F178,2016,$I178+$J178,1,$H178,$G178*$H178,Options!$B$8)))</f>
        <v>6.9942966153999997</v>
      </c>
      <c r="S178" s="83">
        <f t="shared" si="150"/>
        <v>20.948417750409092</v>
      </c>
      <c r="T178" s="75">
        <f t="shared" si="151"/>
        <v>20.079512575431345</v>
      </c>
      <c r="U178" s="75">
        <f t="shared" si="152"/>
        <v>1227.3678588416158</v>
      </c>
      <c r="V178" s="75">
        <f t="shared" si="153"/>
        <v>1176.4587020331296</v>
      </c>
      <c r="W178" s="75">
        <f t="shared" si="154"/>
        <v>9897.1958399999985</v>
      </c>
      <c r="X178" s="75">
        <f t="shared" si="155"/>
        <v>9837.8529433100794</v>
      </c>
      <c r="Y178" s="75">
        <f t="shared" si="156"/>
        <v>20.948417750409092</v>
      </c>
      <c r="Z178" s="84">
        <f t="shared" si="157"/>
        <v>20.079512575431345</v>
      </c>
      <c r="AA178" s="83">
        <f t="shared" si="158"/>
        <v>125690.50650245455</v>
      </c>
      <c r="AB178" s="75">
        <f t="shared" si="159"/>
        <v>120477.07545258806</v>
      </c>
      <c r="AC178" s="75">
        <f t="shared" si="144"/>
        <v>7364207.1530496944</v>
      </c>
      <c r="AD178" s="75">
        <f t="shared" si="145"/>
        <v>7058752.2121987781</v>
      </c>
      <c r="AE178" s="75">
        <f t="shared" si="160"/>
        <v>59383175.039999992</v>
      </c>
      <c r="AF178" s="75">
        <f t="shared" si="161"/>
        <v>59027117.659860477</v>
      </c>
      <c r="AG178" s="75">
        <f t="shared" si="162"/>
        <v>125690.50650245455</v>
      </c>
      <c r="AH178" s="75">
        <f t="shared" si="163"/>
        <v>120477.07545258806</v>
      </c>
      <c r="AI178" s="84">
        <v>6000</v>
      </c>
      <c r="AJ178" s="133"/>
      <c r="AK178" s="134"/>
      <c r="AL178" s="75"/>
      <c r="AM178" s="75"/>
      <c r="AN178" s="134"/>
      <c r="AO178" s="134"/>
      <c r="AP178" s="75"/>
      <c r="AQ178" s="84"/>
    </row>
    <row r="179" spans="1:43" x14ac:dyDescent="0.35">
      <c r="B179" s="5" t="s">
        <v>64</v>
      </c>
      <c r="C179" s="15">
        <v>26.975186999999998</v>
      </c>
      <c r="D179" s="15">
        <v>81.645189999999999</v>
      </c>
      <c r="E179" t="s">
        <v>171</v>
      </c>
      <c r="F179">
        <v>4</v>
      </c>
      <c r="G179" s="15">
        <f>HLOOKUP(Calculations!$E$2,'Prevalence Rates'!$C$3:$BC$249,'Prevalence Rates'!$BD179,FALSE)</f>
        <v>0.16035292011934474</v>
      </c>
      <c r="H179">
        <f>HLOOKUP(Calculations!$E$2,'Population 2016'!$C$3:$BC$249,'Population 2016'!BD179,FALSE)</f>
        <v>33433</v>
      </c>
      <c r="I179">
        <v>0</v>
      </c>
      <c r="J179">
        <f>HLOOKUP(Results!E$4,Targeting!$C$3:$F$249,Targeting!$G179,FALSE)</f>
        <v>6746</v>
      </c>
      <c r="K179" s="89">
        <f>IF(AND(OR(Calculations!$E$2="Orkney Health Board",Calculations!$E$2="Orkney Islands Local Authority"),$F179=1),0,IF(AND(OR(Calculations!$E$2="Shetland Health Board",Calculations!$E$2="Western Isles Health Board",Calculations!$E$2="Shetland Islands Local Authority",Calculations!$E$2="Eilean Siar Local Authority"),OR($F179=1,$F179=5)),0,new_ci(VALUE(LEFT(Options!$B$24,2)),$C179,$E179,$F179,2016,$I179,1,$H179,$G179*$H179,Options!$B$8)))</f>
        <v>10.622609155099999</v>
      </c>
      <c r="L179" s="90">
        <f>IF(AND(OR(Calculations!$E$2="Orkney Health Board",Calculations!$E$2="Orkney Islands Local Authority"),$F179=1),0,IF(AND(OR(Calculations!$E$2="Shetland Health Board",Calculations!$E$2="Western Isles Health Board",Calculations!$E$2="Shetland Islands Local Authority",Calculations!$E$2="Eilean Siar Local Authority"),OR($F179=1,$F179=5)),0,new_ci(VALUE(LEFT(Options!$B$24,2)),$C179,$E179,$F179,2016,$I179+$J179,1,$H179,$G179*$H179,Options!$B$8)))</f>
        <v>10.1985076985</v>
      </c>
      <c r="M179" s="83">
        <f>IF(AND(OR(Calculations!$E$2="Orkney Health Board",Calculations!$E$2="Orkney Islands Local Authority"),$F179=1),0,IF(AND(OR(Calculations!$E$2="Shetland Health Board",Calculations!$E$2="Western Isles Health Board",Calculations!$E$2="Shetland Islands Local Authority",Calculations!$E$2="Eilean Siar Local Authority"),OR($F179=1,$F179=5)),0,new_yllv2(VALUE(LEFT(Options!$B$24,2)),$C179,$D179,$E179,$F179,2016,$I179,1,$H179,$G179*$H179,Options!$B$8)))</f>
        <v>570.11546522200001</v>
      </c>
      <c r="N179" s="84">
        <f>IF(AND(OR(Calculations!$E$2="Orkney Health Board",Calculations!$E$2="Orkney Islands Local Authority"),$F179=1),0,IF(AND(OR(Calculations!$E$2="Shetland Health Board",Calculations!$E$2="Western Isles Health Board",Calculations!$E$2="Shetland Islands Local Authority",Calculations!$E$2="Eilean Siar Local Authority"),OR($F179=1,$F179=5)),0,new_yllv2(VALUE(LEFT(Options!$B$24,2)),$C179,$D179,$E179,$F179,2016,$I179+$J179,1,$H179,$G179*$H179,Options!$B$8)))</f>
        <v>547.35393877399997</v>
      </c>
      <c r="O179" s="90">
        <f>IF(AND(OR(Calculations!$E$2="Orkney Health Board",Calculations!$E$2="Orkney Islands Local Authority"),$F179=1),0,IF(AND(OR(Calculations!$E$2="Shetland Health Board",Calculations!$E$2="Western Isles Health Board",Calculations!$E$2="Shetland Islands Local Authority",Calculations!$E$2="Eilean Siar Local Authority"),OR($F179=1,$F179=5)),0,hosp_count(VALUE(LEFT(Options!$B$24,2)),$C179,$E179,$F179,2016,$I179,1,$H179,$G179*$H179, Options!$B$8)))</f>
        <v>3742.7879046867001</v>
      </c>
      <c r="P179" s="90">
        <f>IF(AND(OR(Calculations!$E$2="Orkney Health Board",Calculations!$E$2="Orkney Islands Local Authority"),$F179=1),0,IF(AND(OR(Calculations!$E$2="Shetland Health Board",Calculations!$E$2="Western Isles Health Board",Calculations!$E$2="Shetland Islands Local Authority",Calculations!$E$2="Eilean Siar Local Authority"),OR($F179=1,$F179=5)),0,hosp_count(VALUE(LEFT(Options!$B$24,2)),$C179,$E179,$F179,2016,$I179+$J179,1,$H179,$G179*$H179, Options!$B$8)))</f>
        <v>3720.6988210619002</v>
      </c>
      <c r="Q179" s="83">
        <f>IF(AND(OR(Calculations!$E$2="Orkney Health Board",Calculations!$E$2="Orkney Islands Local Authority"),$F179=1),0,IF(AND(OR(Calculations!$E$2="Shetland Health Board",Calculations!$E$2="Western Isles Health Board",Calculations!$E$2="Shetland Islands Local Authority",Calculations!$E$2="Eilean Siar Local Authority"),OR($F179=1,$F179=5)),0,prem_mort(VALUE(LEFT(Options!$B$24,2)),$C179,$E179,$F179,2016,$I179,1,$H179,$G179*$H179,Options!$B$8)))</f>
        <v>10.622609155099999</v>
      </c>
      <c r="R179" s="84">
        <f>IF(AND(OR(Calculations!$E$2="Orkney Health Board",Calculations!$E$2="Orkney Islands Local Authority"),$F179=1),0,IF(AND(OR(Calculations!$E$2="Shetland Health Board",Calculations!$E$2="Western Isles Health Board",Calculations!$E$2="Shetland Islands Local Authority",Calculations!$E$2="Eilean Siar Local Authority"),OR($F179=1,$F179=5)),0,prem_mort(VALUE(LEFT(Options!$B$24,2)),$C179,$E179,$F179,2016,$I179+$J179,1,$H179,$G179*$H179,Options!$B$8)))</f>
        <v>10.1985076985</v>
      </c>
      <c r="S179" s="83">
        <f t="shared" si="150"/>
        <v>31.772826713426852</v>
      </c>
      <c r="T179" s="75">
        <f t="shared" si="151"/>
        <v>30.504315193072713</v>
      </c>
      <c r="U179" s="75">
        <f t="shared" si="152"/>
        <v>1705.2477050279665</v>
      </c>
      <c r="V179" s="75">
        <f t="shared" si="153"/>
        <v>1637.1666879251038</v>
      </c>
      <c r="W179" s="75">
        <f t="shared" si="154"/>
        <v>11194.89099</v>
      </c>
      <c r="X179" s="75">
        <f t="shared" si="155"/>
        <v>11128.821287535968</v>
      </c>
      <c r="Y179" s="75">
        <f t="shared" si="156"/>
        <v>31.772826713426852</v>
      </c>
      <c r="Z179" s="84">
        <f t="shared" si="157"/>
        <v>30.504315193072713</v>
      </c>
      <c r="AA179" s="83">
        <f t="shared" si="158"/>
        <v>190636.96028056112</v>
      </c>
      <c r="AB179" s="75">
        <f t="shared" si="159"/>
        <v>183025.89115843628</v>
      </c>
      <c r="AC179" s="75">
        <f t="shared" si="144"/>
        <v>10231486.230167799</v>
      </c>
      <c r="AD179" s="75">
        <f t="shared" si="145"/>
        <v>9823000.1275506224</v>
      </c>
      <c r="AE179" s="75">
        <f t="shared" si="160"/>
        <v>67169345.939999998</v>
      </c>
      <c r="AF179" s="75">
        <f t="shared" si="161"/>
        <v>66772927.725215808</v>
      </c>
      <c r="AG179" s="75">
        <f t="shared" si="162"/>
        <v>190636.96028056112</v>
      </c>
      <c r="AH179" s="75">
        <f t="shared" si="163"/>
        <v>183025.89115843628</v>
      </c>
      <c r="AI179" s="84">
        <v>6000</v>
      </c>
      <c r="AJ179" s="133"/>
      <c r="AK179" s="134"/>
      <c r="AL179" s="75"/>
      <c r="AM179" s="75"/>
      <c r="AN179" s="134"/>
      <c r="AO179" s="134"/>
      <c r="AP179" s="75"/>
      <c r="AQ179" s="84"/>
    </row>
    <row r="180" spans="1:43" x14ac:dyDescent="0.35">
      <c r="B180" s="5" t="s">
        <v>65</v>
      </c>
      <c r="C180" s="15">
        <v>31.999904999999998</v>
      </c>
      <c r="D180" s="15">
        <v>81.799899999999994</v>
      </c>
      <c r="E180" t="s">
        <v>171</v>
      </c>
      <c r="F180">
        <v>4</v>
      </c>
      <c r="G180" s="15">
        <f>HLOOKUP(Calculations!$E$2,'Prevalence Rates'!$C$3:$BC$249,'Prevalence Rates'!$BD180,FALSE)</f>
        <v>0.16035292011934474</v>
      </c>
      <c r="H180">
        <f>HLOOKUP(Calculations!$E$2,'Population 2016'!$C$3:$BC$249,'Population 2016'!BD180,FALSE)</f>
        <v>33838</v>
      </c>
      <c r="I180">
        <v>0</v>
      </c>
      <c r="J180">
        <f>HLOOKUP(Results!E$4,Targeting!$C$3:$F$249,Targeting!$G180,FALSE)</f>
        <v>6828</v>
      </c>
      <c r="K180" s="89">
        <f>IF(AND(OR(Calculations!$E$2="Orkney Health Board",Calculations!$E$2="Orkney Islands Local Authority"),$F180=1),0,IF(AND(OR(Calculations!$E$2="Shetland Health Board",Calculations!$E$2="Western Isles Health Board",Calculations!$E$2="Shetland Islands Local Authority",Calculations!$E$2="Eilean Siar Local Authority"),OR($F180=1,$F180=5)),0,new_ci(VALUE(LEFT(Options!$B$24,2)),$C180,$E180,$F180,2016,$I180,1,$H180,$G180*$H180,Options!$B$8)))</f>
        <v>16.482667557700001</v>
      </c>
      <c r="L180" s="90">
        <f>IF(AND(OR(Calculations!$E$2="Orkney Health Board",Calculations!$E$2="Orkney Islands Local Authority"),$F180=1),0,IF(AND(OR(Calculations!$E$2="Shetland Health Board",Calculations!$E$2="Western Isles Health Board",Calculations!$E$2="Shetland Islands Local Authority",Calculations!$E$2="Eilean Siar Local Authority"),OR($F180=1,$F180=5)),0,new_ci(VALUE(LEFT(Options!$B$24,2)),$C180,$E180,$F180,2016,$I180+$J180,1,$H180,$G180*$H180,Options!$B$8)))</f>
        <v>15.8246873377</v>
      </c>
      <c r="M180" s="83">
        <f>IF(AND(OR(Calculations!$E$2="Orkney Health Board",Calculations!$E$2="Orkney Islands Local Authority"),$F180=1),0,IF(AND(OR(Calculations!$E$2="Shetland Health Board",Calculations!$E$2="Western Isles Health Board",Calculations!$E$2="Shetland Islands Local Authority",Calculations!$E$2="Eilean Siar Local Authority"),OR($F180=1,$F180=5)),0,new_yllv2(VALUE(LEFT(Options!$B$24,2)),$C180,$D180,$E180,$F180,2016,$I180,1,$H180,$G180*$H180,Options!$B$8)))</f>
        <v>804.35409440240005</v>
      </c>
      <c r="N180" s="84">
        <f>IF(AND(OR(Calculations!$E$2="Orkney Health Board",Calculations!$E$2="Orkney Islands Local Authority"),$F180=1),0,IF(AND(OR(Calculations!$E$2="Shetland Health Board",Calculations!$E$2="Western Isles Health Board",Calculations!$E$2="Shetland Islands Local Authority",Calculations!$E$2="Eilean Siar Local Authority"),OR($F180=1,$F180=5)),0,new_yllv2(VALUE(LEFT(Options!$B$24,2)),$C180,$D180,$E180,$F180,2016,$I180+$J180,1,$H180,$G180*$H180,Options!$B$8)))</f>
        <v>772.24466295629998</v>
      </c>
      <c r="O180" s="90">
        <f>IF(AND(OR(Calculations!$E$2="Orkney Health Board",Calculations!$E$2="Orkney Islands Local Authority"),$F180=1),0,IF(AND(OR(Calculations!$E$2="Shetland Health Board",Calculations!$E$2="Western Isles Health Board",Calculations!$E$2="Shetland Islands Local Authority",Calculations!$E$2="Eilean Siar Local Authority"),OR($F180=1,$F180=5)),0,hosp_count(VALUE(LEFT(Options!$B$24,2)),$C180,$E180,$F180,2016,$I180,1,$H180,$G180*$H180, Options!$B$8)))</f>
        <v>4298.4820839800004</v>
      </c>
      <c r="P180" s="90">
        <f>IF(AND(OR(Calculations!$E$2="Orkney Health Board",Calculations!$E$2="Orkney Islands Local Authority"),$F180=1),0,IF(AND(OR(Calculations!$E$2="Shetland Health Board",Calculations!$E$2="Western Isles Health Board",Calculations!$E$2="Shetland Islands Local Authority",Calculations!$E$2="Eilean Siar Local Authority"),OR($F180=1,$F180=5)),0,hosp_count(VALUE(LEFT(Options!$B$24,2)),$C180,$E180,$F180,2016,$I180+$J180,1,$H180,$G180*$H180, Options!$B$8)))</f>
        <v>4273.1123774488997</v>
      </c>
      <c r="Q180" s="83">
        <f>IF(AND(OR(Calculations!$E$2="Orkney Health Board",Calculations!$E$2="Orkney Islands Local Authority"),$F180=1),0,IF(AND(OR(Calculations!$E$2="Shetland Health Board",Calculations!$E$2="Western Isles Health Board",Calculations!$E$2="Shetland Islands Local Authority",Calculations!$E$2="Eilean Siar Local Authority"),OR($F180=1,$F180=5)),0,prem_mort(VALUE(LEFT(Options!$B$24,2)),$C180,$E180,$F180,2016,$I180,1,$H180,$G180*$H180,Options!$B$8)))</f>
        <v>16.482667557700001</v>
      </c>
      <c r="R180" s="84">
        <f>IF(AND(OR(Calculations!$E$2="Orkney Health Board",Calculations!$E$2="Orkney Islands Local Authority"),$F180=1),0,IF(AND(OR(Calculations!$E$2="Shetland Health Board",Calculations!$E$2="Western Isles Health Board",Calculations!$E$2="Shetland Islands Local Authority",Calculations!$E$2="Eilean Siar Local Authority"),OR($F180=1,$F180=5)),0,prem_mort(VALUE(LEFT(Options!$B$24,2)),$C180,$E180,$F180,2016,$I180+$J180,1,$H180,$G180*$H180,Options!$B$8)))</f>
        <v>15.8246873377</v>
      </c>
      <c r="S180" s="83">
        <f t="shared" si="150"/>
        <v>48.710525319758858</v>
      </c>
      <c r="T180" s="75">
        <f t="shared" si="151"/>
        <v>46.766024403629061</v>
      </c>
      <c r="U180" s="75">
        <f t="shared" si="152"/>
        <v>2377.0733920515399</v>
      </c>
      <c r="V180" s="75">
        <f t="shared" si="153"/>
        <v>2282.1817570669068</v>
      </c>
      <c r="W180" s="75">
        <f t="shared" si="154"/>
        <v>12703.121000000001</v>
      </c>
      <c r="X180" s="75">
        <f t="shared" si="155"/>
        <v>12628.146986964064</v>
      </c>
      <c r="Y180" s="75">
        <f t="shared" si="156"/>
        <v>48.710525319758858</v>
      </c>
      <c r="Z180" s="84">
        <f t="shared" si="157"/>
        <v>46.766024403629061</v>
      </c>
      <c r="AA180" s="83">
        <f t="shared" si="158"/>
        <v>316618.41457843257</v>
      </c>
      <c r="AB180" s="75">
        <f t="shared" si="159"/>
        <v>303979.15862358891</v>
      </c>
      <c r="AC180" s="75">
        <f t="shared" si="144"/>
        <v>15450977.04833501</v>
      </c>
      <c r="AD180" s="75">
        <f t="shared" si="145"/>
        <v>14834181.420934895</v>
      </c>
      <c r="AE180" s="75">
        <f t="shared" si="160"/>
        <v>82570286.5</v>
      </c>
      <c r="AF180" s="75">
        <f t="shared" si="161"/>
        <v>82082955.41526641</v>
      </c>
      <c r="AG180" s="75">
        <f t="shared" si="162"/>
        <v>316618.41457843257</v>
      </c>
      <c r="AH180" s="75">
        <f t="shared" si="163"/>
        <v>303979.15862358891</v>
      </c>
      <c r="AI180" s="84">
        <v>6500</v>
      </c>
      <c r="AJ180" s="133"/>
      <c r="AK180" s="134"/>
      <c r="AL180" s="75"/>
      <c r="AM180" s="75"/>
      <c r="AN180" s="134"/>
      <c r="AO180" s="134"/>
      <c r="AP180" s="75"/>
      <c r="AQ180" s="84"/>
    </row>
    <row r="181" spans="1:43" x14ac:dyDescent="0.35">
      <c r="B181" s="5" t="s">
        <v>66</v>
      </c>
      <c r="C181" s="15">
        <v>36.918118</v>
      </c>
      <c r="D181" s="15">
        <v>81.898120000000006</v>
      </c>
      <c r="E181" t="s">
        <v>171</v>
      </c>
      <c r="F181">
        <v>4</v>
      </c>
      <c r="G181" s="15">
        <f>HLOOKUP(Calculations!$E$2,'Prevalence Rates'!$C$3:$BC$249,'Prevalence Rates'!$BD181,FALSE)</f>
        <v>0.23520819675776142</v>
      </c>
      <c r="H181">
        <f>HLOOKUP(Calculations!$E$2,'Population 2016'!$C$3:$BC$249,'Population 2016'!BD181,FALSE)</f>
        <v>32800</v>
      </c>
      <c r="I181">
        <v>0</v>
      </c>
      <c r="J181">
        <f>HLOOKUP(Results!E$4,Targeting!$C$3:$F$249,Targeting!$G181,FALSE)</f>
        <v>6618</v>
      </c>
      <c r="K181" s="89">
        <f>IF(AND(OR(Calculations!$E$2="Orkney Health Board",Calculations!$E$2="Orkney Islands Local Authority"),$F181=1),0,IF(AND(OR(Calculations!$E$2="Shetland Health Board",Calculations!$E$2="Western Isles Health Board",Calculations!$E$2="Shetland Islands Local Authority",Calculations!$E$2="Eilean Siar Local Authority"),OR($F181=1,$F181=5)),0,new_ci(VALUE(LEFT(Options!$B$24,2)),$C181,$E181,$F181,2016,$I181,1,$H181,$G181*$H181,Options!$B$8)))</f>
        <v>24.2721318571</v>
      </c>
      <c r="L181" s="90">
        <f>IF(AND(OR(Calculations!$E$2="Orkney Health Board",Calculations!$E$2="Orkney Islands Local Authority"),$F181=1),0,IF(AND(OR(Calculations!$E$2="Shetland Health Board",Calculations!$E$2="Western Isles Health Board",Calculations!$E$2="Shetland Islands Local Authority",Calculations!$E$2="Eilean Siar Local Authority"),OR($F181=1,$F181=5)),0,new_ci(VALUE(LEFT(Options!$B$24,2)),$C181,$E181,$F181,2016,$I181+$J181,1,$H181,$G181*$H181,Options!$B$8)))</f>
        <v>23.351763288099999</v>
      </c>
      <c r="M181" s="83">
        <f>IF(AND(OR(Calculations!$E$2="Orkney Health Board",Calculations!$E$2="Orkney Islands Local Authority"),$F181=1),0,IF(AND(OR(Calculations!$E$2="Shetland Health Board",Calculations!$E$2="Western Isles Health Board",Calculations!$E$2="Shetland Islands Local Authority",Calculations!$E$2="Eilean Siar Local Authority"),OR($F181=1,$F181=5)),0,new_yllv2(VALUE(LEFT(Options!$B$24,2)),$C181,$D181,$E181,$F181,2016,$I181,1,$H181,$G181*$H181,Options!$B$8)))</f>
        <v>1067.4884076195001</v>
      </c>
      <c r="N181" s="84">
        <f>IF(AND(OR(Calculations!$E$2="Orkney Health Board",Calculations!$E$2="Orkney Islands Local Authority"),$F181=1),0,IF(AND(OR(Calculations!$E$2="Shetland Health Board",Calculations!$E$2="Western Isles Health Board",Calculations!$E$2="Shetland Islands Local Authority",Calculations!$E$2="Eilean Siar Local Authority"),OR($F181=1,$F181=5)),0,new_yllv2(VALUE(LEFT(Options!$B$24,2)),$C181,$D181,$E181,$F181,2016,$I181+$J181,1,$H181,$G181*$H181,Options!$B$8)))</f>
        <v>1027.0105961142001</v>
      </c>
      <c r="O181" s="90">
        <f>IF(AND(OR(Calculations!$E$2="Orkney Health Board",Calculations!$E$2="Orkney Islands Local Authority"),$F181=1),0,IF(AND(OR(Calculations!$E$2="Shetland Health Board",Calculations!$E$2="Western Isles Health Board",Calculations!$E$2="Shetland Islands Local Authority",Calculations!$E$2="Eilean Siar Local Authority"),OR($F181=1,$F181=5)),0,hosp_count(VALUE(LEFT(Options!$B$24,2)),$C181,$E181,$F181,2016,$I181,1,$H181,$G181*$H181, Options!$B$8)))</f>
        <v>4715.32218784</v>
      </c>
      <c r="P181" s="90">
        <f>IF(AND(OR(Calculations!$E$2="Orkney Health Board",Calculations!$E$2="Orkney Islands Local Authority"),$F181=1),0,IF(AND(OR(Calculations!$E$2="Shetland Health Board",Calculations!$E$2="Western Isles Health Board",Calculations!$E$2="Shetland Islands Local Authority",Calculations!$E$2="Eilean Siar Local Authority"),OR($F181=1,$F181=5)),0,hosp_count(VALUE(LEFT(Options!$B$24,2)),$C181,$E181,$F181,2016,$I181+$J181,1,$H181,$G181*$H181, Options!$B$8)))</f>
        <v>4688.0964442485001</v>
      </c>
      <c r="Q181" s="83">
        <f>IF(AND(OR(Calculations!$E$2="Orkney Health Board",Calculations!$E$2="Orkney Islands Local Authority"),$F181=1),0,IF(AND(OR(Calculations!$E$2="Shetland Health Board",Calculations!$E$2="Western Isles Health Board",Calculations!$E$2="Shetland Islands Local Authority",Calculations!$E$2="Eilean Siar Local Authority"),OR($F181=1,$F181=5)),0,prem_mort(VALUE(LEFT(Options!$B$24,2)),$C181,$E181,$F181,2016,$I181,1,$H181,$G181*$H181,Options!$B$8)))</f>
        <v>24.2721318571</v>
      </c>
      <c r="R181" s="84">
        <f>IF(AND(OR(Calculations!$E$2="Orkney Health Board",Calculations!$E$2="Orkney Islands Local Authority"),$F181=1),0,IF(AND(OR(Calculations!$E$2="Shetland Health Board",Calculations!$E$2="Western Isles Health Board",Calculations!$E$2="Shetland Islands Local Authority",Calculations!$E$2="Eilean Siar Local Authority"),OR($F181=1,$F181=5)),0,prem_mort(VALUE(LEFT(Options!$B$24,2)),$C181,$E181,$F181,2016,$I181+$J181,1,$H181,$G181*$H181,Options!$B$8)))</f>
        <v>23.351763288099999</v>
      </c>
      <c r="S181" s="83">
        <f t="shared" si="150"/>
        <v>74.000402003353656</v>
      </c>
      <c r="T181" s="75">
        <f t="shared" si="151"/>
        <v>71.194400268597562</v>
      </c>
      <c r="U181" s="75">
        <f t="shared" si="152"/>
        <v>3254.5378281082321</v>
      </c>
      <c r="V181" s="75">
        <f t="shared" si="153"/>
        <v>3131.1298662018294</v>
      </c>
      <c r="W181" s="75">
        <f t="shared" si="154"/>
        <v>14375.98228</v>
      </c>
      <c r="X181" s="75">
        <f t="shared" si="155"/>
        <v>14292.976964172256</v>
      </c>
      <c r="Y181" s="75">
        <f t="shared" si="156"/>
        <v>74.000402003353656</v>
      </c>
      <c r="Z181" s="84">
        <f t="shared" si="157"/>
        <v>71.194400268597562</v>
      </c>
      <c r="AA181" s="83">
        <f t="shared" si="158"/>
        <v>518002.81402347557</v>
      </c>
      <c r="AB181" s="75">
        <f t="shared" si="159"/>
        <v>498360.80188018293</v>
      </c>
      <c r="AC181" s="75">
        <f t="shared" si="144"/>
        <v>22781764.796757624</v>
      </c>
      <c r="AD181" s="75">
        <f t="shared" si="145"/>
        <v>21917909.063412804</v>
      </c>
      <c r="AE181" s="75">
        <f t="shared" si="160"/>
        <v>100631875.96000001</v>
      </c>
      <c r="AF181" s="75">
        <f t="shared" si="161"/>
        <v>100050838.7492058</v>
      </c>
      <c r="AG181" s="75">
        <f t="shared" si="162"/>
        <v>518002.81402347557</v>
      </c>
      <c r="AH181" s="75">
        <f t="shared" si="163"/>
        <v>498360.80188018293</v>
      </c>
      <c r="AI181" s="84">
        <v>7000</v>
      </c>
      <c r="AJ181" s="133"/>
      <c r="AK181" s="134"/>
      <c r="AL181" s="75"/>
      <c r="AM181" s="75"/>
      <c r="AN181" s="134"/>
      <c r="AO181" s="134"/>
      <c r="AP181" s="75"/>
      <c r="AQ181" s="84"/>
    </row>
    <row r="182" spans="1:43" x14ac:dyDescent="0.35">
      <c r="B182" s="5" t="s">
        <v>67</v>
      </c>
      <c r="C182" s="15">
        <v>42.077438000000001</v>
      </c>
      <c r="D182" s="15">
        <v>82.30744</v>
      </c>
      <c r="E182" t="s">
        <v>171</v>
      </c>
      <c r="F182">
        <v>4</v>
      </c>
      <c r="G182" s="15">
        <f>HLOOKUP(Calculations!$E$2,'Prevalence Rates'!$C$3:$BC$249,'Prevalence Rates'!$BD182,FALSE)</f>
        <v>0.23520819675776142</v>
      </c>
      <c r="H182">
        <f>HLOOKUP(Calculations!$E$2,'Population 2016'!$C$3:$BC$249,'Population 2016'!BD182,FALSE)</f>
        <v>35805</v>
      </c>
      <c r="I182">
        <v>0</v>
      </c>
      <c r="J182">
        <f>HLOOKUP(Results!E$4,Targeting!$C$3:$F$249,Targeting!$G182,FALSE)</f>
        <v>7225</v>
      </c>
      <c r="K182" s="89">
        <f>IF(AND(OR(Calculations!$E$2="Orkney Health Board",Calculations!$E$2="Orkney Islands Local Authority"),$F182=1),0,IF(AND(OR(Calculations!$E$2="Shetland Health Board",Calculations!$E$2="Western Isles Health Board",Calculations!$E$2="Shetland Islands Local Authority",Calculations!$E$2="Eilean Siar Local Authority"),OR($F182=1,$F182=5)),0,new_ci(VALUE(LEFT(Options!$B$24,2)),$C182,$E182,$F182,2016,$I182,1,$H182,$G182*$H182,Options!$B$8)))</f>
        <v>41.082825861899998</v>
      </c>
      <c r="L182" s="90">
        <f>IF(AND(OR(Calculations!$E$2="Orkney Health Board",Calculations!$E$2="Orkney Islands Local Authority"),$F182=1),0,IF(AND(OR(Calculations!$E$2="Shetland Health Board",Calculations!$E$2="Western Isles Health Board",Calculations!$E$2="Shetland Islands Local Authority",Calculations!$E$2="Eilean Siar Local Authority"),OR($F182=1,$F182=5)),0,new_ci(VALUE(LEFT(Options!$B$24,2)),$C182,$E182,$F182,2016,$I182+$J182,1,$H182,$G182*$H182,Options!$B$8)))</f>
        <v>39.5254265369</v>
      </c>
      <c r="M182" s="83">
        <f>IF(AND(OR(Calculations!$E$2="Orkney Health Board",Calculations!$E$2="Orkney Islands Local Authority"),$F182=1),0,IF(AND(OR(Calculations!$E$2="Shetland Health Board",Calculations!$E$2="Western Isles Health Board",Calculations!$E$2="Shetland Islands Local Authority",Calculations!$E$2="Eilean Siar Local Authority"),OR($F182=1,$F182=5)),0,new_yllv2(VALUE(LEFT(Options!$B$24,2)),$C182,$D182,$E182,$F182,2016,$I182,1,$H182,$G182*$H182,Options!$B$8)))</f>
        <v>1611.6793407279999</v>
      </c>
      <c r="N182" s="84">
        <f>IF(AND(OR(Calculations!$E$2="Orkney Health Board",Calculations!$E$2="Orkney Islands Local Authority"),$F182=1),0,IF(AND(OR(Calculations!$E$2="Shetland Health Board",Calculations!$E$2="Western Isles Health Board",Calculations!$E$2="Shetland Islands Local Authority",Calculations!$E$2="Eilean Siar Local Authority"),OR($F182=1,$F182=5)),0,new_yllv2(VALUE(LEFT(Options!$B$24,2)),$C182,$D182,$E182,$F182,2016,$I182+$J182,1,$H182,$G182*$H182,Options!$B$8)))</f>
        <v>1550.5825620933999</v>
      </c>
      <c r="O182" s="90">
        <f>IF(AND(OR(Calculations!$E$2="Orkney Health Board",Calculations!$E$2="Orkney Islands Local Authority"),$F182=1),0,IF(AND(OR(Calculations!$E$2="Shetland Health Board",Calculations!$E$2="Western Isles Health Board",Calculations!$E$2="Shetland Islands Local Authority",Calculations!$E$2="Eilean Siar Local Authority"),OR($F182=1,$F182=5)),0,hosp_count(VALUE(LEFT(Options!$B$24,2)),$C182,$E182,$F182,2016,$I182,1,$H182,$G182*$H182, Options!$B$8)))</f>
        <v>5860.6013343570003</v>
      </c>
      <c r="P182" s="90">
        <f>IF(AND(OR(Calculations!$E$2="Orkney Health Board",Calculations!$E$2="Orkney Islands Local Authority"),$F182=1),0,IF(AND(OR(Calculations!$E$2="Shetland Health Board",Calculations!$E$2="Western Isles Health Board",Calculations!$E$2="Shetland Islands Local Authority",Calculations!$E$2="Eilean Siar Local Authority"),OR($F182=1,$F182=5)),0,hosp_count(VALUE(LEFT(Options!$B$24,2)),$C182,$E182,$F182,2016,$I182+$J182,1,$H182,$G182*$H182, Options!$B$8)))</f>
        <v>5826.7596623769005</v>
      </c>
      <c r="Q182" s="83">
        <f>IF(AND(OR(Calculations!$E$2="Orkney Health Board",Calculations!$E$2="Orkney Islands Local Authority"),$F182=1),0,IF(AND(OR(Calculations!$E$2="Shetland Health Board",Calculations!$E$2="Western Isles Health Board",Calculations!$E$2="Shetland Islands Local Authority",Calculations!$E$2="Eilean Siar Local Authority"),OR($F182=1,$F182=5)),0,prem_mort(VALUE(LEFT(Options!$B$24,2)),$C182,$E182,$F182,2016,$I182,1,$H182,$G182*$H182,Options!$B$8)))</f>
        <v>41.082825861899998</v>
      </c>
      <c r="R182" s="84">
        <f>IF(AND(OR(Calculations!$E$2="Orkney Health Board",Calculations!$E$2="Orkney Islands Local Authority"),$F182=1),0,IF(AND(OR(Calculations!$E$2="Shetland Health Board",Calculations!$E$2="Western Isles Health Board",Calculations!$E$2="Shetland Islands Local Authority",Calculations!$E$2="Eilean Siar Local Authority"),OR($F182=1,$F182=5)),0,prem_mort(VALUE(LEFT(Options!$B$24,2)),$C182,$E182,$F182,2016,$I182+$J182,1,$H182,$G182*$H182,Options!$B$8)))</f>
        <v>39.5254265369</v>
      </c>
      <c r="S182" s="83">
        <f t="shared" si="150"/>
        <v>114.74047161541684</v>
      </c>
      <c r="T182" s="75">
        <f t="shared" si="151"/>
        <v>110.39080166708561</v>
      </c>
      <c r="U182" s="75">
        <f t="shared" si="152"/>
        <v>4501.2689309537773</v>
      </c>
      <c r="V182" s="75">
        <f t="shared" si="153"/>
        <v>4330.6313701812596</v>
      </c>
      <c r="W182" s="75">
        <f t="shared" si="154"/>
        <v>16368.108740000001</v>
      </c>
      <c r="X182" s="75">
        <f t="shared" si="155"/>
        <v>16273.592130643488</v>
      </c>
      <c r="Y182" s="75">
        <f t="shared" si="156"/>
        <v>114.74047161541684</v>
      </c>
      <c r="Z182" s="84">
        <f t="shared" si="157"/>
        <v>110.39080166708561</v>
      </c>
      <c r="AA182" s="83">
        <f t="shared" si="158"/>
        <v>803183.30130791781</v>
      </c>
      <c r="AB182" s="75">
        <f t="shared" si="159"/>
        <v>772735.61166959931</v>
      </c>
      <c r="AC182" s="75">
        <f t="shared" si="144"/>
        <v>31508882.516676441</v>
      </c>
      <c r="AD182" s="75">
        <f t="shared" si="145"/>
        <v>30314419.591268819</v>
      </c>
      <c r="AE182" s="75">
        <f t="shared" si="160"/>
        <v>114576761.18000001</v>
      </c>
      <c r="AF182" s="75">
        <f t="shared" si="161"/>
        <v>113915144.91450442</v>
      </c>
      <c r="AG182" s="75">
        <f t="shared" si="162"/>
        <v>803183.30130791781</v>
      </c>
      <c r="AH182" s="75">
        <f t="shared" si="163"/>
        <v>772735.61166959931</v>
      </c>
      <c r="AI182" s="84">
        <v>7000</v>
      </c>
      <c r="AJ182" s="133"/>
      <c r="AK182" s="134"/>
      <c r="AL182" s="75"/>
      <c r="AM182" s="75"/>
      <c r="AN182" s="134"/>
      <c r="AO182" s="134"/>
      <c r="AP182" s="75"/>
      <c r="AQ182" s="84"/>
    </row>
    <row r="183" spans="1:43" x14ac:dyDescent="0.35">
      <c r="B183" s="5" t="s">
        <v>68</v>
      </c>
      <c r="C183" s="15">
        <v>47.025772000000003</v>
      </c>
      <c r="D183" s="15">
        <v>82.585769999999997</v>
      </c>
      <c r="E183" t="s">
        <v>171</v>
      </c>
      <c r="F183">
        <v>4</v>
      </c>
      <c r="G183" s="15">
        <f>HLOOKUP(Calculations!$E$2,'Prevalence Rates'!$C$3:$BC$249,'Prevalence Rates'!$BD183,FALSE)</f>
        <v>0.31429634594695427</v>
      </c>
      <c r="H183">
        <f>HLOOKUP(Calculations!$E$2,'Population 2016'!$C$3:$BC$249,'Population 2016'!BD183,FALSE)</f>
        <v>42189</v>
      </c>
      <c r="I183">
        <v>0</v>
      </c>
      <c r="J183">
        <f>HLOOKUP(Results!E$4,Targeting!$C$3:$F$249,Targeting!$G183,FALSE)</f>
        <v>8513</v>
      </c>
      <c r="K183" s="89">
        <f>IF(AND(OR(Calculations!$E$2="Orkney Health Board",Calculations!$E$2="Orkney Islands Local Authority"),$F183=1),0,IF(AND(OR(Calculations!$E$2="Shetland Health Board",Calculations!$E$2="Western Isles Health Board",Calculations!$E$2="Shetland Islands Local Authority",Calculations!$E$2="Eilean Siar Local Authority"),OR($F183=1,$F183=5)),0,new_ci(VALUE(LEFT(Options!$B$24,2)),$C183,$E183,$F183,2016,$I183,1,$H183,$G183*$H183,Options!$B$8)))</f>
        <v>73.715235621199994</v>
      </c>
      <c r="L183" s="90">
        <f>IF(AND(OR(Calculations!$E$2="Orkney Health Board",Calculations!$E$2="Orkney Islands Local Authority"),$F183=1),0,IF(AND(OR(Calculations!$E$2="Shetland Health Board",Calculations!$E$2="Western Isles Health Board",Calculations!$E$2="Shetland Islands Local Authority",Calculations!$E$2="Eilean Siar Local Authority"),OR($F183=1,$F183=5)),0,new_ci(VALUE(LEFT(Options!$B$24,2)),$C183,$E183,$F183,2016,$I183+$J183,1,$H183,$G183*$H183,Options!$B$8)))</f>
        <v>71.061767573200001</v>
      </c>
      <c r="M183" s="83">
        <f>IF(AND(OR(Calculations!$E$2="Orkney Health Board",Calculations!$E$2="Orkney Islands Local Authority"),$F183=1),0,IF(AND(OR(Calculations!$E$2="Shetland Health Board",Calculations!$E$2="Western Isles Health Board",Calculations!$E$2="Shetland Islands Local Authority",Calculations!$E$2="Eilean Siar Local Authority"),OR($F183=1,$F183=5)),0,new_yllv2(VALUE(LEFT(Options!$B$24,2)),$C183,$D183,$E183,$F183,2016,$I183,1,$H183,$G183*$H183,Options!$B$8)))</f>
        <v>2547.5983956382001</v>
      </c>
      <c r="N183" s="84">
        <f>IF(AND(OR(Calculations!$E$2="Orkney Health Board",Calculations!$E$2="Orkney Islands Local Authority"),$F183=1),0,IF(AND(OR(Calculations!$E$2="Shetland Health Board",Calculations!$E$2="Western Isles Health Board",Calculations!$E$2="Shetland Islands Local Authority",Calculations!$E$2="Eilean Siar Local Authority"),OR($F183=1,$F183=5)),0,new_yllv2(VALUE(LEFT(Options!$B$24,2)),$C183,$D183,$E183,$F183,2016,$I183+$J183,1,$H183,$G183*$H183,Options!$B$8)))</f>
        <v>2455.8945452062999</v>
      </c>
      <c r="O183" s="90">
        <f>IF(AND(OR(Calculations!$E$2="Orkney Health Board",Calculations!$E$2="Orkney Islands Local Authority"),$F183=1),0,IF(AND(OR(Calculations!$E$2="Shetland Health Board",Calculations!$E$2="Western Isles Health Board",Calculations!$E$2="Shetland Islands Local Authority",Calculations!$E$2="Eilean Siar Local Authority"),OR($F183=1,$F183=5)),0,hosp_count(VALUE(LEFT(Options!$B$24,2)),$C183,$E183,$F183,2016,$I183,1,$H183,$G183*$H183, Options!$B$8)))</f>
        <v>7820.8484750382004</v>
      </c>
      <c r="P183" s="90">
        <f>IF(AND(OR(Calculations!$E$2="Orkney Health Board",Calculations!$E$2="Orkney Islands Local Authority"),$F183=1),0,IF(AND(OR(Calculations!$E$2="Shetland Health Board",Calculations!$E$2="Western Isles Health Board",Calculations!$E$2="Shetland Islands Local Authority",Calculations!$E$2="Eilean Siar Local Authority"),OR($F183=1,$F183=5)),0,hosp_count(VALUE(LEFT(Options!$B$24,2)),$C183,$E183,$F183,2016,$I183+$J183,1,$H183,$G183*$H183, Options!$B$8)))</f>
        <v>7776.6975004937003</v>
      </c>
      <c r="Q183" s="83">
        <f>IF(AND(OR(Calculations!$E$2="Orkney Health Board",Calculations!$E$2="Orkney Islands Local Authority"),$F183=1),0,IF(AND(OR(Calculations!$E$2="Shetland Health Board",Calculations!$E$2="Western Isles Health Board",Calculations!$E$2="Shetland Islands Local Authority",Calculations!$E$2="Eilean Siar Local Authority"),OR($F183=1,$F183=5)),0,prem_mort(VALUE(LEFT(Options!$B$24,2)),$C183,$E183,$F183,2016,$I183,1,$H183,$G183*$H183,Options!$B$8)))</f>
        <v>73.715235621199994</v>
      </c>
      <c r="R183" s="84">
        <f>IF(AND(OR(Calculations!$E$2="Orkney Health Board",Calculations!$E$2="Orkney Islands Local Authority"),$F183=1),0,IF(AND(OR(Calculations!$E$2="Shetland Health Board",Calculations!$E$2="Western Isles Health Board",Calculations!$E$2="Shetland Islands Local Authority",Calculations!$E$2="Eilean Siar Local Authority"),OR($F183=1,$F183=5)),0,prem_mort(VALUE(LEFT(Options!$B$24,2)),$C183,$E183,$F183,2016,$I183+$J183,1,$H183,$G183*$H183,Options!$B$8)))</f>
        <v>71.061767573200001</v>
      </c>
      <c r="S183" s="83">
        <f t="shared" si="150"/>
        <v>174.72619787432743</v>
      </c>
      <c r="T183" s="75">
        <f t="shared" si="151"/>
        <v>168.43671946052288</v>
      </c>
      <c r="U183" s="75">
        <f t="shared" si="152"/>
        <v>6038.5370490843588</v>
      </c>
      <c r="V183" s="75">
        <f t="shared" si="153"/>
        <v>5821.1726876823341</v>
      </c>
      <c r="W183" s="75">
        <f t="shared" si="154"/>
        <v>18537.648380000002</v>
      </c>
      <c r="X183" s="75">
        <f t="shared" si="155"/>
        <v>18432.997939021308</v>
      </c>
      <c r="Y183" s="75">
        <f t="shared" si="156"/>
        <v>174.72619787432743</v>
      </c>
      <c r="Z183" s="84">
        <f t="shared" si="157"/>
        <v>168.43671946052288</v>
      </c>
      <c r="AA183" s="83">
        <f t="shared" si="158"/>
        <v>1223083.385120292</v>
      </c>
      <c r="AB183" s="75">
        <f t="shared" si="159"/>
        <v>1179057.0362236602</v>
      </c>
      <c r="AC183" s="75">
        <f t="shared" si="144"/>
        <v>42269759.343590513</v>
      </c>
      <c r="AD183" s="75">
        <f t="shared" si="145"/>
        <v>40748208.813776337</v>
      </c>
      <c r="AE183" s="75">
        <f t="shared" si="160"/>
        <v>129763538.66000001</v>
      </c>
      <c r="AF183" s="75">
        <f t="shared" si="161"/>
        <v>129030985.57314916</v>
      </c>
      <c r="AG183" s="75">
        <f t="shared" si="162"/>
        <v>1223083.385120292</v>
      </c>
      <c r="AH183" s="75">
        <f t="shared" si="163"/>
        <v>1179057.0362236602</v>
      </c>
      <c r="AI183" s="84">
        <v>7000</v>
      </c>
      <c r="AJ183" s="133"/>
      <c r="AK183" s="134"/>
      <c r="AL183" s="75"/>
      <c r="AM183" s="75"/>
      <c r="AN183" s="134"/>
      <c r="AO183" s="134"/>
      <c r="AP183" s="75"/>
      <c r="AQ183" s="84"/>
    </row>
    <row r="184" spans="1:43" x14ac:dyDescent="0.35">
      <c r="B184" s="5" t="s">
        <v>69</v>
      </c>
      <c r="C184" s="15">
        <v>51.990825999999998</v>
      </c>
      <c r="D184" s="15">
        <v>82.980829999999997</v>
      </c>
      <c r="E184" t="s">
        <v>171</v>
      </c>
      <c r="F184">
        <v>4</v>
      </c>
      <c r="G184" s="15">
        <f>HLOOKUP(Calculations!$E$2,'Prevalence Rates'!$C$3:$BC$249,'Prevalence Rates'!$BD184,FALSE)</f>
        <v>0.31429634594695427</v>
      </c>
      <c r="H184">
        <f>HLOOKUP(Calculations!$E$2,'Population 2016'!$C$3:$BC$249,'Population 2016'!BD184,FALSE)</f>
        <v>44075</v>
      </c>
      <c r="I184">
        <v>0</v>
      </c>
      <c r="J184">
        <f>HLOOKUP(Results!E$4,Targeting!$C$3:$F$249,Targeting!$G184,FALSE)</f>
        <v>8893</v>
      </c>
      <c r="K184" s="89">
        <f>IF(AND(OR(Calculations!$E$2="Orkney Health Board",Calculations!$E$2="Orkney Islands Local Authority"),$F184=1),0,IF(AND(OR(Calculations!$E$2="Shetland Health Board",Calculations!$E$2="Western Isles Health Board",Calculations!$E$2="Shetland Islands Local Authority",Calculations!$E$2="Eilean Siar Local Authority"),OR($F184=1,$F184=5)),0,new_ci(VALUE(LEFT(Options!$B$24,2)),$C184,$E184,$F184,2016,$I184,1,$H184,$G184*$H184,Options!$B$8)))</f>
        <v>117.4183420043</v>
      </c>
      <c r="L184" s="90">
        <f>IF(AND(OR(Calculations!$E$2="Orkney Health Board",Calculations!$E$2="Orkney Islands Local Authority"),$F184=1),0,IF(AND(OR(Calculations!$E$2="Shetland Health Board",Calculations!$E$2="Western Isles Health Board",Calculations!$E$2="Shetland Islands Local Authority",Calculations!$E$2="Eilean Siar Local Authority"),OR($F184=1,$F184=5)),0,new_ci(VALUE(LEFT(Options!$B$24,2)),$C184,$E184,$F184,2016,$I184+$J184,1,$H184,$G184*$H184,Options!$B$8)))</f>
        <v>113.195108773</v>
      </c>
      <c r="M184" s="83">
        <f>IF(AND(OR(Calculations!$E$2="Orkney Health Board",Calculations!$E$2="Orkney Islands Local Authority"),$F184=1),0,IF(AND(OR(Calculations!$E$2="Shetland Health Board",Calculations!$E$2="Western Isles Health Board",Calculations!$E$2="Shetland Islands Local Authority",Calculations!$E$2="Eilean Siar Local Authority"),OR($F184=1,$F184=5)),0,new_yllv2(VALUE(LEFT(Options!$B$24,2)),$C184,$D184,$E184,$F184,2016,$I184,1,$H184,$G184*$H184,Options!$B$8)))</f>
        <v>3521.3765463823001</v>
      </c>
      <c r="N184" s="84">
        <f>IF(AND(OR(Calculations!$E$2="Orkney Health Board",Calculations!$E$2="Orkney Islands Local Authority"),$F184=1),0,IF(AND(OR(Calculations!$E$2="Shetland Health Board",Calculations!$E$2="Western Isles Health Board",Calculations!$E$2="Shetland Islands Local Authority",Calculations!$E$2="Eilean Siar Local Authority"),OR($F184=1,$F184=5)),0,new_yllv2(VALUE(LEFT(Options!$B$24,2)),$C184,$D184,$E184,$F184,2016,$I184+$J184,1,$H184,$G184*$H184,Options!$B$8)))</f>
        <v>3394.7217648827</v>
      </c>
      <c r="O184" s="90">
        <f>IF(AND(OR(Calculations!$E$2="Orkney Health Board",Calculations!$E$2="Orkney Islands Local Authority"),$F184=1),0,IF(AND(OR(Calculations!$E$2="Shetland Health Board",Calculations!$E$2="Western Isles Health Board",Calculations!$E$2="Shetland Islands Local Authority",Calculations!$E$2="Eilean Siar Local Authority"),OR($F184=1,$F184=5)),0,hosp_count(VALUE(LEFT(Options!$B$24,2)),$C184,$E184,$F184,2016,$I184,1,$H184,$G184*$H184, Options!$B$8)))</f>
        <v>9257.3301240100009</v>
      </c>
      <c r="P184" s="90">
        <f>IF(AND(OR(Calculations!$E$2="Orkney Health Board",Calculations!$E$2="Orkney Islands Local Authority"),$F184=1),0,IF(AND(OR(Calculations!$E$2="Shetland Health Board",Calculations!$E$2="Western Isles Health Board",Calculations!$E$2="Shetland Islands Local Authority",Calculations!$E$2="Eilean Siar Local Authority"),OR($F184=1,$F184=5)),0,hosp_count(VALUE(LEFT(Options!$B$24,2)),$C184,$E184,$F184,2016,$I184+$J184,1,$H184,$G184*$H184, Options!$B$8)))</f>
        <v>9205.0730911964001</v>
      </c>
      <c r="Q184" s="83">
        <f>IF(AND(OR(Calculations!$E$2="Orkney Health Board",Calculations!$E$2="Orkney Islands Local Authority"),$F184=1),0,IF(AND(OR(Calculations!$E$2="Shetland Health Board",Calculations!$E$2="Western Isles Health Board",Calculations!$E$2="Shetland Islands Local Authority",Calculations!$E$2="Eilean Siar Local Authority"),OR($F184=1,$F184=5)),0,prem_mort(VALUE(LEFT(Options!$B$24,2)),$C184,$E184,$F184,2016,$I184,1,$H184,$G184*$H184,Options!$B$8)))</f>
        <v>117.4183420043</v>
      </c>
      <c r="R184" s="84">
        <f>IF(AND(OR(Calculations!$E$2="Orkney Health Board",Calculations!$E$2="Orkney Islands Local Authority"),$F184=1),0,IF(AND(OR(Calculations!$E$2="Shetland Health Board",Calculations!$E$2="Western Isles Health Board",Calculations!$E$2="Shetland Islands Local Authority",Calculations!$E$2="Eilean Siar Local Authority"),OR($F184=1,$F184=5)),0,prem_mort(VALUE(LEFT(Options!$B$24,2)),$C184,$E184,$F184,2016,$I184+$J184,1,$H184,$G184*$H184,Options!$B$8)))</f>
        <v>113.195108773</v>
      </c>
      <c r="S184" s="83">
        <f t="shared" si="150"/>
        <v>266.40576745161655</v>
      </c>
      <c r="T184" s="75">
        <f t="shared" si="151"/>
        <v>256.82384293363583</v>
      </c>
      <c r="U184" s="75">
        <f t="shared" si="152"/>
        <v>7989.5100314969941</v>
      </c>
      <c r="V184" s="75">
        <f t="shared" si="153"/>
        <v>7702.1480768750989</v>
      </c>
      <c r="W184" s="75">
        <f t="shared" si="154"/>
        <v>21003.585080000004</v>
      </c>
      <c r="X184" s="75">
        <f t="shared" si="155"/>
        <v>20885.021193865909</v>
      </c>
      <c r="Y184" s="75">
        <f t="shared" si="156"/>
        <v>266.40576745161655</v>
      </c>
      <c r="Z184" s="84">
        <f t="shared" si="157"/>
        <v>256.82384293363583</v>
      </c>
      <c r="AA184" s="83">
        <f t="shared" si="158"/>
        <v>1864840.372161316</v>
      </c>
      <c r="AB184" s="75">
        <f t="shared" si="159"/>
        <v>1797766.9005354508</v>
      </c>
      <c r="AC184" s="75">
        <f t="shared" si="144"/>
        <v>55926570.220478959</v>
      </c>
      <c r="AD184" s="75">
        <f t="shared" si="145"/>
        <v>53915036.538125694</v>
      </c>
      <c r="AE184" s="75">
        <f t="shared" si="160"/>
        <v>147025095.56000003</v>
      </c>
      <c r="AF184" s="75">
        <f t="shared" si="161"/>
        <v>146195148.35706136</v>
      </c>
      <c r="AG184" s="75">
        <f t="shared" si="162"/>
        <v>1864840.372161316</v>
      </c>
      <c r="AH184" s="75">
        <f t="shared" si="163"/>
        <v>1797766.9005354508</v>
      </c>
      <c r="AI184" s="84">
        <v>7000</v>
      </c>
      <c r="AJ184" s="133"/>
      <c r="AK184" s="134"/>
      <c r="AL184" s="75"/>
      <c r="AM184" s="75"/>
      <c r="AN184" s="134"/>
      <c r="AO184" s="134"/>
      <c r="AP184" s="75"/>
      <c r="AQ184" s="84"/>
    </row>
    <row r="185" spans="1:43" x14ac:dyDescent="0.35">
      <c r="B185" s="5" t="s">
        <v>70</v>
      </c>
      <c r="C185" s="15">
        <v>56.953040999999999</v>
      </c>
      <c r="D185" s="15">
        <v>83.473039999999997</v>
      </c>
      <c r="E185" t="s">
        <v>171</v>
      </c>
      <c r="F185">
        <v>4</v>
      </c>
      <c r="G185" s="15">
        <f>HLOOKUP(Calculations!$E$2,'Prevalence Rates'!$C$3:$BC$249,'Prevalence Rates'!$BD185,FALSE)</f>
        <v>0.29633783598905145</v>
      </c>
      <c r="H185">
        <f>HLOOKUP(Calculations!$E$2,'Population 2016'!$C$3:$BC$249,'Population 2016'!BD185,FALSE)</f>
        <v>39814</v>
      </c>
      <c r="I185">
        <v>0</v>
      </c>
      <c r="J185">
        <f>HLOOKUP(Results!E$4,Targeting!$C$3:$F$249,Targeting!$G185,FALSE)</f>
        <v>8033</v>
      </c>
      <c r="K185" s="89">
        <f>IF(AND(OR(Calculations!$E$2="Orkney Health Board",Calculations!$E$2="Orkney Islands Local Authority"),$F185=1),0,IF(AND(OR(Calculations!$E$2="Shetland Health Board",Calculations!$E$2="Western Isles Health Board",Calculations!$E$2="Shetland Islands Local Authority",Calculations!$E$2="Eilean Siar Local Authority"),OR($F185=1,$F185=5)),0,new_ci(VALUE(LEFT(Options!$B$24,2)),$C185,$E185,$F185,2016,$I185,1,$H185,$G185*$H185,Options!$B$8)))</f>
        <v>161.6394718411</v>
      </c>
      <c r="L185" s="90">
        <f>IF(AND(OR(Calculations!$E$2="Orkney Health Board",Calculations!$E$2="Orkney Islands Local Authority"),$F185=1),0,IF(AND(OR(Calculations!$E$2="Shetland Health Board",Calculations!$E$2="Western Isles Health Board",Calculations!$E$2="Shetland Islands Local Authority",Calculations!$E$2="Eilean Siar Local Authority"),OR($F185=1,$F185=5)),0,new_ci(VALUE(LEFT(Options!$B$24,2)),$C185,$E185,$F185,2016,$I185+$J185,1,$H185,$G185*$H185,Options!$B$8)))</f>
        <v>155.76605633139999</v>
      </c>
      <c r="M185" s="83">
        <f>IF(AND(OR(Calculations!$E$2="Orkney Health Board",Calculations!$E$2="Orkney Islands Local Authority"),$F185=1),0,IF(AND(OR(Calculations!$E$2="Shetland Health Board",Calculations!$E$2="Western Isles Health Board",Calculations!$E$2="Shetland Islands Local Authority",Calculations!$E$2="Eilean Siar Local Authority"),OR($F185=1,$F185=5)),0,new_yllv2(VALUE(LEFT(Options!$B$24,2)),$C185,$D185,$E185,$F185,2016,$I185,1,$H185,$G185*$H185,Options!$B$8)))</f>
        <v>4125.0391597454</v>
      </c>
      <c r="N185" s="84">
        <f>IF(AND(OR(Calculations!$E$2="Orkney Health Board",Calculations!$E$2="Orkney Islands Local Authority"),$F185=1),0,IF(AND(OR(Calculations!$E$2="Shetland Health Board",Calculations!$E$2="Western Isles Health Board",Calculations!$E$2="Shetland Islands Local Authority",Calculations!$E$2="Eilean Siar Local Authority"),OR($F185=1,$F185=5)),0,new_yllv2(VALUE(LEFT(Options!$B$24,2)),$C185,$D185,$E185,$F185,2016,$I185+$J185,1,$H185,$G185*$H185,Options!$B$8)))</f>
        <v>3975.1496018112998</v>
      </c>
      <c r="O185" s="90">
        <f>IF(AND(OR(Calculations!$E$2="Orkney Health Board",Calculations!$E$2="Orkney Islands Local Authority"),$F185=1),0,IF(AND(OR(Calculations!$E$2="Shetland Health Board",Calculations!$E$2="Western Isles Health Board",Calculations!$E$2="Shetland Islands Local Authority",Calculations!$E$2="Eilean Siar Local Authority"),OR($F185=1,$F185=5)),0,hosp_count(VALUE(LEFT(Options!$B$24,2)),$C185,$E185,$F185,2016,$I185,1,$H185,$G185*$H185, Options!$B$8)))</f>
        <v>9474.0793686367997</v>
      </c>
      <c r="P185" s="90">
        <f>IF(AND(OR(Calculations!$E$2="Orkney Health Board",Calculations!$E$2="Orkney Islands Local Authority"),$F185=1),0,IF(AND(OR(Calculations!$E$2="Shetland Health Board",Calculations!$E$2="Western Isles Health Board",Calculations!$E$2="Shetland Islands Local Authority",Calculations!$E$2="Eilean Siar Local Authority"),OR($F185=1,$F185=5)),0,hosp_count(VALUE(LEFT(Options!$B$24,2)),$C185,$E185,$F185,2016,$I185+$J185,1,$H185,$G185*$H185, Options!$B$8)))</f>
        <v>9420.3278512705001</v>
      </c>
      <c r="Q185" s="83">
        <f>IF(AND(OR(Calculations!$E$2="Orkney Health Board",Calculations!$E$2="Orkney Islands Local Authority"),$F185=1),0,IF(AND(OR(Calculations!$E$2="Shetland Health Board",Calculations!$E$2="Western Isles Health Board",Calculations!$E$2="Shetland Islands Local Authority",Calculations!$E$2="Eilean Siar Local Authority"),OR($F185=1,$F185=5)),0,prem_mort(VALUE(LEFT(Options!$B$24,2)),$C185,$E185,$F185,2016,$I185,1,$H185,$G185*$H185,Options!$B$8)))</f>
        <v>161.6394718411</v>
      </c>
      <c r="R185" s="84">
        <f>IF(AND(OR(Calculations!$E$2="Orkney Health Board",Calculations!$E$2="Orkney Islands Local Authority"),$F185=1),0,IF(AND(OR(Calculations!$E$2="Shetland Health Board",Calculations!$E$2="Western Isles Health Board",Calculations!$E$2="Shetland Islands Local Authority",Calculations!$E$2="Eilean Siar Local Authority"),OR($F185=1,$F185=5)),0,prem_mort(VALUE(LEFT(Options!$B$24,2)),$C185,$E185,$F185,2016,$I185+$J185,1,$H185,$G185*$H185,Options!$B$8)))</f>
        <v>155.76605633139999</v>
      </c>
      <c r="S185" s="83">
        <f t="shared" si="150"/>
        <v>405.98651690636461</v>
      </c>
      <c r="T185" s="75">
        <f t="shared" si="151"/>
        <v>391.23438069874919</v>
      </c>
      <c r="U185" s="75">
        <f t="shared" si="152"/>
        <v>10360.775505463907</v>
      </c>
      <c r="V185" s="75">
        <f t="shared" si="153"/>
        <v>9984.3010041977686</v>
      </c>
      <c r="W185" s="75">
        <f t="shared" si="154"/>
        <v>23795.849119999999</v>
      </c>
      <c r="X185" s="75">
        <f t="shared" si="155"/>
        <v>23660.842546015221</v>
      </c>
      <c r="Y185" s="75">
        <f t="shared" si="156"/>
        <v>405.98651690636461</v>
      </c>
      <c r="Z185" s="84">
        <f t="shared" si="157"/>
        <v>391.23438069874919</v>
      </c>
      <c r="AA185" s="83">
        <f t="shared" si="158"/>
        <v>2638912.3598913699</v>
      </c>
      <c r="AB185" s="75">
        <f t="shared" si="159"/>
        <v>2543023.4745418699</v>
      </c>
      <c r="AC185" s="75">
        <f t="shared" si="144"/>
        <v>67345040.785515398</v>
      </c>
      <c r="AD185" s="75">
        <f t="shared" si="145"/>
        <v>64897956.527285494</v>
      </c>
      <c r="AE185" s="75">
        <f t="shared" si="160"/>
        <v>154673019.28</v>
      </c>
      <c r="AF185" s="75">
        <f t="shared" si="161"/>
        <v>153795476.54909894</v>
      </c>
      <c r="AG185" s="75">
        <f t="shared" si="162"/>
        <v>2638912.3598913699</v>
      </c>
      <c r="AH185" s="75">
        <f t="shared" si="163"/>
        <v>2543023.4745418699</v>
      </c>
      <c r="AI185" s="84">
        <v>6500</v>
      </c>
      <c r="AJ185" s="133"/>
      <c r="AK185" s="134"/>
      <c r="AL185" s="75"/>
      <c r="AM185" s="75"/>
      <c r="AN185" s="134"/>
      <c r="AO185" s="134"/>
      <c r="AP185" s="75"/>
      <c r="AQ185" s="84"/>
    </row>
    <row r="186" spans="1:43" x14ac:dyDescent="0.35">
      <c r="B186" s="5" t="s">
        <v>71</v>
      </c>
      <c r="C186" s="15">
        <v>61.947387999999997</v>
      </c>
      <c r="D186" s="15">
        <v>84.167389999999997</v>
      </c>
      <c r="E186" t="s">
        <v>171</v>
      </c>
      <c r="F186">
        <v>4</v>
      </c>
      <c r="G186" s="15">
        <f>HLOOKUP(Calculations!$E$2,'Prevalence Rates'!$C$3:$BC$249,'Prevalence Rates'!$BD186,FALSE)</f>
        <v>0.29633783598905145</v>
      </c>
      <c r="H186">
        <f>HLOOKUP(Calculations!$E$2,'Population 2016'!$C$3:$BC$249,'Population 2016'!BD186,FALSE)</f>
        <v>35061</v>
      </c>
      <c r="I186">
        <v>0</v>
      </c>
      <c r="J186">
        <f>HLOOKUP(Results!E$4,Targeting!$C$3:$F$249,Targeting!$G186,FALSE)</f>
        <v>7074</v>
      </c>
      <c r="K186" s="89">
        <f>IF(AND(OR(Calculations!$E$2="Orkney Health Board",Calculations!$E$2="Orkney Islands Local Authority"),$F186=1),0,IF(AND(OR(Calculations!$E$2="Shetland Health Board",Calculations!$E$2="Western Isles Health Board",Calculations!$E$2="Shetland Islands Local Authority",Calculations!$E$2="Eilean Siar Local Authority"),OR($F186=1,$F186=5)),0,new_ci(VALUE(LEFT(Options!$B$24,2)),$C186,$E186,$F186,2016,$I186,1,$H186,$G186*$H186,Options!$B$8)))</f>
        <v>217.42690038059999</v>
      </c>
      <c r="L186" s="90">
        <f>IF(AND(OR(Calculations!$E$2="Orkney Health Board",Calculations!$E$2="Orkney Islands Local Authority"),$F186=1),0,IF(AND(OR(Calculations!$E$2="Shetland Health Board",Calculations!$E$2="Western Isles Health Board",Calculations!$E$2="Shetland Islands Local Authority",Calculations!$E$2="Eilean Siar Local Authority"),OR($F186=1,$F186=5)),0,new_ci(VALUE(LEFT(Options!$B$24,2)),$C186,$E186,$F186,2016,$I186+$J186,1,$H186,$G186*$H186,Options!$B$8)))</f>
        <v>209.54029090079999</v>
      </c>
      <c r="M186" s="83">
        <f>IF(AND(OR(Calculations!$E$2="Orkney Health Board",Calculations!$E$2="Orkney Islands Local Authority"),$F186=1),0,IF(AND(OR(Calculations!$E$2="Shetland Health Board",Calculations!$E$2="Western Isles Health Board",Calculations!$E$2="Shetland Islands Local Authority",Calculations!$E$2="Eilean Siar Local Authority"),OR($F186=1,$F186=5)),0,new_yllv2(VALUE(LEFT(Options!$B$24,2)),$C186,$D186,$E186,$F186,2016,$I186,1,$H186,$G186*$H186,Options!$B$8)))</f>
        <v>4613.7992609301</v>
      </c>
      <c r="N186" s="84">
        <f>IF(AND(OR(Calculations!$E$2="Orkney Health Board",Calculations!$E$2="Orkney Islands Local Authority"),$F186=1),0,IF(AND(OR(Calculations!$E$2="Shetland Health Board",Calculations!$E$2="Western Isles Health Board",Calculations!$E$2="Shetland Islands Local Authority",Calculations!$E$2="Eilean Siar Local Authority"),OR($F186=1,$F186=5)),0,new_yllv2(VALUE(LEFT(Options!$B$24,2)),$C186,$D186,$E186,$F186,2016,$I186+$J186,1,$H186,$G186*$H186,Options!$B$8)))</f>
        <v>4446.4453919956004</v>
      </c>
      <c r="O186" s="90">
        <f>IF(AND(OR(Calculations!$E$2="Orkney Health Board",Calculations!$E$2="Orkney Islands Local Authority"),$F186=1),0,IF(AND(OR(Calculations!$E$2="Shetland Health Board",Calculations!$E$2="Western Isles Health Board",Calculations!$E$2="Shetland Islands Local Authority",Calculations!$E$2="Eilean Siar Local Authority"),OR($F186=1,$F186=5)),0,hosp_count(VALUE(LEFT(Options!$B$24,2)),$C186,$E186,$F186,2016,$I186,1,$H186,$G186*$H186, Options!$B$8)))</f>
        <v>9459.8509845723001</v>
      </c>
      <c r="P186" s="90">
        <f>IF(AND(OR(Calculations!$E$2="Orkney Health Board",Calculations!$E$2="Orkney Islands Local Authority"),$F186=1),0,IF(AND(OR(Calculations!$E$2="Shetland Health Board",Calculations!$E$2="Western Isles Health Board",Calculations!$E$2="Shetland Islands Local Authority",Calculations!$E$2="Eilean Siar Local Authority"),OR($F186=1,$F186=5)),0,hosp_count(VALUE(LEFT(Options!$B$24,2)),$C186,$E186,$F186,2016,$I186+$J186,1,$H186,$G186*$H186, Options!$B$8)))</f>
        <v>9406.1803411748006</v>
      </c>
      <c r="Q186" s="83">
        <f>IF(AND(OR(Calculations!$E$2="Orkney Health Board",Calculations!$E$2="Orkney Islands Local Authority"),$F186=1),0,IF(AND(OR(Calculations!$E$2="Shetland Health Board",Calculations!$E$2="Western Isles Health Board",Calculations!$E$2="Shetland Islands Local Authority",Calculations!$E$2="Eilean Siar Local Authority"),OR($F186=1,$F186=5)),0,prem_mort(VALUE(LEFT(Options!$B$24,2)),$C186,$E186,$F186,2016,$I186,1,$H186,$G186*$H186,Options!$B$8)))</f>
        <v>217.42690038059999</v>
      </c>
      <c r="R186" s="84">
        <f>IF(AND(OR(Calculations!$E$2="Orkney Health Board",Calculations!$E$2="Orkney Islands Local Authority"),$F186=1),0,IF(AND(OR(Calculations!$E$2="Shetland Health Board",Calculations!$E$2="Western Isles Health Board",Calculations!$E$2="Shetland Islands Local Authority",Calculations!$E$2="Eilean Siar Local Authority"),OR($F186=1,$F186=5)),0,prem_mort(VALUE(LEFT(Options!$B$24,2)),$C186,$E186,$F186,2016,$I186+$J186,1,$H186,$G186*$H186,Options!$B$8)))</f>
        <v>209.54029090079999</v>
      </c>
      <c r="S186" s="83">
        <f t="shared" si="150"/>
        <v>620.13890185847515</v>
      </c>
      <c r="T186" s="75">
        <f t="shared" si="151"/>
        <v>597.64493568580474</v>
      </c>
      <c r="U186" s="75">
        <f t="shared" si="152"/>
        <v>13159.348737714556</v>
      </c>
      <c r="V186" s="75">
        <f t="shared" si="153"/>
        <v>12682.02673054277</v>
      </c>
      <c r="W186" s="75">
        <f t="shared" si="154"/>
        <v>26981.121429999999</v>
      </c>
      <c r="X186" s="75">
        <f t="shared" si="155"/>
        <v>26828.043527494367</v>
      </c>
      <c r="Y186" s="75">
        <f t="shared" si="156"/>
        <v>620.13890185847515</v>
      </c>
      <c r="Z186" s="84">
        <f t="shared" si="157"/>
        <v>597.64493568580474</v>
      </c>
      <c r="AA186" s="83">
        <f t="shared" si="158"/>
        <v>3720833.4111508508</v>
      </c>
      <c r="AB186" s="75">
        <f t="shared" si="159"/>
        <v>3585869.6141148284</v>
      </c>
      <c r="AC186" s="75">
        <f t="shared" si="144"/>
        <v>78956092.426287338</v>
      </c>
      <c r="AD186" s="75">
        <f t="shared" si="145"/>
        <v>76092160.383256614</v>
      </c>
      <c r="AE186" s="75">
        <f t="shared" si="160"/>
        <v>161886728.57999998</v>
      </c>
      <c r="AF186" s="75">
        <f t="shared" si="161"/>
        <v>160968261.1649662</v>
      </c>
      <c r="AG186" s="75">
        <f t="shared" si="162"/>
        <v>3720833.4111508508</v>
      </c>
      <c r="AH186" s="75">
        <f t="shared" si="163"/>
        <v>3585869.6141148284</v>
      </c>
      <c r="AI186" s="84">
        <v>6000</v>
      </c>
      <c r="AJ186" s="133"/>
      <c r="AK186" s="134"/>
      <c r="AL186" s="75"/>
      <c r="AM186" s="75"/>
      <c r="AN186" s="134"/>
      <c r="AO186" s="134"/>
      <c r="AP186" s="75"/>
      <c r="AQ186" s="84"/>
    </row>
    <row r="187" spans="1:43" x14ac:dyDescent="0.35">
      <c r="B187" s="5" t="s">
        <v>72</v>
      </c>
      <c r="C187" s="15">
        <v>67.063927000000007</v>
      </c>
      <c r="D187" s="15">
        <v>85.193929999999995</v>
      </c>
      <c r="E187" t="s">
        <v>171</v>
      </c>
      <c r="F187">
        <v>4</v>
      </c>
      <c r="G187" s="15">
        <f>HLOOKUP(Calculations!$E$2,'Prevalence Rates'!$C$3:$BC$249,'Prevalence Rates'!$BD187,FALSE)</f>
        <v>0.3175438645942224</v>
      </c>
      <c r="H187">
        <f>HLOOKUP(Calculations!$E$2,'Population 2016'!$C$3:$BC$249,'Population 2016'!BD187,FALSE)</f>
        <v>34888</v>
      </c>
      <c r="I187">
        <v>0</v>
      </c>
      <c r="J187">
        <f>HLOOKUP(Results!E$4,Targeting!$C$3:$F$249,Targeting!$G187,FALSE)</f>
        <v>7040</v>
      </c>
      <c r="K187" s="89">
        <f>IF(AND(OR(Calculations!$E$2="Orkney Health Board",Calculations!$E$2="Orkney Islands Local Authority"),$F187=1),0,IF(AND(OR(Calculations!$E$2="Shetland Health Board",Calculations!$E$2="Western Isles Health Board",Calculations!$E$2="Shetland Islands Local Authority",Calculations!$E$2="Eilean Siar Local Authority"),OR($F187=1,$F187=5)),0,new_ci(VALUE(LEFT(Options!$B$24,2)),$C187,$E187,$F187,2016,$I187,1,$H187,$G187*$H187,Options!$B$8)))</f>
        <v>333.70503910510001</v>
      </c>
      <c r="L187" s="90">
        <f>IF(AND(OR(Calculations!$E$2="Orkney Health Board",Calculations!$E$2="Orkney Islands Local Authority"),$F187=1),0,IF(AND(OR(Calculations!$E$2="Shetland Health Board",Calculations!$E$2="Western Isles Health Board",Calculations!$E$2="Shetland Islands Local Authority",Calculations!$E$2="Eilean Siar Local Authority"),OR($F187=1,$F187=5)),0,new_ci(VALUE(LEFT(Options!$B$24,2)),$C187,$E187,$F187,2016,$I187+$J187,1,$H187,$G187*$H187,Options!$B$8)))</f>
        <v>321.79228550509998</v>
      </c>
      <c r="M187" s="83">
        <f>IF(AND(OR(Calculations!$E$2="Orkney Health Board",Calculations!$E$2="Orkney Islands Local Authority"),$F187=1),0,IF(AND(OR(Calculations!$E$2="Shetland Health Board",Calculations!$E$2="Western Isles Health Board",Calculations!$E$2="Shetland Islands Local Authority",Calculations!$E$2="Eilean Siar Local Authority"),OR($F187=1,$F187=5)),0,new_yllv2(VALUE(LEFT(Options!$B$24,2)),$C187,$D187,$E187,$F187,2016,$I187,1,$H187,$G187*$H187,Options!$B$8)))</f>
        <v>5716.3683209854998</v>
      </c>
      <c r="N187" s="84">
        <f>IF(AND(OR(Calculations!$E$2="Orkney Health Board",Calculations!$E$2="Orkney Islands Local Authority"),$F187=1),0,IF(AND(OR(Calculations!$E$2="Shetland Health Board",Calculations!$E$2="Western Isles Health Board",Calculations!$E$2="Shetland Islands Local Authority",Calculations!$E$2="Eilean Siar Local Authority"),OR($F187=1,$F187=5)),0,new_yllv2(VALUE(LEFT(Options!$B$24,2)),$C187,$D187,$E187,$F187,2016,$I187+$J187,1,$H187,$G187*$H187,Options!$B$8)))</f>
        <v>5512.3028160792001</v>
      </c>
      <c r="O187" s="90">
        <f>IF(AND(OR(Calculations!$E$2="Orkney Health Board",Calculations!$E$2="Orkney Islands Local Authority"),$F187=1),0,IF(AND(OR(Calculations!$E$2="Shetland Health Board",Calculations!$E$2="Western Isles Health Board",Calculations!$E$2="Shetland Islands Local Authority",Calculations!$E$2="Eilean Siar Local Authority"),OR($F187=1,$F187=5)),0,hosp_count(VALUE(LEFT(Options!$B$24,2)),$C187,$E187,$F187,2016,$I187,1,$H187,$G187*$H187, Options!$B$8)))</f>
        <v>10706.0606319744</v>
      </c>
      <c r="P187" s="90">
        <f>IF(AND(OR(Calculations!$E$2="Orkney Health Board",Calculations!$E$2="Orkney Islands Local Authority"),$F187=1),0,IF(AND(OR(Calculations!$E$2="Shetland Health Board",Calculations!$E$2="Western Isles Health Board",Calculations!$E$2="Shetland Islands Local Authority",Calculations!$E$2="Eilean Siar Local Authority"),OR($F187=1,$F187=5)),0,hosp_count(VALUE(LEFT(Options!$B$24,2)),$C187,$E187,$F187,2016,$I187+$J187,1,$H187,$G187*$H187, Options!$B$8)))</f>
        <v>10645.6753519329</v>
      </c>
      <c r="Q187" s="83">
        <f>IF(AND(OR(Calculations!$E$2="Orkney Health Board",Calculations!$E$2="Orkney Islands Local Authority"),$F187=1),0,IF(AND(OR(Calculations!$E$2="Shetland Health Board",Calculations!$E$2="Western Isles Health Board",Calculations!$E$2="Shetland Islands Local Authority",Calculations!$E$2="Eilean Siar Local Authority"),OR($F187=1,$F187=5)),0,prem_mort(VALUE(LEFT(Options!$B$24,2)),$C187,$E187,$F187,2016,$I187,1,$H187,$G187*$H187,Options!$B$8)))</f>
        <v>333.70503910510001</v>
      </c>
      <c r="R187" s="84">
        <f>IF(AND(OR(Calculations!$E$2="Orkney Health Board",Calculations!$E$2="Orkney Islands Local Authority"),$F187=1),0,IF(AND(OR(Calculations!$E$2="Shetland Health Board",Calculations!$E$2="Western Isles Health Board",Calculations!$E$2="Shetland Islands Local Authority",Calculations!$E$2="Eilean Siar Local Authority"),OR($F187=1,$F187=5)),0,prem_mort(VALUE(LEFT(Options!$B$24,2)),$C187,$E187,$F187,2016,$I187+$J187,1,$H187,$G187*$H187,Options!$B$8)))</f>
        <v>321.79228550509998</v>
      </c>
      <c r="S187" s="83">
        <f t="shared" si="150"/>
        <v>956.50378097082091</v>
      </c>
      <c r="T187" s="75">
        <f t="shared" si="151"/>
        <v>922.3580758573147</v>
      </c>
      <c r="U187" s="75">
        <f t="shared" si="152"/>
        <v>16384.912637541562</v>
      </c>
      <c r="V187" s="75">
        <f t="shared" si="153"/>
        <v>15799.996606509976</v>
      </c>
      <c r="W187" s="75">
        <f t="shared" si="154"/>
        <v>30686.942880000002</v>
      </c>
      <c r="X187" s="75">
        <f t="shared" si="155"/>
        <v>30513.859642091549</v>
      </c>
      <c r="Y187" s="75">
        <f t="shared" si="156"/>
        <v>956.50378097082091</v>
      </c>
      <c r="Z187" s="84">
        <f t="shared" si="157"/>
        <v>922.3580758573147</v>
      </c>
      <c r="AA187" s="83">
        <f t="shared" si="158"/>
        <v>5260770.7953395154</v>
      </c>
      <c r="AB187" s="75">
        <f t="shared" si="159"/>
        <v>5072969.4172152309</v>
      </c>
      <c r="AC187" s="75">
        <f t="shared" si="144"/>
        <v>90117019.506478593</v>
      </c>
      <c r="AD187" s="75">
        <f t="shared" si="145"/>
        <v>86899981.335804865</v>
      </c>
      <c r="AE187" s="75">
        <f t="shared" si="160"/>
        <v>168778185.84</v>
      </c>
      <c r="AF187" s="75">
        <f t="shared" si="161"/>
        <v>167826228.03150353</v>
      </c>
      <c r="AG187" s="75">
        <f t="shared" si="162"/>
        <v>5260770.7953395154</v>
      </c>
      <c r="AH187" s="75">
        <f t="shared" si="163"/>
        <v>5072969.4172152309</v>
      </c>
      <c r="AI187" s="84">
        <v>5500</v>
      </c>
      <c r="AJ187" s="133"/>
      <c r="AK187" s="134"/>
      <c r="AL187" s="75"/>
      <c r="AM187" s="75"/>
      <c r="AN187" s="134"/>
      <c r="AO187" s="134"/>
      <c r="AP187" s="75"/>
      <c r="AQ187" s="84"/>
    </row>
    <row r="188" spans="1:43" x14ac:dyDescent="0.35">
      <c r="B188" s="5" t="s">
        <v>73</v>
      </c>
      <c r="C188" s="15">
        <v>71.938164</v>
      </c>
      <c r="D188" s="15">
        <v>86.248159999999999</v>
      </c>
      <c r="E188" t="s">
        <v>171</v>
      </c>
      <c r="F188">
        <v>4</v>
      </c>
      <c r="G188" s="15">
        <f>HLOOKUP(Calculations!$E$2,'Prevalence Rates'!$C$3:$BC$249,'Prevalence Rates'!$BD188,FALSE)</f>
        <v>0.3175438645942224</v>
      </c>
      <c r="H188">
        <f>HLOOKUP(Calculations!$E$2,'Population 2016'!$C$3:$BC$249,'Population 2016'!BD188,FALSE)</f>
        <v>26320</v>
      </c>
      <c r="I188">
        <v>0</v>
      </c>
      <c r="J188">
        <f>HLOOKUP(Results!E$4,Targeting!$C$3:$F$249,Targeting!$G188,FALSE)</f>
        <v>5311</v>
      </c>
      <c r="K188" s="89">
        <f>IF(AND(OR(Calculations!$E$2="Orkney Health Board",Calculations!$E$2="Orkney Islands Local Authority"),$F188=1),0,IF(AND(OR(Calculations!$E$2="Shetland Health Board",Calculations!$E$2="Western Isles Health Board",Calculations!$E$2="Shetland Islands Local Authority",Calculations!$E$2="Eilean Siar Local Authority"),OR($F188=1,$F188=5)),0,new_ci(VALUE(LEFT(Options!$B$24,2)),$C188,$E188,$F188,2016,$I188,1,$H188,$G188*$H188,Options!$B$8)))</f>
        <v>380.0653526209</v>
      </c>
      <c r="L188" s="90">
        <f>IF(AND(OR(Calculations!$E$2="Orkney Health Board",Calculations!$E$2="Orkney Islands Local Authority"),$F188=1),0,IF(AND(OR(Calculations!$E$2="Shetland Health Board",Calculations!$E$2="Western Isles Health Board",Calculations!$E$2="Shetland Islands Local Authority",Calculations!$E$2="Eilean Siar Local Authority"),OR($F188=1,$F188=5)),0,new_ci(VALUE(LEFT(Options!$B$24,2)),$C188,$E188,$F188,2016,$I188+$J188,1,$H188,$G188*$H188,Options!$B$8)))</f>
        <v>366.55132298709998</v>
      </c>
      <c r="M188" s="83">
        <f>IF(AND(OR(Calculations!$E$2="Orkney Health Board",Calculations!$E$2="Orkney Islands Local Authority"),$F188=1),0,IF(AND(OR(Calculations!$E$2="Shetland Health Board",Calculations!$E$2="Western Isles Health Board",Calculations!$E$2="Shetland Islands Local Authority",Calculations!$E$2="Eilean Siar Local Authority"),OR($F188=1,$F188=5)),0,new_yllv2(VALUE(LEFT(Options!$B$24,2)),$C188,$D188,$E188,$F188,2016,$I188,1,$H188,$G188*$H188,Options!$B$8)))</f>
        <v>5058.6683231227998</v>
      </c>
      <c r="N188" s="84">
        <f>IF(AND(OR(Calculations!$E$2="Orkney Health Board",Calculations!$E$2="Orkney Islands Local Authority"),$F188=1),0,IF(AND(OR(Calculations!$E$2="Shetland Health Board",Calculations!$E$2="Western Isles Health Board",Calculations!$E$2="Shetland Islands Local Authority",Calculations!$E$2="Eilean Siar Local Authority"),OR($F188=1,$F188=5)),0,new_yllv2(VALUE(LEFT(Options!$B$24,2)),$C188,$D188,$E188,$F188,2016,$I188+$J188,1,$H188,$G188*$H188,Options!$B$8)))</f>
        <v>4878.796642753</v>
      </c>
      <c r="O188" s="90">
        <f>IF(AND(OR(Calculations!$E$2="Orkney Health Board",Calculations!$E$2="Orkney Islands Local Authority"),$F188=1),0,IF(AND(OR(Calculations!$E$2="Shetland Health Board",Calculations!$E$2="Western Isles Health Board",Calculations!$E$2="Shetland Islands Local Authority",Calculations!$E$2="Eilean Siar Local Authority"),OR($F188=1,$F188=5)),0,hosp_count(VALUE(LEFT(Options!$B$24,2)),$C188,$E188,$F188,2016,$I188,1,$H188,$G188*$H188, Options!$B$8)))</f>
        <v>9130.3243339839992</v>
      </c>
      <c r="P188" s="90">
        <f>IF(AND(OR(Calculations!$E$2="Orkney Health Board",Calculations!$E$2="Orkney Islands Local Authority"),$F188=1),0,IF(AND(OR(Calculations!$E$2="Shetland Health Board",Calculations!$E$2="Western Isles Health Board",Calculations!$E$2="Shetland Islands Local Authority",Calculations!$E$2="Eilean Siar Local Authority"),OR($F188=1,$F188=5)),0,hosp_count(VALUE(LEFT(Options!$B$24,2)),$C188,$E188,$F188,2016,$I188+$J188,1,$H188,$G188*$H188, Options!$B$8)))</f>
        <v>9078.8273935112993</v>
      </c>
      <c r="Q188" s="83">
        <f>IF(AND(OR(Calculations!$E$2="Orkney Health Board",Calculations!$E$2="Orkney Islands Local Authority"),$F188=1),0,IF(AND(OR(Calculations!$E$2="Shetland Health Board",Calculations!$E$2="Western Isles Health Board",Calculations!$E$2="Shetland Islands Local Authority",Calculations!$E$2="Eilean Siar Local Authority"),OR($F188=1,$F188=5)),0,prem_mort(VALUE(LEFT(Options!$B$24,2)),$C188,$E188,$F188,2016,$I188,1,$H188,$G188*$H188,Options!$B$8)))</f>
        <v>380.0653526209</v>
      </c>
      <c r="R188" s="84">
        <f>IF(AND(OR(Calculations!$E$2="Orkney Health Board",Calculations!$E$2="Orkney Islands Local Authority"),$F188=1),0,IF(AND(OR(Calculations!$E$2="Shetland Health Board",Calculations!$E$2="Western Isles Health Board",Calculations!$E$2="Shetland Islands Local Authority",Calculations!$E$2="Eilean Siar Local Authority"),OR($F188=1,$F188=5)),0,prem_mort(VALUE(LEFT(Options!$B$24,2)),$C188,$E188,$F188,2016,$I188+$J188,1,$H188,$G188*$H188,Options!$B$8)))</f>
        <v>366.55132298709998</v>
      </c>
      <c r="S188" s="83">
        <f t="shared" si="150"/>
        <v>1444.0172971918691</v>
      </c>
      <c r="T188" s="75">
        <f t="shared" si="151"/>
        <v>1392.6721997990121</v>
      </c>
      <c r="U188" s="75">
        <f t="shared" si="152"/>
        <v>19219.864449554712</v>
      </c>
      <c r="V188" s="75">
        <f t="shared" si="153"/>
        <v>18536.46140863602</v>
      </c>
      <c r="W188" s="75">
        <f t="shared" si="154"/>
        <v>34689.682119999998</v>
      </c>
      <c r="X188" s="75">
        <f t="shared" si="155"/>
        <v>34494.02505133472</v>
      </c>
      <c r="Y188" s="75">
        <f t="shared" si="156"/>
        <v>1444.0172971918691</v>
      </c>
      <c r="Z188" s="84">
        <f t="shared" si="157"/>
        <v>1392.6721997990121</v>
      </c>
      <c r="AA188" s="83">
        <f t="shared" si="158"/>
        <v>7220086.4859593455</v>
      </c>
      <c r="AB188" s="75">
        <f t="shared" si="159"/>
        <v>6963360.9989950601</v>
      </c>
      <c r="AC188" s="75">
        <f t="shared" ref="AC188:AC249" si="164">U188*$AI188</f>
        <v>96099322.247773558</v>
      </c>
      <c r="AD188" s="75">
        <f t="shared" ref="AD188:AD249" si="165">V188*$AI188</f>
        <v>92682307.043180093</v>
      </c>
      <c r="AE188" s="75">
        <f t="shared" ref="AE188:AE219" si="166">W188*$AI188</f>
        <v>173448410.59999999</v>
      </c>
      <c r="AF188" s="75">
        <f t="shared" ref="AF188:AF219" si="167">X188*$AI188</f>
        <v>172470125.2566736</v>
      </c>
      <c r="AG188" s="75">
        <f t="shared" ref="AG188:AG219" si="168">Y188*$AI188</f>
        <v>7220086.4859593455</v>
      </c>
      <c r="AH188" s="75">
        <f t="shared" ref="AH188:AH219" si="169">Z188*$AI188</f>
        <v>6963360.9989950601</v>
      </c>
      <c r="AI188" s="84">
        <v>5000</v>
      </c>
      <c r="AJ188" s="133"/>
      <c r="AK188" s="134"/>
      <c r="AL188" s="75"/>
      <c r="AM188" s="75"/>
      <c r="AN188" s="134"/>
      <c r="AO188" s="134"/>
      <c r="AP188" s="75"/>
      <c r="AQ188" s="84"/>
    </row>
    <row r="189" spans="1:43" x14ac:dyDescent="0.35">
      <c r="B189" s="5" t="s">
        <v>74</v>
      </c>
      <c r="C189" s="15">
        <v>76.942824999999999</v>
      </c>
      <c r="D189" s="15">
        <v>87.812830000000005</v>
      </c>
      <c r="E189" t="s">
        <v>171</v>
      </c>
      <c r="F189">
        <v>4</v>
      </c>
      <c r="G189" s="15">
        <f>HLOOKUP(Calculations!$E$2,'Prevalence Rates'!$C$3:$BC$249,'Prevalence Rates'!$BD189,FALSE)</f>
        <v>0.29137464228121795</v>
      </c>
      <c r="H189">
        <f>HLOOKUP(Calculations!$E$2,'Population 2016'!$C$3:$BC$249,'Population 2016'!BD189,FALSE)</f>
        <v>20708</v>
      </c>
      <c r="I189">
        <v>0</v>
      </c>
      <c r="J189">
        <f>HLOOKUP(Results!E$4,Targeting!$C$3:$F$249,Targeting!$G189,FALSE)</f>
        <v>4178</v>
      </c>
      <c r="K189" s="89">
        <f>IF(AND(OR(Calculations!$E$2="Orkney Health Board",Calculations!$E$2="Orkney Islands Local Authority"),$F189=1),0,IF(AND(OR(Calculations!$E$2="Shetland Health Board",Calculations!$E$2="Western Isles Health Board",Calculations!$E$2="Shetland Islands Local Authority",Calculations!$E$2="Eilean Siar Local Authority"),OR($F189=1,$F189=5)),0,new_ci(VALUE(LEFT(Options!$B$24,2)),$C189,$E189,$F189,2016,$I189,1,$H189,$G189*$H189,Options!$B$8)))</f>
        <v>455.79366165009998</v>
      </c>
      <c r="L189" s="90">
        <f>IF(AND(OR(Calculations!$E$2="Orkney Health Board",Calculations!$E$2="Orkney Islands Local Authority"),$F189=1),0,IF(AND(OR(Calculations!$E$2="Shetland Health Board",Calculations!$E$2="Western Isles Health Board",Calculations!$E$2="Shetland Islands Local Authority",Calculations!$E$2="Eilean Siar Local Authority"),OR($F189=1,$F189=5)),0,new_ci(VALUE(LEFT(Options!$B$24,2)),$C189,$E189,$F189,2016,$I189+$J189,1,$H189,$G189*$H189,Options!$B$8)))</f>
        <v>439.4269482821</v>
      </c>
      <c r="M189" s="83">
        <f>IF(AND(OR(Calculations!$E$2="Orkney Health Board",Calculations!$E$2="Orkney Islands Local Authority"),$F189=1),0,IF(AND(OR(Calculations!$E$2="Shetland Health Board",Calculations!$E$2="Western Isles Health Board",Calculations!$E$2="Shetland Islands Local Authority",Calculations!$E$2="Eilean Siar Local Authority"),OR($F189=1,$F189=5)),0,new_yllv2(VALUE(LEFT(Options!$B$24,2)),$C189,$D189,$E189,$F189,2016,$I189,1,$H189,$G189*$H189,Options!$B$8)))</f>
        <v>4498.6857194548002</v>
      </c>
      <c r="N189" s="84">
        <f>IF(AND(OR(Calculations!$E$2="Orkney Health Board",Calculations!$E$2="Orkney Islands Local Authority"),$F189=1),0,IF(AND(OR(Calculations!$E$2="Shetland Health Board",Calculations!$E$2="Western Isles Health Board",Calculations!$E$2="Shetland Islands Local Authority",Calculations!$E$2="Eilean Siar Local Authority"),OR($F189=1,$F189=5)),0,new_yllv2(VALUE(LEFT(Options!$B$24,2)),$C189,$D189,$E189,$F189,2016,$I189+$J189,1,$H189,$G189*$H189,Options!$B$8)))</f>
        <v>4337.1461766790999</v>
      </c>
      <c r="O189" s="90">
        <f>IF(AND(OR(Calculations!$E$2="Orkney Health Board",Calculations!$E$2="Orkney Islands Local Authority"),$F189=1),0,IF(AND(OR(Calculations!$E$2="Shetland Health Board",Calculations!$E$2="Western Isles Health Board",Calculations!$E$2="Shetland Islands Local Authority",Calculations!$E$2="Eilean Siar Local Authority"),OR($F189=1,$F189=5)),0,hosp_count(VALUE(LEFT(Options!$B$24,2)),$C189,$E189,$F189,2016,$I189,1,$H189,$G189*$H189, Options!$B$8)))</f>
        <v>8147.2292633240004</v>
      </c>
      <c r="P189" s="90">
        <f>IF(AND(OR(Calculations!$E$2="Orkney Health Board",Calculations!$E$2="Orkney Islands Local Authority"),$F189=1),0,IF(AND(OR(Calculations!$E$2="Shetland Health Board",Calculations!$E$2="Western Isles Health Board",Calculations!$E$2="Shetland Islands Local Authority",Calculations!$E$2="Eilean Siar Local Authority"),OR($F189=1,$F189=5)),0,hosp_count(VALUE(LEFT(Options!$B$24,2)),$C189,$E189,$F189,2016,$I189+$J189,1,$H189,$G189*$H189, Options!$B$8)))</f>
        <v>8100.941693365</v>
      </c>
      <c r="Q189" s="83">
        <f>IF(AND(OR(Calculations!$E$2="Orkney Health Board",Calculations!$E$2="Orkney Islands Local Authority"),$F189=1),0,IF(AND(OR(Calculations!$E$2="Shetland Health Board",Calculations!$E$2="Western Isles Health Board",Calculations!$E$2="Shetland Islands Local Authority",Calculations!$E$2="Eilean Siar Local Authority"),OR($F189=1,$F189=5)),0,prem_mort(VALUE(LEFT(Options!$B$24,2)),$C189,$E189,$F189,2016,$I189,1,$H189,$G189*$H189,Options!$B$8)))</f>
        <v>0</v>
      </c>
      <c r="R189" s="84">
        <f>IF(AND(OR(Calculations!$E$2="Orkney Health Board",Calculations!$E$2="Orkney Islands Local Authority"),$F189=1),0,IF(AND(OR(Calculations!$E$2="Shetland Health Board",Calculations!$E$2="Western Isles Health Board",Calculations!$E$2="Shetland Islands Local Authority",Calculations!$E$2="Eilean Siar Local Authority"),OR($F189=1,$F189=5)),0,prem_mort(VALUE(LEFT(Options!$B$24,2)),$C189,$E189,$F189,2016,$I189+$J189,1,$H189,$G189*$H189,Options!$B$8)))</f>
        <v>0</v>
      </c>
      <c r="S189" s="83">
        <f t="shared" ref="S189:S249" si="170">K189*100000/$H189</f>
        <v>2201.0510993340736</v>
      </c>
      <c r="T189" s="75">
        <f t="shared" ref="T189:T249" si="171">L189*100000/$H189</f>
        <v>2122.0153963786943</v>
      </c>
      <c r="U189" s="75">
        <f t="shared" ref="U189:U249" si="172">M189*100000/$H189</f>
        <v>21724.385355682829</v>
      </c>
      <c r="V189" s="75">
        <f t="shared" ref="V189:V249" si="173">N189*100000/$H189</f>
        <v>20944.302572334844</v>
      </c>
      <c r="W189" s="75">
        <f t="shared" ref="W189:W249" si="174">O189*100000/$H189</f>
        <v>39343.390300000006</v>
      </c>
      <c r="X189" s="75">
        <f t="shared" ref="X189:X249" si="175">P189*100000/$H189</f>
        <v>39119.865237420323</v>
      </c>
      <c r="Y189" s="75">
        <f t="shared" ref="Y189:Y249" si="176">Q189*100000/$H189</f>
        <v>0</v>
      </c>
      <c r="Z189" s="84">
        <f t="shared" ref="Z189:Z249" si="177">R189*100000/$H189</f>
        <v>0</v>
      </c>
      <c r="AA189" s="83">
        <f t="shared" ref="AA189:AA249" si="178">S189*$AI189</f>
        <v>8804204.3973362949</v>
      </c>
      <c r="AB189" s="75">
        <f t="shared" ref="AB189:AB249" si="179">T189*$AI189</f>
        <v>8488061.5855147764</v>
      </c>
      <c r="AC189" s="75">
        <f t="shared" si="164"/>
        <v>86897541.42273131</v>
      </c>
      <c r="AD189" s="75">
        <f t="shared" si="165"/>
        <v>83777210.289339378</v>
      </c>
      <c r="AE189" s="75">
        <f t="shared" si="166"/>
        <v>157373561.20000002</v>
      </c>
      <c r="AF189" s="75">
        <f t="shared" si="167"/>
        <v>156479460.94968128</v>
      </c>
      <c r="AG189" s="75">
        <f t="shared" si="168"/>
        <v>0</v>
      </c>
      <c r="AH189" s="75">
        <f t="shared" si="169"/>
        <v>0</v>
      </c>
      <c r="AI189" s="84">
        <v>4000</v>
      </c>
      <c r="AJ189" s="133"/>
      <c r="AK189" s="134"/>
      <c r="AL189" s="75"/>
      <c r="AM189" s="75"/>
      <c r="AN189" s="134"/>
      <c r="AO189" s="134"/>
      <c r="AP189" s="75"/>
      <c r="AQ189" s="84"/>
    </row>
    <row r="190" spans="1:43" x14ac:dyDescent="0.35">
      <c r="B190" s="5" t="s">
        <v>75</v>
      </c>
      <c r="C190" s="15">
        <v>81.856712000000002</v>
      </c>
      <c r="D190" s="15">
        <v>89.736710000000002</v>
      </c>
      <c r="E190" t="s">
        <v>171</v>
      </c>
      <c r="F190">
        <v>4</v>
      </c>
      <c r="G190" s="15">
        <f>HLOOKUP(Calculations!$E$2,'Prevalence Rates'!$C$3:$BC$249,'Prevalence Rates'!$BD190,FALSE)</f>
        <v>0.29137464228121795</v>
      </c>
      <c r="H190">
        <f>HLOOKUP(Calculations!$E$2,'Population 2016'!$C$3:$BC$249,'Population 2016'!BD190,FALSE)</f>
        <v>15634</v>
      </c>
      <c r="I190">
        <v>0</v>
      </c>
      <c r="J190">
        <f>HLOOKUP(Results!E$4,Targeting!$C$3:$F$249,Targeting!$G190,FALSE)</f>
        <v>3155</v>
      </c>
      <c r="K190" s="89">
        <f>IF(AND(OR(Calculations!$E$2="Orkney Health Board",Calculations!$E$2="Orkney Islands Local Authority"),$F190=1),0,IF(AND(OR(Calculations!$E$2="Shetland Health Board",Calculations!$E$2="Western Isles Health Board",Calculations!$E$2="Shetland Islands Local Authority",Calculations!$E$2="Eilean Siar Local Authority"),OR($F190=1,$F190=5)),0,new_ci(VALUE(LEFT(Options!$B$24,2)),$C190,$E190,$F190,2016,$I190,1,$H190,$G190*$H190,Options!$B$8)))</f>
        <v>519.40647599450006</v>
      </c>
      <c r="L190" s="90">
        <f>IF(AND(OR(Calculations!$E$2="Orkney Health Board",Calculations!$E$2="Orkney Islands Local Authority"),$F190=1),0,IF(AND(OR(Calculations!$E$2="Shetland Health Board",Calculations!$E$2="Western Isles Health Board",Calculations!$E$2="Shetland Islands Local Authority",Calculations!$E$2="Eilean Siar Local Authority"),OR($F190=1,$F190=5)),0,new_ci(VALUE(LEFT(Options!$B$24,2)),$C190,$E190,$F190,2016,$I190+$J190,1,$H190,$G190*$H190,Options!$B$8)))</f>
        <v>500.92843573900001</v>
      </c>
      <c r="M190" s="83">
        <f>IF(AND(OR(Calculations!$E$2="Orkney Health Board",Calculations!$E$2="Orkney Islands Local Authority"),$F190=1),0,IF(AND(OR(Calculations!$E$2="Shetland Health Board",Calculations!$E$2="Western Isles Health Board",Calculations!$E$2="Shetland Islands Local Authority",Calculations!$E$2="Eilean Siar Local Authority"),OR($F190=1,$F190=5)),0,new_yllv2(VALUE(LEFT(Options!$B$24,2)),$C190,$D190,$E190,$F190,2016,$I190,1,$H190,$G190*$H190,Options!$B$8)))</f>
        <v>3573.5155160292002</v>
      </c>
      <c r="N190" s="84">
        <f>IF(AND(OR(Calculations!$E$2="Orkney Health Board",Calculations!$E$2="Orkney Islands Local Authority"),$F190=1),0,IF(AND(OR(Calculations!$E$2="Shetland Health Board",Calculations!$E$2="Western Isles Health Board",Calculations!$E$2="Shetland Islands Local Authority",Calculations!$E$2="Eilean Siar Local Authority"),OR($F190=1,$F190=5)),0,new_yllv2(VALUE(LEFT(Options!$B$24,2)),$C190,$D190,$E190,$F190,2016,$I190+$J190,1,$H190,$G190*$H190,Options!$B$8)))</f>
        <v>3446.3866360274001</v>
      </c>
      <c r="O190" s="90">
        <f>IF(AND(OR(Calculations!$E$2="Orkney Health Board",Calculations!$E$2="Orkney Islands Local Authority"),$F190=1),0,IF(AND(OR(Calculations!$E$2="Shetland Health Board",Calculations!$E$2="Western Isles Health Board",Calculations!$E$2="Shetland Islands Local Authority",Calculations!$E$2="Eilean Siar Local Authority"),OR($F190=1,$F190=5)),0,hosp_count(VALUE(LEFT(Options!$B$24,2)),$C190,$E190,$F190,2016,$I190,1,$H190,$G190*$H190, Options!$B$8)))</f>
        <v>6960.2000923551996</v>
      </c>
      <c r="P190" s="90">
        <f>IF(AND(OR(Calculations!$E$2="Orkney Health Board",Calculations!$E$2="Orkney Islands Local Authority"),$F190=1),0,IF(AND(OR(Calculations!$E$2="Shetland Health Board",Calculations!$E$2="Western Isles Health Board",Calculations!$E$2="Shetland Islands Local Authority",Calculations!$E$2="Eilean Siar Local Authority"),OR($F190=1,$F190=5)),0,hosp_count(VALUE(LEFT(Options!$B$24,2)),$C190,$E190,$F190,2016,$I190+$J190,1,$H190,$G190*$H190, Options!$B$8)))</f>
        <v>6920.6474825767</v>
      </c>
      <c r="Q190" s="83">
        <f>IF(AND(OR(Calculations!$E$2="Orkney Health Board",Calculations!$E$2="Orkney Islands Local Authority"),$F190=1),0,IF(AND(OR(Calculations!$E$2="Shetland Health Board",Calculations!$E$2="Western Isles Health Board",Calculations!$E$2="Shetland Islands Local Authority",Calculations!$E$2="Eilean Siar Local Authority"),OR($F190=1,$F190=5)),0,prem_mort(VALUE(LEFT(Options!$B$24,2)),$C190,$E190,$F190,2016,$I190,1,$H190,$G190*$H190,Options!$B$8)))</f>
        <v>0</v>
      </c>
      <c r="R190" s="84">
        <f>IF(AND(OR(Calculations!$E$2="Orkney Health Board",Calculations!$E$2="Orkney Islands Local Authority"),$F190=1),0,IF(AND(OR(Calculations!$E$2="Shetland Health Board",Calculations!$E$2="Western Isles Health Board",Calculations!$E$2="Shetland Islands Local Authority",Calculations!$E$2="Eilean Siar Local Authority"),OR($F190=1,$F190=5)),0,prem_mort(VALUE(LEFT(Options!$B$24,2)),$C190,$E190,$F190,2016,$I190+$J190,1,$H190,$G190*$H190,Options!$B$8)))</f>
        <v>0</v>
      </c>
      <c r="S190" s="83">
        <f t="shared" si="170"/>
        <v>3322.2878085870543</v>
      </c>
      <c r="T190" s="75">
        <f t="shared" si="171"/>
        <v>3204.0964291863884</v>
      </c>
      <c r="U190" s="75">
        <f t="shared" si="172"/>
        <v>22857.33347850326</v>
      </c>
      <c r="V190" s="75">
        <f t="shared" si="173"/>
        <v>22044.177024609184</v>
      </c>
      <c r="W190" s="75">
        <f t="shared" si="174"/>
        <v>44519.637280000003</v>
      </c>
      <c r="X190" s="75">
        <f t="shared" si="175"/>
        <v>44266.646300221953</v>
      </c>
      <c r="Y190" s="75">
        <f t="shared" si="176"/>
        <v>0</v>
      </c>
      <c r="Z190" s="84">
        <f t="shared" si="177"/>
        <v>0</v>
      </c>
      <c r="AA190" s="83">
        <f t="shared" si="178"/>
        <v>8305719.5214676354</v>
      </c>
      <c r="AB190" s="75">
        <f t="shared" si="179"/>
        <v>8010241.0729659712</v>
      </c>
      <c r="AC190" s="75">
        <f t="shared" si="164"/>
        <v>57143333.69625815</v>
      </c>
      <c r="AD190" s="75">
        <f t="shared" si="165"/>
        <v>55110442.561522961</v>
      </c>
      <c r="AE190" s="75">
        <f t="shared" si="166"/>
        <v>111299093.2</v>
      </c>
      <c r="AF190" s="75">
        <f t="shared" si="167"/>
        <v>110666615.75055489</v>
      </c>
      <c r="AG190" s="75">
        <f t="shared" si="168"/>
        <v>0</v>
      </c>
      <c r="AH190" s="75">
        <f t="shared" si="169"/>
        <v>0</v>
      </c>
      <c r="AI190" s="84">
        <v>2500</v>
      </c>
      <c r="AJ190" s="133"/>
      <c r="AK190" s="134"/>
      <c r="AL190" s="75"/>
      <c r="AM190" s="75"/>
      <c r="AN190" s="134"/>
      <c r="AO190" s="134"/>
      <c r="AP190" s="75"/>
      <c r="AQ190" s="84"/>
    </row>
    <row r="191" spans="1:43" x14ac:dyDescent="0.35">
      <c r="B191" s="5" t="s">
        <v>81</v>
      </c>
      <c r="C191" s="15">
        <v>86.730819999999994</v>
      </c>
      <c r="D191" s="15">
        <v>92.220819999999989</v>
      </c>
      <c r="E191" t="s">
        <v>171</v>
      </c>
      <c r="F191">
        <v>4</v>
      </c>
      <c r="G191" s="15">
        <f>HLOOKUP(Calculations!$E$2,'Prevalence Rates'!$C$3:$BC$249,'Prevalence Rates'!$BD191,FALSE)</f>
        <v>0.29137464228121795</v>
      </c>
      <c r="H191">
        <f>HLOOKUP(Calculations!$E$2,'Population 2016'!$C$3:$BC$249,'Population 2016'!BD191,FALSE)</f>
        <v>9988</v>
      </c>
      <c r="I191">
        <v>0</v>
      </c>
      <c r="J191">
        <f>HLOOKUP(Results!E$4,Targeting!$C$3:$F$249,Targeting!$G191,FALSE)</f>
        <v>2015</v>
      </c>
      <c r="K191" s="89">
        <f>IF(AND(OR(Calculations!$E$2="Orkney Health Board",Calculations!$E$2="Orkney Islands Local Authority"),$F191=1),0,IF(AND(OR(Calculations!$E$2="Shetland Health Board",Calculations!$E$2="Western Isles Health Board",Calculations!$E$2="Shetland Islands Local Authority",Calculations!$E$2="Eilean Siar Local Authority"),OR($F191=1,$F191=5)),0,new_ci(VALUE(LEFT(Options!$B$24,2)),$C191,$E191,$F191,2016,$I191,1,$H191,$G191*$H191,Options!$B$8)))</f>
        <v>497.62811085269999</v>
      </c>
      <c r="L191" s="90">
        <f>IF(AND(OR(Calculations!$E$2="Orkney Health Board",Calculations!$E$2="Orkney Islands Local Authority"),$F191=1),0,IF(AND(OR(Calculations!$E$2="Shetland Health Board",Calculations!$E$2="Western Isles Health Board",Calculations!$E$2="Shetland Islands Local Authority",Calculations!$E$2="Eilean Siar Local Authority"),OR($F191=1,$F191=5)),0,new_ci(VALUE(LEFT(Options!$B$24,2)),$C191,$E191,$F191,2016,$I191+$J191,1,$H191,$G191*$H191,Options!$B$8)))</f>
        <v>480.18293018420002</v>
      </c>
      <c r="M191" s="83">
        <f>IF(AND(OR(Calculations!$E$2="Orkney Health Board",Calculations!$E$2="Orkney Islands Local Authority"),$F191=1),0,IF(AND(OR(Calculations!$E$2="Shetland Health Board",Calculations!$E$2="Western Isles Health Board",Calculations!$E$2="Shetland Islands Local Authority",Calculations!$E$2="Eilean Siar Local Authority"),OR($F191=1,$F191=5)),0,new_yllv2(VALUE(LEFT(Options!$B$24,2)),$C191,$D191,$E191,$F191,2016,$I191,1,$H191,$G191*$H191,Options!$B$8)))</f>
        <v>2234.3502177286</v>
      </c>
      <c r="N191" s="84">
        <f>IF(AND(OR(Calculations!$E$2="Orkney Health Board",Calculations!$E$2="Orkney Islands Local Authority"),$F191=1),0,IF(AND(OR(Calculations!$E$2="Shetland Health Board",Calculations!$E$2="Western Isles Health Board",Calculations!$E$2="Shetland Islands Local Authority",Calculations!$E$2="Eilean Siar Local Authority"),OR($F191=1,$F191=5)),0,new_yllv2(VALUE(LEFT(Options!$B$24,2)),$C191,$D191,$E191,$F191,2016,$I191+$J191,1,$H191,$G191*$H191,Options!$B$8)))</f>
        <v>2156.0213565271001</v>
      </c>
      <c r="O191" s="90">
        <f>IF(AND(OR(Calculations!$E$2="Orkney Health Board",Calculations!$E$2="Orkney Islands Local Authority"),$F191=1),0,IF(AND(OR(Calculations!$E$2="Shetland Health Board",Calculations!$E$2="Western Isles Health Board",Calculations!$E$2="Shetland Islands Local Authority",Calculations!$E$2="Eilean Siar Local Authority"),OR($F191=1,$F191=5)),0,hosp_count(VALUE(LEFT(Options!$B$24,2)),$C191,$E191,$F191,2016,$I191,1,$H191,$G191*$H191, Options!$B$8)))</f>
        <v>5026.6128475639998</v>
      </c>
      <c r="P191" s="90">
        <f>IF(AND(OR(Calculations!$E$2="Orkney Health Board",Calculations!$E$2="Orkney Islands Local Authority"),$F191=1),0,IF(AND(OR(Calculations!$E$2="Shetland Health Board",Calculations!$E$2="Western Isles Health Board",Calculations!$E$2="Shetland Islands Local Authority",Calculations!$E$2="Eilean Siar Local Authority"),OR($F191=1,$F191=5)),0,hosp_count(VALUE(LEFT(Options!$B$24,2)),$C191,$E191,$F191,2016,$I191+$J191,1,$H191,$G191*$H191, Options!$B$8)))</f>
        <v>4998.0569300465004</v>
      </c>
      <c r="Q191" s="83">
        <f>IF(AND(OR(Calculations!$E$2="Orkney Health Board",Calculations!$E$2="Orkney Islands Local Authority"),$F191=1),0,IF(AND(OR(Calculations!$E$2="Shetland Health Board",Calculations!$E$2="Western Isles Health Board",Calculations!$E$2="Shetland Islands Local Authority",Calculations!$E$2="Eilean Siar Local Authority"),OR($F191=1,$F191=5)),0,prem_mort(VALUE(LEFT(Options!$B$24,2)),$C191,$E191,$F191,2016,$I191,1,$H191,$G191*$H191,Options!$B$8)))</f>
        <v>0</v>
      </c>
      <c r="R191" s="84">
        <f>IF(AND(OR(Calculations!$E$2="Orkney Health Board",Calculations!$E$2="Orkney Islands Local Authority"),$F191=1),0,IF(AND(OR(Calculations!$E$2="Shetland Health Board",Calculations!$E$2="Western Isles Health Board",Calculations!$E$2="Shetland Islands Local Authority",Calculations!$E$2="Eilean Siar Local Authority"),OR($F191=1,$F191=5)),0,prem_mort(VALUE(LEFT(Options!$B$24,2)),$C191,$E191,$F191,2016,$I191+$J191,1,$H191,$G191*$H191,Options!$B$8)))</f>
        <v>0</v>
      </c>
      <c r="S191" s="83">
        <f t="shared" si="170"/>
        <v>4982.2598203113739</v>
      </c>
      <c r="T191" s="75">
        <f t="shared" si="171"/>
        <v>4807.5984199459353</v>
      </c>
      <c r="U191" s="75">
        <f t="shared" si="172"/>
        <v>22370.346593197835</v>
      </c>
      <c r="V191" s="75">
        <f t="shared" si="173"/>
        <v>21586.116905557672</v>
      </c>
      <c r="W191" s="75">
        <f t="shared" si="174"/>
        <v>50326.520299999996</v>
      </c>
      <c r="X191" s="75">
        <f t="shared" si="175"/>
        <v>50040.618042115544</v>
      </c>
      <c r="Y191" s="75">
        <f t="shared" si="176"/>
        <v>0</v>
      </c>
      <c r="Z191" s="84">
        <f t="shared" si="177"/>
        <v>0</v>
      </c>
      <c r="AA191" s="83">
        <f t="shared" si="178"/>
        <v>7473389.7304670606</v>
      </c>
      <c r="AB191" s="75">
        <f t="shared" si="179"/>
        <v>7211397.6299189031</v>
      </c>
      <c r="AC191" s="75">
        <f t="shared" si="164"/>
        <v>33555519.889796756</v>
      </c>
      <c r="AD191" s="75">
        <f t="shared" si="165"/>
        <v>32379175.358336508</v>
      </c>
      <c r="AE191" s="75">
        <f t="shared" si="166"/>
        <v>75489780.449999988</v>
      </c>
      <c r="AF191" s="75">
        <f t="shared" si="167"/>
        <v>75060927.063173309</v>
      </c>
      <c r="AG191" s="75">
        <f t="shared" si="168"/>
        <v>0</v>
      </c>
      <c r="AH191" s="75">
        <f t="shared" si="169"/>
        <v>0</v>
      </c>
      <c r="AI191" s="84">
        <v>1500</v>
      </c>
      <c r="AJ191" s="133"/>
      <c r="AK191" s="134"/>
      <c r="AL191" s="75"/>
      <c r="AM191" s="75"/>
      <c r="AN191" s="134"/>
      <c r="AO191" s="134"/>
      <c r="AP191" s="75"/>
      <c r="AQ191" s="84"/>
    </row>
    <row r="192" spans="1:43" x14ac:dyDescent="0.35">
      <c r="B192" s="5" t="s">
        <v>82</v>
      </c>
      <c r="C192" s="15">
        <v>92.779342999999997</v>
      </c>
      <c r="D192" s="15">
        <v>96.279340000000005</v>
      </c>
      <c r="E192" t="s">
        <v>171</v>
      </c>
      <c r="F192">
        <v>4</v>
      </c>
      <c r="G192" s="15">
        <f>HLOOKUP(Calculations!$E$2,'Prevalence Rates'!$C$3:$BC$249,'Prevalence Rates'!$BD192,FALSE)</f>
        <v>0.29137464228121795</v>
      </c>
      <c r="H192">
        <f>HLOOKUP(Calculations!$E$2,'Population 2016'!$C$3:$BC$249,'Population 2016'!BD192,FALSE)</f>
        <v>5998</v>
      </c>
      <c r="I192">
        <v>0</v>
      </c>
      <c r="J192">
        <f>HLOOKUP(Results!E$4,Targeting!$C$3:$F$249,Targeting!$G192,FALSE)</f>
        <v>1210</v>
      </c>
      <c r="K192" s="89">
        <f>IF(AND(OR(Calculations!$E$2="Orkney Health Board",Calculations!$E$2="Orkney Islands Local Authority"),$F192=1),0,IF(AND(OR(Calculations!$E$2="Shetland Health Board",Calculations!$E$2="Western Isles Health Board",Calculations!$E$2="Shetland Islands Local Authority",Calculations!$E$2="Eilean Siar Local Authority"),OR($F192=1,$F192=5)),0,new_ci(VALUE(LEFT(Options!$B$24,2)),$C192,$E192,$F192,2016,$I192,1,$H192,$G192*$H192,Options!$B$8)))</f>
        <v>490.7630068615</v>
      </c>
      <c r="L192" s="90">
        <f>IF(AND(OR(Calculations!$E$2="Orkney Health Board",Calculations!$E$2="Orkney Islands Local Authority"),$F192=1),0,IF(AND(OR(Calculations!$E$2="Shetland Health Board",Calculations!$E$2="Western Isles Health Board",Calculations!$E$2="Shetland Islands Local Authority",Calculations!$E$2="Eilean Siar Local Authority"),OR($F192=1,$F192=5)),0,new_ci(VALUE(LEFT(Options!$B$24,2)),$C192,$E192,$F192,2016,$I192+$J192,1,$H192,$G192*$H192,Options!$B$8)))</f>
        <v>474.04456814650001</v>
      </c>
      <c r="M192" s="83">
        <f>IF(AND(OR(Calculations!$E$2="Orkney Health Board",Calculations!$E$2="Orkney Islands Local Authority"),$F192=1),0,IF(AND(OR(Calculations!$E$2="Shetland Health Board",Calculations!$E$2="Western Isles Health Board",Calculations!$E$2="Shetland Islands Local Authority",Calculations!$E$2="Eilean Siar Local Authority"),OR($F192=1,$F192=5)),0,new_yllv2(VALUE(LEFT(Options!$B$24,2)),$C192,$D192,$E192,$F192,2016,$I192,1,$H192,$G192*$H192,Options!$B$8)))</f>
        <v>1226.9060448647001</v>
      </c>
      <c r="N192" s="84">
        <f>IF(AND(OR(Calculations!$E$2="Orkney Health Board",Calculations!$E$2="Orkney Islands Local Authority"),$F192=1),0,IF(AND(OR(Calculations!$E$2="Shetland Health Board",Calculations!$E$2="Western Isles Health Board",Calculations!$E$2="Shetland Islands Local Authority",Calculations!$E$2="Eilean Siar Local Authority"),OR($F192=1,$F192=5)),0,new_yllv2(VALUE(LEFT(Options!$B$24,2)),$C192,$D192,$E192,$F192,2016,$I192+$J192,1,$H192,$G192*$H192,Options!$B$8)))</f>
        <v>1185.1099982324999</v>
      </c>
      <c r="O192" s="90">
        <f>IF(AND(OR(Calculations!$E$2="Orkney Health Board",Calculations!$E$2="Orkney Islands Local Authority"),$F192=1),0,IF(AND(OR(Calculations!$E$2="Shetland Health Board",Calculations!$E$2="Western Isles Health Board",Calculations!$E$2="Shetland Islands Local Authority",Calculations!$E$2="Eilean Siar Local Authority"),OR($F192=1,$F192=5)),0,hosp_count(VALUE(LEFT(Options!$B$24,2)),$C192,$E192,$F192,2016,$I192,1,$H192,$G192*$H192, Options!$B$8)))</f>
        <v>3514.6176669343999</v>
      </c>
      <c r="P192" s="90">
        <f>IF(AND(OR(Calculations!$E$2="Orkney Health Board",Calculations!$E$2="Orkney Islands Local Authority"),$F192=1),0,IF(AND(OR(Calculations!$E$2="Shetland Health Board",Calculations!$E$2="Western Isles Health Board",Calculations!$E$2="Shetland Islands Local Authority",Calculations!$E$2="Eilean Siar Local Authority"),OR($F192=1,$F192=5)),0,hosp_count(VALUE(LEFT(Options!$B$24,2)),$C192,$E192,$F192,2016,$I192+$J192,1,$H192,$G192*$H192, Options!$B$8)))</f>
        <v>3494.6521223356999</v>
      </c>
      <c r="Q192" s="83">
        <f>IF(AND(OR(Calculations!$E$2="Orkney Health Board",Calculations!$E$2="Orkney Islands Local Authority"),$F192=1),0,IF(AND(OR(Calculations!$E$2="Shetland Health Board",Calculations!$E$2="Western Isles Health Board",Calculations!$E$2="Shetland Islands Local Authority",Calculations!$E$2="Eilean Siar Local Authority"),OR($F192=1,$F192=5)),0,prem_mort(VALUE(LEFT(Options!$B$24,2)),$C192,$E192,$F192,2016,$I192,1,$H192,$G192*$H192,Options!$B$8)))</f>
        <v>0</v>
      </c>
      <c r="R192" s="84">
        <f>IF(AND(OR(Calculations!$E$2="Orkney Health Board",Calculations!$E$2="Orkney Islands Local Authority"),$F192=1),0,IF(AND(OR(Calculations!$E$2="Shetland Health Board",Calculations!$E$2="Western Isles Health Board",Calculations!$E$2="Shetland Islands Local Authority",Calculations!$E$2="Eilean Siar Local Authority"),OR($F192=1,$F192=5)),0,prem_mort(VALUE(LEFT(Options!$B$24,2)),$C192,$E192,$F192,2016,$I192+$J192,1,$H192,$G192*$H192,Options!$B$8)))</f>
        <v>0</v>
      </c>
      <c r="S192" s="83">
        <f t="shared" si="170"/>
        <v>8182.1108179643215</v>
      </c>
      <c r="T192" s="75">
        <f t="shared" si="171"/>
        <v>7903.3772615288426</v>
      </c>
      <c r="U192" s="75">
        <f t="shared" si="172"/>
        <v>20455.252498577862</v>
      </c>
      <c r="V192" s="75">
        <f t="shared" si="173"/>
        <v>19758.419443689563</v>
      </c>
      <c r="W192" s="75">
        <f t="shared" si="174"/>
        <v>58596.493280000002</v>
      </c>
      <c r="X192" s="75">
        <f t="shared" si="175"/>
        <v>58263.62324667722</v>
      </c>
      <c r="Y192" s="75">
        <f t="shared" si="176"/>
        <v>0</v>
      </c>
      <c r="Z192" s="84">
        <f t="shared" si="177"/>
        <v>0</v>
      </c>
      <c r="AA192" s="83">
        <f t="shared" si="178"/>
        <v>8182110.8179643219</v>
      </c>
      <c r="AB192" s="75">
        <f t="shared" si="179"/>
        <v>7903377.2615288422</v>
      </c>
      <c r="AC192" s="75">
        <f t="shared" si="164"/>
        <v>20455252.498577863</v>
      </c>
      <c r="AD192" s="75">
        <f t="shared" si="165"/>
        <v>19758419.443689562</v>
      </c>
      <c r="AE192" s="75">
        <f t="shared" si="166"/>
        <v>58596493.280000001</v>
      </c>
      <c r="AF192" s="75">
        <f t="shared" si="167"/>
        <v>58263623.24667722</v>
      </c>
      <c r="AG192" s="75">
        <f t="shared" si="168"/>
        <v>0</v>
      </c>
      <c r="AH192" s="75">
        <f t="shared" si="169"/>
        <v>0</v>
      </c>
      <c r="AI192" s="84">
        <v>1000</v>
      </c>
      <c r="AJ192" s="133"/>
      <c r="AK192" s="134"/>
      <c r="AL192" s="75"/>
      <c r="AM192" s="75"/>
      <c r="AN192" s="134"/>
      <c r="AO192" s="134"/>
      <c r="AP192" s="75"/>
      <c r="AQ192" s="84"/>
    </row>
    <row r="193" spans="2:43" hidden="1" x14ac:dyDescent="0.35">
      <c r="B193" s="5" t="s">
        <v>76</v>
      </c>
      <c r="C193" s="15">
        <v>2.0320822999999999</v>
      </c>
      <c r="D193" s="15">
        <v>77.402082000000007</v>
      </c>
      <c r="E193" t="s">
        <v>172</v>
      </c>
      <c r="F193">
        <v>4</v>
      </c>
      <c r="G193" s="15">
        <f>HLOOKUP(Calculations!$E$2,'Prevalence Rates'!$C$3:$BC$249,'Prevalence Rates'!$BD193,FALSE)</f>
        <v>0</v>
      </c>
      <c r="H193">
        <f>HLOOKUP(Calculations!$E$2,'Population 2016'!$C$3:$BC$249,'Population 2016'!BD193,FALSE)</f>
        <v>0</v>
      </c>
      <c r="I193">
        <v>0</v>
      </c>
      <c r="J193">
        <f>HLOOKUP(Results!E$4,Targeting!$C$3:$F$249,Targeting!$G193,FALSE)</f>
        <v>0</v>
      </c>
      <c r="K193" s="89" t="e">
        <f>IF(AND(OR(Calculations!$E$2="Orkney Health Board",Calculations!$E$2="Orkney Islands Local Authority"),$F193=1),0,IF(AND(OR(Calculations!$E$2="Shetland Health Board",Calculations!$E$2="Western Isles Health Board",Calculations!$E$2="Shetland Islands Local Authority",Calculations!$E$2="Eilean Siar Local Authority"),OR($F193=1,$F193=5)),0,new_ci(VALUE(LEFT(Options!$B$24,2)),$C193,$E193,$F193,2016,$I193,1,$H193,$G193*$H193,Options!$B$8)))</f>
        <v>#VALUE!</v>
      </c>
      <c r="L193" s="90" t="e">
        <f>IF(AND(OR(Calculations!$E$2="Orkney Health Board",Calculations!$E$2="Orkney Islands Local Authority"),$F193=1),0,IF(AND(OR(Calculations!$E$2="Shetland Health Board",Calculations!$E$2="Western Isles Health Board",Calculations!$E$2="Shetland Islands Local Authority",Calculations!$E$2="Eilean Siar Local Authority"),OR($F193=1,$F193=5)),0,new_ci(VALUE(LEFT(Options!$B$24,2)),$C193,$E193,$F193,2016,$I193+$J193,1,$H193,$G193*$H193,Options!$B$8)))</f>
        <v>#VALUE!</v>
      </c>
      <c r="M193" s="83" t="e">
        <f>IF(AND(OR(Calculations!$E$2="Orkney Health Board",Calculations!$E$2="Orkney Islands Local Authority"),$F193=1),0,IF(AND(OR(Calculations!$E$2="Shetland Health Board",Calculations!$E$2="Western Isles Health Board",Calculations!$E$2="Shetland Islands Local Authority",Calculations!$E$2="Eilean Siar Local Authority"),OR($F193=1,$F193=5)),0,new_yllv2(VALUE(LEFT(Options!$B$24,2)),$C193,$D193,$E193,$F193,2016,$I193,1,$H193,$G193*$H193,Options!$B$8)))</f>
        <v>#VALUE!</v>
      </c>
      <c r="N193" s="84" t="e">
        <f>IF(AND(OR(Calculations!$E$2="Orkney Health Board",Calculations!$E$2="Orkney Islands Local Authority"),$F193=1),0,IF(AND(OR(Calculations!$E$2="Shetland Health Board",Calculations!$E$2="Western Isles Health Board",Calculations!$E$2="Shetland Islands Local Authority",Calculations!$E$2="Eilean Siar Local Authority"),OR($F193=1,$F193=5)),0,new_yllv2(VALUE(LEFT(Options!$B$24,2)),$C193,$D193,$E193,$F193,2016,$I193+$J193,1,$H193,$G193*$H193,Options!$B$8)))</f>
        <v>#VALUE!</v>
      </c>
      <c r="O193" s="90" t="e">
        <f>IF(AND(OR(Calculations!$E$2="Orkney Health Board",Calculations!$E$2="Orkney Islands Local Authority"),$F193=1),0,IF(AND(OR(Calculations!$E$2="Shetland Health Board",Calculations!$E$2="Western Isles Health Board",Calculations!$E$2="Shetland Islands Local Authority",Calculations!$E$2="Eilean Siar Local Authority"),OR($F193=1,$F193=5)),0,hosp_count(VALUE(LEFT(Options!$B$24,2)),$C193,$E193,$F193,2016,$I193,1,$H193,$G193*$H193, Options!$B$8)))</f>
        <v>#VALUE!</v>
      </c>
      <c r="P193" s="90" t="e">
        <f>IF(AND(OR(Calculations!$E$2="Orkney Health Board",Calculations!$E$2="Orkney Islands Local Authority"),$F193=1),0,IF(AND(OR(Calculations!$E$2="Shetland Health Board",Calculations!$E$2="Western Isles Health Board",Calculations!$E$2="Shetland Islands Local Authority",Calculations!$E$2="Eilean Siar Local Authority"),OR($F193=1,$F193=5)),0,hosp_count(VALUE(LEFT(Options!$B$24,2)),$C193,$E193,$F193,2016,$I193+$J193,1,$H193,$G193*$H193, Options!$B$8)))</f>
        <v>#VALUE!</v>
      </c>
      <c r="Q193" s="83" t="e">
        <f>IF(AND(OR(Calculations!$E$2="Orkney Health Board",Calculations!$E$2="Orkney Islands Local Authority"),$F193=1),0,IF(AND(OR(Calculations!$E$2="Shetland Health Board",Calculations!$E$2="Western Isles Health Board",Calculations!$E$2="Shetland Islands Local Authority",Calculations!$E$2="Eilean Siar Local Authority"),OR($F193=1,$F193=5)),0,prem_mort(VALUE(LEFT(Options!$B$24,2)),$C193,$E193,$F193,2016,$I193,1,$H193,$G193*$H193,Options!$B$8)))</f>
        <v>#VALUE!</v>
      </c>
      <c r="R193" s="84" t="e">
        <f>IF(AND(OR(Calculations!$E$2="Orkney Health Board",Calculations!$E$2="Orkney Islands Local Authority"),$F193=1),0,IF(AND(OR(Calculations!$E$2="Shetland Health Board",Calculations!$E$2="Western Isles Health Board",Calculations!$E$2="Shetland Islands Local Authority",Calculations!$E$2="Eilean Siar Local Authority"),OR($F193=1,$F193=5)),0,prem_mort(VALUE(LEFT(Options!$B$24,2)),$C193,$E193,$F193,2016,$I193+$J193,1,$H193,$G193*$H193,Options!$B$8)))</f>
        <v>#VALUE!</v>
      </c>
      <c r="S193" s="83" t="e">
        <f t="shared" si="170"/>
        <v>#VALUE!</v>
      </c>
      <c r="T193" s="75" t="e">
        <f t="shared" si="171"/>
        <v>#VALUE!</v>
      </c>
      <c r="U193" s="75" t="e">
        <f t="shared" si="172"/>
        <v>#VALUE!</v>
      </c>
      <c r="V193" s="75" t="e">
        <f t="shared" si="173"/>
        <v>#VALUE!</v>
      </c>
      <c r="W193" s="75" t="e">
        <f t="shared" si="174"/>
        <v>#VALUE!</v>
      </c>
      <c r="X193" s="75" t="e">
        <f t="shared" si="175"/>
        <v>#VALUE!</v>
      </c>
      <c r="Y193" s="75" t="e">
        <f t="shared" si="176"/>
        <v>#VALUE!</v>
      </c>
      <c r="Z193" s="84" t="e">
        <f t="shared" si="177"/>
        <v>#VALUE!</v>
      </c>
      <c r="AA193" s="83" t="e">
        <f t="shared" si="178"/>
        <v>#VALUE!</v>
      </c>
      <c r="AB193" s="75" t="e">
        <f t="shared" si="179"/>
        <v>#VALUE!</v>
      </c>
      <c r="AC193" s="75" t="e">
        <f t="shared" si="164"/>
        <v>#VALUE!</v>
      </c>
      <c r="AD193" s="75" t="e">
        <f t="shared" si="165"/>
        <v>#VALUE!</v>
      </c>
      <c r="AE193" s="75" t="e">
        <f t="shared" si="166"/>
        <v>#VALUE!</v>
      </c>
      <c r="AF193" s="75" t="e">
        <f t="shared" si="167"/>
        <v>#VALUE!</v>
      </c>
      <c r="AG193" s="75" t="e">
        <f t="shared" si="168"/>
        <v>#VALUE!</v>
      </c>
      <c r="AH193" s="75" t="e">
        <f t="shared" si="169"/>
        <v>#VALUE!</v>
      </c>
      <c r="AI193" s="84">
        <v>5000</v>
      </c>
      <c r="AJ193" s="133"/>
      <c r="AK193" s="134"/>
      <c r="AL193" s="75"/>
      <c r="AM193" s="75"/>
      <c r="AN193" s="134"/>
      <c r="AO193" s="134"/>
      <c r="AP193" s="75"/>
      <c r="AQ193" s="84"/>
    </row>
    <row r="194" spans="2:43" hidden="1" x14ac:dyDescent="0.35">
      <c r="B194" s="5" t="s">
        <v>46</v>
      </c>
      <c r="C194" s="15">
        <v>6.9784756000000003</v>
      </c>
      <c r="D194" s="15">
        <v>77.398476000000002</v>
      </c>
      <c r="E194" t="s">
        <v>172</v>
      </c>
      <c r="F194">
        <v>4</v>
      </c>
      <c r="G194" s="15">
        <f>HLOOKUP(Calculations!$E$2,'Prevalence Rates'!$C$3:$BC$249,'Prevalence Rates'!$BD194,FALSE)</f>
        <v>0</v>
      </c>
      <c r="H194">
        <f>HLOOKUP(Calculations!$E$2,'Population 2016'!$C$3:$BC$249,'Population 2016'!BD194,FALSE)</f>
        <v>0</v>
      </c>
      <c r="I194">
        <v>0</v>
      </c>
      <c r="J194">
        <f>HLOOKUP(Results!E$4,Targeting!$C$3:$F$249,Targeting!$G194,FALSE)</f>
        <v>0</v>
      </c>
      <c r="K194" s="89" t="e">
        <f>IF(AND(OR(Calculations!$E$2="Orkney Health Board",Calculations!$E$2="Orkney Islands Local Authority"),$F194=1),0,IF(AND(OR(Calculations!$E$2="Shetland Health Board",Calculations!$E$2="Western Isles Health Board",Calculations!$E$2="Shetland Islands Local Authority",Calculations!$E$2="Eilean Siar Local Authority"),OR($F194=1,$F194=5)),0,new_ci(VALUE(LEFT(Options!$B$24,2)),$C194,$E194,$F194,2016,$I194,1,$H194,$G194*$H194,Options!$B$8)))</f>
        <v>#VALUE!</v>
      </c>
      <c r="L194" s="90" t="e">
        <f>IF(AND(OR(Calculations!$E$2="Orkney Health Board",Calculations!$E$2="Orkney Islands Local Authority"),$F194=1),0,IF(AND(OR(Calculations!$E$2="Shetland Health Board",Calculations!$E$2="Western Isles Health Board",Calculations!$E$2="Shetland Islands Local Authority",Calculations!$E$2="Eilean Siar Local Authority"),OR($F194=1,$F194=5)),0,new_ci(VALUE(LEFT(Options!$B$24,2)),$C194,$E194,$F194,2016,$I194+$J194,1,$H194,$G194*$H194,Options!$B$8)))</f>
        <v>#VALUE!</v>
      </c>
      <c r="M194" s="83" t="e">
        <f>IF(AND(OR(Calculations!$E$2="Orkney Health Board",Calculations!$E$2="Orkney Islands Local Authority"),$F194=1),0,IF(AND(OR(Calculations!$E$2="Shetland Health Board",Calculations!$E$2="Western Isles Health Board",Calculations!$E$2="Shetland Islands Local Authority",Calculations!$E$2="Eilean Siar Local Authority"),OR($F194=1,$F194=5)),0,new_yllv2(VALUE(LEFT(Options!$B$24,2)),$C194,$D194,$E194,$F194,2016,$I194,1,$H194,$G194*$H194,Options!$B$8)))</f>
        <v>#VALUE!</v>
      </c>
      <c r="N194" s="84" t="e">
        <f>IF(AND(OR(Calculations!$E$2="Orkney Health Board",Calculations!$E$2="Orkney Islands Local Authority"),$F194=1),0,IF(AND(OR(Calculations!$E$2="Shetland Health Board",Calculations!$E$2="Western Isles Health Board",Calculations!$E$2="Shetland Islands Local Authority",Calculations!$E$2="Eilean Siar Local Authority"),OR($F194=1,$F194=5)),0,new_yllv2(VALUE(LEFT(Options!$B$24,2)),$C194,$D194,$E194,$F194,2016,$I194+$J194,1,$H194,$G194*$H194,Options!$B$8)))</f>
        <v>#VALUE!</v>
      </c>
      <c r="O194" s="90" t="e">
        <f>IF(AND(OR(Calculations!$E$2="Orkney Health Board",Calculations!$E$2="Orkney Islands Local Authority"),$F194=1),0,IF(AND(OR(Calculations!$E$2="Shetland Health Board",Calculations!$E$2="Western Isles Health Board",Calculations!$E$2="Shetland Islands Local Authority",Calculations!$E$2="Eilean Siar Local Authority"),OR($F194=1,$F194=5)),0,hosp_count(VALUE(LEFT(Options!$B$24,2)),$C194,$E194,$F194,2016,$I194,1,$H194,$G194*$H194, Options!$B$8)))</f>
        <v>#VALUE!</v>
      </c>
      <c r="P194" s="90" t="e">
        <f>IF(AND(OR(Calculations!$E$2="Orkney Health Board",Calculations!$E$2="Orkney Islands Local Authority"),$F194=1),0,IF(AND(OR(Calculations!$E$2="Shetland Health Board",Calculations!$E$2="Western Isles Health Board",Calculations!$E$2="Shetland Islands Local Authority",Calculations!$E$2="Eilean Siar Local Authority"),OR($F194=1,$F194=5)),0,hosp_count(VALUE(LEFT(Options!$B$24,2)),$C194,$E194,$F194,2016,$I194+$J194,1,$H194,$G194*$H194, Options!$B$8)))</f>
        <v>#VALUE!</v>
      </c>
      <c r="Q194" s="83" t="e">
        <f>IF(AND(OR(Calculations!$E$2="Orkney Health Board",Calculations!$E$2="Orkney Islands Local Authority"),$F194=1),0,IF(AND(OR(Calculations!$E$2="Shetland Health Board",Calculations!$E$2="Western Isles Health Board",Calculations!$E$2="Shetland Islands Local Authority",Calculations!$E$2="Eilean Siar Local Authority"),OR($F194=1,$F194=5)),0,prem_mort(VALUE(LEFT(Options!$B$24,2)),$C194,$E194,$F194,2016,$I194,1,$H194,$G194*$H194,Options!$B$8)))</f>
        <v>#VALUE!</v>
      </c>
      <c r="R194" s="84" t="e">
        <f>IF(AND(OR(Calculations!$E$2="Orkney Health Board",Calculations!$E$2="Orkney Islands Local Authority"),$F194=1),0,IF(AND(OR(Calculations!$E$2="Shetland Health Board",Calculations!$E$2="Western Isles Health Board",Calculations!$E$2="Shetland Islands Local Authority",Calculations!$E$2="Eilean Siar Local Authority"),OR($F194=1,$F194=5)),0,prem_mort(VALUE(LEFT(Options!$B$24,2)),$C194,$E194,$F194,2016,$I194+$J194,1,$H194,$G194*$H194,Options!$B$8)))</f>
        <v>#VALUE!</v>
      </c>
      <c r="S194" s="83" t="e">
        <f t="shared" si="170"/>
        <v>#VALUE!</v>
      </c>
      <c r="T194" s="75" t="e">
        <f t="shared" si="171"/>
        <v>#VALUE!</v>
      </c>
      <c r="U194" s="75" t="e">
        <f t="shared" si="172"/>
        <v>#VALUE!</v>
      </c>
      <c r="V194" s="75" t="e">
        <f t="shared" si="173"/>
        <v>#VALUE!</v>
      </c>
      <c r="W194" s="75" t="e">
        <f t="shared" si="174"/>
        <v>#VALUE!</v>
      </c>
      <c r="X194" s="75" t="e">
        <f t="shared" si="175"/>
        <v>#VALUE!</v>
      </c>
      <c r="Y194" s="75" t="e">
        <f t="shared" si="176"/>
        <v>#VALUE!</v>
      </c>
      <c r="Z194" s="84" t="e">
        <f t="shared" si="177"/>
        <v>#VALUE!</v>
      </c>
      <c r="AA194" s="83" t="e">
        <f t="shared" si="178"/>
        <v>#VALUE!</v>
      </c>
      <c r="AB194" s="75" t="e">
        <f t="shared" si="179"/>
        <v>#VALUE!</v>
      </c>
      <c r="AC194" s="75" t="e">
        <f t="shared" si="164"/>
        <v>#VALUE!</v>
      </c>
      <c r="AD194" s="75" t="e">
        <f t="shared" si="165"/>
        <v>#VALUE!</v>
      </c>
      <c r="AE194" s="75" t="e">
        <f t="shared" si="166"/>
        <v>#VALUE!</v>
      </c>
      <c r="AF194" s="75" t="e">
        <f t="shared" si="167"/>
        <v>#VALUE!</v>
      </c>
      <c r="AG194" s="75" t="e">
        <f t="shared" si="168"/>
        <v>#VALUE!</v>
      </c>
      <c r="AH194" s="75" t="e">
        <f t="shared" si="169"/>
        <v>#VALUE!</v>
      </c>
      <c r="AI194" s="84">
        <v>5500</v>
      </c>
      <c r="AJ194" s="133"/>
      <c r="AK194" s="134"/>
      <c r="AL194" s="75"/>
      <c r="AM194" s="75"/>
      <c r="AN194" s="134"/>
      <c r="AO194" s="134"/>
      <c r="AP194" s="75"/>
      <c r="AQ194" s="84"/>
    </row>
    <row r="195" spans="2:43" hidden="1" x14ac:dyDescent="0.35">
      <c r="B195" s="5" t="s">
        <v>77</v>
      </c>
      <c r="C195" s="15">
        <v>12.471144000000001</v>
      </c>
      <c r="D195" s="15">
        <v>77.921140000000008</v>
      </c>
      <c r="E195" t="s">
        <v>172</v>
      </c>
      <c r="F195">
        <v>4</v>
      </c>
      <c r="G195" s="15">
        <f>HLOOKUP(Calculations!$E$2,'Prevalence Rates'!$C$3:$BC$249,'Prevalence Rates'!$BD195,FALSE)</f>
        <v>0</v>
      </c>
      <c r="H195">
        <f>HLOOKUP(Calculations!$E$2,'Population 2016'!$C$3:$BC$249,'Population 2016'!BD195,FALSE)</f>
        <v>0</v>
      </c>
      <c r="I195">
        <v>0</v>
      </c>
      <c r="J195">
        <f>HLOOKUP(Results!E$4,Targeting!$C$3:$F$249,Targeting!$G195,FALSE)</f>
        <v>0</v>
      </c>
      <c r="K195" s="89" t="e">
        <f>IF(AND(OR(Calculations!$E$2="Orkney Health Board",Calculations!$E$2="Orkney Islands Local Authority"),$F195=1),0,IF(AND(OR(Calculations!$E$2="Shetland Health Board",Calculations!$E$2="Western Isles Health Board",Calculations!$E$2="Shetland Islands Local Authority",Calculations!$E$2="Eilean Siar Local Authority"),OR($F195=1,$F195=5)),0,new_ci(VALUE(LEFT(Options!$B$24,2)),$C195,$E195,$F195,2016,$I195,1,$H195,$G195*$H195,Options!$B$8)))</f>
        <v>#VALUE!</v>
      </c>
      <c r="L195" s="90" t="e">
        <f>IF(AND(OR(Calculations!$E$2="Orkney Health Board",Calculations!$E$2="Orkney Islands Local Authority"),$F195=1),0,IF(AND(OR(Calculations!$E$2="Shetland Health Board",Calculations!$E$2="Western Isles Health Board",Calculations!$E$2="Shetland Islands Local Authority",Calculations!$E$2="Eilean Siar Local Authority"),OR($F195=1,$F195=5)),0,new_ci(VALUE(LEFT(Options!$B$24,2)),$C195,$E195,$F195,2016,$I195+$J195,1,$H195,$G195*$H195,Options!$B$8)))</f>
        <v>#VALUE!</v>
      </c>
      <c r="M195" s="83" t="e">
        <f>IF(AND(OR(Calculations!$E$2="Orkney Health Board",Calculations!$E$2="Orkney Islands Local Authority"),$F195=1),0,IF(AND(OR(Calculations!$E$2="Shetland Health Board",Calculations!$E$2="Western Isles Health Board",Calculations!$E$2="Shetland Islands Local Authority",Calculations!$E$2="Eilean Siar Local Authority"),OR($F195=1,$F195=5)),0,new_yllv2(VALUE(LEFT(Options!$B$24,2)),$C195,$D195,$E195,$F195,2016,$I195,1,$H195,$G195*$H195,Options!$B$8)))</f>
        <v>#VALUE!</v>
      </c>
      <c r="N195" s="84" t="e">
        <f>IF(AND(OR(Calculations!$E$2="Orkney Health Board",Calculations!$E$2="Orkney Islands Local Authority"),$F195=1),0,IF(AND(OR(Calculations!$E$2="Shetland Health Board",Calculations!$E$2="Western Isles Health Board",Calculations!$E$2="Shetland Islands Local Authority",Calculations!$E$2="Eilean Siar Local Authority"),OR($F195=1,$F195=5)),0,new_yllv2(VALUE(LEFT(Options!$B$24,2)),$C195,$D195,$E195,$F195,2016,$I195+$J195,1,$H195,$G195*$H195,Options!$B$8)))</f>
        <v>#VALUE!</v>
      </c>
      <c r="O195" s="90" t="e">
        <f>IF(AND(OR(Calculations!$E$2="Orkney Health Board",Calculations!$E$2="Orkney Islands Local Authority"),$F195=1),0,IF(AND(OR(Calculations!$E$2="Shetland Health Board",Calculations!$E$2="Western Isles Health Board",Calculations!$E$2="Shetland Islands Local Authority",Calculations!$E$2="Eilean Siar Local Authority"),OR($F195=1,$F195=5)),0,hosp_count(VALUE(LEFT(Options!$B$24,2)),$C195,$E195,$F195,2016,$I195,1,$H195,$G195*$H195, Options!$B$8)))</f>
        <v>#VALUE!</v>
      </c>
      <c r="P195" s="90" t="e">
        <f>IF(AND(OR(Calculations!$E$2="Orkney Health Board",Calculations!$E$2="Orkney Islands Local Authority"),$F195=1),0,IF(AND(OR(Calculations!$E$2="Shetland Health Board",Calculations!$E$2="Western Isles Health Board",Calculations!$E$2="Shetland Islands Local Authority",Calculations!$E$2="Eilean Siar Local Authority"),OR($F195=1,$F195=5)),0,hosp_count(VALUE(LEFT(Options!$B$24,2)),$C195,$E195,$F195,2016,$I195+$J195,1,$H195,$G195*$H195, Options!$B$8)))</f>
        <v>#VALUE!</v>
      </c>
      <c r="Q195" s="83" t="e">
        <f>IF(AND(OR(Calculations!$E$2="Orkney Health Board",Calculations!$E$2="Orkney Islands Local Authority"),$F195=1),0,IF(AND(OR(Calculations!$E$2="Shetland Health Board",Calculations!$E$2="Western Isles Health Board",Calculations!$E$2="Shetland Islands Local Authority",Calculations!$E$2="Eilean Siar Local Authority"),OR($F195=1,$F195=5)),0,prem_mort(VALUE(LEFT(Options!$B$24,2)),$C195,$E195,$F195,2016,$I195,1,$H195,$G195*$H195,Options!$B$8)))</f>
        <v>#VALUE!</v>
      </c>
      <c r="R195" s="84" t="e">
        <f>IF(AND(OR(Calculations!$E$2="Orkney Health Board",Calculations!$E$2="Orkney Islands Local Authority"),$F195=1),0,IF(AND(OR(Calculations!$E$2="Shetland Health Board",Calculations!$E$2="Western Isles Health Board",Calculations!$E$2="Shetland Islands Local Authority",Calculations!$E$2="Eilean Siar Local Authority"),OR($F195=1,$F195=5)),0,prem_mort(VALUE(LEFT(Options!$B$24,2)),$C195,$E195,$F195,2016,$I195+$J195,1,$H195,$G195*$H195,Options!$B$8)))</f>
        <v>#VALUE!</v>
      </c>
      <c r="S195" s="83" t="e">
        <f t="shared" si="170"/>
        <v>#VALUE!</v>
      </c>
      <c r="T195" s="75" t="e">
        <f t="shared" si="171"/>
        <v>#VALUE!</v>
      </c>
      <c r="U195" s="75" t="e">
        <f t="shared" si="172"/>
        <v>#VALUE!</v>
      </c>
      <c r="V195" s="75" t="e">
        <f t="shared" si="173"/>
        <v>#VALUE!</v>
      </c>
      <c r="W195" s="75" t="e">
        <f t="shared" si="174"/>
        <v>#VALUE!</v>
      </c>
      <c r="X195" s="75" t="e">
        <f t="shared" si="175"/>
        <v>#VALUE!</v>
      </c>
      <c r="Y195" s="75" t="e">
        <f t="shared" si="176"/>
        <v>#VALUE!</v>
      </c>
      <c r="Z195" s="84" t="e">
        <f t="shared" si="177"/>
        <v>#VALUE!</v>
      </c>
      <c r="AA195" s="83" t="e">
        <f t="shared" si="178"/>
        <v>#VALUE!</v>
      </c>
      <c r="AB195" s="75" t="e">
        <f t="shared" si="179"/>
        <v>#VALUE!</v>
      </c>
      <c r="AC195" s="75" t="e">
        <f t="shared" si="164"/>
        <v>#VALUE!</v>
      </c>
      <c r="AD195" s="75" t="e">
        <f t="shared" si="165"/>
        <v>#VALUE!</v>
      </c>
      <c r="AE195" s="75" t="e">
        <f t="shared" si="166"/>
        <v>#VALUE!</v>
      </c>
      <c r="AF195" s="75" t="e">
        <f t="shared" si="167"/>
        <v>#VALUE!</v>
      </c>
      <c r="AG195" s="75" t="e">
        <f t="shared" si="168"/>
        <v>#VALUE!</v>
      </c>
      <c r="AH195" s="75" t="e">
        <f t="shared" si="169"/>
        <v>#VALUE!</v>
      </c>
      <c r="AI195" s="84">
        <v>6600</v>
      </c>
      <c r="AJ195" s="133"/>
      <c r="AK195" s="134"/>
      <c r="AL195" s="75"/>
      <c r="AM195" s="75"/>
      <c r="AN195" s="134"/>
      <c r="AO195" s="134"/>
      <c r="AP195" s="75"/>
      <c r="AQ195" s="84"/>
    </row>
    <row r="196" spans="2:43" x14ac:dyDescent="0.35">
      <c r="B196" s="5" t="s">
        <v>47</v>
      </c>
      <c r="C196" s="15">
        <v>17.556318000000001</v>
      </c>
      <c r="D196" s="15">
        <v>77.07632000000001</v>
      </c>
      <c r="E196" t="s">
        <v>172</v>
      </c>
      <c r="F196">
        <v>4</v>
      </c>
      <c r="G196" s="15">
        <f>HLOOKUP(Calculations!$E$2,'Prevalence Rates'!$C$3:$BC$249,'Prevalence Rates'!$BD196,FALSE)</f>
        <v>0.10872386053565933</v>
      </c>
      <c r="H196">
        <f>HLOOKUP(Calculations!$E$2,'Population 2016'!$C$3:$BC$249,'Population 2016'!BD196,FALSE)</f>
        <v>24732</v>
      </c>
      <c r="I196">
        <v>0</v>
      </c>
      <c r="J196">
        <f>HLOOKUP(Results!E$4,Targeting!$C$3:$F$249,Targeting!$G196,FALSE)</f>
        <v>4990</v>
      </c>
      <c r="K196" s="89">
        <f>IF(AND(OR(Calculations!$E$2="Orkney Health Board",Calculations!$E$2="Orkney Islands Local Authority"),$F196=1),0,IF(AND(OR(Calculations!$E$2="Shetland Health Board",Calculations!$E$2="Western Isles Health Board",Calculations!$E$2="Shetland Islands Local Authority",Calculations!$E$2="Eilean Siar Local Authority"),OR($F196=1,$F196=5)),0,new_ci(VALUE(LEFT(Options!$B$24,2)),$C196,$E196,$F196,2016,$I196,1,$H196,$G196*$H196,Options!$B$8)))</f>
        <v>8.3961637171000003</v>
      </c>
      <c r="L196" s="90">
        <f>IF(AND(OR(Calculations!$E$2="Orkney Health Board",Calculations!$E$2="Orkney Islands Local Authority"),$F196=1),0,IF(AND(OR(Calculations!$E$2="Shetland Health Board",Calculations!$E$2="Western Isles Health Board",Calculations!$E$2="Shetland Islands Local Authority",Calculations!$E$2="Eilean Siar Local Authority"),OR($F196=1,$F196=5)),0,new_ci(VALUE(LEFT(Options!$B$24,2)),$C196,$E196,$F196,2016,$I196+$J196,1,$H196,$G196*$H196,Options!$B$8)))</f>
        <v>8.0482793801000003</v>
      </c>
      <c r="M196" s="83">
        <f>IF(AND(OR(Calculations!$E$2="Orkney Health Board",Calculations!$E$2="Orkney Islands Local Authority"),$F196=1),0,IF(AND(OR(Calculations!$E$2="Shetland Health Board",Calculations!$E$2="Western Isles Health Board",Calculations!$E$2="Shetland Islands Local Authority",Calculations!$E$2="Eilean Siar Local Authority"),OR($F196=1,$F196=5)),0,new_yllv2(VALUE(LEFT(Options!$B$24,2)),$C196,$D196,$E196,$F196,2016,$I196,1,$H196,$G196*$H196,Options!$B$8)))</f>
        <v>491.34351751700001</v>
      </c>
      <c r="N196" s="84">
        <f>IF(AND(OR(Calculations!$E$2="Orkney Health Board",Calculations!$E$2="Orkney Islands Local Authority"),$F196=1),0,IF(AND(OR(Calculations!$E$2="Shetland Health Board",Calculations!$E$2="Western Isles Health Board",Calculations!$E$2="Shetland Islands Local Authority",Calculations!$E$2="Eilean Siar Local Authority"),OR($F196=1,$F196=5)),0,new_yllv2(VALUE(LEFT(Options!$B$24,2)),$C196,$D196,$E196,$F196,2016,$I196+$J196,1,$H196,$G196*$H196,Options!$B$8)))</f>
        <v>470.98532541999998</v>
      </c>
      <c r="O196" s="90">
        <f>IF(AND(OR(Calculations!$E$2="Orkney Health Board",Calculations!$E$2="Orkney Islands Local Authority"),$F196=1),0,IF(AND(OR(Calculations!$E$2="Shetland Health Board",Calculations!$E$2="Western Isles Health Board",Calculations!$E$2="Shetland Islands Local Authority",Calculations!$E$2="Eilean Siar Local Authority"),OR($F196=1,$F196=5)),0,hosp_count(VALUE(LEFT(Options!$B$24,2)),$C196,$E196,$F196,2016,$I196,1,$H196,$G196*$H196, Options!$B$8)))</f>
        <v>1479.5226009359999</v>
      </c>
      <c r="P196" s="90">
        <f>IF(AND(OR(Calculations!$E$2="Orkney Health Board",Calculations!$E$2="Orkney Islands Local Authority"),$F196=1),0,IF(AND(OR(Calculations!$E$2="Shetland Health Board",Calculations!$E$2="Western Isles Health Board",Calculations!$E$2="Shetland Islands Local Authority",Calculations!$E$2="Eilean Siar Local Authority"),OR($F196=1,$F196=5)),0,hosp_count(VALUE(LEFT(Options!$B$24,2)),$C196,$E196,$F196,2016,$I196+$J196,1,$H196,$G196*$H196, Options!$B$8)))</f>
        <v>1469.6252991394001</v>
      </c>
      <c r="Q196" s="83">
        <f>IF(AND(OR(Calculations!$E$2="Orkney Health Board",Calculations!$E$2="Orkney Islands Local Authority"),$F196=1),0,IF(AND(OR(Calculations!$E$2="Shetland Health Board",Calculations!$E$2="Western Isles Health Board",Calculations!$E$2="Shetland Islands Local Authority",Calculations!$E$2="Eilean Siar Local Authority"),OR($F196=1,$F196=5)),0,prem_mort(VALUE(LEFT(Options!$B$24,2)),$C196,$E196,$F196,2016,$I196,1,$H196,$G196*$H196,Options!$B$8)))</f>
        <v>8.3961637171000003</v>
      </c>
      <c r="R196" s="84">
        <f>IF(AND(OR(Calculations!$E$2="Orkney Health Board",Calculations!$E$2="Orkney Islands Local Authority"),$F196=1),0,IF(AND(OR(Calculations!$E$2="Shetland Health Board",Calculations!$E$2="Western Isles Health Board",Calculations!$E$2="Shetland Islands Local Authority",Calculations!$E$2="Eilean Siar Local Authority"),OR($F196=1,$F196=5)),0,prem_mort(VALUE(LEFT(Options!$B$24,2)),$C196,$E196,$F196,2016,$I196+$J196,1,$H196,$G196*$H196,Options!$B$8)))</f>
        <v>8.0482793801000003</v>
      </c>
      <c r="S196" s="83">
        <f t="shared" si="170"/>
        <v>33.948583685508652</v>
      </c>
      <c r="T196" s="75">
        <f t="shared" si="171"/>
        <v>32.541967411046421</v>
      </c>
      <c r="U196" s="75">
        <f t="shared" si="172"/>
        <v>1986.6711851730552</v>
      </c>
      <c r="V196" s="75">
        <f t="shared" si="173"/>
        <v>1904.3559979783274</v>
      </c>
      <c r="W196" s="75">
        <f t="shared" si="174"/>
        <v>5982.2197999999989</v>
      </c>
      <c r="X196" s="75">
        <f t="shared" si="175"/>
        <v>5942.2015976847815</v>
      </c>
      <c r="Y196" s="75">
        <f t="shared" si="176"/>
        <v>33.948583685508652</v>
      </c>
      <c r="Z196" s="84">
        <f t="shared" si="177"/>
        <v>32.541967411046421</v>
      </c>
      <c r="AA196" s="83">
        <f t="shared" si="178"/>
        <v>149373.76821623807</v>
      </c>
      <c r="AB196" s="75">
        <f t="shared" si="179"/>
        <v>143184.65660860424</v>
      </c>
      <c r="AC196" s="75">
        <f t="shared" si="164"/>
        <v>8741353.2147614434</v>
      </c>
      <c r="AD196" s="75">
        <f t="shared" si="165"/>
        <v>8379166.3911046404</v>
      </c>
      <c r="AE196" s="75">
        <f t="shared" si="166"/>
        <v>26321767.119999994</v>
      </c>
      <c r="AF196" s="75">
        <f t="shared" si="167"/>
        <v>26145687.02981304</v>
      </c>
      <c r="AG196" s="75">
        <f t="shared" si="168"/>
        <v>149373.76821623807</v>
      </c>
      <c r="AH196" s="75">
        <f t="shared" si="169"/>
        <v>143184.65660860424</v>
      </c>
      <c r="AI196" s="84">
        <v>4400</v>
      </c>
      <c r="AJ196" s="133"/>
      <c r="AK196" s="134"/>
      <c r="AL196" s="75"/>
      <c r="AM196" s="75"/>
      <c r="AN196" s="134"/>
      <c r="AO196" s="134"/>
      <c r="AP196" s="75"/>
      <c r="AQ196" s="84"/>
    </row>
    <row r="197" spans="2:43" x14ac:dyDescent="0.35">
      <c r="B197" s="5" t="s">
        <v>48</v>
      </c>
      <c r="C197" s="15">
        <v>22.054632000000002</v>
      </c>
      <c r="D197" s="15">
        <v>77.704629999999995</v>
      </c>
      <c r="E197" t="s">
        <v>172</v>
      </c>
      <c r="F197">
        <v>4</v>
      </c>
      <c r="G197" s="15">
        <f>HLOOKUP(Calculations!$E$2,'Prevalence Rates'!$C$3:$BC$249,'Prevalence Rates'!$BD197,FALSE)</f>
        <v>0.10872386053565933</v>
      </c>
      <c r="H197">
        <f>HLOOKUP(Calculations!$E$2,'Population 2016'!$C$3:$BC$249,'Population 2016'!BD197,FALSE)</f>
        <v>35228</v>
      </c>
      <c r="I197">
        <v>0</v>
      </c>
      <c r="J197">
        <f>HLOOKUP(Results!E$4,Targeting!$C$3:$F$249,Targeting!$G197,FALSE)</f>
        <v>7108</v>
      </c>
      <c r="K197" s="89">
        <f>IF(AND(OR(Calculations!$E$2="Orkney Health Board",Calculations!$E$2="Orkney Islands Local Authority"),$F197=1),0,IF(AND(OR(Calculations!$E$2="Shetland Health Board",Calculations!$E$2="Western Isles Health Board",Calculations!$E$2="Shetland Islands Local Authority",Calculations!$E$2="Eilean Siar Local Authority"),OR($F197=1,$F197=5)),0,new_ci(VALUE(LEFT(Options!$B$24,2)),$C197,$E197,$F197,2016,$I197,1,$H197,$G197*$H197,Options!$B$8)))</f>
        <v>16.794620448900002</v>
      </c>
      <c r="L197" s="90">
        <f>IF(AND(OR(Calculations!$E$2="Orkney Health Board",Calculations!$E$2="Orkney Islands Local Authority"),$F197=1),0,IF(AND(OR(Calculations!$E$2="Shetland Health Board",Calculations!$E$2="Western Isles Health Board",Calculations!$E$2="Shetland Islands Local Authority",Calculations!$E$2="Eilean Siar Local Authority"),OR($F197=1,$F197=5)),0,new_ci(VALUE(LEFT(Options!$B$24,2)),$C197,$E197,$F197,2016,$I197+$J197,1,$H197,$G197*$H197,Options!$B$8)))</f>
        <v>16.098824726099998</v>
      </c>
      <c r="M197" s="83">
        <f>IF(AND(OR(Calculations!$E$2="Orkney Health Board",Calculations!$E$2="Orkney Islands Local Authority"),$F197=1),0,IF(AND(OR(Calculations!$E$2="Shetland Health Board",Calculations!$E$2="Western Isles Health Board",Calculations!$E$2="Shetland Islands Local Authority",Calculations!$E$2="Eilean Siar Local Authority"),OR($F197=1,$F197=5)),0,new_yllv2(VALUE(LEFT(Options!$B$24,2)),$C197,$D197,$E197,$F197,2016,$I197,1,$H197,$G197*$H197,Options!$B$8)))</f>
        <v>917.82597394310005</v>
      </c>
      <c r="N197" s="84">
        <f>IF(AND(OR(Calculations!$E$2="Orkney Health Board",Calculations!$E$2="Orkney Islands Local Authority"),$F197=1),0,IF(AND(OR(Calculations!$E$2="Shetland Health Board",Calculations!$E$2="Western Isles Health Board",Calculations!$E$2="Shetland Islands Local Authority",Calculations!$E$2="Eilean Siar Local Authority"),OR($F197=1,$F197=5)),0,new_yllv2(VALUE(LEFT(Options!$B$24,2)),$C197,$D197,$E197,$F197,2016,$I197+$J197,1,$H197,$G197*$H197,Options!$B$8)))</f>
        <v>879.80073908370002</v>
      </c>
      <c r="O197" s="90">
        <f>IF(AND(OR(Calculations!$E$2="Orkney Health Board",Calculations!$E$2="Orkney Islands Local Authority"),$F197=1),0,IF(AND(OR(Calculations!$E$2="Shetland Health Board",Calculations!$E$2="Western Isles Health Board",Calculations!$E$2="Shetland Islands Local Authority",Calculations!$E$2="Eilean Siar Local Authority"),OR($F197=1,$F197=5)),0,hosp_count(VALUE(LEFT(Options!$B$24,2)),$C197,$E197,$F197,2016,$I197,1,$H197,$G197*$H197, Options!$B$8)))</f>
        <v>2472.2563462364001</v>
      </c>
      <c r="P197" s="90">
        <f>IF(AND(OR(Calculations!$E$2="Orkney Health Board",Calculations!$E$2="Orkney Islands Local Authority"),$F197=1),0,IF(AND(OR(Calculations!$E$2="Shetland Health Board",Calculations!$E$2="Western Isles Health Board",Calculations!$E$2="Shetland Islands Local Authority",Calculations!$E$2="Eilean Siar Local Authority"),OR($F197=1,$F197=5)),0,hosp_count(VALUE(LEFT(Options!$B$24,2)),$C197,$E197,$F197,2016,$I197+$J197,1,$H197,$G197*$H197, Options!$B$8)))</f>
        <v>2455.7174374456999</v>
      </c>
      <c r="Q197" s="83">
        <f>IF(AND(OR(Calculations!$E$2="Orkney Health Board",Calculations!$E$2="Orkney Islands Local Authority"),$F197=1),0,IF(AND(OR(Calculations!$E$2="Shetland Health Board",Calculations!$E$2="Western Isles Health Board",Calculations!$E$2="Shetland Islands Local Authority",Calculations!$E$2="Eilean Siar Local Authority"),OR($F197=1,$F197=5)),0,prem_mort(VALUE(LEFT(Options!$B$24,2)),$C197,$E197,$F197,2016,$I197,1,$H197,$G197*$H197,Options!$B$8)))</f>
        <v>16.794620448900002</v>
      </c>
      <c r="R197" s="84">
        <f>IF(AND(OR(Calculations!$E$2="Orkney Health Board",Calculations!$E$2="Orkney Islands Local Authority"),$F197=1),0,IF(AND(OR(Calculations!$E$2="Shetland Health Board",Calculations!$E$2="Western Isles Health Board",Calculations!$E$2="Shetland Islands Local Authority",Calculations!$E$2="Eilean Siar Local Authority"),OR($F197=1,$F197=5)),0,prem_mort(VALUE(LEFT(Options!$B$24,2)),$C197,$E197,$F197,2016,$I197+$J197,1,$H197,$G197*$H197,Options!$B$8)))</f>
        <v>16.098824726099998</v>
      </c>
      <c r="S197" s="83">
        <f t="shared" si="170"/>
        <v>47.674067358067454</v>
      </c>
      <c r="T197" s="75">
        <f t="shared" si="171"/>
        <v>45.698946082945376</v>
      </c>
      <c r="U197" s="75">
        <f t="shared" si="172"/>
        <v>2605.3876857701266</v>
      </c>
      <c r="V197" s="75">
        <f t="shared" si="173"/>
        <v>2497.447312035029</v>
      </c>
      <c r="W197" s="75">
        <f t="shared" si="174"/>
        <v>7017.8731299999999</v>
      </c>
      <c r="X197" s="75">
        <f t="shared" si="175"/>
        <v>6970.9249388148628</v>
      </c>
      <c r="Y197" s="75">
        <f t="shared" si="176"/>
        <v>47.674067358067454</v>
      </c>
      <c r="Z197" s="84">
        <f t="shared" si="177"/>
        <v>45.698946082945376</v>
      </c>
      <c r="AA197" s="83">
        <f t="shared" si="178"/>
        <v>286044.40414840472</v>
      </c>
      <c r="AB197" s="75">
        <f t="shared" si="179"/>
        <v>274193.67649767228</v>
      </c>
      <c r="AC197" s="75">
        <f t="shared" si="164"/>
        <v>15632326.11462076</v>
      </c>
      <c r="AD197" s="75">
        <f t="shared" si="165"/>
        <v>14984683.872210173</v>
      </c>
      <c r="AE197" s="75">
        <f t="shared" si="166"/>
        <v>42107238.780000001</v>
      </c>
      <c r="AF197" s="75">
        <f t="shared" si="167"/>
        <v>41825549.632889174</v>
      </c>
      <c r="AG197" s="75">
        <f t="shared" si="168"/>
        <v>286044.40414840472</v>
      </c>
      <c r="AH197" s="75">
        <f t="shared" si="169"/>
        <v>274193.67649767228</v>
      </c>
      <c r="AI197" s="84">
        <v>6000</v>
      </c>
      <c r="AJ197" s="133"/>
      <c r="AK197" s="134"/>
      <c r="AL197" s="75"/>
      <c r="AM197" s="75"/>
      <c r="AN197" s="134"/>
      <c r="AO197" s="134"/>
      <c r="AP197" s="75"/>
      <c r="AQ197" s="84"/>
    </row>
    <row r="198" spans="2:43" x14ac:dyDescent="0.35">
      <c r="B198" s="5" t="s">
        <v>49</v>
      </c>
      <c r="C198" s="15">
        <v>26.959762999999999</v>
      </c>
      <c r="D198" s="15">
        <v>77.789760000000001</v>
      </c>
      <c r="E198" t="s">
        <v>172</v>
      </c>
      <c r="F198">
        <v>4</v>
      </c>
      <c r="G198" s="15">
        <f>HLOOKUP(Calculations!$E$2,'Prevalence Rates'!$C$3:$BC$249,'Prevalence Rates'!$BD198,FALSE)</f>
        <v>0.15434500039065177</v>
      </c>
      <c r="H198">
        <f>HLOOKUP(Calculations!$E$2,'Population 2016'!$C$3:$BC$249,'Population 2016'!BD198,FALSE)</f>
        <v>33718</v>
      </c>
      <c r="I198">
        <v>0</v>
      </c>
      <c r="J198">
        <f>HLOOKUP(Results!E$4,Targeting!$C$3:$F$249,Targeting!$G198,FALSE)</f>
        <v>6803</v>
      </c>
      <c r="K198" s="89">
        <f>IF(AND(OR(Calculations!$E$2="Orkney Health Board",Calculations!$E$2="Orkney Islands Local Authority"),$F198=1),0,IF(AND(OR(Calculations!$E$2="Shetland Health Board",Calculations!$E$2="Western Isles Health Board",Calculations!$E$2="Shetland Islands Local Authority",Calculations!$E$2="Eilean Siar Local Authority"),OR($F198=1,$F198=5)),0,new_ci(VALUE(LEFT(Options!$B$24,2)),$C198,$E198,$F198,2016,$I198,1,$H198,$G198*$H198,Options!$B$8)))</f>
        <v>23.276827031900002</v>
      </c>
      <c r="L198" s="90">
        <f>IF(AND(OR(Calculations!$E$2="Orkney Health Board",Calculations!$E$2="Orkney Islands Local Authority"),$F198=1),0,IF(AND(OR(Calculations!$E$2="Shetland Health Board",Calculations!$E$2="Western Isles Health Board",Calculations!$E$2="Shetland Islands Local Authority",Calculations!$E$2="Eilean Siar Local Authority"),OR($F198=1,$F198=5)),0,new_ci(VALUE(LEFT(Options!$B$24,2)),$C198,$E198,$F198,2016,$I198+$J198,1,$H198,$G198*$H198,Options!$B$8)))</f>
        <v>22.343666324899999</v>
      </c>
      <c r="M198" s="83">
        <f>IF(AND(OR(Calculations!$E$2="Orkney Health Board",Calculations!$E$2="Orkney Islands Local Authority"),$F198=1),0,IF(AND(OR(Calculations!$E$2="Shetland Health Board",Calculations!$E$2="Western Isles Health Board",Calculations!$E$2="Shetland Islands Local Authority",Calculations!$E$2="Eilean Siar Local Authority"),OR($F198=1,$F198=5)),0,new_yllv2(VALUE(LEFT(Options!$B$24,2)),$C198,$D198,$E198,$F198,2016,$I198,1,$H198,$G198*$H198,Options!$B$8)))</f>
        <v>1159.8842211691001</v>
      </c>
      <c r="N198" s="84">
        <f>IF(AND(OR(Calculations!$E$2="Orkney Health Board",Calculations!$E$2="Orkney Islands Local Authority"),$F198=1),0,IF(AND(OR(Calculations!$E$2="Shetland Health Board",Calculations!$E$2="Western Isles Health Board",Calculations!$E$2="Shetland Islands Local Authority",Calculations!$E$2="Eilean Siar Local Authority"),OR($F198=1,$F198=5)),0,new_yllv2(VALUE(LEFT(Options!$B$24,2)),$C198,$D198,$E198,$F198,2016,$I198+$J198,1,$H198,$G198*$H198,Options!$B$8)))</f>
        <v>1113.3848259388001</v>
      </c>
      <c r="O198" s="90">
        <f>IF(AND(OR(Calculations!$E$2="Orkney Health Board",Calculations!$E$2="Orkney Islands Local Authority"),$F198=1),0,IF(AND(OR(Calculations!$E$2="Shetland Health Board",Calculations!$E$2="Western Isles Health Board",Calculations!$E$2="Shetland Islands Local Authority",Calculations!$E$2="Eilean Siar Local Authority"),OR($F198=1,$F198=5)),0,hosp_count(VALUE(LEFT(Options!$B$24,2)),$C198,$E198,$F198,2016,$I198,1,$H198,$G198*$H198, Options!$B$8)))</f>
        <v>2816.3180454054</v>
      </c>
      <c r="P198" s="90">
        <f>IF(AND(OR(Calculations!$E$2="Orkney Health Board",Calculations!$E$2="Orkney Islands Local Authority"),$F198=1),0,IF(AND(OR(Calculations!$E$2="Shetland Health Board",Calculations!$E$2="Western Isles Health Board",Calculations!$E$2="Shetland Islands Local Authority",Calculations!$E$2="Eilean Siar Local Authority"),OR($F198=1,$F198=5)),0,hosp_count(VALUE(LEFT(Options!$B$24,2)),$C198,$E198,$F198,2016,$I198+$J198,1,$H198,$G198*$H198, Options!$B$8)))</f>
        <v>2797.8698704614999</v>
      </c>
      <c r="Q198" s="83">
        <f>IF(AND(OR(Calculations!$E$2="Orkney Health Board",Calculations!$E$2="Orkney Islands Local Authority"),$F198=1),0,IF(AND(OR(Calculations!$E$2="Shetland Health Board",Calculations!$E$2="Western Isles Health Board",Calculations!$E$2="Shetland Islands Local Authority",Calculations!$E$2="Eilean Siar Local Authority"),OR($F198=1,$F198=5)),0,prem_mort(VALUE(LEFT(Options!$B$24,2)),$C198,$E198,$F198,2016,$I198,1,$H198,$G198*$H198,Options!$B$8)))</f>
        <v>23.276827031900002</v>
      </c>
      <c r="R198" s="84">
        <f>IF(AND(OR(Calculations!$E$2="Orkney Health Board",Calculations!$E$2="Orkney Islands Local Authority"),$F198=1),0,IF(AND(OR(Calculations!$E$2="Shetland Health Board",Calculations!$E$2="Western Isles Health Board",Calculations!$E$2="Shetland Islands Local Authority",Calculations!$E$2="Eilean Siar Local Authority"),OR($F198=1,$F198=5)),0,prem_mort(VALUE(LEFT(Options!$B$24,2)),$C198,$E198,$F198,2016,$I198+$J198,1,$H198,$G198*$H198,Options!$B$8)))</f>
        <v>22.343666324899999</v>
      </c>
      <c r="S198" s="83">
        <f t="shared" si="170"/>
        <v>69.033830689542683</v>
      </c>
      <c r="T198" s="75">
        <f t="shared" si="171"/>
        <v>66.266286033869136</v>
      </c>
      <c r="U198" s="75">
        <f t="shared" si="172"/>
        <v>3439.955576158432</v>
      </c>
      <c r="V198" s="75">
        <f t="shared" si="173"/>
        <v>3302.0488342689368</v>
      </c>
      <c r="W198" s="75">
        <f t="shared" si="174"/>
        <v>8352.5655299999999</v>
      </c>
      <c r="X198" s="75">
        <f t="shared" si="175"/>
        <v>8297.8523947490939</v>
      </c>
      <c r="Y198" s="75">
        <f t="shared" si="176"/>
        <v>69.033830689542683</v>
      </c>
      <c r="Z198" s="84">
        <f t="shared" si="177"/>
        <v>66.266286033869136</v>
      </c>
      <c r="AA198" s="83">
        <f t="shared" si="178"/>
        <v>414202.98413725611</v>
      </c>
      <c r="AB198" s="75">
        <f t="shared" si="179"/>
        <v>397597.71620321483</v>
      </c>
      <c r="AC198" s="75">
        <f t="shared" si="164"/>
        <v>20639733.456950594</v>
      </c>
      <c r="AD198" s="75">
        <f t="shared" si="165"/>
        <v>19812293.005613621</v>
      </c>
      <c r="AE198" s="75">
        <f t="shared" si="166"/>
        <v>50115393.18</v>
      </c>
      <c r="AF198" s="75">
        <f t="shared" si="167"/>
        <v>49787114.368494563</v>
      </c>
      <c r="AG198" s="75">
        <f t="shared" si="168"/>
        <v>414202.98413725611</v>
      </c>
      <c r="AH198" s="75">
        <f t="shared" si="169"/>
        <v>397597.71620321483</v>
      </c>
      <c r="AI198" s="84">
        <v>6000</v>
      </c>
      <c r="AJ198" s="133"/>
      <c r="AK198" s="134"/>
      <c r="AL198" s="75"/>
      <c r="AM198" s="75"/>
      <c r="AN198" s="134"/>
      <c r="AO198" s="134"/>
      <c r="AP198" s="75"/>
      <c r="AQ198" s="84"/>
    </row>
    <row r="199" spans="2:43" x14ac:dyDescent="0.35">
      <c r="B199" s="5" t="s">
        <v>50</v>
      </c>
      <c r="C199" s="15">
        <v>31.981521999999998</v>
      </c>
      <c r="D199" s="15">
        <v>78.061520000000002</v>
      </c>
      <c r="E199" t="s">
        <v>172</v>
      </c>
      <c r="F199">
        <v>4</v>
      </c>
      <c r="G199" s="15">
        <f>HLOOKUP(Calculations!$E$2,'Prevalence Rates'!$C$3:$BC$249,'Prevalence Rates'!$BD199,FALSE)</f>
        <v>0.15434500039065177</v>
      </c>
      <c r="H199">
        <f>HLOOKUP(Calculations!$E$2,'Population 2016'!$C$3:$BC$249,'Population 2016'!BD199,FALSE)</f>
        <v>32346</v>
      </c>
      <c r="I199">
        <v>0</v>
      </c>
      <c r="J199">
        <f>HLOOKUP(Results!E$4,Targeting!$C$3:$F$249,Targeting!$G199,FALSE)</f>
        <v>6527</v>
      </c>
      <c r="K199" s="89">
        <f>IF(AND(OR(Calculations!$E$2="Orkney Health Board",Calculations!$E$2="Orkney Islands Local Authority"),$F199=1),0,IF(AND(OR(Calculations!$E$2="Shetland Health Board",Calculations!$E$2="Western Isles Health Board",Calculations!$E$2="Shetland Islands Local Authority",Calculations!$E$2="Eilean Siar Local Authority"),OR($F199=1,$F199=5)),0,new_ci(VALUE(LEFT(Options!$B$24,2)),$C199,$E199,$F199,2016,$I199,1,$H199,$G199*$H199,Options!$B$8)))</f>
        <v>32.6184703347</v>
      </c>
      <c r="L199" s="90">
        <f>IF(AND(OR(Calculations!$E$2="Orkney Health Board",Calculations!$E$2="Orkney Islands Local Authority"),$F199=1),0,IF(AND(OR(Calculations!$E$2="Shetland Health Board",Calculations!$E$2="Western Isles Health Board",Calculations!$E$2="Shetland Islands Local Authority",Calculations!$E$2="Eilean Siar Local Authority"),OR($F199=1,$F199=5)),0,new_ci(VALUE(LEFT(Options!$B$24,2)),$C199,$E199,$F199,2016,$I199+$J199,1,$H199,$G199*$H199,Options!$B$8)))</f>
        <v>31.311044353900002</v>
      </c>
      <c r="M199" s="83">
        <f>IF(AND(OR(Calculations!$E$2="Orkney Health Board",Calculations!$E$2="Orkney Islands Local Authority"),$F199=1),0,IF(AND(OR(Calculations!$E$2="Shetland Health Board",Calculations!$E$2="Western Isles Health Board",Calculations!$E$2="Shetland Islands Local Authority",Calculations!$E$2="Eilean Siar Local Authority"),OR($F199=1,$F199=5)),0,new_yllv2(VALUE(LEFT(Options!$B$24,2)),$C199,$D199,$E199,$F199,2016,$I199,1,$H199,$G199*$H199,Options!$B$8)))</f>
        <v>1470.4405774513</v>
      </c>
      <c r="N199" s="84">
        <f>IF(AND(OR(Calculations!$E$2="Orkney Health Board",Calculations!$E$2="Orkney Islands Local Authority"),$F199=1),0,IF(AND(OR(Calculations!$E$2="Shetland Health Board",Calculations!$E$2="Western Isles Health Board",Calculations!$E$2="Shetland Islands Local Authority",Calculations!$E$2="Eilean Siar Local Authority"),OR($F199=1,$F199=5)),0,new_yllv2(VALUE(LEFT(Options!$B$24,2)),$C199,$D199,$E199,$F199,2016,$I199+$J199,1,$H199,$G199*$H199,Options!$B$8)))</f>
        <v>1411.5018168516999</v>
      </c>
      <c r="O199" s="90">
        <f>IF(AND(OR(Calculations!$E$2="Orkney Health Board",Calculations!$E$2="Orkney Islands Local Authority"),$F199=1),0,IF(AND(OR(Calculations!$E$2="Shetland Health Board",Calculations!$E$2="Western Isles Health Board",Calculations!$E$2="Shetland Islands Local Authority",Calculations!$E$2="Eilean Siar Local Authority"),OR($F199=1,$F199=5)),0,hosp_count(VALUE(LEFT(Options!$B$24,2)),$C199,$E199,$F199,2016,$I199,1,$H199,$G199*$H199, Options!$B$8)))</f>
        <v>3228.8860305809999</v>
      </c>
      <c r="P199" s="90">
        <f>IF(AND(OR(Calculations!$E$2="Orkney Health Board",Calculations!$E$2="Orkney Islands Local Authority"),$F199=1),0,IF(AND(OR(Calculations!$E$2="Shetland Health Board",Calculations!$E$2="Western Isles Health Board",Calculations!$E$2="Shetland Islands Local Authority",Calculations!$E$2="Eilean Siar Local Authority"),OR($F199=1,$F199=5)),0,hosp_count(VALUE(LEFT(Options!$B$24,2)),$C199,$E199,$F199,2016,$I199+$J199,1,$H199,$G199*$H199, Options!$B$8)))</f>
        <v>3207.7326986039998</v>
      </c>
      <c r="Q199" s="83">
        <f>IF(AND(OR(Calculations!$E$2="Orkney Health Board",Calculations!$E$2="Orkney Islands Local Authority"),$F199=1),0,IF(AND(OR(Calculations!$E$2="Shetland Health Board",Calculations!$E$2="Western Isles Health Board",Calculations!$E$2="Shetland Islands Local Authority",Calculations!$E$2="Eilean Siar Local Authority"),OR($F199=1,$F199=5)),0,prem_mort(VALUE(LEFT(Options!$B$24,2)),$C199,$E199,$F199,2016,$I199,1,$H199,$G199*$H199,Options!$B$8)))</f>
        <v>32.6184703347</v>
      </c>
      <c r="R199" s="84">
        <f>IF(AND(OR(Calculations!$E$2="Orkney Health Board",Calculations!$E$2="Orkney Islands Local Authority"),$F199=1),0,IF(AND(OR(Calculations!$E$2="Shetland Health Board",Calculations!$E$2="Western Isles Health Board",Calculations!$E$2="Shetland Islands Local Authority",Calculations!$E$2="Eilean Siar Local Authority"),OR($F199=1,$F199=5)),0,prem_mort(VALUE(LEFT(Options!$B$24,2)),$C199,$E199,$F199,2016,$I199+$J199,1,$H199,$G199*$H199,Options!$B$8)))</f>
        <v>31.311044353900002</v>
      </c>
      <c r="S199" s="83">
        <f t="shared" si="170"/>
        <v>100.84236175941385</v>
      </c>
      <c r="T199" s="75">
        <f t="shared" si="171"/>
        <v>96.800359716502825</v>
      </c>
      <c r="U199" s="75">
        <f t="shared" si="172"/>
        <v>4545.9734664295429</v>
      </c>
      <c r="V199" s="75">
        <f t="shared" si="173"/>
        <v>4363.7600224191556</v>
      </c>
      <c r="W199" s="75">
        <f t="shared" si="174"/>
        <v>9982.3348499999993</v>
      </c>
      <c r="X199" s="75">
        <f t="shared" si="175"/>
        <v>9916.9377932480056</v>
      </c>
      <c r="Y199" s="75">
        <f t="shared" si="176"/>
        <v>100.84236175941385</v>
      </c>
      <c r="Z199" s="84">
        <f t="shared" si="177"/>
        <v>96.800359716502825</v>
      </c>
      <c r="AA199" s="83">
        <f t="shared" si="178"/>
        <v>655475.35143618996</v>
      </c>
      <c r="AB199" s="75">
        <f t="shared" si="179"/>
        <v>629202.33815726836</v>
      </c>
      <c r="AC199" s="75">
        <f t="shared" si="164"/>
        <v>29548827.53179203</v>
      </c>
      <c r="AD199" s="75">
        <f t="shared" si="165"/>
        <v>28364440.145724513</v>
      </c>
      <c r="AE199" s="75">
        <f t="shared" si="166"/>
        <v>64885176.524999999</v>
      </c>
      <c r="AF199" s="75">
        <f t="shared" si="167"/>
        <v>64460095.656112038</v>
      </c>
      <c r="AG199" s="75">
        <f t="shared" si="168"/>
        <v>655475.35143618996</v>
      </c>
      <c r="AH199" s="75">
        <f t="shared" si="169"/>
        <v>629202.33815726836</v>
      </c>
      <c r="AI199" s="84">
        <v>6500</v>
      </c>
      <c r="AJ199" s="133"/>
      <c r="AK199" s="134"/>
      <c r="AL199" s="75"/>
      <c r="AM199" s="75"/>
      <c r="AN199" s="134"/>
      <c r="AO199" s="134"/>
      <c r="AP199" s="75"/>
      <c r="AQ199" s="84"/>
    </row>
    <row r="200" spans="2:43" x14ac:dyDescent="0.35">
      <c r="B200" s="5" t="s">
        <v>51</v>
      </c>
      <c r="C200" s="15">
        <v>36.926009999999998</v>
      </c>
      <c r="D200" s="15">
        <v>78.336009999999987</v>
      </c>
      <c r="E200" t="s">
        <v>172</v>
      </c>
      <c r="F200">
        <v>4</v>
      </c>
      <c r="G200" s="15">
        <f>HLOOKUP(Calculations!$E$2,'Prevalence Rates'!$C$3:$BC$249,'Prevalence Rates'!$BD200,FALSE)</f>
        <v>0.3047614802510441</v>
      </c>
      <c r="H200">
        <f>HLOOKUP(Calculations!$E$2,'Population 2016'!$C$3:$BC$249,'Population 2016'!BD200,FALSE)</f>
        <v>32021</v>
      </c>
      <c r="I200">
        <v>0</v>
      </c>
      <c r="J200">
        <f>HLOOKUP(Results!E$4,Targeting!$C$3:$F$249,Targeting!$G200,FALSE)</f>
        <v>6461</v>
      </c>
      <c r="K200" s="89">
        <f>IF(AND(OR(Calculations!$E$2="Orkney Health Board",Calculations!$E$2="Orkney Islands Local Authority"),$F200=1),0,IF(AND(OR(Calculations!$E$2="Shetland Health Board",Calculations!$E$2="Western Isles Health Board",Calculations!$E$2="Shetland Islands Local Authority",Calculations!$E$2="Eilean Siar Local Authority"),OR($F200=1,$F200=5)),0,new_ci(VALUE(LEFT(Options!$B$24,2)),$C200,$E200,$F200,2016,$I200,1,$H200,$G200*$H200,Options!$B$8)))</f>
        <v>46.890698834799998</v>
      </c>
      <c r="L200" s="90">
        <f>IF(AND(OR(Calculations!$E$2="Orkney Health Board",Calculations!$E$2="Orkney Islands Local Authority"),$F200=1),0,IF(AND(OR(Calculations!$E$2="Shetland Health Board",Calculations!$E$2="Western Isles Health Board",Calculations!$E$2="Shetland Islands Local Authority",Calculations!$E$2="Eilean Siar Local Authority"),OR($F200=1,$F200=5)),0,new_ci(VALUE(LEFT(Options!$B$24,2)),$C200,$E200,$F200,2016,$I200+$J200,1,$H200,$G200*$H200,Options!$B$8)))</f>
        <v>45.191683261999998</v>
      </c>
      <c r="M200" s="83">
        <f>IF(AND(OR(Calculations!$E$2="Orkney Health Board",Calculations!$E$2="Orkney Islands Local Authority"),$F200=1),0,IF(AND(OR(Calculations!$E$2="Shetland Health Board",Calculations!$E$2="Western Isles Health Board",Calculations!$E$2="Shetland Islands Local Authority",Calculations!$E$2="Eilean Siar Local Authority"),OR($F200=1,$F200=5)),0,new_yllv2(VALUE(LEFT(Options!$B$24,2)),$C200,$D200,$E200,$F200,2016,$I200,1,$H200,$G200*$H200,Options!$B$8)))</f>
        <v>1894.8531399143001</v>
      </c>
      <c r="N200" s="84">
        <f>IF(AND(OR(Calculations!$E$2="Orkney Health Board",Calculations!$E$2="Orkney Islands Local Authority"),$F200=1),0,IF(AND(OR(Calculations!$E$2="Shetland Health Board",Calculations!$E$2="Western Isles Health Board",Calculations!$E$2="Shetland Islands Local Authority",Calculations!$E$2="Eilean Siar Local Authority"),OR($F200=1,$F200=5)),0,new_yllv2(VALUE(LEFT(Options!$B$24,2)),$C200,$D200,$E200,$F200,2016,$I200+$J200,1,$H200,$G200*$H200,Options!$B$8)))</f>
        <v>1826.1959206173999</v>
      </c>
      <c r="O200" s="90">
        <f>IF(AND(OR(Calculations!$E$2="Orkney Health Board",Calculations!$E$2="Orkney Islands Local Authority"),$F200=1),0,IF(AND(OR(Calculations!$E$2="Shetland Health Board",Calculations!$E$2="Western Isles Health Board",Calculations!$E$2="Shetland Islands Local Authority",Calculations!$E$2="Eilean Siar Local Authority"),OR($F200=1,$F200=5)),0,hosp_count(VALUE(LEFT(Options!$B$24,2)),$C200,$E200,$F200,2016,$I200,1,$H200,$G200*$H200, Options!$B$8)))</f>
        <v>3809.6765630297</v>
      </c>
      <c r="P200" s="90">
        <f>IF(AND(OR(Calculations!$E$2="Orkney Health Board",Calculations!$E$2="Orkney Islands Local Authority"),$F200=1),0,IF(AND(OR(Calculations!$E$2="Shetland Health Board",Calculations!$E$2="Western Isles Health Board",Calculations!$E$2="Shetland Islands Local Authority",Calculations!$E$2="Eilean Siar Local Authority"),OR($F200=1,$F200=5)),0,hosp_count(VALUE(LEFT(Options!$B$24,2)),$C200,$E200,$F200,2016,$I200+$J200,1,$H200,$G200*$H200, Options!$B$8)))</f>
        <v>3786.3203413328001</v>
      </c>
      <c r="Q200" s="83">
        <f>IF(AND(OR(Calculations!$E$2="Orkney Health Board",Calculations!$E$2="Orkney Islands Local Authority"),$F200=1),0,IF(AND(OR(Calculations!$E$2="Shetland Health Board",Calculations!$E$2="Western Isles Health Board",Calculations!$E$2="Shetland Islands Local Authority",Calculations!$E$2="Eilean Siar Local Authority"),OR($F200=1,$F200=5)),0,prem_mort(VALUE(LEFT(Options!$B$24,2)),$C200,$E200,$F200,2016,$I200,1,$H200,$G200*$H200,Options!$B$8)))</f>
        <v>46.890698834799998</v>
      </c>
      <c r="R200" s="84">
        <f>IF(AND(OR(Calculations!$E$2="Orkney Health Board",Calculations!$E$2="Orkney Islands Local Authority"),$F200=1),0,IF(AND(OR(Calculations!$E$2="Shetland Health Board",Calculations!$E$2="Western Isles Health Board",Calculations!$E$2="Shetland Islands Local Authority",Calculations!$E$2="Eilean Siar Local Authority"),OR($F200=1,$F200=5)),0,prem_mort(VALUE(LEFT(Options!$B$24,2)),$C200,$E200,$F200,2016,$I200+$J200,1,$H200,$G200*$H200,Options!$B$8)))</f>
        <v>45.191683261999998</v>
      </c>
      <c r="S200" s="83">
        <f t="shared" si="170"/>
        <v>146.43733435807752</v>
      </c>
      <c r="T200" s="75">
        <f t="shared" si="171"/>
        <v>141.13139271727928</v>
      </c>
      <c r="U200" s="75">
        <f t="shared" si="172"/>
        <v>5917.5326814100126</v>
      </c>
      <c r="V200" s="75">
        <f t="shared" si="173"/>
        <v>5703.1195797051932</v>
      </c>
      <c r="W200" s="75">
        <f t="shared" si="174"/>
        <v>11897.431570000001</v>
      </c>
      <c r="X200" s="75">
        <f t="shared" si="175"/>
        <v>11824.491244285939</v>
      </c>
      <c r="Y200" s="75">
        <f t="shared" si="176"/>
        <v>146.43733435807752</v>
      </c>
      <c r="Z200" s="84">
        <f t="shared" si="177"/>
        <v>141.13139271727928</v>
      </c>
      <c r="AA200" s="83">
        <f t="shared" si="178"/>
        <v>1025061.3405065427</v>
      </c>
      <c r="AB200" s="75">
        <f t="shared" si="179"/>
        <v>987919.74902095494</v>
      </c>
      <c r="AC200" s="75">
        <f t="shared" si="164"/>
        <v>41422728.769870088</v>
      </c>
      <c r="AD200" s="75">
        <f t="shared" si="165"/>
        <v>39921837.057936355</v>
      </c>
      <c r="AE200" s="75">
        <f t="shared" si="166"/>
        <v>83282020.99000001</v>
      </c>
      <c r="AF200" s="75">
        <f t="shared" si="167"/>
        <v>82771438.710001573</v>
      </c>
      <c r="AG200" s="75">
        <f t="shared" si="168"/>
        <v>1025061.3405065427</v>
      </c>
      <c r="AH200" s="75">
        <f t="shared" si="169"/>
        <v>987919.74902095494</v>
      </c>
      <c r="AI200" s="84">
        <v>7000</v>
      </c>
      <c r="AJ200" s="133"/>
      <c r="AK200" s="134"/>
      <c r="AL200" s="75"/>
      <c r="AM200" s="75"/>
      <c r="AN200" s="134"/>
      <c r="AO200" s="134"/>
      <c r="AP200" s="75"/>
      <c r="AQ200" s="84"/>
    </row>
    <row r="201" spans="2:43" x14ac:dyDescent="0.35">
      <c r="B201" s="5" t="s">
        <v>52</v>
      </c>
      <c r="C201" s="15">
        <v>42.067703000000002</v>
      </c>
      <c r="D201" s="15">
        <v>78.907700000000006</v>
      </c>
      <c r="E201" t="s">
        <v>172</v>
      </c>
      <c r="F201">
        <v>4</v>
      </c>
      <c r="G201" s="15">
        <f>HLOOKUP(Calculations!$E$2,'Prevalence Rates'!$C$3:$BC$249,'Prevalence Rates'!$BD201,FALSE)</f>
        <v>0.3047614802510441</v>
      </c>
      <c r="H201">
        <f>HLOOKUP(Calculations!$E$2,'Population 2016'!$C$3:$BC$249,'Population 2016'!BD201,FALSE)</f>
        <v>34348</v>
      </c>
      <c r="I201">
        <v>0</v>
      </c>
      <c r="J201">
        <f>HLOOKUP(Results!E$4,Targeting!$C$3:$F$249,Targeting!$G201,FALSE)</f>
        <v>6931</v>
      </c>
      <c r="K201" s="89">
        <f>IF(AND(OR(Calculations!$E$2="Orkney Health Board",Calculations!$E$2="Orkney Islands Local Authority"),$F201=1),0,IF(AND(OR(Calculations!$E$2="Shetland Health Board",Calculations!$E$2="Western Isles Health Board",Calculations!$E$2="Shetland Islands Local Authority",Calculations!$E$2="Eilean Siar Local Authority"),OR($F201=1,$F201=5)),0,new_ci(VALUE(LEFT(Options!$B$24,2)),$C201,$E201,$F201,2016,$I201,1,$H201,$G201*$H201,Options!$B$8)))</f>
        <v>74.127012571899996</v>
      </c>
      <c r="L201" s="90">
        <f>IF(AND(OR(Calculations!$E$2="Orkney Health Board",Calculations!$E$2="Orkney Islands Local Authority"),$F201=1),0,IF(AND(OR(Calculations!$E$2="Shetland Health Board",Calculations!$E$2="Western Isles Health Board",Calculations!$E$2="Shetland Islands Local Authority",Calculations!$E$2="Eilean Siar Local Authority"),OR($F201=1,$F201=5)),0,new_ci(VALUE(LEFT(Options!$B$24,2)),$C201,$E201,$F201,2016,$I201+$J201,1,$H201,$G201*$H201,Options!$B$8)))</f>
        <v>71.442458838299999</v>
      </c>
      <c r="M201" s="83">
        <f>IF(AND(OR(Calculations!$E$2="Orkney Health Board",Calculations!$E$2="Orkney Islands Local Authority"),$F201=1),0,IF(AND(OR(Calculations!$E$2="Shetland Health Board",Calculations!$E$2="Western Isles Health Board",Calculations!$E$2="Shetland Islands Local Authority",Calculations!$E$2="Eilean Siar Local Authority"),OR($F201=1,$F201=5)),0,new_yllv2(VALUE(LEFT(Options!$B$24,2)),$C201,$D201,$E201,$F201,2016,$I201,1,$H201,$G201*$H201,Options!$B$8)))</f>
        <v>2656.7119081958999</v>
      </c>
      <c r="N201" s="84">
        <f>IF(AND(OR(Calculations!$E$2="Orkney Health Board",Calculations!$E$2="Orkney Islands Local Authority"),$F201=1),0,IF(AND(OR(Calculations!$E$2="Shetland Health Board",Calculations!$E$2="Western Isles Health Board",Calculations!$E$2="Shetland Islands Local Authority",Calculations!$E$2="Eilean Siar Local Authority"),OR($F201=1,$F201=5)),0,new_yllv2(VALUE(LEFT(Options!$B$24,2)),$C201,$D201,$E201,$F201,2016,$I201+$J201,1,$H201,$G201*$H201,Options!$B$8)))</f>
        <v>2560.4975104373002</v>
      </c>
      <c r="O201" s="90">
        <f>IF(AND(OR(Calculations!$E$2="Orkney Health Board",Calculations!$E$2="Orkney Islands Local Authority"),$F201=1),0,IF(AND(OR(Calculations!$E$2="Shetland Health Board",Calculations!$E$2="Western Isles Health Board",Calculations!$E$2="Shetland Islands Local Authority",Calculations!$E$2="Eilean Siar Local Authority"),OR($F201=1,$F201=5)),0,hosp_count(VALUE(LEFT(Options!$B$24,2)),$C201,$E201,$F201,2016,$I201,1,$H201,$G201*$H201, Options!$B$8)))</f>
        <v>4904.7371514212</v>
      </c>
      <c r="P201" s="90">
        <f>IF(AND(OR(Calculations!$E$2="Orkney Health Board",Calculations!$E$2="Orkney Islands Local Authority"),$F201=1),0,IF(AND(OR(Calculations!$E$2="Shetland Health Board",Calculations!$E$2="Western Isles Health Board",Calculations!$E$2="Shetland Islands Local Authority",Calculations!$E$2="Eilean Siar Local Authority"),OR($F201=1,$F201=5)),0,hosp_count(VALUE(LEFT(Options!$B$24,2)),$C201,$E201,$F201,2016,$I201+$J201,1,$H201,$G201*$H201, Options!$B$8)))</f>
        <v>4874.6653235445001</v>
      </c>
      <c r="Q201" s="83">
        <f>IF(AND(OR(Calculations!$E$2="Orkney Health Board",Calculations!$E$2="Orkney Islands Local Authority"),$F201=1),0,IF(AND(OR(Calculations!$E$2="Shetland Health Board",Calculations!$E$2="Western Isles Health Board",Calculations!$E$2="Shetland Islands Local Authority",Calculations!$E$2="Eilean Siar Local Authority"),OR($F201=1,$F201=5)),0,prem_mort(VALUE(LEFT(Options!$B$24,2)),$C201,$E201,$F201,2016,$I201,1,$H201,$G201*$H201,Options!$B$8)))</f>
        <v>74.127012571899996</v>
      </c>
      <c r="R201" s="84">
        <f>IF(AND(OR(Calculations!$E$2="Orkney Health Board",Calculations!$E$2="Orkney Islands Local Authority"),$F201=1),0,IF(AND(OR(Calculations!$E$2="Shetland Health Board",Calculations!$E$2="Western Isles Health Board",Calculations!$E$2="Shetland Islands Local Authority",Calculations!$E$2="Eilean Siar Local Authority"),OR($F201=1,$F201=5)),0,prem_mort(VALUE(LEFT(Options!$B$24,2)),$C201,$E201,$F201,2016,$I201+$J201,1,$H201,$G201*$H201,Options!$B$8)))</f>
        <v>71.442458838299999</v>
      </c>
      <c r="S201" s="83">
        <f t="shared" si="170"/>
        <v>215.81172869424711</v>
      </c>
      <c r="T201" s="75">
        <f t="shared" si="171"/>
        <v>207.99597891667636</v>
      </c>
      <c r="U201" s="75">
        <f t="shared" si="172"/>
        <v>7734.6917089667522</v>
      </c>
      <c r="V201" s="75">
        <f t="shared" si="173"/>
        <v>7454.5752603857582</v>
      </c>
      <c r="W201" s="75">
        <f t="shared" si="174"/>
        <v>14279.54219</v>
      </c>
      <c r="X201" s="75">
        <f t="shared" si="175"/>
        <v>14191.991742006812</v>
      </c>
      <c r="Y201" s="75">
        <f t="shared" si="176"/>
        <v>215.81172869424711</v>
      </c>
      <c r="Z201" s="84">
        <f t="shared" si="177"/>
        <v>207.99597891667636</v>
      </c>
      <c r="AA201" s="83">
        <f t="shared" si="178"/>
        <v>1510682.1008597298</v>
      </c>
      <c r="AB201" s="75">
        <f t="shared" si="179"/>
        <v>1455971.8524167344</v>
      </c>
      <c r="AC201" s="75">
        <f t="shared" si="164"/>
        <v>54142841.962767266</v>
      </c>
      <c r="AD201" s="75">
        <f t="shared" si="165"/>
        <v>52182026.822700307</v>
      </c>
      <c r="AE201" s="75">
        <f t="shared" si="166"/>
        <v>99956795.329999998</v>
      </c>
      <c r="AF201" s="75">
        <f t="shared" si="167"/>
        <v>99343942.194047689</v>
      </c>
      <c r="AG201" s="75">
        <f t="shared" si="168"/>
        <v>1510682.1008597298</v>
      </c>
      <c r="AH201" s="75">
        <f t="shared" si="169"/>
        <v>1455971.8524167344</v>
      </c>
      <c r="AI201" s="84">
        <v>7000</v>
      </c>
      <c r="AJ201" s="133"/>
      <c r="AK201" s="134"/>
      <c r="AL201" s="75"/>
      <c r="AM201" s="75"/>
      <c r="AN201" s="134"/>
      <c r="AO201" s="134"/>
      <c r="AP201" s="75"/>
      <c r="AQ201" s="84"/>
    </row>
    <row r="202" spans="2:43" x14ac:dyDescent="0.35">
      <c r="B202" s="5" t="s">
        <v>53</v>
      </c>
      <c r="C202" s="15">
        <v>47.038155000000003</v>
      </c>
      <c r="D202" s="15">
        <v>79.418149999999997</v>
      </c>
      <c r="E202" t="s">
        <v>172</v>
      </c>
      <c r="F202">
        <v>4</v>
      </c>
      <c r="G202" s="15">
        <f>HLOOKUP(Calculations!$E$2,'Prevalence Rates'!$C$3:$BC$249,'Prevalence Rates'!$BD202,FALSE)</f>
        <v>0.31289931671430543</v>
      </c>
      <c r="H202">
        <f>HLOOKUP(Calculations!$E$2,'Population 2016'!$C$3:$BC$249,'Population 2016'!BD202,FALSE)</f>
        <v>39846</v>
      </c>
      <c r="I202">
        <v>0</v>
      </c>
      <c r="J202">
        <f>HLOOKUP(Results!E$4,Targeting!$C$3:$F$249,Targeting!$G202,FALSE)</f>
        <v>8040</v>
      </c>
      <c r="K202" s="89">
        <f>IF(AND(OR(Calculations!$E$2="Orkney Health Board",Calculations!$E$2="Orkney Islands Local Authority"),$F202=1),0,IF(AND(OR(Calculations!$E$2="Shetland Health Board",Calculations!$E$2="Western Isles Health Board",Calculations!$E$2="Shetland Islands Local Authority",Calculations!$E$2="Eilean Siar Local Authority"),OR($F202=1,$F202=5)),0,new_ci(VALUE(LEFT(Options!$B$24,2)),$C202,$E202,$F202,2016,$I202,1,$H202,$G202*$H202,Options!$B$8)))</f>
        <v>125.083504099</v>
      </c>
      <c r="L202" s="90">
        <f>IF(AND(OR(Calculations!$E$2="Orkney Health Board",Calculations!$E$2="Orkney Islands Local Authority"),$F202=1),0,IF(AND(OR(Calculations!$E$2="Shetland Health Board",Calculations!$E$2="Western Isles Health Board",Calculations!$E$2="Shetland Islands Local Authority",Calculations!$E$2="Eilean Siar Local Authority"),OR($F202=1,$F202=5)),0,new_ci(VALUE(LEFT(Options!$B$24,2)),$C202,$E202,$F202,2016,$I202+$J202,1,$H202,$G202*$H202,Options!$B$8)))</f>
        <v>120.580610443</v>
      </c>
      <c r="M202" s="83">
        <f>IF(AND(OR(Calculations!$E$2="Orkney Health Board",Calculations!$E$2="Orkney Islands Local Authority"),$F202=1),0,IF(AND(OR(Calculations!$E$2="Shetland Health Board",Calculations!$E$2="Western Isles Health Board",Calculations!$E$2="Shetland Islands Local Authority",Calculations!$E$2="Eilean Siar Local Authority"),OR($F202=1,$F202=5)),0,new_yllv2(VALUE(LEFT(Options!$B$24,2)),$C202,$D202,$E202,$F202,2016,$I202,1,$H202,$G202*$H202,Options!$B$8)))</f>
        <v>3925.1197332091001</v>
      </c>
      <c r="N202" s="84">
        <f>IF(AND(OR(Calculations!$E$2="Orkney Health Board",Calculations!$E$2="Orkney Islands Local Authority"),$F202=1),0,IF(AND(OR(Calculations!$E$2="Shetland Health Board",Calculations!$E$2="Western Isles Health Board",Calculations!$E$2="Shetland Islands Local Authority",Calculations!$E$2="Eilean Siar Local Authority"),OR($F202=1,$F202=5)),0,new_yllv2(VALUE(LEFT(Options!$B$24,2)),$C202,$D202,$E202,$F202,2016,$I202+$J202,1,$H202,$G202*$H202,Options!$B$8)))</f>
        <v>3783.8189527983</v>
      </c>
      <c r="O202" s="90">
        <f>IF(AND(OR(Calculations!$E$2="Orkney Health Board",Calculations!$E$2="Orkney Islands Local Authority"),$F202=1),0,IF(AND(OR(Calculations!$E$2="Shetland Health Board",Calculations!$E$2="Western Isles Health Board",Calculations!$E$2="Shetland Islands Local Authority",Calculations!$E$2="Eilean Siar Local Authority"),OR($F202=1,$F202=5)),0,hosp_count(VALUE(LEFT(Options!$B$24,2)),$C202,$E202,$F202,2016,$I202,1,$H202,$G202*$H202, Options!$B$8)))</f>
        <v>6787.6640703324001</v>
      </c>
      <c r="P202" s="90">
        <f>IF(AND(OR(Calculations!$E$2="Orkney Health Board",Calculations!$E$2="Orkney Islands Local Authority"),$F202=1),0,IF(AND(OR(Calculations!$E$2="Shetland Health Board",Calculations!$E$2="Western Isles Health Board",Calculations!$E$2="Shetland Islands Local Authority",Calculations!$E$2="Eilean Siar Local Authority"),OR($F202=1,$F202=5)),0,hosp_count(VALUE(LEFT(Options!$B$24,2)),$C202,$E202,$F202,2016,$I202+$J202,1,$H202,$G202*$H202, Options!$B$8)))</f>
        <v>6746.1937732609003</v>
      </c>
      <c r="Q202" s="83">
        <f>IF(AND(OR(Calculations!$E$2="Orkney Health Board",Calculations!$E$2="Orkney Islands Local Authority"),$F202=1),0,IF(AND(OR(Calculations!$E$2="Shetland Health Board",Calculations!$E$2="Western Isles Health Board",Calculations!$E$2="Shetland Islands Local Authority",Calculations!$E$2="Eilean Siar Local Authority"),OR($F202=1,$F202=5)),0,prem_mort(VALUE(LEFT(Options!$B$24,2)),$C202,$E202,$F202,2016,$I202,1,$H202,$G202*$H202,Options!$B$8)))</f>
        <v>125.083504099</v>
      </c>
      <c r="R202" s="84">
        <f>IF(AND(OR(Calculations!$E$2="Orkney Health Board",Calculations!$E$2="Orkney Islands Local Authority"),$F202=1),0,IF(AND(OR(Calculations!$E$2="Shetland Health Board",Calculations!$E$2="Western Isles Health Board",Calculations!$E$2="Shetland Islands Local Authority",Calculations!$E$2="Eilean Siar Local Authority"),OR($F202=1,$F202=5)),0,prem_mort(VALUE(LEFT(Options!$B$24,2)),$C202,$E202,$F202,2016,$I202+$J202,1,$H202,$G202*$H202,Options!$B$8)))</f>
        <v>120.580610443</v>
      </c>
      <c r="S202" s="83">
        <f t="shared" si="170"/>
        <v>313.91734201425487</v>
      </c>
      <c r="T202" s="75">
        <f t="shared" si="171"/>
        <v>302.61660001756763</v>
      </c>
      <c r="U202" s="75">
        <f t="shared" si="172"/>
        <v>9850.7246228206095</v>
      </c>
      <c r="V202" s="75">
        <f t="shared" si="173"/>
        <v>9496.1073954683015</v>
      </c>
      <c r="W202" s="75">
        <f t="shared" si="174"/>
        <v>17034.74394</v>
      </c>
      <c r="X202" s="75">
        <f t="shared" si="175"/>
        <v>16930.667503038949</v>
      </c>
      <c r="Y202" s="75">
        <f t="shared" si="176"/>
        <v>313.91734201425487</v>
      </c>
      <c r="Z202" s="84">
        <f t="shared" si="177"/>
        <v>302.61660001756763</v>
      </c>
      <c r="AA202" s="83">
        <f t="shared" si="178"/>
        <v>2197421.3940997841</v>
      </c>
      <c r="AB202" s="75">
        <f t="shared" si="179"/>
        <v>2118316.2001229734</v>
      </c>
      <c r="AC202" s="75">
        <f t="shared" si="164"/>
        <v>68955072.359744266</v>
      </c>
      <c r="AD202" s="75">
        <f t="shared" si="165"/>
        <v>66472751.768278114</v>
      </c>
      <c r="AE202" s="75">
        <f t="shared" si="166"/>
        <v>119243207.58</v>
      </c>
      <c r="AF202" s="75">
        <f t="shared" si="167"/>
        <v>118514672.52127264</v>
      </c>
      <c r="AG202" s="75">
        <f t="shared" si="168"/>
        <v>2197421.3940997841</v>
      </c>
      <c r="AH202" s="75">
        <f t="shared" si="169"/>
        <v>2118316.2001229734</v>
      </c>
      <c r="AI202" s="84">
        <v>7000</v>
      </c>
      <c r="AJ202" s="133"/>
      <c r="AK202" s="134"/>
      <c r="AL202" s="75"/>
      <c r="AM202" s="75"/>
      <c r="AN202" s="134"/>
      <c r="AO202" s="134"/>
      <c r="AP202" s="75"/>
      <c r="AQ202" s="84"/>
    </row>
    <row r="203" spans="2:43" x14ac:dyDescent="0.35">
      <c r="B203" s="5" t="s">
        <v>54</v>
      </c>
      <c r="C203" s="15">
        <v>51.998646000000001</v>
      </c>
      <c r="D203" s="15">
        <v>79.988649999999993</v>
      </c>
      <c r="E203" t="s">
        <v>172</v>
      </c>
      <c r="F203">
        <v>4</v>
      </c>
      <c r="G203" s="15">
        <f>HLOOKUP(Calculations!$E$2,'Prevalence Rates'!$C$3:$BC$249,'Prevalence Rates'!$BD203,FALSE)</f>
        <v>0.31289931671430543</v>
      </c>
      <c r="H203">
        <f>HLOOKUP(Calculations!$E$2,'Population 2016'!$C$3:$BC$249,'Population 2016'!BD203,FALSE)</f>
        <v>42258</v>
      </c>
      <c r="I203">
        <v>0</v>
      </c>
      <c r="J203">
        <f>HLOOKUP(Results!E$4,Targeting!$C$3:$F$249,Targeting!$G203,FALSE)</f>
        <v>8527</v>
      </c>
      <c r="K203" s="89">
        <f>IF(AND(OR(Calculations!$E$2="Orkney Health Board",Calculations!$E$2="Orkney Islands Local Authority"),$F203=1),0,IF(AND(OR(Calculations!$E$2="Shetland Health Board",Calculations!$E$2="Western Isles Health Board",Calculations!$E$2="Shetland Islands Local Authority",Calculations!$E$2="Eilean Siar Local Authority"),OR($F203=1,$F203=5)),0,new_ci(VALUE(LEFT(Options!$B$24,2)),$C203,$E203,$F203,2016,$I203,1,$H203,$G203*$H203,Options!$B$8)))</f>
        <v>192.7673041745</v>
      </c>
      <c r="L203" s="90">
        <f>IF(AND(OR(Calculations!$E$2="Orkney Health Board",Calculations!$E$2="Orkney Islands Local Authority"),$F203=1),0,IF(AND(OR(Calculations!$E$2="Shetland Health Board",Calculations!$E$2="Western Isles Health Board",Calculations!$E$2="Shetland Islands Local Authority",Calculations!$E$2="Eilean Siar Local Authority"),OR($F203=1,$F203=5)),0,new_ci(VALUE(LEFT(Options!$B$24,2)),$C203,$E203,$F203,2016,$I203+$J203,1,$H203,$G203*$H203,Options!$B$8)))</f>
        <v>185.83555665200001</v>
      </c>
      <c r="M203" s="83">
        <f>IF(AND(OR(Calculations!$E$2="Orkney Health Board",Calculations!$E$2="Orkney Islands Local Authority"),$F203=1),0,IF(AND(OR(Calculations!$E$2="Shetland Health Board",Calculations!$E$2="Western Isles Health Board",Calculations!$E$2="Shetland Islands Local Authority",Calculations!$E$2="Eilean Siar Local Authority"),OR($F203=1,$F203=5)),0,new_yllv2(VALUE(LEFT(Options!$B$24,2)),$C203,$D203,$E203,$F203,2016,$I203,1,$H203,$G203*$H203,Options!$B$8)))</f>
        <v>5202.7903107390002</v>
      </c>
      <c r="N203" s="84">
        <f>IF(AND(OR(Calculations!$E$2="Orkney Health Board",Calculations!$E$2="Orkney Islands Local Authority"),$F203=1),0,IF(AND(OR(Calculations!$E$2="Shetland Health Board",Calculations!$E$2="Western Isles Health Board",Calculations!$E$2="Shetland Islands Local Authority",Calculations!$E$2="Eilean Siar Local Authority"),OR($F203=1,$F203=5)),0,new_yllv2(VALUE(LEFT(Options!$B$24,2)),$C203,$D203,$E203,$F203,2016,$I203+$J203,1,$H203,$G203*$H203,Options!$B$8)))</f>
        <v>5015.7024173796999</v>
      </c>
      <c r="O203" s="90">
        <f>IF(AND(OR(Calculations!$E$2="Orkney Health Board",Calculations!$E$2="Orkney Islands Local Authority"),$F203=1),0,IF(AND(OR(Calculations!$E$2="Shetland Health Board",Calculations!$E$2="Western Isles Health Board",Calculations!$E$2="Shetland Islands Local Authority",Calculations!$E$2="Eilean Siar Local Authority"),OR($F203=1,$F203=5)),0,hosp_count(VALUE(LEFT(Options!$B$24,2)),$C203,$E203,$F203,2016,$I203,1,$H203,$G203*$H203, Options!$B$8)))</f>
        <v>8584.4469732443995</v>
      </c>
      <c r="P203" s="90">
        <f>IF(AND(OR(Calculations!$E$2="Orkney Health Board",Calculations!$E$2="Orkney Islands Local Authority"),$F203=1),0,IF(AND(OR(Calculations!$E$2="Shetland Health Board",Calculations!$E$2="Western Isles Health Board",Calculations!$E$2="Shetland Islands Local Authority",Calculations!$E$2="Eilean Siar Local Authority"),OR($F203=1,$F203=5)),0,hosp_count(VALUE(LEFT(Options!$B$24,2)),$C203,$E203,$F203,2016,$I203+$J203,1,$H203,$G203*$H203, Options!$B$8)))</f>
        <v>8531.9970165959003</v>
      </c>
      <c r="Q203" s="83">
        <f>IF(AND(OR(Calculations!$E$2="Orkney Health Board",Calculations!$E$2="Orkney Islands Local Authority"),$F203=1),0,IF(AND(OR(Calculations!$E$2="Shetland Health Board",Calculations!$E$2="Western Isles Health Board",Calculations!$E$2="Shetland Islands Local Authority",Calculations!$E$2="Eilean Siar Local Authority"),OR($F203=1,$F203=5)),0,prem_mort(VALUE(LEFT(Options!$B$24,2)),$C203,$E203,$F203,2016,$I203,1,$H203,$G203*$H203,Options!$B$8)))</f>
        <v>192.7673041745</v>
      </c>
      <c r="R203" s="84">
        <f>IF(AND(OR(Calculations!$E$2="Orkney Health Board",Calculations!$E$2="Orkney Islands Local Authority"),$F203=1),0,IF(AND(OR(Calculations!$E$2="Shetland Health Board",Calculations!$E$2="Western Isles Health Board",Calculations!$E$2="Shetland Islands Local Authority",Calculations!$E$2="Eilean Siar Local Authority"),OR($F203=1,$F203=5)),0,prem_mort(VALUE(LEFT(Options!$B$24,2)),$C203,$E203,$F203,2016,$I203+$J203,1,$H203,$G203*$H203,Options!$B$8)))</f>
        <v>185.83555665200001</v>
      </c>
      <c r="S203" s="83">
        <f t="shared" si="170"/>
        <v>456.16759944744189</v>
      </c>
      <c r="T203" s="75">
        <f t="shared" si="171"/>
        <v>439.76420240427854</v>
      </c>
      <c r="U203" s="75">
        <f t="shared" si="172"/>
        <v>12311.965333756923</v>
      </c>
      <c r="V203" s="75">
        <f t="shared" si="173"/>
        <v>11869.23758194827</v>
      </c>
      <c r="W203" s="75">
        <f t="shared" si="174"/>
        <v>20314.371179999998</v>
      </c>
      <c r="X203" s="75">
        <f t="shared" si="175"/>
        <v>20190.25277248308</v>
      </c>
      <c r="Y203" s="75">
        <f t="shared" si="176"/>
        <v>456.16759944744189</v>
      </c>
      <c r="Z203" s="84">
        <f t="shared" si="177"/>
        <v>439.76420240427854</v>
      </c>
      <c r="AA203" s="83">
        <f t="shared" si="178"/>
        <v>3193173.1961320932</v>
      </c>
      <c r="AB203" s="75">
        <f t="shared" si="179"/>
        <v>3078349.4168299497</v>
      </c>
      <c r="AC203" s="75">
        <f t="shared" si="164"/>
        <v>86183757.336298466</v>
      </c>
      <c r="AD203" s="75">
        <f t="shared" si="165"/>
        <v>83084663.073637888</v>
      </c>
      <c r="AE203" s="75">
        <f t="shared" si="166"/>
        <v>142200598.25999999</v>
      </c>
      <c r="AF203" s="75">
        <f t="shared" si="167"/>
        <v>141331769.40738156</v>
      </c>
      <c r="AG203" s="75">
        <f t="shared" si="168"/>
        <v>3193173.1961320932</v>
      </c>
      <c r="AH203" s="75">
        <f t="shared" si="169"/>
        <v>3078349.4168299497</v>
      </c>
      <c r="AI203" s="84">
        <v>7000</v>
      </c>
      <c r="AJ203" s="133"/>
      <c r="AK203" s="134"/>
      <c r="AL203" s="75"/>
      <c r="AM203" s="75"/>
      <c r="AN203" s="134"/>
      <c r="AO203" s="134"/>
      <c r="AP203" s="75"/>
      <c r="AQ203" s="84"/>
    </row>
    <row r="204" spans="2:43" x14ac:dyDescent="0.35">
      <c r="B204" s="5" t="s">
        <v>55</v>
      </c>
      <c r="C204" s="15">
        <v>56.950867000000002</v>
      </c>
      <c r="D204" s="15">
        <v>80.660870000000003</v>
      </c>
      <c r="E204" t="s">
        <v>172</v>
      </c>
      <c r="F204">
        <v>4</v>
      </c>
      <c r="G204" s="15">
        <f>HLOOKUP(Calculations!$E$2,'Prevalence Rates'!$C$3:$BC$249,'Prevalence Rates'!$BD204,FALSE)</f>
        <v>0.37754326675068856</v>
      </c>
      <c r="H204">
        <f>HLOOKUP(Calculations!$E$2,'Population 2016'!$C$3:$BC$249,'Population 2016'!BD204,FALSE)</f>
        <v>38483</v>
      </c>
      <c r="I204">
        <v>0</v>
      </c>
      <c r="J204">
        <f>HLOOKUP(Results!E$4,Targeting!$C$3:$F$249,Targeting!$G204,FALSE)</f>
        <v>7765</v>
      </c>
      <c r="K204" s="89">
        <f>IF(AND(OR(Calculations!$E$2="Orkney Health Board",Calculations!$E$2="Orkney Islands Local Authority"),$F204=1),0,IF(AND(OR(Calculations!$E$2="Shetland Health Board",Calculations!$E$2="Western Isles Health Board",Calculations!$E$2="Shetland Islands Local Authority",Calculations!$E$2="Eilean Siar Local Authority"),OR($F204=1,$F204=5)),0,new_ci(VALUE(LEFT(Options!$B$24,2)),$C204,$E204,$F204,2016,$I204,1,$H204,$G204*$H204,Options!$B$8)))</f>
        <v>254.8463873311</v>
      </c>
      <c r="L204" s="90">
        <f>IF(AND(OR(Calculations!$E$2="Orkney Health Board",Calculations!$E$2="Orkney Islands Local Authority"),$F204=1),0,IF(AND(OR(Calculations!$E$2="Shetland Health Board",Calculations!$E$2="Western Isles Health Board",Calculations!$E$2="Shetland Islands Local Authority",Calculations!$E$2="Eilean Siar Local Authority"),OR($F204=1,$F204=5)),0,new_ci(VALUE(LEFT(Options!$B$24,2)),$C204,$E204,$F204,2016,$I204+$J204,1,$H204,$G204*$H204,Options!$B$8)))</f>
        <v>246.05464389959999</v>
      </c>
      <c r="M204" s="83">
        <f>IF(AND(OR(Calculations!$E$2="Orkney Health Board",Calculations!$E$2="Orkney Islands Local Authority"),$F204=1),0,IF(AND(OR(Calculations!$E$2="Shetland Health Board",Calculations!$E$2="Western Isles Health Board",Calculations!$E$2="Shetland Islands Local Authority",Calculations!$E$2="Eilean Siar Local Authority"),OR($F204=1,$F204=5)),0,new_yllv2(VALUE(LEFT(Options!$B$24,2)),$C204,$D204,$E204,$F204,2016,$I204,1,$H204,$G204*$H204,Options!$B$8)))</f>
        <v>5787.5622208284003</v>
      </c>
      <c r="N204" s="84">
        <f>IF(AND(OR(Calculations!$E$2="Orkney Health Board",Calculations!$E$2="Orkney Islands Local Authority"),$F204=1),0,IF(AND(OR(Calculations!$E$2="Shetland Health Board",Calculations!$E$2="Western Isles Health Board",Calculations!$E$2="Shetland Islands Local Authority",Calculations!$E$2="Eilean Siar Local Authority"),OR($F204=1,$F204=5)),0,new_yllv2(VALUE(LEFT(Options!$B$24,2)),$C204,$D204,$E204,$F204,2016,$I204+$J204,1,$H204,$G204*$H204,Options!$B$8)))</f>
        <v>5587.9017011238002</v>
      </c>
      <c r="O204" s="90">
        <f>IF(AND(OR(Calculations!$E$2="Orkney Health Board",Calculations!$E$2="Orkney Islands Local Authority"),$F204=1),0,IF(AND(OR(Calculations!$E$2="Shetland Health Board",Calculations!$E$2="Western Isles Health Board",Calculations!$E$2="Shetland Islands Local Authority",Calculations!$E$2="Eilean Siar Local Authority"),OR($F204=1,$F204=5)),0,hosp_count(VALUE(LEFT(Options!$B$24,2)),$C204,$E204,$F204,2016,$I204,1,$H204,$G204*$H204, Options!$B$8)))</f>
        <v>9319.9287622851007</v>
      </c>
      <c r="P204" s="90">
        <f>IF(AND(OR(Calculations!$E$2="Orkney Health Board",Calculations!$E$2="Orkney Islands Local Authority"),$F204=1),0,IF(AND(OR(Calculations!$E$2="Shetland Health Board",Calculations!$E$2="Western Isles Health Board",Calculations!$E$2="Shetland Islands Local Authority",Calculations!$E$2="Eilean Siar Local Authority"),OR($F204=1,$F204=5)),0,hosp_count(VALUE(LEFT(Options!$B$24,2)),$C204,$E204,$F204,2016,$I204+$J204,1,$H204,$G204*$H204, Options!$B$8)))</f>
        <v>9264.5091173351993</v>
      </c>
      <c r="Q204" s="83">
        <f>IF(AND(OR(Calculations!$E$2="Orkney Health Board",Calculations!$E$2="Orkney Islands Local Authority"),$F204=1),0,IF(AND(OR(Calculations!$E$2="Shetland Health Board",Calculations!$E$2="Western Isles Health Board",Calculations!$E$2="Shetland Islands Local Authority",Calculations!$E$2="Eilean Siar Local Authority"),OR($F204=1,$F204=5)),0,prem_mort(VALUE(LEFT(Options!$B$24,2)),$C204,$E204,$F204,2016,$I204,1,$H204,$G204*$H204,Options!$B$8)))</f>
        <v>254.8463873311</v>
      </c>
      <c r="R204" s="84">
        <f>IF(AND(OR(Calculations!$E$2="Orkney Health Board",Calculations!$E$2="Orkney Islands Local Authority"),$F204=1),0,IF(AND(OR(Calculations!$E$2="Shetland Health Board",Calculations!$E$2="Western Isles Health Board",Calculations!$E$2="Shetland Islands Local Authority",Calculations!$E$2="Eilean Siar Local Authority"),OR($F204=1,$F204=5)),0,prem_mort(VALUE(LEFT(Options!$B$24,2)),$C204,$E204,$F204,2016,$I204+$J204,1,$H204,$G204*$H204,Options!$B$8)))</f>
        <v>246.05464389959999</v>
      </c>
      <c r="S204" s="83">
        <f t="shared" si="170"/>
        <v>662.23108211703868</v>
      </c>
      <c r="T204" s="75">
        <f t="shared" si="171"/>
        <v>639.38529714315405</v>
      </c>
      <c r="U204" s="75">
        <f t="shared" si="172"/>
        <v>15039.269861571085</v>
      </c>
      <c r="V204" s="75">
        <f t="shared" si="173"/>
        <v>14520.442016276798</v>
      </c>
      <c r="W204" s="75">
        <f t="shared" si="174"/>
        <v>24218.30097</v>
      </c>
      <c r="X204" s="75">
        <f t="shared" si="175"/>
        <v>24074.290251111397</v>
      </c>
      <c r="Y204" s="75">
        <f t="shared" si="176"/>
        <v>662.23108211703868</v>
      </c>
      <c r="Z204" s="84">
        <f t="shared" si="177"/>
        <v>639.38529714315405</v>
      </c>
      <c r="AA204" s="83">
        <f t="shared" si="178"/>
        <v>4304502.0337607516</v>
      </c>
      <c r="AB204" s="75">
        <f t="shared" si="179"/>
        <v>4156004.4314305014</v>
      </c>
      <c r="AC204" s="75">
        <f t="shared" si="164"/>
        <v>97755254.100212052</v>
      </c>
      <c r="AD204" s="75">
        <f t="shared" si="165"/>
        <v>94382873.105799183</v>
      </c>
      <c r="AE204" s="75">
        <f t="shared" si="166"/>
        <v>157418956.30500001</v>
      </c>
      <c r="AF204" s="75">
        <f t="shared" si="167"/>
        <v>156482886.63222408</v>
      </c>
      <c r="AG204" s="75">
        <f t="shared" si="168"/>
        <v>4304502.0337607516</v>
      </c>
      <c r="AH204" s="75">
        <f t="shared" si="169"/>
        <v>4156004.4314305014</v>
      </c>
      <c r="AI204" s="84">
        <v>6500</v>
      </c>
      <c r="AJ204" s="133"/>
      <c r="AK204" s="134"/>
      <c r="AL204" s="75"/>
      <c r="AM204" s="75"/>
      <c r="AN204" s="134"/>
      <c r="AO204" s="134"/>
      <c r="AP204" s="75"/>
      <c r="AQ204" s="84"/>
    </row>
    <row r="205" spans="2:43" x14ac:dyDescent="0.35">
      <c r="B205" s="5" t="s">
        <v>56</v>
      </c>
      <c r="C205" s="15">
        <v>61.942988999999997</v>
      </c>
      <c r="D205" s="15">
        <v>81.612989999999996</v>
      </c>
      <c r="E205" t="s">
        <v>172</v>
      </c>
      <c r="F205">
        <v>4</v>
      </c>
      <c r="G205" s="15">
        <f>HLOOKUP(Calculations!$E$2,'Prevalence Rates'!$C$3:$BC$249,'Prevalence Rates'!$BD205,FALSE)</f>
        <v>0.37754326675068856</v>
      </c>
      <c r="H205">
        <f>HLOOKUP(Calculations!$E$2,'Population 2016'!$C$3:$BC$249,'Population 2016'!BD205,FALSE)</f>
        <v>33820</v>
      </c>
      <c r="I205">
        <v>0</v>
      </c>
      <c r="J205">
        <f>HLOOKUP(Results!E$4,Targeting!$C$3:$F$249,Targeting!$G205,FALSE)</f>
        <v>6824</v>
      </c>
      <c r="K205" s="89">
        <f>IF(AND(OR(Calculations!$E$2="Orkney Health Board",Calculations!$E$2="Orkney Islands Local Authority"),$F205=1),0,IF(AND(OR(Calculations!$E$2="Shetland Health Board",Calculations!$E$2="Western Isles Health Board",Calculations!$E$2="Shetland Islands Local Authority",Calculations!$E$2="Eilean Siar Local Authority"),OR($F205=1,$F205=5)),0,new_ci(VALUE(LEFT(Options!$B$24,2)),$C205,$E205,$F205,2016,$I205,1,$H205,$G205*$H205,Options!$B$8)))</f>
        <v>325.94875748700002</v>
      </c>
      <c r="L205" s="90">
        <f>IF(AND(OR(Calculations!$E$2="Orkney Health Board",Calculations!$E$2="Orkney Islands Local Authority"),$F205=1),0,IF(AND(OR(Calculations!$E$2="Shetland Health Board",Calculations!$E$2="Western Isles Health Board",Calculations!$E$2="Shetland Islands Local Authority",Calculations!$E$2="Eilean Siar Local Authority"),OR($F205=1,$F205=5)),0,new_ci(VALUE(LEFT(Options!$B$24,2)),$C205,$E205,$F205,2016,$I205+$J205,1,$H205,$G205*$H205,Options!$B$8)))</f>
        <v>314.72993429899998</v>
      </c>
      <c r="M205" s="83">
        <f>IF(AND(OR(Calculations!$E$2="Orkney Health Board",Calculations!$E$2="Orkney Islands Local Authority"),$F205=1),0,IF(AND(OR(Calculations!$E$2="Shetland Health Board",Calculations!$E$2="Western Isles Health Board",Calculations!$E$2="Shetland Islands Local Authority",Calculations!$E$2="Eilean Siar Local Authority"),OR($F205=1,$F205=5)),0,new_yllv2(VALUE(LEFT(Options!$B$24,2)),$C205,$D205,$E205,$F205,2016,$I205,1,$H205,$G205*$H205,Options!$B$8)))</f>
        <v>6085.4636282310003</v>
      </c>
      <c r="N205" s="84">
        <f>IF(AND(OR(Calculations!$E$2="Orkney Health Board",Calculations!$E$2="Orkney Islands Local Authority"),$F205=1),0,IF(AND(OR(Calculations!$E$2="Shetland Health Board",Calculations!$E$2="Western Isles Health Board",Calculations!$E$2="Shetland Islands Local Authority",Calculations!$E$2="Eilean Siar Local Authority"),OR($F205=1,$F205=5)),0,new_yllv2(VALUE(LEFT(Options!$B$24,2)),$C205,$D205,$E205,$F205,2016,$I205+$J205,1,$H205,$G205*$H205,Options!$B$8)))</f>
        <v>5876.0081880922999</v>
      </c>
      <c r="O205" s="90">
        <f>IF(AND(OR(Calculations!$E$2="Orkney Health Board",Calculations!$E$2="Orkney Islands Local Authority"),$F205=1),0,IF(AND(OR(Calculations!$E$2="Shetland Health Board",Calculations!$E$2="Western Isles Health Board",Calculations!$E$2="Shetland Islands Local Authority",Calculations!$E$2="Eilean Siar Local Authority"),OR($F205=1,$F205=5)),0,hosp_count(VALUE(LEFT(Options!$B$24,2)),$C205,$E205,$F205,2016,$I205,1,$H205,$G205*$H205, Options!$B$8)))</f>
        <v>9778.5092826239998</v>
      </c>
      <c r="P205" s="90">
        <f>IF(AND(OR(Calculations!$E$2="Orkney Health Board",Calculations!$E$2="Orkney Islands Local Authority"),$F205=1),0,IF(AND(OR(Calculations!$E$2="Shetland Health Board",Calculations!$E$2="Western Isles Health Board",Calculations!$E$2="Shetland Islands Local Authority",Calculations!$E$2="Eilean Siar Local Authority"),OR($F205=1,$F205=5)),0,hosp_count(VALUE(LEFT(Options!$B$24,2)),$C205,$E205,$F205,2016,$I205+$J205,1,$H205,$G205*$H205, Options!$B$8)))</f>
        <v>9720.3637078267002</v>
      </c>
      <c r="Q205" s="83">
        <f>IF(AND(OR(Calculations!$E$2="Orkney Health Board",Calculations!$E$2="Orkney Islands Local Authority"),$F205=1),0,IF(AND(OR(Calculations!$E$2="Shetland Health Board",Calculations!$E$2="Western Isles Health Board",Calculations!$E$2="Shetland Islands Local Authority",Calculations!$E$2="Eilean Siar Local Authority"),OR($F205=1,$F205=5)),0,prem_mort(VALUE(LEFT(Options!$B$24,2)),$C205,$E205,$F205,2016,$I205,1,$H205,$G205*$H205,Options!$B$8)))</f>
        <v>325.94875748700002</v>
      </c>
      <c r="R205" s="84">
        <f>IF(AND(OR(Calculations!$E$2="Orkney Health Board",Calculations!$E$2="Orkney Islands Local Authority"),$F205=1),0,IF(AND(OR(Calculations!$E$2="Shetland Health Board",Calculations!$E$2="Western Isles Health Board",Calculations!$E$2="Shetland Islands Local Authority",Calculations!$E$2="Eilean Siar Local Authority"),OR($F205=1,$F205=5)),0,prem_mort(VALUE(LEFT(Options!$B$24,2)),$C205,$E205,$F205,2016,$I205+$J205,1,$H205,$G205*$H205,Options!$B$8)))</f>
        <v>314.72993429899998</v>
      </c>
      <c r="S205" s="83">
        <f t="shared" si="170"/>
        <v>963.77515519515089</v>
      </c>
      <c r="T205" s="75">
        <f t="shared" si="171"/>
        <v>930.60299910999402</v>
      </c>
      <c r="U205" s="75">
        <f t="shared" si="172"/>
        <v>17993.683111268478</v>
      </c>
      <c r="V205" s="75">
        <f t="shared" si="173"/>
        <v>17374.358923986692</v>
      </c>
      <c r="W205" s="75">
        <f t="shared" si="174"/>
        <v>28913.392320000003</v>
      </c>
      <c r="X205" s="75">
        <f t="shared" si="175"/>
        <v>28741.465723910998</v>
      </c>
      <c r="Y205" s="75">
        <f t="shared" si="176"/>
        <v>963.77515519515089</v>
      </c>
      <c r="Z205" s="84">
        <f t="shared" si="177"/>
        <v>930.60299910999402</v>
      </c>
      <c r="AA205" s="83">
        <f t="shared" si="178"/>
        <v>5782650.931170905</v>
      </c>
      <c r="AB205" s="75">
        <f t="shared" si="179"/>
        <v>5583617.994659964</v>
      </c>
      <c r="AC205" s="75">
        <f t="shared" si="164"/>
        <v>107962098.66761087</v>
      </c>
      <c r="AD205" s="75">
        <f t="shared" si="165"/>
        <v>104246153.54392016</v>
      </c>
      <c r="AE205" s="75">
        <f t="shared" si="166"/>
        <v>173480353.92000002</v>
      </c>
      <c r="AF205" s="75">
        <f t="shared" si="167"/>
        <v>172448794.34346598</v>
      </c>
      <c r="AG205" s="75">
        <f t="shared" si="168"/>
        <v>5782650.931170905</v>
      </c>
      <c r="AH205" s="75">
        <f t="shared" si="169"/>
        <v>5583617.994659964</v>
      </c>
      <c r="AI205" s="84">
        <v>6000</v>
      </c>
      <c r="AJ205" s="133"/>
      <c r="AK205" s="134"/>
      <c r="AL205" s="75"/>
      <c r="AM205" s="75"/>
      <c r="AN205" s="134"/>
      <c r="AO205" s="134"/>
      <c r="AP205" s="75"/>
      <c r="AQ205" s="84"/>
    </row>
    <row r="206" spans="2:43" x14ac:dyDescent="0.35">
      <c r="B206" s="5" t="s">
        <v>57</v>
      </c>
      <c r="C206" s="15">
        <v>67.054419999999993</v>
      </c>
      <c r="D206" s="15">
        <v>82.954419999999999</v>
      </c>
      <c r="E206" t="s">
        <v>172</v>
      </c>
      <c r="F206">
        <v>4</v>
      </c>
      <c r="G206" s="15">
        <f>HLOOKUP(Calculations!$E$2,'Prevalence Rates'!$C$3:$BC$249,'Prevalence Rates'!$BD206,FALSE)</f>
        <v>0.30875130844212689</v>
      </c>
      <c r="H206">
        <f>HLOOKUP(Calculations!$E$2,'Population 2016'!$C$3:$BC$249,'Population 2016'!BD206,FALSE)</f>
        <v>33114</v>
      </c>
      <c r="I206">
        <v>0</v>
      </c>
      <c r="J206">
        <f>HLOOKUP(Results!E$4,Targeting!$C$3:$F$249,Targeting!$G206,FALSE)</f>
        <v>6682</v>
      </c>
      <c r="K206" s="89">
        <f>IF(AND(OR(Calculations!$E$2="Orkney Health Board",Calculations!$E$2="Orkney Islands Local Authority"),$F206=1),0,IF(AND(OR(Calculations!$E$2="Shetland Health Board",Calculations!$E$2="Western Isles Health Board",Calculations!$E$2="Shetland Islands Local Authority",Calculations!$E$2="Eilean Siar Local Authority"),OR($F206=1,$F206=5)),0,new_ci(VALUE(LEFT(Options!$B$24,2)),$C206,$E206,$F206,2016,$I206,1,$H206,$G206*$H206,Options!$B$8)))</f>
        <v>468.28607314710001</v>
      </c>
      <c r="L206" s="90">
        <f>IF(AND(OR(Calculations!$E$2="Orkney Health Board",Calculations!$E$2="Orkney Islands Local Authority"),$F206=1),0,IF(AND(OR(Calculations!$E$2="Shetland Health Board",Calculations!$E$2="Western Isles Health Board",Calculations!$E$2="Shetland Islands Local Authority",Calculations!$E$2="Eilean Siar Local Authority"),OR($F206=1,$F206=5)),0,new_ci(VALUE(LEFT(Options!$B$24,2)),$C206,$E206,$F206,2016,$I206+$J206,1,$H206,$G206*$H206,Options!$B$8)))</f>
        <v>451.53396838809999</v>
      </c>
      <c r="M206" s="83">
        <f>IF(AND(OR(Calculations!$E$2="Orkney Health Board",Calculations!$E$2="Orkney Islands Local Authority"),$F206=1),0,IF(AND(OR(Calculations!$E$2="Shetland Health Board",Calculations!$E$2="Western Isles Health Board",Calculations!$E$2="Shetland Islands Local Authority",Calculations!$E$2="Eilean Siar Local Authority"),OR($F206=1,$F206=5)),0,new_yllv2(VALUE(LEFT(Options!$B$24,2)),$C206,$D206,$E206,$F206,2016,$I206,1,$H206,$G206*$H206,Options!$B$8)))</f>
        <v>6977.4624898918</v>
      </c>
      <c r="N206" s="84">
        <f>IF(AND(OR(Calculations!$E$2="Orkney Health Board",Calculations!$E$2="Orkney Islands Local Authority"),$F206=1),0,IF(AND(OR(Calculations!$E$2="Shetland Health Board",Calculations!$E$2="Western Isles Health Board",Calculations!$E$2="Shetland Islands Local Authority",Calculations!$E$2="Eilean Siar Local Authority"),OR($F206=1,$F206=5)),0,new_yllv2(VALUE(LEFT(Options!$B$24,2)),$C206,$D206,$E206,$F206,2016,$I206+$J206,1,$H206,$G206*$H206,Options!$B$8)))</f>
        <v>6727.8561289827003</v>
      </c>
      <c r="O206" s="90">
        <f>IF(AND(OR(Calculations!$E$2="Orkney Health Board",Calculations!$E$2="Orkney Islands Local Authority"),$F206=1),0,IF(AND(OR(Calculations!$E$2="Shetland Health Board",Calculations!$E$2="Western Isles Health Board",Calculations!$E$2="Shetland Islands Local Authority",Calculations!$E$2="Eilean Siar Local Authority"),OR($F206=1,$F206=5)),0,hosp_count(VALUE(LEFT(Options!$B$24,2)),$C206,$E206,$F206,2016,$I206,1,$H206,$G206*$H206, Options!$B$8)))</f>
        <v>11479.031884186799</v>
      </c>
      <c r="P206" s="90">
        <f>IF(AND(OR(Calculations!$E$2="Orkney Health Board",Calculations!$E$2="Orkney Islands Local Authority"),$F206=1),0,IF(AND(OR(Calculations!$E$2="Shetland Health Board",Calculations!$E$2="Western Isles Health Board",Calculations!$E$2="Shetland Islands Local Authority",Calculations!$E$2="Eilean Siar Local Authority"),OR($F206=1,$F206=5)),0,hosp_count(VALUE(LEFT(Options!$B$24,2)),$C206,$E206,$F206,2016,$I206+$J206,1,$H206,$G206*$H206, Options!$B$8)))</f>
        <v>11408.771321796199</v>
      </c>
      <c r="Q206" s="83">
        <f>IF(AND(OR(Calculations!$E$2="Orkney Health Board",Calculations!$E$2="Orkney Islands Local Authority"),$F206=1),0,IF(AND(OR(Calculations!$E$2="Shetland Health Board",Calculations!$E$2="Western Isles Health Board",Calculations!$E$2="Shetland Islands Local Authority",Calculations!$E$2="Eilean Siar Local Authority"),OR($F206=1,$F206=5)),0,prem_mort(VALUE(LEFT(Options!$B$24,2)),$C206,$E206,$F206,2016,$I206,1,$H206,$G206*$H206,Options!$B$8)))</f>
        <v>468.28607314710001</v>
      </c>
      <c r="R206" s="84">
        <f>IF(AND(OR(Calculations!$E$2="Orkney Health Board",Calculations!$E$2="Orkney Islands Local Authority"),$F206=1),0,IF(AND(OR(Calculations!$E$2="Shetland Health Board",Calculations!$E$2="Western Isles Health Board",Calculations!$E$2="Shetland Islands Local Authority",Calculations!$E$2="Eilean Siar Local Authority"),OR($F206=1,$F206=5)),0,prem_mort(VALUE(LEFT(Options!$B$24,2)),$C206,$E206,$F206,2016,$I206+$J206,1,$H206,$G206*$H206,Options!$B$8)))</f>
        <v>451.53396838809999</v>
      </c>
      <c r="S206" s="83">
        <f t="shared" si="170"/>
        <v>1414.1634147100924</v>
      </c>
      <c r="T206" s="75">
        <f t="shared" si="171"/>
        <v>1363.5742235552937</v>
      </c>
      <c r="U206" s="75">
        <f t="shared" si="172"/>
        <v>21071.034879180406</v>
      </c>
      <c r="V206" s="75">
        <f t="shared" si="173"/>
        <v>20317.255930973908</v>
      </c>
      <c r="W206" s="75">
        <f t="shared" si="174"/>
        <v>34665.192620000002</v>
      </c>
      <c r="X206" s="75">
        <f t="shared" si="175"/>
        <v>34453.014802790967</v>
      </c>
      <c r="Y206" s="75">
        <f t="shared" si="176"/>
        <v>1414.1634147100924</v>
      </c>
      <c r="Z206" s="84">
        <f t="shared" si="177"/>
        <v>1363.5742235552937</v>
      </c>
      <c r="AA206" s="83">
        <f t="shared" si="178"/>
        <v>7777898.7809055084</v>
      </c>
      <c r="AB206" s="75">
        <f t="shared" si="179"/>
        <v>7499658.2295541149</v>
      </c>
      <c r="AC206" s="75">
        <f t="shared" si="164"/>
        <v>115890691.83549224</v>
      </c>
      <c r="AD206" s="75">
        <f t="shared" si="165"/>
        <v>111744907.6203565</v>
      </c>
      <c r="AE206" s="75">
        <f t="shared" si="166"/>
        <v>190658559.41</v>
      </c>
      <c r="AF206" s="75">
        <f t="shared" si="167"/>
        <v>189491581.41535032</v>
      </c>
      <c r="AG206" s="75">
        <f t="shared" si="168"/>
        <v>7777898.7809055084</v>
      </c>
      <c r="AH206" s="75">
        <f t="shared" si="169"/>
        <v>7499658.2295541149</v>
      </c>
      <c r="AI206" s="84">
        <v>5500</v>
      </c>
      <c r="AJ206" s="133"/>
      <c r="AK206" s="134"/>
      <c r="AL206" s="75"/>
      <c r="AM206" s="75"/>
      <c r="AN206" s="134"/>
      <c r="AO206" s="134"/>
      <c r="AP206" s="75"/>
      <c r="AQ206" s="84"/>
    </row>
    <row r="207" spans="2:43" x14ac:dyDescent="0.35">
      <c r="B207" s="5" t="s">
        <v>58</v>
      </c>
      <c r="C207" s="15">
        <v>71.891098</v>
      </c>
      <c r="D207" s="15">
        <v>84.341099999999997</v>
      </c>
      <c r="E207" t="s">
        <v>172</v>
      </c>
      <c r="F207">
        <v>4</v>
      </c>
      <c r="G207" s="15">
        <f>HLOOKUP(Calculations!$E$2,'Prevalence Rates'!$C$3:$BC$249,'Prevalence Rates'!$BD207,FALSE)</f>
        <v>0.30875130844212689</v>
      </c>
      <c r="H207">
        <f>HLOOKUP(Calculations!$E$2,'Population 2016'!$C$3:$BC$249,'Population 2016'!BD207,FALSE)</f>
        <v>24360</v>
      </c>
      <c r="I207">
        <v>0</v>
      </c>
      <c r="J207">
        <f>HLOOKUP(Results!E$4,Targeting!$C$3:$F$249,Targeting!$G207,FALSE)</f>
        <v>4915</v>
      </c>
      <c r="K207" s="89">
        <f>IF(AND(OR(Calculations!$E$2="Orkney Health Board",Calculations!$E$2="Orkney Islands Local Authority"),$F207=1),0,IF(AND(OR(Calculations!$E$2="Shetland Health Board",Calculations!$E$2="Western Isles Health Board",Calculations!$E$2="Shetland Islands Local Authority",Calculations!$E$2="Eilean Siar Local Authority"),OR($F207=1,$F207=5)),0,new_ci(VALUE(LEFT(Options!$B$24,2)),$C207,$E207,$F207,2016,$I207,1,$H207,$G207*$H207,Options!$B$8)))</f>
        <v>494.63849777029998</v>
      </c>
      <c r="L207" s="90">
        <f>IF(AND(OR(Calculations!$E$2="Orkney Health Board",Calculations!$E$2="Orkney Islands Local Authority"),$F207=1),0,IF(AND(OR(Calculations!$E$2="Shetland Health Board",Calculations!$E$2="Western Isles Health Board",Calculations!$E$2="Shetland Islands Local Authority",Calculations!$E$2="Eilean Siar Local Authority"),OR($F207=1,$F207=5)),0,new_ci(VALUE(LEFT(Options!$B$24,2)),$C207,$E207,$F207,2016,$I207+$J207,1,$H207,$G207*$H207,Options!$B$8)))</f>
        <v>477.03528765030001</v>
      </c>
      <c r="M207" s="83">
        <f>IF(AND(OR(Calculations!$E$2="Orkney Health Board",Calculations!$E$2="Orkney Islands Local Authority"),$F207=1),0,IF(AND(OR(Calculations!$E$2="Shetland Health Board",Calculations!$E$2="Western Isles Health Board",Calculations!$E$2="Shetland Islands Local Authority",Calculations!$E$2="Eilean Siar Local Authority"),OR($F207=1,$F207=5)),0,new_yllv2(VALUE(LEFT(Options!$B$24,2)),$C207,$D207,$E207,$F207,2016,$I207,1,$H207,$G207*$H207,Options!$B$8)))</f>
        <v>5663.6117887468999</v>
      </c>
      <c r="N207" s="84">
        <f>IF(AND(OR(Calculations!$E$2="Orkney Health Board",Calculations!$E$2="Orkney Islands Local Authority"),$F207=1),0,IF(AND(OR(Calculations!$E$2="Shetland Health Board",Calculations!$E$2="Western Isles Health Board",Calculations!$E$2="Shetland Islands Local Authority",Calculations!$E$2="Eilean Siar Local Authority"),OR($F207=1,$F207=5)),0,new_yllv2(VALUE(LEFT(Options!$B$24,2)),$C207,$D207,$E207,$F207,2016,$I207+$J207,1,$H207,$G207*$H207,Options!$B$8)))</f>
        <v>5462.0549976664997</v>
      </c>
      <c r="O207" s="90">
        <f>IF(AND(OR(Calculations!$E$2="Orkney Health Board",Calculations!$E$2="Orkney Islands Local Authority"),$F207=1),0,IF(AND(OR(Calculations!$E$2="Shetland Health Board",Calculations!$E$2="Western Isles Health Board",Calculations!$E$2="Shetland Islands Local Authority",Calculations!$E$2="Eilean Siar Local Authority"),OR($F207=1,$F207=5)),0,hosp_count(VALUE(LEFT(Options!$B$24,2)),$C207,$E207,$F207,2016,$I207,1,$H207,$G207*$H207, Options!$B$8)))</f>
        <v>10026.054313548</v>
      </c>
      <c r="P207" s="90">
        <f>IF(AND(OR(Calculations!$E$2="Orkney Health Board",Calculations!$E$2="Orkney Islands Local Authority"),$F207=1),0,IF(AND(OR(Calculations!$E$2="Shetland Health Board",Calculations!$E$2="Western Isles Health Board",Calculations!$E$2="Shetland Islands Local Authority",Calculations!$E$2="Eilean Siar Local Authority"),OR($F207=1,$F207=5)),0,hosp_count(VALUE(LEFT(Options!$B$24,2)),$C207,$E207,$F207,2016,$I207+$J207,1,$H207,$G207*$H207, Options!$B$8)))</f>
        <v>9964.6939646541996</v>
      </c>
      <c r="Q207" s="83">
        <f>IF(AND(OR(Calculations!$E$2="Orkney Health Board",Calculations!$E$2="Orkney Islands Local Authority"),$F207=1),0,IF(AND(OR(Calculations!$E$2="Shetland Health Board",Calculations!$E$2="Western Isles Health Board",Calculations!$E$2="Shetland Islands Local Authority",Calculations!$E$2="Eilean Siar Local Authority"),OR($F207=1,$F207=5)),0,prem_mort(VALUE(LEFT(Options!$B$24,2)),$C207,$E207,$F207,2016,$I207,1,$H207,$G207*$H207,Options!$B$8)))</f>
        <v>494.63849777029998</v>
      </c>
      <c r="R207" s="84">
        <f>IF(AND(OR(Calculations!$E$2="Orkney Health Board",Calculations!$E$2="Orkney Islands Local Authority"),$F207=1),0,IF(AND(OR(Calculations!$E$2="Shetland Health Board",Calculations!$E$2="Western Isles Health Board",Calculations!$E$2="Shetland Islands Local Authority",Calculations!$E$2="Eilean Siar Local Authority"),OR($F207=1,$F207=5)),0,prem_mort(VALUE(LEFT(Options!$B$24,2)),$C207,$E207,$F207,2016,$I207+$J207,1,$H207,$G207*$H207,Options!$B$8)))</f>
        <v>477.03528765030001</v>
      </c>
      <c r="S207" s="83">
        <f t="shared" si="170"/>
        <v>2030.5357051325943</v>
      </c>
      <c r="T207" s="75">
        <f t="shared" si="171"/>
        <v>1958.2729378091135</v>
      </c>
      <c r="U207" s="75">
        <f t="shared" si="172"/>
        <v>23249.637884839489</v>
      </c>
      <c r="V207" s="75">
        <f t="shared" si="173"/>
        <v>22422.229054460178</v>
      </c>
      <c r="W207" s="75">
        <f t="shared" si="174"/>
        <v>41157.85843</v>
      </c>
      <c r="X207" s="75">
        <f t="shared" si="175"/>
        <v>40905.968656215926</v>
      </c>
      <c r="Y207" s="75">
        <f t="shared" si="176"/>
        <v>2030.5357051325943</v>
      </c>
      <c r="Z207" s="84">
        <f t="shared" si="177"/>
        <v>1958.2729378091135</v>
      </c>
      <c r="AA207" s="83">
        <f t="shared" si="178"/>
        <v>10152678.525662972</v>
      </c>
      <c r="AB207" s="75">
        <f t="shared" si="179"/>
        <v>9791364.6890455671</v>
      </c>
      <c r="AC207" s="75">
        <f t="shared" si="164"/>
        <v>116248189.42419745</v>
      </c>
      <c r="AD207" s="75">
        <f t="shared" si="165"/>
        <v>112111145.27230088</v>
      </c>
      <c r="AE207" s="75">
        <f t="shared" si="166"/>
        <v>205789292.15000001</v>
      </c>
      <c r="AF207" s="75">
        <f t="shared" si="167"/>
        <v>204529843.28107962</v>
      </c>
      <c r="AG207" s="75">
        <f t="shared" si="168"/>
        <v>10152678.525662972</v>
      </c>
      <c r="AH207" s="75">
        <f t="shared" si="169"/>
        <v>9791364.6890455671</v>
      </c>
      <c r="AI207" s="84">
        <v>5000</v>
      </c>
      <c r="AJ207" s="133"/>
      <c r="AK207" s="134"/>
      <c r="AL207" s="75"/>
      <c r="AM207" s="75"/>
      <c r="AN207" s="134"/>
      <c r="AO207" s="134"/>
      <c r="AP207" s="75"/>
      <c r="AQ207" s="84"/>
    </row>
    <row r="208" spans="2:43" x14ac:dyDescent="0.35">
      <c r="B208" s="5" t="s">
        <v>59</v>
      </c>
      <c r="C208" s="15">
        <v>76.907700000000006</v>
      </c>
      <c r="D208" s="15">
        <v>86.357700000000008</v>
      </c>
      <c r="E208" t="s">
        <v>172</v>
      </c>
      <c r="F208">
        <v>4</v>
      </c>
      <c r="G208" s="15">
        <f>HLOOKUP(Calculations!$E$2,'Prevalence Rates'!$C$3:$BC$249,'Prevalence Rates'!$BD208,FALSE)</f>
        <v>0.20445447231398906</v>
      </c>
      <c r="H208">
        <f>HLOOKUP(Calculations!$E$2,'Population 2016'!$C$3:$BC$249,'Population 2016'!BD208,FALSE)</f>
        <v>17285</v>
      </c>
      <c r="I208">
        <v>0</v>
      </c>
      <c r="J208">
        <f>HLOOKUP(Results!E$4,Targeting!$C$3:$F$249,Targeting!$G208,FALSE)</f>
        <v>3488</v>
      </c>
      <c r="K208" s="89">
        <f>IF(AND(OR(Calculations!$E$2="Orkney Health Board",Calculations!$E$2="Orkney Islands Local Authority"),$F208=1),0,IF(AND(OR(Calculations!$E$2="Shetland Health Board",Calculations!$E$2="Western Isles Health Board",Calculations!$E$2="Shetland Islands Local Authority",Calculations!$E$2="Eilean Siar Local Authority"),OR($F208=1,$F208=5)),0,new_ci(VALUE(LEFT(Options!$B$24,2)),$C208,$E208,$F208,2016,$I208,1,$H208,$G208*$H208,Options!$B$8)))</f>
        <v>510.05818479210001</v>
      </c>
      <c r="L208" s="90">
        <f>IF(AND(OR(Calculations!$E$2="Orkney Health Board",Calculations!$E$2="Orkney Islands Local Authority"),$F208=1),0,IF(AND(OR(Calculations!$E$2="Shetland Health Board",Calculations!$E$2="Western Isles Health Board",Calculations!$E$2="Shetland Islands Local Authority",Calculations!$E$2="Eilean Siar Local Authority"),OR($F208=1,$F208=5)),0,new_ci(VALUE(LEFT(Options!$B$24,2)),$C208,$E208,$F208,2016,$I208+$J208,1,$H208,$G208*$H208,Options!$B$8)))</f>
        <v>490.82249123690002</v>
      </c>
      <c r="M208" s="83">
        <f>IF(AND(OR(Calculations!$E$2="Orkney Health Board",Calculations!$E$2="Orkney Islands Local Authority"),$F208=1),0,IF(AND(OR(Calculations!$E$2="Shetland Health Board",Calculations!$E$2="Western Isles Health Board",Calculations!$E$2="Shetland Islands Local Authority",Calculations!$E$2="Eilean Siar Local Authority"),OR($F208=1,$F208=5)),0,new_yllv2(VALUE(LEFT(Options!$B$24,2)),$C208,$D208,$E208,$F208,2016,$I208,1,$H208,$G208*$H208,Options!$B$8)))</f>
        <v>4309.9916614931999</v>
      </c>
      <c r="N208" s="84">
        <f>IF(AND(OR(Calculations!$E$2="Orkney Health Board",Calculations!$E$2="Orkney Islands Local Authority"),$F208=1),0,IF(AND(OR(Calculations!$E$2="Shetland Health Board",Calculations!$E$2="Western Isles Health Board",Calculations!$E$2="Shetland Islands Local Authority",Calculations!$E$2="Eilean Siar Local Authority"),OR($F208=1,$F208=5)),0,new_yllv2(VALUE(LEFT(Options!$B$24,2)),$C208,$D208,$E208,$F208,2016,$I208+$J208,1,$H208,$G208*$H208,Options!$B$8)))</f>
        <v>4147.4500509518002</v>
      </c>
      <c r="O208" s="90">
        <f>IF(AND(OR(Calculations!$E$2="Orkney Health Board",Calculations!$E$2="Orkney Islands Local Authority"),$F208=1),0,IF(AND(OR(Calculations!$E$2="Shetland Health Board",Calculations!$E$2="Western Isles Health Board",Calculations!$E$2="Shetland Islands Local Authority",Calculations!$E$2="Eilean Siar Local Authority"),OR($F208=1,$F208=5)),0,hosp_count(VALUE(LEFT(Options!$B$24,2)),$C208,$E208,$F208,2016,$I208,1,$H208,$G208*$H208, Options!$B$8)))</f>
        <v>8500.7040771635002</v>
      </c>
      <c r="P208" s="90">
        <f>IF(AND(OR(Calculations!$E$2="Orkney Health Board",Calculations!$E$2="Orkney Islands Local Authority"),$F208=1),0,IF(AND(OR(Calculations!$E$2="Shetland Health Board",Calculations!$E$2="Western Isles Health Board",Calculations!$E$2="Shetland Islands Local Authority",Calculations!$E$2="Eilean Siar Local Authority"),OR($F208=1,$F208=5)),0,hosp_count(VALUE(LEFT(Options!$B$24,2)),$C208,$E208,$F208,2016,$I208+$J208,1,$H208,$G208*$H208, Options!$B$8)))</f>
        <v>8446.2547218073996</v>
      </c>
      <c r="Q208" s="83">
        <f>IF(AND(OR(Calculations!$E$2="Orkney Health Board",Calculations!$E$2="Orkney Islands Local Authority"),$F208=1),0,IF(AND(OR(Calculations!$E$2="Shetland Health Board",Calculations!$E$2="Western Isles Health Board",Calculations!$E$2="Shetland Islands Local Authority",Calculations!$E$2="Eilean Siar Local Authority"),OR($F208=1,$F208=5)),0,prem_mort(VALUE(LEFT(Options!$B$24,2)),$C208,$E208,$F208,2016,$I208,1,$H208,$G208*$H208,Options!$B$8)))</f>
        <v>0</v>
      </c>
      <c r="R208" s="84">
        <f>IF(AND(OR(Calculations!$E$2="Orkney Health Board",Calculations!$E$2="Orkney Islands Local Authority"),$F208=1),0,IF(AND(OR(Calculations!$E$2="Shetland Health Board",Calculations!$E$2="Western Isles Health Board",Calculations!$E$2="Shetland Islands Local Authority",Calculations!$E$2="Eilean Siar Local Authority"),OR($F208=1,$F208=5)),0,prem_mort(VALUE(LEFT(Options!$B$24,2)),$C208,$E208,$F208,2016,$I208+$J208,1,$H208,$G208*$H208,Options!$B$8)))</f>
        <v>0</v>
      </c>
      <c r="S208" s="83">
        <f t="shared" si="170"/>
        <v>2950.8717662256295</v>
      </c>
      <c r="T208" s="75">
        <f t="shared" si="171"/>
        <v>2839.5862958455309</v>
      </c>
      <c r="U208" s="75">
        <f t="shared" si="172"/>
        <v>24934.866424606305</v>
      </c>
      <c r="V208" s="75">
        <f t="shared" si="173"/>
        <v>23994.504199894709</v>
      </c>
      <c r="W208" s="75">
        <f t="shared" si="174"/>
        <v>49179.659110000001</v>
      </c>
      <c r="X208" s="75">
        <f t="shared" si="175"/>
        <v>48864.649822432169</v>
      </c>
      <c r="Y208" s="75">
        <f t="shared" si="176"/>
        <v>0</v>
      </c>
      <c r="Z208" s="84">
        <f t="shared" si="177"/>
        <v>0</v>
      </c>
      <c r="AA208" s="83">
        <f t="shared" si="178"/>
        <v>11803487.064902518</v>
      </c>
      <c r="AB208" s="75">
        <f t="shared" si="179"/>
        <v>11358345.183382124</v>
      </c>
      <c r="AC208" s="75">
        <f t="shared" si="164"/>
        <v>99739465.698425218</v>
      </c>
      <c r="AD208" s="75">
        <f t="shared" si="165"/>
        <v>95978016.799578831</v>
      </c>
      <c r="AE208" s="75">
        <f t="shared" si="166"/>
        <v>196718636.44</v>
      </c>
      <c r="AF208" s="75">
        <f t="shared" si="167"/>
        <v>195458599.28972867</v>
      </c>
      <c r="AG208" s="75">
        <f t="shared" si="168"/>
        <v>0</v>
      </c>
      <c r="AH208" s="75">
        <f t="shared" si="169"/>
        <v>0</v>
      </c>
      <c r="AI208" s="84">
        <v>4000</v>
      </c>
      <c r="AJ208" s="133"/>
      <c r="AK208" s="134"/>
      <c r="AL208" s="75"/>
      <c r="AM208" s="75"/>
      <c r="AN208" s="134"/>
      <c r="AO208" s="134"/>
      <c r="AP208" s="75"/>
      <c r="AQ208" s="84"/>
    </row>
    <row r="209" spans="1:43" x14ac:dyDescent="0.35">
      <c r="B209" s="5" t="s">
        <v>60</v>
      </c>
      <c r="C209" s="15">
        <v>81.797089</v>
      </c>
      <c r="D209" s="15">
        <v>88.627089999999995</v>
      </c>
      <c r="E209" t="s">
        <v>172</v>
      </c>
      <c r="F209">
        <v>4</v>
      </c>
      <c r="G209" s="15">
        <f>HLOOKUP(Calculations!$E$2,'Prevalence Rates'!$C$3:$BC$249,'Prevalence Rates'!$BD209,FALSE)</f>
        <v>0.20445447231398906</v>
      </c>
      <c r="H209">
        <f>HLOOKUP(Calculations!$E$2,'Population 2016'!$C$3:$BC$249,'Population 2016'!BD209,FALSE)</f>
        <v>11713</v>
      </c>
      <c r="I209">
        <v>0</v>
      </c>
      <c r="J209">
        <f>HLOOKUP(Results!E$4,Targeting!$C$3:$F$249,Targeting!$G209,FALSE)</f>
        <v>2363</v>
      </c>
      <c r="K209" s="89">
        <f>IF(AND(OR(Calculations!$E$2="Orkney Health Board",Calculations!$E$2="Orkney Islands Local Authority"),$F209=1),0,IF(AND(OR(Calculations!$E$2="Shetland Health Board",Calculations!$E$2="Western Isles Health Board",Calculations!$E$2="Shetland Islands Local Authority",Calculations!$E$2="Eilean Siar Local Authority"),OR($F209=1,$F209=5)),0,new_ci(VALUE(LEFT(Options!$B$24,2)),$C209,$E209,$F209,2016,$I209,1,$H209,$G209*$H209,Options!$B$8)))</f>
        <v>496.40300314479998</v>
      </c>
      <c r="L209" s="90">
        <f>IF(AND(OR(Calculations!$E$2="Orkney Health Board",Calculations!$E$2="Orkney Islands Local Authority"),$F209=1),0,IF(AND(OR(Calculations!$E$2="Shetland Health Board",Calculations!$E$2="Western Isles Health Board",Calculations!$E$2="Shetland Islands Local Authority",Calculations!$E$2="Eilean Siar Local Authority"),OR($F209=1,$F209=5)),0,new_ci(VALUE(LEFT(Options!$B$24,2)),$C209,$E209,$F209,2016,$I209+$J209,1,$H209,$G209*$H209,Options!$B$8)))</f>
        <v>477.91424321020003</v>
      </c>
      <c r="M209" s="83">
        <f>IF(AND(OR(Calculations!$E$2="Orkney Health Board",Calculations!$E$2="Orkney Islands Local Authority"),$F209=1),0,IF(AND(OR(Calculations!$E$2="Shetland Health Board",Calculations!$E$2="Western Isles Health Board",Calculations!$E$2="Shetland Islands Local Authority",Calculations!$E$2="Eilean Siar Local Authority"),OR($F209=1,$F209=5)),0,new_yllv2(VALUE(LEFT(Options!$B$24,2)),$C209,$D209,$E209,$F209,2016,$I209,1,$H209,$G209*$H209,Options!$B$8)))</f>
        <v>2894.0300047372002</v>
      </c>
      <c r="N209" s="84">
        <f>IF(AND(OR(Calculations!$E$2="Orkney Health Board",Calculations!$E$2="Orkney Islands Local Authority"),$F209=1),0,IF(AND(OR(Calculations!$E$2="Shetland Health Board",Calculations!$E$2="Western Isles Health Board",Calculations!$E$2="Shetland Islands Local Authority",Calculations!$E$2="Eilean Siar Local Authority"),OR($F209=1,$F209=5)),0,new_yllv2(VALUE(LEFT(Options!$B$24,2)),$C209,$D209,$E209,$F209,2016,$I209+$J209,1,$H209,$G209*$H209,Options!$B$8)))</f>
        <v>2786.2405158297001</v>
      </c>
      <c r="O209" s="90">
        <f>IF(AND(OR(Calculations!$E$2="Orkney Health Board",Calculations!$E$2="Orkney Islands Local Authority"),$F209=1),0,IF(AND(OR(Calculations!$E$2="Shetland Health Board",Calculations!$E$2="Western Isles Health Board",Calculations!$E$2="Shetland Islands Local Authority",Calculations!$E$2="Eilean Siar Local Authority"),OR($F209=1,$F209=5)),0,hosp_count(VALUE(LEFT(Options!$B$24,2)),$C209,$E209,$F209,2016,$I209,1,$H209,$G209*$H209, Options!$B$8)))</f>
        <v>6852.1264324473996</v>
      </c>
      <c r="P209" s="90">
        <f>IF(AND(OR(Calculations!$E$2="Orkney Health Board",Calculations!$E$2="Orkney Islands Local Authority"),$F209=1),0,IF(AND(OR(Calculations!$E$2="Shetland Health Board",Calculations!$E$2="Western Isles Health Board",Calculations!$E$2="Shetland Islands Local Authority",Calculations!$E$2="Eilean Siar Local Authority"),OR($F209=1,$F209=5)),0,hosp_count(VALUE(LEFT(Options!$B$24,2)),$C209,$E209,$F209,2016,$I209+$J209,1,$H209,$G209*$H209, Options!$B$8)))</f>
        <v>6808.2479398350997</v>
      </c>
      <c r="Q209" s="83">
        <f>IF(AND(OR(Calculations!$E$2="Orkney Health Board",Calculations!$E$2="Orkney Islands Local Authority"),$F209=1),0,IF(AND(OR(Calculations!$E$2="Shetland Health Board",Calculations!$E$2="Western Isles Health Board",Calculations!$E$2="Shetland Islands Local Authority",Calculations!$E$2="Eilean Siar Local Authority"),OR($F209=1,$F209=5)),0,prem_mort(VALUE(LEFT(Options!$B$24,2)),$C209,$E209,$F209,2016,$I209,1,$H209,$G209*$H209,Options!$B$8)))</f>
        <v>0</v>
      </c>
      <c r="R209" s="84">
        <f>IF(AND(OR(Calculations!$E$2="Orkney Health Board",Calculations!$E$2="Orkney Islands Local Authority"),$F209=1),0,IF(AND(OR(Calculations!$E$2="Shetland Health Board",Calculations!$E$2="Western Isles Health Board",Calculations!$E$2="Shetland Islands Local Authority",Calculations!$E$2="Eilean Siar Local Authority"),OR($F209=1,$F209=5)),0,prem_mort(VALUE(LEFT(Options!$B$24,2)),$C209,$E209,$F209,2016,$I209+$J209,1,$H209,$G209*$H209,Options!$B$8)))</f>
        <v>0</v>
      </c>
      <c r="S209" s="83">
        <f t="shared" si="170"/>
        <v>4238.0517642346113</v>
      </c>
      <c r="T209" s="75">
        <f t="shared" si="171"/>
        <v>4080.2035619414328</v>
      </c>
      <c r="U209" s="75">
        <f t="shared" si="172"/>
        <v>24707.84602353966</v>
      </c>
      <c r="V209" s="75">
        <f t="shared" si="173"/>
        <v>23787.590846322037</v>
      </c>
      <c r="W209" s="75">
        <f t="shared" si="174"/>
        <v>58500.182979999998</v>
      </c>
      <c r="X209" s="75">
        <f t="shared" si="175"/>
        <v>58125.569365961754</v>
      </c>
      <c r="Y209" s="75">
        <f t="shared" si="176"/>
        <v>0</v>
      </c>
      <c r="Z209" s="84">
        <f t="shared" si="177"/>
        <v>0</v>
      </c>
      <c r="AA209" s="83">
        <f t="shared" si="178"/>
        <v>10595129.410586528</v>
      </c>
      <c r="AB209" s="75">
        <f t="shared" si="179"/>
        <v>10200508.904853582</v>
      </c>
      <c r="AC209" s="75">
        <f t="shared" si="164"/>
        <v>61769615.058849148</v>
      </c>
      <c r="AD209" s="75">
        <f t="shared" si="165"/>
        <v>59468977.115805089</v>
      </c>
      <c r="AE209" s="75">
        <f t="shared" si="166"/>
        <v>146250457.44999999</v>
      </c>
      <c r="AF209" s="75">
        <f t="shared" si="167"/>
        <v>145313923.41490439</v>
      </c>
      <c r="AG209" s="75">
        <f t="shared" si="168"/>
        <v>0</v>
      </c>
      <c r="AH209" s="75">
        <f t="shared" si="169"/>
        <v>0</v>
      </c>
      <c r="AI209" s="84">
        <v>2500</v>
      </c>
      <c r="AJ209" s="133"/>
      <c r="AK209" s="134"/>
      <c r="AL209" s="75"/>
      <c r="AM209" s="75"/>
      <c r="AN209" s="134"/>
      <c r="AO209" s="134"/>
      <c r="AP209" s="75"/>
      <c r="AQ209" s="84"/>
    </row>
    <row r="210" spans="1:43" x14ac:dyDescent="0.35">
      <c r="B210" s="5" t="s">
        <v>80</v>
      </c>
      <c r="C210" s="15">
        <v>86.630752999999999</v>
      </c>
      <c r="D210" s="15">
        <v>91.420750000000012</v>
      </c>
      <c r="E210" t="s">
        <v>172</v>
      </c>
      <c r="F210">
        <v>4</v>
      </c>
      <c r="G210" s="15">
        <f>HLOOKUP(Calculations!$E$2,'Prevalence Rates'!$C$3:$BC$249,'Prevalence Rates'!$BD210,FALSE)</f>
        <v>0.20445447231398906</v>
      </c>
      <c r="H210">
        <f>HLOOKUP(Calculations!$E$2,'Population 2016'!$C$3:$BC$249,'Population 2016'!BD210,FALSE)</f>
        <v>6184</v>
      </c>
      <c r="I210">
        <v>0</v>
      </c>
      <c r="J210">
        <f>HLOOKUP(Results!E$4,Targeting!$C$3:$F$249,Targeting!$G210,FALSE)</f>
        <v>1248</v>
      </c>
      <c r="K210" s="89">
        <f>IF(AND(OR(Calculations!$E$2="Orkney Health Board",Calculations!$E$2="Orkney Islands Local Authority"),$F210=1),0,IF(AND(OR(Calculations!$E$2="Shetland Health Board",Calculations!$E$2="Western Isles Health Board",Calculations!$E$2="Shetland Islands Local Authority",Calculations!$E$2="Eilean Siar Local Authority"),OR($F210=1,$F210=5)),0,new_ci(VALUE(LEFT(Options!$B$24,2)),$C210,$E210,$F210,2016,$I210,1,$H210,$G210*$H210,Options!$B$8)))</f>
        <v>373.69673987039999</v>
      </c>
      <c r="L210" s="90">
        <f>IF(AND(OR(Calculations!$E$2="Orkney Health Board",Calculations!$E$2="Orkney Islands Local Authority"),$F210=1),0,IF(AND(OR(Calculations!$E$2="Shetland Health Board",Calculations!$E$2="Western Isles Health Board",Calculations!$E$2="Shetland Islands Local Authority",Calculations!$E$2="Eilean Siar Local Authority"),OR($F210=1,$F210=5)),0,new_ci(VALUE(LEFT(Options!$B$24,2)),$C210,$E210,$F210,2016,$I210+$J210,1,$H210,$G210*$H210,Options!$B$8)))</f>
        <v>360.01445460960002</v>
      </c>
      <c r="M210" s="83">
        <f>IF(AND(OR(Calculations!$E$2="Orkney Health Board",Calculations!$E$2="Orkney Islands Local Authority"),$F210=1),0,IF(AND(OR(Calculations!$E$2="Shetland Health Board",Calculations!$E$2="Western Isles Health Board",Calculations!$E$2="Shetland Islands Local Authority",Calculations!$E$2="Eilean Siar Local Authority"),OR($F210=1,$F210=5)),0,new_yllv2(VALUE(LEFT(Options!$B$24,2)),$C210,$D210,$E210,$F210,2016,$I210,1,$H210,$G210*$H210,Options!$B$8)))</f>
        <v>1416.3095230186</v>
      </c>
      <c r="N210" s="84">
        <f>IF(AND(OR(Calculations!$E$2="Orkney Health Board",Calculations!$E$2="Orkney Islands Local Authority"),$F210=1),0,IF(AND(OR(Calculations!$E$2="Shetland Health Board",Calculations!$E$2="Western Isles Health Board",Calculations!$E$2="Shetland Islands Local Authority",Calculations!$E$2="Eilean Siar Local Authority"),OR($F210=1,$F210=5)),0,new_yllv2(VALUE(LEFT(Options!$B$24,2)),$C210,$D210,$E210,$F210,2016,$I210+$J210,1,$H210,$G210*$H210,Options!$B$8)))</f>
        <v>1364.453702927</v>
      </c>
      <c r="O210" s="90">
        <f>IF(AND(OR(Calculations!$E$2="Orkney Health Board",Calculations!$E$2="Orkney Islands Local Authority"),$F210=1),0,IF(AND(OR(Calculations!$E$2="Shetland Health Board",Calculations!$E$2="Western Isles Health Board",Calculations!$E$2="Shetland Islands Local Authority",Calculations!$E$2="Eilean Siar Local Authority"),OR($F210=1,$F210=5)),0,hosp_count(VALUE(LEFT(Options!$B$24,2)),$C210,$E210,$F210,2016,$I210,1,$H210,$G210*$H210, Options!$B$8)))</f>
        <v>4294.7648959575999</v>
      </c>
      <c r="P210" s="90">
        <f>IF(AND(OR(Calculations!$E$2="Orkney Health Board",Calculations!$E$2="Orkney Islands Local Authority"),$F210=1),0,IF(AND(OR(Calculations!$E$2="Shetland Health Board",Calculations!$E$2="Western Isles Health Board",Calculations!$E$2="Shetland Islands Local Authority",Calculations!$E$2="Eilean Siar Local Authority"),OR($F210=1,$F210=5)),0,hosp_count(VALUE(LEFT(Options!$B$24,2)),$C210,$E210,$F210,2016,$I210+$J210,1,$H210,$G210*$H210, Options!$B$8)))</f>
        <v>4267.2533337611003</v>
      </c>
      <c r="Q210" s="83">
        <f>IF(AND(OR(Calculations!$E$2="Orkney Health Board",Calculations!$E$2="Orkney Islands Local Authority"),$F210=1),0,IF(AND(OR(Calculations!$E$2="Shetland Health Board",Calculations!$E$2="Western Isles Health Board",Calculations!$E$2="Shetland Islands Local Authority",Calculations!$E$2="Eilean Siar Local Authority"),OR($F210=1,$F210=5)),0,prem_mort(VALUE(LEFT(Options!$B$24,2)),$C210,$E210,$F210,2016,$I210,1,$H210,$G210*$H210,Options!$B$8)))</f>
        <v>0</v>
      </c>
      <c r="R210" s="84">
        <f>IF(AND(OR(Calculations!$E$2="Orkney Health Board",Calculations!$E$2="Orkney Islands Local Authority"),$F210=1),0,IF(AND(OR(Calculations!$E$2="Shetland Health Board",Calculations!$E$2="Western Isles Health Board",Calculations!$E$2="Shetland Islands Local Authority",Calculations!$E$2="Eilean Siar Local Authority"),OR($F210=1,$F210=5)),0,prem_mort(VALUE(LEFT(Options!$B$24,2)),$C210,$E210,$F210,2016,$I210+$J210,1,$H210,$G210*$H210,Options!$B$8)))</f>
        <v>0</v>
      </c>
      <c r="S210" s="83">
        <f t="shared" si="170"/>
        <v>6042.9615114877097</v>
      </c>
      <c r="T210" s="75">
        <f t="shared" si="171"/>
        <v>5821.7085156791718</v>
      </c>
      <c r="U210" s="75">
        <f t="shared" si="172"/>
        <v>22902.805999653945</v>
      </c>
      <c r="V210" s="75">
        <f t="shared" si="173"/>
        <v>22064.257809298189</v>
      </c>
      <c r="W210" s="75">
        <f t="shared" si="174"/>
        <v>69449.626390000005</v>
      </c>
      <c r="X210" s="75">
        <f t="shared" si="175"/>
        <v>69004.743430806921</v>
      </c>
      <c r="Y210" s="75">
        <f t="shared" si="176"/>
        <v>0</v>
      </c>
      <c r="Z210" s="84">
        <f t="shared" si="177"/>
        <v>0</v>
      </c>
      <c r="AA210" s="83">
        <f t="shared" si="178"/>
        <v>9064442.267231565</v>
      </c>
      <c r="AB210" s="75">
        <f t="shared" si="179"/>
        <v>8732562.7735187579</v>
      </c>
      <c r="AC210" s="75">
        <f t="shared" si="164"/>
        <v>34354208.999480918</v>
      </c>
      <c r="AD210" s="75">
        <f t="shared" si="165"/>
        <v>33096386.713947285</v>
      </c>
      <c r="AE210" s="75">
        <f t="shared" si="166"/>
        <v>104174439.58500001</v>
      </c>
      <c r="AF210" s="75">
        <f t="shared" si="167"/>
        <v>103507115.14621039</v>
      </c>
      <c r="AG210" s="75">
        <f t="shared" si="168"/>
        <v>0</v>
      </c>
      <c r="AH210" s="75">
        <f t="shared" si="169"/>
        <v>0</v>
      </c>
      <c r="AI210" s="84">
        <v>1500</v>
      </c>
      <c r="AJ210" s="133"/>
      <c r="AK210" s="134"/>
      <c r="AL210" s="75"/>
      <c r="AM210" s="75"/>
      <c r="AN210" s="134"/>
      <c r="AO210" s="134"/>
      <c r="AP210" s="75"/>
      <c r="AQ210" s="84"/>
    </row>
    <row r="211" spans="1:43" s="4" customFormat="1" x14ac:dyDescent="0.35">
      <c r="B211" s="8" t="s">
        <v>79</v>
      </c>
      <c r="C211" s="78">
        <v>92.215477000000007</v>
      </c>
      <c r="D211" s="78">
        <v>95.515479999999997</v>
      </c>
      <c r="E211" s="4" t="s">
        <v>172</v>
      </c>
      <c r="F211" s="4">
        <v>4</v>
      </c>
      <c r="G211" s="78">
        <f>HLOOKUP(Calculations!$E$2,'Prevalence Rates'!$C$3:$BC$249,'Prevalence Rates'!$BD211,FALSE)</f>
        <v>0.20445447231398906</v>
      </c>
      <c r="H211" s="4">
        <f>HLOOKUP(Calculations!$E$2,'Population 2016'!$C$3:$BC$249,'Population 2016'!BD211,FALSE)</f>
        <v>2544</v>
      </c>
      <c r="I211" s="4">
        <v>0</v>
      </c>
      <c r="J211" s="4">
        <f>HLOOKUP(Results!E$4,Targeting!$C$3:$F$249,Targeting!$G211,FALSE)</f>
        <v>513</v>
      </c>
      <c r="K211" s="93">
        <f>IF(AND(OR(Calculations!$E$2="Orkney Health Board",Calculations!$E$2="Orkney Islands Local Authority"),$F211=1),0,IF(AND(OR(Calculations!$E$2="Shetland Health Board",Calculations!$E$2="Western Isles Health Board",Calculations!$E$2="Shetland Islands Local Authority",Calculations!$E$2="Eilean Siar Local Authority"),OR($F211=1,$F211=5)),0,new_ci(VALUE(LEFT(Options!$B$24,2)),$C211,$E211,$F211,2016,$I211,1,$H211,$G211*$H211,Options!$B$8)))</f>
        <v>230.34225710609999</v>
      </c>
      <c r="L211" s="94">
        <f>IF(AND(OR(Calculations!$E$2="Orkney Health Board",Calculations!$E$2="Orkney Islands Local Authority"),$F211=1),0,IF(AND(OR(Calculations!$E$2="Shetland Health Board",Calculations!$E$2="Western Isles Health Board",Calculations!$E$2="Shetland Islands Local Authority",Calculations!$E$2="Eilean Siar Local Authority"),OR($F211=1,$F211=5)),0,new_ci(VALUE(LEFT(Options!$B$24,2)),$C211,$E211,$F211,2016,$I211+$J211,1,$H211,$G211*$H211,Options!$B$8)))</f>
        <v>222.16487335650001</v>
      </c>
      <c r="M211" s="87">
        <f>IF(AND(OR(Calculations!$E$2="Orkney Health Board",Calculations!$E$2="Orkney Islands Local Authority"),$F211=1),0,IF(AND(OR(Calculations!$E$2="Shetland Health Board",Calculations!$E$2="Western Isles Health Board",Calculations!$E$2="Shetland Islands Local Authority",Calculations!$E$2="Eilean Siar Local Authority"),OR($F211=1,$F211=5)),0,new_yllv2(VALUE(LEFT(Options!$B$24,2)),$C211,$D211,$E211,$F211,2016,$I211,1,$H211,$G211*$H211,Options!$B$8)))</f>
        <v>529.78788237080005</v>
      </c>
      <c r="N211" s="88">
        <f>IF(AND(OR(Calculations!$E$2="Orkney Health Board",Calculations!$E$2="Orkney Islands Local Authority"),$F211=1),0,IF(AND(OR(Calculations!$E$2="Shetland Health Board",Calculations!$E$2="Western Isles Health Board",Calculations!$E$2="Shetland Islands Local Authority",Calculations!$E$2="Eilean Siar Local Authority"),OR($F211=1,$F211=5)),0,new_yllv2(VALUE(LEFT(Options!$B$24,2)),$C211,$D211,$E211,$F211,2016,$I211+$J211,1,$H211,$G211*$H211,Options!$B$8)))</f>
        <v>510.97987521459999</v>
      </c>
      <c r="O211" s="94">
        <f>IF(AND(OR(Calculations!$E$2="Orkney Health Board",Calculations!$E$2="Orkney Islands Local Authority"),$F211=1),0,IF(AND(OR(Calculations!$E$2="Shetland Health Board",Calculations!$E$2="Western Isles Health Board",Calculations!$E$2="Shetland Islands Local Authority",Calculations!$E$2="Eilean Siar Local Authority"),OR($F211=1,$F211=5)),0,hosp_count(VALUE(LEFT(Options!$B$24,2)),$C211,$E211,$F211,2016,$I211,1,$H211,$G211*$H211, Options!$B$8)))</f>
        <v>2154.1580945711999</v>
      </c>
      <c r="P211" s="94">
        <f>IF(AND(OR(Calculations!$E$2="Orkney Health Board",Calculations!$E$2="Orkney Islands Local Authority"),$F211=1),0,IF(AND(OR(Calculations!$E$2="Shetland Health Board",Calculations!$E$2="Western Isles Health Board",Calculations!$E$2="Shetland Islands Local Authority",Calculations!$E$2="Eilean Siar Local Authority"),OR($F211=1,$F211=5)),0,hosp_count(VALUE(LEFT(Options!$B$24,2)),$C211,$E211,$F211,2016,$I211+$J211,1,$H211,$G211*$H211, Options!$B$8)))</f>
        <v>2140.3698624952999</v>
      </c>
      <c r="Q211" s="87">
        <f>IF(AND(OR(Calculations!$E$2="Orkney Health Board",Calculations!$E$2="Orkney Islands Local Authority"),$F211=1),0,IF(AND(OR(Calculations!$E$2="Shetland Health Board",Calculations!$E$2="Western Isles Health Board",Calculations!$E$2="Shetland Islands Local Authority",Calculations!$E$2="Eilean Siar Local Authority"),OR($F211=1,$F211=5)),0,prem_mort(VALUE(LEFT(Options!$B$24,2)),$C211,$E211,$F211,2016,$I211,1,$H211,$G211*$H211,Options!$B$8)))</f>
        <v>0</v>
      </c>
      <c r="R211" s="88">
        <f>IF(AND(OR(Calculations!$E$2="Orkney Health Board",Calculations!$E$2="Orkney Islands Local Authority"),$F211=1),0,IF(AND(OR(Calculations!$E$2="Shetland Health Board",Calculations!$E$2="Western Isles Health Board",Calculations!$E$2="Shetland Islands Local Authority",Calculations!$E$2="Eilean Siar Local Authority"),OR($F211=1,$F211=5)),0,prem_mort(VALUE(LEFT(Options!$B$24,2)),$C211,$E211,$F211,2016,$I211+$J211,1,$H211,$G211*$H211,Options!$B$8)))</f>
        <v>0</v>
      </c>
      <c r="S211" s="87">
        <f t="shared" si="170"/>
        <v>9054.3340057429232</v>
      </c>
      <c r="T211" s="80">
        <f t="shared" si="171"/>
        <v>8732.8959652712274</v>
      </c>
      <c r="U211" s="80">
        <f t="shared" si="172"/>
        <v>20824.995376210696</v>
      </c>
      <c r="V211" s="80">
        <f t="shared" si="173"/>
        <v>20085.686918812891</v>
      </c>
      <c r="W211" s="80">
        <f t="shared" si="174"/>
        <v>84676.025729999994</v>
      </c>
      <c r="X211" s="80">
        <f t="shared" si="175"/>
        <v>84134.03547544418</v>
      </c>
      <c r="Y211" s="80">
        <f t="shared" si="176"/>
        <v>0</v>
      </c>
      <c r="Z211" s="88">
        <f t="shared" si="177"/>
        <v>0</v>
      </c>
      <c r="AA211" s="87">
        <f t="shared" si="178"/>
        <v>9054334.0057429224</v>
      </c>
      <c r="AB211" s="80">
        <f t="shared" si="179"/>
        <v>8732895.9652712271</v>
      </c>
      <c r="AC211" s="80">
        <f t="shared" si="164"/>
        <v>20824995.376210697</v>
      </c>
      <c r="AD211" s="80">
        <f t="shared" si="165"/>
        <v>20085686.91881289</v>
      </c>
      <c r="AE211" s="80">
        <f t="shared" si="166"/>
        <v>84676025.729999989</v>
      </c>
      <c r="AF211" s="80">
        <f t="shared" si="167"/>
        <v>84134035.475444183</v>
      </c>
      <c r="AG211" s="80">
        <f t="shared" si="168"/>
        <v>0</v>
      </c>
      <c r="AH211" s="80">
        <f t="shared" si="169"/>
        <v>0</v>
      </c>
      <c r="AI211" s="88">
        <v>1000</v>
      </c>
      <c r="AJ211" s="135"/>
      <c r="AK211" s="136"/>
      <c r="AL211" s="80"/>
      <c r="AM211" s="80"/>
      <c r="AN211" s="136"/>
      <c r="AO211" s="136"/>
      <c r="AP211" s="80"/>
      <c r="AQ211" s="88"/>
    </row>
    <row r="212" spans="1:43" hidden="1" x14ac:dyDescent="0.35">
      <c r="B212" s="5" t="s">
        <v>83</v>
      </c>
      <c r="C212" s="15">
        <v>2.0384007</v>
      </c>
      <c r="D212" s="15">
        <v>81.468401</v>
      </c>
      <c r="E212" t="s">
        <v>171</v>
      </c>
      <c r="F212">
        <v>5</v>
      </c>
      <c r="G212" s="15">
        <f>HLOOKUP(Calculations!$E$2,'Prevalence Rates'!$C$3:$BC$249,'Prevalence Rates'!$BD212,FALSE)</f>
        <v>0</v>
      </c>
      <c r="H212">
        <f>HLOOKUP(Calculations!$E$2,'Population 2016'!$C$3:$BC$249,'Population 2016'!BD212,FALSE)</f>
        <v>0</v>
      </c>
      <c r="I212">
        <v>0</v>
      </c>
      <c r="J212">
        <f>HLOOKUP(Results!E$4,Targeting!$C$3:$F$249,Targeting!$G212,FALSE)</f>
        <v>0</v>
      </c>
      <c r="K212" s="89" t="e">
        <f>IF(AND(OR(Calculations!$E$2="Orkney Health Board",Calculations!$E$2="Orkney Islands Local Authority"),$F212=1),0,IF(AND(OR(Calculations!$E$2="Shetland Health Board",Calculations!$E$2="Western Isles Health Board",Calculations!$E$2="Shetland Islands Local Authority",Calculations!$E$2="Eilean Siar Local Authority"),OR($F212=1,$F212=5)),0,new_ci(VALUE(LEFT(Options!$B$24,2)),$C212,$E212,$F212,2016,$I212,1,$H212,$G212*$H212,Options!$B$8)))</f>
        <v>#VALUE!</v>
      </c>
      <c r="L212" s="90" t="e">
        <f>IF(AND(OR(Calculations!$E$2="Orkney Health Board",Calculations!$E$2="Orkney Islands Local Authority"),$F212=1),0,IF(AND(OR(Calculations!$E$2="Shetland Health Board",Calculations!$E$2="Western Isles Health Board",Calculations!$E$2="Shetland Islands Local Authority",Calculations!$E$2="Eilean Siar Local Authority"),OR($F212=1,$F212=5)),0,new_ci(VALUE(LEFT(Options!$B$24,2)),$C212,$E212,$F212,2016,$I212+$J212,1,$H212,$G212*$H212,Options!$B$8)))</f>
        <v>#VALUE!</v>
      </c>
      <c r="M212" s="83" t="e">
        <f>IF(AND(OR(Calculations!$E$2="Orkney Health Board",Calculations!$E$2="Orkney Islands Local Authority"),$F212=1),0,IF(AND(OR(Calculations!$E$2="Shetland Health Board",Calculations!$E$2="Western Isles Health Board",Calculations!$E$2="Shetland Islands Local Authority",Calculations!$E$2="Eilean Siar Local Authority"),OR($F212=1,$F212=5)),0,new_yllv2(VALUE(LEFT(Options!$B$24,2)),$C212,$D212,$E212,$F212,2016,$I212,1,$H212,$G212*$H212,Options!$B$8)))</f>
        <v>#VALUE!</v>
      </c>
      <c r="N212" s="84" t="e">
        <f>IF(AND(OR(Calculations!$E$2="Orkney Health Board",Calculations!$E$2="Orkney Islands Local Authority"),$F212=1),0,IF(AND(OR(Calculations!$E$2="Shetland Health Board",Calculations!$E$2="Western Isles Health Board",Calculations!$E$2="Shetland Islands Local Authority",Calculations!$E$2="Eilean Siar Local Authority"),OR($F212=1,$F212=5)),0,new_yllv2(VALUE(LEFT(Options!$B$24,2)),$C212,$D212,$E212,$F212,2016,$I212+$J212,1,$H212,$G212*$H212,Options!$B$8)))</f>
        <v>#VALUE!</v>
      </c>
      <c r="O212" s="90" t="e">
        <f>IF(AND(OR(Calculations!$E$2="Orkney Health Board",Calculations!$E$2="Orkney Islands Local Authority"),$F212=1),0,IF(AND(OR(Calculations!$E$2="Shetland Health Board",Calculations!$E$2="Western Isles Health Board",Calculations!$E$2="Shetland Islands Local Authority",Calculations!$E$2="Eilean Siar Local Authority"),OR($F212=1,$F212=5)),0,hosp_count(VALUE(LEFT(Options!$B$24,2)),$C212,$E212,$F212,2016,$I212,1,$H212,$G212*$H212, Options!$B$8)))</f>
        <v>#VALUE!</v>
      </c>
      <c r="P212" s="90" t="e">
        <f>IF(AND(OR(Calculations!$E$2="Orkney Health Board",Calculations!$E$2="Orkney Islands Local Authority"),$F212=1),0,IF(AND(OR(Calculations!$E$2="Shetland Health Board",Calculations!$E$2="Western Isles Health Board",Calculations!$E$2="Shetland Islands Local Authority",Calculations!$E$2="Eilean Siar Local Authority"),OR($F212=1,$F212=5)),0,hosp_count(VALUE(LEFT(Options!$B$24,2)),$C212,$E212,$F212,2016,$I212+$J212,1,$H212,$G212*$H212, Options!$B$8)))</f>
        <v>#VALUE!</v>
      </c>
      <c r="Q212" s="83" t="e">
        <f>IF(AND(OR(Calculations!$E$2="Orkney Health Board",Calculations!$E$2="Orkney Islands Local Authority"),$F212=1),0,IF(AND(OR(Calculations!$E$2="Shetland Health Board",Calculations!$E$2="Western Isles Health Board",Calculations!$E$2="Shetland Islands Local Authority",Calculations!$E$2="Eilean Siar Local Authority"),OR($F212=1,$F212=5)),0,prem_mort(VALUE(LEFT(Options!$B$24,2)),$C212,$E212,$F212,2016,$I212,1,$H212,$G212*$H212,Options!$B$8)))</f>
        <v>#VALUE!</v>
      </c>
      <c r="R212" s="84" t="e">
        <f>IF(AND(OR(Calculations!$E$2="Orkney Health Board",Calculations!$E$2="Orkney Islands Local Authority"),$F212=1),0,IF(AND(OR(Calculations!$E$2="Shetland Health Board",Calculations!$E$2="Western Isles Health Board",Calculations!$E$2="Shetland Islands Local Authority",Calculations!$E$2="Eilean Siar Local Authority"),OR($F212=1,$F212=5)),0,prem_mort(VALUE(LEFT(Options!$B$24,2)),$C212,$E212,$F212,2016,$I212+$J212,1,$H212,$G212*$H212,Options!$B$8)))</f>
        <v>#VALUE!</v>
      </c>
      <c r="S212" s="83" t="e">
        <f t="shared" si="170"/>
        <v>#VALUE!</v>
      </c>
      <c r="T212" s="75" t="e">
        <f t="shared" si="171"/>
        <v>#VALUE!</v>
      </c>
      <c r="U212" s="75" t="e">
        <f t="shared" si="172"/>
        <v>#VALUE!</v>
      </c>
      <c r="V212" s="75" t="e">
        <f t="shared" si="173"/>
        <v>#VALUE!</v>
      </c>
      <c r="W212" s="75" t="e">
        <f t="shared" si="174"/>
        <v>#VALUE!</v>
      </c>
      <c r="X212" s="75" t="e">
        <f t="shared" si="175"/>
        <v>#VALUE!</v>
      </c>
      <c r="Y212" s="75" t="e">
        <f t="shared" si="176"/>
        <v>#VALUE!</v>
      </c>
      <c r="Z212" s="84" t="e">
        <f t="shared" si="177"/>
        <v>#VALUE!</v>
      </c>
      <c r="AA212" s="83" t="e">
        <f t="shared" si="178"/>
        <v>#VALUE!</v>
      </c>
      <c r="AB212" s="75" t="e">
        <f t="shared" si="179"/>
        <v>#VALUE!</v>
      </c>
      <c r="AC212" s="75" t="e">
        <f t="shared" si="164"/>
        <v>#VALUE!</v>
      </c>
      <c r="AD212" s="75" t="e">
        <f t="shared" si="165"/>
        <v>#VALUE!</v>
      </c>
      <c r="AE212" s="75" t="e">
        <f t="shared" si="166"/>
        <v>#VALUE!</v>
      </c>
      <c r="AF212" s="75" t="e">
        <f t="shared" si="167"/>
        <v>#VALUE!</v>
      </c>
      <c r="AG212" s="75" t="e">
        <f t="shared" si="168"/>
        <v>#VALUE!</v>
      </c>
      <c r="AH212" s="75" t="e">
        <f t="shared" si="169"/>
        <v>#VALUE!</v>
      </c>
      <c r="AI212" s="84">
        <v>5000</v>
      </c>
      <c r="AJ212" s="133"/>
      <c r="AK212" s="134"/>
      <c r="AL212" s="75"/>
      <c r="AM212" s="75"/>
      <c r="AN212" s="134"/>
      <c r="AO212" s="134"/>
      <c r="AP212" s="75"/>
      <c r="AQ212" s="84"/>
    </row>
    <row r="213" spans="1:43" hidden="1" x14ac:dyDescent="0.35">
      <c r="B213" s="5" t="s">
        <v>61</v>
      </c>
      <c r="C213" s="15">
        <v>6.9792794999999996</v>
      </c>
      <c r="D213" s="15">
        <v>81.439279999999997</v>
      </c>
      <c r="E213" t="s">
        <v>171</v>
      </c>
      <c r="F213">
        <v>5</v>
      </c>
      <c r="G213" s="15">
        <f>HLOOKUP(Calculations!$E$2,'Prevalence Rates'!$C$3:$BC$249,'Prevalence Rates'!$BD213,FALSE)</f>
        <v>0</v>
      </c>
      <c r="H213">
        <f>HLOOKUP(Calculations!$E$2,'Population 2016'!$C$3:$BC$249,'Population 2016'!BD213,FALSE)</f>
        <v>0</v>
      </c>
      <c r="I213">
        <v>0</v>
      </c>
      <c r="J213">
        <f>HLOOKUP(Results!E$4,Targeting!$C$3:$F$249,Targeting!$G213,FALSE)</f>
        <v>0</v>
      </c>
      <c r="K213" s="89" t="e">
        <f>IF(AND(OR(Calculations!$E$2="Orkney Health Board",Calculations!$E$2="Orkney Islands Local Authority"),$F213=1),0,IF(AND(OR(Calculations!$E$2="Shetland Health Board",Calculations!$E$2="Western Isles Health Board",Calculations!$E$2="Shetland Islands Local Authority",Calculations!$E$2="Eilean Siar Local Authority"),OR($F213=1,$F213=5)),0,new_ci(VALUE(LEFT(Options!$B$24,2)),$C213,$E213,$F213,2016,$I213,1,$H213,$G213*$H213,Options!$B$8)))</f>
        <v>#VALUE!</v>
      </c>
      <c r="L213" s="90" t="e">
        <f>IF(AND(OR(Calculations!$E$2="Orkney Health Board",Calculations!$E$2="Orkney Islands Local Authority"),$F213=1),0,IF(AND(OR(Calculations!$E$2="Shetland Health Board",Calculations!$E$2="Western Isles Health Board",Calculations!$E$2="Shetland Islands Local Authority",Calculations!$E$2="Eilean Siar Local Authority"),OR($F213=1,$F213=5)),0,new_ci(VALUE(LEFT(Options!$B$24,2)),$C213,$E213,$F213,2016,$I213+$J213,1,$H213,$G213*$H213,Options!$B$8)))</f>
        <v>#VALUE!</v>
      </c>
      <c r="M213" s="83" t="e">
        <f>IF(AND(OR(Calculations!$E$2="Orkney Health Board",Calculations!$E$2="Orkney Islands Local Authority"),$F213=1),0,IF(AND(OR(Calculations!$E$2="Shetland Health Board",Calculations!$E$2="Western Isles Health Board",Calculations!$E$2="Shetland Islands Local Authority",Calculations!$E$2="Eilean Siar Local Authority"),OR($F213=1,$F213=5)),0,new_yllv2(VALUE(LEFT(Options!$B$24,2)),$C213,$D213,$E213,$F213,2016,$I213,1,$H213,$G213*$H213,Options!$B$8)))</f>
        <v>#VALUE!</v>
      </c>
      <c r="N213" s="84" t="e">
        <f>IF(AND(OR(Calculations!$E$2="Orkney Health Board",Calculations!$E$2="Orkney Islands Local Authority"),$F213=1),0,IF(AND(OR(Calculations!$E$2="Shetland Health Board",Calculations!$E$2="Western Isles Health Board",Calculations!$E$2="Shetland Islands Local Authority",Calculations!$E$2="Eilean Siar Local Authority"),OR($F213=1,$F213=5)),0,new_yllv2(VALUE(LEFT(Options!$B$24,2)),$C213,$D213,$E213,$F213,2016,$I213+$J213,1,$H213,$G213*$H213,Options!$B$8)))</f>
        <v>#VALUE!</v>
      </c>
      <c r="O213" s="90" t="e">
        <f>IF(AND(OR(Calculations!$E$2="Orkney Health Board",Calculations!$E$2="Orkney Islands Local Authority"),$F213=1),0,IF(AND(OR(Calculations!$E$2="Shetland Health Board",Calculations!$E$2="Western Isles Health Board",Calculations!$E$2="Shetland Islands Local Authority",Calculations!$E$2="Eilean Siar Local Authority"),OR($F213=1,$F213=5)),0,hosp_count(VALUE(LEFT(Options!$B$24,2)),$C213,$E213,$F213,2016,$I213,1,$H213,$G213*$H213, Options!$B$8)))</f>
        <v>#VALUE!</v>
      </c>
      <c r="P213" s="90" t="e">
        <f>IF(AND(OR(Calculations!$E$2="Orkney Health Board",Calculations!$E$2="Orkney Islands Local Authority"),$F213=1),0,IF(AND(OR(Calculations!$E$2="Shetland Health Board",Calculations!$E$2="Western Isles Health Board",Calculations!$E$2="Shetland Islands Local Authority",Calculations!$E$2="Eilean Siar Local Authority"),OR($F213=1,$F213=5)),0,hosp_count(VALUE(LEFT(Options!$B$24,2)),$C213,$E213,$F213,2016,$I213+$J213,1,$H213,$G213*$H213, Options!$B$8)))</f>
        <v>#VALUE!</v>
      </c>
      <c r="Q213" s="83" t="e">
        <f>IF(AND(OR(Calculations!$E$2="Orkney Health Board",Calculations!$E$2="Orkney Islands Local Authority"),$F213=1),0,IF(AND(OR(Calculations!$E$2="Shetland Health Board",Calculations!$E$2="Western Isles Health Board",Calculations!$E$2="Shetland Islands Local Authority",Calculations!$E$2="Eilean Siar Local Authority"),OR($F213=1,$F213=5)),0,prem_mort(VALUE(LEFT(Options!$B$24,2)),$C213,$E213,$F213,2016,$I213,1,$H213,$G213*$H213,Options!$B$8)))</f>
        <v>#VALUE!</v>
      </c>
      <c r="R213" s="84" t="e">
        <f>IF(AND(OR(Calculations!$E$2="Orkney Health Board",Calculations!$E$2="Orkney Islands Local Authority"),$F213=1),0,IF(AND(OR(Calculations!$E$2="Shetland Health Board",Calculations!$E$2="Western Isles Health Board",Calculations!$E$2="Shetland Islands Local Authority",Calculations!$E$2="Eilean Siar Local Authority"),OR($F213=1,$F213=5)),0,prem_mort(VALUE(LEFT(Options!$B$24,2)),$C213,$E213,$F213,2016,$I213+$J213,1,$H213,$G213*$H213,Options!$B$8)))</f>
        <v>#VALUE!</v>
      </c>
      <c r="S213" s="83" t="e">
        <f t="shared" si="170"/>
        <v>#VALUE!</v>
      </c>
      <c r="T213" s="75" t="e">
        <f t="shared" si="171"/>
        <v>#VALUE!</v>
      </c>
      <c r="U213" s="75" t="e">
        <f t="shared" si="172"/>
        <v>#VALUE!</v>
      </c>
      <c r="V213" s="75" t="e">
        <f t="shared" si="173"/>
        <v>#VALUE!</v>
      </c>
      <c r="W213" s="75" t="e">
        <f t="shared" si="174"/>
        <v>#VALUE!</v>
      </c>
      <c r="X213" s="75" t="e">
        <f t="shared" si="175"/>
        <v>#VALUE!</v>
      </c>
      <c r="Y213" s="75" t="e">
        <f t="shared" si="176"/>
        <v>#VALUE!</v>
      </c>
      <c r="Z213" s="84" t="e">
        <f t="shared" si="177"/>
        <v>#VALUE!</v>
      </c>
      <c r="AA213" s="83" t="e">
        <f t="shared" si="178"/>
        <v>#VALUE!</v>
      </c>
      <c r="AB213" s="75" t="e">
        <f t="shared" si="179"/>
        <v>#VALUE!</v>
      </c>
      <c r="AC213" s="75" t="e">
        <f t="shared" si="164"/>
        <v>#VALUE!</v>
      </c>
      <c r="AD213" s="75" t="e">
        <f t="shared" si="165"/>
        <v>#VALUE!</v>
      </c>
      <c r="AE213" s="75" t="e">
        <f t="shared" si="166"/>
        <v>#VALUE!</v>
      </c>
      <c r="AF213" s="75" t="e">
        <f t="shared" si="167"/>
        <v>#VALUE!</v>
      </c>
      <c r="AG213" s="75" t="e">
        <f t="shared" si="168"/>
        <v>#VALUE!</v>
      </c>
      <c r="AH213" s="75" t="e">
        <f t="shared" si="169"/>
        <v>#VALUE!</v>
      </c>
      <c r="AI213" s="84">
        <v>5500</v>
      </c>
      <c r="AJ213" s="133"/>
      <c r="AK213" s="134"/>
      <c r="AL213" s="75"/>
      <c r="AM213" s="75"/>
      <c r="AN213" s="134"/>
      <c r="AO213" s="134"/>
      <c r="AP213" s="75"/>
      <c r="AQ213" s="84"/>
    </row>
    <row r="214" spans="1:43" hidden="1" x14ac:dyDescent="0.35">
      <c r="A214" s="4"/>
      <c r="B214" s="5" t="s">
        <v>78</v>
      </c>
      <c r="C214" s="15">
        <v>12.478312000000001</v>
      </c>
      <c r="D214" s="15">
        <v>81.948309999999992</v>
      </c>
      <c r="E214" t="s">
        <v>171</v>
      </c>
      <c r="F214">
        <v>5</v>
      </c>
      <c r="G214" s="15">
        <f>HLOOKUP(Calculations!$E$2,'Prevalence Rates'!$C$3:$BC$249,'Prevalence Rates'!$BD214,FALSE)</f>
        <v>0</v>
      </c>
      <c r="H214">
        <f>HLOOKUP(Calculations!$E$2,'Population 2016'!$C$3:$BC$249,'Population 2016'!BD214,FALSE)</f>
        <v>0</v>
      </c>
      <c r="I214">
        <v>0</v>
      </c>
      <c r="J214">
        <f>HLOOKUP(Results!E$4,Targeting!$C$3:$F$249,Targeting!$G214,FALSE)</f>
        <v>0</v>
      </c>
      <c r="K214" s="89" t="e">
        <f>IF(AND(OR(Calculations!$E$2="Orkney Health Board",Calculations!$E$2="Orkney Islands Local Authority"),$F214=1),0,IF(AND(OR(Calculations!$E$2="Shetland Health Board",Calculations!$E$2="Western Isles Health Board",Calculations!$E$2="Shetland Islands Local Authority",Calculations!$E$2="Eilean Siar Local Authority"),OR($F214=1,$F214=5)),0,new_ci(VALUE(LEFT(Options!$B$24,2)),$C214,$E214,$F214,2016,$I214,1,$H214,$G214*$H214,Options!$B$8)))</f>
        <v>#VALUE!</v>
      </c>
      <c r="L214" s="90" t="e">
        <f>IF(AND(OR(Calculations!$E$2="Orkney Health Board",Calculations!$E$2="Orkney Islands Local Authority"),$F214=1),0,IF(AND(OR(Calculations!$E$2="Shetland Health Board",Calculations!$E$2="Western Isles Health Board",Calculations!$E$2="Shetland Islands Local Authority",Calculations!$E$2="Eilean Siar Local Authority"),OR($F214=1,$F214=5)),0,new_ci(VALUE(LEFT(Options!$B$24,2)),$C214,$E214,$F214,2016,$I214+$J214,1,$H214,$G214*$H214,Options!$B$8)))</f>
        <v>#VALUE!</v>
      </c>
      <c r="M214" s="83" t="e">
        <f>IF(AND(OR(Calculations!$E$2="Orkney Health Board",Calculations!$E$2="Orkney Islands Local Authority"),$F214=1),0,IF(AND(OR(Calculations!$E$2="Shetland Health Board",Calculations!$E$2="Western Isles Health Board",Calculations!$E$2="Shetland Islands Local Authority",Calculations!$E$2="Eilean Siar Local Authority"),OR($F214=1,$F214=5)),0,new_yllv2(VALUE(LEFT(Options!$B$24,2)),$C214,$D214,$E214,$F214,2016,$I214,1,$H214,$G214*$H214,Options!$B$8)))</f>
        <v>#VALUE!</v>
      </c>
      <c r="N214" s="84" t="e">
        <f>IF(AND(OR(Calculations!$E$2="Orkney Health Board",Calculations!$E$2="Orkney Islands Local Authority"),$F214=1),0,IF(AND(OR(Calculations!$E$2="Shetland Health Board",Calculations!$E$2="Western Isles Health Board",Calculations!$E$2="Shetland Islands Local Authority",Calculations!$E$2="Eilean Siar Local Authority"),OR($F214=1,$F214=5)),0,new_yllv2(VALUE(LEFT(Options!$B$24,2)),$C214,$D214,$E214,$F214,2016,$I214+$J214,1,$H214,$G214*$H214,Options!$B$8)))</f>
        <v>#VALUE!</v>
      </c>
      <c r="O214" s="90" t="e">
        <f>IF(AND(OR(Calculations!$E$2="Orkney Health Board",Calculations!$E$2="Orkney Islands Local Authority"),$F214=1),0,IF(AND(OR(Calculations!$E$2="Shetland Health Board",Calculations!$E$2="Western Isles Health Board",Calculations!$E$2="Shetland Islands Local Authority",Calculations!$E$2="Eilean Siar Local Authority"),OR($F214=1,$F214=5)),0,hosp_count(VALUE(LEFT(Options!$B$24,2)),$C214,$E214,$F214,2016,$I214,1,$H214,$G214*$H214, Options!$B$8)))</f>
        <v>#VALUE!</v>
      </c>
      <c r="P214" s="90" t="e">
        <f>IF(AND(OR(Calculations!$E$2="Orkney Health Board",Calculations!$E$2="Orkney Islands Local Authority"),$F214=1),0,IF(AND(OR(Calculations!$E$2="Shetland Health Board",Calculations!$E$2="Western Isles Health Board",Calculations!$E$2="Shetland Islands Local Authority",Calculations!$E$2="Eilean Siar Local Authority"),OR($F214=1,$F214=5)),0,hosp_count(VALUE(LEFT(Options!$B$24,2)),$C214,$E214,$F214,2016,$I214+$J214,1,$H214,$G214*$H214, Options!$B$8)))</f>
        <v>#VALUE!</v>
      </c>
      <c r="Q214" s="83" t="e">
        <f>IF(AND(OR(Calculations!$E$2="Orkney Health Board",Calculations!$E$2="Orkney Islands Local Authority"),$F214=1),0,IF(AND(OR(Calculations!$E$2="Shetland Health Board",Calculations!$E$2="Western Isles Health Board",Calculations!$E$2="Shetland Islands Local Authority",Calculations!$E$2="Eilean Siar Local Authority"),OR($F214=1,$F214=5)),0,prem_mort(VALUE(LEFT(Options!$B$24,2)),$C214,$E214,$F214,2016,$I214,1,$H214,$G214*$H214,Options!$B$8)))</f>
        <v>#VALUE!</v>
      </c>
      <c r="R214" s="84" t="e">
        <f>IF(AND(OR(Calculations!$E$2="Orkney Health Board",Calculations!$E$2="Orkney Islands Local Authority"),$F214=1),0,IF(AND(OR(Calculations!$E$2="Shetland Health Board",Calculations!$E$2="Western Isles Health Board",Calculations!$E$2="Shetland Islands Local Authority",Calculations!$E$2="Eilean Siar Local Authority"),OR($F214=1,$F214=5)),0,prem_mort(VALUE(LEFT(Options!$B$24,2)),$C214,$E214,$F214,2016,$I214+$J214,1,$H214,$G214*$H214,Options!$B$8)))</f>
        <v>#VALUE!</v>
      </c>
      <c r="S214" s="83" t="e">
        <f t="shared" si="170"/>
        <v>#VALUE!</v>
      </c>
      <c r="T214" s="75" t="e">
        <f t="shared" si="171"/>
        <v>#VALUE!</v>
      </c>
      <c r="U214" s="75" t="e">
        <f t="shared" si="172"/>
        <v>#VALUE!</v>
      </c>
      <c r="V214" s="75" t="e">
        <f t="shared" si="173"/>
        <v>#VALUE!</v>
      </c>
      <c r="W214" s="75" t="e">
        <f t="shared" si="174"/>
        <v>#VALUE!</v>
      </c>
      <c r="X214" s="75" t="e">
        <f t="shared" si="175"/>
        <v>#VALUE!</v>
      </c>
      <c r="Y214" s="75" t="e">
        <f t="shared" si="176"/>
        <v>#VALUE!</v>
      </c>
      <c r="Z214" s="84" t="e">
        <f t="shared" si="177"/>
        <v>#VALUE!</v>
      </c>
      <c r="AA214" s="83" t="e">
        <f t="shared" si="178"/>
        <v>#VALUE!</v>
      </c>
      <c r="AB214" s="75" t="e">
        <f t="shared" si="179"/>
        <v>#VALUE!</v>
      </c>
      <c r="AC214" s="75" t="e">
        <f t="shared" si="164"/>
        <v>#VALUE!</v>
      </c>
      <c r="AD214" s="75" t="e">
        <f t="shared" si="165"/>
        <v>#VALUE!</v>
      </c>
      <c r="AE214" s="75" t="e">
        <f t="shared" si="166"/>
        <v>#VALUE!</v>
      </c>
      <c r="AF214" s="75" t="e">
        <f t="shared" si="167"/>
        <v>#VALUE!</v>
      </c>
      <c r="AG214" s="75" t="e">
        <f t="shared" si="168"/>
        <v>#VALUE!</v>
      </c>
      <c r="AH214" s="75" t="e">
        <f t="shared" si="169"/>
        <v>#VALUE!</v>
      </c>
      <c r="AI214" s="84">
        <v>6600</v>
      </c>
      <c r="AJ214" s="133"/>
      <c r="AK214" s="134"/>
      <c r="AL214" s="75"/>
      <c r="AM214" s="75"/>
      <c r="AN214" s="134"/>
      <c r="AO214" s="134"/>
      <c r="AP214" s="75"/>
      <c r="AQ214" s="84"/>
    </row>
    <row r="215" spans="1:43" x14ac:dyDescent="0.35">
      <c r="A215" t="s">
        <v>137</v>
      </c>
      <c r="B215" s="5" t="s">
        <v>62</v>
      </c>
      <c r="C215" s="15">
        <v>17.570053000000001</v>
      </c>
      <c r="D215" s="15">
        <v>81.100049999999996</v>
      </c>
      <c r="E215" t="s">
        <v>171</v>
      </c>
      <c r="F215">
        <v>5</v>
      </c>
      <c r="G215" s="15">
        <f>HLOOKUP(Calculations!$E$2,'Prevalence Rates'!$C$3:$BC$249,'Prevalence Rates'!$BD215,FALSE)</f>
        <v>0.10646520503425229</v>
      </c>
      <c r="H215">
        <f>HLOOKUP(Calculations!$E$2,'Population 2016'!$C$3:$BC$249,'Population 2016'!BD215,FALSE)</f>
        <v>25268</v>
      </c>
      <c r="I215">
        <v>0</v>
      </c>
      <c r="J215">
        <f>HLOOKUP(Results!E$4,Targeting!$C$3:$F$249,Targeting!$G215,FALSE)</f>
        <v>5098</v>
      </c>
      <c r="K215" s="89">
        <f>IF(AND(OR(Calculations!$E$2="Orkney Health Board",Calculations!$E$2="Orkney Islands Local Authority"),$F215=1),0,IF(AND(OR(Calculations!$E$2="Shetland Health Board",Calculations!$E$2="Western Isles Health Board",Calculations!$E$2="Shetland Islands Local Authority",Calculations!$E$2="Eilean Siar Local Authority"),OR($F215=1,$F215=5)),0,new_ci(VALUE(LEFT(Options!$B$24,2)),$C215,$E215,$F215,2016,$I215,1,$H215,$G215*$H215,Options!$B$8)))</f>
        <v>2.6542081356999998</v>
      </c>
      <c r="L215" s="90">
        <f>IF(AND(OR(Calculations!$E$2="Orkney Health Board",Calculations!$E$2="Orkney Islands Local Authority"),$F215=1),0,IF(AND(OR(Calculations!$E$2="Shetland Health Board",Calculations!$E$2="Western Isles Health Board",Calculations!$E$2="Shetland Islands Local Authority",Calculations!$E$2="Eilean Siar Local Authority"),OR($F215=1,$F215=5)),0,new_ci(VALUE(LEFT(Options!$B$24,2)),$C215,$E215,$F215,2016,$I215+$J215,1,$H215,$G215*$H215,Options!$B$8)))</f>
        <v>2.5440683947</v>
      </c>
      <c r="M215" s="83">
        <f>IF(AND(OR(Calculations!$E$2="Orkney Health Board",Calculations!$E$2="Orkney Islands Local Authority"),$F215=1),0,IF(AND(OR(Calculations!$E$2="Shetland Health Board",Calculations!$E$2="Western Isles Health Board",Calculations!$E$2="Shetland Islands Local Authority",Calculations!$E$2="Eilean Siar Local Authority"),OR($F215=1,$F215=5)),0,new_yllv2(VALUE(LEFT(Options!$B$24,2)),$C215,$D215,$E215,$F215,2016,$I215,1,$H215,$G215*$H215,Options!$B$8)))</f>
        <v>165.96762676270001</v>
      </c>
      <c r="N215" s="84">
        <f>IF(AND(OR(Calculations!$E$2="Orkney Health Board",Calculations!$E$2="Orkney Islands Local Authority"),$F215=1),0,IF(AND(OR(Calculations!$E$2="Shetland Health Board",Calculations!$E$2="Western Isles Health Board",Calculations!$E$2="Shetland Islands Local Authority",Calculations!$E$2="Eilean Siar Local Authority"),OR($F215=1,$F215=5)),0,new_yllv2(VALUE(LEFT(Options!$B$24,2)),$C215,$D215,$E215,$F215,2016,$I215+$J215,1,$H215,$G215*$H215,Options!$B$8)))</f>
        <v>159.08058908839999</v>
      </c>
      <c r="O215" s="90">
        <f>IF(AND(OR(Calculations!$E$2="Orkney Health Board",Calculations!$E$2="Orkney Islands Local Authority"),$F215=1),0,IF(AND(OR(Calculations!$E$2="Shetland Health Board",Calculations!$E$2="Western Isles Health Board",Calculations!$E$2="Shetland Islands Local Authority",Calculations!$E$2="Eilean Siar Local Authority"),OR($F215=1,$F215=5)),0,hosp_count(VALUE(LEFT(Options!$B$24,2)),$C215,$E215,$F215,2016,$I215,1,$H215,$G215*$H215, Options!$B$8)))</f>
        <v>1985.9311626015999</v>
      </c>
      <c r="P215" s="90">
        <f>IF(AND(OR(Calculations!$E$2="Orkney Health Board",Calculations!$E$2="Orkney Islands Local Authority"),$F215=1),0,IF(AND(OR(Calculations!$E$2="Shetland Health Board",Calculations!$E$2="Western Isles Health Board",Calculations!$E$2="Shetland Islands Local Authority",Calculations!$E$2="Eilean Siar Local Authority"),OR($F215=1,$F215=5)),0,hosp_count(VALUE(LEFT(Options!$B$24,2)),$C215,$E215,$F215,2016,$I215+$J215,1,$H215,$G215*$H215, Options!$B$8)))</f>
        <v>1974.0222625435999</v>
      </c>
      <c r="Q215" s="83">
        <f>IF(AND(OR(Calculations!$E$2="Orkney Health Board",Calculations!$E$2="Orkney Islands Local Authority"),$F215=1),0,IF(AND(OR(Calculations!$E$2="Shetland Health Board",Calculations!$E$2="Western Isles Health Board",Calculations!$E$2="Shetland Islands Local Authority",Calculations!$E$2="Eilean Siar Local Authority"),OR($F215=1,$F215=5)),0,prem_mort(VALUE(LEFT(Options!$B$24,2)),$C215,$E215,$F215,2016,$I215,1,$H215,$G215*$H215,Options!$B$8)))</f>
        <v>2.6542081356999998</v>
      </c>
      <c r="R215" s="84">
        <f>IF(AND(OR(Calculations!$E$2="Orkney Health Board",Calculations!$E$2="Orkney Islands Local Authority"),$F215=1),0,IF(AND(OR(Calculations!$E$2="Shetland Health Board",Calculations!$E$2="Western Isles Health Board",Calculations!$E$2="Shetland Islands Local Authority",Calculations!$E$2="Eilean Siar Local Authority"),OR($F215=1,$F215=5)),0,prem_mort(VALUE(LEFT(Options!$B$24,2)),$C215,$E215,$F215,2016,$I215+$J215,1,$H215,$G215*$H215,Options!$B$8)))</f>
        <v>2.5440683947</v>
      </c>
      <c r="S215" s="83">
        <f t="shared" si="170"/>
        <v>10.504227226927339</v>
      </c>
      <c r="T215" s="75">
        <f t="shared" si="171"/>
        <v>10.068340963669463</v>
      </c>
      <c r="U215" s="75">
        <f t="shared" si="172"/>
        <v>656.82929698709836</v>
      </c>
      <c r="V215" s="75">
        <f t="shared" si="173"/>
        <v>629.57333025328478</v>
      </c>
      <c r="W215" s="75">
        <f t="shared" si="174"/>
        <v>7859.4711200000002</v>
      </c>
      <c r="X215" s="75">
        <f t="shared" si="175"/>
        <v>7812.3407572566084</v>
      </c>
      <c r="Y215" s="75">
        <f t="shared" si="176"/>
        <v>10.504227226927339</v>
      </c>
      <c r="Z215" s="84">
        <f t="shared" si="177"/>
        <v>10.068340963669463</v>
      </c>
      <c r="AA215" s="83">
        <f t="shared" si="178"/>
        <v>46218.599798480296</v>
      </c>
      <c r="AB215" s="75">
        <f t="shared" si="179"/>
        <v>44300.700240145641</v>
      </c>
      <c r="AC215" s="75">
        <f t="shared" si="164"/>
        <v>2890048.9067432326</v>
      </c>
      <c r="AD215" s="75">
        <f t="shared" si="165"/>
        <v>2770122.653114453</v>
      </c>
      <c r="AE215" s="75">
        <f t="shared" si="166"/>
        <v>34581672.928000003</v>
      </c>
      <c r="AF215" s="75">
        <f t="shared" si="167"/>
        <v>34374299.33192908</v>
      </c>
      <c r="AG215" s="75">
        <f t="shared" si="168"/>
        <v>46218.599798480296</v>
      </c>
      <c r="AH215" s="75">
        <f t="shared" si="169"/>
        <v>44300.700240145641</v>
      </c>
      <c r="AI215" s="84">
        <v>4400</v>
      </c>
      <c r="AJ215" s="133"/>
      <c r="AK215" s="134"/>
      <c r="AL215" s="75"/>
      <c r="AM215" s="75"/>
      <c r="AN215" s="134"/>
      <c r="AO215" s="134"/>
      <c r="AP215" s="75"/>
      <c r="AQ215" s="84"/>
    </row>
    <row r="216" spans="1:43" x14ac:dyDescent="0.35">
      <c r="B216" s="5" t="s">
        <v>63</v>
      </c>
      <c r="C216" s="15">
        <v>22.077057</v>
      </c>
      <c r="D216" s="15">
        <v>81.667060000000006</v>
      </c>
      <c r="E216" t="s">
        <v>171</v>
      </c>
      <c r="F216">
        <v>5</v>
      </c>
      <c r="G216" s="15">
        <f>HLOOKUP(Calculations!$E$2,'Prevalence Rates'!$C$3:$BC$249,'Prevalence Rates'!$BD216,FALSE)</f>
        <v>0.10646520503425229</v>
      </c>
      <c r="H216">
        <f>HLOOKUP(Calculations!$E$2,'Population 2016'!$C$3:$BC$249,'Population 2016'!BD216,FALSE)</f>
        <v>38013</v>
      </c>
      <c r="I216">
        <v>0</v>
      </c>
      <c r="J216">
        <f>HLOOKUP(Results!E$4,Targeting!$C$3:$F$249,Targeting!$G216,FALSE)</f>
        <v>7670</v>
      </c>
      <c r="K216" s="89">
        <f>IF(AND(OR(Calculations!$E$2="Orkney Health Board",Calculations!$E$2="Orkney Islands Local Authority"),$F216=1),0,IF(AND(OR(Calculations!$E$2="Shetland Health Board",Calculations!$E$2="Western Isles Health Board",Calculations!$E$2="Shetland Islands Local Authority",Calculations!$E$2="Eilean Siar Local Authority"),OR($F216=1,$F216=5)),0,new_ci(VALUE(LEFT(Options!$B$24,2)),$C216,$E216,$F216,2016,$I216,1,$H216,$G216*$H216,Options!$B$8)))</f>
        <v>5.8582451874999997</v>
      </c>
      <c r="L216" s="90">
        <f>IF(AND(OR(Calculations!$E$2="Orkney Health Board",Calculations!$E$2="Orkney Islands Local Authority"),$F216=1),0,IF(AND(OR(Calculations!$E$2="Shetland Health Board",Calculations!$E$2="Western Isles Health Board",Calculations!$E$2="Shetland Islands Local Authority",Calculations!$E$2="Eilean Siar Local Authority"),OR($F216=1,$F216=5)),0,new_ci(VALUE(LEFT(Options!$B$24,2)),$C216,$E216,$F216,2016,$I216+$J216,1,$H216,$G216*$H216,Options!$B$8)))</f>
        <v>5.6151437704999996</v>
      </c>
      <c r="M216" s="83">
        <f>IF(AND(OR(Calculations!$E$2="Orkney Health Board",Calculations!$E$2="Orkney Islands Local Authority"),$F216=1),0,IF(AND(OR(Calculations!$E$2="Shetland Health Board",Calculations!$E$2="Western Isles Health Board",Calculations!$E$2="Shetland Islands Local Authority",Calculations!$E$2="Eilean Siar Local Authority"),OR($F216=1,$F216=5)),0,new_yllv2(VALUE(LEFT(Options!$B$24,2)),$C216,$D216,$E216,$F216,2016,$I216,1,$H216,$G216*$H216,Options!$B$8)))</f>
        <v>343.23460311039997</v>
      </c>
      <c r="N216" s="84">
        <f>IF(AND(OR(Calculations!$E$2="Orkney Health Board",Calculations!$E$2="Orkney Islands Local Authority"),$F216=1),0,IF(AND(OR(Calculations!$E$2="Shetland Health Board",Calculations!$E$2="Western Isles Health Board",Calculations!$E$2="Shetland Islands Local Authority",Calculations!$E$2="Eilean Siar Local Authority"),OR($F216=1,$F216=5)),0,new_yllv2(VALUE(LEFT(Options!$B$24,2)),$C216,$D216,$E216,$F216,2016,$I216+$J216,1,$H216,$G216*$H216,Options!$B$8)))</f>
        <v>328.991290359</v>
      </c>
      <c r="O216" s="90">
        <f>IF(AND(OR(Calculations!$E$2="Orkney Health Board",Calculations!$E$2="Orkney Islands Local Authority"),$F216=1),0,IF(AND(OR(Calculations!$E$2="Shetland Health Board",Calculations!$E$2="Western Isles Health Board",Calculations!$E$2="Shetland Islands Local Authority",Calculations!$E$2="Eilean Siar Local Authority"),OR($F216=1,$F216=5)),0,hosp_count(VALUE(LEFT(Options!$B$24,2)),$C216,$E216,$F216,2016,$I216,1,$H216,$G216*$H216, Options!$B$8)))</f>
        <v>3346.2660715352999</v>
      </c>
      <c r="P216" s="90">
        <f>IF(AND(OR(Calculations!$E$2="Orkney Health Board",Calculations!$E$2="Orkney Islands Local Authority"),$F216=1),0,IF(AND(OR(Calculations!$E$2="Shetland Health Board",Calculations!$E$2="Western Isles Health Board",Calculations!$E$2="Shetland Islands Local Authority",Calculations!$E$2="Eilean Siar Local Authority"),OR($F216=1,$F216=5)),0,hosp_count(VALUE(LEFT(Options!$B$24,2)),$C216,$E216,$F216,2016,$I216+$J216,1,$H216,$G216*$H216, Options!$B$8)))</f>
        <v>3326.1981593928999</v>
      </c>
      <c r="Q216" s="83">
        <f>IF(AND(OR(Calculations!$E$2="Orkney Health Board",Calculations!$E$2="Orkney Islands Local Authority"),$F216=1),0,IF(AND(OR(Calculations!$E$2="Shetland Health Board",Calculations!$E$2="Western Isles Health Board",Calculations!$E$2="Shetland Islands Local Authority",Calculations!$E$2="Eilean Siar Local Authority"),OR($F216=1,$F216=5)),0,prem_mort(VALUE(LEFT(Options!$B$24,2)),$C216,$E216,$F216,2016,$I216,1,$H216,$G216*$H216,Options!$B$8)))</f>
        <v>5.8582451874999997</v>
      </c>
      <c r="R216" s="84">
        <f>IF(AND(OR(Calculations!$E$2="Orkney Health Board",Calculations!$E$2="Orkney Islands Local Authority"),$F216=1),0,IF(AND(OR(Calculations!$E$2="Shetland Health Board",Calculations!$E$2="Western Isles Health Board",Calculations!$E$2="Shetland Islands Local Authority",Calculations!$E$2="Eilean Siar Local Authority"),OR($F216=1,$F216=5)),0,prem_mort(VALUE(LEFT(Options!$B$24,2)),$C216,$E216,$F216,2016,$I216+$J216,1,$H216,$G216*$H216,Options!$B$8)))</f>
        <v>5.6151437704999996</v>
      </c>
      <c r="S216" s="83">
        <f t="shared" si="170"/>
        <v>15.411162464156996</v>
      </c>
      <c r="T216" s="75">
        <f t="shared" si="171"/>
        <v>14.771640676873702</v>
      </c>
      <c r="U216" s="75">
        <f t="shared" si="172"/>
        <v>902.94005500854973</v>
      </c>
      <c r="V216" s="75">
        <f t="shared" si="173"/>
        <v>865.47047157288296</v>
      </c>
      <c r="W216" s="75">
        <f t="shared" si="174"/>
        <v>8802.9518100000005</v>
      </c>
      <c r="X216" s="75">
        <f t="shared" si="175"/>
        <v>8750.1595753897345</v>
      </c>
      <c r="Y216" s="75">
        <f t="shared" si="176"/>
        <v>15.411162464156996</v>
      </c>
      <c r="Z216" s="84">
        <f t="shared" si="177"/>
        <v>14.771640676873702</v>
      </c>
      <c r="AA216" s="83">
        <f t="shared" si="178"/>
        <v>92466.97478494198</v>
      </c>
      <c r="AB216" s="75">
        <f t="shared" si="179"/>
        <v>88629.844061242213</v>
      </c>
      <c r="AC216" s="75">
        <f t="shared" si="164"/>
        <v>5417640.3300512983</v>
      </c>
      <c r="AD216" s="75">
        <f t="shared" si="165"/>
        <v>5192822.8294372978</v>
      </c>
      <c r="AE216" s="75">
        <f t="shared" si="166"/>
        <v>52817710.859999999</v>
      </c>
      <c r="AF216" s="75">
        <f t="shared" si="167"/>
        <v>52500957.452338405</v>
      </c>
      <c r="AG216" s="75">
        <f t="shared" si="168"/>
        <v>92466.97478494198</v>
      </c>
      <c r="AH216" s="75">
        <f t="shared" si="169"/>
        <v>88629.844061242213</v>
      </c>
      <c r="AI216" s="84">
        <v>6000</v>
      </c>
      <c r="AJ216" s="133"/>
      <c r="AK216" s="134"/>
      <c r="AL216" s="75"/>
      <c r="AM216" s="75"/>
      <c r="AN216" s="134"/>
      <c r="AO216" s="134"/>
      <c r="AP216" s="75"/>
      <c r="AQ216" s="84"/>
    </row>
    <row r="217" spans="1:43" x14ac:dyDescent="0.35">
      <c r="B217" s="5" t="s">
        <v>64</v>
      </c>
      <c r="C217" s="15">
        <v>26.975186999999998</v>
      </c>
      <c r="D217" s="15">
        <v>81.645189999999999</v>
      </c>
      <c r="E217" t="s">
        <v>171</v>
      </c>
      <c r="F217">
        <v>5</v>
      </c>
      <c r="G217" s="15">
        <f>HLOOKUP(Calculations!$E$2,'Prevalence Rates'!$C$3:$BC$249,'Prevalence Rates'!$BD217,FALSE)</f>
        <v>0.14036536851247017</v>
      </c>
      <c r="H217">
        <f>HLOOKUP(Calculations!$E$2,'Population 2016'!$C$3:$BC$249,'Population 2016'!BD217,FALSE)</f>
        <v>32371</v>
      </c>
      <c r="I217">
        <v>0</v>
      </c>
      <c r="J217">
        <f>HLOOKUP(Results!E$4,Targeting!$C$3:$F$249,Targeting!$G217,FALSE)</f>
        <v>6532</v>
      </c>
      <c r="K217" s="89">
        <f>IF(AND(OR(Calculations!$E$2="Orkney Health Board",Calculations!$E$2="Orkney Islands Local Authority"),$F217=1),0,IF(AND(OR(Calculations!$E$2="Shetland Health Board",Calculations!$E$2="Western Isles Health Board",Calculations!$E$2="Shetland Islands Local Authority",Calculations!$E$2="Eilean Siar Local Authority"),OR($F217=1,$F217=5)),0,new_ci(VALUE(LEFT(Options!$B$24,2)),$C217,$E217,$F217,2016,$I217,1,$H217,$G217*$H217,Options!$B$8)))</f>
        <v>7.566642527</v>
      </c>
      <c r="L217" s="90">
        <f>IF(AND(OR(Calculations!$E$2="Orkney Health Board",Calculations!$E$2="Orkney Islands Local Authority"),$F217=1),0,IF(AND(OR(Calculations!$E$2="Shetland Health Board",Calculations!$E$2="Western Isles Health Board",Calculations!$E$2="Shetland Islands Local Authority",Calculations!$E$2="Eilean Siar Local Authority"),OR($F217=1,$F217=5)),0,new_ci(VALUE(LEFT(Options!$B$24,2)),$C217,$E217,$F217,2016,$I217+$J217,1,$H217,$G217*$H217,Options!$B$8)))</f>
        <v>7.2602185686</v>
      </c>
      <c r="M217" s="83">
        <f>IF(AND(OR(Calculations!$E$2="Orkney Health Board",Calculations!$E$2="Orkney Islands Local Authority"),$F217=1),0,IF(AND(OR(Calculations!$E$2="Shetland Health Board",Calculations!$E$2="Western Isles Health Board",Calculations!$E$2="Shetland Islands Local Authority",Calculations!$E$2="Eilean Siar Local Authority"),OR($F217=1,$F217=5)),0,new_yllv2(VALUE(LEFT(Options!$B$24,2)),$C217,$D217,$E217,$F217,2016,$I217,1,$H217,$G217*$H217,Options!$B$8)))</f>
        <v>406.10172712399998</v>
      </c>
      <c r="N217" s="84">
        <f>IF(AND(OR(Calculations!$E$2="Orkney Health Board",Calculations!$E$2="Orkney Islands Local Authority"),$F217=1),0,IF(AND(OR(Calculations!$E$2="Shetland Health Board",Calculations!$E$2="Western Isles Health Board",Calculations!$E$2="Shetland Islands Local Authority",Calculations!$E$2="Eilean Siar Local Authority"),OR($F217=1,$F217=5)),0,new_yllv2(VALUE(LEFT(Options!$B$24,2)),$C217,$D217,$E217,$F217,2016,$I217+$J217,1,$H217,$G217*$H217,Options!$B$8)))</f>
        <v>389.6559523574</v>
      </c>
      <c r="O217" s="90">
        <f>IF(AND(OR(Calculations!$E$2="Orkney Health Board",Calculations!$E$2="Orkney Islands Local Authority"),$F217=1),0,IF(AND(OR(Calculations!$E$2="Shetland Health Board",Calculations!$E$2="Western Isles Health Board",Calculations!$E$2="Shetland Islands Local Authority",Calculations!$E$2="Eilean Siar Local Authority"),OR($F217=1,$F217=5)),0,hosp_count(VALUE(LEFT(Options!$B$24,2)),$C217,$E217,$F217,2016,$I217,1,$H217,$G217*$H217, Options!$B$8)))</f>
        <v>3223.2362970265999</v>
      </c>
      <c r="P217" s="90">
        <f>IF(AND(OR(Calculations!$E$2="Orkney Health Board",Calculations!$E$2="Orkney Islands Local Authority"),$F217=1),0,IF(AND(OR(Calculations!$E$2="Shetland Health Board",Calculations!$E$2="Western Isles Health Board",Calculations!$E$2="Shetland Islands Local Authority",Calculations!$E$2="Eilean Siar Local Authority"),OR($F217=1,$F217=5)),0,hosp_count(VALUE(LEFT(Options!$B$24,2)),$C217,$E217,$F217,2016,$I217+$J217,1,$H217,$G217*$H217, Options!$B$8)))</f>
        <v>3204.0996951458001</v>
      </c>
      <c r="Q217" s="83">
        <f>IF(AND(OR(Calculations!$E$2="Orkney Health Board",Calculations!$E$2="Orkney Islands Local Authority"),$F217=1),0,IF(AND(OR(Calculations!$E$2="Shetland Health Board",Calculations!$E$2="Western Isles Health Board",Calculations!$E$2="Shetland Islands Local Authority",Calculations!$E$2="Eilean Siar Local Authority"),OR($F217=1,$F217=5)),0,prem_mort(VALUE(LEFT(Options!$B$24,2)),$C217,$E217,$F217,2016,$I217,1,$H217,$G217*$H217,Options!$B$8)))</f>
        <v>7.566642527</v>
      </c>
      <c r="R217" s="84">
        <f>IF(AND(OR(Calculations!$E$2="Orkney Health Board",Calculations!$E$2="Orkney Islands Local Authority"),$F217=1),0,IF(AND(OR(Calculations!$E$2="Shetland Health Board",Calculations!$E$2="Western Isles Health Board",Calculations!$E$2="Shetland Islands Local Authority",Calculations!$E$2="Eilean Siar Local Authority"),OR($F217=1,$F217=5)),0,prem_mort(VALUE(LEFT(Options!$B$24,2)),$C217,$E217,$F217,2016,$I217+$J217,1,$H217,$G217*$H217,Options!$B$8)))</f>
        <v>7.2602185686</v>
      </c>
      <c r="S217" s="83">
        <f t="shared" si="170"/>
        <v>23.374756810107812</v>
      </c>
      <c r="T217" s="75">
        <f t="shared" si="171"/>
        <v>22.428156586450836</v>
      </c>
      <c r="U217" s="75">
        <f t="shared" si="172"/>
        <v>1254.5232681227023</v>
      </c>
      <c r="V217" s="75">
        <f t="shared" si="173"/>
        <v>1203.7192312792313</v>
      </c>
      <c r="W217" s="75">
        <f t="shared" si="174"/>
        <v>9957.1724599999998</v>
      </c>
      <c r="X217" s="75">
        <f t="shared" si="175"/>
        <v>9898.0559610324053</v>
      </c>
      <c r="Y217" s="75">
        <f t="shared" si="176"/>
        <v>23.374756810107812</v>
      </c>
      <c r="Z217" s="84">
        <f t="shared" si="177"/>
        <v>22.428156586450836</v>
      </c>
      <c r="AA217" s="83">
        <f t="shared" si="178"/>
        <v>140248.54086064687</v>
      </c>
      <c r="AB217" s="75">
        <f t="shared" si="179"/>
        <v>134568.93951870501</v>
      </c>
      <c r="AC217" s="75">
        <f t="shared" si="164"/>
        <v>7527139.6087362142</v>
      </c>
      <c r="AD217" s="75">
        <f t="shared" si="165"/>
        <v>7222315.3876753878</v>
      </c>
      <c r="AE217" s="75">
        <f t="shared" si="166"/>
        <v>59743034.759999998</v>
      </c>
      <c r="AF217" s="75">
        <f t="shared" si="167"/>
        <v>59388335.766194433</v>
      </c>
      <c r="AG217" s="75">
        <f t="shared" si="168"/>
        <v>140248.54086064687</v>
      </c>
      <c r="AH217" s="75">
        <f t="shared" si="169"/>
        <v>134568.93951870501</v>
      </c>
      <c r="AI217" s="84">
        <v>6000</v>
      </c>
      <c r="AJ217" s="133"/>
      <c r="AK217" s="134"/>
      <c r="AL217" s="75"/>
      <c r="AM217" s="75"/>
      <c r="AN217" s="134"/>
      <c r="AO217" s="134"/>
      <c r="AP217" s="75"/>
      <c r="AQ217" s="84"/>
    </row>
    <row r="218" spans="1:43" x14ac:dyDescent="0.35">
      <c r="B218" s="5" t="s">
        <v>65</v>
      </c>
      <c r="C218" s="15">
        <v>31.999904999999998</v>
      </c>
      <c r="D218" s="15">
        <v>81.799899999999994</v>
      </c>
      <c r="E218" t="s">
        <v>171</v>
      </c>
      <c r="F218">
        <v>5</v>
      </c>
      <c r="G218" s="15">
        <f>HLOOKUP(Calculations!$E$2,'Prevalence Rates'!$C$3:$BC$249,'Prevalence Rates'!$BD218,FALSE)</f>
        <v>0.14036536851247017</v>
      </c>
      <c r="H218">
        <f>HLOOKUP(Calculations!$E$2,'Population 2016'!$C$3:$BC$249,'Population 2016'!BD218,FALSE)</f>
        <v>31633</v>
      </c>
      <c r="I218">
        <v>0</v>
      </c>
      <c r="J218">
        <f>HLOOKUP(Results!E$4,Targeting!$C$3:$F$249,Targeting!$G218,FALSE)</f>
        <v>6383</v>
      </c>
      <c r="K218" s="89">
        <f>IF(AND(OR(Calculations!$E$2="Orkney Health Board",Calculations!$E$2="Orkney Islands Local Authority"),$F218=1),0,IF(AND(OR(Calculations!$E$2="Shetland Health Board",Calculations!$E$2="Western Isles Health Board",Calculations!$E$2="Shetland Islands Local Authority",Calculations!$E$2="Eilean Siar Local Authority"),OR($F218=1,$F218=5)),0,new_ci(VALUE(LEFT(Options!$B$24,2)),$C218,$E218,$F218,2016,$I218,1,$H218,$G218*$H218,Options!$B$8)))</f>
        <v>11.336131992</v>
      </c>
      <c r="L218" s="90">
        <f>IF(AND(OR(Calculations!$E$2="Orkney Health Board",Calculations!$E$2="Orkney Islands Local Authority"),$F218=1),0,IF(AND(OR(Calculations!$E$2="Shetland Health Board",Calculations!$E$2="Western Isles Health Board",Calculations!$E$2="Shetland Islands Local Authority",Calculations!$E$2="Eilean Siar Local Authority"),OR($F218=1,$F218=5)),0,new_ci(VALUE(LEFT(Options!$B$24,2)),$C218,$E218,$F218,2016,$I218+$J218,1,$H218,$G218*$H218,Options!$B$8)))</f>
        <v>10.8771183343</v>
      </c>
      <c r="M218" s="83">
        <f>IF(AND(OR(Calculations!$E$2="Orkney Health Board",Calculations!$E$2="Orkney Islands Local Authority"),$F218=1),0,IF(AND(OR(Calculations!$E$2="Shetland Health Board",Calculations!$E$2="Western Isles Health Board",Calculations!$E$2="Shetland Islands Local Authority",Calculations!$E$2="Eilean Siar Local Authority"),OR($F218=1,$F218=5)),0,new_yllv2(VALUE(LEFT(Options!$B$24,2)),$C218,$D218,$E218,$F218,2016,$I218,1,$H218,$G218*$H218,Options!$B$8)))</f>
        <v>553.20318452890001</v>
      </c>
      <c r="N218" s="84">
        <f>IF(AND(OR(Calculations!$E$2="Orkney Health Board",Calculations!$E$2="Orkney Islands Local Authority"),$F218=1),0,IF(AND(OR(Calculations!$E$2="Shetland Health Board",Calculations!$E$2="Western Isles Health Board",Calculations!$E$2="Shetland Islands Local Authority",Calculations!$E$2="Eilean Siar Local Authority"),OR($F218=1,$F218=5)),0,new_yllv2(VALUE(LEFT(Options!$B$24,2)),$C218,$D218,$E218,$F218,2016,$I218+$J218,1,$H218,$G218*$H218,Options!$B$8)))</f>
        <v>530.80332032820002</v>
      </c>
      <c r="O218" s="90">
        <f>IF(AND(OR(Calculations!$E$2="Orkney Health Board",Calculations!$E$2="Orkney Islands Local Authority"),$F218=1),0,IF(AND(OR(Calculations!$E$2="Shetland Health Board",Calculations!$E$2="Western Isles Health Board",Calculations!$E$2="Shetland Islands Local Authority",Calculations!$E$2="Eilean Siar Local Authority"),OR($F218=1,$F218=5)),0,hosp_count(VALUE(LEFT(Options!$B$24,2)),$C218,$E218,$F218,2016,$I218,1,$H218,$G218*$H218, Options!$B$8)))</f>
        <v>3574.1022803198998</v>
      </c>
      <c r="P218" s="90">
        <f>IF(AND(OR(Calculations!$E$2="Orkney Health Board",Calculations!$E$2="Orkney Islands Local Authority"),$F218=1),0,IF(AND(OR(Calculations!$E$2="Shetland Health Board",Calculations!$E$2="Western Isles Health Board",Calculations!$E$2="Shetland Islands Local Authority",Calculations!$E$2="Eilean Siar Local Authority"),OR($F218=1,$F218=5)),0,hosp_count(VALUE(LEFT(Options!$B$24,2)),$C218,$E218,$F218,2016,$I218+$J218,1,$H218,$G218*$H218, Options!$B$8)))</f>
        <v>3552.8828335723001</v>
      </c>
      <c r="Q218" s="83">
        <f>IF(AND(OR(Calculations!$E$2="Orkney Health Board",Calculations!$E$2="Orkney Islands Local Authority"),$F218=1),0,IF(AND(OR(Calculations!$E$2="Shetland Health Board",Calculations!$E$2="Western Isles Health Board",Calculations!$E$2="Shetland Islands Local Authority",Calculations!$E$2="Eilean Siar Local Authority"),OR($F218=1,$F218=5)),0,prem_mort(VALUE(LEFT(Options!$B$24,2)),$C218,$E218,$F218,2016,$I218,1,$H218,$G218*$H218,Options!$B$8)))</f>
        <v>11.336131992</v>
      </c>
      <c r="R218" s="84">
        <f>IF(AND(OR(Calculations!$E$2="Orkney Health Board",Calculations!$E$2="Orkney Islands Local Authority"),$F218=1),0,IF(AND(OR(Calculations!$E$2="Shetland Health Board",Calculations!$E$2="Western Isles Health Board",Calculations!$E$2="Shetland Islands Local Authority",Calculations!$E$2="Eilean Siar Local Authority"),OR($F218=1,$F218=5)),0,prem_mort(VALUE(LEFT(Options!$B$24,2)),$C218,$E218,$F218,2016,$I218+$J218,1,$H218,$G218*$H218,Options!$B$8)))</f>
        <v>10.8771183343</v>
      </c>
      <c r="S218" s="83">
        <f t="shared" si="170"/>
        <v>35.836411317295237</v>
      </c>
      <c r="T218" s="75">
        <f t="shared" si="171"/>
        <v>34.385351798122215</v>
      </c>
      <c r="U218" s="75">
        <f t="shared" si="172"/>
        <v>1748.8166931018241</v>
      </c>
      <c r="V218" s="75">
        <f t="shared" si="173"/>
        <v>1678.0049958214522</v>
      </c>
      <c r="W218" s="75">
        <f t="shared" si="174"/>
        <v>11298.651029999999</v>
      </c>
      <c r="X218" s="75">
        <f t="shared" si="175"/>
        <v>11231.570934063478</v>
      </c>
      <c r="Y218" s="75">
        <f t="shared" si="176"/>
        <v>35.836411317295237</v>
      </c>
      <c r="Z218" s="84">
        <f t="shared" si="177"/>
        <v>34.385351798122215</v>
      </c>
      <c r="AA218" s="83">
        <f t="shared" si="178"/>
        <v>232936.67356241905</v>
      </c>
      <c r="AB218" s="75">
        <f t="shared" si="179"/>
        <v>223504.7866877944</v>
      </c>
      <c r="AC218" s="75">
        <f t="shared" si="164"/>
        <v>11367308.505161857</v>
      </c>
      <c r="AD218" s="75">
        <f t="shared" si="165"/>
        <v>10907032.472839439</v>
      </c>
      <c r="AE218" s="75">
        <f t="shared" si="166"/>
        <v>73441231.694999993</v>
      </c>
      <c r="AF218" s="75">
        <f t="shared" si="167"/>
        <v>73005211.071412608</v>
      </c>
      <c r="AG218" s="75">
        <f t="shared" si="168"/>
        <v>232936.67356241905</v>
      </c>
      <c r="AH218" s="75">
        <f t="shared" si="169"/>
        <v>223504.7866877944</v>
      </c>
      <c r="AI218" s="84">
        <v>6500</v>
      </c>
      <c r="AJ218" s="133"/>
      <c r="AK218" s="134"/>
      <c r="AL218" s="75"/>
      <c r="AM218" s="75"/>
      <c r="AN218" s="134"/>
      <c r="AO218" s="134"/>
      <c r="AP218" s="75"/>
      <c r="AQ218" s="84"/>
    </row>
    <row r="219" spans="1:43" x14ac:dyDescent="0.35">
      <c r="B219" s="5" t="s">
        <v>66</v>
      </c>
      <c r="C219" s="15">
        <v>36.918118</v>
      </c>
      <c r="D219" s="15">
        <v>81.898120000000006</v>
      </c>
      <c r="E219" t="s">
        <v>171</v>
      </c>
      <c r="F219">
        <v>5</v>
      </c>
      <c r="G219" s="15">
        <f>HLOOKUP(Calculations!$E$2,'Prevalence Rates'!$C$3:$BC$249,'Prevalence Rates'!$BD219,FALSE)</f>
        <v>0.21211378317016386</v>
      </c>
      <c r="H219">
        <f>HLOOKUP(Calculations!$E$2,'Population 2016'!$C$3:$BC$249,'Population 2016'!BD219,FALSE)</f>
        <v>33676</v>
      </c>
      <c r="I219">
        <v>0</v>
      </c>
      <c r="J219">
        <f>HLOOKUP(Results!E$4,Targeting!$C$3:$F$249,Targeting!$G219,FALSE)</f>
        <v>6795</v>
      </c>
      <c r="K219" s="89">
        <f>IF(AND(OR(Calculations!$E$2="Orkney Health Board",Calculations!$E$2="Orkney Islands Local Authority"),$F219=1),0,IF(AND(OR(Calculations!$E$2="Shetland Health Board",Calculations!$E$2="Western Isles Health Board",Calculations!$E$2="Shetland Islands Local Authority",Calculations!$E$2="Eilean Siar Local Authority"),OR($F219=1,$F219=5)),0,new_ci(VALUE(LEFT(Options!$B$24,2)),$C219,$E219,$F219,2016,$I219,1,$H219,$G219*$H219,Options!$B$8)))</f>
        <v>18.334632794299999</v>
      </c>
      <c r="L219" s="90">
        <f>IF(AND(OR(Calculations!$E$2="Orkney Health Board",Calculations!$E$2="Orkney Islands Local Authority"),$F219=1),0,IF(AND(OR(Calculations!$E$2="Shetland Health Board",Calculations!$E$2="Western Isles Health Board",Calculations!$E$2="Shetland Islands Local Authority",Calculations!$E$2="Eilean Siar Local Authority"),OR($F219=1,$F219=5)),0,new_ci(VALUE(LEFT(Options!$B$24,2)),$C219,$E219,$F219,2016,$I219+$J219,1,$H219,$G219*$H219,Options!$B$8)))</f>
        <v>17.628405341299999</v>
      </c>
      <c r="M219" s="83">
        <f>IF(AND(OR(Calculations!$E$2="Orkney Health Board",Calculations!$E$2="Orkney Islands Local Authority"),$F219=1),0,IF(AND(OR(Calculations!$E$2="Shetland Health Board",Calculations!$E$2="Western Isles Health Board",Calculations!$E$2="Shetland Islands Local Authority",Calculations!$E$2="Eilean Siar Local Authority"),OR($F219=1,$F219=5)),0,new_yllv2(VALUE(LEFT(Options!$B$24,2)),$C219,$D219,$E219,$F219,2016,$I219,1,$H219,$G219*$H219,Options!$B$8)))</f>
        <v>806.35718696260005</v>
      </c>
      <c r="N219" s="84">
        <f>IF(AND(OR(Calculations!$E$2="Orkney Health Board",Calculations!$E$2="Orkney Islands Local Authority"),$F219=1),0,IF(AND(OR(Calculations!$E$2="Shetland Health Board",Calculations!$E$2="Western Isles Health Board",Calculations!$E$2="Shetland Islands Local Authority",Calculations!$E$2="Eilean Siar Local Authority"),OR($F219=1,$F219=5)),0,new_yllv2(VALUE(LEFT(Options!$B$24,2)),$C219,$D219,$E219,$F219,2016,$I219+$J219,1,$H219,$G219*$H219,Options!$B$8)))</f>
        <v>775.29730216719997</v>
      </c>
      <c r="O219" s="90">
        <f>IF(AND(OR(Calculations!$E$2="Orkney Health Board",Calculations!$E$2="Orkney Islands Local Authority"),$F219=1),0,IF(AND(OR(Calculations!$E$2="Shetland Health Board",Calculations!$E$2="Western Isles Health Board",Calculations!$E$2="Shetland Islands Local Authority",Calculations!$E$2="Eilean Siar Local Authority"),OR($F219=1,$F219=5)),0,hosp_count(VALUE(LEFT(Options!$B$24,2)),$C219,$E219,$F219,2016,$I219,1,$H219,$G219*$H219, Options!$B$8)))</f>
        <v>4306.0016290455997</v>
      </c>
      <c r="P219" s="90">
        <f>IF(AND(OR(Calculations!$E$2="Orkney Health Board",Calculations!$E$2="Orkney Islands Local Authority"),$F219=1),0,IF(AND(OR(Calculations!$E$2="Shetland Health Board",Calculations!$E$2="Western Isles Health Board",Calculations!$E$2="Shetland Islands Local Authority",Calculations!$E$2="Eilean Siar Local Authority"),OR($F219=1,$F219=5)),0,hosp_count(VALUE(LEFT(Options!$B$24,2)),$C219,$E219,$F219,2016,$I219+$J219,1,$H219,$G219*$H219, Options!$B$8)))</f>
        <v>4280.9713181539</v>
      </c>
      <c r="Q219" s="83">
        <f>IF(AND(OR(Calculations!$E$2="Orkney Health Board",Calculations!$E$2="Orkney Islands Local Authority"),$F219=1),0,IF(AND(OR(Calculations!$E$2="Shetland Health Board",Calculations!$E$2="Western Isles Health Board",Calculations!$E$2="Shetland Islands Local Authority",Calculations!$E$2="Eilean Siar Local Authority"),OR($F219=1,$F219=5)),0,prem_mort(VALUE(LEFT(Options!$B$24,2)),$C219,$E219,$F219,2016,$I219,1,$H219,$G219*$H219,Options!$B$8)))</f>
        <v>18.334632794299999</v>
      </c>
      <c r="R219" s="84">
        <f>IF(AND(OR(Calculations!$E$2="Orkney Health Board",Calculations!$E$2="Orkney Islands Local Authority"),$F219=1),0,IF(AND(OR(Calculations!$E$2="Shetland Health Board",Calculations!$E$2="Western Isles Health Board",Calculations!$E$2="Shetland Islands Local Authority",Calculations!$E$2="Eilean Siar Local Authority"),OR($F219=1,$F219=5)),0,prem_mort(VALUE(LEFT(Options!$B$24,2)),$C219,$E219,$F219,2016,$I219+$J219,1,$H219,$G219*$H219,Options!$B$8)))</f>
        <v>17.628405341299999</v>
      </c>
      <c r="S219" s="83">
        <f t="shared" si="170"/>
        <v>54.444211884725021</v>
      </c>
      <c r="T219" s="75">
        <f t="shared" si="171"/>
        <v>52.347087959674539</v>
      </c>
      <c r="U219" s="75">
        <f t="shared" si="172"/>
        <v>2394.4565475786912</v>
      </c>
      <c r="V219" s="75">
        <f t="shared" si="173"/>
        <v>2302.2250331607079</v>
      </c>
      <c r="W219" s="75">
        <f t="shared" si="174"/>
        <v>12786.55906</v>
      </c>
      <c r="X219" s="75">
        <f t="shared" si="175"/>
        <v>12712.232207369936</v>
      </c>
      <c r="Y219" s="75">
        <f t="shared" si="176"/>
        <v>54.444211884725021</v>
      </c>
      <c r="Z219" s="84">
        <f t="shared" si="177"/>
        <v>52.347087959674539</v>
      </c>
      <c r="AA219" s="83">
        <f t="shared" si="178"/>
        <v>381109.48319307517</v>
      </c>
      <c r="AB219" s="75">
        <f t="shared" si="179"/>
        <v>366429.61571772175</v>
      </c>
      <c r="AC219" s="75">
        <f t="shared" si="164"/>
        <v>16761195.83305084</v>
      </c>
      <c r="AD219" s="75">
        <f t="shared" si="165"/>
        <v>16115575.232124954</v>
      </c>
      <c r="AE219" s="75">
        <f t="shared" si="166"/>
        <v>89505913.420000002</v>
      </c>
      <c r="AF219" s="75">
        <f t="shared" si="167"/>
        <v>88985625.451589555</v>
      </c>
      <c r="AG219" s="75">
        <f t="shared" si="168"/>
        <v>381109.48319307517</v>
      </c>
      <c r="AH219" s="75">
        <f t="shared" si="169"/>
        <v>366429.61571772175</v>
      </c>
      <c r="AI219" s="84">
        <v>7000</v>
      </c>
      <c r="AJ219" s="133"/>
      <c r="AK219" s="134"/>
      <c r="AL219" s="75"/>
      <c r="AM219" s="75"/>
      <c r="AN219" s="134"/>
      <c r="AO219" s="134"/>
      <c r="AP219" s="75"/>
      <c r="AQ219" s="84"/>
    </row>
    <row r="220" spans="1:43" x14ac:dyDescent="0.35">
      <c r="B220" s="5" t="s">
        <v>67</v>
      </c>
      <c r="C220" s="15">
        <v>42.077438000000001</v>
      </c>
      <c r="D220" s="15">
        <v>82.30744</v>
      </c>
      <c r="E220" t="s">
        <v>171</v>
      </c>
      <c r="F220">
        <v>5</v>
      </c>
      <c r="G220" s="15">
        <f>HLOOKUP(Calculations!$E$2,'Prevalence Rates'!$C$3:$BC$249,'Prevalence Rates'!$BD220,FALSE)</f>
        <v>0.21211378317016386</v>
      </c>
      <c r="H220">
        <f>HLOOKUP(Calculations!$E$2,'Population 2016'!$C$3:$BC$249,'Population 2016'!BD220,FALSE)</f>
        <v>36508</v>
      </c>
      <c r="I220">
        <v>0</v>
      </c>
      <c r="J220">
        <f>HLOOKUP(Results!E$4,Targeting!$C$3:$F$249,Targeting!$G220,FALSE)</f>
        <v>7366</v>
      </c>
      <c r="K220" s="89">
        <f>IF(AND(OR(Calculations!$E$2="Orkney Health Board",Calculations!$E$2="Orkney Islands Local Authority"),$F220=1),0,IF(AND(OR(Calculations!$E$2="Shetland Health Board",Calculations!$E$2="Western Isles Health Board",Calculations!$E$2="Shetland Islands Local Authority",Calculations!$E$2="Eilean Siar Local Authority"),OR($F220=1,$F220=5)),0,new_ci(VALUE(LEFT(Options!$B$24,2)),$C220,$E220,$F220,2016,$I220,1,$H220,$G220*$H220,Options!$B$8)))</f>
        <v>30.8210805145</v>
      </c>
      <c r="L220" s="90">
        <f>IF(AND(OR(Calculations!$E$2="Orkney Health Board",Calculations!$E$2="Orkney Islands Local Authority"),$F220=1),0,IF(AND(OR(Calculations!$E$2="Shetland Health Board",Calculations!$E$2="Western Isles Health Board",Calculations!$E$2="Shetland Islands Local Authority",Calculations!$E$2="Eilean Siar Local Authority"),OR($F220=1,$F220=5)),0,new_ci(VALUE(LEFT(Options!$B$24,2)),$C220,$E220,$F220,2016,$I220+$J220,1,$H220,$G220*$H220,Options!$B$8)))</f>
        <v>29.634280906899999</v>
      </c>
      <c r="M220" s="83">
        <f>IF(AND(OR(Calculations!$E$2="Orkney Health Board",Calculations!$E$2="Orkney Islands Local Authority"),$F220=1),0,IF(AND(OR(Calculations!$E$2="Shetland Health Board",Calculations!$E$2="Western Isles Health Board",Calculations!$E$2="Shetland Islands Local Authority",Calculations!$E$2="Eilean Siar Local Authority"),OR($F220=1,$F220=5)),0,new_yllv2(VALUE(LEFT(Options!$B$24,2)),$C220,$D220,$E220,$F220,2016,$I220,1,$H220,$G220*$H220,Options!$B$8)))</f>
        <v>1209.1110502260001</v>
      </c>
      <c r="N220" s="84">
        <f>IF(AND(OR(Calculations!$E$2="Orkney Health Board",Calculations!$E$2="Orkney Islands Local Authority"),$F220=1),0,IF(AND(OR(Calculations!$E$2="Shetland Health Board",Calculations!$E$2="Western Isles Health Board",Calculations!$E$2="Shetland Islands Local Authority",Calculations!$E$2="Eilean Siar Local Authority"),OR($F220=1,$F220=5)),0,new_yllv2(VALUE(LEFT(Options!$B$24,2)),$C220,$D220,$E220,$F220,2016,$I220+$J220,1,$H220,$G220*$H220,Options!$B$8)))</f>
        <v>1162.5528992462</v>
      </c>
      <c r="O220" s="90">
        <f>IF(AND(OR(Calculations!$E$2="Orkney Health Board",Calculations!$E$2="Orkney Islands Local Authority"),$F220=1),0,IF(AND(OR(Calculations!$E$2="Shetland Health Board",Calculations!$E$2="Western Isles Health Board",Calculations!$E$2="Shetland Islands Local Authority",Calculations!$E$2="Eilean Siar Local Authority"),OR($F220=1,$F220=5)),0,hosp_count(VALUE(LEFT(Options!$B$24,2)),$C220,$E220,$F220,2016,$I220,1,$H220,$G220*$H220, Options!$B$8)))</f>
        <v>5314.9930810692003</v>
      </c>
      <c r="P220" s="90">
        <f>IF(AND(OR(Calculations!$E$2="Orkney Health Board",Calculations!$E$2="Orkney Islands Local Authority"),$F220=1),0,IF(AND(OR(Calculations!$E$2="Shetland Health Board",Calculations!$E$2="Western Isles Health Board",Calculations!$E$2="Shetland Islands Local Authority",Calculations!$E$2="Eilean Siar Local Authority"),OR($F220=1,$F220=5)),0,hosp_count(VALUE(LEFT(Options!$B$24,2)),$C220,$E220,$F220,2016,$I220+$J220,1,$H220,$G220*$H220, Options!$B$8)))</f>
        <v>5284.0994132240003</v>
      </c>
      <c r="Q220" s="83">
        <f>IF(AND(OR(Calculations!$E$2="Orkney Health Board",Calculations!$E$2="Orkney Islands Local Authority"),$F220=1),0,IF(AND(OR(Calculations!$E$2="Shetland Health Board",Calculations!$E$2="Western Isles Health Board",Calculations!$E$2="Shetland Islands Local Authority",Calculations!$E$2="Eilean Siar Local Authority"),OR($F220=1,$F220=5)),0,prem_mort(VALUE(LEFT(Options!$B$24,2)),$C220,$E220,$F220,2016,$I220,1,$H220,$G220*$H220,Options!$B$8)))</f>
        <v>30.8210805145</v>
      </c>
      <c r="R220" s="84">
        <f>IF(AND(OR(Calculations!$E$2="Orkney Health Board",Calculations!$E$2="Orkney Islands Local Authority"),$F220=1),0,IF(AND(OR(Calculations!$E$2="Shetland Health Board",Calculations!$E$2="Western Isles Health Board",Calculations!$E$2="Shetland Islands Local Authority",Calculations!$E$2="Eilean Siar Local Authority"),OR($F220=1,$F220=5)),0,prem_mort(VALUE(LEFT(Options!$B$24,2)),$C220,$E220,$F220,2016,$I220+$J220,1,$H220,$G220*$H220,Options!$B$8)))</f>
        <v>29.634280906899999</v>
      </c>
      <c r="S220" s="83">
        <f t="shared" si="170"/>
        <v>84.422812847868968</v>
      </c>
      <c r="T220" s="75">
        <f t="shared" si="171"/>
        <v>81.172019576257256</v>
      </c>
      <c r="U220" s="75">
        <f t="shared" si="172"/>
        <v>3311.9071168675359</v>
      </c>
      <c r="V220" s="75">
        <f t="shared" si="173"/>
        <v>3184.3784903204778</v>
      </c>
      <c r="W220" s="75">
        <f t="shared" si="174"/>
        <v>14558.433990000001</v>
      </c>
      <c r="X220" s="75">
        <f t="shared" si="175"/>
        <v>14473.812351331217</v>
      </c>
      <c r="Y220" s="75">
        <f t="shared" si="176"/>
        <v>84.422812847868968</v>
      </c>
      <c r="Z220" s="84">
        <f t="shared" si="177"/>
        <v>81.172019576257256</v>
      </c>
      <c r="AA220" s="83">
        <f t="shared" si="178"/>
        <v>590959.6899350828</v>
      </c>
      <c r="AB220" s="75">
        <f t="shared" si="179"/>
        <v>568204.13703380083</v>
      </c>
      <c r="AC220" s="75">
        <f t="shared" si="164"/>
        <v>23183349.818072751</v>
      </c>
      <c r="AD220" s="75">
        <f t="shared" si="165"/>
        <v>22290649.432243343</v>
      </c>
      <c r="AE220" s="75">
        <f t="shared" ref="AE220:AE249" si="180">W220*$AI220</f>
        <v>101909037.93000001</v>
      </c>
      <c r="AF220" s="75">
        <f t="shared" ref="AF220:AF249" si="181">X220*$AI220</f>
        <v>101316686.45931852</v>
      </c>
      <c r="AG220" s="75">
        <f t="shared" ref="AG220:AG249" si="182">Y220*$AI220</f>
        <v>590959.6899350828</v>
      </c>
      <c r="AH220" s="75">
        <f t="shared" ref="AH220:AH249" si="183">Z220*$AI220</f>
        <v>568204.13703380083</v>
      </c>
      <c r="AI220" s="84">
        <v>7000</v>
      </c>
      <c r="AJ220" s="133"/>
      <c r="AK220" s="134"/>
      <c r="AL220" s="75"/>
      <c r="AM220" s="75"/>
      <c r="AN220" s="134"/>
      <c r="AO220" s="134"/>
      <c r="AP220" s="75"/>
      <c r="AQ220" s="84"/>
    </row>
    <row r="221" spans="1:43" x14ac:dyDescent="0.35">
      <c r="B221" s="5" t="s">
        <v>68</v>
      </c>
      <c r="C221" s="15">
        <v>47.025772000000003</v>
      </c>
      <c r="D221" s="15">
        <v>82.585769999999997</v>
      </c>
      <c r="E221" t="s">
        <v>171</v>
      </c>
      <c r="F221">
        <v>5</v>
      </c>
      <c r="G221" s="15">
        <f>HLOOKUP(Calculations!$E$2,'Prevalence Rates'!$C$3:$BC$249,'Prevalence Rates'!$BD221,FALSE)</f>
        <v>0.21630747751837842</v>
      </c>
      <c r="H221">
        <f>HLOOKUP(Calculations!$E$2,'Population 2016'!$C$3:$BC$249,'Population 2016'!BD221,FALSE)</f>
        <v>41785</v>
      </c>
      <c r="I221">
        <v>0</v>
      </c>
      <c r="J221">
        <f>HLOOKUP(Results!E$4,Targeting!$C$3:$F$249,Targeting!$G221,FALSE)</f>
        <v>8431</v>
      </c>
      <c r="K221" s="89">
        <f>IF(AND(OR(Calculations!$E$2="Orkney Health Board",Calculations!$E$2="Orkney Islands Local Authority"),$F221=1),0,IF(AND(OR(Calculations!$E$2="Shetland Health Board",Calculations!$E$2="Western Isles Health Board",Calculations!$E$2="Shetland Islands Local Authority",Calculations!$E$2="Eilean Siar Local Authority"),OR($F221=1,$F221=5)),0,new_ci(VALUE(LEFT(Options!$B$24,2)),$C221,$E221,$F221,2016,$I221,1,$H221,$G221*$H221,Options!$B$8)))</f>
        <v>53.723144802299998</v>
      </c>
      <c r="L221" s="90">
        <f>IF(AND(OR(Calculations!$E$2="Orkney Health Board",Calculations!$E$2="Orkney Islands Local Authority"),$F221=1),0,IF(AND(OR(Calculations!$E$2="Shetland Health Board",Calculations!$E$2="Western Isles Health Board",Calculations!$E$2="Shetland Islands Local Authority",Calculations!$E$2="Eilean Siar Local Authority"),OR($F221=1,$F221=5)),0,new_ci(VALUE(LEFT(Options!$B$24,2)),$C221,$E221,$F221,2016,$I221+$J221,1,$H221,$G221*$H221,Options!$B$8)))</f>
        <v>51.6610646862</v>
      </c>
      <c r="M221" s="83">
        <f>IF(AND(OR(Calculations!$E$2="Orkney Health Board",Calculations!$E$2="Orkney Islands Local Authority"),$F221=1),0,IF(AND(OR(Calculations!$E$2="Shetland Health Board",Calculations!$E$2="Western Isles Health Board",Calculations!$E$2="Shetland Islands Local Authority",Calculations!$E$2="Eilean Siar Local Authority"),OR($F221=1,$F221=5)),0,new_yllv2(VALUE(LEFT(Options!$B$24,2)),$C221,$D221,$E221,$F221,2016,$I221,1,$H221,$G221*$H221,Options!$B$8)))</f>
        <v>1856.6717769212</v>
      </c>
      <c r="N221" s="84">
        <f>IF(AND(OR(Calculations!$E$2="Orkney Health Board",Calculations!$E$2="Orkney Islands Local Authority"),$F221=1),0,IF(AND(OR(Calculations!$E$2="Shetland Health Board",Calculations!$E$2="Western Isles Health Board",Calculations!$E$2="Shetland Islands Local Authority",Calculations!$E$2="Eilean Siar Local Authority"),OR($F221=1,$F221=5)),0,new_yllv2(VALUE(LEFT(Options!$B$24,2)),$C221,$D221,$E221,$F221,2016,$I221+$J221,1,$H221,$G221*$H221,Options!$B$8)))</f>
        <v>1785.4062922328999</v>
      </c>
      <c r="O221" s="90">
        <f>IF(AND(OR(Calculations!$E$2="Orkney Health Board",Calculations!$E$2="Orkney Islands Local Authority"),$F221=1),0,IF(AND(OR(Calculations!$E$2="Shetland Health Board",Calculations!$E$2="Western Isles Health Board",Calculations!$E$2="Shetland Islands Local Authority",Calculations!$E$2="Eilean Siar Local Authority"),OR($F221=1,$F221=5)),0,hosp_count(VALUE(LEFT(Options!$B$24,2)),$C221,$E221,$F221,2016,$I221,1,$H221,$G221*$H221, Options!$B$8)))</f>
        <v>6889.5555642705003</v>
      </c>
      <c r="P221" s="90">
        <f>IF(AND(OR(Calculations!$E$2="Orkney Health Board",Calculations!$E$2="Orkney Islands Local Authority"),$F221=1),0,IF(AND(OR(Calculations!$E$2="Shetland Health Board",Calculations!$E$2="Western Isles Health Board",Calculations!$E$2="Shetland Islands Local Authority",Calculations!$E$2="Eilean Siar Local Authority"),OR($F221=1,$F221=5)),0,hosp_count(VALUE(LEFT(Options!$B$24,2)),$C221,$E221,$F221,2016,$I221+$J221,1,$H221,$G221*$H221, Options!$B$8)))</f>
        <v>6849.5570789270996</v>
      </c>
      <c r="Q221" s="83">
        <f>IF(AND(OR(Calculations!$E$2="Orkney Health Board",Calculations!$E$2="Orkney Islands Local Authority"),$F221=1),0,IF(AND(OR(Calculations!$E$2="Shetland Health Board",Calculations!$E$2="Western Isles Health Board",Calculations!$E$2="Shetland Islands Local Authority",Calculations!$E$2="Eilean Siar Local Authority"),OR($F221=1,$F221=5)),0,prem_mort(VALUE(LEFT(Options!$B$24,2)),$C221,$E221,$F221,2016,$I221,1,$H221,$G221*$H221,Options!$B$8)))</f>
        <v>53.723144802299998</v>
      </c>
      <c r="R221" s="84">
        <f>IF(AND(OR(Calculations!$E$2="Orkney Health Board",Calculations!$E$2="Orkney Islands Local Authority"),$F221=1),0,IF(AND(OR(Calculations!$E$2="Shetland Health Board",Calculations!$E$2="Western Isles Health Board",Calculations!$E$2="Shetland Islands Local Authority",Calculations!$E$2="Eilean Siar Local Authority"),OR($F221=1,$F221=5)),0,prem_mort(VALUE(LEFT(Options!$B$24,2)),$C221,$E221,$F221,2016,$I221+$J221,1,$H221,$G221*$H221,Options!$B$8)))</f>
        <v>51.6610646862</v>
      </c>
      <c r="S221" s="83">
        <f t="shared" si="170"/>
        <v>128.57040756802681</v>
      </c>
      <c r="T221" s="75">
        <f t="shared" si="171"/>
        <v>123.63543062390811</v>
      </c>
      <c r="U221" s="75">
        <f t="shared" si="172"/>
        <v>4443.3930284101953</v>
      </c>
      <c r="V221" s="75">
        <f t="shared" si="173"/>
        <v>4272.8402350913002</v>
      </c>
      <c r="W221" s="75">
        <f t="shared" si="174"/>
        <v>16488.10713</v>
      </c>
      <c r="X221" s="75">
        <f t="shared" si="175"/>
        <v>16392.382622776353</v>
      </c>
      <c r="Y221" s="75">
        <f t="shared" si="176"/>
        <v>128.57040756802681</v>
      </c>
      <c r="Z221" s="84">
        <f t="shared" si="177"/>
        <v>123.63543062390811</v>
      </c>
      <c r="AA221" s="83">
        <f t="shared" si="178"/>
        <v>899992.85297618771</v>
      </c>
      <c r="AB221" s="75">
        <f t="shared" si="179"/>
        <v>865448.01436735678</v>
      </c>
      <c r="AC221" s="75">
        <f t="shared" si="164"/>
        <v>31103751.198871367</v>
      </c>
      <c r="AD221" s="75">
        <f t="shared" si="165"/>
        <v>29909881.645639103</v>
      </c>
      <c r="AE221" s="75">
        <f t="shared" si="180"/>
        <v>115416749.91</v>
      </c>
      <c r="AF221" s="75">
        <f t="shared" si="181"/>
        <v>114746678.35943447</v>
      </c>
      <c r="AG221" s="75">
        <f t="shared" si="182"/>
        <v>899992.85297618771</v>
      </c>
      <c r="AH221" s="75">
        <f t="shared" si="183"/>
        <v>865448.01436735678</v>
      </c>
      <c r="AI221" s="84">
        <v>7000</v>
      </c>
      <c r="AJ221" s="133"/>
      <c r="AK221" s="134"/>
      <c r="AL221" s="75"/>
      <c r="AM221" s="75"/>
      <c r="AN221" s="134"/>
      <c r="AO221" s="134"/>
      <c r="AP221" s="75"/>
      <c r="AQ221" s="84"/>
    </row>
    <row r="222" spans="1:43" x14ac:dyDescent="0.35">
      <c r="B222" s="5" t="s">
        <v>69</v>
      </c>
      <c r="C222" s="15">
        <v>51.990825999999998</v>
      </c>
      <c r="D222" s="15">
        <v>82.980829999999997</v>
      </c>
      <c r="E222" t="s">
        <v>171</v>
      </c>
      <c r="F222">
        <v>5</v>
      </c>
      <c r="G222" s="15">
        <f>HLOOKUP(Calculations!$E$2,'Prevalence Rates'!$C$3:$BC$249,'Prevalence Rates'!$BD222,FALSE)</f>
        <v>0.21630747751837842</v>
      </c>
      <c r="H222">
        <f>HLOOKUP(Calculations!$E$2,'Population 2016'!$C$3:$BC$249,'Population 2016'!BD222,FALSE)</f>
        <v>42428</v>
      </c>
      <c r="I222">
        <v>0</v>
      </c>
      <c r="J222">
        <f>HLOOKUP(Results!E$4,Targeting!$C$3:$F$249,Targeting!$G222,FALSE)</f>
        <v>8561</v>
      </c>
      <c r="K222" s="89">
        <f>IF(AND(OR(Calculations!$E$2="Orkney Health Board",Calculations!$E$2="Orkney Islands Local Authority"),$F222=1),0,IF(AND(OR(Calculations!$E$2="Shetland Health Board",Calculations!$E$2="Western Isles Health Board",Calculations!$E$2="Shetland Islands Local Authority",Calculations!$E$2="Eilean Siar Local Authority"),OR($F222=1,$F222=5)),0,new_ci(VALUE(LEFT(Options!$B$24,2)),$C222,$E222,$F222,2016,$I222,1,$H222,$G222*$H222,Options!$B$8)))</f>
        <v>83.183614588899999</v>
      </c>
      <c r="L222" s="90">
        <f>IF(AND(OR(Calculations!$E$2="Orkney Health Board",Calculations!$E$2="Orkney Islands Local Authority"),$F222=1),0,IF(AND(OR(Calculations!$E$2="Shetland Health Board",Calculations!$E$2="Western Isles Health Board",Calculations!$E$2="Shetland Islands Local Authority",Calculations!$E$2="Eilean Siar Local Authority"),OR($F222=1,$F222=5)),0,new_ci(VALUE(LEFT(Options!$B$24,2)),$C222,$E222,$F222,2016,$I222+$J222,1,$H222,$G222*$H222,Options!$B$8)))</f>
        <v>79.9925737513</v>
      </c>
      <c r="M222" s="83">
        <f>IF(AND(OR(Calculations!$E$2="Orkney Health Board",Calculations!$E$2="Orkney Islands Local Authority"),$F222=1),0,IF(AND(OR(Calculations!$E$2="Shetland Health Board",Calculations!$E$2="Western Isles Health Board",Calculations!$E$2="Shetland Islands Local Authority",Calculations!$E$2="Eilean Siar Local Authority"),OR($F222=1,$F222=5)),0,new_yllv2(VALUE(LEFT(Options!$B$24,2)),$C222,$D222,$E222,$F222,2016,$I222,1,$H222,$G222*$H222,Options!$B$8)))</f>
        <v>2494.6769342555999</v>
      </c>
      <c r="N222" s="84">
        <f>IF(AND(OR(Calculations!$E$2="Orkney Health Board",Calculations!$E$2="Orkney Islands Local Authority"),$F222=1),0,IF(AND(OR(Calculations!$E$2="Shetland Health Board",Calculations!$E$2="Western Isles Health Board",Calculations!$E$2="Shetland Islands Local Authority",Calculations!$E$2="Eilean Siar Local Authority"),OR($F222=1,$F222=5)),0,new_yllv2(VALUE(LEFT(Options!$B$24,2)),$C222,$D222,$E222,$F222,2016,$I222+$J222,1,$H222,$G222*$H222,Options!$B$8)))</f>
        <v>2398.9776067717999</v>
      </c>
      <c r="O222" s="90">
        <f>IF(AND(OR(Calculations!$E$2="Orkney Health Board",Calculations!$E$2="Orkney Islands Local Authority"),$F222=1),0,IF(AND(OR(Calculations!$E$2="Shetland Health Board",Calculations!$E$2="Western Isles Health Board",Calculations!$E$2="Shetland Islands Local Authority",Calculations!$E$2="Eilean Siar Local Authority"),OR($F222=1,$F222=5)),0,hosp_count(VALUE(LEFT(Options!$B$24,2)),$C222,$E222,$F222,2016,$I222,1,$H222,$G222*$H222, Options!$B$8)))</f>
        <v>7926.1475104580004</v>
      </c>
      <c r="P222" s="90">
        <f>IF(AND(OR(Calculations!$E$2="Orkney Health Board",Calculations!$E$2="Orkney Islands Local Authority"),$F222=1),0,IF(AND(OR(Calculations!$E$2="Shetland Health Board",Calculations!$E$2="Western Isles Health Board",Calculations!$E$2="Shetland Islands Local Authority",Calculations!$E$2="Eilean Siar Local Authority"),OR($F222=1,$F222=5)),0,hosp_count(VALUE(LEFT(Options!$B$24,2)),$C222,$E222,$F222,2016,$I222+$J222,1,$H222,$G222*$H222, Options!$B$8)))</f>
        <v>7880.1295098977998</v>
      </c>
      <c r="Q222" s="83">
        <f>IF(AND(OR(Calculations!$E$2="Orkney Health Board",Calculations!$E$2="Orkney Islands Local Authority"),$F222=1),0,IF(AND(OR(Calculations!$E$2="Shetland Health Board",Calculations!$E$2="Western Isles Health Board",Calculations!$E$2="Shetland Islands Local Authority",Calculations!$E$2="Eilean Siar Local Authority"),OR($F222=1,$F222=5)),0,prem_mort(VALUE(LEFT(Options!$B$24,2)),$C222,$E222,$F222,2016,$I222,1,$H222,$G222*$H222,Options!$B$8)))</f>
        <v>83.183614588899999</v>
      </c>
      <c r="R222" s="84">
        <f>IF(AND(OR(Calculations!$E$2="Orkney Health Board",Calculations!$E$2="Orkney Islands Local Authority"),$F222=1),0,IF(AND(OR(Calculations!$E$2="Shetland Health Board",Calculations!$E$2="Western Isles Health Board",Calculations!$E$2="Shetland Islands Local Authority",Calculations!$E$2="Eilean Siar Local Authority"),OR($F222=1,$F222=5)),0,prem_mort(VALUE(LEFT(Options!$B$24,2)),$C222,$E222,$F222,2016,$I222+$J222,1,$H222,$G222*$H222,Options!$B$8)))</f>
        <v>79.9925737513</v>
      </c>
      <c r="S222" s="83">
        <f t="shared" si="170"/>
        <v>196.05829779603093</v>
      </c>
      <c r="T222" s="75">
        <f t="shared" si="171"/>
        <v>188.53722483100782</v>
      </c>
      <c r="U222" s="75">
        <f t="shared" si="172"/>
        <v>5879.7891351362305</v>
      </c>
      <c r="V222" s="75">
        <f t="shared" si="173"/>
        <v>5654.232126830866</v>
      </c>
      <c r="W222" s="75">
        <f t="shared" si="174"/>
        <v>18681.407350000001</v>
      </c>
      <c r="X222" s="75">
        <f t="shared" si="175"/>
        <v>18572.945955260206</v>
      </c>
      <c r="Y222" s="75">
        <f t="shared" si="176"/>
        <v>196.05829779603093</v>
      </c>
      <c r="Z222" s="84">
        <f t="shared" si="177"/>
        <v>188.53722483100782</v>
      </c>
      <c r="AA222" s="83">
        <f t="shared" si="178"/>
        <v>1372408.0845722165</v>
      </c>
      <c r="AB222" s="75">
        <f t="shared" si="179"/>
        <v>1319760.5738170547</v>
      </c>
      <c r="AC222" s="75">
        <f t="shared" si="164"/>
        <v>41158523.945953615</v>
      </c>
      <c r="AD222" s="75">
        <f t="shared" si="165"/>
        <v>39579624.887816064</v>
      </c>
      <c r="AE222" s="75">
        <f t="shared" si="180"/>
        <v>130769851.45</v>
      </c>
      <c r="AF222" s="75">
        <f t="shared" si="181"/>
        <v>130010621.68682145</v>
      </c>
      <c r="AG222" s="75">
        <f t="shared" si="182"/>
        <v>1372408.0845722165</v>
      </c>
      <c r="AH222" s="75">
        <f t="shared" si="183"/>
        <v>1319760.5738170547</v>
      </c>
      <c r="AI222" s="84">
        <v>7000</v>
      </c>
      <c r="AJ222" s="133"/>
      <c r="AK222" s="134"/>
      <c r="AL222" s="75"/>
      <c r="AM222" s="75"/>
      <c r="AN222" s="134"/>
      <c r="AO222" s="134"/>
      <c r="AP222" s="75"/>
      <c r="AQ222" s="84"/>
    </row>
    <row r="223" spans="1:43" x14ac:dyDescent="0.35">
      <c r="B223" s="5" t="s">
        <v>70</v>
      </c>
      <c r="C223" s="15">
        <v>56.953040999999999</v>
      </c>
      <c r="D223" s="15">
        <v>83.473039999999997</v>
      </c>
      <c r="E223" t="s">
        <v>171</v>
      </c>
      <c r="F223">
        <v>5</v>
      </c>
      <c r="G223" s="15">
        <f>HLOOKUP(Calculations!$E$2,'Prevalence Rates'!$C$3:$BC$249,'Prevalence Rates'!$BD223,FALSE)</f>
        <v>0.23867298450194444</v>
      </c>
      <c r="H223">
        <f>HLOOKUP(Calculations!$E$2,'Population 2016'!$C$3:$BC$249,'Population 2016'!BD223,FALSE)</f>
        <v>38314</v>
      </c>
      <c r="I223">
        <v>0</v>
      </c>
      <c r="J223">
        <f>HLOOKUP(Results!E$4,Targeting!$C$3:$F$249,Targeting!$G223,FALSE)</f>
        <v>7731</v>
      </c>
      <c r="K223" s="89">
        <f>IF(AND(OR(Calculations!$E$2="Orkney Health Board",Calculations!$E$2="Orkney Islands Local Authority"),$F223=1),0,IF(AND(OR(Calculations!$E$2="Shetland Health Board",Calculations!$E$2="Western Isles Health Board",Calculations!$E$2="Shetland Islands Local Authority",Calculations!$E$2="Eilean Siar Local Authority"),OR($F223=1,$F223=5)),0,new_ci(VALUE(LEFT(Options!$B$24,2)),$C223,$E223,$F223,2016,$I223,1,$H223,$G223*$H223,Options!$B$8)))</f>
        <v>114.49781462999999</v>
      </c>
      <c r="L223" s="90">
        <f>IF(AND(OR(Calculations!$E$2="Orkney Health Board",Calculations!$E$2="Orkney Islands Local Authority"),$F223=1),0,IF(AND(OR(Calculations!$E$2="Shetland Health Board",Calculations!$E$2="Western Isles Health Board",Calculations!$E$2="Shetland Islands Local Authority",Calculations!$E$2="Eilean Siar Local Authority"),OR($F223=1,$F223=5)),0,new_ci(VALUE(LEFT(Options!$B$24,2)),$C223,$E223,$F223,2016,$I223+$J223,1,$H223,$G223*$H223,Options!$B$8)))</f>
        <v>110.1744446088</v>
      </c>
      <c r="M223" s="83">
        <f>IF(AND(OR(Calculations!$E$2="Orkney Health Board",Calculations!$E$2="Orkney Islands Local Authority"),$F223=1),0,IF(AND(OR(Calculations!$E$2="Shetland Health Board",Calculations!$E$2="Western Isles Health Board",Calculations!$E$2="Shetland Islands Local Authority",Calculations!$E$2="Eilean Siar Local Authority"),OR($F223=1,$F223=5)),0,new_yllv2(VALUE(LEFT(Options!$B$24,2)),$C223,$D223,$E223,$F223,2016,$I223,1,$H223,$G223*$H223,Options!$B$8)))</f>
        <v>2921.9841148597998</v>
      </c>
      <c r="N223" s="84">
        <f>IF(AND(OR(Calculations!$E$2="Orkney Health Board",Calculations!$E$2="Orkney Islands Local Authority"),$F223=1),0,IF(AND(OR(Calculations!$E$2="Shetland Health Board",Calculations!$E$2="Western Isles Health Board",Calculations!$E$2="Shetland Islands Local Authority",Calculations!$E$2="Eilean Siar Local Authority"),OR($F223=1,$F223=5)),0,new_yllv2(VALUE(LEFT(Options!$B$24,2)),$C223,$D223,$E223,$F223,2016,$I223+$J223,1,$H223,$G223*$H223,Options!$B$8)))</f>
        <v>2811.6517162421001</v>
      </c>
      <c r="O223" s="90">
        <f>IF(AND(OR(Calculations!$E$2="Orkney Health Board",Calculations!$E$2="Orkney Islands Local Authority"),$F223=1),0,IF(AND(OR(Calculations!$E$2="Shetland Health Board",Calculations!$E$2="Western Isles Health Board",Calculations!$E$2="Shetland Islands Local Authority",Calculations!$E$2="Eilean Siar Local Authority"),OR($F223=1,$F223=5)),0,hosp_count(VALUE(LEFT(Options!$B$24,2)),$C223,$E223,$F223,2016,$I223,1,$H223,$G223*$H223, Options!$B$8)))</f>
        <v>8109.1411843690003</v>
      </c>
      <c r="P223" s="90">
        <f>IF(AND(OR(Calculations!$E$2="Orkney Health Board",Calculations!$E$2="Orkney Islands Local Authority"),$F223=1),0,IF(AND(OR(Calculations!$E$2="Shetland Health Board",Calculations!$E$2="Western Isles Health Board",Calculations!$E$2="Shetland Islands Local Authority",Calculations!$E$2="Eilean Siar Local Authority"),OR($F223=1,$F223=5)),0,hosp_count(VALUE(LEFT(Options!$B$24,2)),$C223,$E223,$F223,2016,$I223+$J223,1,$H223,$G223*$H223, Options!$B$8)))</f>
        <v>8062.3640137477996</v>
      </c>
      <c r="Q223" s="83">
        <f>IF(AND(OR(Calculations!$E$2="Orkney Health Board",Calculations!$E$2="Orkney Islands Local Authority"),$F223=1),0,IF(AND(OR(Calculations!$E$2="Shetland Health Board",Calculations!$E$2="Western Isles Health Board",Calculations!$E$2="Shetland Islands Local Authority",Calculations!$E$2="Eilean Siar Local Authority"),OR($F223=1,$F223=5)),0,prem_mort(VALUE(LEFT(Options!$B$24,2)),$C223,$E223,$F223,2016,$I223,1,$H223,$G223*$H223,Options!$B$8)))</f>
        <v>114.49781462999999</v>
      </c>
      <c r="R223" s="84">
        <f>IF(AND(OR(Calculations!$E$2="Orkney Health Board",Calculations!$E$2="Orkney Islands Local Authority"),$F223=1),0,IF(AND(OR(Calculations!$E$2="Shetland Health Board",Calculations!$E$2="Western Isles Health Board",Calculations!$E$2="Shetland Islands Local Authority",Calculations!$E$2="Eilean Siar Local Authority"),OR($F223=1,$F223=5)),0,prem_mort(VALUE(LEFT(Options!$B$24,2)),$C223,$E223,$F223,2016,$I223+$J223,1,$H223,$G223*$H223,Options!$B$8)))</f>
        <v>110.1744446088</v>
      </c>
      <c r="S223" s="83">
        <f t="shared" si="170"/>
        <v>298.84067085138588</v>
      </c>
      <c r="T223" s="75">
        <f t="shared" si="171"/>
        <v>287.55662318943467</v>
      </c>
      <c r="U223" s="75">
        <f t="shared" si="172"/>
        <v>7626.4136212867352</v>
      </c>
      <c r="V223" s="75">
        <f t="shared" si="173"/>
        <v>7338.4447362376677</v>
      </c>
      <c r="W223" s="75">
        <f t="shared" si="174"/>
        <v>21164.955850000002</v>
      </c>
      <c r="X223" s="75">
        <f t="shared" si="175"/>
        <v>21042.866873069372</v>
      </c>
      <c r="Y223" s="75">
        <f t="shared" si="176"/>
        <v>298.84067085138588</v>
      </c>
      <c r="Z223" s="84">
        <f t="shared" si="177"/>
        <v>287.55662318943467</v>
      </c>
      <c r="AA223" s="83">
        <f t="shared" si="178"/>
        <v>1942464.3605340081</v>
      </c>
      <c r="AB223" s="75">
        <f t="shared" si="179"/>
        <v>1869118.0507313253</v>
      </c>
      <c r="AC223" s="75">
        <f t="shared" si="164"/>
        <v>49571688.538363777</v>
      </c>
      <c r="AD223" s="75">
        <f t="shared" si="165"/>
        <v>47699890.785544842</v>
      </c>
      <c r="AE223" s="75">
        <f t="shared" si="180"/>
        <v>137572213.02500001</v>
      </c>
      <c r="AF223" s="75">
        <f t="shared" si="181"/>
        <v>136778634.67495093</v>
      </c>
      <c r="AG223" s="75">
        <f t="shared" si="182"/>
        <v>1942464.3605340081</v>
      </c>
      <c r="AH223" s="75">
        <f t="shared" si="183"/>
        <v>1869118.0507313253</v>
      </c>
      <c r="AI223" s="84">
        <v>6500</v>
      </c>
      <c r="AJ223" s="133"/>
      <c r="AK223" s="134"/>
      <c r="AL223" s="75"/>
      <c r="AM223" s="75"/>
      <c r="AN223" s="134"/>
      <c r="AO223" s="134"/>
      <c r="AP223" s="75"/>
      <c r="AQ223" s="84"/>
    </row>
    <row r="224" spans="1:43" x14ac:dyDescent="0.35">
      <c r="B224" s="5" t="s">
        <v>71</v>
      </c>
      <c r="C224" s="15">
        <v>61.947387999999997</v>
      </c>
      <c r="D224" s="15">
        <v>84.167389999999997</v>
      </c>
      <c r="E224" t="s">
        <v>171</v>
      </c>
      <c r="F224">
        <v>5</v>
      </c>
      <c r="G224" s="15">
        <f>HLOOKUP(Calculations!$E$2,'Prevalence Rates'!$C$3:$BC$249,'Prevalence Rates'!$BD224,FALSE)</f>
        <v>0.23867298450194444</v>
      </c>
      <c r="H224">
        <f>HLOOKUP(Calculations!$E$2,'Population 2016'!$C$3:$BC$249,'Population 2016'!BD224,FALSE)</f>
        <v>33644</v>
      </c>
      <c r="I224">
        <v>0</v>
      </c>
      <c r="J224">
        <f>HLOOKUP(Results!E$4,Targeting!$C$3:$F$249,Targeting!$G224,FALSE)</f>
        <v>6789</v>
      </c>
      <c r="K224" s="89">
        <f>IF(AND(OR(Calculations!$E$2="Orkney Health Board",Calculations!$E$2="Orkney Islands Local Authority"),$F224=1),0,IF(AND(OR(Calculations!$E$2="Shetland Health Board",Calculations!$E$2="Western Isles Health Board",Calculations!$E$2="Shetland Islands Local Authority",Calculations!$E$2="Eilean Siar Local Authority"),OR($F224=1,$F224=5)),0,new_ci(VALUE(LEFT(Options!$B$24,2)),$C224,$E224,$F224,2016,$I224,1,$H224,$G224*$H224,Options!$B$8)))</f>
        <v>153.62445491099999</v>
      </c>
      <c r="L224" s="90">
        <f>IF(AND(OR(Calculations!$E$2="Orkney Health Board",Calculations!$E$2="Orkney Islands Local Authority"),$F224=1),0,IF(AND(OR(Calculations!$E$2="Shetland Health Board",Calculations!$E$2="Western Isles Health Board",Calculations!$E$2="Shetland Islands Local Authority",Calculations!$E$2="Eilean Siar Local Authority"),OR($F224=1,$F224=5)),0,new_ci(VALUE(LEFT(Options!$B$24,2)),$C224,$E224,$F224,2016,$I224+$J224,1,$H224,$G224*$H224,Options!$B$8)))</f>
        <v>147.83143311929999</v>
      </c>
      <c r="M224" s="83">
        <f>IF(AND(OR(Calculations!$E$2="Orkney Health Board",Calculations!$E$2="Orkney Islands Local Authority"),$F224=1),0,IF(AND(OR(Calculations!$E$2="Shetland Health Board",Calculations!$E$2="Western Isles Health Board",Calculations!$E$2="Shetland Islands Local Authority",Calculations!$E$2="Eilean Siar Local Authority"),OR($F224=1,$F224=5)),0,new_yllv2(VALUE(LEFT(Options!$B$24,2)),$C224,$D224,$E224,$F224,2016,$I224,1,$H224,$G224*$H224,Options!$B$8)))</f>
        <v>3259.9112404603002</v>
      </c>
      <c r="N224" s="84">
        <f>IF(AND(OR(Calculations!$E$2="Orkney Health Board",Calculations!$E$2="Orkney Islands Local Authority"),$F224=1),0,IF(AND(OR(Calculations!$E$2="Shetland Health Board",Calculations!$E$2="Western Isles Health Board",Calculations!$E$2="Shetland Islands Local Authority",Calculations!$E$2="Eilean Siar Local Authority"),OR($F224=1,$F224=5)),0,new_yllv2(VALUE(LEFT(Options!$B$24,2)),$C224,$D224,$E224,$F224,2016,$I224+$J224,1,$H224,$G224*$H224,Options!$B$8)))</f>
        <v>3136.9833064544</v>
      </c>
      <c r="O224" s="90">
        <f>IF(AND(OR(Calculations!$E$2="Orkney Health Board",Calculations!$E$2="Orkney Islands Local Authority"),$F224=1),0,IF(AND(OR(Calculations!$E$2="Shetland Health Board",Calculations!$E$2="Western Isles Health Board",Calculations!$E$2="Shetland Islands Local Authority",Calculations!$E$2="Eilean Siar Local Authority"),OR($F224=1,$F224=5)),0,hosp_count(VALUE(LEFT(Options!$B$24,2)),$C224,$E224,$F224,2016,$I224,1,$H224,$G224*$H224, Options!$B$8)))</f>
        <v>8073.9077134924</v>
      </c>
      <c r="P224" s="90">
        <f>IF(AND(OR(Calculations!$E$2="Orkney Health Board",Calculations!$E$2="Orkney Islands Local Authority"),$F224=1),0,IF(AND(OR(Calculations!$E$2="Shetland Health Board",Calculations!$E$2="Western Isles Health Board",Calculations!$E$2="Shetland Islands Local Authority",Calculations!$E$2="Eilean Siar Local Authority"),OR($F224=1,$F224=5)),0,hosp_count(VALUE(LEFT(Options!$B$24,2)),$C224,$E224,$F224,2016,$I224+$J224,1,$H224,$G224*$H224, Options!$B$8)))</f>
        <v>8027.3316400828999</v>
      </c>
      <c r="Q224" s="83">
        <f>IF(AND(OR(Calculations!$E$2="Orkney Health Board",Calculations!$E$2="Orkney Islands Local Authority"),$F224=1),0,IF(AND(OR(Calculations!$E$2="Shetland Health Board",Calculations!$E$2="Western Isles Health Board",Calculations!$E$2="Shetland Islands Local Authority",Calculations!$E$2="Eilean Siar Local Authority"),OR($F224=1,$F224=5)),0,prem_mort(VALUE(LEFT(Options!$B$24,2)),$C224,$E224,$F224,2016,$I224,1,$H224,$G224*$H224,Options!$B$8)))</f>
        <v>153.62445491099999</v>
      </c>
      <c r="R224" s="84">
        <f>IF(AND(OR(Calculations!$E$2="Orkney Health Board",Calculations!$E$2="Orkney Islands Local Authority"),$F224=1),0,IF(AND(OR(Calculations!$E$2="Shetland Health Board",Calculations!$E$2="Western Isles Health Board",Calculations!$E$2="Shetland Islands Local Authority",Calculations!$E$2="Eilean Siar Local Authority"),OR($F224=1,$F224=5)),0,prem_mort(VALUE(LEFT(Options!$B$24,2)),$C224,$E224,$F224,2016,$I224+$J224,1,$H224,$G224*$H224,Options!$B$8)))</f>
        <v>147.83143311929999</v>
      </c>
      <c r="S224" s="83">
        <f t="shared" si="170"/>
        <v>456.61768788194024</v>
      </c>
      <c r="T224" s="75">
        <f t="shared" si="171"/>
        <v>439.39909974824633</v>
      </c>
      <c r="U224" s="75">
        <f t="shared" si="172"/>
        <v>9689.4282500900626</v>
      </c>
      <c r="V224" s="75">
        <f t="shared" si="173"/>
        <v>9324.0497754559492</v>
      </c>
      <c r="W224" s="75">
        <f t="shared" si="174"/>
        <v>23998.06121</v>
      </c>
      <c r="X224" s="75">
        <f t="shared" si="175"/>
        <v>23859.623231728983</v>
      </c>
      <c r="Y224" s="75">
        <f t="shared" si="176"/>
        <v>456.61768788194024</v>
      </c>
      <c r="Z224" s="84">
        <f t="shared" si="177"/>
        <v>439.39909974824633</v>
      </c>
      <c r="AA224" s="83">
        <f t="shared" si="178"/>
        <v>2739706.1272916417</v>
      </c>
      <c r="AB224" s="75">
        <f t="shared" si="179"/>
        <v>2636394.5984894778</v>
      </c>
      <c r="AC224" s="75">
        <f t="shared" si="164"/>
        <v>58136569.500540376</v>
      </c>
      <c r="AD224" s="75">
        <f t="shared" si="165"/>
        <v>55944298.652735695</v>
      </c>
      <c r="AE224" s="75">
        <f t="shared" si="180"/>
        <v>143988367.25999999</v>
      </c>
      <c r="AF224" s="75">
        <f t="shared" si="181"/>
        <v>143157739.39037389</v>
      </c>
      <c r="AG224" s="75">
        <f t="shared" si="182"/>
        <v>2739706.1272916417</v>
      </c>
      <c r="AH224" s="75">
        <f t="shared" si="183"/>
        <v>2636394.5984894778</v>
      </c>
      <c r="AI224" s="84">
        <v>6000</v>
      </c>
      <c r="AJ224" s="133"/>
      <c r="AK224" s="134"/>
      <c r="AL224" s="75"/>
      <c r="AM224" s="75"/>
      <c r="AN224" s="134"/>
      <c r="AO224" s="134"/>
      <c r="AP224" s="75"/>
      <c r="AQ224" s="84"/>
    </row>
    <row r="225" spans="2:43" x14ac:dyDescent="0.35">
      <c r="B225" s="5" t="s">
        <v>72</v>
      </c>
      <c r="C225" s="15">
        <v>67.063927000000007</v>
      </c>
      <c r="D225" s="15">
        <v>85.193929999999995</v>
      </c>
      <c r="E225" t="s">
        <v>171</v>
      </c>
      <c r="F225">
        <v>5</v>
      </c>
      <c r="G225" s="15">
        <f>HLOOKUP(Calculations!$E$2,'Prevalence Rates'!$C$3:$BC$249,'Prevalence Rates'!$BD225,FALSE)</f>
        <v>0.23121509615156344</v>
      </c>
      <c r="H225">
        <f>HLOOKUP(Calculations!$E$2,'Population 2016'!$C$3:$BC$249,'Population 2016'!BD225,FALSE)</f>
        <v>33766</v>
      </c>
      <c r="I225">
        <v>0</v>
      </c>
      <c r="J225">
        <f>HLOOKUP(Results!E$4,Targeting!$C$3:$F$249,Targeting!$G225,FALSE)</f>
        <v>6813</v>
      </c>
      <c r="K225" s="89">
        <f>IF(AND(OR(Calculations!$E$2="Orkney Health Board",Calculations!$E$2="Orkney Islands Local Authority"),$F225=1),0,IF(AND(OR(Calculations!$E$2="Shetland Health Board",Calculations!$E$2="Western Isles Health Board",Calculations!$E$2="Shetland Islands Local Authority",Calculations!$E$2="Eilean Siar Local Authority"),OR($F225=1,$F225=5)),0,new_ci(VALUE(LEFT(Options!$B$24,2)),$C225,$E225,$F225,2016,$I225,1,$H225,$G225*$H225,Options!$B$8)))</f>
        <v>237.92884755079999</v>
      </c>
      <c r="L225" s="90">
        <f>IF(AND(OR(Calculations!$E$2="Orkney Health Board",Calculations!$E$2="Orkney Islands Local Authority"),$F225=1),0,IF(AND(OR(Calculations!$E$2="Shetland Health Board",Calculations!$E$2="Western Isles Health Board",Calculations!$E$2="Shetland Islands Local Authority",Calculations!$E$2="Eilean Siar Local Authority"),OR($F225=1,$F225=5)),0,new_ci(VALUE(LEFT(Options!$B$24,2)),$C225,$E225,$F225,2016,$I225+$J225,1,$H225,$G225*$H225,Options!$B$8)))</f>
        <v>228.9330120857</v>
      </c>
      <c r="M225" s="83">
        <f>IF(AND(OR(Calculations!$E$2="Orkney Health Board",Calculations!$E$2="Orkney Islands Local Authority"),$F225=1),0,IF(AND(OR(Calculations!$E$2="Shetland Health Board",Calculations!$E$2="Western Isles Health Board",Calculations!$E$2="Shetland Islands Local Authority",Calculations!$E$2="Eilean Siar Local Authority"),OR($F225=1,$F225=5)),0,new_yllv2(VALUE(LEFT(Options!$B$24,2)),$C225,$D225,$E225,$F225,2016,$I225,1,$H225,$G225*$H225,Options!$B$8)))</f>
        <v>4075.7218723317001</v>
      </c>
      <c r="N225" s="84">
        <f>IF(AND(OR(Calculations!$E$2="Orkney Health Board",Calculations!$E$2="Orkney Islands Local Authority"),$F225=1),0,IF(AND(OR(Calculations!$E$2="Shetland Health Board",Calculations!$E$2="Western Isles Health Board",Calculations!$E$2="Shetland Islands Local Authority",Calculations!$E$2="Eilean Siar Local Authority"),OR($F225=1,$F225=5)),0,new_yllv2(VALUE(LEFT(Options!$B$24,2)),$C225,$D225,$E225,$F225,2016,$I225+$J225,1,$H225,$G225*$H225,Options!$B$8)))</f>
        <v>3921.6231838271001</v>
      </c>
      <c r="O225" s="90">
        <f>IF(AND(OR(Calculations!$E$2="Orkney Health Board",Calculations!$E$2="Orkney Islands Local Authority"),$F225=1),0,IF(AND(OR(Calculations!$E$2="Shetland Health Board",Calculations!$E$2="Western Isles Health Board",Calculations!$E$2="Shetland Islands Local Authority",Calculations!$E$2="Eilean Siar Local Authority"),OR($F225=1,$F225=5)),0,hosp_count(VALUE(LEFT(Options!$B$24,2)),$C225,$E225,$F225,2016,$I225,1,$H225,$G225*$H225, Options!$B$8)))</f>
        <v>9216.1471731248002</v>
      </c>
      <c r="P225" s="90">
        <f>IF(AND(OR(Calculations!$E$2="Orkney Health Board",Calculations!$E$2="Orkney Islands Local Authority"),$F225=1),0,IF(AND(OR(Calculations!$E$2="Shetland Health Board",Calculations!$E$2="Western Isles Health Board",Calculations!$E$2="Shetland Islands Local Authority",Calculations!$E$2="Eilean Siar Local Authority"),OR($F225=1,$F225=5)),0,hosp_count(VALUE(LEFT(Options!$B$24,2)),$C225,$E225,$F225,2016,$I225+$J225,1,$H225,$G225*$H225, Options!$B$8)))</f>
        <v>9162.8719859606008</v>
      </c>
      <c r="Q225" s="83">
        <f>IF(AND(OR(Calculations!$E$2="Orkney Health Board",Calculations!$E$2="Orkney Islands Local Authority"),$F225=1),0,IF(AND(OR(Calculations!$E$2="Shetland Health Board",Calculations!$E$2="Western Isles Health Board",Calculations!$E$2="Shetland Islands Local Authority",Calculations!$E$2="Eilean Siar Local Authority"),OR($F225=1,$F225=5)),0,prem_mort(VALUE(LEFT(Options!$B$24,2)),$C225,$E225,$F225,2016,$I225,1,$H225,$G225*$H225,Options!$B$8)))</f>
        <v>237.92884755079999</v>
      </c>
      <c r="R225" s="84">
        <f>IF(AND(OR(Calculations!$E$2="Orkney Health Board",Calculations!$E$2="Orkney Islands Local Authority"),$F225=1),0,IF(AND(OR(Calculations!$E$2="Shetland Health Board",Calculations!$E$2="Western Isles Health Board",Calculations!$E$2="Shetland Islands Local Authority",Calculations!$E$2="Eilean Siar Local Authority"),OR($F225=1,$F225=5)),0,prem_mort(VALUE(LEFT(Options!$B$24,2)),$C225,$E225,$F225,2016,$I225+$J225,1,$H225,$G225*$H225,Options!$B$8)))</f>
        <v>228.9330120857</v>
      </c>
      <c r="S225" s="83">
        <f t="shared" si="170"/>
        <v>704.64031141029432</v>
      </c>
      <c r="T225" s="75">
        <f t="shared" si="171"/>
        <v>677.9986142442101</v>
      </c>
      <c r="U225" s="75">
        <f t="shared" si="172"/>
        <v>12070.49064837914</v>
      </c>
      <c r="V225" s="75">
        <f t="shared" si="173"/>
        <v>11614.118295999229</v>
      </c>
      <c r="W225" s="75">
        <f t="shared" si="174"/>
        <v>27294.163280000001</v>
      </c>
      <c r="X225" s="75">
        <f t="shared" si="175"/>
        <v>27136.385671861044</v>
      </c>
      <c r="Y225" s="75">
        <f t="shared" si="176"/>
        <v>704.64031141029432</v>
      </c>
      <c r="Z225" s="84">
        <f t="shared" si="177"/>
        <v>677.9986142442101</v>
      </c>
      <c r="AA225" s="83">
        <f t="shared" si="178"/>
        <v>3875521.7127566189</v>
      </c>
      <c r="AB225" s="75">
        <f t="shared" si="179"/>
        <v>3728992.3783431556</v>
      </c>
      <c r="AC225" s="75">
        <f t="shared" si="164"/>
        <v>66387698.566085272</v>
      </c>
      <c r="AD225" s="75">
        <f t="shared" si="165"/>
        <v>63877650.627995759</v>
      </c>
      <c r="AE225" s="75">
        <f t="shared" si="180"/>
        <v>150117898.03999999</v>
      </c>
      <c r="AF225" s="75">
        <f t="shared" si="181"/>
        <v>149250121.19523573</v>
      </c>
      <c r="AG225" s="75">
        <f t="shared" si="182"/>
        <v>3875521.7127566189</v>
      </c>
      <c r="AH225" s="75">
        <f t="shared" si="183"/>
        <v>3728992.3783431556</v>
      </c>
      <c r="AI225" s="84">
        <v>5500</v>
      </c>
      <c r="AJ225" s="133"/>
      <c r="AK225" s="134"/>
      <c r="AL225" s="75"/>
      <c r="AM225" s="75"/>
      <c r="AN225" s="134"/>
      <c r="AO225" s="134"/>
      <c r="AP225" s="75"/>
      <c r="AQ225" s="84"/>
    </row>
    <row r="226" spans="2:43" x14ac:dyDescent="0.35">
      <c r="B226" s="5" t="s">
        <v>73</v>
      </c>
      <c r="C226" s="15">
        <v>71.938164</v>
      </c>
      <c r="D226" s="15">
        <v>86.248159999999999</v>
      </c>
      <c r="E226" t="s">
        <v>171</v>
      </c>
      <c r="F226">
        <v>5</v>
      </c>
      <c r="G226" s="15">
        <f>HLOOKUP(Calculations!$E$2,'Prevalence Rates'!$C$3:$BC$249,'Prevalence Rates'!$BD226,FALSE)</f>
        <v>0.23121509615156344</v>
      </c>
      <c r="H226">
        <f>HLOOKUP(Calculations!$E$2,'Population 2016'!$C$3:$BC$249,'Population 2016'!BD226,FALSE)</f>
        <v>25722</v>
      </c>
      <c r="I226">
        <v>0</v>
      </c>
      <c r="J226">
        <f>HLOOKUP(Results!E$4,Targeting!$C$3:$F$249,Targeting!$G226,FALSE)</f>
        <v>5190</v>
      </c>
      <c r="K226" s="89">
        <f>IF(AND(OR(Calculations!$E$2="Orkney Health Board",Calculations!$E$2="Orkney Islands Local Authority"),$F226=1),0,IF(AND(OR(Calculations!$E$2="Shetland Health Board",Calculations!$E$2="Western Isles Health Board",Calculations!$E$2="Shetland Islands Local Authority",Calculations!$E$2="Eilean Siar Local Authority"),OR($F226=1,$F226=5)),0,new_ci(VALUE(LEFT(Options!$B$24,2)),$C226,$E226,$F226,2016,$I226,1,$H226,$G226*$H226,Options!$B$8)))</f>
        <v>273.8230679399</v>
      </c>
      <c r="L226" s="90">
        <f>IF(AND(OR(Calculations!$E$2="Orkney Health Board",Calculations!$E$2="Orkney Islands Local Authority"),$F226=1),0,IF(AND(OR(Calculations!$E$2="Shetland Health Board",Calculations!$E$2="Western Isles Health Board",Calculations!$E$2="Shetland Islands Local Authority",Calculations!$E$2="Eilean Siar Local Authority"),OR($F226=1,$F226=5)),0,new_ci(VALUE(LEFT(Options!$B$24,2)),$C226,$E226,$F226,2016,$I226+$J226,1,$H226,$G226*$H226,Options!$B$8)))</f>
        <v>263.50309859390001</v>
      </c>
      <c r="M226" s="83">
        <f>IF(AND(OR(Calculations!$E$2="Orkney Health Board",Calculations!$E$2="Orkney Islands Local Authority"),$F226=1),0,IF(AND(OR(Calculations!$E$2="Shetland Health Board",Calculations!$E$2="Western Isles Health Board",Calculations!$E$2="Shetland Islands Local Authority",Calculations!$E$2="Eilean Siar Local Authority"),OR($F226=1,$F226=5)),0,new_yllv2(VALUE(LEFT(Options!$B$24,2)),$C226,$D226,$E226,$F226,2016,$I226,1,$H226,$G226*$H226,Options!$B$8)))</f>
        <v>3644.5839389878001</v>
      </c>
      <c r="N226" s="84">
        <f>IF(AND(OR(Calculations!$E$2="Orkney Health Board",Calculations!$E$2="Orkney Islands Local Authority"),$F226=1),0,IF(AND(OR(Calculations!$E$2="Shetland Health Board",Calculations!$E$2="Western Isles Health Board",Calculations!$E$2="Shetland Islands Local Authority",Calculations!$E$2="Eilean Siar Local Authority"),OR($F226=1,$F226=5)),0,new_yllv2(VALUE(LEFT(Options!$B$24,2)),$C226,$D226,$E226,$F226,2016,$I226+$J226,1,$H226,$G226*$H226,Options!$B$8)))</f>
        <v>3507.2251882723999</v>
      </c>
      <c r="O226" s="90">
        <f>IF(AND(OR(Calculations!$E$2="Orkney Health Board",Calculations!$E$2="Orkney Islands Local Authority"),$F226=1),0,IF(AND(OR(Calculations!$E$2="Shetland Health Board",Calculations!$E$2="Western Isles Health Board",Calculations!$E$2="Shetland Islands Local Authority",Calculations!$E$2="Eilean Siar Local Authority"),OR($F226=1,$F226=5)),0,hosp_count(VALUE(LEFT(Options!$B$24,2)),$C226,$E226,$F226,2016,$I226,1,$H226,$G226*$H226, Options!$B$8)))</f>
        <v>7936.3573448597999</v>
      </c>
      <c r="P226" s="90">
        <f>IF(AND(OR(Calculations!$E$2="Orkney Health Board",Calculations!$E$2="Orkney Islands Local Authority"),$F226=1),0,IF(AND(OR(Calculations!$E$2="Shetland Health Board",Calculations!$E$2="Western Isles Health Board",Calculations!$E$2="Shetland Islands Local Authority",Calculations!$E$2="Eilean Siar Local Authority"),OR($F226=1,$F226=5)),0,hosp_count(VALUE(LEFT(Options!$B$24,2)),$C226,$E226,$F226,2016,$I226+$J226,1,$H226,$G226*$H226, Options!$B$8)))</f>
        <v>7890.4797496443998</v>
      </c>
      <c r="Q226" s="83">
        <f>IF(AND(OR(Calculations!$E$2="Orkney Health Board",Calculations!$E$2="Orkney Islands Local Authority"),$F226=1),0,IF(AND(OR(Calculations!$E$2="Shetland Health Board",Calculations!$E$2="Western Isles Health Board",Calculations!$E$2="Shetland Islands Local Authority",Calculations!$E$2="Eilean Siar Local Authority"),OR($F226=1,$F226=5)),0,prem_mort(VALUE(LEFT(Options!$B$24,2)),$C226,$E226,$F226,2016,$I226,1,$H226,$G226*$H226,Options!$B$8)))</f>
        <v>273.8230679399</v>
      </c>
      <c r="R226" s="84">
        <f>IF(AND(OR(Calculations!$E$2="Orkney Health Board",Calculations!$E$2="Orkney Islands Local Authority"),$F226=1),0,IF(AND(OR(Calculations!$E$2="Shetland Health Board",Calculations!$E$2="Western Isles Health Board",Calculations!$E$2="Shetland Islands Local Authority",Calculations!$E$2="Eilean Siar Local Authority"),OR($F226=1,$F226=5)),0,prem_mort(VALUE(LEFT(Options!$B$24,2)),$C226,$E226,$F226,2016,$I226+$J226,1,$H226,$G226*$H226,Options!$B$8)))</f>
        <v>263.50309859390001</v>
      </c>
      <c r="S226" s="83">
        <f t="shared" si="170"/>
        <v>1064.5481219963456</v>
      </c>
      <c r="T226" s="75">
        <f t="shared" si="171"/>
        <v>1024.4269442263433</v>
      </c>
      <c r="U226" s="75">
        <f t="shared" si="172"/>
        <v>14169.131245578881</v>
      </c>
      <c r="V226" s="75">
        <f t="shared" si="173"/>
        <v>13635.118529944793</v>
      </c>
      <c r="W226" s="75">
        <f t="shared" si="174"/>
        <v>30854.355590000003</v>
      </c>
      <c r="X226" s="75">
        <f t="shared" si="175"/>
        <v>30675.99622752663</v>
      </c>
      <c r="Y226" s="75">
        <f t="shared" si="176"/>
        <v>1064.5481219963456</v>
      </c>
      <c r="Z226" s="84">
        <f t="shared" si="177"/>
        <v>1024.4269442263433</v>
      </c>
      <c r="AA226" s="83">
        <f t="shared" si="178"/>
        <v>5322740.6099817278</v>
      </c>
      <c r="AB226" s="75">
        <f t="shared" si="179"/>
        <v>5122134.7211317159</v>
      </c>
      <c r="AC226" s="75">
        <f t="shared" si="164"/>
        <v>70845656.22789441</v>
      </c>
      <c r="AD226" s="75">
        <f t="shared" si="165"/>
        <v>68175592.649723962</v>
      </c>
      <c r="AE226" s="75">
        <f t="shared" si="180"/>
        <v>154271777.95000002</v>
      </c>
      <c r="AF226" s="75">
        <f t="shared" si="181"/>
        <v>153379981.13763314</v>
      </c>
      <c r="AG226" s="75">
        <f t="shared" si="182"/>
        <v>5322740.6099817278</v>
      </c>
      <c r="AH226" s="75">
        <f t="shared" si="183"/>
        <v>5122134.7211317159</v>
      </c>
      <c r="AI226" s="84">
        <v>5000</v>
      </c>
      <c r="AJ226" s="133"/>
      <c r="AK226" s="134"/>
      <c r="AL226" s="75"/>
      <c r="AM226" s="75"/>
      <c r="AN226" s="134"/>
      <c r="AO226" s="134"/>
      <c r="AP226" s="75"/>
      <c r="AQ226" s="84"/>
    </row>
    <row r="227" spans="2:43" x14ac:dyDescent="0.35">
      <c r="B227" s="5" t="s">
        <v>74</v>
      </c>
      <c r="C227" s="15">
        <v>76.942824999999999</v>
      </c>
      <c r="D227" s="15">
        <v>87.812830000000005</v>
      </c>
      <c r="E227" t="s">
        <v>171</v>
      </c>
      <c r="F227">
        <v>5</v>
      </c>
      <c r="G227" s="15">
        <f>HLOOKUP(Calculations!$E$2,'Prevalence Rates'!$C$3:$BC$249,'Prevalence Rates'!$BD227,FALSE)</f>
        <v>0.25787046988606016</v>
      </c>
      <c r="H227">
        <f>HLOOKUP(Calculations!$E$2,'Population 2016'!$C$3:$BC$249,'Population 2016'!BD227,FALSE)</f>
        <v>20290</v>
      </c>
      <c r="I227">
        <v>0</v>
      </c>
      <c r="J227">
        <f>HLOOKUP(Results!E$4,Targeting!$C$3:$F$249,Targeting!$G227,FALSE)</f>
        <v>4094</v>
      </c>
      <c r="K227" s="89">
        <f>IF(AND(OR(Calculations!$E$2="Orkney Health Board",Calculations!$E$2="Orkney Islands Local Authority"),$F227=1),0,IF(AND(OR(Calculations!$E$2="Shetland Health Board",Calculations!$E$2="Western Isles Health Board",Calculations!$E$2="Shetland Islands Local Authority",Calculations!$E$2="Eilean Siar Local Authority"),OR($F227=1,$F227=5)),0,new_ci(VALUE(LEFT(Options!$B$24,2)),$C227,$E227,$F227,2016,$I227,1,$H227,$G227*$H227,Options!$B$8)))</f>
        <v>329.59031541979999</v>
      </c>
      <c r="L227" s="90">
        <f>IF(AND(OR(Calculations!$E$2="Orkney Health Board",Calculations!$E$2="Orkney Islands Local Authority"),$F227=1),0,IF(AND(OR(Calculations!$E$2="Shetland Health Board",Calculations!$E$2="Western Isles Health Board",Calculations!$E$2="Shetland Islands Local Authority",Calculations!$E$2="Eilean Siar Local Authority"),OR($F227=1,$F227=5)),0,new_ci(VALUE(LEFT(Options!$B$24,2)),$C227,$E227,$F227,2016,$I227+$J227,1,$H227,$G227*$H227,Options!$B$8)))</f>
        <v>317.44148668939999</v>
      </c>
      <c r="M227" s="83">
        <f>IF(AND(OR(Calculations!$E$2="Orkney Health Board",Calculations!$E$2="Orkney Islands Local Authority"),$F227=1),0,IF(AND(OR(Calculations!$E$2="Shetland Health Board",Calculations!$E$2="Western Isles Health Board",Calculations!$E$2="Shetland Islands Local Authority",Calculations!$E$2="Eilean Siar Local Authority"),OR($F227=1,$F227=5)),0,new_yllv2(VALUE(LEFT(Options!$B$24,2)),$C227,$D227,$E227,$F227,2016,$I227,1,$H227,$G227*$H227,Options!$B$8)))</f>
        <v>3253.058061145</v>
      </c>
      <c r="N227" s="84">
        <f>IF(AND(OR(Calculations!$E$2="Orkney Health Board",Calculations!$E$2="Orkney Islands Local Authority"),$F227=1),0,IF(AND(OR(Calculations!$E$2="Shetland Health Board",Calculations!$E$2="Western Isles Health Board",Calculations!$E$2="Shetland Islands Local Authority",Calculations!$E$2="Eilean Siar Local Authority"),OR($F227=1,$F227=5)),0,new_yllv2(VALUE(LEFT(Options!$B$24,2)),$C227,$D227,$E227,$F227,2016,$I227+$J227,1,$H227,$G227*$H227,Options!$B$8)))</f>
        <v>3133.1490608317999</v>
      </c>
      <c r="O227" s="90">
        <f>IF(AND(OR(Calculations!$E$2="Orkney Health Board",Calculations!$E$2="Orkney Islands Local Authority"),$F227=1),0,IF(AND(OR(Calculations!$E$2="Shetland Health Board",Calculations!$E$2="Western Isles Health Board",Calculations!$E$2="Shetland Islands Local Authority",Calculations!$E$2="Eilean Siar Local Authority"),OR($F227=1,$F227=5)),0,hosp_count(VALUE(LEFT(Options!$B$24,2)),$C227,$E227,$F227,2016,$I227,1,$H227,$G227*$H227, Options!$B$8)))</f>
        <v>7100.1902926740004</v>
      </c>
      <c r="P227" s="90">
        <f>IF(AND(OR(Calculations!$E$2="Orkney Health Board",Calculations!$E$2="Orkney Islands Local Authority"),$F227=1),0,IF(AND(OR(Calculations!$E$2="Shetland Health Board",Calculations!$E$2="Western Isles Health Board",Calculations!$E$2="Shetland Islands Local Authority",Calculations!$E$2="Eilean Siar Local Authority"),OR($F227=1,$F227=5)),0,hosp_count(VALUE(LEFT(Options!$B$24,2)),$C227,$E227,$F227,2016,$I227+$J227,1,$H227,$G227*$H227, Options!$B$8)))</f>
        <v>7059.4600682632999</v>
      </c>
      <c r="Q227" s="83">
        <f>IF(AND(OR(Calculations!$E$2="Orkney Health Board",Calculations!$E$2="Orkney Islands Local Authority"),$F227=1),0,IF(AND(OR(Calculations!$E$2="Shetland Health Board",Calculations!$E$2="Western Isles Health Board",Calculations!$E$2="Shetland Islands Local Authority",Calculations!$E$2="Eilean Siar Local Authority"),OR($F227=1,$F227=5)),0,prem_mort(VALUE(LEFT(Options!$B$24,2)),$C227,$E227,$F227,2016,$I227,1,$H227,$G227*$H227,Options!$B$8)))</f>
        <v>0</v>
      </c>
      <c r="R227" s="84">
        <f>IF(AND(OR(Calculations!$E$2="Orkney Health Board",Calculations!$E$2="Orkney Islands Local Authority"),$F227=1),0,IF(AND(OR(Calculations!$E$2="Shetland Health Board",Calculations!$E$2="Western Isles Health Board",Calculations!$E$2="Shetland Islands Local Authority",Calculations!$E$2="Eilean Siar Local Authority"),OR($F227=1,$F227=5)),0,prem_mort(VALUE(LEFT(Options!$B$24,2)),$C227,$E227,$F227,2016,$I227+$J227,1,$H227,$G227*$H227,Options!$B$8)))</f>
        <v>0</v>
      </c>
      <c r="S227" s="83">
        <f t="shared" si="170"/>
        <v>1624.3978088703793</v>
      </c>
      <c r="T227" s="75">
        <f t="shared" si="171"/>
        <v>1564.5218663844259</v>
      </c>
      <c r="U227" s="75">
        <f t="shared" si="172"/>
        <v>16032.814495539675</v>
      </c>
      <c r="V227" s="75">
        <f t="shared" si="173"/>
        <v>15441.838643823559</v>
      </c>
      <c r="W227" s="75">
        <f t="shared" si="174"/>
        <v>34993.545060000004</v>
      </c>
      <c r="X227" s="75">
        <f t="shared" si="175"/>
        <v>34792.804673550025</v>
      </c>
      <c r="Y227" s="75">
        <f t="shared" si="176"/>
        <v>0</v>
      </c>
      <c r="Z227" s="84">
        <f t="shared" si="177"/>
        <v>0</v>
      </c>
      <c r="AA227" s="83">
        <f t="shared" si="178"/>
        <v>6497591.2354815174</v>
      </c>
      <c r="AB227" s="75">
        <f t="shared" si="179"/>
        <v>6258087.4655377036</v>
      </c>
      <c r="AC227" s="75">
        <f t="shared" si="164"/>
        <v>64131257.982158698</v>
      </c>
      <c r="AD227" s="75">
        <f t="shared" si="165"/>
        <v>61767354.575294234</v>
      </c>
      <c r="AE227" s="75">
        <f t="shared" si="180"/>
        <v>139974180.24000001</v>
      </c>
      <c r="AF227" s="75">
        <f t="shared" si="181"/>
        <v>139171218.6942001</v>
      </c>
      <c r="AG227" s="75">
        <f t="shared" si="182"/>
        <v>0</v>
      </c>
      <c r="AH227" s="75">
        <f t="shared" si="183"/>
        <v>0</v>
      </c>
      <c r="AI227" s="84">
        <v>4000</v>
      </c>
      <c r="AJ227" s="133"/>
      <c r="AK227" s="134"/>
      <c r="AL227" s="75"/>
      <c r="AM227" s="75"/>
      <c r="AN227" s="134"/>
      <c r="AO227" s="134"/>
      <c r="AP227" s="75"/>
      <c r="AQ227" s="84"/>
    </row>
    <row r="228" spans="2:43" x14ac:dyDescent="0.35">
      <c r="B228" s="5" t="s">
        <v>75</v>
      </c>
      <c r="C228" s="15">
        <v>81.856712000000002</v>
      </c>
      <c r="D228" s="15">
        <v>89.736710000000002</v>
      </c>
      <c r="E228" t="s">
        <v>171</v>
      </c>
      <c r="F228">
        <v>5</v>
      </c>
      <c r="G228" s="15">
        <f>HLOOKUP(Calculations!$E$2,'Prevalence Rates'!$C$3:$BC$249,'Prevalence Rates'!$BD228,FALSE)</f>
        <v>0.25787046988606016</v>
      </c>
      <c r="H228">
        <f>HLOOKUP(Calculations!$E$2,'Population 2016'!$C$3:$BC$249,'Population 2016'!BD228,FALSE)</f>
        <v>15640</v>
      </c>
      <c r="I228">
        <v>0</v>
      </c>
      <c r="J228">
        <f>HLOOKUP(Results!E$4,Targeting!$C$3:$F$249,Targeting!$G228,FALSE)</f>
        <v>3156</v>
      </c>
      <c r="K228" s="89">
        <f>IF(AND(OR(Calculations!$E$2="Orkney Health Board",Calculations!$E$2="Orkney Islands Local Authority"),$F228=1),0,IF(AND(OR(Calculations!$E$2="Shetland Health Board",Calculations!$E$2="Western Isles Health Board",Calculations!$E$2="Shetland Islands Local Authority",Calculations!$E$2="Eilean Siar Local Authority"),OR($F228=1,$F228=5)),0,new_ci(VALUE(LEFT(Options!$B$24,2)),$C228,$E228,$F228,2016,$I228,1,$H228,$G228*$H228,Options!$B$8)))</f>
        <v>384.10750279680002</v>
      </c>
      <c r="L228" s="90">
        <f>IF(AND(OR(Calculations!$E$2="Orkney Health Board",Calculations!$E$2="Orkney Islands Local Authority"),$F228=1),0,IF(AND(OR(Calculations!$E$2="Shetland Health Board",Calculations!$E$2="Western Isles Health Board",Calculations!$E$2="Shetland Islands Local Authority",Calculations!$E$2="Eilean Siar Local Authority"),OR($F228=1,$F228=5)),0,new_ci(VALUE(LEFT(Options!$B$24,2)),$C228,$E228,$F228,2016,$I228+$J228,1,$H228,$G228*$H228,Options!$B$8)))</f>
        <v>370.0506964704</v>
      </c>
      <c r="M228" s="83">
        <f>IF(AND(OR(Calculations!$E$2="Orkney Health Board",Calculations!$E$2="Orkney Islands Local Authority"),$F228=1),0,IF(AND(OR(Calculations!$E$2="Shetland Health Board",Calculations!$E$2="Western Isles Health Board",Calculations!$E$2="Shetland Islands Local Authority",Calculations!$E$2="Eilean Siar Local Authority"),OR($F228=1,$F228=5)),0,new_yllv2(VALUE(LEFT(Options!$B$24,2)),$C228,$D228,$E228,$F228,2016,$I228,1,$H228,$G228*$H228,Options!$B$8)))</f>
        <v>2642.6588510269999</v>
      </c>
      <c r="N228" s="84">
        <f>IF(AND(OR(Calculations!$E$2="Orkney Health Board",Calculations!$E$2="Orkney Islands Local Authority"),$F228=1),0,IF(AND(OR(Calculations!$E$2="Shetland Health Board",Calculations!$E$2="Western Isles Health Board",Calculations!$E$2="Shetland Islands Local Authority",Calculations!$E$2="Eilean Siar Local Authority"),OR($F228=1,$F228=5)),0,new_yllv2(VALUE(LEFT(Options!$B$24,2)),$C228,$D228,$E228,$F228,2016,$I228+$J228,1,$H228,$G228*$H228,Options!$B$8)))</f>
        <v>2545.9480516150002</v>
      </c>
      <c r="O228" s="90">
        <f>IF(AND(OR(Calculations!$E$2="Orkney Health Board",Calculations!$E$2="Orkney Islands Local Authority"),$F228=1),0,IF(AND(OR(Calculations!$E$2="Shetland Health Board",Calculations!$E$2="Western Isles Health Board",Calculations!$E$2="Shetland Islands Local Authority",Calculations!$E$2="Eilean Siar Local Authority"),OR($F228=1,$F228=5)),0,hosp_count(VALUE(LEFT(Options!$B$24,2)),$C228,$E228,$F228,2016,$I228,1,$H228,$G228*$H228, Options!$B$8)))</f>
        <v>6193.0491423240001</v>
      </c>
      <c r="P228" s="90">
        <f>IF(AND(OR(Calculations!$E$2="Orkney Health Board",Calculations!$E$2="Orkney Islands Local Authority"),$F228=1),0,IF(AND(OR(Calculations!$E$2="Shetland Health Board",Calculations!$E$2="Western Isles Health Board",Calculations!$E$2="Shetland Islands Local Authority",Calculations!$E$2="Eilean Siar Local Authority"),OR($F228=1,$F228=5)),0,hosp_count(VALUE(LEFT(Options!$B$24,2)),$C228,$E228,$F228,2016,$I228+$J228,1,$H228,$G228*$H228, Options!$B$8)))</f>
        <v>6157.5199123529001</v>
      </c>
      <c r="Q228" s="83">
        <f>IF(AND(OR(Calculations!$E$2="Orkney Health Board",Calculations!$E$2="Orkney Islands Local Authority"),$F228=1),0,IF(AND(OR(Calculations!$E$2="Shetland Health Board",Calculations!$E$2="Western Isles Health Board",Calculations!$E$2="Shetland Islands Local Authority",Calculations!$E$2="Eilean Siar Local Authority"),OR($F228=1,$F228=5)),0,prem_mort(VALUE(LEFT(Options!$B$24,2)),$C228,$E228,$F228,2016,$I228,1,$H228,$G228*$H228,Options!$B$8)))</f>
        <v>0</v>
      </c>
      <c r="R228" s="84">
        <f>IF(AND(OR(Calculations!$E$2="Orkney Health Board",Calculations!$E$2="Orkney Islands Local Authority"),$F228=1),0,IF(AND(OR(Calculations!$E$2="Shetland Health Board",Calculations!$E$2="Western Isles Health Board",Calculations!$E$2="Shetland Islands Local Authority",Calculations!$E$2="Eilean Siar Local Authority"),OR($F228=1,$F228=5)),0,prem_mort(VALUE(LEFT(Options!$B$24,2)),$C228,$E228,$F228,2016,$I228+$J228,1,$H228,$G228*$H228,Options!$B$8)))</f>
        <v>0</v>
      </c>
      <c r="S228" s="83">
        <f t="shared" si="170"/>
        <v>2455.9303247877237</v>
      </c>
      <c r="T228" s="75">
        <f t="shared" si="171"/>
        <v>2366.0530464859335</v>
      </c>
      <c r="U228" s="75">
        <f t="shared" si="172"/>
        <v>16896.795722679028</v>
      </c>
      <c r="V228" s="75">
        <f t="shared" si="173"/>
        <v>16278.440227717392</v>
      </c>
      <c r="W228" s="75">
        <f t="shared" si="174"/>
        <v>39597.500910000002</v>
      </c>
      <c r="X228" s="75">
        <f t="shared" si="175"/>
        <v>39370.331920414967</v>
      </c>
      <c r="Y228" s="75">
        <f t="shared" si="176"/>
        <v>0</v>
      </c>
      <c r="Z228" s="84">
        <f t="shared" si="177"/>
        <v>0</v>
      </c>
      <c r="AA228" s="83">
        <f t="shared" si="178"/>
        <v>6139825.8119693091</v>
      </c>
      <c r="AB228" s="75">
        <f t="shared" si="179"/>
        <v>5915132.6162148332</v>
      </c>
      <c r="AC228" s="75">
        <f t="shared" si="164"/>
        <v>42241989.30669757</v>
      </c>
      <c r="AD228" s="75">
        <f t="shared" si="165"/>
        <v>40696100.569293484</v>
      </c>
      <c r="AE228" s="75">
        <f t="shared" si="180"/>
        <v>98993752.275000006</v>
      </c>
      <c r="AF228" s="75">
        <f t="shared" si="181"/>
        <v>98425829.801037416</v>
      </c>
      <c r="AG228" s="75">
        <f t="shared" si="182"/>
        <v>0</v>
      </c>
      <c r="AH228" s="75">
        <f t="shared" si="183"/>
        <v>0</v>
      </c>
      <c r="AI228" s="84">
        <v>2500</v>
      </c>
      <c r="AJ228" s="133"/>
      <c r="AK228" s="134"/>
      <c r="AL228" s="75"/>
      <c r="AM228" s="75"/>
      <c r="AN228" s="134"/>
      <c r="AO228" s="134"/>
      <c r="AP228" s="75"/>
      <c r="AQ228" s="84"/>
    </row>
    <row r="229" spans="2:43" x14ac:dyDescent="0.35">
      <c r="B229" s="5" t="s">
        <v>81</v>
      </c>
      <c r="C229" s="15">
        <v>86.730819999999994</v>
      </c>
      <c r="D229" s="15">
        <v>92.220819999999989</v>
      </c>
      <c r="E229" t="s">
        <v>171</v>
      </c>
      <c r="F229">
        <v>5</v>
      </c>
      <c r="G229" s="15">
        <f>HLOOKUP(Calculations!$E$2,'Prevalence Rates'!$C$3:$BC$249,'Prevalence Rates'!$BD229,FALSE)</f>
        <v>0.25787046988606016</v>
      </c>
      <c r="H229">
        <f>HLOOKUP(Calculations!$E$2,'Population 2016'!$C$3:$BC$249,'Population 2016'!BD229,FALSE)</f>
        <v>9964</v>
      </c>
      <c r="I229">
        <v>0</v>
      </c>
      <c r="J229">
        <f>HLOOKUP(Results!E$4,Targeting!$C$3:$F$249,Targeting!$G229,FALSE)</f>
        <v>2010</v>
      </c>
      <c r="K229" s="89">
        <f>IF(AND(OR(Calculations!$E$2="Orkney Health Board",Calculations!$E$2="Orkney Islands Local Authority"),$F229=1),0,IF(AND(OR(Calculations!$E$2="Shetland Health Board",Calculations!$E$2="Western Isles Health Board",Calculations!$E$2="Shetland Islands Local Authority",Calculations!$E$2="Eilean Siar Local Authority"),OR($F229=1,$F229=5)),0,new_ci(VALUE(LEFT(Options!$B$24,2)),$C229,$E229,$F229,2016,$I229,1,$H229,$G229*$H229,Options!$B$8)))</f>
        <v>367.88311707330001</v>
      </c>
      <c r="L229" s="90">
        <f>IF(AND(OR(Calculations!$E$2="Orkney Health Board",Calculations!$E$2="Orkney Islands Local Authority"),$F229=1),0,IF(AND(OR(Calculations!$E$2="Shetland Health Board",Calculations!$E$2="Western Isles Health Board",Calculations!$E$2="Shetland Islands Local Authority",Calculations!$E$2="Eilean Siar Local Authority"),OR($F229=1,$F229=5)),0,new_ci(VALUE(LEFT(Options!$B$24,2)),$C229,$E229,$F229,2016,$I229+$J229,1,$H229,$G229*$H229,Options!$B$8)))</f>
        <v>354.57105370229999</v>
      </c>
      <c r="M229" s="83">
        <f>IF(AND(OR(Calculations!$E$2="Orkney Health Board",Calculations!$E$2="Orkney Islands Local Authority"),$F229=1),0,IF(AND(OR(Calculations!$E$2="Shetland Health Board",Calculations!$E$2="Western Isles Health Board",Calculations!$E$2="Shetland Islands Local Authority",Calculations!$E$2="Eilean Siar Local Authority"),OR($F229=1,$F229=5)),0,new_yllv2(VALUE(LEFT(Options!$B$24,2)),$C229,$D229,$E229,$F229,2016,$I229,1,$H229,$G229*$H229,Options!$B$8)))</f>
        <v>1651.7951956591</v>
      </c>
      <c r="N229" s="84">
        <f>IF(AND(OR(Calculations!$E$2="Orkney Health Board",Calculations!$E$2="Orkney Islands Local Authority"),$F229=1),0,IF(AND(OR(Calculations!$E$2="Shetland Health Board",Calculations!$E$2="Western Isles Health Board",Calculations!$E$2="Shetland Islands Local Authority",Calculations!$E$2="Eilean Siar Local Authority"),OR($F229=1,$F229=5)),0,new_yllv2(VALUE(LEFT(Options!$B$24,2)),$C229,$D229,$E229,$F229,2016,$I229+$J229,1,$H229,$G229*$H229,Options!$B$8)))</f>
        <v>1592.0240311232999</v>
      </c>
      <c r="O229" s="90">
        <f>IF(AND(OR(Calculations!$E$2="Orkney Health Board",Calculations!$E$2="Orkney Islands Local Authority"),$F229=1),0,IF(AND(OR(Calculations!$E$2="Shetland Health Board",Calculations!$E$2="Western Isles Health Board",Calculations!$E$2="Shetland Islands Local Authority",Calculations!$E$2="Eilean Siar Local Authority"),OR($F229=1,$F229=5)),0,hosp_count(VALUE(LEFT(Options!$B$24,2)),$C229,$E229,$F229,2016,$I229,1,$H229,$G229*$H229, Options!$B$8)))</f>
        <v>4460.1224511456003</v>
      </c>
      <c r="P229" s="90">
        <f>IF(AND(OR(Calculations!$E$2="Orkney Health Board",Calculations!$E$2="Orkney Islands Local Authority"),$F229=1),0,IF(AND(OR(Calculations!$E$2="Shetland Health Board",Calculations!$E$2="Western Isles Health Board",Calculations!$E$2="Shetland Islands Local Authority",Calculations!$E$2="Eilean Siar Local Authority"),OR($F229=1,$F229=5)),0,hosp_count(VALUE(LEFT(Options!$B$24,2)),$C229,$E229,$F229,2016,$I229+$J229,1,$H229,$G229*$H229, Options!$B$8)))</f>
        <v>4434.5430635127004</v>
      </c>
      <c r="Q229" s="83">
        <f>IF(AND(OR(Calculations!$E$2="Orkney Health Board",Calculations!$E$2="Orkney Islands Local Authority"),$F229=1),0,IF(AND(OR(Calculations!$E$2="Shetland Health Board",Calculations!$E$2="Western Isles Health Board",Calculations!$E$2="Shetland Islands Local Authority",Calculations!$E$2="Eilean Siar Local Authority"),OR($F229=1,$F229=5)),0,prem_mort(VALUE(LEFT(Options!$B$24,2)),$C229,$E229,$F229,2016,$I229,1,$H229,$G229*$H229,Options!$B$8)))</f>
        <v>0</v>
      </c>
      <c r="R229" s="84">
        <f>IF(AND(OR(Calculations!$E$2="Orkney Health Board",Calculations!$E$2="Orkney Islands Local Authority"),$F229=1),0,IF(AND(OR(Calculations!$E$2="Shetland Health Board",Calculations!$E$2="Western Isles Health Board",Calculations!$E$2="Shetland Islands Local Authority",Calculations!$E$2="Eilean Siar Local Authority"),OR($F229=1,$F229=5)),0,prem_mort(VALUE(LEFT(Options!$B$24,2)),$C229,$E229,$F229,2016,$I229+$J229,1,$H229,$G229*$H229,Options!$B$8)))</f>
        <v>0</v>
      </c>
      <c r="S229" s="83">
        <f t="shared" si="170"/>
        <v>3692.1228128592938</v>
      </c>
      <c r="T229" s="75">
        <f t="shared" si="171"/>
        <v>3558.5212133912082</v>
      </c>
      <c r="U229" s="75">
        <f t="shared" si="172"/>
        <v>16577.63142973806</v>
      </c>
      <c r="V229" s="75">
        <f t="shared" si="173"/>
        <v>15977.760248126253</v>
      </c>
      <c r="W229" s="75">
        <f t="shared" si="174"/>
        <v>44762.369039999998</v>
      </c>
      <c r="X229" s="75">
        <f t="shared" si="175"/>
        <v>44505.650978650141</v>
      </c>
      <c r="Y229" s="75">
        <f t="shared" si="176"/>
        <v>0</v>
      </c>
      <c r="Z229" s="84">
        <f t="shared" si="177"/>
        <v>0</v>
      </c>
      <c r="AA229" s="83">
        <f t="shared" si="178"/>
        <v>5538184.2192889405</v>
      </c>
      <c r="AB229" s="75">
        <f t="shared" si="179"/>
        <v>5337781.8200868126</v>
      </c>
      <c r="AC229" s="75">
        <f t="shared" si="164"/>
        <v>24866447.144607089</v>
      </c>
      <c r="AD229" s="75">
        <f t="shared" si="165"/>
        <v>23966640.37218938</v>
      </c>
      <c r="AE229" s="75">
        <f t="shared" si="180"/>
        <v>67143553.560000002</v>
      </c>
      <c r="AF229" s="75">
        <f t="shared" si="181"/>
        <v>66758476.467975214</v>
      </c>
      <c r="AG229" s="75">
        <f t="shared" si="182"/>
        <v>0</v>
      </c>
      <c r="AH229" s="75">
        <f t="shared" si="183"/>
        <v>0</v>
      </c>
      <c r="AI229" s="84">
        <v>1500</v>
      </c>
      <c r="AJ229" s="133"/>
      <c r="AK229" s="134"/>
      <c r="AL229" s="75"/>
      <c r="AM229" s="75"/>
      <c r="AN229" s="134"/>
      <c r="AO229" s="134"/>
      <c r="AP229" s="75"/>
      <c r="AQ229" s="84"/>
    </row>
    <row r="230" spans="2:43" x14ac:dyDescent="0.35">
      <c r="B230" s="5" t="s">
        <v>82</v>
      </c>
      <c r="C230" s="15">
        <v>92.779342999999997</v>
      </c>
      <c r="D230" s="15">
        <v>96.279340000000005</v>
      </c>
      <c r="E230" t="s">
        <v>171</v>
      </c>
      <c r="F230">
        <v>5</v>
      </c>
      <c r="G230" s="15">
        <f>HLOOKUP(Calculations!$E$2,'Prevalence Rates'!$C$3:$BC$249,'Prevalence Rates'!$BD230,FALSE)</f>
        <v>0.25787046988606016</v>
      </c>
      <c r="H230">
        <f>HLOOKUP(Calculations!$E$2,'Population 2016'!$C$3:$BC$249,'Population 2016'!BD230,FALSE)</f>
        <v>6057</v>
      </c>
      <c r="I230">
        <v>0</v>
      </c>
      <c r="J230">
        <f>HLOOKUP(Results!E$4,Targeting!$C$3:$F$249,Targeting!$G230,FALSE)</f>
        <v>1222</v>
      </c>
      <c r="K230" s="89">
        <f>IF(AND(OR(Calculations!$E$2="Orkney Health Board",Calculations!$E$2="Orkney Islands Local Authority"),$F230=1),0,IF(AND(OR(Calculations!$E$2="Shetland Health Board",Calculations!$E$2="Western Isles Health Board",Calculations!$E$2="Shetland Islands Local Authority",Calculations!$E$2="Eilean Siar Local Authority"),OR($F230=1,$F230=5)),0,new_ci(VALUE(LEFT(Options!$B$24,2)),$C230,$E230,$F230,2016,$I230,1,$H230,$G230*$H230,Options!$B$8)))</f>
        <v>369.03926584930002</v>
      </c>
      <c r="L230" s="90">
        <f>IF(AND(OR(Calculations!$E$2="Orkney Health Board",Calculations!$E$2="Orkney Islands Local Authority"),$F230=1),0,IF(AND(OR(Calculations!$E$2="Shetland Health Board",Calculations!$E$2="Western Isles Health Board",Calculations!$E$2="Shetland Islands Local Authority",Calculations!$E$2="Eilean Siar Local Authority"),OR($F230=1,$F230=5)),0,new_ci(VALUE(LEFT(Options!$B$24,2)),$C230,$E230,$F230,2016,$I230+$J230,1,$H230,$G230*$H230,Options!$B$8)))</f>
        <v>355.97165487730001</v>
      </c>
      <c r="M230" s="83">
        <f>IF(AND(OR(Calculations!$E$2="Orkney Health Board",Calculations!$E$2="Orkney Islands Local Authority"),$F230=1),0,IF(AND(OR(Calculations!$E$2="Shetland Health Board",Calculations!$E$2="Western Isles Health Board",Calculations!$E$2="Shetland Islands Local Authority",Calculations!$E$2="Eilean Siar Local Authority"),OR($F230=1,$F230=5)),0,new_yllv2(VALUE(LEFT(Options!$B$24,2)),$C230,$D230,$E230,$F230,2016,$I230,1,$H230,$G230*$H230,Options!$B$8)))</f>
        <v>922.59705750549995</v>
      </c>
      <c r="N230" s="84">
        <f>IF(AND(OR(Calculations!$E$2="Orkney Health Board",Calculations!$E$2="Orkney Islands Local Authority"),$F230=1),0,IF(AND(OR(Calculations!$E$2="Shetland Health Board",Calculations!$E$2="Western Isles Health Board",Calculations!$E$2="Shetland Islands Local Authority",Calculations!$E$2="Eilean Siar Local Authority"),OR($F230=1,$F230=5)),0,new_yllv2(VALUE(LEFT(Options!$B$24,2)),$C230,$D230,$E230,$F230,2016,$I230+$J230,1,$H230,$G230*$H230,Options!$B$8)))</f>
        <v>889.92806927829997</v>
      </c>
      <c r="O230" s="90">
        <f>IF(AND(OR(Calculations!$E$2="Orkney Health Board",Calculations!$E$2="Orkney Islands Local Authority"),$F230=1),0,IF(AND(OR(Calculations!$E$2="Shetland Health Board",Calculations!$E$2="Western Isles Health Board",Calculations!$E$2="Shetland Islands Local Authority",Calculations!$E$2="Eilean Siar Local Authority"),OR($F230=1,$F230=5)),0,hosp_count(VALUE(LEFT(Options!$B$24,2)),$C230,$E230,$F230,2016,$I230,1,$H230,$G230*$H230, Options!$B$8)))</f>
        <v>3156.7875870779999</v>
      </c>
      <c r="P230" s="90">
        <f>IF(AND(OR(Calculations!$E$2="Orkney Health Board",Calculations!$E$2="Orkney Islands Local Authority"),$F230=1),0,IF(AND(OR(Calculations!$E$2="Shetland Health Board",Calculations!$E$2="Western Isles Health Board",Calculations!$E$2="Shetland Islands Local Authority",Calculations!$E$2="Eilean Siar Local Authority"),OR($F230=1,$F230=5)),0,hosp_count(VALUE(LEFT(Options!$B$24,2)),$C230,$E230,$F230,2016,$I230+$J230,1,$H230,$G230*$H230, Options!$B$8)))</f>
        <v>3138.6808574655001</v>
      </c>
      <c r="Q230" s="83">
        <f>IF(AND(OR(Calculations!$E$2="Orkney Health Board",Calculations!$E$2="Orkney Islands Local Authority"),$F230=1),0,IF(AND(OR(Calculations!$E$2="Shetland Health Board",Calculations!$E$2="Western Isles Health Board",Calculations!$E$2="Shetland Islands Local Authority",Calculations!$E$2="Eilean Siar Local Authority"),OR($F230=1,$F230=5)),0,prem_mort(VALUE(LEFT(Options!$B$24,2)),$C230,$E230,$F230,2016,$I230,1,$H230,$G230*$H230,Options!$B$8)))</f>
        <v>0</v>
      </c>
      <c r="R230" s="84">
        <f>IF(AND(OR(Calculations!$E$2="Orkney Health Board",Calculations!$E$2="Orkney Islands Local Authority"),$F230=1),0,IF(AND(OR(Calculations!$E$2="Shetland Health Board",Calculations!$E$2="Western Isles Health Board",Calculations!$E$2="Shetland Islands Local Authority",Calculations!$E$2="Eilean Siar Local Authority"),OR($F230=1,$F230=5)),0,prem_mort(VALUE(LEFT(Options!$B$24,2)),$C230,$E230,$F230,2016,$I230+$J230,1,$H230,$G230*$H230,Options!$B$8)))</f>
        <v>0</v>
      </c>
      <c r="S230" s="83">
        <f t="shared" si="170"/>
        <v>6092.7730864999176</v>
      </c>
      <c r="T230" s="75">
        <f t="shared" si="171"/>
        <v>5877.0291378124493</v>
      </c>
      <c r="U230" s="75">
        <f t="shared" si="172"/>
        <v>15231.91443793132</v>
      </c>
      <c r="V230" s="75">
        <f t="shared" si="173"/>
        <v>14692.555213443948</v>
      </c>
      <c r="W230" s="75">
        <f t="shared" si="174"/>
        <v>52118.005399999995</v>
      </c>
      <c r="X230" s="75">
        <f t="shared" si="175"/>
        <v>51819.066492743936</v>
      </c>
      <c r="Y230" s="75">
        <f t="shared" si="176"/>
        <v>0</v>
      </c>
      <c r="Z230" s="84">
        <f t="shared" si="177"/>
        <v>0</v>
      </c>
      <c r="AA230" s="83">
        <f t="shared" si="178"/>
        <v>6092773.0864999173</v>
      </c>
      <c r="AB230" s="75">
        <f t="shared" si="179"/>
        <v>5877029.1378124496</v>
      </c>
      <c r="AC230" s="75">
        <f t="shared" si="164"/>
        <v>15231914.43793132</v>
      </c>
      <c r="AD230" s="75">
        <f t="shared" si="165"/>
        <v>14692555.213443948</v>
      </c>
      <c r="AE230" s="75">
        <f t="shared" si="180"/>
        <v>52118005.399999991</v>
      </c>
      <c r="AF230" s="75">
        <f t="shared" si="181"/>
        <v>51819066.492743939</v>
      </c>
      <c r="AG230" s="75">
        <f t="shared" si="182"/>
        <v>0</v>
      </c>
      <c r="AH230" s="75">
        <f t="shared" si="183"/>
        <v>0</v>
      </c>
      <c r="AI230" s="84">
        <v>1000</v>
      </c>
      <c r="AJ230" s="133"/>
      <c r="AK230" s="134"/>
      <c r="AL230" s="75"/>
      <c r="AM230" s="75"/>
      <c r="AN230" s="134"/>
      <c r="AO230" s="134"/>
      <c r="AP230" s="75"/>
      <c r="AQ230" s="84"/>
    </row>
    <row r="231" spans="2:43" hidden="1" x14ac:dyDescent="0.35">
      <c r="B231" s="5" t="s">
        <v>76</v>
      </c>
      <c r="C231" s="15">
        <v>2.0320822999999999</v>
      </c>
      <c r="D231" s="15">
        <v>77.402082000000007</v>
      </c>
      <c r="E231" t="s">
        <v>172</v>
      </c>
      <c r="F231">
        <v>5</v>
      </c>
      <c r="G231" s="15">
        <f>HLOOKUP(Calculations!$E$2,'Prevalence Rates'!$C$3:$BC$249,'Prevalence Rates'!$BD231,FALSE)</f>
        <v>0</v>
      </c>
      <c r="H231">
        <f>HLOOKUP(Calculations!$E$2,'Population 2016'!$C$3:$BC$249,'Population 2016'!BD231,FALSE)</f>
        <v>0</v>
      </c>
      <c r="I231">
        <v>0</v>
      </c>
      <c r="J231">
        <f>HLOOKUP(Results!E$4,Targeting!$C$3:$F$249,Targeting!$G231,FALSE)</f>
        <v>0</v>
      </c>
      <c r="K231" s="89" t="e">
        <f>IF(AND(OR(Calculations!$E$2="Orkney Health Board",Calculations!$E$2="Orkney Islands Local Authority"),$F231=1),0,IF(AND(OR(Calculations!$E$2="Shetland Health Board",Calculations!$E$2="Western Isles Health Board",Calculations!$E$2="Shetland Islands Local Authority",Calculations!$E$2="Eilean Siar Local Authority"),OR($F231=1,$F231=5)),0,new_ci(VALUE(LEFT(Options!$B$24,2)),$C231,$E231,$F231,2016,$I231,1,$H231,$G231*$H231,Options!$B$8)))</f>
        <v>#VALUE!</v>
      </c>
      <c r="L231" s="90" t="e">
        <f>IF(AND(OR(Calculations!$E$2="Orkney Health Board",Calculations!$E$2="Orkney Islands Local Authority"),$F231=1),0,IF(AND(OR(Calculations!$E$2="Shetland Health Board",Calculations!$E$2="Western Isles Health Board",Calculations!$E$2="Shetland Islands Local Authority",Calculations!$E$2="Eilean Siar Local Authority"),OR($F231=1,$F231=5)),0,new_ci(VALUE(LEFT(Options!$B$24,2)),$C231,$E231,$F231,2016,$I231+$J231,1,$H231,$G231*$H231,Options!$B$8)))</f>
        <v>#VALUE!</v>
      </c>
      <c r="M231" s="83" t="e">
        <f>IF(AND(OR(Calculations!$E$2="Orkney Health Board",Calculations!$E$2="Orkney Islands Local Authority"),$F231=1),0,IF(AND(OR(Calculations!$E$2="Shetland Health Board",Calculations!$E$2="Western Isles Health Board",Calculations!$E$2="Shetland Islands Local Authority",Calculations!$E$2="Eilean Siar Local Authority"),OR($F231=1,$F231=5)),0,new_yllv2(VALUE(LEFT(Options!$B$24,2)),$C231,$D231,$E231,$F231,2016,$I231,1,$H231,$G231*$H231,Options!$B$8)))</f>
        <v>#VALUE!</v>
      </c>
      <c r="N231" s="84" t="e">
        <f>IF(AND(OR(Calculations!$E$2="Orkney Health Board",Calculations!$E$2="Orkney Islands Local Authority"),$F231=1),0,IF(AND(OR(Calculations!$E$2="Shetland Health Board",Calculations!$E$2="Western Isles Health Board",Calculations!$E$2="Shetland Islands Local Authority",Calculations!$E$2="Eilean Siar Local Authority"),OR($F231=1,$F231=5)),0,new_yllv2(VALUE(LEFT(Options!$B$24,2)),$C231,$D231,$E231,$F231,2016,$I231+$J231,1,$H231,$G231*$H231,Options!$B$8)))</f>
        <v>#VALUE!</v>
      </c>
      <c r="O231" s="90" t="e">
        <f>IF(AND(OR(Calculations!$E$2="Orkney Health Board",Calculations!$E$2="Orkney Islands Local Authority"),$F231=1),0,IF(AND(OR(Calculations!$E$2="Shetland Health Board",Calculations!$E$2="Western Isles Health Board",Calculations!$E$2="Shetland Islands Local Authority",Calculations!$E$2="Eilean Siar Local Authority"),OR($F231=1,$F231=5)),0,hosp_count(VALUE(LEFT(Options!$B$24,2)),$C231,$E231,$F231,2016,$I231,1,$H231,$G231*$H231, Options!$B$8)))</f>
        <v>#VALUE!</v>
      </c>
      <c r="P231" s="90" t="e">
        <f>IF(AND(OR(Calculations!$E$2="Orkney Health Board",Calculations!$E$2="Orkney Islands Local Authority"),$F231=1),0,IF(AND(OR(Calculations!$E$2="Shetland Health Board",Calculations!$E$2="Western Isles Health Board",Calculations!$E$2="Shetland Islands Local Authority",Calculations!$E$2="Eilean Siar Local Authority"),OR($F231=1,$F231=5)),0,hosp_count(VALUE(LEFT(Options!$B$24,2)),$C231,$E231,$F231,2016,$I231+$J231,1,$H231,$G231*$H231, Options!$B$8)))</f>
        <v>#VALUE!</v>
      </c>
      <c r="Q231" s="83" t="e">
        <f>IF(AND(OR(Calculations!$E$2="Orkney Health Board",Calculations!$E$2="Orkney Islands Local Authority"),$F231=1),0,IF(AND(OR(Calculations!$E$2="Shetland Health Board",Calculations!$E$2="Western Isles Health Board",Calculations!$E$2="Shetland Islands Local Authority",Calculations!$E$2="Eilean Siar Local Authority"),OR($F231=1,$F231=5)),0,prem_mort(VALUE(LEFT(Options!$B$24,2)),$C231,$E231,$F231,2016,$I231,1,$H231,$G231*$H231,Options!$B$8)))</f>
        <v>#VALUE!</v>
      </c>
      <c r="R231" s="84" t="e">
        <f>IF(AND(OR(Calculations!$E$2="Orkney Health Board",Calculations!$E$2="Orkney Islands Local Authority"),$F231=1),0,IF(AND(OR(Calculations!$E$2="Shetland Health Board",Calculations!$E$2="Western Isles Health Board",Calculations!$E$2="Shetland Islands Local Authority",Calculations!$E$2="Eilean Siar Local Authority"),OR($F231=1,$F231=5)),0,prem_mort(VALUE(LEFT(Options!$B$24,2)),$C231,$E231,$F231,2016,$I231+$J231,1,$H231,$G231*$H231,Options!$B$8)))</f>
        <v>#VALUE!</v>
      </c>
      <c r="S231" s="83" t="e">
        <f t="shared" si="170"/>
        <v>#VALUE!</v>
      </c>
      <c r="T231" s="75" t="e">
        <f t="shared" si="171"/>
        <v>#VALUE!</v>
      </c>
      <c r="U231" s="75" t="e">
        <f t="shared" si="172"/>
        <v>#VALUE!</v>
      </c>
      <c r="V231" s="75" t="e">
        <f t="shared" si="173"/>
        <v>#VALUE!</v>
      </c>
      <c r="W231" s="75" t="e">
        <f t="shared" si="174"/>
        <v>#VALUE!</v>
      </c>
      <c r="X231" s="75" t="e">
        <f t="shared" si="175"/>
        <v>#VALUE!</v>
      </c>
      <c r="Y231" s="75" t="e">
        <f t="shared" si="176"/>
        <v>#VALUE!</v>
      </c>
      <c r="Z231" s="84" t="e">
        <f t="shared" si="177"/>
        <v>#VALUE!</v>
      </c>
      <c r="AA231" s="83" t="e">
        <f t="shared" si="178"/>
        <v>#VALUE!</v>
      </c>
      <c r="AB231" s="75" t="e">
        <f t="shared" si="179"/>
        <v>#VALUE!</v>
      </c>
      <c r="AC231" s="75" t="e">
        <f t="shared" si="164"/>
        <v>#VALUE!</v>
      </c>
      <c r="AD231" s="75" t="e">
        <f t="shared" si="165"/>
        <v>#VALUE!</v>
      </c>
      <c r="AE231" s="75" t="e">
        <f t="shared" si="180"/>
        <v>#VALUE!</v>
      </c>
      <c r="AF231" s="75" t="e">
        <f t="shared" si="181"/>
        <v>#VALUE!</v>
      </c>
      <c r="AG231" s="75" t="e">
        <f t="shared" si="182"/>
        <v>#VALUE!</v>
      </c>
      <c r="AH231" s="75" t="e">
        <f t="shared" si="183"/>
        <v>#VALUE!</v>
      </c>
      <c r="AI231" s="84">
        <v>5000</v>
      </c>
      <c r="AJ231" s="133"/>
      <c r="AK231" s="134"/>
      <c r="AL231" s="75"/>
      <c r="AM231" s="75"/>
      <c r="AN231" s="134"/>
      <c r="AO231" s="134"/>
      <c r="AP231" s="75"/>
      <c r="AQ231" s="84"/>
    </row>
    <row r="232" spans="2:43" hidden="1" x14ac:dyDescent="0.35">
      <c r="B232" s="5" t="s">
        <v>46</v>
      </c>
      <c r="C232" s="15">
        <v>6.9784756000000003</v>
      </c>
      <c r="D232" s="15">
        <v>77.398476000000002</v>
      </c>
      <c r="E232" t="s">
        <v>172</v>
      </c>
      <c r="F232">
        <v>5</v>
      </c>
      <c r="G232" s="15">
        <f>HLOOKUP(Calculations!$E$2,'Prevalence Rates'!$C$3:$BC$249,'Prevalence Rates'!$BD232,FALSE)</f>
        <v>0</v>
      </c>
      <c r="H232">
        <f>HLOOKUP(Calculations!$E$2,'Population 2016'!$C$3:$BC$249,'Population 2016'!BD232,FALSE)</f>
        <v>0</v>
      </c>
      <c r="I232">
        <v>0</v>
      </c>
      <c r="J232">
        <f>HLOOKUP(Results!E$4,Targeting!$C$3:$F$249,Targeting!$G232,FALSE)</f>
        <v>0</v>
      </c>
      <c r="K232" s="89" t="e">
        <f>IF(AND(OR(Calculations!$E$2="Orkney Health Board",Calculations!$E$2="Orkney Islands Local Authority"),$F232=1),0,IF(AND(OR(Calculations!$E$2="Shetland Health Board",Calculations!$E$2="Western Isles Health Board",Calculations!$E$2="Shetland Islands Local Authority",Calculations!$E$2="Eilean Siar Local Authority"),OR($F232=1,$F232=5)),0,new_ci(VALUE(LEFT(Options!$B$24,2)),$C232,$E232,$F232,2016,$I232,1,$H232,$G232*$H232,Options!$B$8)))</f>
        <v>#VALUE!</v>
      </c>
      <c r="L232" s="90" t="e">
        <f>IF(AND(OR(Calculations!$E$2="Orkney Health Board",Calculations!$E$2="Orkney Islands Local Authority"),$F232=1),0,IF(AND(OR(Calculations!$E$2="Shetland Health Board",Calculations!$E$2="Western Isles Health Board",Calculations!$E$2="Shetland Islands Local Authority",Calculations!$E$2="Eilean Siar Local Authority"),OR($F232=1,$F232=5)),0,new_ci(VALUE(LEFT(Options!$B$24,2)),$C232,$E232,$F232,2016,$I232+$J232,1,$H232,$G232*$H232,Options!$B$8)))</f>
        <v>#VALUE!</v>
      </c>
      <c r="M232" s="83" t="e">
        <f>IF(AND(OR(Calculations!$E$2="Orkney Health Board",Calculations!$E$2="Orkney Islands Local Authority"),$F232=1),0,IF(AND(OR(Calculations!$E$2="Shetland Health Board",Calculations!$E$2="Western Isles Health Board",Calculations!$E$2="Shetland Islands Local Authority",Calculations!$E$2="Eilean Siar Local Authority"),OR($F232=1,$F232=5)),0,new_yllv2(VALUE(LEFT(Options!$B$24,2)),$C232,$D232,$E232,$F232,2016,$I232,1,$H232,$G232*$H232,Options!$B$8)))</f>
        <v>#VALUE!</v>
      </c>
      <c r="N232" s="84" t="e">
        <f>IF(AND(OR(Calculations!$E$2="Orkney Health Board",Calculations!$E$2="Orkney Islands Local Authority"),$F232=1),0,IF(AND(OR(Calculations!$E$2="Shetland Health Board",Calculations!$E$2="Western Isles Health Board",Calculations!$E$2="Shetland Islands Local Authority",Calculations!$E$2="Eilean Siar Local Authority"),OR($F232=1,$F232=5)),0,new_yllv2(VALUE(LEFT(Options!$B$24,2)),$C232,$D232,$E232,$F232,2016,$I232+$J232,1,$H232,$G232*$H232,Options!$B$8)))</f>
        <v>#VALUE!</v>
      </c>
      <c r="O232" s="90" t="e">
        <f>IF(AND(OR(Calculations!$E$2="Orkney Health Board",Calculations!$E$2="Orkney Islands Local Authority"),$F232=1),0,IF(AND(OR(Calculations!$E$2="Shetland Health Board",Calculations!$E$2="Western Isles Health Board",Calculations!$E$2="Shetland Islands Local Authority",Calculations!$E$2="Eilean Siar Local Authority"),OR($F232=1,$F232=5)),0,hosp_count(VALUE(LEFT(Options!$B$24,2)),$C232,$E232,$F232,2016,$I232,1,$H232,$G232*$H232, Options!$B$8)))</f>
        <v>#VALUE!</v>
      </c>
      <c r="P232" s="90" t="e">
        <f>IF(AND(OR(Calculations!$E$2="Orkney Health Board",Calculations!$E$2="Orkney Islands Local Authority"),$F232=1),0,IF(AND(OR(Calculations!$E$2="Shetland Health Board",Calculations!$E$2="Western Isles Health Board",Calculations!$E$2="Shetland Islands Local Authority",Calculations!$E$2="Eilean Siar Local Authority"),OR($F232=1,$F232=5)),0,hosp_count(VALUE(LEFT(Options!$B$24,2)),$C232,$E232,$F232,2016,$I232+$J232,1,$H232,$G232*$H232, Options!$B$8)))</f>
        <v>#VALUE!</v>
      </c>
      <c r="Q232" s="83" t="e">
        <f>IF(AND(OR(Calculations!$E$2="Orkney Health Board",Calculations!$E$2="Orkney Islands Local Authority"),$F232=1),0,IF(AND(OR(Calculations!$E$2="Shetland Health Board",Calculations!$E$2="Western Isles Health Board",Calculations!$E$2="Shetland Islands Local Authority",Calculations!$E$2="Eilean Siar Local Authority"),OR($F232=1,$F232=5)),0,prem_mort(VALUE(LEFT(Options!$B$24,2)),$C232,$E232,$F232,2016,$I232,1,$H232,$G232*$H232,Options!$B$8)))</f>
        <v>#VALUE!</v>
      </c>
      <c r="R232" s="84" t="e">
        <f>IF(AND(OR(Calculations!$E$2="Orkney Health Board",Calculations!$E$2="Orkney Islands Local Authority"),$F232=1),0,IF(AND(OR(Calculations!$E$2="Shetland Health Board",Calculations!$E$2="Western Isles Health Board",Calculations!$E$2="Shetland Islands Local Authority",Calculations!$E$2="Eilean Siar Local Authority"),OR($F232=1,$F232=5)),0,prem_mort(VALUE(LEFT(Options!$B$24,2)),$C232,$E232,$F232,2016,$I232+$J232,1,$H232,$G232*$H232,Options!$B$8)))</f>
        <v>#VALUE!</v>
      </c>
      <c r="S232" s="83" t="e">
        <f t="shared" si="170"/>
        <v>#VALUE!</v>
      </c>
      <c r="T232" s="75" t="e">
        <f t="shared" si="171"/>
        <v>#VALUE!</v>
      </c>
      <c r="U232" s="75" t="e">
        <f t="shared" si="172"/>
        <v>#VALUE!</v>
      </c>
      <c r="V232" s="75" t="e">
        <f t="shared" si="173"/>
        <v>#VALUE!</v>
      </c>
      <c r="W232" s="75" t="e">
        <f t="shared" si="174"/>
        <v>#VALUE!</v>
      </c>
      <c r="X232" s="75" t="e">
        <f t="shared" si="175"/>
        <v>#VALUE!</v>
      </c>
      <c r="Y232" s="75" t="e">
        <f t="shared" si="176"/>
        <v>#VALUE!</v>
      </c>
      <c r="Z232" s="84" t="e">
        <f t="shared" si="177"/>
        <v>#VALUE!</v>
      </c>
      <c r="AA232" s="83" t="e">
        <f t="shared" si="178"/>
        <v>#VALUE!</v>
      </c>
      <c r="AB232" s="75" t="e">
        <f t="shared" si="179"/>
        <v>#VALUE!</v>
      </c>
      <c r="AC232" s="75" t="e">
        <f t="shared" si="164"/>
        <v>#VALUE!</v>
      </c>
      <c r="AD232" s="75" t="e">
        <f t="shared" si="165"/>
        <v>#VALUE!</v>
      </c>
      <c r="AE232" s="75" t="e">
        <f t="shared" si="180"/>
        <v>#VALUE!</v>
      </c>
      <c r="AF232" s="75" t="e">
        <f t="shared" si="181"/>
        <v>#VALUE!</v>
      </c>
      <c r="AG232" s="75" t="e">
        <f t="shared" si="182"/>
        <v>#VALUE!</v>
      </c>
      <c r="AH232" s="75" t="e">
        <f t="shared" si="183"/>
        <v>#VALUE!</v>
      </c>
      <c r="AI232" s="84">
        <v>5500</v>
      </c>
      <c r="AJ232" s="133"/>
      <c r="AK232" s="134"/>
      <c r="AL232" s="75"/>
      <c r="AM232" s="75"/>
      <c r="AN232" s="134"/>
      <c r="AO232" s="134"/>
      <c r="AP232" s="75"/>
      <c r="AQ232" s="84"/>
    </row>
    <row r="233" spans="2:43" hidden="1" x14ac:dyDescent="0.35">
      <c r="B233" s="5" t="s">
        <v>77</v>
      </c>
      <c r="C233" s="15">
        <v>12.471144000000001</v>
      </c>
      <c r="D233" s="15">
        <v>77.921140000000008</v>
      </c>
      <c r="E233" t="s">
        <v>172</v>
      </c>
      <c r="F233">
        <v>5</v>
      </c>
      <c r="G233" s="15">
        <f>HLOOKUP(Calculations!$E$2,'Prevalence Rates'!$C$3:$BC$249,'Prevalence Rates'!$BD233,FALSE)</f>
        <v>0</v>
      </c>
      <c r="H233">
        <f>HLOOKUP(Calculations!$E$2,'Population 2016'!$C$3:$BC$249,'Population 2016'!BD233,FALSE)</f>
        <v>0</v>
      </c>
      <c r="I233">
        <v>0</v>
      </c>
      <c r="J233">
        <f>HLOOKUP(Results!E$4,Targeting!$C$3:$F$249,Targeting!$G233,FALSE)</f>
        <v>0</v>
      </c>
      <c r="K233" s="89" t="e">
        <f>IF(AND(OR(Calculations!$E$2="Orkney Health Board",Calculations!$E$2="Orkney Islands Local Authority"),$F233=1),0,IF(AND(OR(Calculations!$E$2="Shetland Health Board",Calculations!$E$2="Western Isles Health Board",Calculations!$E$2="Shetland Islands Local Authority",Calculations!$E$2="Eilean Siar Local Authority"),OR($F233=1,$F233=5)),0,new_ci(VALUE(LEFT(Options!$B$24,2)),$C233,$E233,$F233,2016,$I233,1,$H233,$G233*$H233,Options!$B$8)))</f>
        <v>#VALUE!</v>
      </c>
      <c r="L233" s="90" t="e">
        <f>IF(AND(OR(Calculations!$E$2="Orkney Health Board",Calculations!$E$2="Orkney Islands Local Authority"),$F233=1),0,IF(AND(OR(Calculations!$E$2="Shetland Health Board",Calculations!$E$2="Western Isles Health Board",Calculations!$E$2="Shetland Islands Local Authority",Calculations!$E$2="Eilean Siar Local Authority"),OR($F233=1,$F233=5)),0,new_ci(VALUE(LEFT(Options!$B$24,2)),$C233,$E233,$F233,2016,$I233+$J233,1,$H233,$G233*$H233,Options!$B$8)))</f>
        <v>#VALUE!</v>
      </c>
      <c r="M233" s="83" t="e">
        <f>IF(AND(OR(Calculations!$E$2="Orkney Health Board",Calculations!$E$2="Orkney Islands Local Authority"),$F233=1),0,IF(AND(OR(Calculations!$E$2="Shetland Health Board",Calculations!$E$2="Western Isles Health Board",Calculations!$E$2="Shetland Islands Local Authority",Calculations!$E$2="Eilean Siar Local Authority"),OR($F233=1,$F233=5)),0,new_yllv2(VALUE(LEFT(Options!$B$24,2)),$C233,$D233,$E233,$F233,2016,$I233,1,$H233,$G233*$H233,Options!$B$8)))</f>
        <v>#VALUE!</v>
      </c>
      <c r="N233" s="84" t="e">
        <f>IF(AND(OR(Calculations!$E$2="Orkney Health Board",Calculations!$E$2="Orkney Islands Local Authority"),$F233=1),0,IF(AND(OR(Calculations!$E$2="Shetland Health Board",Calculations!$E$2="Western Isles Health Board",Calculations!$E$2="Shetland Islands Local Authority",Calculations!$E$2="Eilean Siar Local Authority"),OR($F233=1,$F233=5)),0,new_yllv2(VALUE(LEFT(Options!$B$24,2)),$C233,$D233,$E233,$F233,2016,$I233+$J233,1,$H233,$G233*$H233,Options!$B$8)))</f>
        <v>#VALUE!</v>
      </c>
      <c r="O233" s="90" t="e">
        <f>IF(AND(OR(Calculations!$E$2="Orkney Health Board",Calculations!$E$2="Orkney Islands Local Authority"),$F233=1),0,IF(AND(OR(Calculations!$E$2="Shetland Health Board",Calculations!$E$2="Western Isles Health Board",Calculations!$E$2="Shetland Islands Local Authority",Calculations!$E$2="Eilean Siar Local Authority"),OR($F233=1,$F233=5)),0,hosp_count(VALUE(LEFT(Options!$B$24,2)),$C233,$E233,$F233,2016,$I233,1,$H233,$G233*$H233, Options!$B$8)))</f>
        <v>#VALUE!</v>
      </c>
      <c r="P233" s="90" t="e">
        <f>IF(AND(OR(Calculations!$E$2="Orkney Health Board",Calculations!$E$2="Orkney Islands Local Authority"),$F233=1),0,IF(AND(OR(Calculations!$E$2="Shetland Health Board",Calculations!$E$2="Western Isles Health Board",Calculations!$E$2="Shetland Islands Local Authority",Calculations!$E$2="Eilean Siar Local Authority"),OR($F233=1,$F233=5)),0,hosp_count(VALUE(LEFT(Options!$B$24,2)),$C233,$E233,$F233,2016,$I233+$J233,1,$H233,$G233*$H233, Options!$B$8)))</f>
        <v>#VALUE!</v>
      </c>
      <c r="Q233" s="83" t="e">
        <f>IF(AND(OR(Calculations!$E$2="Orkney Health Board",Calculations!$E$2="Orkney Islands Local Authority"),$F233=1),0,IF(AND(OR(Calculations!$E$2="Shetland Health Board",Calculations!$E$2="Western Isles Health Board",Calculations!$E$2="Shetland Islands Local Authority",Calculations!$E$2="Eilean Siar Local Authority"),OR($F233=1,$F233=5)),0,prem_mort(VALUE(LEFT(Options!$B$24,2)),$C233,$E233,$F233,2016,$I233,1,$H233,$G233*$H233,Options!$B$8)))</f>
        <v>#VALUE!</v>
      </c>
      <c r="R233" s="84" t="e">
        <f>IF(AND(OR(Calculations!$E$2="Orkney Health Board",Calculations!$E$2="Orkney Islands Local Authority"),$F233=1),0,IF(AND(OR(Calculations!$E$2="Shetland Health Board",Calculations!$E$2="Western Isles Health Board",Calculations!$E$2="Shetland Islands Local Authority",Calculations!$E$2="Eilean Siar Local Authority"),OR($F233=1,$F233=5)),0,prem_mort(VALUE(LEFT(Options!$B$24,2)),$C233,$E233,$F233,2016,$I233+$J233,1,$H233,$G233*$H233,Options!$B$8)))</f>
        <v>#VALUE!</v>
      </c>
      <c r="S233" s="83" t="e">
        <f t="shared" si="170"/>
        <v>#VALUE!</v>
      </c>
      <c r="T233" s="75" t="e">
        <f t="shared" si="171"/>
        <v>#VALUE!</v>
      </c>
      <c r="U233" s="75" t="e">
        <f t="shared" si="172"/>
        <v>#VALUE!</v>
      </c>
      <c r="V233" s="75" t="e">
        <f t="shared" si="173"/>
        <v>#VALUE!</v>
      </c>
      <c r="W233" s="75" t="e">
        <f t="shared" si="174"/>
        <v>#VALUE!</v>
      </c>
      <c r="X233" s="75" t="e">
        <f t="shared" si="175"/>
        <v>#VALUE!</v>
      </c>
      <c r="Y233" s="75" t="e">
        <f t="shared" si="176"/>
        <v>#VALUE!</v>
      </c>
      <c r="Z233" s="84" t="e">
        <f t="shared" si="177"/>
        <v>#VALUE!</v>
      </c>
      <c r="AA233" s="83" t="e">
        <f t="shared" si="178"/>
        <v>#VALUE!</v>
      </c>
      <c r="AB233" s="75" t="e">
        <f t="shared" si="179"/>
        <v>#VALUE!</v>
      </c>
      <c r="AC233" s="75" t="e">
        <f t="shared" si="164"/>
        <v>#VALUE!</v>
      </c>
      <c r="AD233" s="75" t="e">
        <f t="shared" si="165"/>
        <v>#VALUE!</v>
      </c>
      <c r="AE233" s="75" t="e">
        <f t="shared" si="180"/>
        <v>#VALUE!</v>
      </c>
      <c r="AF233" s="75" t="e">
        <f t="shared" si="181"/>
        <v>#VALUE!</v>
      </c>
      <c r="AG233" s="75" t="e">
        <f t="shared" si="182"/>
        <v>#VALUE!</v>
      </c>
      <c r="AH233" s="75" t="e">
        <f t="shared" si="183"/>
        <v>#VALUE!</v>
      </c>
      <c r="AI233" s="84">
        <v>6600</v>
      </c>
      <c r="AJ233" s="133"/>
      <c r="AK233" s="134"/>
      <c r="AL233" s="75"/>
      <c r="AM233" s="75"/>
      <c r="AN233" s="134"/>
      <c r="AO233" s="134"/>
      <c r="AP233" s="75"/>
      <c r="AQ233" s="84"/>
    </row>
    <row r="234" spans="2:43" x14ac:dyDescent="0.35">
      <c r="B234" s="5" t="s">
        <v>47</v>
      </c>
      <c r="C234" s="15">
        <v>17.556318000000001</v>
      </c>
      <c r="D234" s="15">
        <v>77.07632000000001</v>
      </c>
      <c r="E234" t="s">
        <v>172</v>
      </c>
      <c r="F234">
        <v>5</v>
      </c>
      <c r="G234" s="15">
        <f>HLOOKUP(Calculations!$E$2,'Prevalence Rates'!$C$3:$BC$249,'Prevalence Rates'!$BD234,FALSE)</f>
        <v>5.5758959960578593E-2</v>
      </c>
      <c r="H234">
        <f>HLOOKUP(Calculations!$E$2,'Population 2016'!$C$3:$BC$249,'Population 2016'!BD234,FALSE)</f>
        <v>26907</v>
      </c>
      <c r="I234">
        <v>0</v>
      </c>
      <c r="J234">
        <f>HLOOKUP(Results!E$4,Targeting!$C$3:$F$249,Targeting!$G234,FALSE)</f>
        <v>5429</v>
      </c>
      <c r="K234" s="89">
        <f>IF(AND(OR(Calculations!$E$2="Orkney Health Board",Calculations!$E$2="Orkney Islands Local Authority"),$F234=1),0,IF(AND(OR(Calculations!$E$2="Shetland Health Board",Calculations!$E$2="Western Isles Health Board",Calculations!$E$2="Shetland Islands Local Authority",Calculations!$E$2="Eilean Siar Local Authority"),OR($F234=1,$F234=5)),0,new_ci(VALUE(LEFT(Options!$B$24,2)),$C234,$E234,$F234,2016,$I234,1,$H234,$G234*$H234,Options!$B$8)))</f>
        <v>6.7201680607999998</v>
      </c>
      <c r="L234" s="90">
        <f>IF(AND(OR(Calculations!$E$2="Orkney Health Board",Calculations!$E$2="Orkney Islands Local Authority"),$F234=1),0,IF(AND(OR(Calculations!$E$2="Shetland Health Board",Calculations!$E$2="Western Isles Health Board",Calculations!$E$2="Shetland Islands Local Authority",Calculations!$E$2="Eilean Siar Local Authority"),OR($F234=1,$F234=5)),0,new_ci(VALUE(LEFT(Options!$B$24,2)),$C234,$E234,$F234,2016,$I234+$J234,1,$H234,$G234*$H234,Options!$B$8)))</f>
        <v>6.4305374255999999</v>
      </c>
      <c r="M234" s="83">
        <f>IF(AND(OR(Calculations!$E$2="Orkney Health Board",Calculations!$E$2="Orkney Islands Local Authority"),$F234=1),0,IF(AND(OR(Calculations!$E$2="Shetland Health Board",Calculations!$E$2="Western Isles Health Board",Calculations!$E$2="Shetland Islands Local Authority",Calculations!$E$2="Eilean Siar Local Authority"),OR($F234=1,$F234=5)),0,new_yllv2(VALUE(LEFT(Options!$B$24,2)),$C234,$D234,$E234,$F234,2016,$I234,1,$H234,$G234*$H234,Options!$B$8)))</f>
        <v>393.26424835839998</v>
      </c>
      <c r="N234" s="84">
        <f>IF(AND(OR(Calculations!$E$2="Orkney Health Board",Calculations!$E$2="Orkney Islands Local Authority"),$F234=1),0,IF(AND(OR(Calculations!$E$2="Shetland Health Board",Calculations!$E$2="Western Isles Health Board",Calculations!$E$2="Shetland Islands Local Authority",Calculations!$E$2="Eilean Siar Local Authority"),OR($F234=1,$F234=5)),0,new_yllv2(VALUE(LEFT(Options!$B$24,2)),$C234,$D234,$E234,$F234,2016,$I234+$J234,1,$H234,$G234*$H234,Options!$B$8)))</f>
        <v>376.31506300720002</v>
      </c>
      <c r="O234" s="90">
        <f>IF(AND(OR(Calculations!$E$2="Orkney Health Board",Calculations!$E$2="Orkney Islands Local Authority"),$F234=1),0,IF(AND(OR(Calculations!$E$2="Shetland Health Board",Calculations!$E$2="Western Isles Health Board",Calculations!$E$2="Shetland Islands Local Authority",Calculations!$E$2="Eilean Siar Local Authority"),OR($F234=1,$F234=5)),0,hosp_count(VALUE(LEFT(Options!$B$24,2)),$C234,$E234,$F234,2016,$I234,1,$H234,$G234*$H234, Options!$B$8)))</f>
        <v>1431.6729001742999</v>
      </c>
      <c r="P234" s="90">
        <f>IF(AND(OR(Calculations!$E$2="Orkney Health Board",Calculations!$E$2="Orkney Islands Local Authority"),$F234=1),0,IF(AND(OR(Calculations!$E$2="Shetland Health Board",Calculations!$E$2="Western Isles Health Board",Calculations!$E$2="Shetland Islands Local Authority",Calculations!$E$2="Eilean Siar Local Authority"),OR($F234=1,$F234=5)),0,hosp_count(VALUE(LEFT(Options!$B$24,2)),$C234,$E234,$F234,2016,$I234+$J234,1,$H234,$G234*$H234, Options!$B$8)))</f>
        <v>1421.8534454999001</v>
      </c>
      <c r="Q234" s="83">
        <f>IF(AND(OR(Calculations!$E$2="Orkney Health Board",Calculations!$E$2="Orkney Islands Local Authority"),$F234=1),0,IF(AND(OR(Calculations!$E$2="Shetland Health Board",Calculations!$E$2="Western Isles Health Board",Calculations!$E$2="Shetland Islands Local Authority",Calculations!$E$2="Eilean Siar Local Authority"),OR($F234=1,$F234=5)),0,prem_mort(VALUE(LEFT(Options!$B$24,2)),$C234,$E234,$F234,2016,$I234,1,$H234,$G234*$H234,Options!$B$8)))</f>
        <v>6.7201680607999998</v>
      </c>
      <c r="R234" s="84">
        <f>IF(AND(OR(Calculations!$E$2="Orkney Health Board",Calculations!$E$2="Orkney Islands Local Authority"),$F234=1),0,IF(AND(OR(Calculations!$E$2="Shetland Health Board",Calculations!$E$2="Western Isles Health Board",Calculations!$E$2="Shetland Islands Local Authority",Calculations!$E$2="Eilean Siar Local Authority"),OR($F234=1,$F234=5)),0,prem_mort(VALUE(LEFT(Options!$B$24,2)),$C234,$E234,$F234,2016,$I234+$J234,1,$H234,$G234*$H234,Options!$B$8)))</f>
        <v>6.4305374255999999</v>
      </c>
      <c r="S234" s="83">
        <f t="shared" si="170"/>
        <v>24.975538190062068</v>
      </c>
      <c r="T234" s="75">
        <f t="shared" si="171"/>
        <v>23.899124486564837</v>
      </c>
      <c r="U234" s="75">
        <f t="shared" si="172"/>
        <v>1461.5685448336865</v>
      </c>
      <c r="V234" s="75">
        <f t="shared" si="173"/>
        <v>1398.5768127520719</v>
      </c>
      <c r="W234" s="75">
        <f t="shared" si="174"/>
        <v>5320.819489999999</v>
      </c>
      <c r="X234" s="75">
        <f t="shared" si="175"/>
        <v>5284.3254376180921</v>
      </c>
      <c r="Y234" s="75">
        <f t="shared" si="176"/>
        <v>24.975538190062068</v>
      </c>
      <c r="Z234" s="84">
        <f t="shared" si="177"/>
        <v>23.899124486564837</v>
      </c>
      <c r="AA234" s="83">
        <f t="shared" si="178"/>
        <v>109892.3680362731</v>
      </c>
      <c r="AB234" s="75">
        <f t="shared" si="179"/>
        <v>105156.14774088528</v>
      </c>
      <c r="AC234" s="75">
        <f t="shared" si="164"/>
        <v>6430901.59726822</v>
      </c>
      <c r="AD234" s="75">
        <f t="shared" si="165"/>
        <v>6153737.9761091163</v>
      </c>
      <c r="AE234" s="75">
        <f t="shared" si="180"/>
        <v>23411605.755999994</v>
      </c>
      <c r="AF234" s="75">
        <f t="shared" si="181"/>
        <v>23251031.925519604</v>
      </c>
      <c r="AG234" s="75">
        <f t="shared" si="182"/>
        <v>109892.3680362731</v>
      </c>
      <c r="AH234" s="75">
        <f t="shared" si="183"/>
        <v>105156.14774088528</v>
      </c>
      <c r="AI234" s="84">
        <v>4400</v>
      </c>
      <c r="AJ234" s="133"/>
      <c r="AK234" s="134"/>
      <c r="AL234" s="75"/>
      <c r="AM234" s="75"/>
      <c r="AN234" s="134"/>
      <c r="AO234" s="134"/>
      <c r="AP234" s="75"/>
      <c r="AQ234" s="84"/>
    </row>
    <row r="235" spans="2:43" x14ac:dyDescent="0.35">
      <c r="B235" s="5" t="s">
        <v>48</v>
      </c>
      <c r="C235" s="15">
        <v>22.054632000000002</v>
      </c>
      <c r="D235" s="15">
        <v>77.704629999999995</v>
      </c>
      <c r="E235" t="s">
        <v>172</v>
      </c>
      <c r="F235">
        <v>5</v>
      </c>
      <c r="G235" s="15">
        <f>HLOOKUP(Calculations!$E$2,'Prevalence Rates'!$C$3:$BC$249,'Prevalence Rates'!$BD235,FALSE)</f>
        <v>5.5758959960578593E-2</v>
      </c>
      <c r="H235">
        <f>HLOOKUP(Calculations!$E$2,'Population 2016'!$C$3:$BC$249,'Population 2016'!BD235,FALSE)</f>
        <v>38069</v>
      </c>
      <c r="I235">
        <v>0</v>
      </c>
      <c r="J235">
        <f>HLOOKUP(Results!E$4,Targeting!$C$3:$F$249,Targeting!$G235,FALSE)</f>
        <v>7681</v>
      </c>
      <c r="K235" s="89">
        <f>IF(AND(OR(Calculations!$E$2="Orkney Health Board",Calculations!$E$2="Orkney Islands Local Authority"),$F235=1),0,IF(AND(OR(Calculations!$E$2="Shetland Health Board",Calculations!$E$2="Western Isles Health Board",Calculations!$E$2="Shetland Islands Local Authority",Calculations!$E$2="Eilean Siar Local Authority"),OR($F235=1,$F235=5)),0,new_ci(VALUE(LEFT(Options!$B$24,2)),$C235,$E235,$F235,2016,$I235,1,$H235,$G235*$H235,Options!$B$8)))</f>
        <v>13.352282565699999</v>
      </c>
      <c r="L235" s="90">
        <f>IF(AND(OR(Calculations!$E$2="Orkney Health Board",Calculations!$E$2="Orkney Islands Local Authority"),$F235=1),0,IF(AND(OR(Calculations!$E$2="Shetland Health Board",Calculations!$E$2="Western Isles Health Board",Calculations!$E$2="Shetland Islands Local Authority",Calculations!$E$2="Eilean Siar Local Authority"),OR($F235=1,$F235=5)),0,new_ci(VALUE(LEFT(Options!$B$24,2)),$C235,$E235,$F235,2016,$I235+$J235,1,$H235,$G235*$H235,Options!$B$8)))</f>
        <v>12.7768904066</v>
      </c>
      <c r="M235" s="83">
        <f>IF(AND(OR(Calculations!$E$2="Orkney Health Board",Calculations!$E$2="Orkney Islands Local Authority"),$F235=1),0,IF(AND(OR(Calculations!$E$2="Shetland Health Board",Calculations!$E$2="Western Isles Health Board",Calculations!$E$2="Shetland Islands Local Authority",Calculations!$E$2="Eilean Siar Local Authority"),OR($F235=1,$F235=5)),0,new_yllv2(VALUE(LEFT(Options!$B$24,2)),$C235,$D235,$E235,$F235,2016,$I235,1,$H235,$G235*$H235,Options!$B$8)))</f>
        <v>729.70221551090003</v>
      </c>
      <c r="N235" s="84">
        <f>IF(AND(OR(Calculations!$E$2="Orkney Health Board",Calculations!$E$2="Orkney Islands Local Authority"),$F235=1),0,IF(AND(OR(Calculations!$E$2="Shetland Health Board",Calculations!$E$2="Western Isles Health Board",Calculations!$E$2="Shetland Islands Local Authority",Calculations!$E$2="Eilean Siar Local Authority"),OR($F235=1,$F235=5)),0,new_yllv2(VALUE(LEFT(Options!$B$24,2)),$C235,$D235,$E235,$F235,2016,$I235+$J235,1,$H235,$G235*$H235,Options!$B$8)))</f>
        <v>698.25703516689998</v>
      </c>
      <c r="O235" s="90">
        <f>IF(AND(OR(Calculations!$E$2="Orkney Health Board",Calculations!$E$2="Orkney Islands Local Authority"),$F235=1),0,IF(AND(OR(Calculations!$E$2="Shetland Health Board",Calculations!$E$2="Western Isles Health Board",Calculations!$E$2="Shetland Islands Local Authority",Calculations!$E$2="Eilean Siar Local Authority"),OR($F235=1,$F235=5)),0,hosp_count(VALUE(LEFT(Options!$B$24,2)),$C235,$E235,$F235,2016,$I235,1,$H235,$G235*$H235, Options!$B$8)))</f>
        <v>2376.2555364586001</v>
      </c>
      <c r="P235" s="90">
        <f>IF(AND(OR(Calculations!$E$2="Orkney Health Board",Calculations!$E$2="Orkney Islands Local Authority"),$F235=1),0,IF(AND(OR(Calculations!$E$2="Shetland Health Board",Calculations!$E$2="Western Isles Health Board",Calculations!$E$2="Shetland Islands Local Authority",Calculations!$E$2="Eilean Siar Local Authority"),OR($F235=1,$F235=5)),0,hosp_count(VALUE(LEFT(Options!$B$24,2)),$C235,$E235,$F235,2016,$I235+$J235,1,$H235,$G235*$H235, Options!$B$8)))</f>
        <v>2359.9577561661999</v>
      </c>
      <c r="Q235" s="83">
        <f>IF(AND(OR(Calculations!$E$2="Orkney Health Board",Calculations!$E$2="Orkney Islands Local Authority"),$F235=1),0,IF(AND(OR(Calculations!$E$2="Shetland Health Board",Calculations!$E$2="Western Isles Health Board",Calculations!$E$2="Shetland Islands Local Authority",Calculations!$E$2="Eilean Siar Local Authority"),OR($F235=1,$F235=5)),0,prem_mort(VALUE(LEFT(Options!$B$24,2)),$C235,$E235,$F235,2016,$I235,1,$H235,$G235*$H235,Options!$B$8)))</f>
        <v>13.352282565699999</v>
      </c>
      <c r="R235" s="84">
        <f>IF(AND(OR(Calculations!$E$2="Orkney Health Board",Calculations!$E$2="Orkney Islands Local Authority"),$F235=1),0,IF(AND(OR(Calculations!$E$2="Shetland Health Board",Calculations!$E$2="Western Isles Health Board",Calculations!$E$2="Shetland Islands Local Authority",Calculations!$E$2="Eilean Siar Local Authority"),OR($F235=1,$F235=5)),0,prem_mort(VALUE(LEFT(Options!$B$24,2)),$C235,$E235,$F235,2016,$I235+$J235,1,$H235,$G235*$H235,Options!$B$8)))</f>
        <v>12.7768904066</v>
      </c>
      <c r="S235" s="83">
        <f t="shared" si="170"/>
        <v>35.073898882818042</v>
      </c>
      <c r="T235" s="75">
        <f t="shared" si="171"/>
        <v>33.562453457143604</v>
      </c>
      <c r="U235" s="75">
        <f t="shared" si="172"/>
        <v>1916.7885037981034</v>
      </c>
      <c r="V235" s="75">
        <f t="shared" si="173"/>
        <v>1834.188014307967</v>
      </c>
      <c r="W235" s="75">
        <f t="shared" si="174"/>
        <v>6241.9699400000009</v>
      </c>
      <c r="X235" s="75">
        <f t="shared" si="175"/>
        <v>6199.1587805463769</v>
      </c>
      <c r="Y235" s="75">
        <f t="shared" si="176"/>
        <v>35.073898882818042</v>
      </c>
      <c r="Z235" s="84">
        <f t="shared" si="177"/>
        <v>33.562453457143604</v>
      </c>
      <c r="AA235" s="83">
        <f t="shared" si="178"/>
        <v>210443.39329690827</v>
      </c>
      <c r="AB235" s="75">
        <f t="shared" si="179"/>
        <v>201374.72074286162</v>
      </c>
      <c r="AC235" s="75">
        <f t="shared" si="164"/>
        <v>11500731.02278862</v>
      </c>
      <c r="AD235" s="75">
        <f t="shared" si="165"/>
        <v>11005128.085847802</v>
      </c>
      <c r="AE235" s="75">
        <f t="shared" si="180"/>
        <v>37451819.640000008</v>
      </c>
      <c r="AF235" s="75">
        <f t="shared" si="181"/>
        <v>37194952.683278263</v>
      </c>
      <c r="AG235" s="75">
        <f t="shared" si="182"/>
        <v>210443.39329690827</v>
      </c>
      <c r="AH235" s="75">
        <f t="shared" si="183"/>
        <v>201374.72074286162</v>
      </c>
      <c r="AI235" s="84">
        <v>6000</v>
      </c>
      <c r="AJ235" s="133"/>
      <c r="AK235" s="134"/>
      <c r="AL235" s="75"/>
      <c r="AM235" s="75"/>
      <c r="AN235" s="134"/>
      <c r="AO235" s="134"/>
      <c r="AP235" s="75"/>
      <c r="AQ235" s="84"/>
    </row>
    <row r="236" spans="2:43" x14ac:dyDescent="0.35">
      <c r="B236" s="5" t="s">
        <v>49</v>
      </c>
      <c r="C236" s="15">
        <v>26.959762999999999</v>
      </c>
      <c r="D236" s="15">
        <v>77.789760000000001</v>
      </c>
      <c r="E236" t="s">
        <v>172</v>
      </c>
      <c r="F236">
        <v>5</v>
      </c>
      <c r="G236" s="15">
        <f>HLOOKUP(Calculations!$E$2,'Prevalence Rates'!$C$3:$BC$249,'Prevalence Rates'!$BD236,FALSE)</f>
        <v>0.17601379248443125</v>
      </c>
      <c r="H236">
        <f>HLOOKUP(Calculations!$E$2,'Population 2016'!$C$3:$BC$249,'Population 2016'!BD236,FALSE)</f>
        <v>34280</v>
      </c>
      <c r="I236">
        <v>0</v>
      </c>
      <c r="J236">
        <f>HLOOKUP(Results!E$4,Targeting!$C$3:$F$249,Targeting!$G236,FALSE)</f>
        <v>6917</v>
      </c>
      <c r="K236" s="89">
        <f>IF(AND(OR(Calculations!$E$2="Orkney Health Board",Calculations!$E$2="Orkney Islands Local Authority"),$F236=1),0,IF(AND(OR(Calculations!$E$2="Shetland Health Board",Calculations!$E$2="Western Isles Health Board",Calculations!$E$2="Shetland Islands Local Authority",Calculations!$E$2="Eilean Siar Local Authority"),OR($F236=1,$F236=5)),0,new_ci(VALUE(LEFT(Options!$B$24,2)),$C236,$E236,$F236,2016,$I236,1,$H236,$G236*$H236,Options!$B$8)))</f>
        <v>17.410684560299998</v>
      </c>
      <c r="L236" s="90">
        <f>IF(AND(OR(Calculations!$E$2="Orkney Health Board",Calculations!$E$2="Orkney Islands Local Authority"),$F236=1),0,IF(AND(OR(Calculations!$E$2="Shetland Health Board",Calculations!$E$2="Western Isles Health Board",Calculations!$E$2="Shetland Islands Local Authority",Calculations!$E$2="Eilean Siar Local Authority"),OR($F236=1,$F236=5)),0,new_ci(VALUE(LEFT(Options!$B$24,2)),$C236,$E236,$F236,2016,$I236+$J236,1,$H236,$G236*$H236,Options!$B$8)))</f>
        <v>16.722995036899999</v>
      </c>
      <c r="M236" s="83">
        <f>IF(AND(OR(Calculations!$E$2="Orkney Health Board",Calculations!$E$2="Orkney Islands Local Authority"),$F236=1),0,IF(AND(OR(Calculations!$E$2="Shetland Health Board",Calculations!$E$2="Western Isles Health Board",Calculations!$E$2="Shetland Islands Local Authority",Calculations!$E$2="Eilean Siar Local Authority"),OR($F236=1,$F236=5)),0,new_yllv2(VALUE(LEFT(Options!$B$24,2)),$C236,$D236,$E236,$F236,2016,$I236,1,$H236,$G236*$H236,Options!$B$8)))</f>
        <v>867.57435940769994</v>
      </c>
      <c r="N236" s="84">
        <f>IF(AND(OR(Calculations!$E$2="Orkney Health Board",Calculations!$E$2="Orkney Islands Local Authority"),$F236=1),0,IF(AND(OR(Calculations!$E$2="Shetland Health Board",Calculations!$E$2="Western Isles Health Board",Calculations!$E$2="Shetland Islands Local Authority",Calculations!$E$2="Eilean Siar Local Authority"),OR($F236=1,$F236=5)),0,new_yllv2(VALUE(LEFT(Options!$B$24,2)),$C236,$D236,$E236,$F236,2016,$I236+$J236,1,$H236,$G236*$H236,Options!$B$8)))</f>
        <v>833.30679251970002</v>
      </c>
      <c r="O236" s="90">
        <f>IF(AND(OR(Calculations!$E$2="Orkney Health Board",Calculations!$E$2="Orkney Islands Local Authority"),$F236=1),0,IF(AND(OR(Calculations!$E$2="Shetland Health Board",Calculations!$E$2="Western Isles Health Board",Calculations!$E$2="Shetland Islands Local Authority",Calculations!$E$2="Eilean Siar Local Authority"),OR($F236=1,$F236=5)),0,hosp_count(VALUE(LEFT(Options!$B$24,2)),$C236,$E236,$F236,2016,$I236,1,$H236,$G236*$H236, Options!$B$8)))</f>
        <v>2546.6945852919998</v>
      </c>
      <c r="P236" s="90">
        <f>IF(AND(OR(Calculations!$E$2="Orkney Health Board",Calculations!$E$2="Orkney Islands Local Authority"),$F236=1),0,IF(AND(OR(Calculations!$E$2="Shetland Health Board",Calculations!$E$2="Western Isles Health Board",Calculations!$E$2="Shetland Islands Local Authority",Calculations!$E$2="Eilean Siar Local Authority"),OR($F236=1,$F236=5)),0,hosp_count(VALUE(LEFT(Options!$B$24,2)),$C236,$E236,$F236,2016,$I236+$J236,1,$H236,$G236*$H236, Options!$B$8)))</f>
        <v>2530.1741726101</v>
      </c>
      <c r="Q236" s="83">
        <f>IF(AND(OR(Calculations!$E$2="Orkney Health Board",Calculations!$E$2="Orkney Islands Local Authority"),$F236=1),0,IF(AND(OR(Calculations!$E$2="Shetland Health Board",Calculations!$E$2="Western Isles Health Board",Calculations!$E$2="Shetland Islands Local Authority",Calculations!$E$2="Eilean Siar Local Authority"),OR($F236=1,$F236=5)),0,prem_mort(VALUE(LEFT(Options!$B$24,2)),$C236,$E236,$F236,2016,$I236,1,$H236,$G236*$H236,Options!$B$8)))</f>
        <v>17.410684560299998</v>
      </c>
      <c r="R236" s="84">
        <f>IF(AND(OR(Calculations!$E$2="Orkney Health Board",Calculations!$E$2="Orkney Islands Local Authority"),$F236=1),0,IF(AND(OR(Calculations!$E$2="Shetland Health Board",Calculations!$E$2="Western Isles Health Board",Calculations!$E$2="Shetland Islands Local Authority",Calculations!$E$2="Eilean Siar Local Authority"),OR($F236=1,$F236=5)),0,prem_mort(VALUE(LEFT(Options!$B$24,2)),$C236,$E236,$F236,2016,$I236+$J236,1,$H236,$G236*$H236,Options!$B$8)))</f>
        <v>16.722995036899999</v>
      </c>
      <c r="S236" s="83">
        <f t="shared" si="170"/>
        <v>50.789628238914815</v>
      </c>
      <c r="T236" s="75">
        <f t="shared" si="171"/>
        <v>48.783532779754957</v>
      </c>
      <c r="U236" s="75">
        <f t="shared" si="172"/>
        <v>2530.8470227762546</v>
      </c>
      <c r="V236" s="75">
        <f t="shared" si="173"/>
        <v>2430.8832920644695</v>
      </c>
      <c r="W236" s="75">
        <f t="shared" si="174"/>
        <v>7429.0973899999999</v>
      </c>
      <c r="X236" s="75">
        <f t="shared" si="175"/>
        <v>7380.9048209162775</v>
      </c>
      <c r="Y236" s="75">
        <f t="shared" si="176"/>
        <v>50.789628238914815</v>
      </c>
      <c r="Z236" s="84">
        <f t="shared" si="177"/>
        <v>48.783532779754957</v>
      </c>
      <c r="AA236" s="83">
        <f t="shared" si="178"/>
        <v>304737.76943348889</v>
      </c>
      <c r="AB236" s="75">
        <f t="shared" si="179"/>
        <v>292701.19667852973</v>
      </c>
      <c r="AC236" s="75">
        <f t="shared" si="164"/>
        <v>15185082.136657527</v>
      </c>
      <c r="AD236" s="75">
        <f t="shared" si="165"/>
        <v>14585299.752386818</v>
      </c>
      <c r="AE236" s="75">
        <f t="shared" si="180"/>
        <v>44574584.339999996</v>
      </c>
      <c r="AF236" s="75">
        <f t="shared" si="181"/>
        <v>44285428.925497666</v>
      </c>
      <c r="AG236" s="75">
        <f t="shared" si="182"/>
        <v>304737.76943348889</v>
      </c>
      <c r="AH236" s="75">
        <f t="shared" si="183"/>
        <v>292701.19667852973</v>
      </c>
      <c r="AI236" s="84">
        <v>6000</v>
      </c>
      <c r="AJ236" s="133"/>
      <c r="AK236" s="134"/>
      <c r="AL236" s="75"/>
      <c r="AM236" s="75"/>
      <c r="AN236" s="134"/>
      <c r="AO236" s="134"/>
      <c r="AP236" s="75"/>
      <c r="AQ236" s="84"/>
    </row>
    <row r="237" spans="2:43" x14ac:dyDescent="0.35">
      <c r="B237" s="5" t="s">
        <v>50</v>
      </c>
      <c r="C237" s="15">
        <v>31.981521999999998</v>
      </c>
      <c r="D237" s="15">
        <v>78.061520000000002</v>
      </c>
      <c r="E237" t="s">
        <v>172</v>
      </c>
      <c r="F237">
        <v>5</v>
      </c>
      <c r="G237" s="15">
        <f>HLOOKUP(Calculations!$E$2,'Prevalence Rates'!$C$3:$BC$249,'Prevalence Rates'!$BD237,FALSE)</f>
        <v>0.17601379248443125</v>
      </c>
      <c r="H237">
        <f>HLOOKUP(Calculations!$E$2,'Population 2016'!$C$3:$BC$249,'Population 2016'!BD237,FALSE)</f>
        <v>30164</v>
      </c>
      <c r="I237">
        <v>0</v>
      </c>
      <c r="J237">
        <f>HLOOKUP(Results!E$4,Targeting!$C$3:$F$249,Targeting!$G237,FALSE)</f>
        <v>6086</v>
      </c>
      <c r="K237" s="89">
        <f>IF(AND(OR(Calculations!$E$2="Orkney Health Board",Calculations!$E$2="Orkney Islands Local Authority"),$F237=1),0,IF(AND(OR(Calculations!$E$2="Shetland Health Board",Calculations!$E$2="Western Isles Health Board",Calculations!$E$2="Shetland Islands Local Authority",Calculations!$E$2="Eilean Siar Local Authority"),OR($F237=1,$F237=5)),0,new_ci(VALUE(LEFT(Options!$B$24,2)),$C237,$E237,$F237,2016,$I237,1,$H237,$G237*$H237,Options!$B$8)))</f>
        <v>22.380214048399999</v>
      </c>
      <c r="L237" s="90">
        <f>IF(AND(OR(Calculations!$E$2="Orkney Health Board",Calculations!$E$2="Orkney Islands Local Authority"),$F237=1),0,IF(AND(OR(Calculations!$E$2="Shetland Health Board",Calculations!$E$2="Western Isles Health Board",Calculations!$E$2="Shetland Islands Local Authority",Calculations!$E$2="Eilean Siar Local Authority"),OR($F237=1,$F237=5)),0,new_ci(VALUE(LEFT(Options!$B$24,2)),$C237,$E237,$F237,2016,$I237+$J237,1,$H237,$G237*$H237,Options!$B$8)))</f>
        <v>21.496501287200001</v>
      </c>
      <c r="M237" s="83">
        <f>IF(AND(OR(Calculations!$E$2="Orkney Health Board",Calculations!$E$2="Orkney Islands Local Authority"),$F237=1),0,IF(AND(OR(Calculations!$E$2="Shetland Health Board",Calculations!$E$2="Western Isles Health Board",Calculations!$E$2="Shetland Islands Local Authority",Calculations!$E$2="Eilean Siar Local Authority"),OR($F237=1,$F237=5)),0,new_yllv2(VALUE(LEFT(Options!$B$24,2)),$C237,$D237,$E237,$F237,2016,$I237,1,$H237,$G237*$H237,Options!$B$8)))</f>
        <v>1008.9000045414</v>
      </c>
      <c r="N237" s="84">
        <f>IF(AND(OR(Calculations!$E$2="Orkney Health Board",Calculations!$E$2="Orkney Islands Local Authority"),$F237=1),0,IF(AND(OR(Calculations!$E$2="Shetland Health Board",Calculations!$E$2="Western Isles Health Board",Calculations!$E$2="Shetland Islands Local Authority",Calculations!$E$2="Eilean Siar Local Authority"),OR($F237=1,$F237=5)),0,new_yllv2(VALUE(LEFT(Options!$B$24,2)),$C237,$D237,$E237,$F237,2016,$I237+$J237,1,$H237,$G237*$H237,Options!$B$8)))</f>
        <v>969.06223503399997</v>
      </c>
      <c r="O237" s="90">
        <f>IF(AND(OR(Calculations!$E$2="Orkney Health Board",Calculations!$E$2="Orkney Islands Local Authority"),$F237=1),0,IF(AND(OR(Calculations!$E$2="Shetland Health Board",Calculations!$E$2="Western Isles Health Board",Calculations!$E$2="Shetland Islands Local Authority",Calculations!$E$2="Eilean Siar Local Authority"),OR($F237=1,$F237=5)),0,hosp_count(VALUE(LEFT(Options!$B$24,2)),$C237,$E237,$F237,2016,$I237,1,$H237,$G237*$H237, Options!$B$8)))</f>
        <v>2678.1643595263999</v>
      </c>
      <c r="P237" s="90">
        <f>IF(AND(OR(Calculations!$E$2="Orkney Health Board",Calculations!$E$2="Orkney Islands Local Authority"),$F237=1),0,IF(AND(OR(Calculations!$E$2="Shetland Health Board",Calculations!$E$2="Western Isles Health Board",Calculations!$E$2="Shetland Islands Local Authority",Calculations!$E$2="Eilean Siar Local Authority"),OR($F237=1,$F237=5)),0,hosp_count(VALUE(LEFT(Options!$B$24,2)),$C237,$E237,$F237,2016,$I237+$J237,1,$H237,$G237*$H237, Options!$B$8)))</f>
        <v>2660.7924595722002</v>
      </c>
      <c r="Q237" s="83">
        <f>IF(AND(OR(Calculations!$E$2="Orkney Health Board",Calculations!$E$2="Orkney Islands Local Authority"),$F237=1),0,IF(AND(OR(Calculations!$E$2="Shetland Health Board",Calculations!$E$2="Western Isles Health Board",Calculations!$E$2="Shetland Islands Local Authority",Calculations!$E$2="Eilean Siar Local Authority"),OR($F237=1,$F237=5)),0,prem_mort(VALUE(LEFT(Options!$B$24,2)),$C237,$E237,$F237,2016,$I237,1,$H237,$G237*$H237,Options!$B$8)))</f>
        <v>22.380214048399999</v>
      </c>
      <c r="R237" s="84">
        <f>IF(AND(OR(Calculations!$E$2="Orkney Health Board",Calculations!$E$2="Orkney Islands Local Authority"),$F237=1),0,IF(AND(OR(Calculations!$E$2="Shetland Health Board",Calculations!$E$2="Western Isles Health Board",Calculations!$E$2="Shetland Islands Local Authority",Calculations!$E$2="Eilean Siar Local Authority"),OR($F237=1,$F237=5)),0,prem_mort(VALUE(LEFT(Options!$B$24,2)),$C237,$E237,$F237,2016,$I237+$J237,1,$H237,$G237*$H237,Options!$B$8)))</f>
        <v>21.496501287200001</v>
      </c>
      <c r="S237" s="83">
        <f t="shared" si="170"/>
        <v>74.195113540644471</v>
      </c>
      <c r="T237" s="75">
        <f t="shared" si="171"/>
        <v>71.265419994695662</v>
      </c>
      <c r="U237" s="75">
        <f t="shared" si="172"/>
        <v>3344.71557002188</v>
      </c>
      <c r="V237" s="75">
        <f t="shared" si="173"/>
        <v>3212.6449908301283</v>
      </c>
      <c r="W237" s="75">
        <f t="shared" si="174"/>
        <v>8878.6777600000005</v>
      </c>
      <c r="X237" s="75">
        <f t="shared" si="175"/>
        <v>8821.0862603507503</v>
      </c>
      <c r="Y237" s="75">
        <f t="shared" si="176"/>
        <v>74.195113540644471</v>
      </c>
      <c r="Z237" s="84">
        <f t="shared" si="177"/>
        <v>71.265419994695662</v>
      </c>
      <c r="AA237" s="83">
        <f t="shared" si="178"/>
        <v>482268.23801418906</v>
      </c>
      <c r="AB237" s="75">
        <f t="shared" si="179"/>
        <v>463225.22996552178</v>
      </c>
      <c r="AC237" s="75">
        <f t="shared" si="164"/>
        <v>21740651.205142219</v>
      </c>
      <c r="AD237" s="75">
        <f t="shared" si="165"/>
        <v>20882192.440395836</v>
      </c>
      <c r="AE237" s="75">
        <f t="shared" si="180"/>
        <v>57711405.440000005</v>
      </c>
      <c r="AF237" s="75">
        <f t="shared" si="181"/>
        <v>57337060.692279875</v>
      </c>
      <c r="AG237" s="75">
        <f t="shared" si="182"/>
        <v>482268.23801418906</v>
      </c>
      <c r="AH237" s="75">
        <f t="shared" si="183"/>
        <v>463225.22996552178</v>
      </c>
      <c r="AI237" s="84">
        <v>6500</v>
      </c>
      <c r="AJ237" s="133"/>
      <c r="AK237" s="134"/>
      <c r="AL237" s="75"/>
      <c r="AM237" s="75"/>
      <c r="AN237" s="134"/>
      <c r="AO237" s="134"/>
      <c r="AP237" s="75"/>
      <c r="AQ237" s="84"/>
    </row>
    <row r="238" spans="2:43" x14ac:dyDescent="0.35">
      <c r="B238" s="5" t="s">
        <v>51</v>
      </c>
      <c r="C238" s="15">
        <v>36.926009999999998</v>
      </c>
      <c r="D238" s="15">
        <v>78.336009999999987</v>
      </c>
      <c r="E238" t="s">
        <v>172</v>
      </c>
      <c r="F238">
        <v>5</v>
      </c>
      <c r="G238" s="15">
        <f>HLOOKUP(Calculations!$E$2,'Prevalence Rates'!$C$3:$BC$249,'Prevalence Rates'!$BD238,FALSE)</f>
        <v>0.17049262334970652</v>
      </c>
      <c r="H238">
        <f>HLOOKUP(Calculations!$E$2,'Population 2016'!$C$3:$BC$249,'Population 2016'!BD238,FALSE)</f>
        <v>31915</v>
      </c>
      <c r="I238">
        <v>0</v>
      </c>
      <c r="J238">
        <f>HLOOKUP(Results!E$4,Targeting!$C$3:$F$249,Targeting!$G238,FALSE)</f>
        <v>6440</v>
      </c>
      <c r="K238" s="89">
        <f>IF(AND(OR(Calculations!$E$2="Orkney Health Board",Calculations!$E$2="Orkney Islands Local Authority"),$F238=1),0,IF(AND(OR(Calculations!$E$2="Shetland Health Board",Calculations!$E$2="Western Isles Health Board",Calculations!$E$2="Shetland Islands Local Authority",Calculations!$E$2="Eilean Siar Local Authority"),OR($F238=1,$F238=5)),0,new_ci(VALUE(LEFT(Options!$B$24,2)),$C238,$E238,$F238,2016,$I238,1,$H238,$G238*$H238,Options!$B$8)))</f>
        <v>34.388520822300002</v>
      </c>
      <c r="L238" s="90">
        <f>IF(AND(OR(Calculations!$E$2="Orkney Health Board",Calculations!$E$2="Orkney Islands Local Authority"),$F238=1),0,IF(AND(OR(Calculations!$E$2="Shetland Health Board",Calculations!$E$2="Western Isles Health Board",Calculations!$E$2="Shetland Islands Local Authority",Calculations!$E$2="Eilean Siar Local Authority"),OR($F238=1,$F238=5)),0,new_ci(VALUE(LEFT(Options!$B$24,2)),$C238,$E238,$F238,2016,$I238+$J238,1,$H238,$G238*$H238,Options!$B$8)))</f>
        <v>33.025712494300002</v>
      </c>
      <c r="M238" s="83">
        <f>IF(AND(OR(Calculations!$E$2="Orkney Health Board",Calculations!$E$2="Orkney Islands Local Authority"),$F238=1),0,IF(AND(OR(Calculations!$E$2="Shetland Health Board",Calculations!$E$2="Western Isles Health Board",Calculations!$E$2="Shetland Islands Local Authority",Calculations!$E$2="Eilean Siar Local Authority"),OR($F238=1,$F238=5)),0,new_yllv2(VALUE(LEFT(Options!$B$24,2)),$C238,$D238,$E238,$F238,2016,$I238,1,$H238,$G238*$H238,Options!$B$8)))</f>
        <v>1389.6401264291001</v>
      </c>
      <c r="N238" s="84">
        <f>IF(AND(OR(Calculations!$E$2="Orkney Health Board",Calculations!$E$2="Orkney Islands Local Authority"),$F238=1),0,IF(AND(OR(Calculations!$E$2="Shetland Health Board",Calculations!$E$2="Western Isles Health Board",Calculations!$E$2="Shetland Islands Local Authority",Calculations!$E$2="Eilean Siar Local Authority"),OR($F238=1,$F238=5)),0,new_yllv2(VALUE(LEFT(Options!$B$24,2)),$C238,$D238,$E238,$F238,2016,$I238+$J238,1,$H238,$G238*$H238,Options!$B$8)))</f>
        <v>1334.5690418946999</v>
      </c>
      <c r="O238" s="90">
        <f>IF(AND(OR(Calculations!$E$2="Orkney Health Board",Calculations!$E$2="Orkney Islands Local Authority"),$F238=1),0,IF(AND(OR(Calculations!$E$2="Shetland Health Board",Calculations!$E$2="Western Isles Health Board",Calculations!$E$2="Shetland Islands Local Authority",Calculations!$E$2="Eilean Siar Local Authority"),OR($F238=1,$F238=5)),0,hosp_count(VALUE(LEFT(Options!$B$24,2)),$C238,$E238,$F238,2016,$I238,1,$H238,$G238*$H238, Options!$B$8)))</f>
        <v>3377.257887276</v>
      </c>
      <c r="P238" s="90">
        <f>IF(AND(OR(Calculations!$E$2="Orkney Health Board",Calculations!$E$2="Orkney Islands Local Authority"),$F238=1),0,IF(AND(OR(Calculations!$E$2="Shetland Health Board",Calculations!$E$2="Western Isles Health Board",Calculations!$E$2="Shetland Islands Local Authority",Calculations!$E$2="Eilean Siar Local Authority"),OR($F238=1,$F238=5)),0,hosp_count(VALUE(LEFT(Options!$B$24,2)),$C238,$E238,$F238,2016,$I238+$J238,1,$H238,$G238*$H238, Options!$B$8)))</f>
        <v>3355.2941976543998</v>
      </c>
      <c r="Q238" s="83">
        <f>IF(AND(OR(Calculations!$E$2="Orkney Health Board",Calculations!$E$2="Orkney Islands Local Authority"),$F238=1),0,IF(AND(OR(Calculations!$E$2="Shetland Health Board",Calculations!$E$2="Western Isles Health Board",Calculations!$E$2="Shetland Islands Local Authority",Calculations!$E$2="Eilean Siar Local Authority"),OR($F238=1,$F238=5)),0,prem_mort(VALUE(LEFT(Options!$B$24,2)),$C238,$E238,$F238,2016,$I238,1,$H238,$G238*$H238,Options!$B$8)))</f>
        <v>34.388520822300002</v>
      </c>
      <c r="R238" s="84">
        <f>IF(AND(OR(Calculations!$E$2="Orkney Health Board",Calculations!$E$2="Orkney Islands Local Authority"),$F238=1),0,IF(AND(OR(Calculations!$E$2="Shetland Health Board",Calculations!$E$2="Western Isles Health Board",Calculations!$E$2="Shetland Islands Local Authority",Calculations!$E$2="Eilean Siar Local Authority"),OR($F238=1,$F238=5)),0,prem_mort(VALUE(LEFT(Options!$B$24,2)),$C238,$E238,$F238,2016,$I238+$J238,1,$H238,$G238*$H238,Options!$B$8)))</f>
        <v>33.025712494300002</v>
      </c>
      <c r="S238" s="83">
        <f t="shared" si="170"/>
        <v>107.75033940874198</v>
      </c>
      <c r="T238" s="75">
        <f t="shared" si="171"/>
        <v>103.48022088140374</v>
      </c>
      <c r="U238" s="75">
        <f t="shared" si="172"/>
        <v>4354.1912155071286</v>
      </c>
      <c r="V238" s="75">
        <f t="shared" si="173"/>
        <v>4181.6357258176404</v>
      </c>
      <c r="W238" s="75">
        <f t="shared" si="174"/>
        <v>10582.039439999999</v>
      </c>
      <c r="X238" s="75">
        <f t="shared" si="175"/>
        <v>10513.220108583424</v>
      </c>
      <c r="Y238" s="75">
        <f t="shared" si="176"/>
        <v>107.75033940874198</v>
      </c>
      <c r="Z238" s="84">
        <f t="shared" si="177"/>
        <v>103.48022088140374</v>
      </c>
      <c r="AA238" s="83">
        <f t="shared" si="178"/>
        <v>754252.37586119387</v>
      </c>
      <c r="AB238" s="75">
        <f t="shared" si="179"/>
        <v>724361.54616982618</v>
      </c>
      <c r="AC238" s="75">
        <f t="shared" si="164"/>
        <v>30479338.508549899</v>
      </c>
      <c r="AD238" s="75">
        <f t="shared" si="165"/>
        <v>29271450.080723483</v>
      </c>
      <c r="AE238" s="75">
        <f t="shared" si="180"/>
        <v>74074276.079999983</v>
      </c>
      <c r="AF238" s="75">
        <f t="shared" si="181"/>
        <v>73592540.760083973</v>
      </c>
      <c r="AG238" s="75">
        <f t="shared" si="182"/>
        <v>754252.37586119387</v>
      </c>
      <c r="AH238" s="75">
        <f t="shared" si="183"/>
        <v>724361.54616982618</v>
      </c>
      <c r="AI238" s="84">
        <v>7000</v>
      </c>
      <c r="AJ238" s="133"/>
      <c r="AK238" s="134"/>
      <c r="AL238" s="75"/>
      <c r="AM238" s="75"/>
      <c r="AN238" s="134"/>
      <c r="AO238" s="134"/>
      <c r="AP238" s="75"/>
      <c r="AQ238" s="84"/>
    </row>
    <row r="239" spans="2:43" x14ac:dyDescent="0.35">
      <c r="B239" s="5" t="s">
        <v>52</v>
      </c>
      <c r="C239" s="15">
        <v>42.067703000000002</v>
      </c>
      <c r="D239" s="15">
        <v>78.907700000000006</v>
      </c>
      <c r="E239" t="s">
        <v>172</v>
      </c>
      <c r="F239">
        <v>5</v>
      </c>
      <c r="G239" s="15">
        <f>HLOOKUP(Calculations!$E$2,'Prevalence Rates'!$C$3:$BC$249,'Prevalence Rates'!$BD239,FALSE)</f>
        <v>0.17049262334970652</v>
      </c>
      <c r="H239">
        <f>HLOOKUP(Calculations!$E$2,'Population 2016'!$C$3:$BC$249,'Population 2016'!BD239,FALSE)</f>
        <v>35113</v>
      </c>
      <c r="I239">
        <v>0</v>
      </c>
      <c r="J239">
        <f>HLOOKUP(Results!E$4,Targeting!$C$3:$F$249,Targeting!$G239,FALSE)</f>
        <v>7085</v>
      </c>
      <c r="K239" s="89">
        <f>IF(AND(OR(Calculations!$E$2="Orkney Health Board",Calculations!$E$2="Orkney Islands Local Authority"),$F239=1),0,IF(AND(OR(Calculations!$E$2="Shetland Health Board",Calculations!$E$2="Western Isles Health Board",Calculations!$E$2="Shetland Islands Local Authority",Calculations!$E$2="Eilean Siar Local Authority"),OR($F239=1,$F239=5)),0,new_ci(VALUE(LEFT(Options!$B$24,2)),$C239,$E239,$F239,2016,$I239,1,$H239,$G239*$H239,Options!$B$8)))</f>
        <v>55.764137589699999</v>
      </c>
      <c r="L239" s="90">
        <f>IF(AND(OR(Calculations!$E$2="Orkney Health Board",Calculations!$E$2="Orkney Islands Local Authority"),$F239=1),0,IF(AND(OR(Calculations!$E$2="Shetland Health Board",Calculations!$E$2="Western Isles Health Board",Calculations!$E$2="Shetland Islands Local Authority",Calculations!$E$2="Eilean Siar Local Authority"),OR($F239=1,$F239=5)),0,new_ci(VALUE(LEFT(Options!$B$24,2)),$C239,$E239,$F239,2016,$I239+$J239,1,$H239,$G239*$H239,Options!$B$8)))</f>
        <v>53.555383880199997</v>
      </c>
      <c r="M239" s="83">
        <f>IF(AND(OR(Calculations!$E$2="Orkney Health Board",Calculations!$E$2="Orkney Islands Local Authority"),$F239=1),0,IF(AND(OR(Calculations!$E$2="Shetland Health Board",Calculations!$E$2="Western Isles Health Board",Calculations!$E$2="Shetland Islands Local Authority",Calculations!$E$2="Eilean Siar Local Authority"),OR($F239=1,$F239=5)),0,new_yllv2(VALUE(LEFT(Options!$B$24,2)),$C239,$D239,$E239,$F239,2016,$I239,1,$H239,$G239*$H239,Options!$B$8)))</f>
        <v>1998.5865239223999</v>
      </c>
      <c r="N239" s="84">
        <f>IF(AND(OR(Calculations!$E$2="Orkney Health Board",Calculations!$E$2="Orkney Islands Local Authority"),$F239=1),0,IF(AND(OR(Calculations!$E$2="Shetland Health Board",Calculations!$E$2="Western Isles Health Board",Calculations!$E$2="Shetland Islands Local Authority",Calculations!$E$2="Eilean Siar Local Authority"),OR($F239=1,$F239=5)),0,new_yllv2(VALUE(LEFT(Options!$B$24,2)),$C239,$D239,$E239,$F239,2016,$I239+$J239,1,$H239,$G239*$H239,Options!$B$8)))</f>
        <v>1919.4247976002</v>
      </c>
      <c r="O239" s="90">
        <f>IF(AND(OR(Calculations!$E$2="Orkney Health Board",Calculations!$E$2="Orkney Islands Local Authority"),$F239=1),0,IF(AND(OR(Calculations!$E$2="Shetland Health Board",Calculations!$E$2="Western Isles Health Board",Calculations!$E$2="Shetland Islands Local Authority",Calculations!$E$2="Eilean Siar Local Authority"),OR($F239=1,$F239=5)),0,hosp_count(VALUE(LEFT(Options!$B$24,2)),$C239,$E239,$F239,2016,$I239,1,$H239,$G239*$H239, Options!$B$8)))</f>
        <v>4459.6254010723997</v>
      </c>
      <c r="P239" s="90">
        <f>IF(AND(OR(Calculations!$E$2="Orkney Health Board",Calculations!$E$2="Orkney Islands Local Authority"),$F239=1),0,IF(AND(OR(Calculations!$E$2="Shetland Health Board",Calculations!$E$2="Western Isles Health Board",Calculations!$E$2="Shetland Islands Local Authority",Calculations!$E$2="Eilean Siar Local Authority"),OR($F239=1,$F239=5)),0,hosp_count(VALUE(LEFT(Options!$B$24,2)),$C239,$E239,$F239,2016,$I239+$J239,1,$H239,$G239*$H239, Options!$B$8)))</f>
        <v>4430.6239081067997</v>
      </c>
      <c r="Q239" s="83">
        <f>IF(AND(OR(Calculations!$E$2="Orkney Health Board",Calculations!$E$2="Orkney Islands Local Authority"),$F239=1),0,IF(AND(OR(Calculations!$E$2="Shetland Health Board",Calculations!$E$2="Western Isles Health Board",Calculations!$E$2="Shetland Islands Local Authority",Calculations!$E$2="Eilean Siar Local Authority"),OR($F239=1,$F239=5)),0,prem_mort(VALUE(LEFT(Options!$B$24,2)),$C239,$E239,$F239,2016,$I239,1,$H239,$G239*$H239,Options!$B$8)))</f>
        <v>55.764137589699999</v>
      </c>
      <c r="R239" s="84">
        <f>IF(AND(OR(Calculations!$E$2="Orkney Health Board",Calculations!$E$2="Orkney Islands Local Authority"),$F239=1),0,IF(AND(OR(Calculations!$E$2="Shetland Health Board",Calculations!$E$2="Western Isles Health Board",Calculations!$E$2="Shetland Islands Local Authority",Calculations!$E$2="Eilean Siar Local Authority"),OR($F239=1,$F239=5)),0,prem_mort(VALUE(LEFT(Options!$B$24,2)),$C239,$E239,$F239,2016,$I239+$J239,1,$H239,$G239*$H239,Options!$B$8)))</f>
        <v>53.555383880199997</v>
      </c>
      <c r="S239" s="83">
        <f t="shared" si="170"/>
        <v>158.8133670996497</v>
      </c>
      <c r="T239" s="75">
        <f t="shared" si="171"/>
        <v>152.52295127217837</v>
      </c>
      <c r="U239" s="75">
        <f t="shared" si="172"/>
        <v>5691.8706004112437</v>
      </c>
      <c r="V239" s="75">
        <f t="shared" si="173"/>
        <v>5466.4221160259731</v>
      </c>
      <c r="W239" s="75">
        <f t="shared" si="174"/>
        <v>12700.78148</v>
      </c>
      <c r="X239" s="75">
        <f t="shared" si="175"/>
        <v>12618.186734562127</v>
      </c>
      <c r="Y239" s="75">
        <f t="shared" si="176"/>
        <v>158.8133670996497</v>
      </c>
      <c r="Z239" s="84">
        <f t="shared" si="177"/>
        <v>152.52295127217837</v>
      </c>
      <c r="AA239" s="83">
        <f t="shared" si="178"/>
        <v>1111693.5696975479</v>
      </c>
      <c r="AB239" s="75">
        <f t="shared" si="179"/>
        <v>1067660.6589052486</v>
      </c>
      <c r="AC239" s="75">
        <f t="shared" si="164"/>
        <v>39843094.202878706</v>
      </c>
      <c r="AD239" s="75">
        <f t="shared" si="165"/>
        <v>38264954.812181808</v>
      </c>
      <c r="AE239" s="75">
        <f t="shared" si="180"/>
        <v>88905470.359999999</v>
      </c>
      <c r="AF239" s="75">
        <f t="shared" si="181"/>
        <v>88327307.141934887</v>
      </c>
      <c r="AG239" s="75">
        <f t="shared" si="182"/>
        <v>1111693.5696975479</v>
      </c>
      <c r="AH239" s="75">
        <f t="shared" si="183"/>
        <v>1067660.6589052486</v>
      </c>
      <c r="AI239" s="84">
        <v>7000</v>
      </c>
      <c r="AJ239" s="133"/>
      <c r="AK239" s="134"/>
      <c r="AL239" s="75"/>
      <c r="AM239" s="75"/>
      <c r="AN239" s="134"/>
      <c r="AO239" s="134"/>
      <c r="AP239" s="75"/>
      <c r="AQ239" s="84"/>
    </row>
    <row r="240" spans="2:43" x14ac:dyDescent="0.35">
      <c r="B240" s="5" t="s">
        <v>53</v>
      </c>
      <c r="C240" s="15">
        <v>47.038155000000003</v>
      </c>
      <c r="D240" s="15">
        <v>79.418149999999997</v>
      </c>
      <c r="E240" t="s">
        <v>172</v>
      </c>
      <c r="F240">
        <v>5</v>
      </c>
      <c r="G240" s="15">
        <f>HLOOKUP(Calculations!$E$2,'Prevalence Rates'!$C$3:$BC$249,'Prevalence Rates'!$BD240,FALSE)</f>
        <v>0.25390000789315859</v>
      </c>
      <c r="H240">
        <f>HLOOKUP(Calculations!$E$2,'Population 2016'!$C$3:$BC$249,'Population 2016'!BD240,FALSE)</f>
        <v>39359</v>
      </c>
      <c r="I240">
        <v>0</v>
      </c>
      <c r="J240">
        <f>HLOOKUP(Results!E$4,Targeting!$C$3:$F$249,Targeting!$G240,FALSE)</f>
        <v>7942</v>
      </c>
      <c r="K240" s="89">
        <f>IF(AND(OR(Calculations!$E$2="Orkney Health Board",Calculations!$E$2="Orkney Islands Local Authority"),$F240=1),0,IF(AND(OR(Calculations!$E$2="Shetland Health Board",Calculations!$E$2="Western Isles Health Board",Calculations!$E$2="Shetland Islands Local Authority",Calculations!$E$2="Eilean Siar Local Authority"),OR($F240=1,$F240=5)),0,new_ci(VALUE(LEFT(Options!$B$24,2)),$C240,$E240,$F240,2016,$I240,1,$H240,$G240*$H240,Options!$B$8)))</f>
        <v>90.934536666400007</v>
      </c>
      <c r="L240" s="90">
        <f>IF(AND(OR(Calculations!$E$2="Orkney Health Board",Calculations!$E$2="Orkney Islands Local Authority"),$F240=1),0,IF(AND(OR(Calculations!$E$2="Shetland Health Board",Calculations!$E$2="Western Isles Health Board",Calculations!$E$2="Shetland Islands Local Authority",Calculations!$E$2="Eilean Siar Local Authority"),OR($F240=1,$F240=5)),0,new_ci(VALUE(LEFT(Options!$B$24,2)),$C240,$E240,$F240,2016,$I240+$J240,1,$H240,$G240*$H240,Options!$B$8)))</f>
        <v>87.531930516599999</v>
      </c>
      <c r="M240" s="83">
        <f>IF(AND(OR(Calculations!$E$2="Orkney Health Board",Calculations!$E$2="Orkney Islands Local Authority"),$F240=1),0,IF(AND(OR(Calculations!$E$2="Shetland Health Board",Calculations!$E$2="Western Isles Health Board",Calculations!$E$2="Shetland Islands Local Authority",Calculations!$E$2="Eilean Siar Local Authority"),OR($F240=1,$F240=5)),0,new_yllv2(VALUE(LEFT(Options!$B$24,2)),$C240,$D240,$E240,$F240,2016,$I240,1,$H240,$G240*$H240,Options!$B$8)))</f>
        <v>2853.5253059188999</v>
      </c>
      <c r="N240" s="84">
        <f>IF(AND(OR(Calculations!$E$2="Orkney Health Board",Calculations!$E$2="Orkney Islands Local Authority"),$F240=1),0,IF(AND(OR(Calculations!$E$2="Shetland Health Board",Calculations!$E$2="Western Isles Health Board",Calculations!$E$2="Shetland Islands Local Authority",Calculations!$E$2="Eilean Siar Local Authority"),OR($F240=1,$F240=5)),0,new_yllv2(VALUE(LEFT(Options!$B$24,2)),$C240,$D240,$E240,$F240,2016,$I240+$J240,1,$H240,$G240*$H240,Options!$B$8)))</f>
        <v>2746.7515419513002</v>
      </c>
      <c r="O240" s="90">
        <f>IF(AND(OR(Calculations!$E$2="Orkney Health Board",Calculations!$E$2="Orkney Islands Local Authority"),$F240=1),0,IF(AND(OR(Calculations!$E$2="Shetland Health Board",Calculations!$E$2="Western Isles Health Board",Calculations!$E$2="Shetland Islands Local Authority",Calculations!$E$2="Eilean Siar Local Authority"),OR($F240=1,$F240=5)),0,hosp_count(VALUE(LEFT(Options!$B$24,2)),$C240,$E240,$F240,2016,$I240,1,$H240,$G240*$H240, Options!$B$8)))</f>
        <v>5963.4258802347003</v>
      </c>
      <c r="P240" s="90">
        <f>IF(AND(OR(Calculations!$E$2="Orkney Health Board",Calculations!$E$2="Orkney Islands Local Authority"),$F240=1),0,IF(AND(OR(Calculations!$E$2="Shetland Health Board",Calculations!$E$2="Western Isles Health Board",Calculations!$E$2="Shetland Islands Local Authority",Calculations!$E$2="Eilean Siar Local Authority"),OR($F240=1,$F240=5)),0,hosp_count(VALUE(LEFT(Options!$B$24,2)),$C240,$E240,$F240,2016,$I240+$J240,1,$H240,$G240*$H240, Options!$B$8)))</f>
        <v>5926.0533818424001</v>
      </c>
      <c r="Q240" s="83">
        <f>IF(AND(OR(Calculations!$E$2="Orkney Health Board",Calculations!$E$2="Orkney Islands Local Authority"),$F240=1),0,IF(AND(OR(Calculations!$E$2="Shetland Health Board",Calculations!$E$2="Western Isles Health Board",Calculations!$E$2="Shetland Islands Local Authority",Calculations!$E$2="Eilean Siar Local Authority"),OR($F240=1,$F240=5)),0,prem_mort(VALUE(LEFT(Options!$B$24,2)),$C240,$E240,$F240,2016,$I240,1,$H240,$G240*$H240,Options!$B$8)))</f>
        <v>90.934536666400007</v>
      </c>
      <c r="R240" s="84">
        <f>IF(AND(OR(Calculations!$E$2="Orkney Health Board",Calculations!$E$2="Orkney Islands Local Authority"),$F240=1),0,IF(AND(OR(Calculations!$E$2="Shetland Health Board",Calculations!$E$2="Western Isles Health Board",Calculations!$E$2="Shetland Islands Local Authority",Calculations!$E$2="Eilean Siar Local Authority"),OR($F240=1,$F240=5)),0,prem_mort(VALUE(LEFT(Options!$B$24,2)),$C240,$E240,$F240,2016,$I240+$J240,1,$H240,$G240*$H240,Options!$B$8)))</f>
        <v>87.531930516599999</v>
      </c>
      <c r="S240" s="83">
        <f t="shared" si="170"/>
        <v>231.03873743336976</v>
      </c>
      <c r="T240" s="75">
        <f t="shared" si="171"/>
        <v>222.39368509514975</v>
      </c>
      <c r="U240" s="75">
        <f t="shared" si="172"/>
        <v>7249.994425465331</v>
      </c>
      <c r="V240" s="75">
        <f t="shared" si="173"/>
        <v>6978.7127263174871</v>
      </c>
      <c r="W240" s="75">
        <f t="shared" si="174"/>
        <v>15151.365330000001</v>
      </c>
      <c r="X240" s="75">
        <f t="shared" si="175"/>
        <v>15056.412464347162</v>
      </c>
      <c r="Y240" s="75">
        <f t="shared" si="176"/>
        <v>231.03873743336976</v>
      </c>
      <c r="Z240" s="84">
        <f t="shared" si="177"/>
        <v>222.39368509514975</v>
      </c>
      <c r="AA240" s="83">
        <f t="shared" si="178"/>
        <v>1617271.1620335884</v>
      </c>
      <c r="AB240" s="75">
        <f t="shared" si="179"/>
        <v>1556755.7956660483</v>
      </c>
      <c r="AC240" s="75">
        <f t="shared" si="164"/>
        <v>50749960.978257313</v>
      </c>
      <c r="AD240" s="75">
        <f t="shared" si="165"/>
        <v>48850989.084222406</v>
      </c>
      <c r="AE240" s="75">
        <f t="shared" si="180"/>
        <v>106059557.31</v>
      </c>
      <c r="AF240" s="75">
        <f t="shared" si="181"/>
        <v>105394887.25043014</v>
      </c>
      <c r="AG240" s="75">
        <f t="shared" si="182"/>
        <v>1617271.1620335884</v>
      </c>
      <c r="AH240" s="75">
        <f t="shared" si="183"/>
        <v>1556755.7956660483</v>
      </c>
      <c r="AI240" s="84">
        <v>7000</v>
      </c>
      <c r="AJ240" s="133"/>
      <c r="AK240" s="134"/>
      <c r="AL240" s="75"/>
      <c r="AM240" s="75"/>
      <c r="AN240" s="134"/>
      <c r="AO240" s="134"/>
      <c r="AP240" s="75"/>
      <c r="AQ240" s="84"/>
    </row>
    <row r="241" spans="2:43" x14ac:dyDescent="0.35">
      <c r="B241" s="5" t="s">
        <v>54</v>
      </c>
      <c r="C241" s="15">
        <v>51.998646000000001</v>
      </c>
      <c r="D241" s="15">
        <v>79.988649999999993</v>
      </c>
      <c r="E241" t="s">
        <v>172</v>
      </c>
      <c r="F241">
        <v>5</v>
      </c>
      <c r="G241" s="15">
        <f>HLOOKUP(Calculations!$E$2,'Prevalence Rates'!$C$3:$BC$249,'Prevalence Rates'!$BD241,FALSE)</f>
        <v>0.25390000789315859</v>
      </c>
      <c r="H241">
        <f>HLOOKUP(Calculations!$E$2,'Population 2016'!$C$3:$BC$249,'Population 2016'!BD241,FALSE)</f>
        <v>40044</v>
      </c>
      <c r="I241">
        <v>0</v>
      </c>
      <c r="J241">
        <f>HLOOKUP(Results!E$4,Targeting!$C$3:$F$249,Targeting!$G241,FALSE)</f>
        <v>8080</v>
      </c>
      <c r="K241" s="89">
        <f>IF(AND(OR(Calculations!$E$2="Orkney Health Board",Calculations!$E$2="Orkney Islands Local Authority"),$F241=1),0,IF(AND(OR(Calculations!$E$2="Shetland Health Board",Calculations!$E$2="Western Isles Health Board",Calculations!$E$2="Shetland Islands Local Authority",Calculations!$E$2="Eilean Siar Local Authority"),OR($F241=1,$F241=5)),0,new_ci(VALUE(LEFT(Options!$B$24,2)),$C241,$E241,$F241,2016,$I241,1,$H241,$G241*$H241,Options!$B$8)))</f>
        <v>134.4687234937</v>
      </c>
      <c r="L241" s="90">
        <f>IF(AND(OR(Calculations!$E$2="Orkney Health Board",Calculations!$E$2="Orkney Islands Local Authority"),$F241=1),0,IF(AND(OR(Calculations!$E$2="Shetland Health Board",Calculations!$E$2="Western Isles Health Board",Calculations!$E$2="Shetland Islands Local Authority",Calculations!$E$2="Eilean Siar Local Authority"),OR($F241=1,$F241=5)),0,new_ci(VALUE(LEFT(Options!$B$24,2)),$C241,$E241,$F241,2016,$I241+$J241,1,$H241,$G241*$H241,Options!$B$8)))</f>
        <v>129.44181694170001</v>
      </c>
      <c r="M241" s="83">
        <f>IF(AND(OR(Calculations!$E$2="Orkney Health Board",Calculations!$E$2="Orkney Islands Local Authority"),$F241=1),0,IF(AND(OR(Calculations!$E$2="Shetland Health Board",Calculations!$E$2="Western Isles Health Board",Calculations!$E$2="Shetland Islands Local Authority",Calculations!$E$2="Eilean Siar Local Authority"),OR($F241=1,$F241=5)),0,new_yllv2(VALUE(LEFT(Options!$B$24,2)),$C241,$D241,$E241,$F241,2016,$I241,1,$H241,$G241*$H241,Options!$B$8)))</f>
        <v>3629.3113849698998</v>
      </c>
      <c r="N241" s="84">
        <f>IF(AND(OR(Calculations!$E$2="Orkney Health Board",Calculations!$E$2="Orkney Islands Local Authority"),$F241=1),0,IF(AND(OR(Calculations!$E$2="Shetland Health Board",Calculations!$E$2="Western Isles Health Board",Calculations!$E$2="Shetland Islands Local Authority",Calculations!$E$2="Eilean Siar Local Authority"),OR($F241=1,$F241=5)),0,new_yllv2(VALUE(LEFT(Options!$B$24,2)),$C241,$D241,$E241,$F241,2016,$I241+$J241,1,$H241,$G241*$H241,Options!$B$8)))</f>
        <v>3493.6351570237998</v>
      </c>
      <c r="O241" s="90">
        <f>IF(AND(OR(Calculations!$E$2="Orkney Health Board",Calculations!$E$2="Orkney Islands Local Authority"),$F241=1),0,IF(AND(OR(Calculations!$E$2="Shetland Health Board",Calculations!$E$2="Western Isles Health Board",Calculations!$E$2="Shetland Islands Local Authority",Calculations!$E$2="Eilean Siar Local Authority"),OR($F241=1,$F241=5)),0,hosp_count(VALUE(LEFT(Options!$B$24,2)),$C241,$E241,$F241,2016,$I241,1,$H241,$G241*$H241, Options!$B$8)))</f>
        <v>7235.3075532060002</v>
      </c>
      <c r="P241" s="90">
        <f>IF(AND(OR(Calculations!$E$2="Orkney Health Board",Calculations!$E$2="Orkney Islands Local Authority"),$F241=1),0,IF(AND(OR(Calculations!$E$2="Shetland Health Board",Calculations!$E$2="Western Isles Health Board",Calculations!$E$2="Shetland Islands Local Authority",Calculations!$E$2="Eilean Siar Local Authority"),OR($F241=1,$F241=5)),0,hosp_count(VALUE(LEFT(Options!$B$24,2)),$C241,$E241,$F241,2016,$I241+$J241,1,$H241,$G241*$H241, Options!$B$8)))</f>
        <v>7189.9654798641004</v>
      </c>
      <c r="Q241" s="83">
        <f>IF(AND(OR(Calculations!$E$2="Orkney Health Board",Calculations!$E$2="Orkney Islands Local Authority"),$F241=1),0,IF(AND(OR(Calculations!$E$2="Shetland Health Board",Calculations!$E$2="Western Isles Health Board",Calculations!$E$2="Shetland Islands Local Authority",Calculations!$E$2="Eilean Siar Local Authority"),OR($F241=1,$F241=5)),0,prem_mort(VALUE(LEFT(Options!$B$24,2)),$C241,$E241,$F241,2016,$I241,1,$H241,$G241*$H241,Options!$B$8)))</f>
        <v>134.4687234937</v>
      </c>
      <c r="R241" s="84">
        <f>IF(AND(OR(Calculations!$E$2="Orkney Health Board",Calculations!$E$2="Orkney Islands Local Authority"),$F241=1),0,IF(AND(OR(Calculations!$E$2="Shetland Health Board",Calculations!$E$2="Western Isles Health Board",Calculations!$E$2="Shetland Islands Local Authority",Calculations!$E$2="Eilean Siar Local Authority"),OR($F241=1,$F241=5)),0,prem_mort(VALUE(LEFT(Options!$B$24,2)),$C241,$E241,$F241,2016,$I241+$J241,1,$H241,$G241*$H241,Options!$B$8)))</f>
        <v>129.44181694170001</v>
      </c>
      <c r="S241" s="83">
        <f t="shared" si="170"/>
        <v>335.80242606557783</v>
      </c>
      <c r="T241" s="75">
        <f t="shared" si="171"/>
        <v>323.24896848891223</v>
      </c>
      <c r="U241" s="75">
        <f t="shared" si="172"/>
        <v>9063.3088227197568</v>
      </c>
      <c r="V241" s="75">
        <f t="shared" si="173"/>
        <v>8724.4909525117364</v>
      </c>
      <c r="W241" s="75">
        <f t="shared" si="174"/>
        <v>18068.393650000002</v>
      </c>
      <c r="X241" s="75">
        <f t="shared" si="175"/>
        <v>17955.163020337877</v>
      </c>
      <c r="Y241" s="75">
        <f t="shared" si="176"/>
        <v>335.80242606557783</v>
      </c>
      <c r="Z241" s="84">
        <f t="shared" si="177"/>
        <v>323.24896848891223</v>
      </c>
      <c r="AA241" s="83">
        <f t="shared" si="178"/>
        <v>2350616.982459045</v>
      </c>
      <c r="AB241" s="75">
        <f t="shared" si="179"/>
        <v>2262742.7794223856</v>
      </c>
      <c r="AC241" s="75">
        <f t="shared" si="164"/>
        <v>63443161.759038299</v>
      </c>
      <c r="AD241" s="75">
        <f t="shared" si="165"/>
        <v>61071436.667582154</v>
      </c>
      <c r="AE241" s="75">
        <f t="shared" si="180"/>
        <v>126478755.55000001</v>
      </c>
      <c r="AF241" s="75">
        <f t="shared" si="181"/>
        <v>125686141.14236514</v>
      </c>
      <c r="AG241" s="75">
        <f t="shared" si="182"/>
        <v>2350616.982459045</v>
      </c>
      <c r="AH241" s="75">
        <f t="shared" si="183"/>
        <v>2262742.7794223856</v>
      </c>
      <c r="AI241" s="84">
        <v>7000</v>
      </c>
      <c r="AJ241" s="133"/>
      <c r="AK241" s="134"/>
      <c r="AL241" s="75"/>
      <c r="AM241" s="75"/>
      <c r="AN241" s="134"/>
      <c r="AO241" s="134"/>
      <c r="AP241" s="75"/>
      <c r="AQ241" s="84"/>
    </row>
    <row r="242" spans="2:43" x14ac:dyDescent="0.35">
      <c r="B242" s="5" t="s">
        <v>55</v>
      </c>
      <c r="C242" s="15">
        <v>56.950867000000002</v>
      </c>
      <c r="D242" s="15">
        <v>80.660870000000003</v>
      </c>
      <c r="E242" t="s">
        <v>172</v>
      </c>
      <c r="F242">
        <v>5</v>
      </c>
      <c r="G242" s="15">
        <f>HLOOKUP(Calculations!$E$2,'Prevalence Rates'!$C$3:$BC$249,'Prevalence Rates'!$BD242,FALSE)</f>
        <v>0.33149277868753918</v>
      </c>
      <c r="H242">
        <f>HLOOKUP(Calculations!$E$2,'Population 2016'!$C$3:$BC$249,'Population 2016'!BD242,FALSE)</f>
        <v>36422</v>
      </c>
      <c r="I242">
        <v>0</v>
      </c>
      <c r="J242">
        <f>HLOOKUP(Results!E$4,Targeting!$C$3:$F$249,Targeting!$G242,FALSE)</f>
        <v>7349</v>
      </c>
      <c r="K242" s="89">
        <f>IF(AND(OR(Calculations!$E$2="Orkney Health Board",Calculations!$E$2="Orkney Islands Local Authority"),$F242=1),0,IF(AND(OR(Calculations!$E$2="Shetland Health Board",Calculations!$E$2="Western Isles Health Board",Calculations!$E$2="Shetland Islands Local Authority",Calculations!$E$2="Eilean Siar Local Authority"),OR($F242=1,$F242=5)),0,new_ci(VALUE(LEFT(Options!$B$24,2)),$C242,$E242,$F242,2016,$I242,1,$H242,$G242*$H242,Options!$B$8)))</f>
        <v>177.60659941660001</v>
      </c>
      <c r="L242" s="90">
        <f>IF(AND(OR(Calculations!$E$2="Orkney Health Board",Calculations!$E$2="Orkney Islands Local Authority"),$F242=1),0,IF(AND(OR(Calculations!$E$2="Shetland Health Board",Calculations!$E$2="Western Isles Health Board",Calculations!$E$2="Shetland Islands Local Authority",Calculations!$E$2="Eilean Siar Local Authority"),OR($F242=1,$F242=5)),0,new_ci(VALUE(LEFT(Options!$B$24,2)),$C242,$E242,$F242,2016,$I242+$J242,1,$H242,$G242*$H242,Options!$B$8)))</f>
        <v>171.29580293519999</v>
      </c>
      <c r="M242" s="83">
        <f>IF(AND(OR(Calculations!$E$2="Orkney Health Board",Calculations!$E$2="Orkney Islands Local Authority"),$F242=1),0,IF(AND(OR(Calculations!$E$2="Shetland Health Board",Calculations!$E$2="Western Isles Health Board",Calculations!$E$2="Shetland Islands Local Authority",Calculations!$E$2="Eilean Siar Local Authority"),OR($F242=1,$F242=5)),0,new_yllv2(VALUE(LEFT(Options!$B$24,2)),$C242,$D242,$E242,$F242,2016,$I242,1,$H242,$G242*$H242,Options!$B$8)))</f>
        <v>4033.4464055707999</v>
      </c>
      <c r="N242" s="84">
        <f>IF(AND(OR(Calculations!$E$2="Orkney Health Board",Calculations!$E$2="Orkney Islands Local Authority"),$F242=1),0,IF(AND(OR(Calculations!$E$2="Shetland Health Board",Calculations!$E$2="Western Isles Health Board",Calculations!$E$2="Shetland Islands Local Authority",Calculations!$E$2="Eilean Siar Local Authority"),OR($F242=1,$F242=5)),0,new_yllv2(VALUE(LEFT(Options!$B$24,2)),$C242,$D242,$E242,$F242,2016,$I242+$J242,1,$H242,$G242*$H242,Options!$B$8)))</f>
        <v>3890.1281985457999</v>
      </c>
      <c r="O242" s="90">
        <f>IF(AND(OR(Calculations!$E$2="Orkney Health Board",Calculations!$E$2="Orkney Islands Local Authority"),$F242=1),0,IF(AND(OR(Calculations!$E$2="Shetland Health Board",Calculations!$E$2="Western Isles Health Board",Calculations!$E$2="Shetland Islands Local Authority",Calculations!$E$2="Eilean Siar Local Authority"),OR($F242=1,$F242=5)),0,hosp_count(VALUE(LEFT(Options!$B$24,2)),$C242,$E242,$F242,2016,$I242,1,$H242,$G242*$H242, Options!$B$8)))</f>
        <v>7845.5541145777997</v>
      </c>
      <c r="P242" s="90">
        <f>IF(AND(OR(Calculations!$E$2="Orkney Health Board",Calculations!$E$2="Orkney Islands Local Authority"),$F242=1),0,IF(AND(OR(Calculations!$E$2="Shetland Health Board",Calculations!$E$2="Western Isles Health Board",Calculations!$E$2="Shetland Islands Local Authority",Calculations!$E$2="Eilean Siar Local Authority"),OR($F242=1,$F242=5)),0,hosp_count(VALUE(LEFT(Options!$B$24,2)),$C242,$E242,$F242,2016,$I242+$J242,1,$H242,$G242*$H242, Options!$B$8)))</f>
        <v>7797.9969140167004</v>
      </c>
      <c r="Q242" s="83">
        <f>IF(AND(OR(Calculations!$E$2="Orkney Health Board",Calculations!$E$2="Orkney Islands Local Authority"),$F242=1),0,IF(AND(OR(Calculations!$E$2="Shetland Health Board",Calculations!$E$2="Western Isles Health Board",Calculations!$E$2="Shetland Islands Local Authority",Calculations!$E$2="Eilean Siar Local Authority"),OR($F242=1,$F242=5)),0,prem_mort(VALUE(LEFT(Options!$B$24,2)),$C242,$E242,$F242,2016,$I242,1,$H242,$G242*$H242,Options!$B$8)))</f>
        <v>177.60659941660001</v>
      </c>
      <c r="R242" s="84">
        <f>IF(AND(OR(Calculations!$E$2="Orkney Health Board",Calculations!$E$2="Orkney Islands Local Authority"),$F242=1),0,IF(AND(OR(Calculations!$E$2="Shetland Health Board",Calculations!$E$2="Western Isles Health Board",Calculations!$E$2="Shetland Islands Local Authority",Calculations!$E$2="Eilean Siar Local Authority"),OR($F242=1,$F242=5)),0,prem_mort(VALUE(LEFT(Options!$B$24,2)),$C242,$E242,$F242,2016,$I242+$J242,1,$H242,$G242*$H242,Options!$B$8)))</f>
        <v>171.29580293519999</v>
      </c>
      <c r="S242" s="83">
        <f t="shared" si="170"/>
        <v>487.63549342869698</v>
      </c>
      <c r="T242" s="75">
        <f t="shared" si="171"/>
        <v>470.30861274833893</v>
      </c>
      <c r="U242" s="75">
        <f t="shared" si="172"/>
        <v>11074.20351867223</v>
      </c>
      <c r="V242" s="75">
        <f t="shared" si="173"/>
        <v>10680.710006440613</v>
      </c>
      <c r="W242" s="75">
        <f t="shared" si="174"/>
        <v>21540.700990000001</v>
      </c>
      <c r="X242" s="75">
        <f t="shared" si="175"/>
        <v>21410.128257692333</v>
      </c>
      <c r="Y242" s="75">
        <f t="shared" si="176"/>
        <v>487.63549342869698</v>
      </c>
      <c r="Z242" s="84">
        <f t="shared" si="177"/>
        <v>470.30861274833893</v>
      </c>
      <c r="AA242" s="83">
        <f t="shared" si="178"/>
        <v>3169630.7072865302</v>
      </c>
      <c r="AB242" s="75">
        <f t="shared" si="179"/>
        <v>3057005.9828642029</v>
      </c>
      <c r="AC242" s="75">
        <f t="shared" si="164"/>
        <v>71982322.871369496</v>
      </c>
      <c r="AD242" s="75">
        <f t="shared" si="165"/>
        <v>69424615.041863993</v>
      </c>
      <c r="AE242" s="75">
        <f t="shared" si="180"/>
        <v>140014556.435</v>
      </c>
      <c r="AF242" s="75">
        <f t="shared" si="181"/>
        <v>139165833.67500016</v>
      </c>
      <c r="AG242" s="75">
        <f t="shared" si="182"/>
        <v>3169630.7072865302</v>
      </c>
      <c r="AH242" s="75">
        <f t="shared" si="183"/>
        <v>3057005.9828642029</v>
      </c>
      <c r="AI242" s="84">
        <v>6500</v>
      </c>
      <c r="AJ242" s="133"/>
      <c r="AK242" s="134"/>
      <c r="AL242" s="75"/>
      <c r="AM242" s="75"/>
      <c r="AN242" s="134"/>
      <c r="AO242" s="134"/>
      <c r="AP242" s="75"/>
      <c r="AQ242" s="84"/>
    </row>
    <row r="243" spans="2:43" x14ac:dyDescent="0.35">
      <c r="B243" s="5" t="s">
        <v>56</v>
      </c>
      <c r="C243" s="15">
        <v>61.942988999999997</v>
      </c>
      <c r="D243" s="15">
        <v>81.612989999999996</v>
      </c>
      <c r="E243" t="s">
        <v>172</v>
      </c>
      <c r="F243">
        <v>5</v>
      </c>
      <c r="G243" s="15">
        <f>HLOOKUP(Calculations!$E$2,'Prevalence Rates'!$C$3:$BC$249,'Prevalence Rates'!$BD243,FALSE)</f>
        <v>0.33149277868753918</v>
      </c>
      <c r="H243">
        <f>HLOOKUP(Calculations!$E$2,'Population 2016'!$C$3:$BC$249,'Population 2016'!BD243,FALSE)</f>
        <v>32001</v>
      </c>
      <c r="I243">
        <v>0</v>
      </c>
      <c r="J243">
        <f>HLOOKUP(Results!E$4,Targeting!$C$3:$F$249,Targeting!$G243,FALSE)</f>
        <v>6457</v>
      </c>
      <c r="K243" s="89">
        <f>IF(AND(OR(Calculations!$E$2="Orkney Health Board",Calculations!$E$2="Orkney Islands Local Authority"),$F243=1),0,IF(AND(OR(Calculations!$E$2="Shetland Health Board",Calculations!$E$2="Western Isles Health Board",Calculations!$E$2="Shetland Islands Local Authority",Calculations!$E$2="Eilean Siar Local Authority"),OR($F243=1,$F243=5)),0,new_ci(VALUE(LEFT(Options!$B$24,2)),$C243,$E243,$F243,2016,$I243,1,$H243,$G243*$H243,Options!$B$8)))</f>
        <v>227.20312603720001</v>
      </c>
      <c r="L243" s="90">
        <f>IF(AND(OR(Calculations!$E$2="Orkney Health Board",Calculations!$E$2="Orkney Islands Local Authority"),$F243=1),0,IF(AND(OR(Calculations!$E$2="Shetland Health Board",Calculations!$E$2="Western Isles Health Board",Calculations!$E$2="Shetland Islands Local Authority",Calculations!$E$2="Eilean Siar Local Authority"),OR($F243=1,$F243=5)),0,new_ci(VALUE(LEFT(Options!$B$24,2)),$C243,$E243,$F243,2016,$I243+$J243,1,$H243,$G243*$H243,Options!$B$8)))</f>
        <v>219.14420890720001</v>
      </c>
      <c r="M243" s="83">
        <f>IF(AND(OR(Calculations!$E$2="Orkney Health Board",Calculations!$E$2="Orkney Islands Local Authority"),$F243=1),0,IF(AND(OR(Calculations!$E$2="Shetland Health Board",Calculations!$E$2="Western Isles Health Board",Calculations!$E$2="Shetland Islands Local Authority",Calculations!$E$2="Eilean Siar Local Authority"),OR($F243=1,$F243=5)),0,new_yllv2(VALUE(LEFT(Options!$B$24,2)),$C243,$D243,$E243,$F243,2016,$I243,1,$H243,$G243*$H243,Options!$B$8)))</f>
        <v>4241.8825903176003</v>
      </c>
      <c r="N243" s="84">
        <f>IF(AND(OR(Calculations!$E$2="Orkney Health Board",Calculations!$E$2="Orkney Islands Local Authority"),$F243=1),0,IF(AND(OR(Calculations!$E$2="Shetland Health Board",Calculations!$E$2="Western Isles Health Board",Calculations!$E$2="Shetland Islands Local Authority",Calculations!$E$2="Eilean Siar Local Authority"),OR($F243=1,$F243=5)),0,new_yllv2(VALUE(LEFT(Options!$B$24,2)),$C243,$D243,$E243,$F243,2016,$I243+$J243,1,$H243,$G243*$H243,Options!$B$8)))</f>
        <v>4091.4225994416001</v>
      </c>
      <c r="O243" s="90">
        <f>IF(AND(OR(Calculations!$E$2="Orkney Health Board",Calculations!$E$2="Orkney Islands Local Authority"),$F243=1),0,IF(AND(OR(Calculations!$E$2="Shetland Health Board",Calculations!$E$2="Western Isles Health Board",Calculations!$E$2="Shetland Islands Local Authority",Calculations!$E$2="Eilean Siar Local Authority"),OR($F243=1,$F243=5)),0,hosp_count(VALUE(LEFT(Options!$B$24,2)),$C243,$E243,$F243,2016,$I243,1,$H243,$G243*$H243, Options!$B$8)))</f>
        <v>8229.6006133826995</v>
      </c>
      <c r="P243" s="90">
        <f>IF(AND(OR(Calculations!$E$2="Orkney Health Board",Calculations!$E$2="Orkney Islands Local Authority"),$F243=1),0,IF(AND(OR(Calculations!$E$2="Shetland Health Board",Calculations!$E$2="Western Isles Health Board",Calculations!$E$2="Shetland Islands Local Authority",Calculations!$E$2="Eilean Siar Local Authority"),OR($F243=1,$F243=5)),0,hosp_count(VALUE(LEFT(Options!$B$24,2)),$C243,$E243,$F243,2016,$I243+$J243,1,$H243,$G243*$H243, Options!$B$8)))</f>
        <v>8179.7151281747001</v>
      </c>
      <c r="Q243" s="83">
        <f>IF(AND(OR(Calculations!$E$2="Orkney Health Board",Calculations!$E$2="Orkney Islands Local Authority"),$F243=1),0,IF(AND(OR(Calculations!$E$2="Shetland Health Board",Calculations!$E$2="Western Isles Health Board",Calculations!$E$2="Shetland Islands Local Authority",Calculations!$E$2="Eilean Siar Local Authority"),OR($F243=1,$F243=5)),0,prem_mort(VALUE(LEFT(Options!$B$24,2)),$C243,$E243,$F243,2016,$I243,1,$H243,$G243*$H243,Options!$B$8)))</f>
        <v>227.20312603720001</v>
      </c>
      <c r="R243" s="84">
        <f>IF(AND(OR(Calculations!$E$2="Orkney Health Board",Calculations!$E$2="Orkney Islands Local Authority"),$F243=1),0,IF(AND(OR(Calculations!$E$2="Shetland Health Board",Calculations!$E$2="Western Isles Health Board",Calculations!$E$2="Shetland Islands Local Authority",Calculations!$E$2="Eilean Siar Local Authority"),OR($F243=1,$F243=5)),0,prem_mort(VALUE(LEFT(Options!$B$24,2)),$C243,$E243,$F243,2016,$I243+$J243,1,$H243,$G243*$H243,Options!$B$8)))</f>
        <v>219.14420890720001</v>
      </c>
      <c r="S243" s="83">
        <f t="shared" si="170"/>
        <v>709.98758175432022</v>
      </c>
      <c r="T243" s="75">
        <f t="shared" si="171"/>
        <v>684.8042527021031</v>
      </c>
      <c r="U243" s="75">
        <f t="shared" si="172"/>
        <v>13255.468861340585</v>
      </c>
      <c r="V243" s="75">
        <f t="shared" si="173"/>
        <v>12785.296082752413</v>
      </c>
      <c r="W243" s="75">
        <f t="shared" si="174"/>
        <v>25716.698269999997</v>
      </c>
      <c r="X243" s="75">
        <f t="shared" si="175"/>
        <v>25560.811000202179</v>
      </c>
      <c r="Y243" s="75">
        <f t="shared" si="176"/>
        <v>709.98758175432022</v>
      </c>
      <c r="Z243" s="84">
        <f t="shared" si="177"/>
        <v>684.8042527021031</v>
      </c>
      <c r="AA243" s="83">
        <f t="shared" si="178"/>
        <v>4259925.4905259209</v>
      </c>
      <c r="AB243" s="75">
        <f t="shared" si="179"/>
        <v>4108825.5162126184</v>
      </c>
      <c r="AC243" s="75">
        <f t="shared" si="164"/>
        <v>79532813.168043509</v>
      </c>
      <c r="AD243" s="75">
        <f t="shared" si="165"/>
        <v>76711776.496514484</v>
      </c>
      <c r="AE243" s="75">
        <f t="shared" si="180"/>
        <v>154300189.61999997</v>
      </c>
      <c r="AF243" s="75">
        <f t="shared" si="181"/>
        <v>153364866.00121307</v>
      </c>
      <c r="AG243" s="75">
        <f t="shared" si="182"/>
        <v>4259925.4905259209</v>
      </c>
      <c r="AH243" s="75">
        <f t="shared" si="183"/>
        <v>4108825.5162126184</v>
      </c>
      <c r="AI243" s="84">
        <v>6000</v>
      </c>
      <c r="AJ243" s="133"/>
      <c r="AK243" s="134"/>
      <c r="AL243" s="75"/>
      <c r="AM243" s="75"/>
      <c r="AN243" s="134"/>
      <c r="AO243" s="134"/>
      <c r="AP243" s="75"/>
      <c r="AQ243" s="84"/>
    </row>
    <row r="244" spans="2:43" x14ac:dyDescent="0.35">
      <c r="B244" s="5" t="s">
        <v>57</v>
      </c>
      <c r="C244" s="15">
        <v>67.054419999999993</v>
      </c>
      <c r="D244" s="15">
        <v>82.954419999999999</v>
      </c>
      <c r="E244" t="s">
        <v>172</v>
      </c>
      <c r="F244">
        <v>5</v>
      </c>
      <c r="G244" s="15">
        <f>HLOOKUP(Calculations!$E$2,'Prevalence Rates'!$C$3:$BC$249,'Prevalence Rates'!$BD244,FALSE)</f>
        <v>0.27016380441702198</v>
      </c>
      <c r="H244">
        <f>HLOOKUP(Calculations!$E$2,'Population 2016'!$C$3:$BC$249,'Population 2016'!BD244,FALSE)</f>
        <v>31688</v>
      </c>
      <c r="I244">
        <v>0</v>
      </c>
      <c r="J244">
        <f>HLOOKUP(Results!E$4,Targeting!$C$3:$F$249,Targeting!$G244,FALSE)</f>
        <v>6394</v>
      </c>
      <c r="K244" s="89">
        <f>IF(AND(OR(Calculations!$E$2="Orkney Health Board",Calculations!$E$2="Orkney Islands Local Authority"),$F244=1),0,IF(AND(OR(Calculations!$E$2="Shetland Health Board",Calculations!$E$2="Western Isles Health Board",Calculations!$E$2="Shetland Islands Local Authority",Calculations!$E$2="Eilean Siar Local Authority"),OR($F244=1,$F244=5)),0,new_ci(VALUE(LEFT(Options!$B$24,2)),$C244,$E244,$F244,2016,$I244,1,$H244,$G244*$H244,Options!$B$8)))</f>
        <v>330.33713184010003</v>
      </c>
      <c r="L244" s="90">
        <f>IF(AND(OR(Calculations!$E$2="Orkney Health Board",Calculations!$E$2="Orkney Islands Local Authority"),$F244=1),0,IF(AND(OR(Calculations!$E$2="Shetland Health Board",Calculations!$E$2="Western Isles Health Board",Calculations!$E$2="Shetland Islands Local Authority",Calculations!$E$2="Eilean Siar Local Authority"),OR($F244=1,$F244=5)),0,new_ci(VALUE(LEFT(Options!$B$24,2)),$C244,$E244,$F244,2016,$I244+$J244,1,$H244,$G244*$H244,Options!$B$8)))</f>
        <v>318.19105810949998</v>
      </c>
      <c r="M244" s="83">
        <f>IF(AND(OR(Calculations!$E$2="Orkney Health Board",Calculations!$E$2="Orkney Islands Local Authority"),$F244=1),0,IF(AND(OR(Calculations!$E$2="Shetland Health Board",Calculations!$E$2="Western Isles Health Board",Calculations!$E$2="Shetland Islands Local Authority",Calculations!$E$2="Eilean Siar Local Authority"),OR($F244=1,$F244=5)),0,new_yllv2(VALUE(LEFT(Options!$B$24,2)),$C244,$D244,$E244,$F244,2016,$I244,1,$H244,$G244*$H244,Options!$B$8)))</f>
        <v>4922.0232644175003</v>
      </c>
      <c r="N244" s="84">
        <f>IF(AND(OR(Calculations!$E$2="Orkney Health Board",Calculations!$E$2="Orkney Islands Local Authority"),$F244=1),0,IF(AND(OR(Calculations!$E$2="Shetland Health Board",Calculations!$E$2="Western Isles Health Board",Calculations!$E$2="Shetland Islands Local Authority",Calculations!$E$2="Eilean Siar Local Authority"),OR($F244=1,$F244=5)),0,new_yllv2(VALUE(LEFT(Options!$B$24,2)),$C244,$D244,$E244,$F244,2016,$I244+$J244,1,$H244,$G244*$H244,Options!$B$8)))</f>
        <v>4741.0467658316002</v>
      </c>
      <c r="O244" s="90">
        <f>IF(AND(OR(Calculations!$E$2="Orkney Health Board",Calculations!$E$2="Orkney Islands Local Authority"),$F244=1),0,IF(AND(OR(Calculations!$E$2="Shetland Health Board",Calculations!$E$2="Western Isles Health Board",Calculations!$E$2="Shetland Islands Local Authority",Calculations!$E$2="Eilean Siar Local Authority"),OR($F244=1,$F244=5)),0,hosp_count(VALUE(LEFT(Options!$B$24,2)),$C244,$E244,$F244,2016,$I244,1,$H244,$G244*$H244, Options!$B$8)))</f>
        <v>9770.2259477183998</v>
      </c>
      <c r="P244" s="90">
        <f>IF(AND(OR(Calculations!$E$2="Orkney Health Board",Calculations!$E$2="Orkney Islands Local Authority"),$F244=1),0,IF(AND(OR(Calculations!$E$2="Shetland Health Board",Calculations!$E$2="Western Isles Health Board",Calculations!$E$2="Shetland Islands Local Authority",Calculations!$E$2="Eilean Siar Local Authority"),OR($F244=1,$F244=5)),0,hosp_count(VALUE(LEFT(Options!$B$24,2)),$C244,$E244,$F244,2016,$I244+$J244,1,$H244,$G244*$H244, Options!$B$8)))</f>
        <v>9709.4284536302002</v>
      </c>
      <c r="Q244" s="83">
        <f>IF(AND(OR(Calculations!$E$2="Orkney Health Board",Calculations!$E$2="Orkney Islands Local Authority"),$F244=1),0,IF(AND(OR(Calculations!$E$2="Shetland Health Board",Calculations!$E$2="Western Isles Health Board",Calculations!$E$2="Shetland Islands Local Authority",Calculations!$E$2="Eilean Siar Local Authority"),OR($F244=1,$F244=5)),0,prem_mort(VALUE(LEFT(Options!$B$24,2)),$C244,$E244,$F244,2016,$I244,1,$H244,$G244*$H244,Options!$B$8)))</f>
        <v>330.33713184010003</v>
      </c>
      <c r="R244" s="84">
        <f>IF(AND(OR(Calculations!$E$2="Orkney Health Board",Calculations!$E$2="Orkney Islands Local Authority"),$F244=1),0,IF(AND(OR(Calculations!$E$2="Shetland Health Board",Calculations!$E$2="Western Isles Health Board",Calculations!$E$2="Shetland Islands Local Authority",Calculations!$E$2="Eilean Siar Local Authority"),OR($F244=1,$F244=5)),0,prem_mort(VALUE(LEFT(Options!$B$24,2)),$C244,$E244,$F244,2016,$I244+$J244,1,$H244,$G244*$H244,Options!$B$8)))</f>
        <v>318.19105810949998</v>
      </c>
      <c r="S244" s="83">
        <f t="shared" si="170"/>
        <v>1042.4675960619163</v>
      </c>
      <c r="T244" s="75">
        <f t="shared" si="171"/>
        <v>1004.137396205188</v>
      </c>
      <c r="U244" s="75">
        <f t="shared" si="172"/>
        <v>15532.767181322584</v>
      </c>
      <c r="V244" s="75">
        <f t="shared" si="173"/>
        <v>14961.647203457462</v>
      </c>
      <c r="W244" s="75">
        <f t="shared" si="174"/>
        <v>30832.573679999998</v>
      </c>
      <c r="X244" s="75">
        <f t="shared" si="175"/>
        <v>30640.710848365947</v>
      </c>
      <c r="Y244" s="75">
        <f t="shared" si="176"/>
        <v>1042.4675960619163</v>
      </c>
      <c r="Z244" s="84">
        <f t="shared" si="177"/>
        <v>1004.137396205188</v>
      </c>
      <c r="AA244" s="83">
        <f t="shared" si="178"/>
        <v>5733571.7783405399</v>
      </c>
      <c r="AB244" s="75">
        <f t="shared" si="179"/>
        <v>5522755.6791285342</v>
      </c>
      <c r="AC244" s="75">
        <f t="shared" si="164"/>
        <v>85430219.49727422</v>
      </c>
      <c r="AD244" s="75">
        <f t="shared" si="165"/>
        <v>82289059.619016036</v>
      </c>
      <c r="AE244" s="75">
        <f t="shared" si="180"/>
        <v>169579155.23999998</v>
      </c>
      <c r="AF244" s="75">
        <f t="shared" si="181"/>
        <v>168523909.6660127</v>
      </c>
      <c r="AG244" s="75">
        <f t="shared" si="182"/>
        <v>5733571.7783405399</v>
      </c>
      <c r="AH244" s="75">
        <f t="shared" si="183"/>
        <v>5522755.6791285342</v>
      </c>
      <c r="AI244" s="84">
        <v>5500</v>
      </c>
      <c r="AJ244" s="133"/>
      <c r="AK244" s="134"/>
      <c r="AL244" s="75"/>
      <c r="AM244" s="75"/>
      <c r="AN244" s="134"/>
      <c r="AO244" s="134"/>
      <c r="AP244" s="75"/>
      <c r="AQ244" s="84"/>
    </row>
    <row r="245" spans="2:43" x14ac:dyDescent="0.35">
      <c r="B245" s="5" t="s">
        <v>58</v>
      </c>
      <c r="C245" s="15">
        <v>71.891098</v>
      </c>
      <c r="D245" s="15">
        <v>84.341099999999997</v>
      </c>
      <c r="E245" t="s">
        <v>172</v>
      </c>
      <c r="F245">
        <v>5</v>
      </c>
      <c r="G245" s="15">
        <f>HLOOKUP(Calculations!$E$2,'Prevalence Rates'!$C$3:$BC$249,'Prevalence Rates'!$BD245,FALSE)</f>
        <v>0.27016380441702198</v>
      </c>
      <c r="H245">
        <f>HLOOKUP(Calculations!$E$2,'Population 2016'!$C$3:$BC$249,'Population 2016'!BD245,FALSE)</f>
        <v>22663</v>
      </c>
      <c r="I245">
        <v>0</v>
      </c>
      <c r="J245">
        <f>HLOOKUP(Results!E$4,Targeting!$C$3:$F$249,Targeting!$G245,FALSE)</f>
        <v>4573</v>
      </c>
      <c r="K245" s="89">
        <f>IF(AND(OR(Calculations!$E$2="Orkney Health Board",Calculations!$E$2="Orkney Islands Local Authority"),$F245=1),0,IF(AND(OR(Calculations!$E$2="Shetland Health Board",Calculations!$E$2="Western Isles Health Board",Calculations!$E$2="Shetland Islands Local Authority",Calculations!$E$2="Eilean Siar Local Authority"),OR($F245=1,$F245=5)),0,new_ci(VALUE(LEFT(Options!$B$24,2)),$C245,$E245,$F245,2016,$I245,1,$H245,$G245*$H245,Options!$B$8)))</f>
        <v>339.5332081043</v>
      </c>
      <c r="L245" s="90">
        <f>IF(AND(OR(Calculations!$E$2="Orkney Health Board",Calculations!$E$2="Orkney Islands Local Authority"),$F245=1),0,IF(AND(OR(Calculations!$E$2="Shetland Health Board",Calculations!$E$2="Western Isles Health Board",Calculations!$E$2="Shetland Islands Local Authority",Calculations!$E$2="Eilean Siar Local Authority"),OR($F245=1,$F245=5)),0,new_ci(VALUE(LEFT(Options!$B$24,2)),$C245,$E245,$F245,2016,$I245+$J245,1,$H245,$G245*$H245,Options!$B$8)))</f>
        <v>327.09737406959999</v>
      </c>
      <c r="M245" s="83">
        <f>IF(AND(OR(Calculations!$E$2="Orkney Health Board",Calculations!$E$2="Orkney Islands Local Authority"),$F245=1),0,IF(AND(OR(Calculations!$E$2="Shetland Health Board",Calculations!$E$2="Western Isles Health Board",Calculations!$E$2="Shetland Islands Local Authority",Calculations!$E$2="Eilean Siar Local Authority"),OR($F245=1,$F245=5)),0,new_yllv2(VALUE(LEFT(Options!$B$24,2)),$C245,$D245,$E245,$F245,2016,$I245,1,$H245,$G245*$H245,Options!$B$8)))</f>
        <v>3887.6559118607001</v>
      </c>
      <c r="N245" s="84">
        <f>IF(AND(OR(Calculations!$E$2="Orkney Health Board",Calculations!$E$2="Orkney Islands Local Authority"),$F245=1),0,IF(AND(OR(Calculations!$E$2="Shetland Health Board",Calculations!$E$2="Western Isles Health Board",Calculations!$E$2="Shetland Islands Local Authority",Calculations!$E$2="Eilean Siar Local Authority"),OR($F245=1,$F245=5)),0,new_yllv2(VALUE(LEFT(Options!$B$24,2)),$C245,$D245,$E245,$F245,2016,$I245+$J245,1,$H245,$G245*$H245,Options!$B$8)))</f>
        <v>3745.2655872916998</v>
      </c>
      <c r="O245" s="90">
        <f>IF(AND(OR(Calculations!$E$2="Orkney Health Board",Calculations!$E$2="Orkney Islands Local Authority"),$F245=1),0,IF(AND(OR(Calculations!$E$2="Shetland Health Board",Calculations!$E$2="Western Isles Health Board",Calculations!$E$2="Shetland Islands Local Authority",Calculations!$E$2="Eilean Siar Local Authority"),OR($F245=1,$F245=5)),0,hosp_count(VALUE(LEFT(Options!$B$24,2)),$C245,$E245,$F245,2016,$I245,1,$H245,$G245*$H245, Options!$B$8)))</f>
        <v>8296.3359118624994</v>
      </c>
      <c r="P245" s="90">
        <f>IF(AND(OR(Calculations!$E$2="Orkney Health Board",Calculations!$E$2="Orkney Islands Local Authority"),$F245=1),0,IF(AND(OR(Calculations!$E$2="Shetland Health Board",Calculations!$E$2="Western Isles Health Board",Calculations!$E$2="Shetland Islands Local Authority",Calculations!$E$2="Eilean Siar Local Authority"),OR($F245=1,$F245=5)),0,hosp_count(VALUE(LEFT(Options!$B$24,2)),$C245,$E245,$F245,2016,$I245+$J245,1,$H245,$G245*$H245, Options!$B$8)))</f>
        <v>8244.7093266032007</v>
      </c>
      <c r="Q245" s="83">
        <f>IF(AND(OR(Calculations!$E$2="Orkney Health Board",Calculations!$E$2="Orkney Islands Local Authority"),$F245=1),0,IF(AND(OR(Calculations!$E$2="Shetland Health Board",Calculations!$E$2="Western Isles Health Board",Calculations!$E$2="Shetland Islands Local Authority",Calculations!$E$2="Eilean Siar Local Authority"),OR($F245=1,$F245=5)),0,prem_mort(VALUE(LEFT(Options!$B$24,2)),$C245,$E245,$F245,2016,$I245,1,$H245,$G245*$H245,Options!$B$8)))</f>
        <v>339.5332081043</v>
      </c>
      <c r="R245" s="84">
        <f>IF(AND(OR(Calculations!$E$2="Orkney Health Board",Calculations!$E$2="Orkney Islands Local Authority"),$F245=1),0,IF(AND(OR(Calculations!$E$2="Shetland Health Board",Calculations!$E$2="Western Isles Health Board",Calculations!$E$2="Shetland Islands Local Authority",Calculations!$E$2="Eilean Siar Local Authority"),OR($F245=1,$F245=5)),0,prem_mort(VALUE(LEFT(Options!$B$24,2)),$C245,$E245,$F245,2016,$I245+$J245,1,$H245,$G245*$H245,Options!$B$8)))</f>
        <v>327.09737406959999</v>
      </c>
      <c r="S245" s="83">
        <f t="shared" si="170"/>
        <v>1498.1829771182101</v>
      </c>
      <c r="T245" s="75">
        <f t="shared" si="171"/>
        <v>1443.3101269452411</v>
      </c>
      <c r="U245" s="75">
        <f t="shared" si="172"/>
        <v>17154.19808436968</v>
      </c>
      <c r="V245" s="75">
        <f t="shared" si="173"/>
        <v>16525.903840143405</v>
      </c>
      <c r="W245" s="75">
        <f t="shared" si="174"/>
        <v>36607.403749999998</v>
      </c>
      <c r="X245" s="75">
        <f t="shared" si="175"/>
        <v>36379.602553074175</v>
      </c>
      <c r="Y245" s="75">
        <f t="shared" si="176"/>
        <v>1498.1829771182101</v>
      </c>
      <c r="Z245" s="84">
        <f t="shared" si="177"/>
        <v>1443.3101269452411</v>
      </c>
      <c r="AA245" s="83">
        <f t="shared" si="178"/>
        <v>7490914.8855910506</v>
      </c>
      <c r="AB245" s="75">
        <f t="shared" si="179"/>
        <v>7216550.6347262058</v>
      </c>
      <c r="AC245" s="75">
        <f t="shared" si="164"/>
        <v>85770990.421848401</v>
      </c>
      <c r="AD245" s="75">
        <f t="shared" si="165"/>
        <v>82629519.200717017</v>
      </c>
      <c r="AE245" s="75">
        <f t="shared" si="180"/>
        <v>183037018.75</v>
      </c>
      <c r="AF245" s="75">
        <f t="shared" si="181"/>
        <v>181898012.76537088</v>
      </c>
      <c r="AG245" s="75">
        <f t="shared" si="182"/>
        <v>7490914.8855910506</v>
      </c>
      <c r="AH245" s="75">
        <f t="shared" si="183"/>
        <v>7216550.6347262058</v>
      </c>
      <c r="AI245" s="84">
        <v>5000</v>
      </c>
      <c r="AJ245" s="133"/>
      <c r="AK245" s="134"/>
      <c r="AL245" s="75"/>
      <c r="AM245" s="75"/>
      <c r="AN245" s="134"/>
      <c r="AO245" s="134"/>
      <c r="AP245" s="75"/>
      <c r="AQ245" s="84"/>
    </row>
    <row r="246" spans="2:43" x14ac:dyDescent="0.35">
      <c r="B246" s="5" t="s">
        <v>59</v>
      </c>
      <c r="C246" s="15">
        <v>76.907700000000006</v>
      </c>
      <c r="D246" s="15">
        <v>86.357700000000008</v>
      </c>
      <c r="E246" t="s">
        <v>172</v>
      </c>
      <c r="F246">
        <v>5</v>
      </c>
      <c r="G246" s="15">
        <f>HLOOKUP(Calculations!$E$2,'Prevalence Rates'!$C$3:$BC$249,'Prevalence Rates'!$BD246,FALSE)</f>
        <v>0.16617166208010681</v>
      </c>
      <c r="H246">
        <f>HLOOKUP(Calculations!$E$2,'Population 2016'!$C$3:$BC$249,'Population 2016'!BD246,FALSE)</f>
        <v>16475</v>
      </c>
      <c r="I246">
        <v>0</v>
      </c>
      <c r="J246">
        <f>HLOOKUP(Results!E$4,Targeting!$C$3:$F$249,Targeting!$G246,FALSE)</f>
        <v>3324</v>
      </c>
      <c r="K246" s="89">
        <f>IF(AND(OR(Calculations!$E$2="Orkney Health Board",Calculations!$E$2="Orkney Islands Local Authority"),$F246=1),0,IF(AND(OR(Calculations!$E$2="Shetland Health Board",Calculations!$E$2="Western Isles Health Board",Calculations!$E$2="Shetland Islands Local Authority",Calculations!$E$2="Eilean Siar Local Authority"),OR($F246=1,$F246=5)),0,new_ci(VALUE(LEFT(Options!$B$24,2)),$C246,$E246,$F246,2016,$I246,1,$H246,$G246*$H246,Options!$B$8)))</f>
        <v>359.18886167260001</v>
      </c>
      <c r="L246" s="90">
        <f>IF(AND(OR(Calculations!$E$2="Orkney Health Board",Calculations!$E$2="Orkney Islands Local Authority"),$F246=1),0,IF(AND(OR(Calculations!$E$2="Shetland Health Board",Calculations!$E$2="Western Isles Health Board",Calculations!$E$2="Shetland Islands Local Authority",Calculations!$E$2="Eilean Siar Local Authority"),OR($F246=1,$F246=5)),0,new_ci(VALUE(LEFT(Options!$B$24,2)),$C246,$E246,$F246,2016,$I246+$J246,1,$H246,$G246*$H246,Options!$B$8)))</f>
        <v>345.1953678058</v>
      </c>
      <c r="M246" s="83">
        <f>IF(AND(OR(Calculations!$E$2="Orkney Health Board",Calculations!$E$2="Orkney Islands Local Authority"),$F246=1),0,IF(AND(OR(Calculations!$E$2="Shetland Health Board",Calculations!$E$2="Western Isles Health Board",Calculations!$E$2="Shetland Islands Local Authority",Calculations!$E$2="Eilean Siar Local Authority"),OR($F246=1,$F246=5)),0,new_yllv2(VALUE(LEFT(Options!$B$24,2)),$C246,$D246,$E246,$F246,2016,$I246,1,$H246,$G246*$H246,Options!$B$8)))</f>
        <v>3035.1458811335001</v>
      </c>
      <c r="N246" s="84">
        <f>IF(AND(OR(Calculations!$E$2="Orkney Health Board",Calculations!$E$2="Orkney Islands Local Authority"),$F246=1),0,IF(AND(OR(Calculations!$E$2="Shetland Health Board",Calculations!$E$2="Western Isles Health Board",Calculations!$E$2="Shetland Islands Local Authority",Calculations!$E$2="Eilean Siar Local Authority"),OR($F246=1,$F246=5)),0,new_yllv2(VALUE(LEFT(Options!$B$24,2)),$C246,$D246,$E246,$F246,2016,$I246+$J246,1,$H246,$G246*$H246,Options!$B$8)))</f>
        <v>2916.9008579589999</v>
      </c>
      <c r="O246" s="90">
        <f>IF(AND(OR(Calculations!$E$2="Orkney Health Board",Calculations!$E$2="Orkney Islands Local Authority"),$F246=1),0,IF(AND(OR(Calculations!$E$2="Shetland Health Board",Calculations!$E$2="Western Isles Health Board",Calculations!$E$2="Shetland Islands Local Authority",Calculations!$E$2="Eilean Siar Local Authority"),OR($F246=1,$F246=5)),0,hosp_count(VALUE(LEFT(Options!$B$24,2)),$C246,$E246,$F246,2016,$I246,1,$H246,$G246*$H246, Options!$B$8)))</f>
        <v>7206.5449118525003</v>
      </c>
      <c r="P246" s="90">
        <f>IF(AND(OR(Calculations!$E$2="Orkney Health Board",Calculations!$E$2="Orkney Islands Local Authority"),$F246=1),0,IF(AND(OR(Calculations!$E$2="Shetland Health Board",Calculations!$E$2="Western Isles Health Board",Calculations!$E$2="Shetland Islands Local Authority",Calculations!$E$2="Eilean Siar Local Authority"),OR($F246=1,$F246=5)),0,hosp_count(VALUE(LEFT(Options!$B$24,2)),$C246,$E246,$F246,2016,$I246+$J246,1,$H246,$G246*$H246, Options!$B$8)))</f>
        <v>7159.5920358232997</v>
      </c>
      <c r="Q246" s="83">
        <f>IF(AND(OR(Calculations!$E$2="Orkney Health Board",Calculations!$E$2="Orkney Islands Local Authority"),$F246=1),0,IF(AND(OR(Calculations!$E$2="Shetland Health Board",Calculations!$E$2="Western Isles Health Board",Calculations!$E$2="Shetland Islands Local Authority",Calculations!$E$2="Eilean Siar Local Authority"),OR($F246=1,$F246=5)),0,prem_mort(VALUE(LEFT(Options!$B$24,2)),$C246,$E246,$F246,2016,$I246,1,$H246,$G246*$H246,Options!$B$8)))</f>
        <v>0</v>
      </c>
      <c r="R246" s="84">
        <f>IF(AND(OR(Calculations!$E$2="Orkney Health Board",Calculations!$E$2="Orkney Islands Local Authority"),$F246=1),0,IF(AND(OR(Calculations!$E$2="Shetland Health Board",Calculations!$E$2="Western Isles Health Board",Calculations!$E$2="Shetland Islands Local Authority",Calculations!$E$2="Eilean Siar Local Authority"),OR($F246=1,$F246=5)),0,prem_mort(VALUE(LEFT(Options!$B$24,2)),$C246,$E246,$F246,2016,$I246+$J246,1,$H246,$G246*$H246,Options!$B$8)))</f>
        <v>0</v>
      </c>
      <c r="S246" s="83">
        <f t="shared" si="170"/>
        <v>2180.2055336728376</v>
      </c>
      <c r="T246" s="75">
        <f t="shared" si="171"/>
        <v>2095.2677863781487</v>
      </c>
      <c r="U246" s="75">
        <f t="shared" si="172"/>
        <v>18422.736759535663</v>
      </c>
      <c r="V246" s="75">
        <f t="shared" si="173"/>
        <v>17705.012794895294</v>
      </c>
      <c r="W246" s="75">
        <f t="shared" si="174"/>
        <v>43742.305990000001</v>
      </c>
      <c r="X246" s="75">
        <f t="shared" si="175"/>
        <v>43457.311294830346</v>
      </c>
      <c r="Y246" s="75">
        <f t="shared" si="176"/>
        <v>0</v>
      </c>
      <c r="Z246" s="84">
        <f t="shared" si="177"/>
        <v>0</v>
      </c>
      <c r="AA246" s="83">
        <f t="shared" si="178"/>
        <v>8720822.1346913502</v>
      </c>
      <c r="AB246" s="75">
        <f t="shared" si="179"/>
        <v>8381071.1455125948</v>
      </c>
      <c r="AC246" s="75">
        <f t="shared" si="164"/>
        <v>73690947.038142651</v>
      </c>
      <c r="AD246" s="75">
        <f t="shared" si="165"/>
        <v>70820051.17958118</v>
      </c>
      <c r="AE246" s="75">
        <f t="shared" si="180"/>
        <v>174969223.96000001</v>
      </c>
      <c r="AF246" s="75">
        <f t="shared" si="181"/>
        <v>173829245.17932138</v>
      </c>
      <c r="AG246" s="75">
        <f t="shared" si="182"/>
        <v>0</v>
      </c>
      <c r="AH246" s="75">
        <f t="shared" si="183"/>
        <v>0</v>
      </c>
      <c r="AI246" s="84">
        <v>4000</v>
      </c>
      <c r="AJ246" s="133"/>
      <c r="AK246" s="134"/>
      <c r="AL246" s="75"/>
      <c r="AM246" s="75"/>
      <c r="AN246" s="134"/>
      <c r="AO246" s="134"/>
      <c r="AP246" s="75"/>
      <c r="AQ246" s="84"/>
    </row>
    <row r="247" spans="2:43" x14ac:dyDescent="0.35">
      <c r="B247" s="5" t="s">
        <v>60</v>
      </c>
      <c r="C247" s="15">
        <v>81.797089</v>
      </c>
      <c r="D247" s="15">
        <v>88.627089999999995</v>
      </c>
      <c r="E247" t="s">
        <v>172</v>
      </c>
      <c r="F247">
        <v>5</v>
      </c>
      <c r="G247" s="15">
        <f>HLOOKUP(Calculations!$E$2,'Prevalence Rates'!$C$3:$BC$249,'Prevalence Rates'!$BD247,FALSE)</f>
        <v>0.16617166208010681</v>
      </c>
      <c r="H247">
        <f>HLOOKUP(Calculations!$E$2,'Population 2016'!$C$3:$BC$249,'Population 2016'!BD247,FALSE)</f>
        <v>11823</v>
      </c>
      <c r="I247">
        <v>0</v>
      </c>
      <c r="J247">
        <f>HLOOKUP(Results!E$4,Targeting!$C$3:$F$249,Targeting!$G247,FALSE)</f>
        <v>2386</v>
      </c>
      <c r="K247" s="89">
        <f>IF(AND(OR(Calculations!$E$2="Orkney Health Board",Calculations!$E$2="Orkney Islands Local Authority"),$F247=1),0,IF(AND(OR(Calculations!$E$2="Shetland Health Board",Calculations!$E$2="Western Isles Health Board",Calculations!$E$2="Shetland Islands Local Authority",Calculations!$E$2="Eilean Siar Local Authority"),OR($F247=1,$F247=5)),0,new_ci(VALUE(LEFT(Options!$B$24,2)),$C247,$E247,$F247,2016,$I247,1,$H247,$G247*$H247,Options!$B$8)))</f>
        <v>370.91197974940002</v>
      </c>
      <c r="L247" s="90">
        <f>IF(AND(OR(Calculations!$E$2="Orkney Health Board",Calculations!$E$2="Orkney Islands Local Authority"),$F247=1),0,IF(AND(OR(Calculations!$E$2="Shetland Health Board",Calculations!$E$2="Western Isles Health Board",Calculations!$E$2="Shetland Islands Local Authority",Calculations!$E$2="Eilean Siar Local Authority"),OR($F247=1,$F247=5)),0,new_ci(VALUE(LEFT(Options!$B$24,2)),$C247,$E247,$F247,2016,$I247+$J247,1,$H247,$G247*$H247,Options!$B$8)))</f>
        <v>356.59326925340002</v>
      </c>
      <c r="M247" s="83">
        <f>IF(AND(OR(Calculations!$E$2="Orkney Health Board",Calculations!$E$2="Orkney Islands Local Authority"),$F247=1),0,IF(AND(OR(Calculations!$E$2="Shetland Health Board",Calculations!$E$2="Western Isles Health Board",Calculations!$E$2="Shetland Islands Local Authority",Calculations!$E$2="Eilean Siar Local Authority"),OR($F247=1,$F247=5)),0,new_yllv2(VALUE(LEFT(Options!$B$24,2)),$C247,$D247,$E247,$F247,2016,$I247,1,$H247,$G247*$H247,Options!$B$8)))</f>
        <v>2162.4172128509999</v>
      </c>
      <c r="N247" s="84">
        <f>IF(AND(OR(Calculations!$E$2="Orkney Health Board",Calculations!$E$2="Orkney Islands Local Authority"),$F247=1),0,IF(AND(OR(Calculations!$E$2="Shetland Health Board",Calculations!$E$2="Western Isles Health Board",Calculations!$E$2="Shetland Islands Local Authority",Calculations!$E$2="Eilean Siar Local Authority"),OR($F247=1,$F247=5)),0,new_yllv2(VALUE(LEFT(Options!$B$24,2)),$C247,$D247,$E247,$F247,2016,$I247+$J247,1,$H247,$G247*$H247,Options!$B$8)))</f>
        <v>2078.9391163405999</v>
      </c>
      <c r="O247" s="90">
        <f>IF(AND(OR(Calculations!$E$2="Orkney Health Board",Calculations!$E$2="Orkney Islands Local Authority"),$F247=1),0,IF(AND(OR(Calculations!$E$2="Shetland Health Board",Calculations!$E$2="Western Isles Health Board",Calculations!$E$2="Shetland Islands Local Authority",Calculations!$E$2="Eilean Siar Local Authority"),OR($F247=1,$F247=5)),0,hosp_count(VALUE(LEFT(Options!$B$24,2)),$C247,$E247,$F247,2016,$I247,1,$H247,$G247*$H247, Options!$B$8)))</f>
        <v>6151.7839448121003</v>
      </c>
      <c r="P247" s="90">
        <f>IF(AND(OR(Calculations!$E$2="Orkney Health Board",Calculations!$E$2="Orkney Islands Local Authority"),$F247=1),0,IF(AND(OR(Calculations!$E$2="Shetland Health Board",Calculations!$E$2="Western Isles Health Board",Calculations!$E$2="Shetland Islands Local Authority",Calculations!$E$2="Eilean Siar Local Authority"),OR($F247=1,$F247=5)),0,hosp_count(VALUE(LEFT(Options!$B$24,2)),$C247,$E247,$F247,2016,$I247+$J247,1,$H247,$G247*$H247, Options!$B$8)))</f>
        <v>6111.6932728704996</v>
      </c>
      <c r="Q247" s="83">
        <f>IF(AND(OR(Calculations!$E$2="Orkney Health Board",Calculations!$E$2="Orkney Islands Local Authority"),$F247=1),0,IF(AND(OR(Calculations!$E$2="Shetland Health Board",Calculations!$E$2="Western Isles Health Board",Calculations!$E$2="Shetland Islands Local Authority",Calculations!$E$2="Eilean Siar Local Authority"),OR($F247=1,$F247=5)),0,prem_mort(VALUE(LEFT(Options!$B$24,2)),$C247,$E247,$F247,2016,$I247,1,$H247,$G247*$H247,Options!$B$8)))</f>
        <v>0</v>
      </c>
      <c r="R247" s="84">
        <f>IF(AND(OR(Calculations!$E$2="Orkney Health Board",Calculations!$E$2="Orkney Islands Local Authority"),$F247=1),0,IF(AND(OR(Calculations!$E$2="Shetland Health Board",Calculations!$E$2="Western Isles Health Board",Calculations!$E$2="Shetland Islands Local Authority",Calculations!$E$2="Eilean Siar Local Authority"),OR($F247=1,$F247=5)),0,prem_mort(VALUE(LEFT(Options!$B$24,2)),$C247,$E247,$F247,2016,$I247+$J247,1,$H247,$G247*$H247,Options!$B$8)))</f>
        <v>0</v>
      </c>
      <c r="S247" s="83">
        <f t="shared" si="170"/>
        <v>3137.2069673466972</v>
      </c>
      <c r="T247" s="75">
        <f t="shared" si="171"/>
        <v>3016.098022950182</v>
      </c>
      <c r="U247" s="75">
        <f t="shared" si="172"/>
        <v>18289.919756838364</v>
      </c>
      <c r="V247" s="75">
        <f t="shared" si="173"/>
        <v>17583.854489897658</v>
      </c>
      <c r="W247" s="75">
        <f t="shared" si="174"/>
        <v>52032.343269999998</v>
      </c>
      <c r="X247" s="75">
        <f t="shared" si="175"/>
        <v>51693.252752013024</v>
      </c>
      <c r="Y247" s="75">
        <f t="shared" si="176"/>
        <v>0</v>
      </c>
      <c r="Z247" s="84">
        <f t="shared" si="177"/>
        <v>0</v>
      </c>
      <c r="AA247" s="83">
        <f t="shared" si="178"/>
        <v>7843017.4183667433</v>
      </c>
      <c r="AB247" s="75">
        <f t="shared" si="179"/>
        <v>7540245.0573754553</v>
      </c>
      <c r="AC247" s="75">
        <f t="shared" si="164"/>
        <v>45724799.392095909</v>
      </c>
      <c r="AD247" s="75">
        <f t="shared" si="165"/>
        <v>43959636.224744141</v>
      </c>
      <c r="AE247" s="75">
        <f t="shared" si="180"/>
        <v>130080858.175</v>
      </c>
      <c r="AF247" s="75">
        <f t="shared" si="181"/>
        <v>129233131.88003255</v>
      </c>
      <c r="AG247" s="75">
        <f t="shared" si="182"/>
        <v>0</v>
      </c>
      <c r="AH247" s="75">
        <f t="shared" si="183"/>
        <v>0</v>
      </c>
      <c r="AI247" s="84">
        <v>2500</v>
      </c>
      <c r="AJ247" s="133"/>
      <c r="AK247" s="134"/>
      <c r="AL247" s="75"/>
      <c r="AM247" s="75"/>
      <c r="AN247" s="134"/>
      <c r="AO247" s="134"/>
      <c r="AP247" s="75"/>
      <c r="AQ247" s="84"/>
    </row>
    <row r="248" spans="2:43" x14ac:dyDescent="0.35">
      <c r="B248" s="5" t="s">
        <v>80</v>
      </c>
      <c r="C248" s="15">
        <v>86.630752999999999</v>
      </c>
      <c r="D248" s="15">
        <v>91.420750000000012</v>
      </c>
      <c r="E248" t="s">
        <v>172</v>
      </c>
      <c r="F248">
        <v>5</v>
      </c>
      <c r="G248" s="15">
        <f>HLOOKUP(Calculations!$E$2,'Prevalence Rates'!$C$3:$BC$249,'Prevalence Rates'!$BD248,FALSE)</f>
        <v>0.16617166208010681</v>
      </c>
      <c r="H248">
        <f>HLOOKUP(Calculations!$E$2,'Population 2016'!$C$3:$BC$249,'Population 2016'!BD248,FALSE)</f>
        <v>6067</v>
      </c>
      <c r="I248">
        <v>0</v>
      </c>
      <c r="J248">
        <f>HLOOKUP(Results!E$4,Targeting!$C$3:$F$249,Targeting!$G248,FALSE)</f>
        <v>1224</v>
      </c>
      <c r="K248" s="89">
        <f>IF(AND(OR(Calculations!$E$2="Orkney Health Board",Calculations!$E$2="Orkney Islands Local Authority"),$F248=1),0,IF(AND(OR(Calculations!$E$2="Shetland Health Board",Calculations!$E$2="Western Isles Health Board",Calculations!$E$2="Shetland Islands Local Authority",Calculations!$E$2="Eilean Siar Local Authority"),OR($F248=1,$F248=5)),0,new_ci(VALUE(LEFT(Options!$B$24,2)),$C248,$E248,$F248,2016,$I248,1,$H248,$G248*$H248,Options!$B$8)))</f>
        <v>272.13011065500001</v>
      </c>
      <c r="L248" s="90">
        <f>IF(AND(OR(Calculations!$E$2="Orkney Health Board",Calculations!$E$2="Orkney Islands Local Authority"),$F248=1),0,IF(AND(OR(Calculations!$E$2="Shetland Health Board",Calculations!$E$2="Western Isles Health Board",Calculations!$E$2="Shetland Islands Local Authority",Calculations!$E$2="Eilean Siar Local Authority"),OR($F248=1,$F248=5)),0,new_ci(VALUE(LEFT(Options!$B$24,2)),$C248,$E248,$F248,2016,$I248+$J248,1,$H248,$G248*$H248,Options!$B$8)))</f>
        <v>261.76801196939999</v>
      </c>
      <c r="M248" s="83">
        <f>IF(AND(OR(Calculations!$E$2="Orkney Health Board",Calculations!$E$2="Orkney Islands Local Authority"),$F248=1),0,IF(AND(OR(Calculations!$E$2="Shetland Health Board",Calculations!$E$2="Western Isles Health Board",Calculations!$E$2="Shetland Islands Local Authority",Calculations!$E$2="Eilean Siar Local Authority"),OR($F248=1,$F248=5)),0,new_yllv2(VALUE(LEFT(Options!$B$24,2)),$C248,$D248,$E248,$F248,2016,$I248,1,$H248,$G248*$H248,Options!$B$8)))</f>
        <v>1031.3723029921</v>
      </c>
      <c r="N248" s="84">
        <f>IF(AND(OR(Calculations!$E$2="Orkney Health Board",Calculations!$E$2="Orkney Islands Local Authority"),$F248=1),0,IF(AND(OR(Calculations!$E$2="Shetland Health Board",Calculations!$E$2="Western Isles Health Board",Calculations!$E$2="Shetland Islands Local Authority",Calculations!$E$2="Eilean Siar Local Authority"),OR($F248=1,$F248=5)),0,new_yllv2(VALUE(LEFT(Options!$B$24,2)),$C248,$D248,$E248,$F248,2016,$I248+$J248,1,$H248,$G248*$H248,Options!$B$8)))</f>
        <v>992.09998006000001</v>
      </c>
      <c r="O248" s="90">
        <f>IF(AND(OR(Calculations!$E$2="Orkney Health Board",Calculations!$E$2="Orkney Islands Local Authority"),$F248=1),0,IF(AND(OR(Calculations!$E$2="Shetland Health Board",Calculations!$E$2="Western Isles Health Board",Calculations!$E$2="Shetland Islands Local Authority",Calculations!$E$2="Eilean Siar Local Authority"),OR($F248=1,$F248=5)),0,hosp_count(VALUE(LEFT(Options!$B$24,2)),$C248,$E248,$F248,2016,$I248,1,$H248,$G248*$H248, Options!$B$8)))</f>
        <v>3747.6590122036</v>
      </c>
      <c r="P248" s="90">
        <f>IF(AND(OR(Calculations!$E$2="Orkney Health Board",Calculations!$E$2="Orkney Islands Local Authority"),$F248=1),0,IF(AND(OR(Calculations!$E$2="Shetland Health Board",Calculations!$E$2="Western Isles Health Board",Calculations!$E$2="Shetland Islands Local Authority",Calculations!$E$2="Eilean Siar Local Authority"),OR($F248=1,$F248=5)),0,hosp_count(VALUE(LEFT(Options!$B$24,2)),$C248,$E248,$F248,2016,$I248+$J248,1,$H248,$G248*$H248, Options!$B$8)))</f>
        <v>3723.2434345326001</v>
      </c>
      <c r="Q248" s="83">
        <f>IF(AND(OR(Calculations!$E$2="Orkney Health Board",Calculations!$E$2="Orkney Islands Local Authority"),$F248=1),0,IF(AND(OR(Calculations!$E$2="Shetland Health Board",Calculations!$E$2="Western Isles Health Board",Calculations!$E$2="Shetland Islands Local Authority",Calculations!$E$2="Eilean Siar Local Authority"),OR($F248=1,$F248=5)),0,prem_mort(VALUE(LEFT(Options!$B$24,2)),$C248,$E248,$F248,2016,$I248,1,$H248,$G248*$H248,Options!$B$8)))</f>
        <v>0</v>
      </c>
      <c r="R248" s="84">
        <f>IF(AND(OR(Calculations!$E$2="Orkney Health Board",Calculations!$E$2="Orkney Islands Local Authority"),$F248=1),0,IF(AND(OR(Calculations!$E$2="Shetland Health Board",Calculations!$E$2="Western Isles Health Board",Calculations!$E$2="Shetland Islands Local Authority",Calculations!$E$2="Eilean Siar Local Authority"),OR($F248=1,$F248=5)),0,prem_mort(VALUE(LEFT(Options!$B$24,2)),$C248,$E248,$F248,2016,$I248+$J248,1,$H248,$G248*$H248,Options!$B$8)))</f>
        <v>0</v>
      </c>
      <c r="S248" s="83">
        <f t="shared" si="170"/>
        <v>4485.4147132849848</v>
      </c>
      <c r="T248" s="75">
        <f t="shared" si="171"/>
        <v>4314.6202731069725</v>
      </c>
      <c r="U248" s="75">
        <f t="shared" si="172"/>
        <v>16999.708307105651</v>
      </c>
      <c r="V248" s="75">
        <f t="shared" si="173"/>
        <v>16352.397891214769</v>
      </c>
      <c r="W248" s="75">
        <f t="shared" si="174"/>
        <v>61771.20508</v>
      </c>
      <c r="X248" s="75">
        <f t="shared" si="175"/>
        <v>61368.772614679416</v>
      </c>
      <c r="Y248" s="75">
        <f t="shared" si="176"/>
        <v>0</v>
      </c>
      <c r="Z248" s="84">
        <f t="shared" si="177"/>
        <v>0</v>
      </c>
      <c r="AA248" s="83">
        <f t="shared" si="178"/>
        <v>6728122.0699274773</v>
      </c>
      <c r="AB248" s="75">
        <f t="shared" si="179"/>
        <v>6471930.4096604586</v>
      </c>
      <c r="AC248" s="75">
        <f t="shared" si="164"/>
        <v>25499562.460658476</v>
      </c>
      <c r="AD248" s="75">
        <f t="shared" si="165"/>
        <v>24528596.836822152</v>
      </c>
      <c r="AE248" s="75">
        <f t="shared" si="180"/>
        <v>92656807.620000005</v>
      </c>
      <c r="AF248" s="75">
        <f t="shared" si="181"/>
        <v>92053158.922019124</v>
      </c>
      <c r="AG248" s="75">
        <f t="shared" si="182"/>
        <v>0</v>
      </c>
      <c r="AH248" s="75">
        <f t="shared" si="183"/>
        <v>0</v>
      </c>
      <c r="AI248" s="84">
        <v>1500</v>
      </c>
      <c r="AJ248" s="133"/>
      <c r="AK248" s="134"/>
      <c r="AL248" s="75"/>
      <c r="AM248" s="75"/>
      <c r="AN248" s="134"/>
      <c r="AO248" s="134"/>
      <c r="AP248" s="75"/>
      <c r="AQ248" s="84"/>
    </row>
    <row r="249" spans="2:43" s="4" customFormat="1" x14ac:dyDescent="0.35">
      <c r="B249" s="8" t="s">
        <v>79</v>
      </c>
      <c r="C249" s="78">
        <v>92.215477000000007</v>
      </c>
      <c r="D249" s="78">
        <v>95.515479999999997</v>
      </c>
      <c r="E249" s="4" t="s">
        <v>172</v>
      </c>
      <c r="F249" s="4">
        <v>5</v>
      </c>
      <c r="G249" s="78">
        <f>HLOOKUP(Calculations!$E$2,'Prevalence Rates'!$C$3:$BC$249,'Prevalence Rates'!$BD249,FALSE)</f>
        <v>0.16617166208010681</v>
      </c>
      <c r="H249" s="4">
        <f>HLOOKUP(Calculations!$E$2,'Population 2016'!$C$3:$BC$249,'Population 2016'!BD249,FALSE)</f>
        <v>2678</v>
      </c>
      <c r="I249" s="4">
        <v>0</v>
      </c>
      <c r="J249" s="4">
        <f>HLOOKUP(Results!E$4,Targeting!$C$3:$F$249,Targeting!$G249,FALSE)</f>
        <v>540</v>
      </c>
      <c r="K249" s="93">
        <f>IF(AND(OR(Calculations!$E$2="Orkney Health Board",Calculations!$E$2="Orkney Islands Local Authority"),$F249=1),0,IF(AND(OR(Calculations!$E$2="Shetland Health Board",Calculations!$E$2="Western Isles Health Board",Calculations!$E$2="Shetland Islands Local Authority",Calculations!$E$2="Eilean Siar Local Authority"),OR($F249=1,$F249=5)),0,new_ci(VALUE(LEFT(Options!$B$24,2)),$C249,$E249,$F249,2016,$I249,1,$H249,$G249*$H249,Options!$B$8)))</f>
        <v>180.80677077359999</v>
      </c>
      <c r="L249" s="94">
        <f>IF(AND(OR(Calculations!$E$2="Orkney Health Board",Calculations!$E$2="Orkney Islands Local Authority"),$F249=1),0,IF(AND(OR(Calculations!$E$2="Shetland Health Board",Calculations!$E$2="Western Isles Health Board",Calculations!$E$2="Shetland Islands Local Authority",Calculations!$E$2="Eilean Siar Local Authority"),OR($F249=1,$F249=5)),0,new_ci(VALUE(LEFT(Options!$B$24,2)),$C249,$E249,$F249,2016,$I249+$J249,1,$H249,$G249*$H249,Options!$B$8)))</f>
        <v>174.08253174359999</v>
      </c>
      <c r="M249" s="87">
        <f>IF(AND(OR(Calculations!$E$2="Orkney Health Board",Calculations!$E$2="Orkney Islands Local Authority"),$F249=1),0,IF(AND(OR(Calculations!$E$2="Shetland Health Board",Calculations!$E$2="Western Isles Health Board",Calculations!$E$2="Shetland Islands Local Authority",Calculations!$E$2="Eilean Siar Local Authority"),OR($F249=1,$F249=5)),0,new_yllv2(VALUE(LEFT(Options!$B$24,2)),$C249,$D249,$E249,$F249,2016,$I249,1,$H249,$G249*$H249,Options!$B$8)))</f>
        <v>415.85611519960003</v>
      </c>
      <c r="N249" s="88">
        <f>IF(AND(OR(Calculations!$E$2="Orkney Health Board",Calculations!$E$2="Orkney Islands Local Authority"),$F249=1),0,IF(AND(OR(Calculations!$E$2="Shetland Health Board",Calculations!$E$2="Western Isles Health Board",Calculations!$E$2="Shetland Islands Local Authority",Calculations!$E$2="Eilean Siar Local Authority"),OR($F249=1,$F249=5)),0,new_yllv2(VALUE(LEFT(Options!$B$24,2)),$C249,$D249,$E249,$F249,2016,$I249+$J249,1,$H249,$G249*$H249,Options!$B$8)))</f>
        <v>400.39034525789998</v>
      </c>
      <c r="O249" s="94">
        <f>IF(AND(OR(Calculations!$E$2="Orkney Health Board",Calculations!$E$2="Orkney Islands Local Authority"),$F249=1),0,IF(AND(OR(Calculations!$E$2="Shetland Health Board",Calculations!$E$2="Western Isles Health Board",Calculations!$E$2="Shetland Islands Local Authority",Calculations!$E$2="Eilean Siar Local Authority"),OR($F249=1,$F249=5)),0,hosp_count(VALUE(LEFT(Options!$B$24,2)),$C249,$E249,$F249,2016,$I249,1,$H249,$G249*$H249, Options!$B$8)))</f>
        <v>2016.9131573994</v>
      </c>
      <c r="P249" s="94">
        <f>IF(AND(OR(Calculations!$E$2="Orkney Health Board",Calculations!$E$2="Orkney Islands Local Authority"),$F249=1),0,IF(AND(OR(Calculations!$E$2="Shetland Health Board",Calculations!$E$2="Western Isles Health Board",Calculations!$E$2="Shetland Islands Local Authority",Calculations!$E$2="Eilean Siar Local Authority"),OR($F249=1,$F249=5)),0,hosp_count(VALUE(LEFT(Options!$B$24,2)),$C249,$E249,$F249,2016,$I249+$J249,1,$H249,$G249*$H249, Options!$B$8)))</f>
        <v>2003.7799773314</v>
      </c>
      <c r="Q249" s="87">
        <f>IF(AND(OR(Calculations!$E$2="Orkney Health Board",Calculations!$E$2="Orkney Islands Local Authority"),$F249=1),0,IF(AND(OR(Calculations!$E$2="Shetland Health Board",Calculations!$E$2="Western Isles Health Board",Calculations!$E$2="Shetland Islands Local Authority",Calculations!$E$2="Eilean Siar Local Authority"),OR($F249=1,$F249=5)),0,prem_mort(VALUE(LEFT(Options!$B$24,2)),$C249,$E249,$F249,2016,$I249,1,$H249,$G249*$H249,Options!$B$8)))</f>
        <v>0</v>
      </c>
      <c r="R249" s="88">
        <f>IF(AND(OR(Calculations!$E$2="Orkney Health Board",Calculations!$E$2="Orkney Islands Local Authority"),$F249=1),0,IF(AND(OR(Calculations!$E$2="Shetland Health Board",Calculations!$E$2="Western Isles Health Board",Calculations!$E$2="Shetland Islands Local Authority",Calculations!$E$2="Eilean Siar Local Authority"),OR($F249=1,$F249=5)),0,prem_mort(VALUE(LEFT(Options!$B$24,2)),$C249,$E249,$F249,2016,$I249+$J249,1,$H249,$G249*$H249,Options!$B$8)))</f>
        <v>0</v>
      </c>
      <c r="S249" s="87">
        <f t="shared" si="170"/>
        <v>6751.559774966393</v>
      </c>
      <c r="T249" s="80">
        <f t="shared" si="171"/>
        <v>6500.4679515907392</v>
      </c>
      <c r="U249" s="80">
        <f t="shared" si="172"/>
        <v>15528.607737102315</v>
      </c>
      <c r="V249" s="80">
        <f t="shared" si="173"/>
        <v>14951.09579006348</v>
      </c>
      <c r="W249" s="80">
        <f t="shared" si="174"/>
        <v>75314.158230000001</v>
      </c>
      <c r="X249" s="80">
        <f t="shared" si="175"/>
        <v>74823.748219992529</v>
      </c>
      <c r="Y249" s="80">
        <f t="shared" si="176"/>
        <v>0</v>
      </c>
      <c r="Z249" s="88">
        <f t="shared" si="177"/>
        <v>0</v>
      </c>
      <c r="AA249" s="87">
        <f t="shared" si="178"/>
        <v>6751559.7749663927</v>
      </c>
      <c r="AB249" s="80">
        <f t="shared" si="179"/>
        <v>6500467.9515907392</v>
      </c>
      <c r="AC249" s="80">
        <f t="shared" si="164"/>
        <v>15528607.737102315</v>
      </c>
      <c r="AD249" s="80">
        <f t="shared" si="165"/>
        <v>14951095.79006348</v>
      </c>
      <c r="AE249" s="80">
        <f t="shared" si="180"/>
        <v>75314158.230000004</v>
      </c>
      <c r="AF249" s="80">
        <f t="shared" si="181"/>
        <v>74823748.219992533</v>
      </c>
      <c r="AG249" s="80">
        <f t="shared" si="182"/>
        <v>0</v>
      </c>
      <c r="AH249" s="80">
        <f t="shared" si="183"/>
        <v>0</v>
      </c>
      <c r="AI249" s="88">
        <v>1000</v>
      </c>
      <c r="AJ249" s="135"/>
      <c r="AK249" s="136"/>
      <c r="AL249" s="80"/>
      <c r="AM249" s="80"/>
      <c r="AN249" s="136"/>
      <c r="AO249" s="136"/>
      <c r="AP249" s="80"/>
      <c r="AQ249" s="88"/>
    </row>
    <row r="250" spans="2:43" x14ac:dyDescent="0.35">
      <c r="B250"/>
      <c r="C250"/>
      <c r="D250"/>
      <c r="G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row>
    <row r="251" spans="2:43" x14ac:dyDescent="0.35">
      <c r="B251"/>
      <c r="C251"/>
      <c r="D251"/>
      <c r="G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row>
    <row r="252" spans="2:43" x14ac:dyDescent="0.35">
      <c r="B252"/>
      <c r="C252"/>
      <c r="D252"/>
      <c r="G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row>
    <row r="253" spans="2:43" x14ac:dyDescent="0.35">
      <c r="B253"/>
      <c r="C253"/>
      <c r="D253"/>
      <c r="G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row>
    <row r="254" spans="2:43" x14ac:dyDescent="0.35">
      <c r="B254"/>
      <c r="C254"/>
      <c r="D254"/>
      <c r="G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row>
    <row r="255" spans="2:43" x14ac:dyDescent="0.35">
      <c r="B255"/>
      <c r="AI255" s="72"/>
      <c r="AJ255" s="72"/>
      <c r="AK255" s="72"/>
      <c r="AL255" s="72"/>
      <c r="AM255" s="72"/>
    </row>
    <row r="256" spans="2:43" x14ac:dyDescent="0.35">
      <c r="B256"/>
      <c r="AI256" s="72"/>
      <c r="AJ256" s="72"/>
      <c r="AK256" s="72"/>
      <c r="AL256" s="72"/>
      <c r="AM256" s="72"/>
    </row>
    <row r="257" spans="2:39" x14ac:dyDescent="0.35">
      <c r="B257"/>
      <c r="AI257" s="72"/>
      <c r="AJ257" s="72"/>
      <c r="AK257" s="72"/>
      <c r="AL257" s="72"/>
      <c r="AM257" s="72"/>
    </row>
    <row r="258" spans="2:39" x14ac:dyDescent="0.35">
      <c r="B258"/>
      <c r="AI258" s="72"/>
      <c r="AJ258" s="72"/>
      <c r="AK258" s="72"/>
      <c r="AL258" s="72"/>
      <c r="AM258" s="72"/>
    </row>
    <row r="259" spans="2:39" x14ac:dyDescent="0.35">
      <c r="B259"/>
      <c r="AI259" s="72"/>
      <c r="AJ259" s="72"/>
      <c r="AK259" s="72"/>
      <c r="AL259" s="72"/>
      <c r="AM259" s="72"/>
    </row>
    <row r="260" spans="2:39" x14ac:dyDescent="0.35">
      <c r="B260"/>
      <c r="AI260" s="72"/>
      <c r="AJ260" s="72"/>
      <c r="AK260" s="72"/>
      <c r="AL260" s="72"/>
      <c r="AM260" s="72"/>
    </row>
    <row r="261" spans="2:39" x14ac:dyDescent="0.35">
      <c r="B261"/>
      <c r="AI261" s="72"/>
      <c r="AJ261" s="72"/>
      <c r="AK261" s="72"/>
      <c r="AL261" s="72"/>
      <c r="AM261" s="72"/>
    </row>
    <row r="262" spans="2:39" x14ac:dyDescent="0.35">
      <c r="B262"/>
      <c r="AI262" s="72"/>
      <c r="AJ262" s="72"/>
      <c r="AK262" s="72"/>
      <c r="AL262" s="72"/>
      <c r="AM262" s="72"/>
    </row>
    <row r="263" spans="2:39" x14ac:dyDescent="0.35">
      <c r="B263"/>
      <c r="AI263" s="72"/>
      <c r="AJ263" s="72"/>
      <c r="AK263" s="72"/>
      <c r="AL263" s="72"/>
      <c r="AM263" s="72"/>
    </row>
    <row r="264" spans="2:39" x14ac:dyDescent="0.35">
      <c r="B264"/>
      <c r="AI264" s="72"/>
      <c r="AJ264" s="72"/>
      <c r="AK264" s="72"/>
      <c r="AL264" s="72"/>
      <c r="AM264" s="72"/>
    </row>
    <row r="265" spans="2:39" x14ac:dyDescent="0.35">
      <c r="B265"/>
      <c r="AI265" s="72"/>
      <c r="AJ265" s="72"/>
      <c r="AK265" s="72"/>
      <c r="AL265" s="72"/>
      <c r="AM265" s="72"/>
    </row>
    <row r="266" spans="2:39" x14ac:dyDescent="0.35">
      <c r="B266"/>
      <c r="AI266" s="72"/>
      <c r="AJ266" s="72"/>
      <c r="AK266" s="72"/>
      <c r="AL266" s="72"/>
      <c r="AM266" s="72"/>
    </row>
    <row r="267" spans="2:39" x14ac:dyDescent="0.35">
      <c r="B267"/>
      <c r="AI267" s="72"/>
      <c r="AJ267" s="72"/>
      <c r="AK267" s="72"/>
      <c r="AL267" s="72"/>
      <c r="AM267" s="72"/>
    </row>
    <row r="268" spans="2:39" x14ac:dyDescent="0.35">
      <c r="B268"/>
      <c r="AI268" s="72"/>
      <c r="AJ268" s="72"/>
      <c r="AK268" s="72"/>
      <c r="AL268" s="72"/>
      <c r="AM268" s="72"/>
    </row>
    <row r="269" spans="2:39" x14ac:dyDescent="0.35">
      <c r="B269"/>
      <c r="AI269" s="72"/>
      <c r="AJ269" s="72"/>
      <c r="AK269" s="72"/>
      <c r="AL269" s="72"/>
      <c r="AM269" s="72"/>
    </row>
    <row r="270" spans="2:39" x14ac:dyDescent="0.35">
      <c r="B270"/>
      <c r="AI270" s="72"/>
      <c r="AJ270" s="72"/>
      <c r="AK270" s="72"/>
      <c r="AL270" s="72"/>
      <c r="AM270" s="72"/>
    </row>
    <row r="271" spans="2:39" x14ac:dyDescent="0.35">
      <c r="B271"/>
      <c r="AI271" s="72"/>
      <c r="AJ271" s="72"/>
      <c r="AK271" s="72"/>
      <c r="AL271" s="72"/>
      <c r="AM271" s="72"/>
    </row>
    <row r="272" spans="2:39" x14ac:dyDescent="0.35">
      <c r="B272"/>
      <c r="AI272" s="72"/>
      <c r="AJ272" s="72"/>
      <c r="AK272" s="72"/>
      <c r="AL272" s="72"/>
      <c r="AM272" s="72"/>
    </row>
    <row r="273" spans="2:39" x14ac:dyDescent="0.35">
      <c r="B273"/>
      <c r="AI273" s="72"/>
      <c r="AJ273" s="72"/>
      <c r="AK273" s="72"/>
      <c r="AL273" s="72"/>
      <c r="AM273" s="72"/>
    </row>
    <row r="274" spans="2:39" x14ac:dyDescent="0.35">
      <c r="B274"/>
      <c r="AI274" s="72"/>
      <c r="AJ274" s="72"/>
      <c r="AK274" s="72"/>
      <c r="AL274" s="72"/>
      <c r="AM274" s="72"/>
    </row>
    <row r="275" spans="2:39" x14ac:dyDescent="0.35">
      <c r="B275"/>
      <c r="AI275" s="72"/>
      <c r="AJ275" s="72"/>
      <c r="AK275" s="72"/>
      <c r="AL275" s="72"/>
      <c r="AM275" s="72"/>
    </row>
    <row r="276" spans="2:39" x14ac:dyDescent="0.35">
      <c r="B276"/>
      <c r="AI276" s="72"/>
      <c r="AJ276" s="72"/>
      <c r="AK276" s="72"/>
      <c r="AL276" s="72"/>
      <c r="AM276" s="72"/>
    </row>
    <row r="277" spans="2:39" x14ac:dyDescent="0.35">
      <c r="B277"/>
      <c r="AI277" s="72"/>
      <c r="AJ277" s="72"/>
      <c r="AK277" s="72"/>
      <c r="AL277" s="72"/>
      <c r="AM277" s="72"/>
    </row>
    <row r="278" spans="2:39" x14ac:dyDescent="0.35">
      <c r="B278"/>
      <c r="AI278" s="72"/>
      <c r="AJ278" s="72"/>
      <c r="AK278" s="72"/>
      <c r="AL278" s="72"/>
      <c r="AM278" s="72"/>
    </row>
    <row r="279" spans="2:39" x14ac:dyDescent="0.35">
      <c r="B279"/>
      <c r="AI279" s="72"/>
      <c r="AJ279" s="72"/>
      <c r="AK279" s="72"/>
      <c r="AL279" s="72"/>
      <c r="AM279" s="72"/>
    </row>
    <row r="280" spans="2:39" x14ac:dyDescent="0.35">
      <c r="B280"/>
      <c r="AI280" s="72"/>
      <c r="AJ280" s="72"/>
      <c r="AK280" s="72"/>
      <c r="AL280" s="72"/>
      <c r="AM280" s="72"/>
    </row>
    <row r="281" spans="2:39" x14ac:dyDescent="0.35">
      <c r="B281"/>
      <c r="AI281" s="72"/>
      <c r="AJ281" s="72"/>
      <c r="AK281" s="72"/>
      <c r="AL281" s="72"/>
      <c r="AM281" s="72"/>
    </row>
    <row r="282" spans="2:39" x14ac:dyDescent="0.35">
      <c r="B282"/>
      <c r="AI282" s="72"/>
      <c r="AJ282" s="72"/>
      <c r="AK282" s="72"/>
      <c r="AL282" s="72"/>
      <c r="AM282" s="72"/>
    </row>
    <row r="283" spans="2:39" x14ac:dyDescent="0.35">
      <c r="B283"/>
      <c r="AI283" s="72"/>
      <c r="AJ283" s="72"/>
      <c r="AK283" s="72"/>
      <c r="AL283" s="72"/>
      <c r="AM283" s="72"/>
    </row>
    <row r="284" spans="2:39" x14ac:dyDescent="0.35">
      <c r="B284"/>
      <c r="AI284" s="72"/>
      <c r="AJ284" s="72"/>
      <c r="AK284" s="72"/>
      <c r="AL284" s="72"/>
      <c r="AM284" s="72"/>
    </row>
    <row r="285" spans="2:39" x14ac:dyDescent="0.35">
      <c r="B285"/>
      <c r="AI285" s="72"/>
      <c r="AJ285" s="72"/>
      <c r="AK285" s="72"/>
      <c r="AL285" s="72"/>
      <c r="AM285" s="72"/>
    </row>
    <row r="286" spans="2:39" x14ac:dyDescent="0.35">
      <c r="B286"/>
      <c r="AI286" s="72"/>
      <c r="AJ286" s="72"/>
      <c r="AK286" s="72"/>
      <c r="AL286" s="72"/>
      <c r="AM286" s="72"/>
    </row>
    <row r="287" spans="2:39" x14ac:dyDescent="0.35">
      <c r="B287"/>
      <c r="AI287" s="72"/>
      <c r="AJ287" s="72"/>
      <c r="AK287" s="72"/>
      <c r="AL287" s="72"/>
      <c r="AM287" s="72"/>
    </row>
    <row r="288" spans="2:39" x14ac:dyDescent="0.35">
      <c r="B288"/>
      <c r="AI288" s="72"/>
      <c r="AJ288" s="72"/>
      <c r="AK288" s="72"/>
      <c r="AL288" s="72"/>
      <c r="AM288" s="72"/>
    </row>
    <row r="289" spans="2:39" x14ac:dyDescent="0.35">
      <c r="B289"/>
      <c r="AI289" s="72"/>
      <c r="AJ289" s="72"/>
      <c r="AK289" s="72"/>
      <c r="AL289" s="72"/>
      <c r="AM289" s="72"/>
    </row>
    <row r="290" spans="2:39" x14ac:dyDescent="0.35">
      <c r="B290"/>
      <c r="AI290" s="72"/>
      <c r="AJ290" s="72"/>
      <c r="AK290" s="72"/>
      <c r="AL290" s="72"/>
      <c r="AM290" s="72"/>
    </row>
    <row r="291" spans="2:39" x14ac:dyDescent="0.35">
      <c r="B291"/>
      <c r="AI291" s="72"/>
      <c r="AJ291" s="72"/>
      <c r="AK291" s="72"/>
      <c r="AL291" s="72"/>
      <c r="AM291" s="72"/>
    </row>
    <row r="292" spans="2:39" x14ac:dyDescent="0.35">
      <c r="B292"/>
      <c r="AI292" s="72"/>
      <c r="AJ292" s="72"/>
      <c r="AK292" s="72"/>
      <c r="AL292" s="72"/>
      <c r="AM292" s="72"/>
    </row>
    <row r="293" spans="2:39" x14ac:dyDescent="0.35">
      <c r="B293"/>
      <c r="AI293" s="72"/>
      <c r="AJ293" s="72"/>
      <c r="AK293" s="72"/>
      <c r="AL293" s="72"/>
      <c r="AM293" s="72"/>
    </row>
    <row r="294" spans="2:39" x14ac:dyDescent="0.35">
      <c r="B294"/>
      <c r="AI294" s="72"/>
      <c r="AJ294" s="72"/>
      <c r="AK294" s="72"/>
      <c r="AL294" s="72"/>
      <c r="AM294" s="72"/>
    </row>
    <row r="295" spans="2:39" x14ac:dyDescent="0.35">
      <c r="B295"/>
      <c r="AI295" s="72"/>
      <c r="AJ295" s="72"/>
      <c r="AK295" s="72"/>
      <c r="AL295" s="72"/>
      <c r="AM295" s="72"/>
    </row>
    <row r="296" spans="2:39" x14ac:dyDescent="0.35">
      <c r="B296"/>
      <c r="AI296" s="72"/>
      <c r="AJ296" s="72"/>
      <c r="AK296" s="72"/>
      <c r="AL296" s="72"/>
      <c r="AM296" s="72"/>
    </row>
    <row r="297" spans="2:39" x14ac:dyDescent="0.35">
      <c r="B297"/>
      <c r="AI297" s="72"/>
      <c r="AJ297" s="72"/>
      <c r="AK297" s="72"/>
      <c r="AL297" s="72"/>
      <c r="AM297" s="72"/>
    </row>
    <row r="298" spans="2:39" x14ac:dyDescent="0.35">
      <c r="B298"/>
      <c r="AI298" s="72"/>
      <c r="AJ298" s="72"/>
      <c r="AK298" s="72"/>
      <c r="AL298" s="72"/>
      <c r="AM298" s="72"/>
    </row>
    <row r="299" spans="2:39" x14ac:dyDescent="0.35">
      <c r="B299"/>
      <c r="AI299" s="72"/>
      <c r="AJ299" s="72"/>
      <c r="AK299" s="72"/>
      <c r="AL299" s="72"/>
      <c r="AM299" s="72"/>
    </row>
    <row r="300" spans="2:39" x14ac:dyDescent="0.35">
      <c r="B300"/>
      <c r="AI300" s="72"/>
      <c r="AJ300" s="72"/>
      <c r="AK300" s="72"/>
      <c r="AL300" s="72"/>
      <c r="AM300" s="72"/>
    </row>
    <row r="301" spans="2:39" x14ac:dyDescent="0.35">
      <c r="B301"/>
      <c r="AI301" s="72"/>
      <c r="AJ301" s="72"/>
      <c r="AK301" s="72"/>
      <c r="AL301" s="72"/>
      <c r="AM301" s="72"/>
    </row>
    <row r="302" spans="2:39" x14ac:dyDescent="0.35">
      <c r="B302"/>
      <c r="AI302" s="72"/>
      <c r="AJ302" s="72"/>
      <c r="AK302" s="72"/>
      <c r="AL302" s="72"/>
      <c r="AM302" s="72"/>
    </row>
    <row r="303" spans="2:39" x14ac:dyDescent="0.35">
      <c r="B303"/>
      <c r="AI303" s="72"/>
      <c r="AJ303" s="72"/>
      <c r="AK303" s="72"/>
      <c r="AL303" s="72"/>
      <c r="AM303" s="72"/>
    </row>
    <row r="304" spans="2:39" x14ac:dyDescent="0.35">
      <c r="B304"/>
      <c r="AI304" s="72"/>
      <c r="AJ304" s="72"/>
      <c r="AK304" s="72"/>
      <c r="AL304" s="72"/>
      <c r="AM304" s="72"/>
    </row>
    <row r="305" spans="2:39" x14ac:dyDescent="0.35">
      <c r="B305"/>
      <c r="AI305" s="72"/>
      <c r="AJ305" s="72"/>
      <c r="AK305" s="72"/>
      <c r="AL305" s="72"/>
      <c r="AM305" s="72"/>
    </row>
    <row r="306" spans="2:39" x14ac:dyDescent="0.35">
      <c r="B306"/>
      <c r="AI306" s="72"/>
      <c r="AJ306" s="72"/>
      <c r="AK306" s="72"/>
      <c r="AL306" s="72"/>
      <c r="AM306" s="72"/>
    </row>
    <row r="307" spans="2:39" x14ac:dyDescent="0.35">
      <c r="B307"/>
      <c r="AI307" s="72"/>
      <c r="AJ307" s="72"/>
      <c r="AK307" s="72"/>
      <c r="AL307" s="72"/>
      <c r="AM307" s="72"/>
    </row>
    <row r="308" spans="2:39" x14ac:dyDescent="0.35">
      <c r="B308"/>
      <c r="AI308" s="72"/>
      <c r="AJ308" s="72"/>
      <c r="AK308" s="72"/>
      <c r="AL308" s="72"/>
      <c r="AM308" s="72"/>
    </row>
    <row r="309" spans="2:39" x14ac:dyDescent="0.35">
      <c r="B309"/>
      <c r="AI309" s="72"/>
      <c r="AJ309" s="72"/>
      <c r="AK309" s="72"/>
      <c r="AL309" s="72"/>
      <c r="AM309" s="72"/>
    </row>
    <row r="310" spans="2:39" x14ac:dyDescent="0.35">
      <c r="B310"/>
      <c r="AI310" s="72"/>
      <c r="AJ310" s="72"/>
      <c r="AK310" s="72"/>
      <c r="AL310" s="72"/>
      <c r="AM310" s="72"/>
    </row>
    <row r="311" spans="2:39" x14ac:dyDescent="0.35">
      <c r="B311"/>
      <c r="AI311" s="72"/>
      <c r="AJ311" s="72"/>
      <c r="AK311" s="72"/>
      <c r="AL311" s="72"/>
      <c r="AM311" s="72"/>
    </row>
    <row r="312" spans="2:39" x14ac:dyDescent="0.35">
      <c r="B312"/>
      <c r="AI312" s="72"/>
      <c r="AJ312" s="72"/>
      <c r="AK312" s="72"/>
      <c r="AL312" s="72"/>
      <c r="AM312" s="72"/>
    </row>
    <row r="313" spans="2:39" x14ac:dyDescent="0.35">
      <c r="B313"/>
      <c r="AI313" s="72"/>
      <c r="AJ313" s="72"/>
      <c r="AK313" s="72"/>
      <c r="AL313" s="72"/>
      <c r="AM313" s="72"/>
    </row>
    <row r="314" spans="2:39" x14ac:dyDescent="0.35">
      <c r="B314"/>
      <c r="AI314" s="72"/>
      <c r="AJ314" s="72"/>
      <c r="AK314" s="72"/>
      <c r="AL314" s="72"/>
      <c r="AM314" s="72"/>
    </row>
    <row r="315" spans="2:39" x14ac:dyDescent="0.35">
      <c r="B315"/>
      <c r="AI315" s="72"/>
      <c r="AJ315" s="72"/>
      <c r="AK315" s="72"/>
      <c r="AL315" s="72"/>
      <c r="AM315" s="72"/>
    </row>
    <row r="316" spans="2:39" x14ac:dyDescent="0.35">
      <c r="B316"/>
      <c r="AI316" s="72"/>
      <c r="AJ316" s="72"/>
      <c r="AK316" s="72"/>
      <c r="AL316" s="72"/>
      <c r="AM316" s="72"/>
    </row>
    <row r="317" spans="2:39" x14ac:dyDescent="0.35">
      <c r="B317"/>
      <c r="AI317" s="72"/>
      <c r="AJ317" s="72"/>
      <c r="AK317" s="72"/>
      <c r="AL317" s="72"/>
      <c r="AM317" s="72"/>
    </row>
    <row r="318" spans="2:39" x14ac:dyDescent="0.35">
      <c r="B318"/>
      <c r="AI318" s="72"/>
      <c r="AJ318" s="72"/>
      <c r="AK318" s="72"/>
      <c r="AL318" s="72"/>
      <c r="AM318" s="72"/>
    </row>
    <row r="319" spans="2:39" x14ac:dyDescent="0.35">
      <c r="B319"/>
      <c r="AI319" s="72"/>
      <c r="AJ319" s="72"/>
      <c r="AK319" s="72"/>
      <c r="AL319" s="72"/>
      <c r="AM319" s="72"/>
    </row>
    <row r="320" spans="2:39" x14ac:dyDescent="0.35">
      <c r="B320"/>
      <c r="AI320" s="72"/>
      <c r="AJ320" s="72"/>
      <c r="AK320" s="72"/>
      <c r="AL320" s="72"/>
      <c r="AM320" s="72"/>
    </row>
    <row r="321" spans="2:39" x14ac:dyDescent="0.35">
      <c r="B321"/>
      <c r="AI321" s="72"/>
      <c r="AJ321" s="72"/>
      <c r="AK321" s="72"/>
      <c r="AL321" s="72"/>
      <c r="AM321" s="72"/>
    </row>
    <row r="322" spans="2:39" x14ac:dyDescent="0.35">
      <c r="B322"/>
      <c r="AI322" s="72"/>
      <c r="AJ322" s="72"/>
      <c r="AK322" s="72"/>
      <c r="AL322" s="72"/>
      <c r="AM322" s="72"/>
    </row>
    <row r="323" spans="2:39" x14ac:dyDescent="0.35">
      <c r="B323"/>
      <c r="AI323" s="72"/>
      <c r="AJ323" s="72"/>
      <c r="AK323" s="72"/>
      <c r="AL323" s="72"/>
      <c r="AM323" s="72"/>
    </row>
    <row r="324" spans="2:39" x14ac:dyDescent="0.35">
      <c r="B324"/>
      <c r="AI324" s="72"/>
      <c r="AJ324" s="72"/>
      <c r="AK324" s="72"/>
      <c r="AL324" s="72"/>
      <c r="AM324" s="72"/>
    </row>
    <row r="325" spans="2:39" x14ac:dyDescent="0.35">
      <c r="B325"/>
      <c r="AI325" s="72"/>
      <c r="AJ325" s="72"/>
      <c r="AK325" s="72"/>
      <c r="AL325" s="72"/>
      <c r="AM325" s="72"/>
    </row>
    <row r="326" spans="2:39" x14ac:dyDescent="0.35">
      <c r="B326"/>
      <c r="AI326" s="72"/>
      <c r="AJ326" s="72"/>
      <c r="AK326" s="72"/>
      <c r="AL326" s="72"/>
      <c r="AM326" s="72"/>
    </row>
    <row r="327" spans="2:39" x14ac:dyDescent="0.35">
      <c r="B327"/>
      <c r="AI327" s="72"/>
      <c r="AJ327" s="72"/>
      <c r="AK327" s="72"/>
      <c r="AL327" s="72"/>
      <c r="AM327" s="72"/>
    </row>
    <row r="328" spans="2:39" x14ac:dyDescent="0.35">
      <c r="B328"/>
      <c r="AI328" s="72"/>
      <c r="AJ328" s="72"/>
      <c r="AK328" s="72"/>
      <c r="AL328" s="72"/>
      <c r="AM328" s="72"/>
    </row>
    <row r="329" spans="2:39" x14ac:dyDescent="0.35">
      <c r="B329"/>
      <c r="AI329" s="72"/>
      <c r="AJ329" s="72"/>
      <c r="AK329" s="72"/>
      <c r="AL329" s="72"/>
      <c r="AM329" s="72"/>
    </row>
    <row r="330" spans="2:39" x14ac:dyDescent="0.35">
      <c r="B330"/>
      <c r="AI330" s="72"/>
      <c r="AJ330" s="72"/>
      <c r="AK330" s="72"/>
      <c r="AL330" s="72"/>
      <c r="AM330" s="72"/>
    </row>
    <row r="331" spans="2:39" x14ac:dyDescent="0.35">
      <c r="B331"/>
      <c r="AI331" s="72"/>
      <c r="AJ331" s="72"/>
      <c r="AK331" s="72"/>
      <c r="AL331" s="72"/>
      <c r="AM331" s="72"/>
    </row>
    <row r="332" spans="2:39" x14ac:dyDescent="0.35">
      <c r="B332"/>
      <c r="AI332" s="72"/>
      <c r="AJ332" s="72"/>
      <c r="AK332" s="72"/>
      <c r="AL332" s="72"/>
      <c r="AM332" s="72"/>
    </row>
    <row r="333" spans="2:39" x14ac:dyDescent="0.35">
      <c r="B333"/>
      <c r="AI333" s="72"/>
      <c r="AJ333" s="72"/>
      <c r="AK333" s="72"/>
      <c r="AL333" s="72"/>
      <c r="AM333" s="72"/>
    </row>
    <row r="334" spans="2:39" x14ac:dyDescent="0.35">
      <c r="B334"/>
      <c r="AI334" s="72"/>
      <c r="AJ334" s="72"/>
      <c r="AK334" s="72"/>
      <c r="AL334" s="72"/>
      <c r="AM334" s="72"/>
    </row>
    <row r="335" spans="2:39" x14ac:dyDescent="0.35">
      <c r="B335"/>
      <c r="AI335" s="72"/>
      <c r="AJ335" s="72"/>
      <c r="AK335" s="72"/>
      <c r="AL335" s="72"/>
      <c r="AM335" s="72"/>
    </row>
    <row r="336" spans="2:39" x14ac:dyDescent="0.35">
      <c r="B336"/>
      <c r="AI336" s="72"/>
      <c r="AJ336" s="72"/>
      <c r="AK336" s="72"/>
      <c r="AL336" s="72"/>
      <c r="AM336" s="72"/>
    </row>
    <row r="337" spans="2:39" x14ac:dyDescent="0.35">
      <c r="B337"/>
      <c r="AI337" s="72"/>
      <c r="AJ337" s="72"/>
      <c r="AK337" s="72"/>
      <c r="AL337" s="72"/>
      <c r="AM337" s="72"/>
    </row>
    <row r="338" spans="2:39" x14ac:dyDescent="0.35">
      <c r="B338"/>
      <c r="AI338" s="72"/>
      <c r="AJ338" s="72"/>
      <c r="AK338" s="72"/>
      <c r="AL338" s="72"/>
      <c r="AM338" s="72"/>
    </row>
    <row r="339" spans="2:39" x14ac:dyDescent="0.35">
      <c r="B339"/>
      <c r="AI339" s="72"/>
      <c r="AJ339" s="72"/>
      <c r="AK339" s="72"/>
      <c r="AL339" s="72"/>
      <c r="AM339" s="72"/>
    </row>
    <row r="340" spans="2:39" x14ac:dyDescent="0.35">
      <c r="B340"/>
      <c r="AI340" s="72"/>
      <c r="AJ340" s="72"/>
      <c r="AK340" s="72"/>
      <c r="AL340" s="72"/>
      <c r="AM340" s="72"/>
    </row>
    <row r="341" spans="2:39" x14ac:dyDescent="0.35">
      <c r="B341"/>
      <c r="AI341" s="72"/>
      <c r="AJ341" s="72"/>
      <c r="AK341" s="72"/>
      <c r="AL341" s="72"/>
      <c r="AM341" s="72"/>
    </row>
    <row r="342" spans="2:39" x14ac:dyDescent="0.35">
      <c r="B342"/>
      <c r="AI342" s="72"/>
      <c r="AJ342" s="72"/>
      <c r="AK342" s="72"/>
      <c r="AL342" s="72"/>
      <c r="AM342" s="72"/>
    </row>
    <row r="343" spans="2:39" x14ac:dyDescent="0.35">
      <c r="B343"/>
      <c r="AI343" s="72"/>
      <c r="AJ343" s="72"/>
      <c r="AK343" s="72"/>
      <c r="AL343" s="72"/>
      <c r="AM343" s="72"/>
    </row>
    <row r="344" spans="2:39" x14ac:dyDescent="0.35">
      <c r="B344"/>
      <c r="AI344" s="72"/>
      <c r="AJ344" s="72"/>
      <c r="AK344" s="72"/>
      <c r="AL344" s="72"/>
      <c r="AM344" s="72"/>
    </row>
    <row r="345" spans="2:39" x14ac:dyDescent="0.35">
      <c r="B345"/>
      <c r="AI345" s="72"/>
      <c r="AJ345" s="72"/>
      <c r="AK345" s="72"/>
      <c r="AL345" s="72"/>
      <c r="AM345" s="72"/>
    </row>
    <row r="346" spans="2:39" x14ac:dyDescent="0.35">
      <c r="B346"/>
      <c r="AI346" s="72"/>
      <c r="AJ346" s="72"/>
      <c r="AK346" s="72"/>
      <c r="AL346" s="72"/>
      <c r="AM346" s="72"/>
    </row>
    <row r="347" spans="2:39" x14ac:dyDescent="0.35">
      <c r="B347"/>
      <c r="AI347" s="72"/>
      <c r="AJ347" s="72"/>
      <c r="AK347" s="72"/>
      <c r="AL347" s="72"/>
      <c r="AM347" s="72"/>
    </row>
    <row r="348" spans="2:39" x14ac:dyDescent="0.35">
      <c r="B348"/>
      <c r="AI348" s="72"/>
      <c r="AJ348" s="72"/>
      <c r="AK348" s="72"/>
      <c r="AL348" s="72"/>
      <c r="AM348" s="72"/>
    </row>
    <row r="349" spans="2:39" x14ac:dyDescent="0.35">
      <c r="B349"/>
      <c r="AI349" s="72"/>
      <c r="AJ349" s="72"/>
      <c r="AK349" s="72"/>
      <c r="AL349" s="72"/>
      <c r="AM349" s="72"/>
    </row>
    <row r="350" spans="2:39" x14ac:dyDescent="0.35">
      <c r="B350"/>
      <c r="AI350" s="72"/>
      <c r="AJ350" s="72"/>
      <c r="AK350" s="72"/>
      <c r="AL350" s="72"/>
      <c r="AM350" s="72"/>
    </row>
    <row r="351" spans="2:39" x14ac:dyDescent="0.35">
      <c r="B351"/>
      <c r="AI351" s="72"/>
      <c r="AJ351" s="72"/>
      <c r="AK351" s="72"/>
      <c r="AL351" s="72"/>
      <c r="AM351" s="72"/>
    </row>
    <row r="352" spans="2:39" x14ac:dyDescent="0.35">
      <c r="B352"/>
      <c r="AI352" s="72"/>
      <c r="AJ352" s="72"/>
      <c r="AK352" s="72"/>
      <c r="AL352" s="72"/>
      <c r="AM352" s="72"/>
    </row>
    <row r="353" spans="2:39" x14ac:dyDescent="0.35">
      <c r="B353"/>
      <c r="AI353" s="72"/>
      <c r="AJ353" s="72"/>
      <c r="AK353" s="72"/>
      <c r="AL353" s="72"/>
      <c r="AM353" s="72"/>
    </row>
    <row r="354" spans="2:39" x14ac:dyDescent="0.35">
      <c r="B354"/>
      <c r="AI354" s="72"/>
      <c r="AJ354" s="72"/>
      <c r="AK354" s="72"/>
      <c r="AL354" s="72"/>
      <c r="AM354" s="72"/>
    </row>
    <row r="355" spans="2:39" x14ac:dyDescent="0.35">
      <c r="B355"/>
      <c r="AI355" s="72"/>
      <c r="AJ355" s="72"/>
      <c r="AK355" s="72"/>
      <c r="AL355" s="72"/>
      <c r="AM355" s="72"/>
    </row>
    <row r="356" spans="2:39" x14ac:dyDescent="0.35">
      <c r="B356"/>
      <c r="AI356" s="72"/>
      <c r="AJ356" s="72"/>
      <c r="AK356" s="72"/>
      <c r="AL356" s="72"/>
      <c r="AM356" s="72"/>
    </row>
    <row r="357" spans="2:39" x14ac:dyDescent="0.35">
      <c r="B357"/>
      <c r="AI357" s="72"/>
      <c r="AJ357" s="72"/>
      <c r="AK357" s="72"/>
      <c r="AL357" s="72"/>
      <c r="AM357" s="72"/>
    </row>
    <row r="358" spans="2:39" x14ac:dyDescent="0.35">
      <c r="B358"/>
      <c r="AI358" s="72"/>
      <c r="AJ358" s="72"/>
      <c r="AK358" s="72"/>
      <c r="AL358" s="72"/>
      <c r="AM358" s="72"/>
    </row>
    <row r="359" spans="2:39" x14ac:dyDescent="0.35">
      <c r="B359"/>
      <c r="AI359" s="72"/>
      <c r="AJ359" s="72"/>
      <c r="AK359" s="72"/>
      <c r="AL359" s="72"/>
      <c r="AM359" s="72"/>
    </row>
    <row r="360" spans="2:39" x14ac:dyDescent="0.35">
      <c r="B360"/>
      <c r="AI360" s="72"/>
      <c r="AJ360" s="72"/>
      <c r="AK360" s="72"/>
      <c r="AL360" s="72"/>
      <c r="AM360" s="72"/>
    </row>
    <row r="361" spans="2:39" x14ac:dyDescent="0.35">
      <c r="B361"/>
      <c r="AI361" s="72"/>
      <c r="AJ361" s="72"/>
      <c r="AK361" s="72"/>
      <c r="AL361" s="72"/>
      <c r="AM361" s="72"/>
    </row>
    <row r="362" spans="2:39" x14ac:dyDescent="0.35">
      <c r="B362"/>
      <c r="AI362" s="72"/>
      <c r="AJ362" s="72"/>
      <c r="AK362" s="72"/>
      <c r="AL362" s="72"/>
      <c r="AM362" s="72"/>
    </row>
    <row r="363" spans="2:39" x14ac:dyDescent="0.35">
      <c r="B363"/>
      <c r="AI363" s="72"/>
      <c r="AJ363" s="72"/>
      <c r="AK363" s="72"/>
      <c r="AL363" s="72"/>
      <c r="AM363" s="72"/>
    </row>
    <row r="364" spans="2:39" x14ac:dyDescent="0.35">
      <c r="B364"/>
      <c r="AI364" s="72"/>
      <c r="AJ364" s="72"/>
      <c r="AK364" s="72"/>
      <c r="AL364" s="72"/>
      <c r="AM364" s="72"/>
    </row>
    <row r="365" spans="2:39" x14ac:dyDescent="0.35">
      <c r="B365"/>
      <c r="AI365" s="72"/>
      <c r="AJ365" s="72"/>
      <c r="AK365" s="72"/>
      <c r="AL365" s="72"/>
      <c r="AM365" s="72"/>
    </row>
    <row r="366" spans="2:39" x14ac:dyDescent="0.35">
      <c r="B366"/>
      <c r="AI366" s="72"/>
      <c r="AJ366" s="72"/>
      <c r="AK366" s="72"/>
      <c r="AL366" s="72"/>
      <c r="AM366" s="72"/>
    </row>
    <row r="367" spans="2:39" x14ac:dyDescent="0.35">
      <c r="B367"/>
      <c r="AI367" s="72"/>
      <c r="AJ367" s="72"/>
      <c r="AK367" s="72"/>
      <c r="AL367" s="72"/>
      <c r="AM367" s="72"/>
    </row>
    <row r="368" spans="2:39" x14ac:dyDescent="0.35">
      <c r="B368"/>
      <c r="AI368" s="72"/>
      <c r="AJ368" s="72"/>
      <c r="AK368" s="72"/>
      <c r="AL368" s="72"/>
      <c r="AM368" s="72"/>
    </row>
    <row r="369" spans="2:39" x14ac:dyDescent="0.35">
      <c r="B369"/>
      <c r="AI369" s="72"/>
      <c r="AJ369" s="72"/>
      <c r="AK369" s="72"/>
      <c r="AL369" s="72"/>
      <c r="AM369" s="72"/>
    </row>
    <row r="370" spans="2:39" x14ac:dyDescent="0.35">
      <c r="B370"/>
      <c r="AI370" s="72"/>
      <c r="AJ370" s="72"/>
      <c r="AK370" s="72"/>
      <c r="AL370" s="72"/>
      <c r="AM370" s="72"/>
    </row>
    <row r="371" spans="2:39" x14ac:dyDescent="0.35">
      <c r="B371"/>
      <c r="AI371" s="72"/>
      <c r="AJ371" s="72"/>
      <c r="AK371" s="72"/>
      <c r="AL371" s="72"/>
      <c r="AM371" s="72"/>
    </row>
    <row r="372" spans="2:39" x14ac:dyDescent="0.35">
      <c r="B372"/>
      <c r="AI372" s="72"/>
      <c r="AJ372" s="72"/>
      <c r="AK372" s="72"/>
      <c r="AL372" s="72"/>
      <c r="AM372" s="72"/>
    </row>
    <row r="373" spans="2:39" x14ac:dyDescent="0.35">
      <c r="B373"/>
      <c r="AI373" s="72"/>
      <c r="AJ373" s="72"/>
      <c r="AK373" s="72"/>
      <c r="AL373" s="72"/>
      <c r="AM373" s="72"/>
    </row>
    <row r="374" spans="2:39" x14ac:dyDescent="0.35">
      <c r="B374"/>
      <c r="AI374" s="72"/>
      <c r="AJ374" s="72"/>
      <c r="AK374" s="72"/>
      <c r="AL374" s="72"/>
      <c r="AM374" s="72"/>
    </row>
    <row r="375" spans="2:39" x14ac:dyDescent="0.35">
      <c r="B375"/>
      <c r="AI375" s="72"/>
      <c r="AJ375" s="72"/>
      <c r="AK375" s="72"/>
      <c r="AL375" s="72"/>
      <c r="AM375" s="72"/>
    </row>
    <row r="376" spans="2:39" x14ac:dyDescent="0.35">
      <c r="B376"/>
      <c r="AI376" s="72"/>
      <c r="AJ376" s="72"/>
      <c r="AK376" s="72"/>
      <c r="AL376" s="72"/>
      <c r="AM376" s="72"/>
    </row>
    <row r="377" spans="2:39" x14ac:dyDescent="0.35">
      <c r="B377"/>
      <c r="AI377" s="72"/>
      <c r="AJ377" s="72"/>
      <c r="AK377" s="72"/>
      <c r="AL377" s="72"/>
      <c r="AM377" s="72"/>
    </row>
    <row r="378" spans="2:39" x14ac:dyDescent="0.35">
      <c r="B378"/>
      <c r="AI378" s="72"/>
      <c r="AJ378" s="72"/>
      <c r="AK378" s="72"/>
      <c r="AL378" s="72"/>
      <c r="AM378" s="72"/>
    </row>
    <row r="379" spans="2:39" x14ac:dyDescent="0.35">
      <c r="B379"/>
      <c r="AI379" s="72"/>
      <c r="AJ379" s="72"/>
      <c r="AK379" s="72"/>
      <c r="AL379" s="72"/>
      <c r="AM379" s="72"/>
    </row>
    <row r="380" spans="2:39" x14ac:dyDescent="0.35">
      <c r="B380"/>
      <c r="AI380" s="72"/>
      <c r="AJ380" s="72"/>
      <c r="AK380" s="72"/>
      <c r="AL380" s="72"/>
      <c r="AM380" s="72"/>
    </row>
    <row r="381" spans="2:39" x14ac:dyDescent="0.35">
      <c r="B381"/>
      <c r="AI381" s="72"/>
      <c r="AJ381" s="72"/>
      <c r="AK381" s="72"/>
      <c r="AL381" s="72"/>
      <c r="AM381" s="72"/>
    </row>
    <row r="382" spans="2:39" x14ac:dyDescent="0.35">
      <c r="B382"/>
      <c r="AI382" s="72"/>
      <c r="AJ382" s="72"/>
      <c r="AK382" s="72"/>
      <c r="AL382" s="72"/>
      <c r="AM382" s="72"/>
    </row>
    <row r="383" spans="2:39" x14ac:dyDescent="0.35">
      <c r="B383"/>
      <c r="AI383" s="72"/>
      <c r="AJ383" s="72"/>
      <c r="AK383" s="72"/>
      <c r="AL383" s="72"/>
      <c r="AM383" s="72"/>
    </row>
    <row r="384" spans="2:39" x14ac:dyDescent="0.35">
      <c r="B384"/>
      <c r="AI384" s="72"/>
      <c r="AJ384" s="72"/>
      <c r="AK384" s="72"/>
      <c r="AL384" s="72"/>
      <c r="AM384" s="72"/>
    </row>
    <row r="385" spans="2:39" x14ac:dyDescent="0.35">
      <c r="B385"/>
      <c r="AI385" s="72"/>
      <c r="AJ385" s="72"/>
      <c r="AK385" s="72"/>
      <c r="AL385" s="72"/>
      <c r="AM385" s="72"/>
    </row>
    <row r="386" spans="2:39" x14ac:dyDescent="0.35">
      <c r="B386"/>
      <c r="AI386" s="72"/>
      <c r="AJ386" s="72"/>
      <c r="AK386" s="72"/>
      <c r="AL386" s="72"/>
      <c r="AM386" s="72"/>
    </row>
    <row r="387" spans="2:39" x14ac:dyDescent="0.35">
      <c r="B387"/>
      <c r="AI387" s="72"/>
      <c r="AJ387" s="72"/>
      <c r="AK387" s="72"/>
      <c r="AL387" s="72"/>
      <c r="AM387" s="72"/>
    </row>
    <row r="388" spans="2:39" x14ac:dyDescent="0.35">
      <c r="B388"/>
      <c r="AI388" s="72"/>
      <c r="AJ388" s="72"/>
      <c r="AK388" s="72"/>
      <c r="AL388" s="72"/>
      <c r="AM388" s="72"/>
    </row>
    <row r="389" spans="2:39" x14ac:dyDescent="0.35">
      <c r="B389"/>
      <c r="AI389" s="72"/>
      <c r="AJ389" s="72"/>
      <c r="AK389" s="72"/>
      <c r="AL389" s="72"/>
      <c r="AM389" s="72"/>
    </row>
    <row r="390" spans="2:39" x14ac:dyDescent="0.35">
      <c r="B390"/>
      <c r="AI390" s="72"/>
      <c r="AJ390" s="72"/>
      <c r="AK390" s="72"/>
      <c r="AL390" s="72"/>
      <c r="AM390" s="72"/>
    </row>
    <row r="391" spans="2:39" x14ac:dyDescent="0.35">
      <c r="B391"/>
      <c r="AI391" s="72"/>
      <c r="AJ391" s="72"/>
      <c r="AK391" s="72"/>
      <c r="AL391" s="72"/>
      <c r="AM391" s="72"/>
    </row>
    <row r="392" spans="2:39" x14ac:dyDescent="0.35">
      <c r="B392"/>
      <c r="AI392" s="72"/>
      <c r="AJ392" s="72"/>
      <c r="AK392" s="72"/>
      <c r="AL392" s="72"/>
      <c r="AM392" s="72"/>
    </row>
    <row r="393" spans="2:39" x14ac:dyDescent="0.35">
      <c r="B393"/>
      <c r="AI393" s="72"/>
      <c r="AJ393" s="72"/>
      <c r="AK393" s="72"/>
      <c r="AL393" s="72"/>
      <c r="AM393" s="72"/>
    </row>
    <row r="394" spans="2:39" x14ac:dyDescent="0.35">
      <c r="B394"/>
      <c r="AI394" s="72"/>
      <c r="AJ394" s="72"/>
      <c r="AK394" s="72"/>
      <c r="AL394" s="72"/>
      <c r="AM394" s="72"/>
    </row>
    <row r="395" spans="2:39" x14ac:dyDescent="0.35">
      <c r="B395"/>
      <c r="AI395" s="72"/>
      <c r="AJ395" s="72"/>
      <c r="AK395" s="72"/>
      <c r="AL395" s="72"/>
      <c r="AM395" s="72"/>
    </row>
    <row r="396" spans="2:39" x14ac:dyDescent="0.35">
      <c r="B396"/>
      <c r="AI396" s="72"/>
      <c r="AJ396" s="72"/>
      <c r="AK396" s="72"/>
      <c r="AL396" s="72"/>
      <c r="AM396" s="72"/>
    </row>
    <row r="397" spans="2:39" x14ac:dyDescent="0.35">
      <c r="B397"/>
      <c r="AI397" s="72"/>
      <c r="AJ397" s="72"/>
      <c r="AK397" s="72"/>
      <c r="AL397" s="72"/>
      <c r="AM397" s="72"/>
    </row>
    <row r="398" spans="2:39" x14ac:dyDescent="0.35">
      <c r="B398"/>
      <c r="AI398" s="72"/>
      <c r="AJ398" s="72"/>
      <c r="AK398" s="72"/>
      <c r="AL398" s="72"/>
      <c r="AM398" s="72"/>
    </row>
    <row r="399" spans="2:39" x14ac:dyDescent="0.35">
      <c r="B399"/>
      <c r="AI399" s="72"/>
      <c r="AJ399" s="72"/>
      <c r="AK399" s="72"/>
      <c r="AL399" s="72"/>
      <c r="AM399" s="72"/>
    </row>
    <row r="400" spans="2:39" x14ac:dyDescent="0.35">
      <c r="B400"/>
      <c r="AI400" s="72"/>
      <c r="AJ400" s="72"/>
      <c r="AK400" s="72"/>
      <c r="AL400" s="72"/>
      <c r="AM400" s="72"/>
    </row>
    <row r="401" spans="2:39" x14ac:dyDescent="0.35">
      <c r="B401"/>
      <c r="AI401" s="72"/>
      <c r="AJ401" s="72"/>
      <c r="AK401" s="72"/>
      <c r="AL401" s="72"/>
      <c r="AM401" s="72"/>
    </row>
    <row r="402" spans="2:39" x14ac:dyDescent="0.35">
      <c r="B402"/>
      <c r="AI402" s="72"/>
      <c r="AJ402" s="72"/>
      <c r="AK402" s="72"/>
      <c r="AL402" s="72"/>
      <c r="AM402" s="72"/>
    </row>
    <row r="403" spans="2:39" x14ac:dyDescent="0.35">
      <c r="B403"/>
      <c r="AI403" s="72"/>
      <c r="AJ403" s="72"/>
      <c r="AK403" s="72"/>
      <c r="AL403" s="72"/>
      <c r="AM403" s="72"/>
    </row>
    <row r="404" spans="2:39" x14ac:dyDescent="0.35">
      <c r="B404"/>
      <c r="AI404" s="72"/>
      <c r="AJ404" s="72"/>
      <c r="AK404" s="72"/>
      <c r="AL404" s="72"/>
      <c r="AM404" s="72"/>
    </row>
    <row r="405" spans="2:39" x14ac:dyDescent="0.35">
      <c r="B405"/>
      <c r="AI405" s="72"/>
      <c r="AJ405" s="72"/>
      <c r="AK405" s="72"/>
      <c r="AL405" s="72"/>
      <c r="AM405" s="72"/>
    </row>
    <row r="406" spans="2:39" x14ac:dyDescent="0.35">
      <c r="B406"/>
      <c r="AI406" s="72"/>
      <c r="AJ406" s="72"/>
      <c r="AK406" s="72"/>
      <c r="AL406" s="72"/>
      <c r="AM406" s="72"/>
    </row>
    <row r="407" spans="2:39" x14ac:dyDescent="0.35">
      <c r="B407"/>
      <c r="AI407" s="72"/>
      <c r="AJ407" s="72"/>
      <c r="AK407" s="72"/>
      <c r="AL407" s="72"/>
      <c r="AM407" s="72"/>
    </row>
    <row r="408" spans="2:39" x14ac:dyDescent="0.35">
      <c r="B408"/>
      <c r="AI408" s="72"/>
      <c r="AJ408" s="72"/>
      <c r="AK408" s="72"/>
      <c r="AL408" s="72"/>
      <c r="AM408" s="72"/>
    </row>
    <row r="409" spans="2:39" x14ac:dyDescent="0.35">
      <c r="B409"/>
      <c r="AI409" s="72"/>
      <c r="AJ409" s="72"/>
      <c r="AK409" s="72"/>
      <c r="AL409" s="72"/>
      <c r="AM409" s="72"/>
    </row>
    <row r="410" spans="2:39" x14ac:dyDescent="0.35">
      <c r="B410"/>
      <c r="AI410" s="72"/>
      <c r="AJ410" s="72"/>
      <c r="AK410" s="72"/>
      <c r="AL410" s="72"/>
      <c r="AM410" s="72"/>
    </row>
    <row r="411" spans="2:39" x14ac:dyDescent="0.35">
      <c r="B411"/>
      <c r="AI411" s="72"/>
      <c r="AJ411" s="72"/>
      <c r="AK411" s="72"/>
      <c r="AL411" s="72"/>
      <c r="AM411" s="72"/>
    </row>
    <row r="412" spans="2:39" x14ac:dyDescent="0.35">
      <c r="B412"/>
      <c r="AI412" s="72"/>
      <c r="AJ412" s="72"/>
      <c r="AK412" s="72"/>
      <c r="AL412" s="72"/>
      <c r="AM412" s="72"/>
    </row>
    <row r="413" spans="2:39" x14ac:dyDescent="0.35">
      <c r="B413"/>
      <c r="AI413" s="72"/>
      <c r="AJ413" s="72"/>
      <c r="AK413" s="72"/>
      <c r="AL413" s="72"/>
      <c r="AM413" s="72"/>
    </row>
    <row r="414" spans="2:39" x14ac:dyDescent="0.35">
      <c r="B414"/>
      <c r="AI414" s="72"/>
      <c r="AJ414" s="72"/>
      <c r="AK414" s="72"/>
      <c r="AL414" s="72"/>
      <c r="AM414" s="72"/>
    </row>
    <row r="415" spans="2:39" x14ac:dyDescent="0.35">
      <c r="B415"/>
      <c r="AI415" s="72"/>
      <c r="AJ415" s="72"/>
      <c r="AK415" s="72"/>
      <c r="AL415" s="72"/>
      <c r="AM415" s="72"/>
    </row>
    <row r="416" spans="2:39" x14ac:dyDescent="0.35">
      <c r="B416"/>
      <c r="AI416" s="72"/>
      <c r="AJ416" s="72"/>
      <c r="AK416" s="72"/>
      <c r="AL416" s="72"/>
      <c r="AM416" s="72"/>
    </row>
    <row r="417" spans="2:39" x14ac:dyDescent="0.35">
      <c r="B417"/>
      <c r="AI417" s="72"/>
      <c r="AJ417" s="72"/>
      <c r="AK417" s="72"/>
      <c r="AL417" s="72"/>
      <c r="AM417" s="72"/>
    </row>
    <row r="418" spans="2:39" x14ac:dyDescent="0.35">
      <c r="B418"/>
      <c r="AI418" s="72"/>
      <c r="AJ418" s="72"/>
      <c r="AK418" s="72"/>
      <c r="AL418" s="72"/>
      <c r="AM418" s="72"/>
    </row>
    <row r="419" spans="2:39" x14ac:dyDescent="0.35">
      <c r="B419"/>
      <c r="AI419" s="72"/>
      <c r="AJ419" s="72"/>
      <c r="AK419" s="72"/>
      <c r="AL419" s="72"/>
      <c r="AM419" s="72"/>
    </row>
    <row r="420" spans="2:39" x14ac:dyDescent="0.35">
      <c r="B420"/>
      <c r="AI420" s="72"/>
      <c r="AJ420" s="72"/>
      <c r="AK420" s="72"/>
      <c r="AL420" s="72"/>
      <c r="AM420" s="72"/>
    </row>
    <row r="421" spans="2:39" x14ac:dyDescent="0.35">
      <c r="B421"/>
      <c r="AI421" s="72"/>
      <c r="AJ421" s="72"/>
      <c r="AK421" s="72"/>
      <c r="AL421" s="72"/>
      <c r="AM421" s="72"/>
    </row>
    <row r="422" spans="2:39" x14ac:dyDescent="0.35">
      <c r="B422"/>
      <c r="AI422" s="72"/>
      <c r="AJ422" s="72"/>
      <c r="AK422" s="72"/>
      <c r="AL422" s="72"/>
      <c r="AM422" s="72"/>
    </row>
    <row r="423" spans="2:39" x14ac:dyDescent="0.35">
      <c r="B423"/>
      <c r="AI423" s="72"/>
      <c r="AJ423" s="72"/>
      <c r="AK423" s="72"/>
      <c r="AL423" s="72"/>
      <c r="AM423" s="72"/>
    </row>
    <row r="424" spans="2:39" x14ac:dyDescent="0.35">
      <c r="B424"/>
      <c r="AI424" s="72"/>
      <c r="AJ424" s="72"/>
      <c r="AK424" s="72"/>
      <c r="AL424" s="72"/>
      <c r="AM424" s="72"/>
    </row>
    <row r="425" spans="2:39" x14ac:dyDescent="0.35">
      <c r="B425"/>
      <c r="AI425" s="72"/>
      <c r="AJ425" s="72"/>
      <c r="AK425" s="72"/>
      <c r="AL425" s="72"/>
      <c r="AM425" s="72"/>
    </row>
    <row r="426" spans="2:39" x14ac:dyDescent="0.35">
      <c r="B426"/>
      <c r="AI426" s="72"/>
      <c r="AJ426" s="72"/>
      <c r="AK426" s="72"/>
      <c r="AL426" s="72"/>
      <c r="AM426" s="72"/>
    </row>
    <row r="427" spans="2:39" x14ac:dyDescent="0.35">
      <c r="B427"/>
      <c r="AI427" s="72"/>
      <c r="AJ427" s="72"/>
      <c r="AK427" s="72"/>
      <c r="AL427" s="72"/>
      <c r="AM427" s="72"/>
    </row>
    <row r="428" spans="2:39" x14ac:dyDescent="0.35">
      <c r="B428"/>
      <c r="AI428" s="72"/>
      <c r="AJ428" s="72"/>
      <c r="AK428" s="72"/>
      <c r="AL428" s="72"/>
      <c r="AM428" s="72"/>
    </row>
    <row r="429" spans="2:39" x14ac:dyDescent="0.35">
      <c r="B429"/>
      <c r="AI429" s="72"/>
      <c r="AJ429" s="72"/>
      <c r="AK429" s="72"/>
      <c r="AL429" s="72"/>
      <c r="AM429" s="72"/>
    </row>
    <row r="430" spans="2:39" x14ac:dyDescent="0.35">
      <c r="B430"/>
      <c r="AI430" s="72"/>
      <c r="AJ430" s="72"/>
      <c r="AK430" s="72"/>
      <c r="AL430" s="72"/>
      <c r="AM430" s="72"/>
    </row>
    <row r="431" spans="2:39" x14ac:dyDescent="0.35">
      <c r="B431"/>
      <c r="AI431" s="72"/>
      <c r="AJ431" s="72"/>
      <c r="AK431" s="72"/>
      <c r="AL431" s="72"/>
      <c r="AM431" s="72"/>
    </row>
    <row r="432" spans="2:39" x14ac:dyDescent="0.35">
      <c r="B432"/>
      <c r="AI432" s="72"/>
      <c r="AJ432" s="72"/>
      <c r="AK432" s="72"/>
      <c r="AL432" s="72"/>
      <c r="AM432" s="72"/>
    </row>
    <row r="433" spans="2:39" x14ac:dyDescent="0.35">
      <c r="B433"/>
      <c r="AI433" s="72"/>
      <c r="AJ433" s="72"/>
      <c r="AK433" s="72"/>
      <c r="AL433" s="72"/>
      <c r="AM433" s="72"/>
    </row>
    <row r="434" spans="2:39" x14ac:dyDescent="0.35">
      <c r="B434"/>
      <c r="AI434" s="72"/>
      <c r="AJ434" s="72"/>
      <c r="AK434" s="72"/>
      <c r="AL434" s="72"/>
      <c r="AM434" s="72"/>
    </row>
    <row r="435" spans="2:39" x14ac:dyDescent="0.35">
      <c r="B435"/>
      <c r="AI435" s="72"/>
      <c r="AJ435" s="72"/>
      <c r="AK435" s="72"/>
      <c r="AL435" s="72"/>
      <c r="AM435" s="72"/>
    </row>
    <row r="436" spans="2:39" x14ac:dyDescent="0.35">
      <c r="B436"/>
      <c r="AI436" s="72"/>
      <c r="AJ436" s="72"/>
      <c r="AK436" s="72"/>
      <c r="AL436" s="72"/>
      <c r="AM436" s="72"/>
    </row>
    <row r="437" spans="2:39" x14ac:dyDescent="0.35">
      <c r="B437"/>
      <c r="AI437" s="72"/>
      <c r="AJ437" s="72"/>
      <c r="AK437" s="72"/>
      <c r="AL437" s="72"/>
      <c r="AM437" s="72"/>
    </row>
    <row r="438" spans="2:39" x14ac:dyDescent="0.35">
      <c r="B438"/>
      <c r="AI438" s="72"/>
      <c r="AJ438" s="72"/>
      <c r="AK438" s="72"/>
      <c r="AL438" s="72"/>
      <c r="AM438" s="72"/>
    </row>
    <row r="439" spans="2:39" x14ac:dyDescent="0.35">
      <c r="B439"/>
      <c r="AI439" s="72"/>
      <c r="AJ439" s="72"/>
      <c r="AK439" s="72"/>
      <c r="AL439" s="72"/>
      <c r="AM439" s="72"/>
    </row>
    <row r="440" spans="2:39" x14ac:dyDescent="0.35">
      <c r="B440"/>
      <c r="AI440" s="72"/>
      <c r="AJ440" s="72"/>
      <c r="AK440" s="72"/>
      <c r="AL440" s="72"/>
      <c r="AM440" s="72"/>
    </row>
    <row r="441" spans="2:39" x14ac:dyDescent="0.35">
      <c r="B441"/>
      <c r="AI441" s="72"/>
      <c r="AJ441" s="72"/>
      <c r="AK441" s="72"/>
      <c r="AL441" s="72"/>
      <c r="AM441" s="72"/>
    </row>
    <row r="442" spans="2:39" x14ac:dyDescent="0.35">
      <c r="B442"/>
      <c r="AI442" s="72"/>
      <c r="AJ442" s="72"/>
      <c r="AK442" s="72"/>
      <c r="AL442" s="72"/>
      <c r="AM442" s="72"/>
    </row>
    <row r="443" spans="2:39" x14ac:dyDescent="0.35">
      <c r="B443"/>
      <c r="AI443" s="72"/>
      <c r="AJ443" s="72"/>
      <c r="AK443" s="72"/>
      <c r="AL443" s="72"/>
      <c r="AM443" s="72"/>
    </row>
    <row r="444" spans="2:39" x14ac:dyDescent="0.35">
      <c r="B444"/>
      <c r="AI444" s="72"/>
      <c r="AJ444" s="72"/>
      <c r="AK444" s="72"/>
      <c r="AL444" s="72"/>
      <c r="AM444" s="72"/>
    </row>
    <row r="445" spans="2:39" x14ac:dyDescent="0.35">
      <c r="B445"/>
      <c r="AI445" s="72"/>
      <c r="AJ445" s="72"/>
      <c r="AK445" s="72"/>
      <c r="AL445" s="72"/>
      <c r="AM445" s="72"/>
    </row>
    <row r="446" spans="2:39" x14ac:dyDescent="0.35">
      <c r="B446"/>
      <c r="AI446" s="72"/>
      <c r="AJ446" s="72"/>
      <c r="AK446" s="72"/>
      <c r="AL446" s="72"/>
      <c r="AM446" s="72"/>
    </row>
    <row r="447" spans="2:39" x14ac:dyDescent="0.35">
      <c r="B447"/>
      <c r="AI447" s="72"/>
      <c r="AJ447" s="72"/>
      <c r="AK447" s="72"/>
      <c r="AL447" s="72"/>
      <c r="AM447" s="72"/>
    </row>
    <row r="448" spans="2:39" x14ac:dyDescent="0.35">
      <c r="B448"/>
      <c r="AI448" s="72"/>
      <c r="AJ448" s="72"/>
      <c r="AK448" s="72"/>
      <c r="AL448" s="72"/>
      <c r="AM448" s="72"/>
    </row>
    <row r="449" spans="2:39" x14ac:dyDescent="0.35">
      <c r="B449"/>
      <c r="AI449" s="72"/>
      <c r="AJ449" s="72"/>
      <c r="AK449" s="72"/>
      <c r="AL449" s="72"/>
      <c r="AM449" s="72"/>
    </row>
    <row r="450" spans="2:39" x14ac:dyDescent="0.35">
      <c r="B450"/>
      <c r="AI450" s="72"/>
      <c r="AJ450" s="72"/>
      <c r="AK450" s="72"/>
      <c r="AL450" s="72"/>
      <c r="AM450" s="72"/>
    </row>
    <row r="451" spans="2:39" x14ac:dyDescent="0.35">
      <c r="B451"/>
      <c r="AI451" s="72"/>
      <c r="AJ451" s="72"/>
      <c r="AK451" s="72"/>
      <c r="AL451" s="72"/>
      <c r="AM451" s="72"/>
    </row>
    <row r="452" spans="2:39" x14ac:dyDescent="0.35">
      <c r="B452"/>
      <c r="AI452" s="72"/>
      <c r="AJ452" s="72"/>
      <c r="AK452" s="72"/>
      <c r="AL452" s="72"/>
      <c r="AM452" s="72"/>
    </row>
    <row r="453" spans="2:39" x14ac:dyDescent="0.35">
      <c r="B453"/>
      <c r="AI453" s="72"/>
      <c r="AJ453" s="72"/>
      <c r="AK453" s="72"/>
      <c r="AL453" s="72"/>
      <c r="AM453" s="72"/>
    </row>
    <row r="454" spans="2:39" x14ac:dyDescent="0.35">
      <c r="B454"/>
      <c r="AI454" s="72"/>
      <c r="AJ454" s="72"/>
      <c r="AK454" s="72"/>
      <c r="AL454" s="72"/>
      <c r="AM454" s="72"/>
    </row>
    <row r="455" spans="2:39" x14ac:dyDescent="0.35">
      <c r="B455"/>
      <c r="AI455" s="72"/>
      <c r="AJ455" s="72"/>
      <c r="AK455" s="72"/>
      <c r="AL455" s="72"/>
      <c r="AM455" s="72"/>
    </row>
    <row r="456" spans="2:39" x14ac:dyDescent="0.35">
      <c r="B456"/>
      <c r="AI456" s="72"/>
      <c r="AJ456" s="72"/>
      <c r="AK456" s="72"/>
      <c r="AL456" s="72"/>
      <c r="AM456" s="72"/>
    </row>
    <row r="457" spans="2:39" x14ac:dyDescent="0.35">
      <c r="B457"/>
      <c r="AI457" s="72"/>
      <c r="AJ457" s="72"/>
      <c r="AK457" s="72"/>
      <c r="AL457" s="72"/>
      <c r="AM457" s="72"/>
    </row>
    <row r="458" spans="2:39" x14ac:dyDescent="0.35">
      <c r="B458"/>
      <c r="AI458" s="72"/>
      <c r="AJ458" s="72"/>
      <c r="AK458" s="72"/>
      <c r="AL458" s="72"/>
      <c r="AM458" s="72"/>
    </row>
    <row r="459" spans="2:39" x14ac:dyDescent="0.35">
      <c r="B459"/>
      <c r="AI459" s="72"/>
      <c r="AJ459" s="72"/>
      <c r="AK459" s="72"/>
      <c r="AL459" s="72"/>
      <c r="AM459" s="72"/>
    </row>
    <row r="460" spans="2:39" x14ac:dyDescent="0.35">
      <c r="B460"/>
      <c r="AI460" s="72"/>
      <c r="AJ460" s="72"/>
      <c r="AK460" s="72"/>
      <c r="AL460" s="72"/>
      <c r="AM460" s="72"/>
    </row>
    <row r="461" spans="2:39" x14ac:dyDescent="0.35">
      <c r="B461"/>
      <c r="AI461" s="72"/>
      <c r="AJ461" s="72"/>
      <c r="AK461" s="72"/>
      <c r="AL461" s="72"/>
      <c r="AM461" s="72"/>
    </row>
    <row r="462" spans="2:39" x14ac:dyDescent="0.35">
      <c r="B462"/>
      <c r="AI462" s="72"/>
      <c r="AJ462" s="72"/>
      <c r="AK462" s="72"/>
      <c r="AL462" s="72"/>
      <c r="AM462" s="72"/>
    </row>
    <row r="463" spans="2:39" x14ac:dyDescent="0.35">
      <c r="B463"/>
      <c r="AI463" s="72"/>
      <c r="AJ463" s="72"/>
      <c r="AK463" s="72"/>
      <c r="AL463" s="72"/>
      <c r="AM463" s="72"/>
    </row>
    <row r="464" spans="2:39" x14ac:dyDescent="0.35">
      <c r="B464"/>
      <c r="AI464" s="72"/>
      <c r="AJ464" s="72"/>
      <c r="AK464" s="72"/>
      <c r="AL464" s="72"/>
      <c r="AM464" s="72"/>
    </row>
    <row r="465" spans="2:39" x14ac:dyDescent="0.35">
      <c r="B465"/>
      <c r="AI465" s="72"/>
      <c r="AJ465" s="72"/>
      <c r="AK465" s="72"/>
      <c r="AL465" s="72"/>
      <c r="AM465" s="72"/>
    </row>
    <row r="466" spans="2:39" x14ac:dyDescent="0.35">
      <c r="B466"/>
      <c r="AI466" s="72"/>
      <c r="AJ466" s="72"/>
      <c r="AK466" s="72"/>
      <c r="AL466" s="72"/>
      <c r="AM466" s="72"/>
    </row>
    <row r="467" spans="2:39" x14ac:dyDescent="0.35">
      <c r="B467"/>
      <c r="AI467" s="72"/>
      <c r="AJ467" s="72"/>
      <c r="AK467" s="72"/>
      <c r="AL467" s="72"/>
      <c r="AM467" s="72"/>
    </row>
    <row r="468" spans="2:39" x14ac:dyDescent="0.35">
      <c r="B468"/>
      <c r="AI468" s="72"/>
      <c r="AJ468" s="72"/>
      <c r="AK468" s="72"/>
      <c r="AL468" s="72"/>
      <c r="AM468" s="72"/>
    </row>
    <row r="469" spans="2:39" x14ac:dyDescent="0.35">
      <c r="B469"/>
      <c r="AI469" s="72"/>
      <c r="AJ469" s="72"/>
      <c r="AK469" s="72"/>
      <c r="AL469" s="72"/>
      <c r="AM469" s="72"/>
    </row>
    <row r="470" spans="2:39" x14ac:dyDescent="0.35">
      <c r="B470"/>
      <c r="AI470" s="72"/>
      <c r="AJ470" s="72"/>
      <c r="AK470" s="72"/>
      <c r="AL470" s="72"/>
      <c r="AM470" s="72"/>
    </row>
    <row r="471" spans="2:39" x14ac:dyDescent="0.35">
      <c r="B471"/>
      <c r="AI471" s="72"/>
      <c r="AJ471" s="72"/>
      <c r="AK471" s="72"/>
      <c r="AL471" s="72"/>
      <c r="AM471" s="72"/>
    </row>
    <row r="472" spans="2:39" x14ac:dyDescent="0.35">
      <c r="B472"/>
      <c r="AI472" s="72"/>
      <c r="AJ472" s="72"/>
      <c r="AK472" s="72"/>
      <c r="AL472" s="72"/>
      <c r="AM472" s="72"/>
    </row>
    <row r="473" spans="2:39" x14ac:dyDescent="0.35">
      <c r="B473"/>
      <c r="AI473" s="72"/>
      <c r="AJ473" s="72"/>
      <c r="AK473" s="72"/>
      <c r="AL473" s="72"/>
      <c r="AM473" s="72"/>
    </row>
    <row r="474" spans="2:39" x14ac:dyDescent="0.35">
      <c r="B474"/>
      <c r="AI474" s="72"/>
      <c r="AJ474" s="72"/>
      <c r="AK474" s="72"/>
      <c r="AL474" s="72"/>
      <c r="AM474" s="72"/>
    </row>
    <row r="475" spans="2:39" x14ac:dyDescent="0.35">
      <c r="B475"/>
      <c r="AI475" s="72"/>
      <c r="AJ475" s="72"/>
      <c r="AK475" s="72"/>
      <c r="AL475" s="72"/>
      <c r="AM475" s="72"/>
    </row>
    <row r="476" spans="2:39" x14ac:dyDescent="0.35">
      <c r="B476"/>
      <c r="AI476" s="72"/>
      <c r="AJ476" s="72"/>
      <c r="AK476" s="72"/>
      <c r="AL476" s="72"/>
      <c r="AM476" s="72"/>
    </row>
    <row r="477" spans="2:39" x14ac:dyDescent="0.35">
      <c r="B477"/>
      <c r="AI477" s="72"/>
      <c r="AJ477" s="72"/>
      <c r="AK477" s="72"/>
      <c r="AL477" s="72"/>
      <c r="AM477" s="72"/>
    </row>
    <row r="478" spans="2:39" x14ac:dyDescent="0.35">
      <c r="B478"/>
      <c r="AI478" s="72"/>
      <c r="AJ478" s="72"/>
      <c r="AK478" s="72"/>
      <c r="AL478" s="72"/>
      <c r="AM478" s="72"/>
    </row>
    <row r="479" spans="2:39" x14ac:dyDescent="0.35">
      <c r="B479"/>
      <c r="AI479" s="72"/>
      <c r="AJ479" s="72"/>
      <c r="AK479" s="72"/>
      <c r="AL479" s="72"/>
      <c r="AM479" s="72"/>
    </row>
    <row r="480" spans="2:39" x14ac:dyDescent="0.35">
      <c r="B480"/>
      <c r="AI480" s="72"/>
      <c r="AJ480" s="72"/>
      <c r="AK480" s="72"/>
      <c r="AL480" s="72"/>
      <c r="AM480" s="72"/>
    </row>
    <row r="481" spans="2:39" x14ac:dyDescent="0.35">
      <c r="B481"/>
      <c r="AI481" s="72"/>
      <c r="AJ481" s="72"/>
      <c r="AK481" s="72"/>
      <c r="AL481" s="72"/>
      <c r="AM481" s="72"/>
    </row>
    <row r="482" spans="2:39" x14ac:dyDescent="0.35">
      <c r="B482"/>
      <c r="AI482" s="72"/>
      <c r="AJ482" s="72"/>
      <c r="AK482" s="72"/>
      <c r="AL482" s="72"/>
      <c r="AM482" s="72"/>
    </row>
    <row r="483" spans="2:39" x14ac:dyDescent="0.35">
      <c r="B483"/>
      <c r="AI483" s="72"/>
      <c r="AJ483" s="72"/>
      <c r="AK483" s="72"/>
      <c r="AL483" s="72"/>
      <c r="AM483" s="72"/>
    </row>
    <row r="484" spans="2:39" x14ac:dyDescent="0.35">
      <c r="B484"/>
      <c r="AI484" s="72"/>
      <c r="AJ484" s="72"/>
      <c r="AK484" s="72"/>
      <c r="AL484" s="72"/>
      <c r="AM484" s="72"/>
    </row>
    <row r="485" spans="2:39" x14ac:dyDescent="0.35">
      <c r="B485"/>
      <c r="AI485" s="72"/>
      <c r="AJ485" s="72"/>
      <c r="AK485" s="72"/>
      <c r="AL485" s="72"/>
      <c r="AM485" s="72"/>
    </row>
    <row r="486" spans="2:39" x14ac:dyDescent="0.35">
      <c r="B486"/>
      <c r="AI486" s="72"/>
      <c r="AJ486" s="72"/>
      <c r="AK486" s="72"/>
      <c r="AL486" s="72"/>
      <c r="AM486" s="72"/>
    </row>
    <row r="487" spans="2:39" x14ac:dyDescent="0.35">
      <c r="B487"/>
      <c r="AI487" s="72"/>
      <c r="AJ487" s="72"/>
      <c r="AK487" s="72"/>
      <c r="AL487" s="72"/>
      <c r="AM487" s="72"/>
    </row>
    <row r="488" spans="2:39" x14ac:dyDescent="0.35">
      <c r="B488"/>
      <c r="AI488" s="72"/>
      <c r="AJ488" s="72"/>
      <c r="AK488" s="72"/>
      <c r="AL488" s="72"/>
      <c r="AM488" s="72"/>
    </row>
    <row r="489" spans="2:39" x14ac:dyDescent="0.35">
      <c r="B489"/>
      <c r="AI489" s="72"/>
      <c r="AJ489" s="72"/>
      <c r="AK489" s="72"/>
      <c r="AL489" s="72"/>
      <c r="AM489" s="72"/>
    </row>
    <row r="490" spans="2:39" x14ac:dyDescent="0.35">
      <c r="B490"/>
      <c r="AI490" s="72"/>
      <c r="AJ490" s="72"/>
      <c r="AK490" s="72"/>
      <c r="AL490" s="72"/>
      <c r="AM490" s="72"/>
    </row>
    <row r="491" spans="2:39" x14ac:dyDescent="0.35">
      <c r="B491"/>
      <c r="AI491" s="72"/>
      <c r="AJ491" s="72"/>
      <c r="AK491" s="72"/>
      <c r="AL491" s="72"/>
      <c r="AM491" s="72"/>
    </row>
    <row r="492" spans="2:39" x14ac:dyDescent="0.35">
      <c r="B492"/>
      <c r="AI492" s="72"/>
      <c r="AJ492" s="72"/>
      <c r="AK492" s="72"/>
      <c r="AL492" s="72"/>
      <c r="AM492" s="72"/>
    </row>
    <row r="493" spans="2:39" x14ac:dyDescent="0.35">
      <c r="B493"/>
      <c r="AI493" s="72"/>
      <c r="AJ493" s="72"/>
      <c r="AK493" s="72"/>
      <c r="AL493" s="72"/>
      <c r="AM493" s="72"/>
    </row>
    <row r="494" spans="2:39" x14ac:dyDescent="0.35">
      <c r="B494"/>
      <c r="AI494" s="72"/>
      <c r="AJ494" s="72"/>
      <c r="AK494" s="72"/>
      <c r="AL494" s="72"/>
      <c r="AM494" s="72"/>
    </row>
    <row r="495" spans="2:39" x14ac:dyDescent="0.35">
      <c r="B495"/>
      <c r="AI495" s="72"/>
      <c r="AJ495" s="72"/>
      <c r="AK495" s="72"/>
      <c r="AL495" s="72"/>
      <c r="AM495" s="72"/>
    </row>
    <row r="496" spans="2:39" x14ac:dyDescent="0.35">
      <c r="B496"/>
      <c r="AI496" s="72"/>
      <c r="AJ496" s="72"/>
      <c r="AK496" s="72"/>
      <c r="AL496" s="72"/>
      <c r="AM496" s="72"/>
    </row>
    <row r="497" spans="2:39" x14ac:dyDescent="0.35">
      <c r="B497"/>
      <c r="AI497" s="72"/>
      <c r="AJ497" s="72"/>
      <c r="AK497" s="72"/>
      <c r="AL497" s="72"/>
      <c r="AM497" s="72"/>
    </row>
    <row r="498" spans="2:39" x14ac:dyDescent="0.35">
      <c r="B498"/>
      <c r="AI498" s="72"/>
      <c r="AJ498" s="72"/>
      <c r="AK498" s="72"/>
      <c r="AL498" s="72"/>
      <c r="AM498" s="72"/>
    </row>
    <row r="499" spans="2:39" x14ac:dyDescent="0.35">
      <c r="B499"/>
      <c r="AI499" s="72"/>
      <c r="AJ499" s="72"/>
      <c r="AK499" s="72"/>
      <c r="AL499" s="72"/>
      <c r="AM499" s="72"/>
    </row>
    <row r="500" spans="2:39" x14ac:dyDescent="0.35">
      <c r="B500"/>
      <c r="AI500" s="72"/>
      <c r="AJ500" s="72"/>
      <c r="AK500" s="72"/>
      <c r="AL500" s="72"/>
      <c r="AM500" s="72"/>
    </row>
    <row r="501" spans="2:39" x14ac:dyDescent="0.35">
      <c r="B501"/>
      <c r="AI501" s="72"/>
      <c r="AJ501" s="72"/>
      <c r="AK501" s="72"/>
      <c r="AL501" s="72"/>
      <c r="AM501" s="72"/>
    </row>
    <row r="502" spans="2:39" x14ac:dyDescent="0.35">
      <c r="B502"/>
      <c r="AI502" s="72"/>
      <c r="AJ502" s="72"/>
      <c r="AK502" s="72"/>
      <c r="AL502" s="72"/>
      <c r="AM502" s="72"/>
    </row>
    <row r="503" spans="2:39" x14ac:dyDescent="0.35">
      <c r="B503"/>
      <c r="AI503" s="72"/>
      <c r="AJ503" s="72"/>
      <c r="AK503" s="72"/>
      <c r="AL503" s="72"/>
      <c r="AM503" s="72"/>
    </row>
    <row r="504" spans="2:39" x14ac:dyDescent="0.35">
      <c r="B504"/>
      <c r="AI504" s="72"/>
      <c r="AJ504" s="72"/>
      <c r="AK504" s="72"/>
      <c r="AL504" s="72"/>
      <c r="AM504" s="72"/>
    </row>
    <row r="505" spans="2:39" x14ac:dyDescent="0.35">
      <c r="B505"/>
      <c r="AI505" s="72"/>
      <c r="AJ505" s="72"/>
      <c r="AK505" s="72"/>
      <c r="AL505" s="72"/>
      <c r="AM505" s="72"/>
    </row>
    <row r="506" spans="2:39" x14ac:dyDescent="0.35">
      <c r="B506"/>
      <c r="AI506" s="72"/>
      <c r="AJ506" s="72"/>
      <c r="AK506" s="72"/>
      <c r="AL506" s="72"/>
      <c r="AM506" s="72"/>
    </row>
    <row r="507" spans="2:39" x14ac:dyDescent="0.35">
      <c r="B507"/>
      <c r="AI507" s="72"/>
      <c r="AJ507" s="72"/>
      <c r="AK507" s="72"/>
      <c r="AL507" s="72"/>
      <c r="AM507" s="72"/>
    </row>
    <row r="508" spans="2:39" x14ac:dyDescent="0.35">
      <c r="B508"/>
      <c r="AI508" s="72"/>
      <c r="AJ508" s="72"/>
      <c r="AK508" s="72"/>
      <c r="AL508" s="72"/>
      <c r="AM508" s="72"/>
    </row>
    <row r="509" spans="2:39" x14ac:dyDescent="0.35">
      <c r="B509"/>
      <c r="AI509" s="72"/>
      <c r="AJ509" s="72"/>
      <c r="AK509" s="72"/>
      <c r="AL509" s="72"/>
      <c r="AM509" s="72"/>
    </row>
    <row r="510" spans="2:39" x14ac:dyDescent="0.35">
      <c r="B510"/>
      <c r="AI510" s="72"/>
      <c r="AJ510" s="72"/>
      <c r="AK510" s="72"/>
      <c r="AL510" s="72"/>
      <c r="AM510" s="72"/>
    </row>
    <row r="511" spans="2:39" x14ac:dyDescent="0.35">
      <c r="B511"/>
      <c r="AI511" s="72"/>
      <c r="AJ511" s="72"/>
      <c r="AK511" s="72"/>
      <c r="AL511" s="72"/>
      <c r="AM511" s="72"/>
    </row>
    <row r="512" spans="2:39" x14ac:dyDescent="0.35">
      <c r="B512"/>
      <c r="AI512" s="72"/>
      <c r="AJ512" s="72"/>
      <c r="AK512" s="72"/>
      <c r="AL512" s="72"/>
      <c r="AM512" s="72"/>
    </row>
    <row r="513" spans="2:39" x14ac:dyDescent="0.35">
      <c r="B513"/>
      <c r="AI513" s="72"/>
      <c r="AJ513" s="72"/>
      <c r="AK513" s="72"/>
      <c r="AL513" s="72"/>
      <c r="AM513" s="72"/>
    </row>
    <row r="514" spans="2:39" x14ac:dyDescent="0.35">
      <c r="B514"/>
      <c r="AI514" s="72"/>
      <c r="AJ514" s="72"/>
      <c r="AK514" s="72"/>
      <c r="AL514" s="72"/>
      <c r="AM514" s="72"/>
    </row>
    <row r="515" spans="2:39" x14ac:dyDescent="0.35">
      <c r="B515"/>
      <c r="AI515" s="72"/>
      <c r="AJ515" s="72"/>
      <c r="AK515" s="72"/>
      <c r="AL515" s="72"/>
      <c r="AM515" s="72"/>
    </row>
    <row r="516" spans="2:39" x14ac:dyDescent="0.35">
      <c r="B516"/>
      <c r="AI516" s="72"/>
      <c r="AJ516" s="72"/>
      <c r="AK516" s="72"/>
      <c r="AL516" s="72"/>
      <c r="AM516" s="72"/>
    </row>
    <row r="517" spans="2:39" x14ac:dyDescent="0.35">
      <c r="B517"/>
      <c r="AI517" s="72"/>
      <c r="AJ517" s="72"/>
      <c r="AK517" s="72"/>
      <c r="AL517" s="72"/>
      <c r="AM517" s="72"/>
    </row>
    <row r="518" spans="2:39" x14ac:dyDescent="0.35">
      <c r="B518"/>
      <c r="AI518" s="72"/>
      <c r="AJ518" s="72"/>
      <c r="AK518" s="72"/>
      <c r="AL518" s="72"/>
      <c r="AM518" s="72"/>
    </row>
    <row r="519" spans="2:39" x14ac:dyDescent="0.35">
      <c r="B519"/>
      <c r="AI519" s="72"/>
      <c r="AJ519" s="72"/>
      <c r="AK519" s="72"/>
      <c r="AL519" s="72"/>
      <c r="AM519" s="72"/>
    </row>
    <row r="520" spans="2:39" x14ac:dyDescent="0.35">
      <c r="B520"/>
      <c r="AI520" s="72"/>
      <c r="AJ520" s="72"/>
      <c r="AK520" s="72"/>
      <c r="AL520" s="72"/>
      <c r="AM520" s="72"/>
    </row>
    <row r="521" spans="2:39" x14ac:dyDescent="0.35">
      <c r="B521"/>
      <c r="AI521" s="72"/>
      <c r="AJ521" s="72"/>
      <c r="AK521" s="72"/>
      <c r="AL521" s="72"/>
      <c r="AM521" s="72"/>
    </row>
    <row r="522" spans="2:39" x14ac:dyDescent="0.35">
      <c r="B522"/>
      <c r="AI522" s="72"/>
      <c r="AJ522" s="72"/>
      <c r="AK522" s="72"/>
      <c r="AL522" s="72"/>
      <c r="AM522" s="72"/>
    </row>
    <row r="523" spans="2:39" x14ac:dyDescent="0.35">
      <c r="B523"/>
      <c r="AI523" s="72"/>
      <c r="AJ523" s="72"/>
      <c r="AK523" s="72"/>
      <c r="AL523" s="72"/>
      <c r="AM523" s="72"/>
    </row>
    <row r="524" spans="2:39" x14ac:dyDescent="0.35">
      <c r="B524"/>
      <c r="AI524" s="72"/>
      <c r="AJ524" s="72"/>
      <c r="AK524" s="72"/>
      <c r="AL524" s="72"/>
      <c r="AM524" s="72"/>
    </row>
    <row r="525" spans="2:39" x14ac:dyDescent="0.35">
      <c r="B525"/>
      <c r="AI525" s="72"/>
      <c r="AJ525" s="72"/>
      <c r="AK525" s="72"/>
      <c r="AL525" s="72"/>
      <c r="AM525" s="72"/>
    </row>
    <row r="526" spans="2:39" x14ac:dyDescent="0.35">
      <c r="B526"/>
      <c r="AI526" s="72"/>
      <c r="AJ526" s="72"/>
      <c r="AK526" s="72"/>
      <c r="AL526" s="72"/>
      <c r="AM526" s="72"/>
    </row>
    <row r="527" spans="2:39" x14ac:dyDescent="0.35">
      <c r="B527"/>
      <c r="AI527" s="72"/>
      <c r="AJ527" s="72"/>
      <c r="AK527" s="72"/>
      <c r="AL527" s="72"/>
      <c r="AM527" s="72"/>
    </row>
    <row r="528" spans="2:39" x14ac:dyDescent="0.35">
      <c r="B528"/>
      <c r="AI528" s="72"/>
      <c r="AJ528" s="72"/>
      <c r="AK528" s="72"/>
      <c r="AL528" s="72"/>
      <c r="AM528" s="72"/>
    </row>
    <row r="529" spans="2:39" x14ac:dyDescent="0.35">
      <c r="B529"/>
      <c r="AI529" s="72"/>
      <c r="AJ529" s="72"/>
      <c r="AK529" s="72"/>
      <c r="AL529" s="72"/>
      <c r="AM529" s="72"/>
    </row>
    <row r="530" spans="2:39" x14ac:dyDescent="0.35">
      <c r="B530"/>
      <c r="AI530" s="72"/>
      <c r="AJ530" s="72"/>
      <c r="AK530" s="72"/>
      <c r="AL530" s="72"/>
      <c r="AM530" s="72"/>
    </row>
    <row r="531" spans="2:39" x14ac:dyDescent="0.35">
      <c r="B531"/>
      <c r="AI531" s="72"/>
      <c r="AJ531" s="72"/>
      <c r="AK531" s="72"/>
      <c r="AL531" s="72"/>
      <c r="AM531" s="72"/>
    </row>
    <row r="532" spans="2:39" x14ac:dyDescent="0.35">
      <c r="B532"/>
      <c r="AI532" s="72"/>
      <c r="AJ532" s="72"/>
      <c r="AK532" s="72"/>
      <c r="AL532" s="72"/>
      <c r="AM532" s="72"/>
    </row>
    <row r="533" spans="2:39" x14ac:dyDescent="0.35">
      <c r="B533"/>
      <c r="AI533" s="72"/>
      <c r="AJ533" s="72"/>
      <c r="AK533" s="72"/>
      <c r="AL533" s="72"/>
      <c r="AM533" s="72"/>
    </row>
    <row r="534" spans="2:39" x14ac:dyDescent="0.35">
      <c r="B534"/>
      <c r="AI534" s="72"/>
      <c r="AJ534" s="72"/>
      <c r="AK534" s="72"/>
      <c r="AL534" s="72"/>
      <c r="AM534" s="72"/>
    </row>
    <row r="535" spans="2:39" x14ac:dyDescent="0.35">
      <c r="B535"/>
      <c r="AI535" s="72"/>
      <c r="AJ535" s="72"/>
      <c r="AK535" s="72"/>
      <c r="AL535" s="72"/>
      <c r="AM535" s="72"/>
    </row>
    <row r="536" spans="2:39" x14ac:dyDescent="0.35">
      <c r="B536"/>
      <c r="AI536" s="72"/>
      <c r="AJ536" s="72"/>
      <c r="AK536" s="72"/>
      <c r="AL536" s="72"/>
      <c r="AM536" s="72"/>
    </row>
    <row r="537" spans="2:39" x14ac:dyDescent="0.35">
      <c r="B537"/>
      <c r="AI537" s="72"/>
      <c r="AJ537" s="72"/>
      <c r="AK537" s="72"/>
      <c r="AL537" s="72"/>
      <c r="AM537" s="72"/>
    </row>
    <row r="538" spans="2:39" x14ac:dyDescent="0.35">
      <c r="B538"/>
      <c r="AI538" s="72"/>
      <c r="AJ538" s="72"/>
      <c r="AK538" s="72"/>
      <c r="AL538" s="72"/>
      <c r="AM538" s="72"/>
    </row>
    <row r="539" spans="2:39" x14ac:dyDescent="0.35">
      <c r="B539"/>
      <c r="AI539" s="72"/>
      <c r="AJ539" s="72"/>
      <c r="AK539" s="72"/>
      <c r="AL539" s="72"/>
      <c r="AM539" s="72"/>
    </row>
    <row r="540" spans="2:39" x14ac:dyDescent="0.35">
      <c r="B540"/>
      <c r="AI540" s="72"/>
      <c r="AJ540" s="72"/>
      <c r="AK540" s="72"/>
      <c r="AL540" s="72"/>
      <c r="AM540" s="72"/>
    </row>
    <row r="541" spans="2:39" x14ac:dyDescent="0.35">
      <c r="B541"/>
      <c r="AI541" s="72"/>
      <c r="AJ541" s="72"/>
      <c r="AK541" s="72"/>
      <c r="AL541" s="72"/>
      <c r="AM541" s="72"/>
    </row>
    <row r="542" spans="2:39" x14ac:dyDescent="0.35">
      <c r="B542"/>
      <c r="AI542" s="72"/>
      <c r="AJ542" s="72"/>
      <c r="AK542" s="72"/>
      <c r="AL542" s="72"/>
      <c r="AM542" s="72"/>
    </row>
    <row r="543" spans="2:39" x14ac:dyDescent="0.35">
      <c r="B543"/>
      <c r="AI543" s="72"/>
      <c r="AJ543" s="72"/>
      <c r="AK543" s="72"/>
      <c r="AL543" s="72"/>
      <c r="AM543" s="72"/>
    </row>
    <row r="544" spans="2:39" x14ac:dyDescent="0.35">
      <c r="B544"/>
      <c r="AI544" s="72"/>
      <c r="AJ544" s="72"/>
      <c r="AK544" s="72"/>
      <c r="AL544" s="72"/>
      <c r="AM544" s="72"/>
    </row>
    <row r="545" spans="2:39" x14ac:dyDescent="0.35">
      <c r="B545"/>
      <c r="AI545" s="72"/>
      <c r="AJ545" s="72"/>
      <c r="AK545" s="72"/>
      <c r="AL545" s="72"/>
      <c r="AM545" s="72"/>
    </row>
    <row r="546" spans="2:39" x14ac:dyDescent="0.35">
      <c r="B546"/>
      <c r="AI546" s="72"/>
      <c r="AJ546" s="72"/>
      <c r="AK546" s="72"/>
      <c r="AL546" s="72"/>
      <c r="AM546" s="72"/>
    </row>
    <row r="547" spans="2:39" x14ac:dyDescent="0.35">
      <c r="B547"/>
      <c r="AI547" s="72"/>
      <c r="AJ547" s="72"/>
      <c r="AK547" s="72"/>
      <c r="AL547" s="72"/>
      <c r="AM547" s="72"/>
    </row>
    <row r="548" spans="2:39" x14ac:dyDescent="0.35">
      <c r="B548"/>
      <c r="AI548" s="72"/>
      <c r="AJ548" s="72"/>
      <c r="AK548" s="72"/>
      <c r="AL548" s="72"/>
      <c r="AM548" s="72"/>
    </row>
    <row r="549" spans="2:39" x14ac:dyDescent="0.35">
      <c r="B549"/>
      <c r="AI549" s="72"/>
      <c r="AJ549" s="72"/>
      <c r="AK549" s="72"/>
      <c r="AL549" s="72"/>
      <c r="AM549" s="72"/>
    </row>
    <row r="550" spans="2:39" x14ac:dyDescent="0.35">
      <c r="B550"/>
      <c r="AI550" s="72"/>
      <c r="AJ550" s="72"/>
      <c r="AK550" s="72"/>
      <c r="AL550" s="72"/>
      <c r="AM550" s="72"/>
    </row>
    <row r="551" spans="2:39" x14ac:dyDescent="0.35">
      <c r="B551"/>
      <c r="AI551" s="72"/>
      <c r="AJ551" s="72"/>
      <c r="AK551" s="72"/>
      <c r="AL551" s="72"/>
      <c r="AM551" s="72"/>
    </row>
    <row r="552" spans="2:39" x14ac:dyDescent="0.35">
      <c r="B552"/>
      <c r="AI552" s="72"/>
      <c r="AJ552" s="72"/>
      <c r="AK552" s="72"/>
      <c r="AL552" s="72"/>
      <c r="AM552" s="72"/>
    </row>
    <row r="553" spans="2:39" x14ac:dyDescent="0.35">
      <c r="B553"/>
      <c r="AI553" s="72"/>
      <c r="AJ553" s="72"/>
      <c r="AK553" s="72"/>
      <c r="AL553" s="72"/>
      <c r="AM553" s="72"/>
    </row>
    <row r="554" spans="2:39" x14ac:dyDescent="0.35">
      <c r="B554"/>
      <c r="AI554" s="72"/>
      <c r="AJ554" s="72"/>
      <c r="AK554" s="72"/>
      <c r="AL554" s="72"/>
      <c r="AM554" s="72"/>
    </row>
    <row r="555" spans="2:39" x14ac:dyDescent="0.35">
      <c r="B555"/>
      <c r="AI555" s="72"/>
      <c r="AJ555" s="72"/>
      <c r="AK555" s="72"/>
      <c r="AL555" s="72"/>
      <c r="AM555" s="72"/>
    </row>
    <row r="556" spans="2:39" x14ac:dyDescent="0.35">
      <c r="B556"/>
      <c r="AI556" s="72"/>
      <c r="AJ556" s="72"/>
      <c r="AK556" s="72"/>
      <c r="AL556" s="72"/>
      <c r="AM556" s="72"/>
    </row>
    <row r="557" spans="2:39" x14ac:dyDescent="0.35">
      <c r="B557"/>
      <c r="AI557" s="72"/>
      <c r="AJ557" s="72"/>
      <c r="AK557" s="72"/>
      <c r="AL557" s="72"/>
      <c r="AM557" s="72"/>
    </row>
    <row r="558" spans="2:39" x14ac:dyDescent="0.35">
      <c r="B558"/>
      <c r="AI558" s="72"/>
      <c r="AJ558" s="72"/>
      <c r="AK558" s="72"/>
      <c r="AL558" s="72"/>
      <c r="AM558" s="72"/>
    </row>
    <row r="559" spans="2:39" x14ac:dyDescent="0.35">
      <c r="B559"/>
      <c r="AI559" s="72"/>
      <c r="AJ559" s="72"/>
      <c r="AK559" s="72"/>
      <c r="AL559" s="72"/>
      <c r="AM559" s="72"/>
    </row>
    <row r="560" spans="2:39" x14ac:dyDescent="0.35">
      <c r="B560"/>
      <c r="AI560" s="72"/>
      <c r="AJ560" s="72"/>
      <c r="AK560" s="72"/>
      <c r="AL560" s="72"/>
      <c r="AM560" s="72"/>
    </row>
    <row r="561" spans="2:39" x14ac:dyDescent="0.35">
      <c r="B561"/>
      <c r="AI561" s="72"/>
      <c r="AJ561" s="72"/>
      <c r="AK561" s="72"/>
      <c r="AL561" s="72"/>
      <c r="AM561" s="72"/>
    </row>
    <row r="562" spans="2:39" x14ac:dyDescent="0.35">
      <c r="B562"/>
      <c r="AI562" s="72"/>
      <c r="AJ562" s="72"/>
      <c r="AK562" s="72"/>
      <c r="AL562" s="72"/>
      <c r="AM562" s="72"/>
    </row>
    <row r="563" spans="2:39" x14ac:dyDescent="0.35">
      <c r="B563"/>
      <c r="AI563" s="72"/>
      <c r="AJ563" s="72"/>
      <c r="AK563" s="72"/>
      <c r="AL563" s="72"/>
      <c r="AM563" s="72"/>
    </row>
    <row r="564" spans="2:39" x14ac:dyDescent="0.35">
      <c r="B564"/>
      <c r="AI564" s="72"/>
      <c r="AJ564" s="72"/>
      <c r="AK564" s="72"/>
      <c r="AL564" s="72"/>
      <c r="AM564" s="72"/>
    </row>
    <row r="565" spans="2:39" x14ac:dyDescent="0.35">
      <c r="B565"/>
      <c r="AI565" s="72"/>
      <c r="AJ565" s="72"/>
      <c r="AK565" s="72"/>
      <c r="AL565" s="72"/>
      <c r="AM565" s="72"/>
    </row>
    <row r="566" spans="2:39" x14ac:dyDescent="0.35">
      <c r="B566"/>
      <c r="AI566" s="72"/>
      <c r="AJ566" s="72"/>
      <c r="AK566" s="72"/>
      <c r="AL566" s="72"/>
      <c r="AM566" s="72"/>
    </row>
    <row r="567" spans="2:39" x14ac:dyDescent="0.35">
      <c r="B567"/>
      <c r="AI567" s="72"/>
      <c r="AJ567" s="72"/>
      <c r="AK567" s="72"/>
      <c r="AL567" s="72"/>
      <c r="AM567" s="72"/>
    </row>
    <row r="568" spans="2:39" x14ac:dyDescent="0.35">
      <c r="B568"/>
      <c r="AI568" s="72"/>
      <c r="AJ568" s="72"/>
      <c r="AK568" s="72"/>
      <c r="AL568" s="72"/>
      <c r="AM568" s="72"/>
    </row>
    <row r="569" spans="2:39" x14ac:dyDescent="0.35">
      <c r="B569"/>
      <c r="AI569" s="72"/>
      <c r="AJ569" s="72"/>
      <c r="AK569" s="72"/>
      <c r="AL569" s="72"/>
      <c r="AM569" s="72"/>
    </row>
    <row r="570" spans="2:39" x14ac:dyDescent="0.35">
      <c r="B570"/>
      <c r="AI570" s="72"/>
      <c r="AJ570" s="72"/>
      <c r="AK570" s="72"/>
      <c r="AL570" s="72"/>
      <c r="AM570" s="72"/>
    </row>
    <row r="571" spans="2:39" x14ac:dyDescent="0.35">
      <c r="B571"/>
      <c r="AI571" s="72"/>
      <c r="AJ571" s="72"/>
      <c r="AK571" s="72"/>
      <c r="AL571" s="72"/>
      <c r="AM571" s="72"/>
    </row>
    <row r="572" spans="2:39" x14ac:dyDescent="0.35">
      <c r="B572"/>
      <c r="AI572" s="72"/>
      <c r="AJ572" s="72"/>
      <c r="AK572" s="72"/>
      <c r="AL572" s="72"/>
      <c r="AM572" s="72"/>
    </row>
    <row r="573" spans="2:39" x14ac:dyDescent="0.35">
      <c r="B573"/>
      <c r="AI573" s="72"/>
      <c r="AJ573" s="72"/>
      <c r="AK573" s="72"/>
      <c r="AL573" s="72"/>
      <c r="AM573" s="72"/>
    </row>
    <row r="574" spans="2:39" x14ac:dyDescent="0.35">
      <c r="B574"/>
      <c r="AI574" s="72"/>
      <c r="AJ574" s="72"/>
      <c r="AK574" s="72"/>
      <c r="AL574" s="72"/>
      <c r="AM574" s="72"/>
    </row>
    <row r="575" spans="2:39" x14ac:dyDescent="0.35">
      <c r="B575"/>
      <c r="AI575" s="72"/>
      <c r="AJ575" s="72"/>
      <c r="AK575" s="72"/>
      <c r="AL575" s="72"/>
      <c r="AM575" s="72"/>
    </row>
    <row r="576" spans="2:39" x14ac:dyDescent="0.35">
      <c r="B576"/>
      <c r="AI576" s="72"/>
      <c r="AJ576" s="72"/>
      <c r="AK576" s="72"/>
      <c r="AL576" s="72"/>
      <c r="AM576" s="72"/>
    </row>
    <row r="577" spans="2:39" x14ac:dyDescent="0.35">
      <c r="B577"/>
      <c r="AI577" s="72"/>
      <c r="AJ577" s="72"/>
      <c r="AK577" s="72"/>
      <c r="AL577" s="72"/>
      <c r="AM577" s="72"/>
    </row>
    <row r="578" spans="2:39" x14ac:dyDescent="0.35">
      <c r="B578"/>
      <c r="AI578" s="72"/>
      <c r="AJ578" s="72"/>
      <c r="AK578" s="72"/>
      <c r="AL578" s="72"/>
      <c r="AM578" s="72"/>
    </row>
    <row r="579" spans="2:39" x14ac:dyDescent="0.35">
      <c r="B579"/>
      <c r="AI579" s="72"/>
      <c r="AJ579" s="72"/>
      <c r="AK579" s="72"/>
      <c r="AL579" s="72"/>
      <c r="AM579" s="72"/>
    </row>
    <row r="580" spans="2:39" x14ac:dyDescent="0.35">
      <c r="B580"/>
      <c r="AI580" s="72"/>
      <c r="AJ580" s="72"/>
      <c r="AK580" s="72"/>
      <c r="AL580" s="72"/>
      <c r="AM580" s="72"/>
    </row>
    <row r="581" spans="2:39" x14ac:dyDescent="0.35">
      <c r="B581"/>
      <c r="AI581" s="72"/>
      <c r="AJ581" s="72"/>
      <c r="AK581" s="72"/>
      <c r="AL581" s="72"/>
      <c r="AM581" s="72"/>
    </row>
    <row r="582" spans="2:39" x14ac:dyDescent="0.35">
      <c r="B582"/>
      <c r="AI582" s="72"/>
      <c r="AJ582" s="72"/>
      <c r="AK582" s="72"/>
      <c r="AL582" s="72"/>
      <c r="AM582" s="72"/>
    </row>
    <row r="583" spans="2:39" x14ac:dyDescent="0.35">
      <c r="B583"/>
      <c r="AI583" s="72"/>
      <c r="AJ583" s="72"/>
      <c r="AK583" s="72"/>
      <c r="AL583" s="72"/>
      <c r="AM583" s="72"/>
    </row>
    <row r="584" spans="2:39" x14ac:dyDescent="0.35">
      <c r="B584"/>
      <c r="AI584" s="72"/>
      <c r="AJ584" s="72"/>
      <c r="AK584" s="72"/>
      <c r="AL584" s="72"/>
      <c r="AM584" s="72"/>
    </row>
    <row r="585" spans="2:39" x14ac:dyDescent="0.35">
      <c r="B585"/>
      <c r="AI585" s="72"/>
      <c r="AJ585" s="72"/>
      <c r="AK585" s="72"/>
      <c r="AL585" s="72"/>
      <c r="AM585" s="72"/>
    </row>
    <row r="586" spans="2:39" x14ac:dyDescent="0.35">
      <c r="B586"/>
      <c r="AI586" s="72"/>
      <c r="AJ586" s="72"/>
      <c r="AK586" s="72"/>
      <c r="AL586" s="72"/>
      <c r="AM586" s="72"/>
    </row>
    <row r="587" spans="2:39" x14ac:dyDescent="0.35">
      <c r="B587"/>
      <c r="AI587" s="72"/>
      <c r="AJ587" s="72"/>
      <c r="AK587" s="72"/>
      <c r="AL587" s="72"/>
      <c r="AM587" s="72"/>
    </row>
    <row r="588" spans="2:39" x14ac:dyDescent="0.35">
      <c r="B588"/>
      <c r="AI588" s="72"/>
      <c r="AJ588" s="72"/>
      <c r="AK588" s="72"/>
      <c r="AL588" s="72"/>
      <c r="AM588" s="72"/>
    </row>
    <row r="589" spans="2:39" x14ac:dyDescent="0.35">
      <c r="B589"/>
      <c r="AI589" s="72"/>
      <c r="AJ589" s="72"/>
      <c r="AK589" s="72"/>
      <c r="AL589" s="72"/>
      <c r="AM589" s="72"/>
    </row>
    <row r="590" spans="2:39" x14ac:dyDescent="0.35">
      <c r="B590"/>
      <c r="AI590" s="72"/>
      <c r="AJ590" s="72"/>
      <c r="AK590" s="72"/>
      <c r="AL590" s="72"/>
      <c r="AM590" s="72"/>
    </row>
    <row r="591" spans="2:39" x14ac:dyDescent="0.35">
      <c r="B591"/>
      <c r="AI591" s="72"/>
      <c r="AJ591" s="72"/>
      <c r="AK591" s="72"/>
      <c r="AL591" s="72"/>
      <c r="AM591" s="72"/>
    </row>
    <row r="592" spans="2:39" x14ac:dyDescent="0.35">
      <c r="B592"/>
      <c r="AI592" s="72"/>
      <c r="AJ592" s="72"/>
      <c r="AK592" s="72"/>
      <c r="AL592" s="72"/>
      <c r="AM592" s="72"/>
    </row>
    <row r="593" spans="2:39" x14ac:dyDescent="0.35">
      <c r="B593"/>
      <c r="AI593" s="72"/>
      <c r="AJ593" s="72"/>
      <c r="AK593" s="72"/>
      <c r="AL593" s="72"/>
      <c r="AM593" s="72"/>
    </row>
    <row r="594" spans="2:39" x14ac:dyDescent="0.35">
      <c r="B594"/>
      <c r="AI594" s="72"/>
      <c r="AJ594" s="72"/>
      <c r="AK594" s="72"/>
      <c r="AL594" s="72"/>
      <c r="AM594" s="72"/>
    </row>
    <row r="595" spans="2:39" x14ac:dyDescent="0.35">
      <c r="B595"/>
      <c r="AI595" s="72"/>
      <c r="AJ595" s="72"/>
      <c r="AK595" s="72"/>
      <c r="AL595" s="72"/>
      <c r="AM595" s="72"/>
    </row>
    <row r="596" spans="2:39" x14ac:dyDescent="0.35">
      <c r="B596"/>
      <c r="AI596" s="72"/>
      <c r="AJ596" s="72"/>
      <c r="AK596" s="72"/>
      <c r="AL596" s="72"/>
      <c r="AM596" s="72"/>
    </row>
    <row r="597" spans="2:39" x14ac:dyDescent="0.35">
      <c r="B597"/>
      <c r="AI597" s="72"/>
      <c r="AJ597" s="72"/>
      <c r="AK597" s="72"/>
      <c r="AL597" s="72"/>
      <c r="AM597" s="72"/>
    </row>
    <row r="598" spans="2:39" x14ac:dyDescent="0.35">
      <c r="B598"/>
      <c r="AI598" s="72"/>
      <c r="AJ598" s="72"/>
      <c r="AK598" s="72"/>
      <c r="AL598" s="72"/>
      <c r="AM598" s="72"/>
    </row>
    <row r="599" spans="2:39" x14ac:dyDescent="0.35">
      <c r="B599"/>
      <c r="AI599" s="72"/>
      <c r="AJ599" s="72"/>
      <c r="AK599" s="72"/>
      <c r="AL599" s="72"/>
      <c r="AM599" s="72"/>
    </row>
    <row r="600" spans="2:39" x14ac:dyDescent="0.35">
      <c r="B600"/>
      <c r="AI600" s="72"/>
      <c r="AJ600" s="72"/>
      <c r="AK600" s="72"/>
      <c r="AL600" s="72"/>
      <c r="AM600" s="72"/>
    </row>
    <row r="601" spans="2:39" x14ac:dyDescent="0.35">
      <c r="B601"/>
      <c r="AI601" s="72"/>
      <c r="AJ601" s="72"/>
      <c r="AK601" s="72"/>
      <c r="AL601" s="72"/>
      <c r="AM601" s="72"/>
    </row>
    <row r="602" spans="2:39" x14ac:dyDescent="0.35">
      <c r="B602"/>
      <c r="AI602" s="72"/>
      <c r="AJ602" s="72"/>
      <c r="AK602" s="72"/>
      <c r="AL602" s="72"/>
      <c r="AM602" s="72"/>
    </row>
    <row r="603" spans="2:39" x14ac:dyDescent="0.35">
      <c r="B603"/>
      <c r="AI603" s="72"/>
      <c r="AJ603" s="72"/>
      <c r="AK603" s="72"/>
      <c r="AL603" s="72"/>
      <c r="AM603" s="72"/>
    </row>
    <row r="604" spans="2:39" x14ac:dyDescent="0.35">
      <c r="B604"/>
      <c r="AI604" s="72"/>
      <c r="AJ604" s="72"/>
      <c r="AK604" s="72"/>
      <c r="AL604" s="72"/>
      <c r="AM604" s="72"/>
    </row>
    <row r="605" spans="2:39" x14ac:dyDescent="0.35">
      <c r="B605"/>
      <c r="AI605" s="72"/>
      <c r="AJ605" s="72"/>
      <c r="AK605" s="72"/>
      <c r="AL605" s="72"/>
      <c r="AM605" s="72"/>
    </row>
    <row r="606" spans="2:39" x14ac:dyDescent="0.35">
      <c r="B606"/>
      <c r="AI606" s="72"/>
      <c r="AJ606" s="72"/>
      <c r="AK606" s="72"/>
      <c r="AL606" s="72"/>
      <c r="AM606" s="72"/>
    </row>
    <row r="607" spans="2:39" x14ac:dyDescent="0.35">
      <c r="B607"/>
      <c r="AI607" s="72"/>
      <c r="AJ607" s="72"/>
      <c r="AK607" s="72"/>
      <c r="AL607" s="72"/>
      <c r="AM607" s="72"/>
    </row>
    <row r="608" spans="2:39" x14ac:dyDescent="0.35">
      <c r="B608"/>
      <c r="AI608" s="72"/>
      <c r="AJ608" s="72"/>
      <c r="AK608" s="72"/>
      <c r="AL608" s="72"/>
      <c r="AM608" s="72"/>
    </row>
    <row r="609" spans="2:39" x14ac:dyDescent="0.35">
      <c r="B609"/>
      <c r="AI609" s="72"/>
      <c r="AJ609" s="72"/>
      <c r="AK609" s="72"/>
      <c r="AL609" s="72"/>
      <c r="AM609" s="72"/>
    </row>
    <row r="610" spans="2:39" x14ac:dyDescent="0.35">
      <c r="B610"/>
      <c r="AI610" s="72"/>
      <c r="AJ610" s="72"/>
      <c r="AK610" s="72"/>
      <c r="AL610" s="72"/>
      <c r="AM610" s="72"/>
    </row>
    <row r="611" spans="2:39" x14ac:dyDescent="0.35">
      <c r="B611"/>
      <c r="AI611" s="72"/>
      <c r="AJ611" s="72"/>
      <c r="AK611" s="72"/>
      <c r="AL611" s="72"/>
      <c r="AM611" s="72"/>
    </row>
    <row r="612" spans="2:39" x14ac:dyDescent="0.35">
      <c r="B612"/>
      <c r="AI612" s="72"/>
      <c r="AJ612" s="72"/>
      <c r="AK612" s="72"/>
      <c r="AL612" s="72"/>
      <c r="AM612" s="72"/>
    </row>
    <row r="613" spans="2:39" x14ac:dyDescent="0.35">
      <c r="B613"/>
      <c r="AI613" s="72"/>
      <c r="AJ613" s="72"/>
      <c r="AK613" s="72"/>
      <c r="AL613" s="72"/>
      <c r="AM613" s="72"/>
    </row>
    <row r="614" spans="2:39" x14ac:dyDescent="0.35">
      <c r="B614"/>
      <c r="AI614" s="72"/>
      <c r="AJ614" s="72"/>
      <c r="AK614" s="72"/>
      <c r="AL614" s="72"/>
      <c r="AM614" s="72"/>
    </row>
    <row r="615" spans="2:39" x14ac:dyDescent="0.35">
      <c r="B615"/>
      <c r="AI615" s="72"/>
      <c r="AJ615" s="72"/>
      <c r="AK615" s="72"/>
      <c r="AL615" s="72"/>
      <c r="AM615" s="72"/>
    </row>
    <row r="616" spans="2:39" x14ac:dyDescent="0.35">
      <c r="B616"/>
      <c r="AI616" s="72"/>
      <c r="AJ616" s="72"/>
      <c r="AK616" s="72"/>
      <c r="AL616" s="72"/>
      <c r="AM616" s="72"/>
    </row>
    <row r="617" spans="2:39" x14ac:dyDescent="0.35">
      <c r="B617"/>
      <c r="AI617" s="72"/>
      <c r="AJ617" s="72"/>
      <c r="AK617" s="72"/>
      <c r="AL617" s="72"/>
      <c r="AM617" s="72"/>
    </row>
    <row r="618" spans="2:39" x14ac:dyDescent="0.35">
      <c r="B618"/>
      <c r="AI618" s="72"/>
      <c r="AJ618" s="72"/>
      <c r="AK618" s="72"/>
      <c r="AL618" s="72"/>
      <c r="AM618" s="72"/>
    </row>
    <row r="619" spans="2:39" x14ac:dyDescent="0.35">
      <c r="B619"/>
      <c r="AI619" s="72"/>
      <c r="AJ619" s="72"/>
      <c r="AK619" s="72"/>
      <c r="AL619" s="72"/>
      <c r="AM619" s="72"/>
    </row>
    <row r="620" spans="2:39" x14ac:dyDescent="0.35">
      <c r="B620"/>
      <c r="AI620" s="72"/>
      <c r="AJ620" s="72"/>
      <c r="AK620" s="72"/>
      <c r="AL620" s="72"/>
      <c r="AM620" s="72"/>
    </row>
    <row r="621" spans="2:39" x14ac:dyDescent="0.35">
      <c r="B621"/>
      <c r="AI621" s="72"/>
      <c r="AJ621" s="72"/>
      <c r="AK621" s="72"/>
      <c r="AL621" s="72"/>
      <c r="AM621" s="72"/>
    </row>
    <row r="622" spans="2:39" x14ac:dyDescent="0.35">
      <c r="B622"/>
      <c r="AI622" s="72"/>
      <c r="AJ622" s="72"/>
      <c r="AK622" s="72"/>
      <c r="AL622" s="72"/>
      <c r="AM622" s="72"/>
    </row>
    <row r="623" spans="2:39" x14ac:dyDescent="0.35">
      <c r="B623"/>
      <c r="AI623" s="72"/>
      <c r="AJ623" s="72"/>
      <c r="AK623" s="72"/>
      <c r="AL623" s="72"/>
      <c r="AM623" s="72"/>
    </row>
    <row r="624" spans="2:39" x14ac:dyDescent="0.35">
      <c r="B624"/>
      <c r="AI624" s="72"/>
      <c r="AJ624" s="72"/>
      <c r="AK624" s="72"/>
      <c r="AL624" s="72"/>
      <c r="AM624" s="72"/>
    </row>
    <row r="625" spans="2:39" x14ac:dyDescent="0.35">
      <c r="B625"/>
      <c r="AI625" s="72"/>
      <c r="AJ625" s="72"/>
      <c r="AK625" s="72"/>
      <c r="AL625" s="72"/>
      <c r="AM625" s="72"/>
    </row>
    <row r="626" spans="2:39" x14ac:dyDescent="0.35">
      <c r="B626"/>
      <c r="AI626" s="72"/>
      <c r="AJ626" s="72"/>
      <c r="AK626" s="72"/>
      <c r="AL626" s="72"/>
      <c r="AM626" s="72"/>
    </row>
    <row r="627" spans="2:39" x14ac:dyDescent="0.35">
      <c r="B627"/>
      <c r="AI627" s="72"/>
      <c r="AJ627" s="72"/>
      <c r="AK627" s="72"/>
      <c r="AL627" s="72"/>
      <c r="AM627" s="72"/>
    </row>
    <row r="628" spans="2:39" x14ac:dyDescent="0.35">
      <c r="B628"/>
      <c r="AI628" s="72"/>
      <c r="AJ628" s="72"/>
      <c r="AK628" s="72"/>
      <c r="AL628" s="72"/>
      <c r="AM628" s="72"/>
    </row>
    <row r="629" spans="2:39" x14ac:dyDescent="0.35">
      <c r="B629"/>
      <c r="AI629" s="72"/>
      <c r="AJ629" s="72"/>
      <c r="AK629" s="72"/>
      <c r="AL629" s="72"/>
      <c r="AM629" s="72"/>
    </row>
    <row r="630" spans="2:39" x14ac:dyDescent="0.35">
      <c r="B630"/>
      <c r="AI630" s="72"/>
      <c r="AJ630" s="72"/>
      <c r="AK630" s="72"/>
      <c r="AL630" s="72"/>
      <c r="AM630" s="72"/>
    </row>
    <row r="631" spans="2:39" x14ac:dyDescent="0.35">
      <c r="B631"/>
      <c r="AI631" s="72"/>
      <c r="AJ631" s="72"/>
      <c r="AK631" s="72"/>
      <c r="AL631" s="72"/>
      <c r="AM631" s="72"/>
    </row>
    <row r="632" spans="2:39" x14ac:dyDescent="0.35">
      <c r="B632"/>
      <c r="AI632" s="72"/>
      <c r="AJ632" s="72"/>
      <c r="AK632" s="72"/>
      <c r="AL632" s="72"/>
      <c r="AM632" s="72"/>
    </row>
    <row r="633" spans="2:39" x14ac:dyDescent="0.35">
      <c r="B633"/>
      <c r="AI633" s="72"/>
      <c r="AJ633" s="72"/>
      <c r="AK633" s="72"/>
      <c r="AL633" s="72"/>
      <c r="AM633" s="72"/>
    </row>
    <row r="634" spans="2:39" x14ac:dyDescent="0.35">
      <c r="B634"/>
      <c r="AI634" s="72"/>
      <c r="AJ634" s="72"/>
      <c r="AK634" s="72"/>
      <c r="AL634" s="72"/>
      <c r="AM634" s="72"/>
    </row>
    <row r="635" spans="2:39" x14ac:dyDescent="0.35">
      <c r="B635"/>
      <c r="AI635" s="72"/>
      <c r="AJ635" s="72"/>
      <c r="AK635" s="72"/>
      <c r="AL635" s="72"/>
      <c r="AM635" s="72"/>
    </row>
    <row r="636" spans="2:39" x14ac:dyDescent="0.35">
      <c r="B636"/>
      <c r="AI636" s="72"/>
      <c r="AJ636" s="72"/>
      <c r="AK636" s="72"/>
      <c r="AL636" s="72"/>
      <c r="AM636" s="72"/>
    </row>
    <row r="637" spans="2:39" x14ac:dyDescent="0.35">
      <c r="B637"/>
      <c r="AI637" s="72"/>
      <c r="AJ637" s="72"/>
      <c r="AK637" s="72"/>
      <c r="AL637" s="72"/>
      <c r="AM637" s="72"/>
    </row>
    <row r="638" spans="2:39" x14ac:dyDescent="0.35">
      <c r="B638"/>
      <c r="AI638" s="72"/>
      <c r="AJ638" s="72"/>
      <c r="AK638" s="72"/>
      <c r="AL638" s="72"/>
      <c r="AM638" s="72"/>
    </row>
    <row r="639" spans="2:39" x14ac:dyDescent="0.35">
      <c r="B639"/>
      <c r="AI639" s="72"/>
      <c r="AJ639" s="72"/>
      <c r="AK639" s="72"/>
      <c r="AL639" s="72"/>
      <c r="AM639" s="72"/>
    </row>
    <row r="640" spans="2:39" x14ac:dyDescent="0.35">
      <c r="B640"/>
      <c r="AI640" s="72"/>
      <c r="AJ640" s="72"/>
      <c r="AK640" s="72"/>
      <c r="AL640" s="72"/>
      <c r="AM640" s="72"/>
    </row>
    <row r="641" spans="2:39" x14ac:dyDescent="0.35">
      <c r="B641"/>
      <c r="AI641" s="72"/>
      <c r="AJ641" s="72"/>
      <c r="AK641" s="72"/>
      <c r="AL641" s="72"/>
      <c r="AM641" s="72"/>
    </row>
    <row r="642" spans="2:39" x14ac:dyDescent="0.35">
      <c r="B642"/>
      <c r="AI642" s="72"/>
      <c r="AJ642" s="72"/>
      <c r="AK642" s="72"/>
      <c r="AL642" s="72"/>
      <c r="AM642" s="72"/>
    </row>
    <row r="643" spans="2:39" x14ac:dyDescent="0.35">
      <c r="B643"/>
      <c r="AI643" s="72"/>
      <c r="AJ643" s="72"/>
      <c r="AK643" s="72"/>
      <c r="AL643" s="72"/>
      <c r="AM643" s="72"/>
    </row>
    <row r="644" spans="2:39" x14ac:dyDescent="0.35">
      <c r="B644"/>
      <c r="AI644" s="72"/>
      <c r="AJ644" s="72"/>
      <c r="AK644" s="72"/>
      <c r="AL644" s="72"/>
      <c r="AM644" s="72"/>
    </row>
    <row r="645" spans="2:39" x14ac:dyDescent="0.35">
      <c r="B645"/>
      <c r="AI645" s="72"/>
      <c r="AJ645" s="72"/>
      <c r="AK645" s="72"/>
      <c r="AL645" s="72"/>
      <c r="AM645" s="72"/>
    </row>
    <row r="646" spans="2:39" x14ac:dyDescent="0.35">
      <c r="B646"/>
      <c r="AI646" s="72"/>
      <c r="AJ646" s="72"/>
      <c r="AK646" s="72"/>
      <c r="AL646" s="72"/>
      <c r="AM646" s="72"/>
    </row>
    <row r="647" spans="2:39" x14ac:dyDescent="0.35">
      <c r="B647"/>
      <c r="AI647" s="72"/>
      <c r="AJ647" s="72"/>
      <c r="AK647" s="72"/>
      <c r="AL647" s="72"/>
      <c r="AM647" s="72"/>
    </row>
    <row r="648" spans="2:39" x14ac:dyDescent="0.35">
      <c r="B648"/>
      <c r="AI648" s="72"/>
      <c r="AJ648" s="72"/>
      <c r="AK648" s="72"/>
      <c r="AL648" s="72"/>
      <c r="AM648" s="72"/>
    </row>
    <row r="649" spans="2:39" x14ac:dyDescent="0.35">
      <c r="B649"/>
      <c r="AI649" s="72"/>
      <c r="AJ649" s="72"/>
      <c r="AK649" s="72"/>
      <c r="AL649" s="72"/>
      <c r="AM649" s="72"/>
    </row>
    <row r="650" spans="2:39" x14ac:dyDescent="0.35">
      <c r="B650"/>
      <c r="AI650" s="72"/>
      <c r="AJ650" s="72"/>
      <c r="AK650" s="72"/>
      <c r="AL650" s="72"/>
      <c r="AM650" s="72"/>
    </row>
    <row r="651" spans="2:39" x14ac:dyDescent="0.35">
      <c r="B651"/>
      <c r="AI651" s="72"/>
      <c r="AJ651" s="72"/>
      <c r="AK651" s="72"/>
      <c r="AL651" s="72"/>
      <c r="AM651" s="72"/>
    </row>
    <row r="652" spans="2:39" x14ac:dyDescent="0.35">
      <c r="B652"/>
      <c r="AI652" s="72"/>
      <c r="AJ652" s="72"/>
      <c r="AK652" s="72"/>
      <c r="AL652" s="72"/>
      <c r="AM652" s="72"/>
    </row>
    <row r="653" spans="2:39" x14ac:dyDescent="0.35">
      <c r="B653"/>
      <c r="AI653" s="72"/>
      <c r="AJ653" s="72"/>
      <c r="AK653" s="72"/>
      <c r="AL653" s="72"/>
      <c r="AM653" s="72"/>
    </row>
    <row r="654" spans="2:39" x14ac:dyDescent="0.35">
      <c r="B654"/>
      <c r="AI654" s="72"/>
      <c r="AJ654" s="72"/>
      <c r="AK654" s="72"/>
      <c r="AL654" s="72"/>
      <c r="AM654" s="72"/>
    </row>
    <row r="655" spans="2:39" x14ac:dyDescent="0.35">
      <c r="B655"/>
      <c r="AI655" s="72"/>
      <c r="AJ655" s="72"/>
      <c r="AK655" s="72"/>
      <c r="AL655" s="72"/>
      <c r="AM655" s="72"/>
    </row>
    <row r="656" spans="2:39" x14ac:dyDescent="0.35">
      <c r="B656"/>
      <c r="AI656" s="72"/>
      <c r="AJ656" s="72"/>
      <c r="AK656" s="72"/>
      <c r="AL656" s="72"/>
      <c r="AM656" s="72"/>
    </row>
    <row r="657" spans="2:39" x14ac:dyDescent="0.35">
      <c r="B657"/>
      <c r="AI657" s="72"/>
      <c r="AJ657" s="72"/>
      <c r="AK657" s="72"/>
      <c r="AL657" s="72"/>
      <c r="AM657" s="72"/>
    </row>
    <row r="658" spans="2:39" x14ac:dyDescent="0.35">
      <c r="B658"/>
      <c r="AI658" s="72"/>
      <c r="AJ658" s="72"/>
      <c r="AK658" s="72"/>
      <c r="AL658" s="72"/>
      <c r="AM658" s="72"/>
    </row>
    <row r="659" spans="2:39" x14ac:dyDescent="0.35">
      <c r="B659"/>
      <c r="AI659" s="72"/>
      <c r="AJ659" s="72"/>
      <c r="AK659" s="72"/>
      <c r="AL659" s="72"/>
      <c r="AM659" s="72"/>
    </row>
    <row r="660" spans="2:39" x14ac:dyDescent="0.35">
      <c r="B660"/>
      <c r="AI660" s="72"/>
      <c r="AJ660" s="72"/>
      <c r="AK660" s="72"/>
      <c r="AL660" s="72"/>
      <c r="AM660" s="72"/>
    </row>
    <row r="661" spans="2:39" x14ac:dyDescent="0.35">
      <c r="B661"/>
      <c r="AI661" s="72"/>
      <c r="AJ661" s="72"/>
      <c r="AK661" s="72"/>
      <c r="AL661" s="72"/>
      <c r="AM661" s="72"/>
    </row>
    <row r="662" spans="2:39" x14ac:dyDescent="0.35">
      <c r="B662"/>
      <c r="AI662" s="72"/>
      <c r="AJ662" s="72"/>
      <c r="AK662" s="72"/>
      <c r="AL662" s="72"/>
      <c r="AM662" s="72"/>
    </row>
    <row r="663" spans="2:39" x14ac:dyDescent="0.35">
      <c r="B663"/>
      <c r="AI663" s="72"/>
      <c r="AJ663" s="72"/>
      <c r="AK663" s="72"/>
      <c r="AL663" s="72"/>
      <c r="AM663" s="72"/>
    </row>
    <row r="664" spans="2:39" x14ac:dyDescent="0.35">
      <c r="B664"/>
      <c r="AI664" s="72"/>
      <c r="AJ664" s="72"/>
      <c r="AK664" s="72"/>
      <c r="AL664" s="72"/>
      <c r="AM664" s="72"/>
    </row>
    <row r="665" spans="2:39" x14ac:dyDescent="0.35">
      <c r="B665"/>
      <c r="AI665" s="72"/>
      <c r="AJ665" s="72"/>
      <c r="AK665" s="72"/>
      <c r="AL665" s="72"/>
      <c r="AM665" s="72"/>
    </row>
    <row r="666" spans="2:39" x14ac:dyDescent="0.35">
      <c r="B666"/>
      <c r="AI666" s="72"/>
      <c r="AJ666" s="72"/>
      <c r="AK666" s="72"/>
      <c r="AL666" s="72"/>
      <c r="AM666" s="72"/>
    </row>
    <row r="667" spans="2:39" x14ac:dyDescent="0.35">
      <c r="B667"/>
      <c r="AI667" s="72"/>
      <c r="AJ667" s="72"/>
      <c r="AK667" s="72"/>
      <c r="AL667" s="72"/>
      <c r="AM667" s="72"/>
    </row>
    <row r="668" spans="2:39" x14ac:dyDescent="0.35">
      <c r="B668"/>
      <c r="AI668" s="72"/>
      <c r="AJ668" s="72"/>
      <c r="AK668" s="72"/>
      <c r="AL668" s="72"/>
      <c r="AM668" s="72"/>
    </row>
    <row r="669" spans="2:39" x14ac:dyDescent="0.35">
      <c r="B669"/>
      <c r="AI669" s="72"/>
      <c r="AJ669" s="72"/>
      <c r="AK669" s="72"/>
      <c r="AL669" s="72"/>
      <c r="AM669" s="72"/>
    </row>
    <row r="670" spans="2:39" x14ac:dyDescent="0.35">
      <c r="B670"/>
      <c r="AI670" s="72"/>
      <c r="AJ670" s="72"/>
      <c r="AK670" s="72"/>
      <c r="AL670" s="72"/>
      <c r="AM670" s="72"/>
    </row>
    <row r="671" spans="2:39" x14ac:dyDescent="0.35">
      <c r="B671"/>
      <c r="AI671" s="72"/>
      <c r="AJ671" s="72"/>
      <c r="AK671" s="72"/>
      <c r="AL671" s="72"/>
      <c r="AM671" s="72"/>
    </row>
    <row r="672" spans="2:39" x14ac:dyDescent="0.35">
      <c r="B672"/>
      <c r="AI672" s="72"/>
      <c r="AJ672" s="72"/>
      <c r="AK672" s="72"/>
      <c r="AL672" s="72"/>
      <c r="AM672" s="72"/>
    </row>
    <row r="673" spans="2:39" x14ac:dyDescent="0.35">
      <c r="B673"/>
      <c r="AI673" s="72"/>
      <c r="AJ673" s="72"/>
      <c r="AK673" s="72"/>
      <c r="AL673" s="72"/>
      <c r="AM673" s="72"/>
    </row>
    <row r="674" spans="2:39" x14ac:dyDescent="0.35">
      <c r="B674"/>
      <c r="AI674" s="72"/>
      <c r="AJ674" s="72"/>
      <c r="AK674" s="72"/>
      <c r="AL674" s="72"/>
      <c r="AM674" s="72"/>
    </row>
    <row r="675" spans="2:39" x14ac:dyDescent="0.35">
      <c r="B675"/>
      <c r="AI675" s="72"/>
      <c r="AJ675" s="72"/>
      <c r="AK675" s="72"/>
      <c r="AL675" s="72"/>
      <c r="AM675" s="72"/>
    </row>
    <row r="676" spans="2:39" x14ac:dyDescent="0.35">
      <c r="B676"/>
      <c r="AI676" s="72"/>
      <c r="AJ676" s="72"/>
      <c r="AK676" s="72"/>
      <c r="AL676" s="72"/>
      <c r="AM676" s="72"/>
    </row>
    <row r="677" spans="2:39" x14ac:dyDescent="0.35">
      <c r="B677"/>
      <c r="AI677" s="72"/>
      <c r="AJ677" s="72"/>
      <c r="AK677" s="72"/>
      <c r="AL677" s="72"/>
      <c r="AM677" s="72"/>
    </row>
    <row r="678" spans="2:39" x14ac:dyDescent="0.35">
      <c r="B678"/>
      <c r="AI678" s="72"/>
      <c r="AJ678" s="72"/>
      <c r="AK678" s="72"/>
      <c r="AL678" s="72"/>
      <c r="AM678" s="72"/>
    </row>
    <row r="679" spans="2:39" x14ac:dyDescent="0.35">
      <c r="B679"/>
      <c r="AI679" s="72"/>
      <c r="AJ679" s="72"/>
      <c r="AK679" s="72"/>
      <c r="AL679" s="72"/>
      <c r="AM679" s="72"/>
    </row>
    <row r="680" spans="2:39" x14ac:dyDescent="0.35">
      <c r="B680"/>
      <c r="AI680" s="72"/>
      <c r="AJ680" s="72"/>
      <c r="AK680" s="72"/>
      <c r="AL680" s="72"/>
      <c r="AM680" s="72"/>
    </row>
    <row r="681" spans="2:39" x14ac:dyDescent="0.35">
      <c r="B681"/>
      <c r="AI681" s="72"/>
      <c r="AJ681" s="72"/>
      <c r="AK681" s="72"/>
      <c r="AL681" s="72"/>
      <c r="AM681" s="72"/>
    </row>
    <row r="682" spans="2:39" x14ac:dyDescent="0.35">
      <c r="B682"/>
      <c r="AI682" s="72"/>
      <c r="AJ682" s="72"/>
      <c r="AK682" s="72"/>
      <c r="AL682" s="72"/>
      <c r="AM682" s="72"/>
    </row>
    <row r="683" spans="2:39" x14ac:dyDescent="0.35">
      <c r="B683"/>
      <c r="AI683" s="72"/>
      <c r="AJ683" s="72"/>
      <c r="AK683" s="72"/>
      <c r="AL683" s="72"/>
      <c r="AM683" s="72"/>
    </row>
    <row r="684" spans="2:39" x14ac:dyDescent="0.35">
      <c r="B684"/>
      <c r="AI684" s="72"/>
      <c r="AJ684" s="72"/>
      <c r="AK684" s="72"/>
      <c r="AL684" s="72"/>
      <c r="AM684" s="72"/>
    </row>
    <row r="685" spans="2:39" x14ac:dyDescent="0.35">
      <c r="B685"/>
      <c r="AI685" s="72"/>
      <c r="AJ685" s="72"/>
      <c r="AK685" s="72"/>
      <c r="AL685" s="72"/>
      <c r="AM685" s="72"/>
    </row>
    <row r="686" spans="2:39" x14ac:dyDescent="0.35">
      <c r="B686"/>
      <c r="AI686" s="72"/>
      <c r="AJ686" s="72"/>
      <c r="AK686" s="72"/>
      <c r="AL686" s="72"/>
      <c r="AM686" s="72"/>
    </row>
    <row r="687" spans="2:39" x14ac:dyDescent="0.35">
      <c r="B687"/>
      <c r="AI687" s="72"/>
      <c r="AJ687" s="72"/>
      <c r="AK687" s="72"/>
      <c r="AL687" s="72"/>
      <c r="AM687" s="72"/>
    </row>
    <row r="688" spans="2:39" x14ac:dyDescent="0.35">
      <c r="B688"/>
      <c r="AI688" s="72"/>
      <c r="AJ688" s="72"/>
      <c r="AK688" s="72"/>
      <c r="AL688" s="72"/>
      <c r="AM688" s="72"/>
    </row>
    <row r="689" spans="2:39" x14ac:dyDescent="0.35">
      <c r="B689"/>
      <c r="AI689" s="72"/>
      <c r="AJ689" s="72"/>
      <c r="AK689" s="72"/>
      <c r="AL689" s="72"/>
      <c r="AM689" s="72"/>
    </row>
    <row r="690" spans="2:39" x14ac:dyDescent="0.35">
      <c r="B690"/>
      <c r="AI690" s="72"/>
      <c r="AJ690" s="72"/>
      <c r="AK690" s="72"/>
      <c r="AL690" s="72"/>
      <c r="AM690" s="72"/>
    </row>
    <row r="691" spans="2:39" x14ac:dyDescent="0.35">
      <c r="B691"/>
      <c r="AI691" s="72"/>
      <c r="AJ691" s="72"/>
      <c r="AK691" s="72"/>
      <c r="AL691" s="72"/>
      <c r="AM691" s="72"/>
    </row>
    <row r="692" spans="2:39" x14ac:dyDescent="0.35">
      <c r="B692"/>
      <c r="AI692" s="72"/>
      <c r="AJ692" s="72"/>
      <c r="AK692" s="72"/>
      <c r="AL692" s="72"/>
      <c r="AM692" s="72"/>
    </row>
    <row r="693" spans="2:39" x14ac:dyDescent="0.35">
      <c r="B693"/>
      <c r="AI693" s="72"/>
      <c r="AJ693" s="72"/>
      <c r="AK693" s="72"/>
      <c r="AL693" s="72"/>
      <c r="AM693" s="72"/>
    </row>
    <row r="694" spans="2:39" x14ac:dyDescent="0.35">
      <c r="B694"/>
      <c r="AI694" s="72"/>
      <c r="AJ694" s="72"/>
      <c r="AK694" s="72"/>
      <c r="AL694" s="72"/>
      <c r="AM694" s="72"/>
    </row>
    <row r="695" spans="2:39" x14ac:dyDescent="0.35">
      <c r="B695"/>
      <c r="AI695" s="72"/>
      <c r="AJ695" s="72"/>
      <c r="AK695" s="72"/>
      <c r="AL695" s="72"/>
      <c r="AM695" s="72"/>
    </row>
    <row r="696" spans="2:39" x14ac:dyDescent="0.35">
      <c r="B696"/>
      <c r="AI696" s="72"/>
      <c r="AJ696" s="72"/>
      <c r="AK696" s="72"/>
      <c r="AL696" s="72"/>
      <c r="AM696" s="72"/>
    </row>
    <row r="697" spans="2:39" x14ac:dyDescent="0.35">
      <c r="B697"/>
      <c r="AI697" s="72"/>
      <c r="AJ697" s="72"/>
      <c r="AK697" s="72"/>
      <c r="AL697" s="72"/>
      <c r="AM697" s="72"/>
    </row>
    <row r="698" spans="2:39" x14ac:dyDescent="0.35">
      <c r="B698"/>
      <c r="AI698" s="72"/>
      <c r="AJ698" s="72"/>
      <c r="AK698" s="72"/>
      <c r="AL698" s="72"/>
      <c r="AM698" s="72"/>
    </row>
    <row r="699" spans="2:39" x14ac:dyDescent="0.35">
      <c r="B699"/>
      <c r="AI699" s="72"/>
      <c r="AJ699" s="72"/>
      <c r="AK699" s="72"/>
      <c r="AL699" s="72"/>
      <c r="AM699" s="72"/>
    </row>
    <row r="700" spans="2:39" x14ac:dyDescent="0.35">
      <c r="B700"/>
      <c r="AI700" s="72"/>
      <c r="AJ700" s="72"/>
      <c r="AK700" s="72"/>
      <c r="AL700" s="72"/>
      <c r="AM700" s="72"/>
    </row>
    <row r="701" spans="2:39" x14ac:dyDescent="0.35">
      <c r="B701"/>
      <c r="AI701" s="72"/>
      <c r="AJ701" s="72"/>
      <c r="AK701" s="72"/>
      <c r="AL701" s="72"/>
      <c r="AM701" s="72"/>
    </row>
    <row r="702" spans="2:39" x14ac:dyDescent="0.35">
      <c r="B702"/>
      <c r="AI702" s="72"/>
      <c r="AJ702" s="72"/>
      <c r="AK702" s="72"/>
      <c r="AL702" s="72"/>
      <c r="AM702" s="72"/>
    </row>
    <row r="703" spans="2:39" x14ac:dyDescent="0.35">
      <c r="B703"/>
      <c r="AI703" s="72"/>
      <c r="AJ703" s="72"/>
      <c r="AK703" s="72"/>
      <c r="AL703" s="72"/>
      <c r="AM703" s="72"/>
    </row>
    <row r="704" spans="2:39" x14ac:dyDescent="0.35">
      <c r="B704"/>
      <c r="AI704" s="72"/>
      <c r="AJ704" s="72"/>
      <c r="AK704" s="72"/>
      <c r="AL704" s="72"/>
      <c r="AM704" s="72"/>
    </row>
    <row r="705" spans="2:39" x14ac:dyDescent="0.35">
      <c r="B705"/>
      <c r="AI705" s="72"/>
      <c r="AJ705" s="72"/>
      <c r="AK705" s="72"/>
      <c r="AL705" s="72"/>
      <c r="AM705" s="72"/>
    </row>
    <row r="706" spans="2:39" x14ac:dyDescent="0.35">
      <c r="B706"/>
      <c r="AI706" s="72"/>
      <c r="AJ706" s="72"/>
      <c r="AK706" s="72"/>
      <c r="AL706" s="72"/>
      <c r="AM706" s="72"/>
    </row>
    <row r="707" spans="2:39" x14ac:dyDescent="0.35">
      <c r="B707"/>
      <c r="AI707" s="72"/>
      <c r="AJ707" s="72"/>
      <c r="AK707" s="72"/>
      <c r="AL707" s="72"/>
      <c r="AM707" s="72"/>
    </row>
    <row r="708" spans="2:39" x14ac:dyDescent="0.35">
      <c r="B708"/>
      <c r="AI708" s="72"/>
      <c r="AJ708" s="72"/>
      <c r="AK708" s="72"/>
      <c r="AL708" s="72"/>
      <c r="AM708" s="72"/>
    </row>
    <row r="709" spans="2:39" x14ac:dyDescent="0.35">
      <c r="B709"/>
      <c r="AI709" s="72"/>
      <c r="AJ709" s="72"/>
      <c r="AK709" s="72"/>
      <c r="AL709" s="72"/>
      <c r="AM709" s="72"/>
    </row>
    <row r="710" spans="2:39" x14ac:dyDescent="0.35">
      <c r="B710"/>
      <c r="AI710" s="72"/>
      <c r="AJ710" s="72"/>
      <c r="AK710" s="72"/>
      <c r="AL710" s="72"/>
      <c r="AM710" s="72"/>
    </row>
    <row r="711" spans="2:39" x14ac:dyDescent="0.35">
      <c r="B711"/>
      <c r="AI711" s="72"/>
      <c r="AJ711" s="72"/>
      <c r="AK711" s="72"/>
      <c r="AL711" s="72"/>
      <c r="AM711" s="72"/>
    </row>
    <row r="712" spans="2:39" x14ac:dyDescent="0.35">
      <c r="B712"/>
      <c r="AI712" s="72"/>
      <c r="AJ712" s="72"/>
      <c r="AK712" s="72"/>
      <c r="AL712" s="72"/>
      <c r="AM712" s="72"/>
    </row>
    <row r="713" spans="2:39" x14ac:dyDescent="0.35">
      <c r="B713"/>
      <c r="AI713" s="72"/>
      <c r="AJ713" s="72"/>
      <c r="AK713" s="72"/>
      <c r="AL713" s="72"/>
      <c r="AM713" s="72"/>
    </row>
    <row r="714" spans="2:39" x14ac:dyDescent="0.35">
      <c r="B714"/>
      <c r="AI714" s="72"/>
      <c r="AJ714" s="72"/>
      <c r="AK714" s="72"/>
      <c r="AL714" s="72"/>
      <c r="AM714" s="72"/>
    </row>
    <row r="715" spans="2:39" x14ac:dyDescent="0.35">
      <c r="B715"/>
      <c r="AI715" s="72"/>
      <c r="AJ715" s="72"/>
      <c r="AK715" s="72"/>
      <c r="AL715" s="72"/>
      <c r="AM715" s="72"/>
    </row>
    <row r="716" spans="2:39" x14ac:dyDescent="0.35">
      <c r="B716"/>
      <c r="AI716" s="72"/>
      <c r="AJ716" s="72"/>
      <c r="AK716" s="72"/>
      <c r="AL716" s="72"/>
      <c r="AM716" s="72"/>
    </row>
    <row r="717" spans="2:39" x14ac:dyDescent="0.35">
      <c r="B717"/>
      <c r="AI717" s="72"/>
      <c r="AJ717" s="72"/>
      <c r="AK717" s="72"/>
      <c r="AL717" s="72"/>
      <c r="AM717" s="72"/>
    </row>
    <row r="718" spans="2:39" x14ac:dyDescent="0.35">
      <c r="B718"/>
      <c r="AI718" s="72"/>
      <c r="AJ718" s="72"/>
      <c r="AK718" s="72"/>
      <c r="AL718" s="72"/>
      <c r="AM718" s="72"/>
    </row>
    <row r="719" spans="2:39" x14ac:dyDescent="0.35">
      <c r="B719"/>
      <c r="AI719" s="72"/>
      <c r="AJ719" s="72"/>
      <c r="AK719" s="72"/>
      <c r="AL719" s="72"/>
      <c r="AM719" s="72"/>
    </row>
    <row r="720" spans="2:39" x14ac:dyDescent="0.35">
      <c r="B720"/>
      <c r="AI720" s="72"/>
      <c r="AJ720" s="72"/>
      <c r="AK720" s="72"/>
      <c r="AL720" s="72"/>
      <c r="AM720" s="72"/>
    </row>
    <row r="721" spans="2:39" x14ac:dyDescent="0.35">
      <c r="B721"/>
      <c r="AI721" s="72"/>
      <c r="AJ721" s="72"/>
      <c r="AK721" s="72"/>
      <c r="AL721" s="72"/>
      <c r="AM721" s="72"/>
    </row>
    <row r="722" spans="2:39" x14ac:dyDescent="0.35">
      <c r="B722"/>
      <c r="AI722" s="72"/>
      <c r="AJ722" s="72"/>
      <c r="AK722" s="72"/>
      <c r="AL722" s="72"/>
      <c r="AM722" s="72"/>
    </row>
    <row r="723" spans="2:39" x14ac:dyDescent="0.35">
      <c r="B723"/>
      <c r="AI723" s="72"/>
      <c r="AJ723" s="72"/>
      <c r="AK723" s="72"/>
      <c r="AL723" s="72"/>
      <c r="AM723" s="72"/>
    </row>
    <row r="724" spans="2:39" x14ac:dyDescent="0.35">
      <c r="B724"/>
      <c r="AI724" s="72"/>
      <c r="AJ724" s="72"/>
      <c r="AK724" s="72"/>
      <c r="AL724" s="72"/>
      <c r="AM724" s="72"/>
    </row>
    <row r="725" spans="2:39" x14ac:dyDescent="0.35">
      <c r="B725"/>
      <c r="AI725" s="72"/>
      <c r="AJ725" s="72"/>
      <c r="AK725" s="72"/>
      <c r="AL725" s="72"/>
      <c r="AM725" s="72"/>
    </row>
    <row r="726" spans="2:39" x14ac:dyDescent="0.35">
      <c r="B726"/>
      <c r="AI726" s="72"/>
      <c r="AJ726" s="72"/>
      <c r="AK726" s="72"/>
      <c r="AL726" s="72"/>
      <c r="AM726" s="72"/>
    </row>
    <row r="727" spans="2:39" x14ac:dyDescent="0.35">
      <c r="B727"/>
      <c r="AI727" s="72"/>
      <c r="AJ727" s="72"/>
      <c r="AK727" s="72"/>
      <c r="AL727" s="72"/>
      <c r="AM727" s="72"/>
    </row>
    <row r="728" spans="2:39" x14ac:dyDescent="0.35">
      <c r="B728"/>
      <c r="AI728" s="72"/>
      <c r="AJ728" s="72"/>
      <c r="AK728" s="72"/>
      <c r="AL728" s="72"/>
      <c r="AM728" s="72"/>
    </row>
    <row r="729" spans="2:39" x14ac:dyDescent="0.35">
      <c r="B729"/>
      <c r="AI729" s="72"/>
      <c r="AJ729" s="72"/>
      <c r="AK729" s="72"/>
      <c r="AL729" s="72"/>
      <c r="AM729" s="72"/>
    </row>
    <row r="730" spans="2:39" x14ac:dyDescent="0.35">
      <c r="B730"/>
      <c r="AI730" s="72"/>
      <c r="AJ730" s="72"/>
      <c r="AK730" s="72"/>
      <c r="AL730" s="72"/>
      <c r="AM730" s="72"/>
    </row>
    <row r="731" spans="2:39" x14ac:dyDescent="0.35">
      <c r="B731"/>
      <c r="AI731" s="72"/>
      <c r="AJ731" s="72"/>
      <c r="AK731" s="72"/>
      <c r="AL731" s="72"/>
      <c r="AM731" s="72"/>
    </row>
    <row r="732" spans="2:39" x14ac:dyDescent="0.35">
      <c r="B732"/>
      <c r="AI732" s="72"/>
      <c r="AJ732" s="72"/>
      <c r="AK732" s="72"/>
      <c r="AL732" s="72"/>
      <c r="AM732" s="72"/>
    </row>
    <row r="733" spans="2:39" x14ac:dyDescent="0.35">
      <c r="B733"/>
      <c r="AI733" s="72"/>
      <c r="AJ733" s="72"/>
      <c r="AK733" s="72"/>
      <c r="AL733" s="72"/>
      <c r="AM733" s="72"/>
    </row>
    <row r="734" spans="2:39" x14ac:dyDescent="0.35">
      <c r="B734"/>
      <c r="AI734" s="72"/>
      <c r="AJ734" s="72"/>
      <c r="AK734" s="72"/>
      <c r="AL734" s="72"/>
      <c r="AM734" s="72"/>
    </row>
    <row r="735" spans="2:39" x14ac:dyDescent="0.35">
      <c r="B735"/>
      <c r="AI735" s="72"/>
      <c r="AJ735" s="72"/>
      <c r="AK735" s="72"/>
      <c r="AL735" s="72"/>
      <c r="AM735" s="72"/>
    </row>
    <row r="736" spans="2:39" x14ac:dyDescent="0.35">
      <c r="B736"/>
      <c r="AI736" s="72"/>
      <c r="AJ736" s="72"/>
      <c r="AK736" s="72"/>
      <c r="AL736" s="72"/>
      <c r="AM736" s="72"/>
    </row>
    <row r="737" spans="2:39" x14ac:dyDescent="0.35">
      <c r="B737"/>
      <c r="AI737" s="72"/>
      <c r="AJ737" s="72"/>
      <c r="AK737" s="72"/>
      <c r="AL737" s="72"/>
      <c r="AM737" s="72"/>
    </row>
    <row r="738" spans="2:39" x14ac:dyDescent="0.35">
      <c r="B738"/>
      <c r="AI738" s="72"/>
      <c r="AJ738" s="72"/>
      <c r="AK738" s="72"/>
      <c r="AL738" s="72"/>
      <c r="AM738" s="72"/>
    </row>
    <row r="739" spans="2:39" x14ac:dyDescent="0.35">
      <c r="B739"/>
      <c r="AI739" s="72"/>
      <c r="AJ739" s="72"/>
      <c r="AK739" s="72"/>
      <c r="AL739" s="72"/>
      <c r="AM739" s="72"/>
    </row>
    <row r="740" spans="2:39" x14ac:dyDescent="0.35">
      <c r="B740"/>
      <c r="AI740" s="72"/>
      <c r="AJ740" s="72"/>
      <c r="AK740" s="72"/>
      <c r="AL740" s="72"/>
      <c r="AM740" s="72"/>
    </row>
    <row r="741" spans="2:39" x14ac:dyDescent="0.35">
      <c r="B741"/>
      <c r="AI741" s="72"/>
      <c r="AJ741" s="72"/>
      <c r="AK741" s="72"/>
      <c r="AL741" s="72"/>
      <c r="AM741" s="72"/>
    </row>
    <row r="742" spans="2:39" x14ac:dyDescent="0.35">
      <c r="B742"/>
      <c r="AI742" s="72"/>
      <c r="AJ742" s="72"/>
      <c r="AK742" s="72"/>
      <c r="AL742" s="72"/>
      <c r="AM742" s="72"/>
    </row>
    <row r="743" spans="2:39" x14ac:dyDescent="0.35">
      <c r="B743"/>
      <c r="AI743" s="72"/>
      <c r="AJ743" s="72"/>
      <c r="AK743" s="72"/>
      <c r="AL743" s="72"/>
      <c r="AM743" s="72"/>
    </row>
    <row r="744" spans="2:39" x14ac:dyDescent="0.35">
      <c r="B744"/>
      <c r="AI744" s="72"/>
      <c r="AJ744" s="72"/>
      <c r="AK744" s="72"/>
      <c r="AL744" s="72"/>
      <c r="AM744" s="72"/>
    </row>
    <row r="745" spans="2:39" x14ac:dyDescent="0.35">
      <c r="B745"/>
      <c r="AI745" s="72"/>
      <c r="AJ745" s="72"/>
      <c r="AK745" s="72"/>
      <c r="AL745" s="72"/>
      <c r="AM745" s="72"/>
    </row>
    <row r="746" spans="2:39" x14ac:dyDescent="0.35">
      <c r="B746"/>
      <c r="AI746" s="72"/>
      <c r="AJ746" s="72"/>
      <c r="AK746" s="72"/>
      <c r="AL746" s="72"/>
      <c r="AM746" s="72"/>
    </row>
    <row r="747" spans="2:39" x14ac:dyDescent="0.35">
      <c r="B747"/>
      <c r="AI747" s="72"/>
      <c r="AJ747" s="72"/>
      <c r="AK747" s="72"/>
      <c r="AL747" s="72"/>
      <c r="AM747" s="72"/>
    </row>
    <row r="748" spans="2:39" x14ac:dyDescent="0.35">
      <c r="B748"/>
      <c r="AI748" s="72"/>
      <c r="AJ748" s="72"/>
      <c r="AK748" s="72"/>
      <c r="AL748" s="72"/>
      <c r="AM748" s="72"/>
    </row>
    <row r="749" spans="2:39" x14ac:dyDescent="0.35">
      <c r="B749"/>
      <c r="AI749" s="72"/>
      <c r="AJ749" s="72"/>
      <c r="AK749" s="72"/>
      <c r="AL749" s="72"/>
      <c r="AM749" s="72"/>
    </row>
    <row r="750" spans="2:39" x14ac:dyDescent="0.35">
      <c r="B750"/>
      <c r="AI750" s="72"/>
      <c r="AJ750" s="72"/>
      <c r="AK750" s="72"/>
      <c r="AL750" s="72"/>
      <c r="AM750" s="72"/>
    </row>
    <row r="751" spans="2:39" x14ac:dyDescent="0.35">
      <c r="B751"/>
      <c r="AI751" s="72"/>
      <c r="AJ751" s="72"/>
      <c r="AK751" s="72"/>
      <c r="AL751" s="72"/>
      <c r="AM751" s="72"/>
    </row>
    <row r="752" spans="2:39" x14ac:dyDescent="0.35">
      <c r="B752"/>
      <c r="AI752" s="72"/>
      <c r="AJ752" s="72"/>
      <c r="AK752" s="72"/>
      <c r="AL752" s="72"/>
      <c r="AM752" s="72"/>
    </row>
    <row r="753" spans="2:39" x14ac:dyDescent="0.35">
      <c r="B753"/>
      <c r="AI753" s="72"/>
      <c r="AJ753" s="72"/>
      <c r="AK753" s="72"/>
      <c r="AL753" s="72"/>
      <c r="AM753" s="72"/>
    </row>
    <row r="754" spans="2:39" x14ac:dyDescent="0.35">
      <c r="B754"/>
      <c r="AI754" s="72"/>
      <c r="AJ754" s="72"/>
      <c r="AK754" s="72"/>
      <c r="AL754" s="72"/>
      <c r="AM754" s="72"/>
    </row>
    <row r="755" spans="2:39" x14ac:dyDescent="0.35">
      <c r="B755"/>
      <c r="AI755" s="72"/>
      <c r="AJ755" s="72"/>
      <c r="AK755" s="72"/>
      <c r="AL755" s="72"/>
      <c r="AM755" s="72"/>
    </row>
    <row r="756" spans="2:39" x14ac:dyDescent="0.35">
      <c r="B756"/>
      <c r="AI756" s="72"/>
      <c r="AJ756" s="72"/>
      <c r="AK756" s="72"/>
      <c r="AL756" s="72"/>
      <c r="AM756" s="72"/>
    </row>
    <row r="757" spans="2:39" x14ac:dyDescent="0.35">
      <c r="B757"/>
      <c r="AI757" s="72"/>
      <c r="AJ757" s="72"/>
      <c r="AK757" s="72"/>
      <c r="AL757" s="72"/>
      <c r="AM757" s="72"/>
    </row>
    <row r="758" spans="2:39" x14ac:dyDescent="0.35">
      <c r="B758"/>
      <c r="AI758" s="72"/>
      <c r="AJ758" s="72"/>
      <c r="AK758" s="72"/>
      <c r="AL758" s="72"/>
      <c r="AM758" s="72"/>
    </row>
    <row r="759" spans="2:39" x14ac:dyDescent="0.35">
      <c r="B759"/>
      <c r="AI759" s="72"/>
      <c r="AJ759" s="72"/>
      <c r="AK759" s="72"/>
      <c r="AL759" s="72"/>
      <c r="AM759" s="72"/>
    </row>
    <row r="760" spans="2:39" x14ac:dyDescent="0.35">
      <c r="B760"/>
      <c r="AI760" s="72"/>
      <c r="AJ760" s="72"/>
      <c r="AK760" s="72"/>
      <c r="AL760" s="72"/>
      <c r="AM760" s="72"/>
    </row>
    <row r="761" spans="2:39" x14ac:dyDescent="0.35">
      <c r="B761"/>
      <c r="AI761" s="72"/>
      <c r="AJ761" s="72"/>
      <c r="AK761" s="72"/>
      <c r="AL761" s="72"/>
      <c r="AM761" s="72"/>
    </row>
    <row r="762" spans="2:39" x14ac:dyDescent="0.35">
      <c r="B762"/>
      <c r="AI762" s="72"/>
      <c r="AJ762" s="72"/>
      <c r="AK762" s="72"/>
      <c r="AL762" s="72"/>
      <c r="AM762" s="72"/>
    </row>
    <row r="763" spans="2:39" x14ac:dyDescent="0.35">
      <c r="B763"/>
      <c r="AI763" s="72"/>
      <c r="AJ763" s="72"/>
      <c r="AK763" s="72"/>
      <c r="AL763" s="72"/>
      <c r="AM763" s="72"/>
    </row>
    <row r="764" spans="2:39" x14ac:dyDescent="0.35">
      <c r="B764"/>
      <c r="AI764" s="72"/>
      <c r="AJ764" s="72"/>
      <c r="AK764" s="72"/>
      <c r="AL764" s="72"/>
      <c r="AM764" s="72"/>
    </row>
    <row r="765" spans="2:39" x14ac:dyDescent="0.35">
      <c r="B765"/>
      <c r="AI765" s="72"/>
      <c r="AJ765" s="72"/>
      <c r="AK765" s="72"/>
      <c r="AL765" s="72"/>
      <c r="AM765" s="72"/>
    </row>
    <row r="766" spans="2:39" x14ac:dyDescent="0.35">
      <c r="B766"/>
      <c r="AI766" s="72"/>
      <c r="AJ766" s="72"/>
      <c r="AK766" s="72"/>
      <c r="AL766" s="72"/>
      <c r="AM766" s="72"/>
    </row>
    <row r="767" spans="2:39" x14ac:dyDescent="0.35">
      <c r="B767"/>
      <c r="AI767" s="72"/>
      <c r="AJ767" s="72"/>
      <c r="AK767" s="72"/>
      <c r="AL767" s="72"/>
      <c r="AM767" s="72"/>
    </row>
    <row r="768" spans="2:39" x14ac:dyDescent="0.35">
      <c r="B768"/>
      <c r="AI768" s="72"/>
      <c r="AJ768" s="72"/>
      <c r="AK768" s="72"/>
      <c r="AL768" s="72"/>
      <c r="AM768" s="72"/>
    </row>
    <row r="769" spans="2:39" x14ac:dyDescent="0.35">
      <c r="B769"/>
      <c r="AI769" s="72"/>
      <c r="AJ769" s="72"/>
      <c r="AK769" s="72"/>
      <c r="AL769" s="72"/>
      <c r="AM769" s="72"/>
    </row>
    <row r="770" spans="2:39" x14ac:dyDescent="0.35">
      <c r="B770"/>
      <c r="AI770" s="72"/>
      <c r="AJ770" s="72"/>
      <c r="AK770" s="72"/>
      <c r="AL770" s="72"/>
      <c r="AM770" s="72"/>
    </row>
    <row r="771" spans="2:39" x14ac:dyDescent="0.35">
      <c r="B771"/>
      <c r="AI771" s="72"/>
      <c r="AJ771" s="72"/>
      <c r="AK771" s="72"/>
      <c r="AL771" s="72"/>
      <c r="AM771" s="72"/>
    </row>
    <row r="772" spans="2:39" x14ac:dyDescent="0.35">
      <c r="B772"/>
      <c r="AI772" s="72"/>
      <c r="AJ772" s="72"/>
      <c r="AK772" s="72"/>
      <c r="AL772" s="72"/>
      <c r="AM772" s="72"/>
    </row>
    <row r="773" spans="2:39" x14ac:dyDescent="0.35">
      <c r="B773"/>
      <c r="AI773" s="72"/>
      <c r="AJ773" s="72"/>
      <c r="AK773" s="72"/>
      <c r="AL773" s="72"/>
      <c r="AM773" s="72"/>
    </row>
    <row r="774" spans="2:39" x14ac:dyDescent="0.35">
      <c r="B774"/>
      <c r="AI774" s="72"/>
      <c r="AJ774" s="72"/>
      <c r="AK774" s="72"/>
      <c r="AL774" s="72"/>
      <c r="AM774" s="72"/>
    </row>
    <row r="775" spans="2:39" x14ac:dyDescent="0.35">
      <c r="B775"/>
      <c r="AI775" s="72"/>
      <c r="AJ775" s="72"/>
      <c r="AK775" s="72"/>
      <c r="AL775" s="72"/>
      <c r="AM775" s="72"/>
    </row>
    <row r="776" spans="2:39" x14ac:dyDescent="0.35">
      <c r="B776"/>
      <c r="AI776" s="72"/>
      <c r="AJ776" s="72"/>
      <c r="AK776" s="72"/>
      <c r="AL776" s="72"/>
      <c r="AM776" s="72"/>
    </row>
    <row r="777" spans="2:39" x14ac:dyDescent="0.35">
      <c r="B777"/>
      <c r="AI777" s="72"/>
      <c r="AJ777" s="72"/>
      <c r="AK777" s="72"/>
      <c r="AL777" s="72"/>
      <c r="AM777" s="72"/>
    </row>
    <row r="778" spans="2:39" x14ac:dyDescent="0.35">
      <c r="B778"/>
      <c r="AI778" s="72"/>
      <c r="AJ778" s="72"/>
      <c r="AK778" s="72"/>
      <c r="AL778" s="72"/>
      <c r="AM778" s="72"/>
    </row>
    <row r="779" spans="2:39" x14ac:dyDescent="0.35">
      <c r="B779"/>
      <c r="AI779" s="72"/>
      <c r="AJ779" s="72"/>
      <c r="AK779" s="72"/>
      <c r="AL779" s="72"/>
      <c r="AM779" s="72"/>
    </row>
    <row r="780" spans="2:39" x14ac:dyDescent="0.35">
      <c r="B780"/>
      <c r="AI780" s="72"/>
      <c r="AJ780" s="72"/>
      <c r="AK780" s="72"/>
      <c r="AL780" s="72"/>
      <c r="AM780" s="72"/>
    </row>
    <row r="781" spans="2:39" x14ac:dyDescent="0.35">
      <c r="B781"/>
      <c r="AI781" s="72"/>
      <c r="AJ781" s="72"/>
      <c r="AK781" s="72"/>
      <c r="AL781" s="72"/>
      <c r="AM781" s="72"/>
    </row>
    <row r="782" spans="2:39" x14ac:dyDescent="0.35">
      <c r="B782"/>
      <c r="AI782" s="72"/>
      <c r="AJ782" s="72"/>
      <c r="AK782" s="72"/>
      <c r="AL782" s="72"/>
      <c r="AM782" s="72"/>
    </row>
    <row r="783" spans="2:39" x14ac:dyDescent="0.35">
      <c r="B783"/>
      <c r="AI783" s="72"/>
      <c r="AJ783" s="72"/>
      <c r="AK783" s="72"/>
      <c r="AL783" s="72"/>
      <c r="AM783" s="72"/>
    </row>
    <row r="784" spans="2:39" x14ac:dyDescent="0.35">
      <c r="B784"/>
      <c r="AI784" s="72"/>
      <c r="AJ784" s="72"/>
      <c r="AK784" s="72"/>
      <c r="AL784" s="72"/>
      <c r="AM784" s="72"/>
    </row>
    <row r="785" spans="2:39" x14ac:dyDescent="0.35">
      <c r="B785"/>
      <c r="AI785" s="72"/>
      <c r="AJ785" s="72"/>
      <c r="AK785" s="72"/>
      <c r="AL785" s="72"/>
      <c r="AM785" s="72"/>
    </row>
    <row r="786" spans="2:39" x14ac:dyDescent="0.35">
      <c r="B786"/>
      <c r="AI786" s="72"/>
      <c r="AJ786" s="72"/>
      <c r="AK786" s="72"/>
      <c r="AL786" s="72"/>
      <c r="AM786" s="72"/>
    </row>
    <row r="787" spans="2:39" x14ac:dyDescent="0.35">
      <c r="B787"/>
      <c r="AI787" s="72"/>
      <c r="AJ787" s="72"/>
      <c r="AK787" s="72"/>
      <c r="AL787" s="72"/>
      <c r="AM787" s="72"/>
    </row>
    <row r="788" spans="2:39" x14ac:dyDescent="0.35">
      <c r="B788"/>
      <c r="AI788" s="72"/>
      <c r="AJ788" s="72"/>
      <c r="AK788" s="72"/>
      <c r="AL788" s="72"/>
      <c r="AM788" s="72"/>
    </row>
    <row r="789" spans="2:39" x14ac:dyDescent="0.35">
      <c r="B789"/>
      <c r="AI789" s="72"/>
      <c r="AJ789" s="72"/>
      <c r="AK789" s="72"/>
      <c r="AL789" s="72"/>
      <c r="AM789" s="72"/>
    </row>
    <row r="790" spans="2:39" x14ac:dyDescent="0.35">
      <c r="B790"/>
      <c r="AI790" s="72"/>
      <c r="AJ790" s="72"/>
      <c r="AK790" s="72"/>
      <c r="AL790" s="72"/>
      <c r="AM790" s="72"/>
    </row>
    <row r="791" spans="2:39" x14ac:dyDescent="0.35">
      <c r="B791"/>
      <c r="AI791" s="72"/>
      <c r="AJ791" s="72"/>
      <c r="AK791" s="72"/>
      <c r="AL791" s="72"/>
      <c r="AM791" s="72"/>
    </row>
    <row r="792" spans="2:39" x14ac:dyDescent="0.35">
      <c r="B792"/>
      <c r="AI792" s="72"/>
      <c r="AJ792" s="72"/>
      <c r="AK792" s="72"/>
      <c r="AL792" s="72"/>
      <c r="AM792" s="72"/>
    </row>
    <row r="793" spans="2:39" x14ac:dyDescent="0.35">
      <c r="B793"/>
      <c r="AI793" s="72"/>
      <c r="AJ793" s="72"/>
      <c r="AK793" s="72"/>
      <c r="AL793" s="72"/>
      <c r="AM793" s="72"/>
    </row>
    <row r="794" spans="2:39" x14ac:dyDescent="0.35">
      <c r="B794"/>
      <c r="AI794" s="72"/>
      <c r="AJ794" s="72"/>
      <c r="AK794" s="72"/>
      <c r="AL794" s="72"/>
      <c r="AM794" s="72"/>
    </row>
    <row r="795" spans="2:39" x14ac:dyDescent="0.35">
      <c r="B795"/>
      <c r="AI795" s="72"/>
      <c r="AJ795" s="72"/>
      <c r="AK795" s="72"/>
      <c r="AL795" s="72"/>
      <c r="AM795" s="72"/>
    </row>
    <row r="796" spans="2:39" x14ac:dyDescent="0.35">
      <c r="B796"/>
      <c r="AI796" s="72"/>
      <c r="AJ796" s="72"/>
      <c r="AK796" s="72"/>
      <c r="AL796" s="72"/>
      <c r="AM796" s="72"/>
    </row>
    <row r="797" spans="2:39" x14ac:dyDescent="0.35">
      <c r="B797"/>
      <c r="AI797" s="72"/>
      <c r="AJ797" s="72"/>
      <c r="AK797" s="72"/>
      <c r="AL797" s="72"/>
      <c r="AM797" s="72"/>
    </row>
    <row r="798" spans="2:39" x14ac:dyDescent="0.35">
      <c r="B798"/>
      <c r="AI798" s="72"/>
      <c r="AJ798" s="72"/>
      <c r="AK798" s="72"/>
      <c r="AL798" s="72"/>
      <c r="AM798" s="72"/>
    </row>
    <row r="799" spans="2:39" x14ac:dyDescent="0.35">
      <c r="B799"/>
      <c r="AI799" s="72"/>
      <c r="AJ799" s="72"/>
      <c r="AK799" s="72"/>
      <c r="AL799" s="72"/>
      <c r="AM799" s="72"/>
    </row>
    <row r="800" spans="2:39" x14ac:dyDescent="0.35">
      <c r="B800"/>
      <c r="AI800" s="72"/>
      <c r="AJ800" s="72"/>
      <c r="AK800" s="72"/>
      <c r="AL800" s="72"/>
      <c r="AM800" s="72"/>
    </row>
    <row r="801" spans="2:39" x14ac:dyDescent="0.35">
      <c r="B801"/>
      <c r="AI801" s="72"/>
      <c r="AJ801" s="72"/>
      <c r="AK801" s="72"/>
      <c r="AL801" s="72"/>
      <c r="AM801" s="72"/>
    </row>
    <row r="802" spans="2:39" x14ac:dyDescent="0.35">
      <c r="B802"/>
      <c r="AI802" s="72"/>
      <c r="AJ802" s="72"/>
      <c r="AK802" s="72"/>
      <c r="AL802" s="72"/>
      <c r="AM802" s="72"/>
    </row>
    <row r="803" spans="2:39" x14ac:dyDescent="0.35">
      <c r="B803"/>
      <c r="AI803" s="72"/>
      <c r="AJ803" s="72"/>
      <c r="AK803" s="72"/>
      <c r="AL803" s="72"/>
      <c r="AM803" s="72"/>
    </row>
    <row r="804" spans="2:39" x14ac:dyDescent="0.35">
      <c r="B804"/>
      <c r="AI804" s="72"/>
      <c r="AJ804" s="72"/>
      <c r="AK804" s="72"/>
      <c r="AL804" s="72"/>
      <c r="AM804" s="72"/>
    </row>
    <row r="805" spans="2:39" x14ac:dyDescent="0.35">
      <c r="B805"/>
      <c r="AI805" s="72"/>
      <c r="AJ805" s="72"/>
      <c r="AK805" s="72"/>
      <c r="AL805" s="72"/>
      <c r="AM805" s="72"/>
    </row>
    <row r="806" spans="2:39" x14ac:dyDescent="0.35">
      <c r="B806"/>
      <c r="AI806" s="72"/>
      <c r="AJ806" s="72"/>
      <c r="AK806" s="72"/>
      <c r="AL806" s="72"/>
      <c r="AM806" s="72"/>
    </row>
    <row r="807" spans="2:39" x14ac:dyDescent="0.35">
      <c r="B807"/>
      <c r="AI807" s="72"/>
      <c r="AJ807" s="72"/>
      <c r="AK807" s="72"/>
      <c r="AL807" s="72"/>
      <c r="AM807" s="72"/>
    </row>
    <row r="808" spans="2:39" x14ac:dyDescent="0.35">
      <c r="B808"/>
      <c r="AI808" s="72"/>
      <c r="AJ808" s="72"/>
      <c r="AK808" s="72"/>
      <c r="AL808" s="72"/>
      <c r="AM808" s="72"/>
    </row>
    <row r="809" spans="2:39" x14ac:dyDescent="0.35">
      <c r="B809"/>
      <c r="AI809" s="72"/>
      <c r="AJ809" s="72"/>
      <c r="AK809" s="72"/>
      <c r="AL809" s="72"/>
      <c r="AM809" s="72"/>
    </row>
    <row r="810" spans="2:39" x14ac:dyDescent="0.35">
      <c r="B810"/>
      <c r="AI810" s="72"/>
      <c r="AJ810" s="72"/>
      <c r="AK810" s="72"/>
      <c r="AL810" s="72"/>
      <c r="AM810" s="72"/>
    </row>
    <row r="811" spans="2:39" x14ac:dyDescent="0.35">
      <c r="B811"/>
      <c r="AI811" s="72"/>
      <c r="AJ811" s="72"/>
      <c r="AK811" s="72"/>
      <c r="AL811" s="72"/>
      <c r="AM811" s="72"/>
    </row>
    <row r="812" spans="2:39" x14ac:dyDescent="0.35">
      <c r="B812"/>
      <c r="AI812" s="72"/>
      <c r="AJ812" s="72"/>
      <c r="AK812" s="72"/>
      <c r="AL812" s="72"/>
      <c r="AM812" s="72"/>
    </row>
    <row r="813" spans="2:39" x14ac:dyDescent="0.35">
      <c r="B813"/>
      <c r="AI813" s="72"/>
      <c r="AJ813" s="72"/>
      <c r="AK813" s="72"/>
      <c r="AL813" s="72"/>
      <c r="AM813" s="72"/>
    </row>
    <row r="814" spans="2:39" x14ac:dyDescent="0.35">
      <c r="B814"/>
      <c r="AI814" s="72"/>
      <c r="AJ814" s="72"/>
      <c r="AK814" s="72"/>
      <c r="AL814" s="72"/>
      <c r="AM814" s="72"/>
    </row>
    <row r="815" spans="2:39" x14ac:dyDescent="0.35">
      <c r="B815"/>
      <c r="AI815" s="72"/>
      <c r="AJ815" s="72"/>
      <c r="AK815" s="72"/>
      <c r="AL815" s="72"/>
      <c r="AM815" s="72"/>
    </row>
    <row r="816" spans="2:39" x14ac:dyDescent="0.35">
      <c r="B816"/>
      <c r="AI816" s="72"/>
      <c r="AJ816" s="72"/>
      <c r="AK816" s="72"/>
      <c r="AL816" s="72"/>
      <c r="AM816" s="72"/>
    </row>
    <row r="817" spans="2:39" x14ac:dyDescent="0.35">
      <c r="B817"/>
      <c r="AI817" s="72"/>
      <c r="AJ817" s="72"/>
      <c r="AK817" s="72"/>
      <c r="AL817" s="72"/>
      <c r="AM817" s="72"/>
    </row>
    <row r="818" spans="2:39" x14ac:dyDescent="0.35">
      <c r="B818"/>
      <c r="AI818" s="72"/>
      <c r="AJ818" s="72"/>
      <c r="AK818" s="72"/>
      <c r="AL818" s="72"/>
      <c r="AM818" s="72"/>
    </row>
    <row r="819" spans="2:39" x14ac:dyDescent="0.35">
      <c r="B819"/>
      <c r="AI819" s="72"/>
      <c r="AJ819" s="72"/>
      <c r="AK819" s="72"/>
      <c r="AL819" s="72"/>
      <c r="AM819" s="72"/>
    </row>
    <row r="820" spans="2:39" x14ac:dyDescent="0.35">
      <c r="B820"/>
      <c r="AI820" s="72"/>
      <c r="AJ820" s="72"/>
      <c r="AK820" s="72"/>
      <c r="AL820" s="72"/>
      <c r="AM820" s="72"/>
    </row>
    <row r="821" spans="2:39" x14ac:dyDescent="0.35">
      <c r="B821"/>
      <c r="AI821" s="72"/>
      <c r="AJ821" s="72"/>
      <c r="AK821" s="72"/>
      <c r="AL821" s="72"/>
      <c r="AM821" s="72"/>
    </row>
    <row r="822" spans="2:39" x14ac:dyDescent="0.35">
      <c r="B822"/>
      <c r="AI822" s="72"/>
      <c r="AJ822" s="72"/>
      <c r="AK822" s="72"/>
      <c r="AL822" s="72"/>
      <c r="AM822" s="72"/>
    </row>
    <row r="823" spans="2:39" x14ac:dyDescent="0.35">
      <c r="B823"/>
      <c r="AI823" s="72"/>
      <c r="AJ823" s="72"/>
      <c r="AK823" s="72"/>
      <c r="AL823" s="72"/>
      <c r="AM823" s="72"/>
    </row>
    <row r="824" spans="2:39" x14ac:dyDescent="0.35">
      <c r="B824"/>
      <c r="AI824" s="72"/>
      <c r="AJ824" s="72"/>
      <c r="AK824" s="72"/>
      <c r="AL824" s="72"/>
      <c r="AM824" s="72"/>
    </row>
    <row r="825" spans="2:39" x14ac:dyDescent="0.35">
      <c r="B825"/>
      <c r="AI825" s="72"/>
      <c r="AJ825" s="72"/>
      <c r="AK825" s="72"/>
      <c r="AL825" s="72"/>
      <c r="AM825" s="72"/>
    </row>
    <row r="826" spans="2:39" x14ac:dyDescent="0.35">
      <c r="B826"/>
      <c r="AI826" s="72"/>
      <c r="AJ826" s="72"/>
      <c r="AK826" s="72"/>
      <c r="AL826" s="72"/>
      <c r="AM826" s="72"/>
    </row>
    <row r="827" spans="2:39" x14ac:dyDescent="0.35">
      <c r="B827"/>
      <c r="AI827" s="72"/>
      <c r="AJ827" s="72"/>
      <c r="AK827" s="72"/>
      <c r="AL827" s="72"/>
      <c r="AM827" s="72"/>
    </row>
    <row r="828" spans="2:39" x14ac:dyDescent="0.35">
      <c r="B828"/>
      <c r="AI828" s="72"/>
      <c r="AJ828" s="72"/>
      <c r="AK828" s="72"/>
      <c r="AL828" s="72"/>
      <c r="AM828" s="72"/>
    </row>
    <row r="829" spans="2:39" x14ac:dyDescent="0.35">
      <c r="B829"/>
      <c r="AI829" s="72"/>
      <c r="AJ829" s="72"/>
      <c r="AK829" s="72"/>
      <c r="AL829" s="72"/>
      <c r="AM829" s="72"/>
    </row>
    <row r="830" spans="2:39" x14ac:dyDescent="0.35">
      <c r="B830"/>
      <c r="AI830" s="72"/>
      <c r="AJ830" s="72"/>
      <c r="AK830" s="72"/>
      <c r="AL830" s="72"/>
      <c r="AM830" s="72"/>
    </row>
    <row r="831" spans="2:39" x14ac:dyDescent="0.35">
      <c r="B831"/>
      <c r="AI831" s="72"/>
      <c r="AJ831" s="72"/>
      <c r="AK831" s="72"/>
      <c r="AL831" s="72"/>
      <c r="AM831" s="72"/>
    </row>
    <row r="832" spans="2:39" x14ac:dyDescent="0.35">
      <c r="B832"/>
      <c r="AI832" s="72"/>
      <c r="AJ832" s="72"/>
      <c r="AK832" s="72"/>
      <c r="AL832" s="72"/>
      <c r="AM832" s="72"/>
    </row>
    <row r="833" spans="2:39" x14ac:dyDescent="0.35">
      <c r="B833"/>
      <c r="AI833" s="72"/>
      <c r="AJ833" s="72"/>
      <c r="AK833" s="72"/>
      <c r="AL833" s="72"/>
      <c r="AM833" s="72"/>
    </row>
    <row r="834" spans="2:39" x14ac:dyDescent="0.35">
      <c r="B834"/>
      <c r="AI834" s="72"/>
      <c r="AJ834" s="72"/>
      <c r="AK834" s="72"/>
      <c r="AL834" s="72"/>
      <c r="AM834" s="72"/>
    </row>
    <row r="835" spans="2:39" x14ac:dyDescent="0.35">
      <c r="B835"/>
      <c r="AI835" s="72"/>
      <c r="AJ835" s="72"/>
      <c r="AK835" s="72"/>
      <c r="AL835" s="72"/>
      <c r="AM835" s="72"/>
    </row>
    <row r="836" spans="2:39" x14ac:dyDescent="0.35">
      <c r="B836"/>
      <c r="AI836" s="72"/>
      <c r="AJ836" s="72"/>
      <c r="AK836" s="72"/>
      <c r="AL836" s="72"/>
      <c r="AM836" s="72"/>
    </row>
    <row r="837" spans="2:39" x14ac:dyDescent="0.35">
      <c r="B837"/>
      <c r="AI837" s="72"/>
      <c r="AJ837" s="72"/>
      <c r="AK837" s="72"/>
      <c r="AL837" s="72"/>
      <c r="AM837" s="72"/>
    </row>
    <row r="838" spans="2:39" x14ac:dyDescent="0.35">
      <c r="B838"/>
      <c r="AI838" s="72"/>
      <c r="AJ838" s="72"/>
      <c r="AK838" s="72"/>
      <c r="AL838" s="72"/>
      <c r="AM838" s="72"/>
    </row>
    <row r="839" spans="2:39" x14ac:dyDescent="0.35">
      <c r="B839"/>
      <c r="AI839" s="72"/>
      <c r="AJ839" s="72"/>
      <c r="AK839" s="72"/>
      <c r="AL839" s="72"/>
      <c r="AM839" s="72"/>
    </row>
    <row r="840" spans="2:39" x14ac:dyDescent="0.35">
      <c r="B840"/>
      <c r="AI840" s="72"/>
      <c r="AJ840" s="72"/>
      <c r="AK840" s="72"/>
      <c r="AL840" s="72"/>
      <c r="AM840" s="72"/>
    </row>
    <row r="841" spans="2:39" x14ac:dyDescent="0.35">
      <c r="B841"/>
      <c r="AI841" s="72"/>
      <c r="AJ841" s="72"/>
      <c r="AK841" s="72"/>
      <c r="AL841" s="72"/>
      <c r="AM841" s="72"/>
    </row>
    <row r="842" spans="2:39" x14ac:dyDescent="0.35">
      <c r="B842"/>
      <c r="AI842" s="72"/>
      <c r="AJ842" s="72"/>
      <c r="AK842" s="72"/>
      <c r="AL842" s="72"/>
      <c r="AM842" s="72"/>
    </row>
    <row r="843" spans="2:39" x14ac:dyDescent="0.35">
      <c r="B843"/>
      <c r="AI843" s="72"/>
      <c r="AJ843" s="72"/>
      <c r="AK843" s="72"/>
      <c r="AL843" s="72"/>
      <c r="AM843" s="72"/>
    </row>
    <row r="844" spans="2:39" x14ac:dyDescent="0.35">
      <c r="B844"/>
      <c r="AI844" s="72"/>
      <c r="AJ844" s="72"/>
      <c r="AK844" s="72"/>
      <c r="AL844" s="72"/>
      <c r="AM844" s="72"/>
    </row>
    <row r="845" spans="2:39" x14ac:dyDescent="0.35">
      <c r="B845"/>
      <c r="AI845" s="72"/>
      <c r="AJ845" s="72"/>
      <c r="AK845" s="72"/>
      <c r="AL845" s="72"/>
      <c r="AM845" s="72"/>
    </row>
    <row r="846" spans="2:39" x14ac:dyDescent="0.35">
      <c r="B846"/>
      <c r="AI846" s="72"/>
      <c r="AJ846" s="72"/>
      <c r="AK846" s="72"/>
      <c r="AL846" s="72"/>
      <c r="AM846" s="72"/>
    </row>
    <row r="847" spans="2:39" x14ac:dyDescent="0.35">
      <c r="B847"/>
      <c r="AI847" s="72"/>
      <c r="AJ847" s="72"/>
      <c r="AK847" s="72"/>
      <c r="AL847" s="72"/>
      <c r="AM847" s="72"/>
    </row>
    <row r="848" spans="2:39" x14ac:dyDescent="0.35">
      <c r="B848"/>
      <c r="AI848" s="72"/>
      <c r="AJ848" s="72"/>
      <c r="AK848" s="72"/>
      <c r="AL848" s="72"/>
      <c r="AM848" s="72"/>
    </row>
    <row r="849" spans="2:39" x14ac:dyDescent="0.35">
      <c r="B849"/>
      <c r="AI849" s="72"/>
      <c r="AJ849" s="72"/>
      <c r="AK849" s="72"/>
      <c r="AL849" s="72"/>
      <c r="AM849" s="72"/>
    </row>
    <row r="850" spans="2:39" x14ac:dyDescent="0.35">
      <c r="B850"/>
      <c r="AI850" s="72"/>
      <c r="AJ850" s="72"/>
      <c r="AK850" s="72"/>
      <c r="AL850" s="72"/>
      <c r="AM850" s="72"/>
    </row>
    <row r="851" spans="2:39" x14ac:dyDescent="0.35">
      <c r="B851"/>
      <c r="AI851" s="72"/>
      <c r="AJ851" s="72"/>
      <c r="AK851" s="72"/>
      <c r="AL851" s="72"/>
      <c r="AM851" s="72"/>
    </row>
    <row r="852" spans="2:39" x14ac:dyDescent="0.35">
      <c r="B852"/>
      <c r="AI852" s="72"/>
      <c r="AJ852" s="72"/>
      <c r="AK852" s="72"/>
      <c r="AL852" s="72"/>
      <c r="AM852" s="72"/>
    </row>
    <row r="853" spans="2:39" x14ac:dyDescent="0.35">
      <c r="B853"/>
      <c r="AI853" s="72"/>
      <c r="AJ853" s="72"/>
      <c r="AK853" s="72"/>
      <c r="AL853" s="72"/>
      <c r="AM853" s="72"/>
    </row>
    <row r="854" spans="2:39" x14ac:dyDescent="0.35">
      <c r="B854"/>
      <c r="AI854" s="72"/>
      <c r="AJ854" s="72"/>
      <c r="AK854" s="72"/>
      <c r="AL854" s="72"/>
      <c r="AM854" s="72"/>
    </row>
    <row r="855" spans="2:39" x14ac:dyDescent="0.35">
      <c r="B855"/>
      <c r="AI855" s="72"/>
      <c r="AJ855" s="72"/>
      <c r="AK855" s="72"/>
      <c r="AL855" s="72"/>
      <c r="AM855" s="72"/>
    </row>
    <row r="856" spans="2:39" x14ac:dyDescent="0.35">
      <c r="B856"/>
      <c r="AI856" s="72"/>
      <c r="AJ856" s="72"/>
      <c r="AK856" s="72"/>
      <c r="AL856" s="72"/>
      <c r="AM856" s="72"/>
    </row>
    <row r="857" spans="2:39" x14ac:dyDescent="0.35">
      <c r="B857"/>
      <c r="AI857" s="72"/>
      <c r="AJ857" s="72"/>
      <c r="AK857" s="72"/>
      <c r="AL857" s="72"/>
      <c r="AM857" s="72"/>
    </row>
    <row r="858" spans="2:39" x14ac:dyDescent="0.35">
      <c r="B858"/>
      <c r="AI858" s="72"/>
      <c r="AJ858" s="72"/>
      <c r="AK858" s="72"/>
      <c r="AL858" s="72"/>
      <c r="AM858" s="72"/>
    </row>
    <row r="859" spans="2:39" x14ac:dyDescent="0.35">
      <c r="B859"/>
      <c r="AI859" s="72"/>
      <c r="AJ859" s="72"/>
      <c r="AK859" s="72"/>
      <c r="AL859" s="72"/>
      <c r="AM859" s="72"/>
    </row>
    <row r="860" spans="2:39" x14ac:dyDescent="0.35">
      <c r="B860"/>
      <c r="AI860" s="72"/>
      <c r="AJ860" s="72"/>
      <c r="AK860" s="72"/>
      <c r="AL860" s="72"/>
      <c r="AM860" s="72"/>
    </row>
    <row r="861" spans="2:39" x14ac:dyDescent="0.35">
      <c r="B861"/>
      <c r="AI861" s="72"/>
      <c r="AJ861" s="72"/>
      <c r="AK861" s="72"/>
      <c r="AL861" s="72"/>
      <c r="AM861" s="72"/>
    </row>
    <row r="862" spans="2:39" x14ac:dyDescent="0.35">
      <c r="B862"/>
      <c r="AI862" s="72"/>
      <c r="AJ862" s="72"/>
      <c r="AK862" s="72"/>
      <c r="AL862" s="72"/>
      <c r="AM862" s="72"/>
    </row>
    <row r="863" spans="2:39" x14ac:dyDescent="0.35">
      <c r="B863"/>
      <c r="AI863" s="72"/>
      <c r="AJ863" s="72"/>
      <c r="AK863" s="72"/>
      <c r="AL863" s="72"/>
      <c r="AM863" s="72"/>
    </row>
    <row r="864" spans="2:39" x14ac:dyDescent="0.35">
      <c r="B864"/>
      <c r="AI864" s="72"/>
      <c r="AJ864" s="72"/>
      <c r="AK864" s="72"/>
      <c r="AL864" s="72"/>
      <c r="AM864" s="72"/>
    </row>
    <row r="865" spans="2:39" x14ac:dyDescent="0.35">
      <c r="B865"/>
      <c r="AI865" s="72"/>
      <c r="AJ865" s="72"/>
      <c r="AK865" s="72"/>
      <c r="AL865" s="72"/>
      <c r="AM865" s="72"/>
    </row>
    <row r="866" spans="2:39" x14ac:dyDescent="0.35">
      <c r="B866"/>
      <c r="AI866" s="72"/>
      <c r="AJ866" s="72"/>
      <c r="AK866" s="72"/>
      <c r="AL866" s="72"/>
      <c r="AM866" s="72"/>
    </row>
    <row r="867" spans="2:39" x14ac:dyDescent="0.35">
      <c r="B867"/>
      <c r="AI867" s="72"/>
      <c r="AJ867" s="72"/>
      <c r="AK867" s="72"/>
      <c r="AL867" s="72"/>
      <c r="AM867" s="72"/>
    </row>
    <row r="868" spans="2:39" x14ac:dyDescent="0.35">
      <c r="B868"/>
      <c r="AI868" s="72"/>
      <c r="AJ868" s="72"/>
      <c r="AK868" s="72"/>
      <c r="AL868" s="72"/>
      <c r="AM868" s="72"/>
    </row>
    <row r="869" spans="2:39" x14ac:dyDescent="0.35">
      <c r="B869"/>
      <c r="AI869" s="72"/>
      <c r="AJ869" s="72"/>
      <c r="AK869" s="72"/>
      <c r="AL869" s="72"/>
      <c r="AM869" s="72"/>
    </row>
    <row r="870" spans="2:39" x14ac:dyDescent="0.35">
      <c r="B870"/>
      <c r="AI870" s="72"/>
      <c r="AJ870" s="72"/>
      <c r="AK870" s="72"/>
      <c r="AL870" s="72"/>
      <c r="AM870" s="72"/>
    </row>
    <row r="871" spans="2:39" x14ac:dyDescent="0.35">
      <c r="B871"/>
      <c r="AI871" s="72"/>
      <c r="AJ871" s="72"/>
      <c r="AK871" s="72"/>
      <c r="AL871" s="72"/>
      <c r="AM871" s="72"/>
    </row>
    <row r="872" spans="2:39" x14ac:dyDescent="0.35">
      <c r="B872"/>
      <c r="AI872" s="72"/>
      <c r="AJ872" s="72"/>
      <c r="AK872" s="72"/>
      <c r="AL872" s="72"/>
      <c r="AM872" s="72"/>
    </row>
    <row r="873" spans="2:39" x14ac:dyDescent="0.35">
      <c r="B873"/>
      <c r="AI873" s="72"/>
      <c r="AJ873" s="72"/>
      <c r="AK873" s="72"/>
      <c r="AL873" s="72"/>
      <c r="AM873" s="72"/>
    </row>
    <row r="874" spans="2:39" x14ac:dyDescent="0.35">
      <c r="B874"/>
      <c r="AI874" s="72"/>
      <c r="AJ874" s="72"/>
      <c r="AK874" s="72"/>
      <c r="AL874" s="72"/>
      <c r="AM874" s="72"/>
    </row>
    <row r="875" spans="2:39" x14ac:dyDescent="0.35">
      <c r="B875"/>
      <c r="AI875" s="72"/>
      <c r="AJ875" s="72"/>
      <c r="AK875" s="72"/>
      <c r="AL875" s="72"/>
      <c r="AM875" s="72"/>
    </row>
    <row r="876" spans="2:39" x14ac:dyDescent="0.35">
      <c r="B876"/>
      <c r="AI876" s="72"/>
      <c r="AJ876" s="72"/>
      <c r="AK876" s="72"/>
      <c r="AL876" s="72"/>
      <c r="AM876" s="72"/>
    </row>
    <row r="877" spans="2:39" x14ac:dyDescent="0.35">
      <c r="B877"/>
      <c r="AI877" s="72"/>
      <c r="AJ877" s="72"/>
      <c r="AK877" s="72"/>
      <c r="AL877" s="72"/>
      <c r="AM877" s="72"/>
    </row>
    <row r="878" spans="2:39" x14ac:dyDescent="0.35">
      <c r="B878"/>
      <c r="AI878" s="72"/>
      <c r="AJ878" s="72"/>
      <c r="AK878" s="72"/>
      <c r="AL878" s="72"/>
      <c r="AM878" s="72"/>
    </row>
    <row r="879" spans="2:39" x14ac:dyDescent="0.35">
      <c r="B879"/>
      <c r="AI879" s="72"/>
      <c r="AJ879" s="72"/>
      <c r="AK879" s="72"/>
      <c r="AL879" s="72"/>
      <c r="AM879" s="72"/>
    </row>
    <row r="880" spans="2:39" x14ac:dyDescent="0.35">
      <c r="B880"/>
      <c r="AI880" s="72"/>
      <c r="AJ880" s="72"/>
      <c r="AK880" s="72"/>
      <c r="AL880" s="72"/>
      <c r="AM880" s="72"/>
    </row>
    <row r="881" spans="2:39" x14ac:dyDescent="0.35">
      <c r="B881"/>
      <c r="AI881" s="72"/>
      <c r="AJ881" s="72"/>
      <c r="AK881" s="72"/>
      <c r="AL881" s="72"/>
      <c r="AM881" s="72"/>
    </row>
    <row r="882" spans="2:39" x14ac:dyDescent="0.35">
      <c r="B882"/>
      <c r="AI882" s="72"/>
      <c r="AJ882" s="72"/>
      <c r="AK882" s="72"/>
      <c r="AL882" s="72"/>
      <c r="AM882" s="72"/>
    </row>
    <row r="883" spans="2:39" x14ac:dyDescent="0.35">
      <c r="B883"/>
      <c r="AI883" s="72"/>
      <c r="AJ883" s="72"/>
      <c r="AK883" s="72"/>
      <c r="AL883" s="72"/>
      <c r="AM883" s="72"/>
    </row>
    <row r="884" spans="2:39" x14ac:dyDescent="0.35">
      <c r="B884"/>
      <c r="AI884" s="72"/>
      <c r="AJ884" s="72"/>
      <c r="AK884" s="72"/>
      <c r="AL884" s="72"/>
      <c r="AM884" s="72"/>
    </row>
    <row r="885" spans="2:39" x14ac:dyDescent="0.35">
      <c r="B885"/>
      <c r="AI885" s="72"/>
      <c r="AJ885" s="72"/>
      <c r="AK885" s="72"/>
      <c r="AL885" s="72"/>
      <c r="AM885" s="72"/>
    </row>
    <row r="886" spans="2:39" x14ac:dyDescent="0.35">
      <c r="B886"/>
      <c r="AI886" s="72"/>
      <c r="AJ886" s="72"/>
      <c r="AK886" s="72"/>
      <c r="AL886" s="72"/>
      <c r="AM886" s="72"/>
    </row>
    <row r="887" spans="2:39" x14ac:dyDescent="0.35">
      <c r="B887"/>
      <c r="AI887" s="72"/>
      <c r="AJ887" s="72"/>
      <c r="AK887" s="72"/>
      <c r="AL887" s="72"/>
      <c r="AM887" s="72"/>
    </row>
    <row r="888" spans="2:39" x14ac:dyDescent="0.35">
      <c r="B888"/>
      <c r="AI888" s="72"/>
      <c r="AJ888" s="72"/>
      <c r="AK888" s="72"/>
      <c r="AL888" s="72"/>
      <c r="AM888" s="72"/>
    </row>
    <row r="889" spans="2:39" x14ac:dyDescent="0.35">
      <c r="B889"/>
      <c r="AI889" s="72"/>
      <c r="AJ889" s="72"/>
      <c r="AK889" s="72"/>
      <c r="AL889" s="72"/>
      <c r="AM889" s="72"/>
    </row>
    <row r="890" spans="2:39" x14ac:dyDescent="0.35">
      <c r="B890"/>
      <c r="AI890" s="72"/>
      <c r="AJ890" s="72"/>
      <c r="AK890" s="72"/>
      <c r="AL890" s="72"/>
      <c r="AM890" s="72"/>
    </row>
    <row r="891" spans="2:39" x14ac:dyDescent="0.35">
      <c r="B891"/>
      <c r="AI891" s="72"/>
      <c r="AJ891" s="72"/>
      <c r="AK891" s="72"/>
      <c r="AL891" s="72"/>
      <c r="AM891" s="72"/>
    </row>
    <row r="892" spans="2:39" x14ac:dyDescent="0.35">
      <c r="B892"/>
      <c r="AI892" s="72"/>
      <c r="AJ892" s="72"/>
      <c r="AK892" s="72"/>
      <c r="AL892" s="72"/>
      <c r="AM892" s="72"/>
    </row>
    <row r="893" spans="2:39" x14ac:dyDescent="0.35">
      <c r="B893"/>
      <c r="AI893" s="72"/>
      <c r="AJ893" s="72"/>
      <c r="AK893" s="72"/>
      <c r="AL893" s="72"/>
      <c r="AM893" s="72"/>
    </row>
    <row r="894" spans="2:39" x14ac:dyDescent="0.35">
      <c r="B894"/>
      <c r="AI894" s="72"/>
      <c r="AJ894" s="72"/>
      <c r="AK894" s="72"/>
      <c r="AL894" s="72"/>
      <c r="AM894" s="72"/>
    </row>
    <row r="895" spans="2:39" x14ac:dyDescent="0.35">
      <c r="B895"/>
      <c r="AI895" s="72"/>
      <c r="AJ895" s="72"/>
      <c r="AK895" s="72"/>
      <c r="AL895" s="72"/>
      <c r="AM895" s="72"/>
    </row>
    <row r="896" spans="2:39" x14ac:dyDescent="0.35">
      <c r="B896"/>
      <c r="AI896" s="72"/>
      <c r="AJ896" s="72"/>
      <c r="AK896" s="72"/>
      <c r="AL896" s="72"/>
      <c r="AM896" s="72"/>
    </row>
    <row r="897" spans="2:39" x14ac:dyDescent="0.35">
      <c r="B897"/>
      <c r="AI897" s="72"/>
      <c r="AJ897" s="72"/>
      <c r="AK897" s="72"/>
      <c r="AL897" s="72"/>
      <c r="AM897" s="72"/>
    </row>
    <row r="898" spans="2:39" x14ac:dyDescent="0.35">
      <c r="B898"/>
      <c r="AI898" s="72"/>
      <c r="AJ898" s="72"/>
      <c r="AK898" s="72"/>
      <c r="AL898" s="72"/>
      <c r="AM898" s="72"/>
    </row>
    <row r="899" spans="2:39" x14ac:dyDescent="0.35">
      <c r="B899"/>
      <c r="AI899" s="72"/>
      <c r="AJ899" s="72"/>
      <c r="AK899" s="72"/>
      <c r="AL899" s="72"/>
      <c r="AM899" s="72"/>
    </row>
    <row r="900" spans="2:39" x14ac:dyDescent="0.35">
      <c r="B900"/>
      <c r="AI900" s="72"/>
      <c r="AJ900" s="72"/>
      <c r="AK900" s="72"/>
      <c r="AL900" s="72"/>
      <c r="AM900" s="72"/>
    </row>
    <row r="901" spans="2:39" x14ac:dyDescent="0.35">
      <c r="B901"/>
      <c r="AI901" s="72"/>
      <c r="AJ901" s="72"/>
      <c r="AK901" s="72"/>
      <c r="AL901" s="72"/>
      <c r="AM901" s="72"/>
    </row>
    <row r="902" spans="2:39" x14ac:dyDescent="0.35">
      <c r="B902"/>
      <c r="AI902" s="72"/>
      <c r="AJ902" s="72"/>
      <c r="AK902" s="72"/>
      <c r="AL902" s="72"/>
      <c r="AM902" s="72"/>
    </row>
    <row r="903" spans="2:39" x14ac:dyDescent="0.35">
      <c r="B903"/>
      <c r="AI903" s="72"/>
      <c r="AJ903" s="72"/>
      <c r="AK903" s="72"/>
      <c r="AL903" s="72"/>
      <c r="AM903" s="72"/>
    </row>
    <row r="904" spans="2:39" x14ac:dyDescent="0.35">
      <c r="B904"/>
      <c r="AI904" s="72"/>
      <c r="AJ904" s="72"/>
      <c r="AK904" s="72"/>
      <c r="AL904" s="72"/>
      <c r="AM904" s="72"/>
    </row>
    <row r="905" spans="2:39" x14ac:dyDescent="0.35">
      <c r="B905"/>
      <c r="AI905" s="72"/>
      <c r="AJ905" s="72"/>
      <c r="AK905" s="72"/>
      <c r="AL905" s="72"/>
      <c r="AM905" s="72"/>
    </row>
    <row r="906" spans="2:39" x14ac:dyDescent="0.35">
      <c r="B906"/>
      <c r="AI906" s="72"/>
      <c r="AJ906" s="72"/>
      <c r="AK906" s="72"/>
      <c r="AL906" s="72"/>
      <c r="AM906" s="72"/>
    </row>
    <row r="907" spans="2:39" x14ac:dyDescent="0.35">
      <c r="B907"/>
      <c r="AI907" s="72"/>
      <c r="AJ907" s="72"/>
      <c r="AK907" s="72"/>
      <c r="AL907" s="72"/>
      <c r="AM907" s="72"/>
    </row>
    <row r="908" spans="2:39" x14ac:dyDescent="0.35">
      <c r="B908"/>
      <c r="AI908" s="72"/>
      <c r="AJ908" s="72"/>
      <c r="AK908" s="72"/>
      <c r="AL908" s="72"/>
      <c r="AM908" s="72"/>
    </row>
    <row r="909" spans="2:39" x14ac:dyDescent="0.35">
      <c r="B909"/>
      <c r="AI909" s="72"/>
      <c r="AJ909" s="72"/>
      <c r="AK909" s="72"/>
      <c r="AL909" s="72"/>
      <c r="AM909" s="72"/>
    </row>
    <row r="910" spans="2:39" x14ac:dyDescent="0.35">
      <c r="B910"/>
      <c r="AI910" s="72"/>
      <c r="AJ910" s="72"/>
      <c r="AK910" s="72"/>
      <c r="AL910" s="72"/>
      <c r="AM910" s="72"/>
    </row>
    <row r="911" spans="2:39" x14ac:dyDescent="0.35">
      <c r="B911"/>
      <c r="AI911" s="72"/>
      <c r="AJ911" s="72"/>
      <c r="AK911" s="72"/>
      <c r="AL911" s="72"/>
      <c r="AM911" s="72"/>
    </row>
    <row r="912" spans="2:39" x14ac:dyDescent="0.35">
      <c r="B912"/>
      <c r="AI912" s="72"/>
      <c r="AJ912" s="72"/>
      <c r="AK912" s="72"/>
      <c r="AL912" s="72"/>
      <c r="AM912" s="72"/>
    </row>
    <row r="913" spans="2:39" x14ac:dyDescent="0.35">
      <c r="B913"/>
      <c r="AI913" s="72"/>
      <c r="AJ913" s="72"/>
      <c r="AK913" s="72"/>
      <c r="AL913" s="72"/>
      <c r="AM913" s="72"/>
    </row>
    <row r="914" spans="2:39" x14ac:dyDescent="0.35">
      <c r="B914"/>
      <c r="AI914" s="72"/>
      <c r="AJ914" s="72"/>
      <c r="AK914" s="72"/>
      <c r="AL914" s="72"/>
      <c r="AM914" s="72"/>
    </row>
    <row r="915" spans="2:39" x14ac:dyDescent="0.35">
      <c r="B915"/>
      <c r="AI915" s="72"/>
      <c r="AJ915" s="72"/>
      <c r="AK915" s="72"/>
      <c r="AL915" s="72"/>
      <c r="AM915" s="72"/>
    </row>
    <row r="916" spans="2:39" x14ac:dyDescent="0.35">
      <c r="B916"/>
      <c r="AI916" s="72"/>
      <c r="AJ916" s="72"/>
      <c r="AK916" s="72"/>
      <c r="AL916" s="72"/>
      <c r="AM916" s="72"/>
    </row>
    <row r="917" spans="2:39" x14ac:dyDescent="0.35">
      <c r="B917"/>
      <c r="AI917" s="72"/>
      <c r="AJ917" s="72"/>
      <c r="AK917" s="72"/>
      <c r="AL917" s="72"/>
      <c r="AM917" s="72"/>
    </row>
    <row r="918" spans="2:39" x14ac:dyDescent="0.35">
      <c r="B918"/>
      <c r="AI918" s="72"/>
      <c r="AJ918" s="72"/>
      <c r="AK918" s="72"/>
      <c r="AL918" s="72"/>
      <c r="AM918" s="72"/>
    </row>
    <row r="919" spans="2:39" x14ac:dyDescent="0.35">
      <c r="B919"/>
      <c r="AI919" s="72"/>
      <c r="AJ919" s="72"/>
      <c r="AK919" s="72"/>
      <c r="AL919" s="72"/>
      <c r="AM919" s="72"/>
    </row>
    <row r="920" spans="2:39" x14ac:dyDescent="0.35">
      <c r="B920"/>
      <c r="AI920" s="72"/>
      <c r="AJ920" s="72"/>
      <c r="AK920" s="72"/>
      <c r="AL920" s="72"/>
      <c r="AM920" s="72"/>
    </row>
    <row r="921" spans="2:39" x14ac:dyDescent="0.35">
      <c r="B921"/>
      <c r="AI921" s="72"/>
      <c r="AJ921" s="72"/>
      <c r="AK921" s="72"/>
      <c r="AL921" s="72"/>
      <c r="AM921" s="72"/>
    </row>
    <row r="922" spans="2:39" x14ac:dyDescent="0.35">
      <c r="B922"/>
      <c r="AI922" s="72"/>
      <c r="AJ922" s="72"/>
      <c r="AK922" s="72"/>
      <c r="AL922" s="72"/>
      <c r="AM922" s="72"/>
    </row>
    <row r="923" spans="2:39" x14ac:dyDescent="0.35">
      <c r="B923"/>
      <c r="AI923" s="72"/>
      <c r="AJ923" s="72"/>
      <c r="AK923" s="72"/>
      <c r="AL923" s="72"/>
      <c r="AM923" s="72"/>
    </row>
    <row r="924" spans="2:39" x14ac:dyDescent="0.35">
      <c r="B924"/>
      <c r="AI924" s="72"/>
      <c r="AJ924" s="72"/>
      <c r="AK924" s="72"/>
      <c r="AL924" s="72"/>
      <c r="AM924" s="72"/>
    </row>
    <row r="925" spans="2:39" x14ac:dyDescent="0.35">
      <c r="B925"/>
      <c r="AI925" s="72"/>
      <c r="AJ925" s="72"/>
      <c r="AK925" s="72"/>
      <c r="AL925" s="72"/>
      <c r="AM925" s="72"/>
    </row>
    <row r="926" spans="2:39" x14ac:dyDescent="0.35">
      <c r="B926"/>
      <c r="AI926" s="72"/>
      <c r="AJ926" s="72"/>
      <c r="AK926" s="72"/>
      <c r="AL926" s="72"/>
      <c r="AM926" s="72"/>
    </row>
    <row r="927" spans="2:39" x14ac:dyDescent="0.35">
      <c r="B927"/>
      <c r="AI927" s="72"/>
      <c r="AJ927" s="72"/>
      <c r="AK927" s="72"/>
      <c r="AL927" s="72"/>
      <c r="AM927" s="72"/>
    </row>
    <row r="928" spans="2:39" x14ac:dyDescent="0.35">
      <c r="B928"/>
      <c r="AI928" s="72"/>
      <c r="AJ928" s="72"/>
      <c r="AK928" s="72"/>
      <c r="AL928" s="72"/>
      <c r="AM928" s="72"/>
    </row>
    <row r="929" spans="2:39" x14ac:dyDescent="0.35">
      <c r="B929"/>
      <c r="AI929" s="72"/>
      <c r="AJ929" s="72"/>
      <c r="AK929" s="72"/>
      <c r="AL929" s="72"/>
      <c r="AM929" s="72"/>
    </row>
    <row r="930" spans="2:39" x14ac:dyDescent="0.35">
      <c r="B930"/>
      <c r="AI930" s="72"/>
      <c r="AJ930" s="72"/>
      <c r="AK930" s="72"/>
      <c r="AL930" s="72"/>
      <c r="AM930" s="72"/>
    </row>
    <row r="931" spans="2:39" x14ac:dyDescent="0.35">
      <c r="B931"/>
      <c r="AI931" s="72"/>
      <c r="AJ931" s="72"/>
      <c r="AK931" s="72"/>
      <c r="AL931" s="72"/>
      <c r="AM931" s="72"/>
    </row>
    <row r="932" spans="2:39" x14ac:dyDescent="0.35">
      <c r="B932"/>
      <c r="AI932" s="72"/>
      <c r="AJ932" s="72"/>
      <c r="AK932" s="72"/>
      <c r="AL932" s="72"/>
      <c r="AM932" s="72"/>
    </row>
    <row r="933" spans="2:39" x14ac:dyDescent="0.35">
      <c r="B933"/>
      <c r="AI933" s="72"/>
      <c r="AJ933" s="72"/>
      <c r="AK933" s="72"/>
      <c r="AL933" s="72"/>
      <c r="AM933" s="72"/>
    </row>
    <row r="934" spans="2:39" x14ac:dyDescent="0.35">
      <c r="B934"/>
      <c r="AI934" s="72"/>
      <c r="AJ934" s="72"/>
      <c r="AK934" s="72"/>
      <c r="AL934" s="72"/>
      <c r="AM934" s="72"/>
    </row>
    <row r="935" spans="2:39" x14ac:dyDescent="0.35">
      <c r="B935"/>
      <c r="AI935" s="72"/>
      <c r="AJ935" s="72"/>
      <c r="AK935" s="72"/>
      <c r="AL935" s="72"/>
      <c r="AM935" s="72"/>
    </row>
    <row r="936" spans="2:39" x14ac:dyDescent="0.35">
      <c r="B936"/>
      <c r="AI936" s="72"/>
      <c r="AJ936" s="72"/>
      <c r="AK936" s="72"/>
      <c r="AL936" s="72"/>
      <c r="AM936" s="72"/>
    </row>
    <row r="937" spans="2:39" x14ac:dyDescent="0.35">
      <c r="B937"/>
      <c r="AI937" s="72"/>
      <c r="AJ937" s="72"/>
      <c r="AK937" s="72"/>
      <c r="AL937" s="72"/>
      <c r="AM937" s="72"/>
    </row>
    <row r="938" spans="2:39" x14ac:dyDescent="0.35">
      <c r="B938"/>
      <c r="AI938" s="72"/>
      <c r="AJ938" s="72"/>
      <c r="AK938" s="72"/>
      <c r="AL938" s="72"/>
      <c r="AM938" s="72"/>
    </row>
    <row r="939" spans="2:39" x14ac:dyDescent="0.35">
      <c r="B939"/>
      <c r="AI939" s="72"/>
      <c r="AJ939" s="72"/>
      <c r="AK939" s="72"/>
      <c r="AL939" s="72"/>
      <c r="AM939" s="72"/>
    </row>
    <row r="940" spans="2:39" x14ac:dyDescent="0.35">
      <c r="B940"/>
      <c r="AI940" s="72"/>
      <c r="AJ940" s="72"/>
      <c r="AK940" s="72"/>
      <c r="AL940" s="72"/>
      <c r="AM940" s="72"/>
    </row>
    <row r="941" spans="2:39" x14ac:dyDescent="0.35">
      <c r="B941"/>
      <c r="AI941" s="72"/>
      <c r="AJ941" s="72"/>
      <c r="AK941" s="72"/>
      <c r="AL941" s="72"/>
      <c r="AM941" s="72"/>
    </row>
    <row r="942" spans="2:39" x14ac:dyDescent="0.35">
      <c r="B942"/>
      <c r="AI942" s="72"/>
      <c r="AJ942" s="72"/>
      <c r="AK942" s="72"/>
      <c r="AL942" s="72"/>
      <c r="AM942" s="72"/>
    </row>
    <row r="943" spans="2:39" x14ac:dyDescent="0.35">
      <c r="B943"/>
      <c r="AI943" s="72"/>
      <c r="AJ943" s="72"/>
      <c r="AK943" s="72"/>
      <c r="AL943" s="72"/>
      <c r="AM943" s="72"/>
    </row>
    <row r="944" spans="2:39" x14ac:dyDescent="0.35">
      <c r="B944"/>
      <c r="AI944" s="72"/>
      <c r="AJ944" s="72"/>
      <c r="AK944" s="72"/>
      <c r="AL944" s="72"/>
      <c r="AM944" s="72"/>
    </row>
    <row r="945" spans="2:39" x14ac:dyDescent="0.35">
      <c r="B945"/>
      <c r="AI945" s="72"/>
      <c r="AJ945" s="72"/>
      <c r="AK945" s="72"/>
      <c r="AL945" s="72"/>
      <c r="AM945" s="72"/>
    </row>
    <row r="946" spans="2:39" x14ac:dyDescent="0.35">
      <c r="B946"/>
      <c r="AI946" s="72"/>
      <c r="AJ946" s="72"/>
      <c r="AK946" s="72"/>
      <c r="AL946" s="72"/>
      <c r="AM946" s="72"/>
    </row>
    <row r="947" spans="2:39" x14ac:dyDescent="0.35">
      <c r="B947"/>
      <c r="AI947" s="72"/>
      <c r="AJ947" s="72"/>
      <c r="AK947" s="72"/>
      <c r="AL947" s="72"/>
      <c r="AM947" s="72"/>
    </row>
    <row r="948" spans="2:39" x14ac:dyDescent="0.35">
      <c r="B948"/>
      <c r="AI948" s="72"/>
      <c r="AJ948" s="72"/>
      <c r="AK948" s="72"/>
      <c r="AL948" s="72"/>
      <c r="AM948" s="72"/>
    </row>
    <row r="949" spans="2:39" x14ac:dyDescent="0.35">
      <c r="B949"/>
      <c r="AI949" s="72"/>
      <c r="AJ949" s="72"/>
      <c r="AK949" s="72"/>
      <c r="AL949" s="72"/>
      <c r="AM949" s="72"/>
    </row>
    <row r="950" spans="2:39" x14ac:dyDescent="0.35">
      <c r="B950"/>
      <c r="AI950" s="72"/>
      <c r="AJ950" s="72"/>
      <c r="AK950" s="72"/>
      <c r="AL950" s="72"/>
      <c r="AM950" s="72"/>
    </row>
    <row r="951" spans="2:39" x14ac:dyDescent="0.35">
      <c r="B951"/>
      <c r="AI951" s="72"/>
      <c r="AJ951" s="72"/>
      <c r="AK951" s="72"/>
      <c r="AL951" s="72"/>
      <c r="AM951" s="72"/>
    </row>
    <row r="952" spans="2:39" x14ac:dyDescent="0.35">
      <c r="B952"/>
      <c r="AI952" s="72"/>
      <c r="AJ952" s="72"/>
      <c r="AK952" s="72"/>
      <c r="AL952" s="72"/>
      <c r="AM952" s="72"/>
    </row>
    <row r="953" spans="2:39" x14ac:dyDescent="0.35">
      <c r="B953"/>
      <c r="AI953" s="72"/>
      <c r="AJ953" s="72"/>
      <c r="AK953" s="72"/>
      <c r="AL953" s="72"/>
      <c r="AM953" s="72"/>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N56"/>
  <sheetViews>
    <sheetView zoomScale="80" zoomScaleNormal="80" workbookViewId="0"/>
  </sheetViews>
  <sheetFormatPr defaultRowHeight="15.5" x14ac:dyDescent="0.35"/>
  <cols>
    <col min="1" max="1" width="14.69140625" customWidth="1"/>
    <col min="2" max="2" width="12" bestFit="1" customWidth="1"/>
    <col min="3" max="3" width="11.23046875" bestFit="1" customWidth="1"/>
    <col min="4" max="4" width="10.15234375" bestFit="1" customWidth="1"/>
    <col min="5" max="5" width="11" customWidth="1"/>
    <col min="6" max="6" width="9" bestFit="1" customWidth="1"/>
    <col min="7" max="7" width="11.4609375" bestFit="1" customWidth="1"/>
    <col min="8" max="8" width="11.921875" bestFit="1" customWidth="1"/>
    <col min="9" max="9" width="11.84375" bestFit="1" customWidth="1"/>
    <col min="10" max="10" width="10.07421875" bestFit="1" customWidth="1"/>
    <col min="12" max="12" width="12.15234375" bestFit="1" customWidth="1"/>
    <col min="13" max="13" width="12.15234375" customWidth="1"/>
    <col min="14" max="14" width="12" bestFit="1" customWidth="1"/>
    <col min="15" max="15" width="9" bestFit="1" customWidth="1"/>
    <col min="16" max="16" width="10" bestFit="1" customWidth="1"/>
    <col min="17" max="17" width="9" bestFit="1" customWidth="1"/>
    <col min="18" max="19" width="12.15234375" customWidth="1"/>
    <col min="20" max="20" width="11.4609375" bestFit="1" customWidth="1"/>
    <col min="21" max="22" width="9" bestFit="1" customWidth="1"/>
    <col min="24" max="26" width="12.3828125" customWidth="1"/>
    <col min="27" max="27" width="8.61328125" bestFit="1" customWidth="1"/>
    <col min="30" max="31" width="12.84375" customWidth="1"/>
    <col min="36" max="37" width="12.69140625" customWidth="1"/>
    <col min="42" max="43" width="12.4609375" customWidth="1"/>
  </cols>
  <sheetData>
    <row r="1" spans="1:40" ht="20" x14ac:dyDescent="0.4">
      <c r="A1" s="45" t="s">
        <v>194</v>
      </c>
      <c r="B1" s="47"/>
      <c r="C1" s="47"/>
      <c r="D1" s="47"/>
    </row>
    <row r="2" spans="1:40" x14ac:dyDescent="0.35">
      <c r="A2" t="s">
        <v>482</v>
      </c>
      <c r="B2" t="str">
        <f>Options!$B$11</f>
        <v>Scotland</v>
      </c>
    </row>
    <row r="3" spans="1:40" x14ac:dyDescent="0.35">
      <c r="A3" t="s">
        <v>605</v>
      </c>
      <c r="B3" s="175">
        <f>Options!B24</f>
        <v>2</v>
      </c>
      <c r="H3" s="148" t="s">
        <v>300</v>
      </c>
      <c r="I3" s="149"/>
      <c r="J3" s="149"/>
      <c r="K3" s="149"/>
      <c r="L3" s="149"/>
      <c r="M3" s="149"/>
      <c r="N3" s="149"/>
      <c r="O3" s="149"/>
      <c r="P3" s="149"/>
      <c r="Q3" s="149"/>
      <c r="R3" s="149"/>
      <c r="S3" s="149"/>
      <c r="T3" s="149"/>
      <c r="U3" s="149"/>
      <c r="V3" s="149"/>
      <c r="W3" s="149"/>
      <c r="X3" s="149"/>
      <c r="Y3" s="149"/>
    </row>
    <row r="4" spans="1:40" s="25" customFormat="1" x14ac:dyDescent="0.35">
      <c r="H4" s="35" t="s">
        <v>203</v>
      </c>
      <c r="I4" s="35"/>
      <c r="J4" s="35"/>
      <c r="K4" s="35"/>
      <c r="L4" s="35"/>
      <c r="M4" s="35"/>
      <c r="N4" s="43" t="s">
        <v>276</v>
      </c>
      <c r="O4" s="43"/>
      <c r="P4" s="43"/>
      <c r="Q4" s="43"/>
      <c r="R4" s="43"/>
      <c r="S4" s="43"/>
      <c r="T4" s="34" t="s">
        <v>202</v>
      </c>
      <c r="U4" s="34"/>
      <c r="V4" s="34"/>
      <c r="W4" s="34"/>
      <c r="X4" s="34"/>
      <c r="Y4" s="34"/>
      <c r="Z4"/>
      <c r="AA4"/>
      <c r="AB4"/>
      <c r="AC4"/>
      <c r="AD4"/>
      <c r="AE4"/>
      <c r="AF4"/>
      <c r="AG4"/>
      <c r="AH4"/>
      <c r="AI4"/>
      <c r="AJ4"/>
      <c r="AK4"/>
      <c r="AL4"/>
      <c r="AM4"/>
      <c r="AN4"/>
    </row>
    <row r="5" spans="1:40" s="24" customFormat="1" x14ac:dyDescent="0.35">
      <c r="H5" s="30" t="s">
        <v>181</v>
      </c>
      <c r="I5" s="30"/>
      <c r="J5" s="30" t="s">
        <v>182</v>
      </c>
      <c r="K5" s="30"/>
      <c r="L5" s="30" t="s">
        <v>169</v>
      </c>
      <c r="M5" s="30" t="s">
        <v>348</v>
      </c>
      <c r="N5" s="39" t="s">
        <v>181</v>
      </c>
      <c r="O5" s="39"/>
      <c r="P5" s="39" t="s">
        <v>182</v>
      </c>
      <c r="Q5" s="39"/>
      <c r="R5" s="39" t="s">
        <v>169</v>
      </c>
      <c r="S5" s="39" t="s">
        <v>348</v>
      </c>
      <c r="T5" s="26" t="s">
        <v>181</v>
      </c>
      <c r="U5" s="26"/>
      <c r="V5" s="26" t="s">
        <v>182</v>
      </c>
      <c r="W5" s="26"/>
      <c r="X5" s="26" t="s">
        <v>169</v>
      </c>
      <c r="Y5" s="26" t="s">
        <v>348</v>
      </c>
      <c r="Z5"/>
      <c r="AA5"/>
      <c r="AB5"/>
      <c r="AC5"/>
      <c r="AD5"/>
      <c r="AE5"/>
      <c r="AF5"/>
      <c r="AG5"/>
      <c r="AH5"/>
      <c r="AI5"/>
      <c r="AJ5"/>
      <c r="AK5"/>
      <c r="AL5"/>
      <c r="AM5"/>
      <c r="AN5"/>
    </row>
    <row r="6" spans="1:40" s="24" customFormat="1" x14ac:dyDescent="0.35">
      <c r="C6" s="24" t="s">
        <v>186</v>
      </c>
      <c r="E6" s="24" t="s">
        <v>187</v>
      </c>
      <c r="F6" s="24" t="s">
        <v>191</v>
      </c>
      <c r="G6" s="24" t="s">
        <v>192</v>
      </c>
      <c r="H6" s="30" t="s">
        <v>185</v>
      </c>
      <c r="I6" s="30" t="s">
        <v>190</v>
      </c>
      <c r="J6" s="30" t="s">
        <v>185</v>
      </c>
      <c r="K6" s="30" t="s">
        <v>190</v>
      </c>
      <c r="L6" s="30"/>
      <c r="M6" s="30"/>
      <c r="N6" s="39" t="s">
        <v>185</v>
      </c>
      <c r="O6" s="39" t="s">
        <v>190</v>
      </c>
      <c r="P6" s="39" t="s">
        <v>185</v>
      </c>
      <c r="Q6" s="39" t="s">
        <v>190</v>
      </c>
      <c r="R6" s="39"/>
      <c r="S6" s="39"/>
      <c r="T6" s="26" t="s">
        <v>185</v>
      </c>
      <c r="U6" s="26" t="s">
        <v>190</v>
      </c>
      <c r="V6" s="26" t="s">
        <v>185</v>
      </c>
      <c r="W6" s="26" t="s">
        <v>190</v>
      </c>
      <c r="X6" s="26"/>
      <c r="Y6" s="26"/>
      <c r="Z6"/>
      <c r="AA6"/>
      <c r="AB6"/>
      <c r="AC6"/>
      <c r="AD6"/>
      <c r="AE6"/>
      <c r="AF6"/>
      <c r="AG6"/>
      <c r="AH6"/>
      <c r="AI6"/>
      <c r="AJ6"/>
      <c r="AK6"/>
      <c r="AL6"/>
      <c r="AM6"/>
      <c r="AN6"/>
    </row>
    <row r="7" spans="1:40" s="16" customFormat="1" x14ac:dyDescent="0.35">
      <c r="A7" s="16" t="s">
        <v>195</v>
      </c>
      <c r="B7" s="16" t="s">
        <v>198</v>
      </c>
      <c r="C7" s="16" t="s">
        <v>199</v>
      </c>
      <c r="D7" s="16" t="s">
        <v>188</v>
      </c>
      <c r="E7" s="16" t="s">
        <v>189</v>
      </c>
      <c r="H7" s="31"/>
      <c r="I7" s="31"/>
      <c r="J7" s="31"/>
      <c r="K7" s="31"/>
      <c r="L7" s="31"/>
      <c r="M7" s="31"/>
      <c r="N7" s="40"/>
      <c r="O7" s="40"/>
      <c r="P7" s="40"/>
      <c r="Q7" s="40"/>
      <c r="R7" s="40"/>
      <c r="S7" s="40"/>
      <c r="T7" s="27"/>
      <c r="U7" s="27"/>
      <c r="V7" s="27"/>
      <c r="W7" s="27"/>
      <c r="X7" s="27"/>
      <c r="Y7" s="26"/>
      <c r="Z7"/>
      <c r="AA7"/>
      <c r="AB7"/>
      <c r="AC7"/>
      <c r="AD7"/>
      <c r="AE7"/>
      <c r="AF7"/>
      <c r="AG7"/>
      <c r="AH7"/>
      <c r="AI7"/>
      <c r="AJ7"/>
      <c r="AK7"/>
      <c r="AL7"/>
      <c r="AM7"/>
      <c r="AN7"/>
    </row>
    <row r="8" spans="1:40" s="3" customFormat="1" x14ac:dyDescent="0.35">
      <c r="D8" s="3">
        <v>0</v>
      </c>
      <c r="E8" s="3" t="s">
        <v>193</v>
      </c>
      <c r="H8" s="32"/>
      <c r="I8" s="32"/>
      <c r="J8" s="32"/>
      <c r="K8" s="32"/>
      <c r="L8" s="30"/>
      <c r="M8" s="30"/>
      <c r="N8" s="41"/>
      <c r="O8" s="41"/>
      <c r="P8" s="41"/>
      <c r="Q8" s="41"/>
      <c r="R8" s="39"/>
      <c r="S8" s="39"/>
      <c r="T8" s="28"/>
      <c r="U8" s="28"/>
      <c r="V8" s="28"/>
      <c r="W8" s="28"/>
      <c r="X8" s="26"/>
      <c r="Y8" s="150"/>
      <c r="AD8"/>
      <c r="AE8"/>
      <c r="AF8"/>
      <c r="AG8"/>
      <c r="AH8"/>
      <c r="AI8"/>
      <c r="AJ8"/>
      <c r="AK8"/>
      <c r="AL8"/>
      <c r="AM8"/>
      <c r="AN8"/>
    </row>
    <row r="9" spans="1:40" s="3" customFormat="1" x14ac:dyDescent="0.35">
      <c r="A9" s="24" t="s">
        <v>196</v>
      </c>
      <c r="B9" s="3">
        <f>Calculations!H7</f>
        <v>872234</v>
      </c>
      <c r="C9" s="3">
        <f>B9/$B$14</f>
        <v>0.19431413815281337</v>
      </c>
      <c r="D9" s="3">
        <f>D8+C9</f>
        <v>0.19431413815281337</v>
      </c>
      <c r="E9" s="3">
        <f>D8+(0.5*C9)</f>
        <v>9.7157069076406685E-2</v>
      </c>
      <c r="F9" s="3">
        <f>SQRT(C9)</f>
        <v>0.44081077363514309</v>
      </c>
      <c r="G9" s="3">
        <f>E9*SQRT(C9)</f>
        <v>4.2827882783693871E-2</v>
      </c>
      <c r="H9" s="151">
        <f>Calculations!AN7/($B$3-1)</f>
        <v>29752.248162420005</v>
      </c>
      <c r="I9" s="32">
        <f t="shared" ref="I9:I14" si="0">SQRT($C9)*H9</f>
        <v>13115.111529861128</v>
      </c>
      <c r="J9" s="151">
        <f>Calculations!AO7/($B$3-1)</f>
        <v>29578.644140297441</v>
      </c>
      <c r="K9" s="32">
        <f t="shared" ref="K9:K14" si="1">SQRT($C9)*J9</f>
        <v>13038.585006563108</v>
      </c>
      <c r="L9" s="30"/>
      <c r="M9" s="30"/>
      <c r="N9" s="123">
        <f>Calculations!AP7/($B$3-1)</f>
        <v>679.14301866874814</v>
      </c>
      <c r="O9" s="41">
        <f t="shared" ref="O9:O14" si="2">SQRT($C9)*N9</f>
        <v>299.37355946827728</v>
      </c>
      <c r="P9" s="123">
        <f>Calculations!AQ7/($B$3-1)</f>
        <v>656.01015513547895</v>
      </c>
      <c r="Q9" s="41">
        <f t="shared" ref="Q9:Q14" si="3">SQRT($C9)*P9</f>
        <v>289.17634399778069</v>
      </c>
      <c r="R9" s="39"/>
      <c r="S9" s="39"/>
      <c r="T9" s="124">
        <f>Calculations!AL7/($B$3-1)</f>
        <v>18735.941390012111</v>
      </c>
      <c r="U9" s="28">
        <f t="shared" ref="U9:U14" si="4">SQRT($C9)*T9</f>
        <v>8259.0048189139361</v>
      </c>
      <c r="V9" s="124">
        <f>Calculations!AM7/($B$3-1)</f>
        <v>18093.814217509855</v>
      </c>
      <c r="W9" s="28">
        <f t="shared" ref="W9:W14" si="5">SQRT($C9)*V9</f>
        <v>7975.9482432310706</v>
      </c>
      <c r="X9" s="26"/>
      <c r="Y9" s="26"/>
      <c r="AD9"/>
      <c r="AE9"/>
      <c r="AF9"/>
      <c r="AG9"/>
      <c r="AH9"/>
      <c r="AI9"/>
      <c r="AJ9"/>
      <c r="AK9"/>
      <c r="AL9"/>
      <c r="AM9"/>
      <c r="AN9"/>
    </row>
    <row r="10" spans="1:40" s="3" customFormat="1" x14ac:dyDescent="0.35">
      <c r="A10" s="24" t="s">
        <v>151</v>
      </c>
      <c r="B10" s="3">
        <f>Calculations!H8</f>
        <v>897032</v>
      </c>
      <c r="C10" s="3">
        <f>B10/$B$14</f>
        <v>0.19983857540005831</v>
      </c>
      <c r="D10" s="3">
        <f>D9+C10</f>
        <v>0.39415271355287168</v>
      </c>
      <c r="E10" s="3">
        <f>D9+(0.5*C10)</f>
        <v>0.29423342585284251</v>
      </c>
      <c r="F10" s="3">
        <f>SQRT(C10)</f>
        <v>0.44703308087887444</v>
      </c>
      <c r="G10" s="3">
        <f>E10*SQRT(C10)</f>
        <v>0.13153207485654206</v>
      </c>
      <c r="H10" s="151">
        <f>Calculations!AN8/($B$3-1)</f>
        <v>24186.305889039999</v>
      </c>
      <c r="I10" s="32">
        <f t="shared" si="0"/>
        <v>10812.078836656416</v>
      </c>
      <c r="J10" s="151">
        <f>Calculations!AO8/($B$3-1)</f>
        <v>24045.843484392604</v>
      </c>
      <c r="K10" s="32">
        <f t="shared" si="1"/>
        <v>10749.287495159235</v>
      </c>
      <c r="L10" s="30"/>
      <c r="M10" s="30"/>
      <c r="N10" s="123">
        <f>Calculations!AP8/($B$3-1)</f>
        <v>477.17089788415325</v>
      </c>
      <c r="O10" s="41">
        <f t="shared" si="2"/>
        <v>213.3111765868918</v>
      </c>
      <c r="P10" s="123">
        <f>Calculations!AQ8/($B$3-1)</f>
        <v>460.91848891524364</v>
      </c>
      <c r="Q10" s="41">
        <f t="shared" si="3"/>
        <v>206.0458121338167</v>
      </c>
      <c r="R10" s="39"/>
      <c r="S10" s="39"/>
      <c r="T10" s="124">
        <f>Calculations!AL8/($B$3-1)</f>
        <v>13189.079206118422</v>
      </c>
      <c r="U10" s="28">
        <f t="shared" si="4"/>
        <v>5895.9547114666175</v>
      </c>
      <c r="V10" s="124">
        <f>Calculations!AM8/($B$3-1)</f>
        <v>12735.302467341355</v>
      </c>
      <c r="W10" s="28">
        <f t="shared" si="5"/>
        <v>5693.1014978999374</v>
      </c>
      <c r="X10" s="26"/>
      <c r="Y10" s="26"/>
      <c r="AD10"/>
      <c r="AE10"/>
      <c r="AF10"/>
      <c r="AG10"/>
      <c r="AH10"/>
      <c r="AI10"/>
      <c r="AJ10"/>
      <c r="AK10"/>
      <c r="AL10"/>
      <c r="AM10"/>
      <c r="AN10"/>
    </row>
    <row r="11" spans="1:40" s="3" customFormat="1" x14ac:dyDescent="0.35">
      <c r="A11" s="24" t="s">
        <v>152</v>
      </c>
      <c r="B11" s="3">
        <f>Calculations!H9</f>
        <v>907978</v>
      </c>
      <c r="C11" s="3">
        <f t="shared" ref="C11:C13" si="6">B11/$B$14</f>
        <v>0.2022770982691745</v>
      </c>
      <c r="D11" s="3">
        <f>D10+C11</f>
        <v>0.59642981182204613</v>
      </c>
      <c r="E11" s="3">
        <f>D10+(0.5*C11)</f>
        <v>0.49529126268745893</v>
      </c>
      <c r="F11" s="3">
        <f>SQRT(C11)</f>
        <v>0.44975226321740119</v>
      </c>
      <c r="G11" s="3">
        <f>E11*SQRT(C11)</f>
        <v>0.22275836634548904</v>
      </c>
      <c r="H11" s="151">
        <f>Calculations!AN9/($B$3-1)</f>
        <v>20910.862622785</v>
      </c>
      <c r="I11" s="32">
        <f t="shared" si="0"/>
        <v>9404.7077904257148</v>
      </c>
      <c r="J11" s="151">
        <f>Calculations!AO9/($B$3-1)</f>
        <v>20788.389002100521</v>
      </c>
      <c r="K11" s="32">
        <f t="shared" si="1"/>
        <v>9349.6250023384418</v>
      </c>
      <c r="L11" s="30"/>
      <c r="M11" s="30"/>
      <c r="N11" s="123">
        <f>Calculations!AP9/($B$3-1)</f>
        <v>386.45788800662933</v>
      </c>
      <c r="O11" s="41">
        <f t="shared" si="2"/>
        <v>173.81030976919851</v>
      </c>
      <c r="P11" s="123">
        <f>Calculations!AQ9/($B$3-1)</f>
        <v>373.207827663106</v>
      </c>
      <c r="Q11" s="41">
        <f t="shared" si="3"/>
        <v>167.85106514193174</v>
      </c>
      <c r="R11" s="39"/>
      <c r="S11" s="39"/>
      <c r="T11" s="124">
        <f>Calculations!AL9/($B$3-1)</f>
        <v>10691.363717589908</v>
      </c>
      <c r="U11" s="28">
        <f t="shared" si="4"/>
        <v>4808.4650288664689</v>
      </c>
      <c r="V11" s="124">
        <f>Calculations!AM9/($B$3-1)</f>
        <v>10317.699087700732</v>
      </c>
      <c r="W11" s="28">
        <f t="shared" si="5"/>
        <v>4640.4085158895195</v>
      </c>
      <c r="X11" s="26"/>
      <c r="Y11" s="26"/>
      <c r="AD11"/>
      <c r="AE11"/>
      <c r="AF11"/>
      <c r="AG11"/>
      <c r="AH11"/>
      <c r="AI11"/>
      <c r="AJ11"/>
      <c r="AK11"/>
      <c r="AL11"/>
      <c r="AM11"/>
      <c r="AN11"/>
    </row>
    <row r="12" spans="1:40" s="3" customFormat="1" x14ac:dyDescent="0.35">
      <c r="A12" s="24" t="s">
        <v>153</v>
      </c>
      <c r="B12" s="3">
        <f>Calculations!H10</f>
        <v>910792</v>
      </c>
      <c r="C12" s="3">
        <f t="shared" si="6"/>
        <v>0.20290399424521077</v>
      </c>
      <c r="D12" s="3">
        <f>D11+C12</f>
        <v>0.7993338060672569</v>
      </c>
      <c r="E12" s="3">
        <f>D11+(0.5*C12)</f>
        <v>0.69788180894465146</v>
      </c>
      <c r="F12" s="3">
        <f>SQRT(C12)</f>
        <v>0.45044865883384622</v>
      </c>
      <c r="G12" s="3">
        <f>E12*SQRT(C12)</f>
        <v>0.31435992486365677</v>
      </c>
      <c r="H12" s="151">
        <f>Calculations!AN10/($B$3-1)</f>
        <v>18444.122953785001</v>
      </c>
      <c r="I12" s="32">
        <f t="shared" si="0"/>
        <v>8308.1304478990114</v>
      </c>
      <c r="J12" s="151">
        <f>Calculations!AO10/($B$3-1)</f>
        <v>18334.000375545671</v>
      </c>
      <c r="K12" s="32">
        <f t="shared" si="1"/>
        <v>8258.5258802237804</v>
      </c>
      <c r="L12" s="30"/>
      <c r="M12" s="30"/>
      <c r="N12" s="123">
        <f>Calculations!AP10/($B$3-1)</f>
        <v>306.97324604405276</v>
      </c>
      <c r="O12" s="41">
        <f t="shared" si="2"/>
        <v>138.27568697841585</v>
      </c>
      <c r="P12" s="123">
        <f>Calculations!AQ10/($B$3-1)</f>
        <v>295.98113183732767</v>
      </c>
      <c r="Q12" s="41">
        <f t="shared" si="3"/>
        <v>133.32430387624808</v>
      </c>
      <c r="R12" s="39"/>
      <c r="S12" s="39"/>
      <c r="T12" s="124">
        <f>Calculations!AL10/($B$3-1)</f>
        <v>8499.2120686759536</v>
      </c>
      <c r="U12" s="28">
        <f t="shared" si="4"/>
        <v>3828.458677479523</v>
      </c>
      <c r="V12" s="124">
        <f>Calculations!AM10/($B$3-1)</f>
        <v>8191.4534556078288</v>
      </c>
      <c r="W12" s="28">
        <f t="shared" si="5"/>
        <v>3689.8292229784215</v>
      </c>
      <c r="X12" s="26"/>
      <c r="Y12" s="26"/>
      <c r="AD12"/>
      <c r="AE12"/>
      <c r="AF12"/>
      <c r="AG12"/>
      <c r="AH12"/>
      <c r="AI12"/>
      <c r="AJ12"/>
      <c r="AK12"/>
      <c r="AL12"/>
      <c r="AM12"/>
      <c r="AN12"/>
    </row>
    <row r="13" spans="1:40" s="3" customFormat="1" x14ac:dyDescent="0.35">
      <c r="A13" s="24" t="s">
        <v>197</v>
      </c>
      <c r="B13" s="3">
        <f>Calculations!H11</f>
        <v>900747</v>
      </c>
      <c r="C13" s="3">
        <f t="shared" si="6"/>
        <v>0.20066619393274301</v>
      </c>
      <c r="D13" s="3">
        <f>D12+C13</f>
        <v>0.99999999999999989</v>
      </c>
      <c r="E13" s="3">
        <f>D12+(0.5*C13)</f>
        <v>0.8996669030336284</v>
      </c>
      <c r="F13" s="3">
        <f>SQRT(C13)</f>
        <v>0.44795780374131561</v>
      </c>
      <c r="G13" s="3">
        <f>E13*SQRT(C13)</f>
        <v>0.40301280998169531</v>
      </c>
      <c r="H13" s="151">
        <f>Calculations!AN11/($B$3-1)</f>
        <v>16404.921966045004</v>
      </c>
      <c r="I13" s="32">
        <f t="shared" si="0"/>
        <v>7348.7128144571852</v>
      </c>
      <c r="J13" s="151">
        <f>Calculations!AO11/($B$3-1)</f>
        <v>16305.153701317702</v>
      </c>
      <c r="K13" s="32">
        <f t="shared" si="1"/>
        <v>7304.0208417068607</v>
      </c>
      <c r="L13" s="30"/>
      <c r="M13" s="30"/>
      <c r="N13" s="123">
        <f>Calculations!AP11/($B$3-1)</f>
        <v>226.15996215411664</v>
      </c>
      <c r="O13" s="41">
        <f t="shared" si="2"/>
        <v>101.31011994077714</v>
      </c>
      <c r="P13" s="123">
        <f>Calculations!AQ11/($B$3-1)</f>
        <v>217.73301124181182</v>
      </c>
      <c r="Q13" s="41">
        <f t="shared" si="3"/>
        <v>97.535201517865204</v>
      </c>
      <c r="R13" s="39"/>
      <c r="S13" s="39"/>
      <c r="T13" s="124">
        <f>Calculations!AL11/($B$3-1)</f>
        <v>6266.7768192401763</v>
      </c>
      <c r="U13" s="28">
        <f t="shared" si="4"/>
        <v>2807.2515804838172</v>
      </c>
      <c r="V13" s="124">
        <f>Calculations!AM11/($B$3-1)</f>
        <v>6031.038236379416</v>
      </c>
      <c r="W13" s="28">
        <f t="shared" si="5"/>
        <v>2701.6506426484207</v>
      </c>
      <c r="X13" s="26"/>
      <c r="Y13" s="26"/>
      <c r="AD13"/>
      <c r="AE13"/>
      <c r="AF13"/>
      <c r="AG13"/>
      <c r="AH13"/>
      <c r="AI13"/>
      <c r="AJ13"/>
      <c r="AK13"/>
      <c r="AL13"/>
      <c r="AM13"/>
      <c r="AN13"/>
    </row>
    <row r="14" spans="1:40" s="4" customFormat="1" x14ac:dyDescent="0.35">
      <c r="A14" s="4" t="s">
        <v>177</v>
      </c>
      <c r="B14" s="4">
        <f>SUM(B9:B13)</f>
        <v>4488783</v>
      </c>
      <c r="G14" s="4">
        <f>E14*SQRT(D14)</f>
        <v>0</v>
      </c>
      <c r="H14" s="157">
        <f>IF(OR(Calculations!$E$2="Orkney Health Board",Calculations!$E$2="Orkney Islands Local Authority"),AVERAGE(H10:H13),IF(OR(Calculations!$E$2="Shetland Health Board",Calculations!$E$2="Western Isles Health Board",Calculations!$E$2="Shetland Islands Local Authority",Calculations!$E$2="Eilean Siar Local Authority"),AVERAGE(H10:H12),AVERAGE(H9:H13)))</f>
        <v>21939.692318815003</v>
      </c>
      <c r="I14" s="33">
        <f t="shared" si="0"/>
        <v>0</v>
      </c>
      <c r="J14" s="157">
        <f>IF(OR(Calculations!$E$2="Orkney Health Board",Calculations!$E$2="Orkney Islands Local Authority"),AVERAGE(J10:J13),IF(OR(Calculations!$E$2="Shetland Health Board",Calculations!$E$2="Western Isles Health Board",Calculations!$E$2="Shetland Islands Local Authority",Calculations!$E$2="Eilean Siar Local Authority"),AVERAGE(J10:J12),AVERAGE(J9:J13)))</f>
        <v>21810.406140730785</v>
      </c>
      <c r="K14" s="33">
        <f t="shared" si="1"/>
        <v>0</v>
      </c>
      <c r="L14" s="31"/>
      <c r="M14" s="31"/>
      <c r="N14" s="158">
        <f>IF(OR(Calculations!$E$2="Orkney Health Board",Calculations!$E$2="Orkney Islands Local Authority"),AVERAGE(N10:N13),IF(OR(Calculations!$E$2="Shetland Health Board",Calculations!$E$2="Western Isles Health Board",Calculations!$E$2="Shetland Islands Local Authority",Calculations!$E$2="Eilean Siar Local Authority"),AVERAGE(N10:N12),AVERAGE(N9:N13)))</f>
        <v>415.18100255154002</v>
      </c>
      <c r="O14" s="42">
        <f t="shared" si="2"/>
        <v>0</v>
      </c>
      <c r="P14" s="158">
        <f>IF(OR(Calculations!$E$2="Orkney Health Board",Calculations!$E$2="Orkney Islands Local Authority"),AVERAGE(P10:P13),IF(OR(Calculations!$E$2="Shetland Health Board",Calculations!$E$2="Western Isles Health Board",Calculations!$E$2="Shetland Islands Local Authority",Calculations!$E$2="Eilean Siar Local Authority"),AVERAGE(P10:P12),AVERAGE(P9:P13)))</f>
        <v>400.77012295859356</v>
      </c>
      <c r="Q14" s="42">
        <f t="shared" si="3"/>
        <v>0</v>
      </c>
      <c r="R14" s="40"/>
      <c r="S14" s="40"/>
      <c r="T14" s="159">
        <f>IF(OR(Calculations!$E$2="Orkney Health Board",Calculations!$E$2="Orkney Islands Local Authority"),AVERAGE(T10:T13),IF(OR(Calculations!$E$2="Shetland Health Board",Calculations!$E$2="Western Isles Health Board",Calculations!$E$2="Shetland Islands Local Authority",Calculations!$E$2="Eilean Siar Local Authority"),AVERAGE(T10:T12),AVERAGE(T9:T13)))</f>
        <v>11476.474640327313</v>
      </c>
      <c r="U14" s="29">
        <f t="shared" si="4"/>
        <v>0</v>
      </c>
      <c r="V14" s="159">
        <f>IF(OR(Calculations!$E$2="Orkney Health Board",Calculations!$E$2="Orkney Islands Local Authority"),AVERAGE(V10:V13),IF(OR(Calculations!$E$2="Shetland Health Board",Calculations!$E$2="Western Isles Health Board",Calculations!$E$2="Shetland Islands Local Authority",Calculations!$E$2="Eilean Siar Local Authority"),AVERAGE(V10:V12),AVERAGE(V9:V13)))</f>
        <v>11073.861492907838</v>
      </c>
      <c r="W14" s="29">
        <f t="shared" si="5"/>
        <v>0</v>
      </c>
      <c r="X14" s="27"/>
      <c r="Y14" s="27"/>
      <c r="Z14"/>
      <c r="AA14"/>
      <c r="AB14"/>
      <c r="AC14"/>
      <c r="AD14"/>
      <c r="AE14"/>
      <c r="AF14"/>
      <c r="AG14"/>
      <c r="AH14"/>
      <c r="AI14"/>
      <c r="AJ14"/>
      <c r="AK14"/>
      <c r="AL14"/>
      <c r="AM14"/>
      <c r="AN14"/>
    </row>
    <row r="15" spans="1:40" s="3" customFormat="1" x14ac:dyDescent="0.35">
      <c r="E15" s="24" t="s">
        <v>200</v>
      </c>
      <c r="H15" s="28">
        <f>IF(OR(Calculations!$E$2="Orkney Health Board",Calculations!$E$2="Orkney Islands Local Authority"),-LINEST(I10:I13,$F10:$G13,0),IF(OR(Calculations!$E$2="Shetland Health Board",Calculations!$E$2="Western Isles Health Board",Calculations!$E$2="Shetland Islands Local Authority",Calculations!$E$2="Eilean Siar Local Authority"),-LINEST(I10:I12,$F10:$G12,0),-LINEST(I9:I13,$F9:$G13,0)))</f>
        <v>16090.340555944245</v>
      </c>
      <c r="I15" s="28"/>
      <c r="J15" s="28">
        <f>IF(OR(Calculations!$E$2="Orkney Health Board",Calculations!$E$2="Orkney Islands Local Authority"),-LINEST(K10:K13,$F10:$G13,0),IF(OR(Calculations!$E$2="Shetland Health Board",Calculations!$E$2="Western Isles Health Board",Calculations!$E$2="Shetland Islands Local Authority",Calculations!$E$2="Eilean Siar Local Authority"),-LINEST(K10:K12,$F10:$G12,0),-LINEST(K9:K13,$F9:$G13,0)))</f>
        <v>16002.10103224888</v>
      </c>
      <c r="K15" s="28"/>
      <c r="L15" s="26">
        <f>H15-J15</f>
        <v>88.239523695365278</v>
      </c>
      <c r="M15" s="150">
        <f>L15*100/H15</f>
        <v>0.54840059716925627</v>
      </c>
      <c r="N15" s="28">
        <f>IF(OR(Calculations!$E$2="Orkney Health Board",Calculations!$E$2="Orkney Islands Local Authority"),-LINEST(O10:O13,$F10:$G13,0),IF(OR(Calculations!$E$2="Shetland Health Board",Calculations!$E$2="Western Isles Health Board",Calculations!$E$2="Shetland Islands Local Authority",Calculations!$E$2="Eilean Siar Local Authority"),-LINEST(O10:O12,$F10:$G12,0),-LINEST(O9:O13,$F9:$G13,0)))</f>
        <v>533.61766236582696</v>
      </c>
      <c r="O15" s="28"/>
      <c r="P15" s="28">
        <f>IF(OR(Calculations!$E$2="Orkney Health Board",Calculations!$E$2="Orkney Islands Local Authority"),-LINEST(Q10:Q13,$F10:$G13,0),IF(OR(Calculations!$E$2="Shetland Health Board",Calculations!$E$2="Western Isles Health Board",Calculations!$E$2="Shetland Islands Local Authority",Calculations!$E$2="Eilean Siar Local Authority"),-LINEST(Q10:Q12,$F10:$G12,0),-LINEST(Q9:Q13,$F9:$G13,0)))</f>
        <v>516.43548978335275</v>
      </c>
      <c r="Q15" s="28"/>
      <c r="R15" s="26">
        <f>N15-P15</f>
        <v>17.182172582474209</v>
      </c>
      <c r="S15" s="150">
        <f>R15*100/N15</f>
        <v>3.2199407542651386</v>
      </c>
      <c r="T15" s="28">
        <f>IF(OR(Calculations!$E$2="Orkney Health Board",Calculations!$E$2="Orkney Islands Local Authority"),-LINEST(U10:U13,$F10:$G13,0),IF(OR(Calculations!$E$2="Shetland Health Board",Calculations!$E$2="Western Isles Health Board",Calculations!$E$2="Shetland Islands Local Authority",Calculations!$E$2="Eilean Siar Local Authority"),-LINEST(U10:U12,$F10:$G12,0),-LINEST(U9:U13,$F9:$G13,0)))</f>
        <v>14691.520704694298</v>
      </c>
      <c r="U15" s="28"/>
      <c r="V15" s="28">
        <f>IF(OR(Calculations!$E$2="Orkney Health Board",Calculations!$E$2="Orkney Islands Local Authority"),-LINEST(W10:W13,$F10:$G13,0),IF(OR(Calculations!$E$2="Shetland Health Board",Calculations!$E$2="Western Isles Health Board",Calculations!$E$2="Shetland Islands Local Authority",Calculations!$E$2="Eilean Siar Local Authority"),-LINEST(W10:W12,$F10:$G12,0),-LINEST(W9:W13,$F9:$G13,0)))</f>
        <v>14216.29747443996</v>
      </c>
      <c r="W15" s="28"/>
      <c r="X15" s="26">
        <f>T15-V15</f>
        <v>475.22323025433798</v>
      </c>
      <c r="Y15" s="150">
        <f>X15*100/T15</f>
        <v>3.2346769255989449</v>
      </c>
      <c r="Z15"/>
      <c r="AA15"/>
      <c r="AB15"/>
      <c r="AC15"/>
      <c r="AD15"/>
      <c r="AE15"/>
      <c r="AF15"/>
      <c r="AG15"/>
      <c r="AH15"/>
      <c r="AI15"/>
      <c r="AJ15"/>
      <c r="AK15"/>
      <c r="AL15"/>
      <c r="AM15"/>
      <c r="AN15"/>
    </row>
    <row r="16" spans="1:40" s="3" customFormat="1" x14ac:dyDescent="0.35">
      <c r="E16" s="24" t="s">
        <v>201</v>
      </c>
      <c r="H16" s="28">
        <f>H15/H14</f>
        <v>0.73338952625810161</v>
      </c>
      <c r="I16" s="28"/>
      <c r="J16" s="28">
        <f>J15/J14</f>
        <v>0.73369110730886689</v>
      </c>
      <c r="K16" s="28"/>
      <c r="L16" s="26">
        <f>H16-J16</f>
        <v>-3.0158105076527608E-4</v>
      </c>
      <c r="M16" s="26">
        <f>L16*100/H16</f>
        <v>-4.1121537732342901E-2</v>
      </c>
      <c r="N16" s="28">
        <f>N15/N14</f>
        <v>1.2852651231304457</v>
      </c>
      <c r="O16" s="28"/>
      <c r="P16" s="28">
        <f>P15/P14</f>
        <v>1.2886077584099487</v>
      </c>
      <c r="Q16" s="28"/>
      <c r="R16" s="26">
        <f>N16-P16</f>
        <v>-3.342635279502959E-3</v>
      </c>
      <c r="S16" s="26">
        <f>R16*100/N16</f>
        <v>-0.26007360032936211</v>
      </c>
      <c r="T16" s="28">
        <f>T15/T14</f>
        <v>1.2801423054663144</v>
      </c>
      <c r="U16" s="28"/>
      <c r="V16" s="28">
        <f>V15/V14</f>
        <v>1.2837705694210344</v>
      </c>
      <c r="W16" s="28"/>
      <c r="X16" s="26">
        <f>T16-V16</f>
        <v>-3.6282639547200457E-3</v>
      </c>
      <c r="Y16" s="26">
        <f>X16*100/T16</f>
        <v>-0.2834266111843235</v>
      </c>
    </row>
    <row r="17" spans="1:25" s="3" customFormat="1" x14ac:dyDescent="0.35">
      <c r="E17" s="24" t="s">
        <v>346</v>
      </c>
      <c r="H17" s="28">
        <f>IF(OR(Calculations!$E$2="Orkney Health Board",Calculations!$E$2="Orkney Islands Local Authority"),H10-H13,IF(OR(Calculations!$E$2="Shetland Health Board",Calculations!$E$2="Western Isles Health Board",Calculations!$E$2="Shetland Islands Local Authority",Calculations!$E$2="Eilean Siar Local Authority"),H10-H12,H9-H13))</f>
        <v>13347.326196375001</v>
      </c>
      <c r="I17" s="28"/>
      <c r="J17" s="28">
        <f>IF(OR(Calculations!$E$2="Orkney Health Board",Calculations!$E$2="Orkney Islands Local Authority"),J10-J13,IF(OR(Calculations!$E$2="Shetland Health Board",Calculations!$E$2="Western Isles Health Board",Calculations!$E$2="Shetland Islands Local Authority",Calculations!$E$2="Eilean Siar Local Authority"),J10-J12,J9-J13))</f>
        <v>13273.490438979739</v>
      </c>
      <c r="K17" s="28"/>
      <c r="L17" s="26">
        <f>H17-J17</f>
        <v>73.83575739526168</v>
      </c>
      <c r="M17" s="26">
        <f>L17*100/H17</f>
        <v>0.55318762955920509</v>
      </c>
      <c r="N17" s="28">
        <f>IF(OR(Calculations!$E$2="Orkney Health Board",Calculations!$E$2="Orkney Islands Local Authority"),N10-N13,IF(OR(Calculations!$E$2="Shetland Health Board",Calculations!$E$2="Western Isles Health Board",Calculations!$E$2="Shetland Islands Local Authority",Calculations!$E$2="Eilean Siar Local Authority"),N10-N12,N9-N13))</f>
        <v>452.98305651463147</v>
      </c>
      <c r="O17" s="28"/>
      <c r="P17" s="28">
        <f>IF(OR(Calculations!$E$2="Orkney Health Board",Calculations!$E$2="Orkney Islands Local Authority"),P10-P13,IF(OR(Calculations!$E$2="Shetland Health Board",Calculations!$E$2="Western Isles Health Board",Calculations!$E$2="Shetland Islands Local Authority",Calculations!$E$2="Eilean Siar Local Authority"),P10-P12,P9-P13))</f>
        <v>438.27714389366713</v>
      </c>
      <c r="Q17" s="28"/>
      <c r="R17" s="26">
        <f>N17-P17</f>
        <v>14.705912620964341</v>
      </c>
      <c r="S17" s="26">
        <f>R17*100/N17</f>
        <v>3.2464597537301785</v>
      </c>
      <c r="T17" s="28">
        <f>IF(OR(Calculations!$E$2="Orkney Health Board",Calculations!$E$2="Orkney Islands Local Authority"),T10-T13,IF(OR(Calculations!$E$2="Shetland Health Board",Calculations!$E$2="Western Isles Health Board",Calculations!$E$2="Shetland Islands Local Authority",Calculations!$E$2="Eilean Siar Local Authority"),T10-T12,T9-T13))</f>
        <v>12469.164570771934</v>
      </c>
      <c r="U17" s="28"/>
      <c r="V17" s="28">
        <f>IF(OR(Calculations!$E$2="Orkney Health Board",Calculations!$E$2="Orkney Islands Local Authority"),V10-V13,IF(OR(Calculations!$E$2="Shetland Health Board",Calculations!$E$2="Western Isles Health Board",Calculations!$E$2="Shetland Islands Local Authority",Calculations!$E$2="Eilean Siar Local Authority"),V10-V12,V9-V13))</f>
        <v>12062.775981130439</v>
      </c>
      <c r="W17" s="28"/>
      <c r="X17" s="26">
        <f>T17-V17</f>
        <v>406.38858964149586</v>
      </c>
      <c r="Y17" s="26">
        <f>X17*100/T17</f>
        <v>3.2591484965567132</v>
      </c>
    </row>
    <row r="18" spans="1:25" s="4" customFormat="1" x14ac:dyDescent="0.35">
      <c r="E18" s="16" t="s">
        <v>347</v>
      </c>
      <c r="H18" s="29">
        <f>IF(OR(Calculations!$E$2="Orkney Health Board",Calculations!$E$2="Orkney Islands Local Authority"),H10/H13,IF(OR(Calculations!$E$2="Shetland Health Board",Calculations!$E$2="Western Isles Health Board",Calculations!$E$2="Shetland Islands Local Authority",Calculations!$E$2="Eilean Siar Local Authority"),H10/H12,H9/H13))</f>
        <v>1.8136171707492037</v>
      </c>
      <c r="I18" s="29"/>
      <c r="J18" s="29">
        <f>IF(OR(Calculations!$E$2="Orkney Health Board",Calculations!$E$2="Orkney Islands Local Authority"),J10/J13,IF(OR(Calculations!$E$2="Shetland Health Board",Calculations!$E$2="Western Isles Health Board",Calculations!$E$2="Shetland Islands Local Authority",Calculations!$E$2="Eilean Siar Local Authority"),J10/J12,J9/J13))</f>
        <v>1.8140671766808945</v>
      </c>
      <c r="K18" s="29"/>
      <c r="L18" s="27">
        <f>H18-J18</f>
        <v>-4.5000593169075565E-4</v>
      </c>
      <c r="M18" s="27">
        <f>L18*100/H18</f>
        <v>-2.4812619716478454E-2</v>
      </c>
      <c r="N18" s="29">
        <f>IF(OR(Calculations!$E$2="Orkney Health Board",Calculations!$E$2="Orkney Islands Local Authority"),N10/N13,IF(OR(Calculations!$E$2="Shetland Health Board",Calculations!$E$2="Western Isles Health Board",Calculations!$E$2="Shetland Islands Local Authority",Calculations!$E$2="Eilean Siar Local Authority"),N10/N12,N9/N13))</f>
        <v>3.0029321379437901</v>
      </c>
      <c r="O18" s="29"/>
      <c r="P18" s="29">
        <f>IF(OR(Calculations!$E$2="Orkney Health Board",Calculations!$E$2="Orkney Islands Local Authority"),P10/P13,IF(OR(Calculations!$E$2="Shetland Health Board",Calculations!$E$2="Western Isles Health Board",Calculations!$E$2="Shetland Islands Local Authority",Calculations!$E$2="Eilean Siar Local Authority"),P10/P12,P9/P13))</f>
        <v>3.012910864521694</v>
      </c>
      <c r="Q18" s="29"/>
      <c r="R18" s="27">
        <f>N18-P18</f>
        <v>-9.9787265779038847E-3</v>
      </c>
      <c r="S18" s="27">
        <f>R18*100/N18</f>
        <v>-0.33229943666781159</v>
      </c>
      <c r="T18" s="29">
        <f>IF(OR(Calculations!$E$2="Orkney Health Board",Calculations!$E$2="Orkney Islands Local Authority"),T10/T13,IF(OR(Calculations!$E$2="Shetland Health Board",Calculations!$E$2="Western Isles Health Board",Calculations!$E$2="Shetland Islands Local Authority",Calculations!$E$2="Eilean Siar Local Authority"),T10/T12,T9/T13))</f>
        <v>2.9897253293733499</v>
      </c>
      <c r="U18" s="29"/>
      <c r="V18" s="29">
        <f>IF(OR(Calculations!$E$2="Orkney Health Board",Calculations!$E$2="Orkney Islands Local Authority"),V10/V13,IF(OR(Calculations!$E$2="Shetland Health Board",Calculations!$E$2="Western Isles Health Board",Calculations!$E$2="Shetland Islands Local Authority",Calculations!$E$2="Eilean Siar Local Authority"),V10/V12,V9/V13))</f>
        <v>3.0001159847349976</v>
      </c>
      <c r="W18" s="29"/>
      <c r="X18" s="27">
        <f>T18-V18</f>
        <v>-1.0390655361647738E-2</v>
      </c>
      <c r="Y18" s="27">
        <f>X18*100/T18</f>
        <v>-0.34754548384635831</v>
      </c>
    </row>
    <row r="22" spans="1:25" x14ac:dyDescent="0.35">
      <c r="A22" s="160"/>
    </row>
    <row r="24" spans="1:25" x14ac:dyDescent="0.35">
      <c r="C24" s="13"/>
      <c r="D24" s="13"/>
    </row>
    <row r="25" spans="1:25" x14ac:dyDescent="0.35">
      <c r="C25" s="13"/>
      <c r="D25" s="13"/>
    </row>
    <row r="26" spans="1:25" x14ac:dyDescent="0.35">
      <c r="A26" s="24"/>
    </row>
    <row r="27" spans="1:25" x14ac:dyDescent="0.35">
      <c r="A27" s="24"/>
    </row>
    <row r="28" spans="1:25" x14ac:dyDescent="0.35">
      <c r="A28" s="24"/>
    </row>
    <row r="29" spans="1:25" x14ac:dyDescent="0.35">
      <c r="A29" s="24"/>
    </row>
    <row r="30" spans="1:25" x14ac:dyDescent="0.35">
      <c r="C30" s="13"/>
    </row>
    <row r="31" spans="1:25" x14ac:dyDescent="0.35">
      <c r="C31" s="13"/>
    </row>
    <row r="48" spans="3:5" x14ac:dyDescent="0.35">
      <c r="C48" s="44"/>
      <c r="D48" s="44"/>
      <c r="E48" s="44"/>
    </row>
    <row r="49" spans="3:5" x14ac:dyDescent="0.35">
      <c r="C49" s="44"/>
      <c r="D49" s="44"/>
      <c r="E49" s="44"/>
    </row>
    <row r="50" spans="3:5" x14ac:dyDescent="0.35">
      <c r="C50" s="44"/>
      <c r="D50" s="44"/>
      <c r="E50" s="44"/>
    </row>
    <row r="51" spans="3:5" x14ac:dyDescent="0.35">
      <c r="C51" s="44"/>
      <c r="D51" s="44"/>
      <c r="E51" s="44"/>
    </row>
    <row r="52" spans="3:5" x14ac:dyDescent="0.35">
      <c r="C52" s="44"/>
      <c r="D52" s="44"/>
      <c r="E52" s="44"/>
    </row>
    <row r="53" spans="3:5" x14ac:dyDescent="0.35">
      <c r="D53" s="44"/>
      <c r="E53" s="44"/>
    </row>
    <row r="54" spans="3:5" x14ac:dyDescent="0.35">
      <c r="D54" s="44"/>
      <c r="E54" s="44"/>
    </row>
    <row r="55" spans="3:5" x14ac:dyDescent="0.35">
      <c r="D55" s="44"/>
      <c r="E55" s="44"/>
    </row>
    <row r="56" spans="3:5" x14ac:dyDescent="0.35">
      <c r="D56" s="44"/>
      <c r="E56" s="4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D17"/>
  <sheetViews>
    <sheetView topLeftCell="AQ1" zoomScale="80" zoomScaleNormal="80" workbookViewId="0">
      <selection activeCell="BC1" sqref="C1:BC1048576"/>
    </sheetView>
  </sheetViews>
  <sheetFormatPr defaultRowHeight="15.5" x14ac:dyDescent="0.35"/>
  <cols>
    <col min="2" max="2" width="40.921875" customWidth="1"/>
  </cols>
  <sheetData>
    <row r="1" spans="1:56" ht="20" x14ac:dyDescent="0.4">
      <c r="A1" s="45" t="s">
        <v>433</v>
      </c>
      <c r="B1" s="47"/>
      <c r="AR1" s="47"/>
    </row>
    <row r="3" spans="1:56" s="9" customFormat="1" ht="93" x14ac:dyDescent="0.35">
      <c r="A3" s="36"/>
      <c r="B3"/>
      <c r="C3" s="9" t="s">
        <v>99</v>
      </c>
      <c r="D3" s="9" t="s">
        <v>495</v>
      </c>
      <c r="E3" s="9" t="s">
        <v>100</v>
      </c>
      <c r="F3" s="9" t="s">
        <v>101</v>
      </c>
      <c r="G3" s="9" t="s">
        <v>102</v>
      </c>
      <c r="H3" s="9" t="s">
        <v>85</v>
      </c>
      <c r="I3" s="9" t="s">
        <v>86</v>
      </c>
      <c r="J3" s="9" t="s">
        <v>499</v>
      </c>
      <c r="K3" s="9" t="s">
        <v>103</v>
      </c>
      <c r="L3" s="9" t="s">
        <v>87</v>
      </c>
      <c r="M3" s="9" t="s">
        <v>104</v>
      </c>
      <c r="N3" s="9" t="s">
        <v>105</v>
      </c>
      <c r="O3" s="9" t="s">
        <v>106</v>
      </c>
      <c r="P3" s="9" t="s">
        <v>107</v>
      </c>
      <c r="Q3" s="9" t="s">
        <v>108</v>
      </c>
      <c r="R3" s="9" t="s">
        <v>109</v>
      </c>
      <c r="S3" s="9" t="s">
        <v>506</v>
      </c>
      <c r="T3" s="9" t="s">
        <v>110</v>
      </c>
      <c r="U3" s="9" t="s">
        <v>111</v>
      </c>
      <c r="V3" s="9" t="s">
        <v>112</v>
      </c>
      <c r="W3" s="9" t="s">
        <v>88</v>
      </c>
      <c r="X3" s="9" t="s">
        <v>113</v>
      </c>
      <c r="Y3" s="9" t="s">
        <v>89</v>
      </c>
      <c r="Z3" s="9" t="s">
        <v>114</v>
      </c>
      <c r="AA3" s="9" t="s">
        <v>512</v>
      </c>
      <c r="AB3" s="9" t="s">
        <v>90</v>
      </c>
      <c r="AC3" s="9" t="s">
        <v>91</v>
      </c>
      <c r="AD3" s="9" t="s">
        <v>92</v>
      </c>
      <c r="AE3" s="9" t="s">
        <v>115</v>
      </c>
      <c r="AF3" s="9" t="s">
        <v>116</v>
      </c>
      <c r="AG3" s="9" t="s">
        <v>515</v>
      </c>
      <c r="AH3" s="9" t="s">
        <v>93</v>
      </c>
      <c r="AI3" s="9" t="s">
        <v>94</v>
      </c>
      <c r="AJ3" s="9" t="s">
        <v>117</v>
      </c>
      <c r="AK3" s="9" t="s">
        <v>118</v>
      </c>
      <c r="AL3" s="9" t="s">
        <v>119</v>
      </c>
      <c r="AM3" s="9" t="s">
        <v>120</v>
      </c>
      <c r="AN3" s="9" t="s">
        <v>95</v>
      </c>
      <c r="AO3" s="9" t="s">
        <v>121</v>
      </c>
      <c r="AP3" s="9" t="s">
        <v>122</v>
      </c>
      <c r="AQ3" s="9" t="s">
        <v>123</v>
      </c>
      <c r="AR3" s="9" t="s">
        <v>84</v>
      </c>
      <c r="AS3" s="9" t="s">
        <v>124</v>
      </c>
      <c r="AT3" s="9" t="s">
        <v>96</v>
      </c>
      <c r="AU3" s="9" t="s">
        <v>125</v>
      </c>
      <c r="AV3" s="9" t="s">
        <v>126</v>
      </c>
      <c r="AW3" s="9" t="s">
        <v>127</v>
      </c>
      <c r="AX3" s="9" t="s">
        <v>128</v>
      </c>
      <c r="AY3" s="9" t="s">
        <v>518</v>
      </c>
      <c r="AZ3" s="9" t="s">
        <v>97</v>
      </c>
      <c r="BA3" s="9" t="s">
        <v>129</v>
      </c>
      <c r="BB3" s="9" t="s">
        <v>130</v>
      </c>
      <c r="BC3" s="9" t="s">
        <v>98</v>
      </c>
      <c r="BD3" s="36">
        <v>1</v>
      </c>
    </row>
    <row r="4" spans="1:56" x14ac:dyDescent="0.35">
      <c r="C4" t="s">
        <v>249</v>
      </c>
      <c r="D4" t="s">
        <v>210</v>
      </c>
      <c r="E4" t="s">
        <v>250</v>
      </c>
      <c r="F4" t="s">
        <v>256</v>
      </c>
      <c r="G4" t="s">
        <v>251</v>
      </c>
      <c r="H4" t="s">
        <v>215</v>
      </c>
      <c r="I4" t="s">
        <v>216</v>
      </c>
      <c r="J4" t="s">
        <v>212</v>
      </c>
      <c r="K4" t="s">
        <v>229</v>
      </c>
      <c r="L4" t="s">
        <v>217</v>
      </c>
      <c r="M4" t="s">
        <v>230</v>
      </c>
      <c r="N4" t="s">
        <v>257</v>
      </c>
      <c r="O4" t="s">
        <v>231</v>
      </c>
      <c r="P4" t="s">
        <v>259</v>
      </c>
      <c r="Q4" t="s">
        <v>232</v>
      </c>
      <c r="R4" t="s">
        <v>233</v>
      </c>
      <c r="S4" t="s">
        <v>208</v>
      </c>
      <c r="T4" t="s">
        <v>252</v>
      </c>
      <c r="U4" t="s">
        <v>234</v>
      </c>
      <c r="V4" t="s">
        <v>235</v>
      </c>
      <c r="W4" t="s">
        <v>218</v>
      </c>
      <c r="X4" t="s">
        <v>236</v>
      </c>
      <c r="Y4" t="s">
        <v>219</v>
      </c>
      <c r="Z4" t="s">
        <v>260</v>
      </c>
      <c r="AA4" t="s">
        <v>209</v>
      </c>
      <c r="AB4" t="s">
        <v>220</v>
      </c>
      <c r="AC4" t="s">
        <v>221</v>
      </c>
      <c r="AD4" t="s">
        <v>222</v>
      </c>
      <c r="AE4" t="s">
        <v>237</v>
      </c>
      <c r="AF4" t="s">
        <v>238</v>
      </c>
      <c r="AG4" t="s">
        <v>211</v>
      </c>
      <c r="AH4" t="s">
        <v>223</v>
      </c>
      <c r="AI4" t="s">
        <v>224</v>
      </c>
      <c r="AJ4" t="s">
        <v>239</v>
      </c>
      <c r="AK4" t="s">
        <v>240</v>
      </c>
      <c r="AL4" t="s">
        <v>241</v>
      </c>
      <c r="AM4" t="s">
        <v>258</v>
      </c>
      <c r="AN4" t="s">
        <v>225</v>
      </c>
      <c r="AO4" t="s">
        <v>242</v>
      </c>
      <c r="AP4" t="s">
        <v>243</v>
      </c>
      <c r="AQ4" t="s">
        <v>253</v>
      </c>
      <c r="AR4" t="s">
        <v>214</v>
      </c>
      <c r="AS4" t="s">
        <v>244</v>
      </c>
      <c r="AT4" t="s">
        <v>226</v>
      </c>
      <c r="AU4" t="s">
        <v>245</v>
      </c>
      <c r="AV4" t="s">
        <v>246</v>
      </c>
      <c r="AW4" t="s">
        <v>247</v>
      </c>
      <c r="AX4" t="s">
        <v>248</v>
      </c>
      <c r="AY4" t="s">
        <v>213</v>
      </c>
      <c r="AZ4" t="s">
        <v>227</v>
      </c>
      <c r="BA4" t="s">
        <v>254</v>
      </c>
      <c r="BB4" t="s">
        <v>255</v>
      </c>
      <c r="BC4" t="s">
        <v>228</v>
      </c>
      <c r="BD4">
        <v>2</v>
      </c>
    </row>
    <row r="5" spans="1:56" x14ac:dyDescent="0.35">
      <c r="BD5">
        <v>3</v>
      </c>
    </row>
    <row r="6" spans="1:56" s="2" customFormat="1" x14ac:dyDescent="0.35">
      <c r="B6" s="2" t="s">
        <v>421</v>
      </c>
      <c r="C6" s="2">
        <v>41626</v>
      </c>
      <c r="D6" s="2">
        <v>84145</v>
      </c>
      <c r="E6" s="2">
        <v>42519</v>
      </c>
      <c r="F6" s="2">
        <v>18091</v>
      </c>
      <c r="G6" s="2">
        <v>21023</v>
      </c>
      <c r="H6" s="2">
        <v>90768</v>
      </c>
      <c r="I6" s="2">
        <v>25209</v>
      </c>
      <c r="J6" s="2">
        <v>20471</v>
      </c>
      <c r="K6" s="2">
        <v>7651</v>
      </c>
      <c r="L6" s="2">
        <v>34490</v>
      </c>
      <c r="M6" s="2">
        <v>34490</v>
      </c>
      <c r="N6" s="2">
        <v>23727</v>
      </c>
      <c r="O6" s="2">
        <v>28249</v>
      </c>
      <c r="P6" s="2">
        <v>28833</v>
      </c>
      <c r="Q6" s="2">
        <v>18105</v>
      </c>
      <c r="R6" s="2">
        <v>21705</v>
      </c>
      <c r="S6" s="2">
        <v>243108</v>
      </c>
      <c r="T6" s="2">
        <v>77192</v>
      </c>
      <c r="U6" s="2">
        <v>7253</v>
      </c>
      <c r="V6" s="2">
        <v>24369</v>
      </c>
      <c r="W6" s="2">
        <v>73148</v>
      </c>
      <c r="X6" s="2">
        <v>73148</v>
      </c>
      <c r="Y6" s="2">
        <v>44840</v>
      </c>
      <c r="Z6" s="2">
        <v>155175</v>
      </c>
      <c r="AA6" s="2">
        <v>465272</v>
      </c>
      <c r="AB6" s="2">
        <v>101100</v>
      </c>
      <c r="AC6" s="2">
        <v>299797</v>
      </c>
      <c r="AD6" s="2">
        <v>63264</v>
      </c>
      <c r="AE6" s="2">
        <v>42241</v>
      </c>
      <c r="AF6" s="2">
        <v>21552</v>
      </c>
      <c r="AG6" s="2">
        <v>42241</v>
      </c>
      <c r="AH6" s="2">
        <v>165475</v>
      </c>
      <c r="AI6" s="2">
        <v>144751</v>
      </c>
      <c r="AJ6" s="2">
        <v>16294</v>
      </c>
      <c r="AK6" s="2">
        <v>16955</v>
      </c>
      <c r="AL6" s="2">
        <v>33649</v>
      </c>
      <c r="AM6" s="2">
        <v>88230</v>
      </c>
      <c r="AN6" s="2">
        <v>4636</v>
      </c>
      <c r="AO6" s="2">
        <v>4636</v>
      </c>
      <c r="AP6" s="2">
        <v>23268</v>
      </c>
      <c r="AQ6" s="2">
        <v>47578</v>
      </c>
      <c r="AR6" s="2">
        <v>1125093</v>
      </c>
      <c r="AS6" s="2">
        <v>25209</v>
      </c>
      <c r="AT6" s="2">
        <v>5276</v>
      </c>
      <c r="AU6" s="2">
        <v>5276</v>
      </c>
      <c r="AV6" s="2">
        <v>28870</v>
      </c>
      <c r="AW6" s="2">
        <v>77245</v>
      </c>
      <c r="AX6" s="2">
        <v>12820</v>
      </c>
      <c r="AY6" s="2">
        <v>138234</v>
      </c>
      <c r="AZ6" s="2">
        <v>65086</v>
      </c>
      <c r="BA6" s="2">
        <v>24954</v>
      </c>
      <c r="BB6" s="2">
        <v>33160</v>
      </c>
      <c r="BC6" s="2">
        <v>7253</v>
      </c>
      <c r="BD6" s="2">
        <v>4</v>
      </c>
    </row>
    <row r="7" spans="1:56" s="3" customFormat="1" x14ac:dyDescent="0.35">
      <c r="A7" s="156"/>
      <c r="B7" s="3" t="s">
        <v>422</v>
      </c>
      <c r="C7" s="3">
        <v>4722</v>
      </c>
      <c r="D7" s="3">
        <v>5748</v>
      </c>
      <c r="E7" s="3">
        <v>1026</v>
      </c>
      <c r="F7" s="3">
        <v>1291</v>
      </c>
      <c r="G7" s="3">
        <v>1909</v>
      </c>
      <c r="H7" s="3">
        <v>30005</v>
      </c>
      <c r="I7" s="3">
        <v>1818</v>
      </c>
      <c r="J7" s="3">
        <v>4205</v>
      </c>
      <c r="K7" s="3">
        <v>2064</v>
      </c>
      <c r="L7" s="3">
        <v>3291</v>
      </c>
      <c r="M7" s="3">
        <v>3291</v>
      </c>
      <c r="N7" s="3">
        <v>9713</v>
      </c>
      <c r="O7" s="3">
        <v>9944</v>
      </c>
      <c r="P7" s="3">
        <v>1787</v>
      </c>
      <c r="Q7" s="3">
        <v>691</v>
      </c>
      <c r="R7" s="3">
        <v>1667</v>
      </c>
      <c r="S7" s="3">
        <v>41988</v>
      </c>
      <c r="T7" s="3">
        <v>13947</v>
      </c>
      <c r="U7" s="3">
        <v>0</v>
      </c>
      <c r="V7" s="3">
        <v>4489</v>
      </c>
      <c r="W7" s="3">
        <v>16974</v>
      </c>
      <c r="X7" s="3">
        <v>16974</v>
      </c>
      <c r="Y7" s="3">
        <v>8694</v>
      </c>
      <c r="Z7" s="3">
        <v>88379</v>
      </c>
      <c r="AA7" s="3">
        <v>175909</v>
      </c>
      <c r="AB7" s="3">
        <v>5919</v>
      </c>
      <c r="AC7" s="3">
        <v>127063</v>
      </c>
      <c r="AD7" s="3">
        <v>5479</v>
      </c>
      <c r="AE7" s="3">
        <v>3570</v>
      </c>
      <c r="AF7" s="3">
        <v>10387</v>
      </c>
      <c r="AG7" s="3">
        <v>3570</v>
      </c>
      <c r="AH7" s="3">
        <v>48846</v>
      </c>
      <c r="AI7" s="3">
        <v>23196</v>
      </c>
      <c r="AJ7" s="3">
        <v>1769</v>
      </c>
      <c r="AK7" s="3">
        <v>171</v>
      </c>
      <c r="AL7" s="3">
        <v>14603</v>
      </c>
      <c r="AM7" s="3">
        <v>30793</v>
      </c>
      <c r="AN7" s="3">
        <v>0</v>
      </c>
      <c r="AO7" s="3">
        <v>0</v>
      </c>
      <c r="AP7" s="3">
        <v>1429</v>
      </c>
      <c r="AQ7" s="3">
        <v>14646</v>
      </c>
      <c r="AR7" s="3">
        <v>283718</v>
      </c>
      <c r="AS7" s="3">
        <v>1818</v>
      </c>
      <c r="AT7" s="3">
        <v>0</v>
      </c>
      <c r="AU7" s="3">
        <v>0</v>
      </c>
      <c r="AV7" s="3">
        <v>5458</v>
      </c>
      <c r="AW7" s="3">
        <v>18053</v>
      </c>
      <c r="AX7" s="3">
        <v>2141</v>
      </c>
      <c r="AY7" s="3">
        <v>29407</v>
      </c>
      <c r="AZ7" s="3">
        <v>12433</v>
      </c>
      <c r="BA7" s="3">
        <v>10197</v>
      </c>
      <c r="BB7" s="3">
        <v>6789</v>
      </c>
      <c r="BC7" s="3">
        <v>0</v>
      </c>
      <c r="BD7" s="156">
        <v>5</v>
      </c>
    </row>
    <row r="8" spans="1:56" s="4" customFormat="1" x14ac:dyDescent="0.35">
      <c r="B8" s="4" t="s">
        <v>423</v>
      </c>
      <c r="C8" s="4">
        <v>15717</v>
      </c>
      <c r="D8" s="4">
        <v>21194</v>
      </c>
      <c r="E8" s="4">
        <v>5477</v>
      </c>
      <c r="F8" s="4">
        <v>4707</v>
      </c>
      <c r="G8" s="4">
        <v>5862</v>
      </c>
      <c r="H8" s="4">
        <v>52925</v>
      </c>
      <c r="I8" s="4">
        <v>6550</v>
      </c>
      <c r="J8" s="4">
        <v>8550</v>
      </c>
      <c r="K8" s="4">
        <v>4153</v>
      </c>
      <c r="L8" s="4">
        <v>13054</v>
      </c>
      <c r="M8" s="4">
        <v>13054</v>
      </c>
      <c r="N8" s="4">
        <v>14796</v>
      </c>
      <c r="O8" s="4">
        <v>17671</v>
      </c>
      <c r="P8" s="4">
        <v>7386</v>
      </c>
      <c r="Q8" s="4">
        <v>6437</v>
      </c>
      <c r="R8" s="4">
        <v>3905</v>
      </c>
      <c r="S8" s="4">
        <v>98104</v>
      </c>
      <c r="T8" s="4">
        <v>26095</v>
      </c>
      <c r="U8" s="4">
        <v>1759</v>
      </c>
      <c r="V8" s="4">
        <v>12454</v>
      </c>
      <c r="W8" s="4">
        <v>34033</v>
      </c>
      <c r="X8" s="4">
        <v>34033</v>
      </c>
      <c r="Y8" s="4">
        <v>21004</v>
      </c>
      <c r="Z8" s="4">
        <v>114868</v>
      </c>
      <c r="AA8" s="4">
        <v>279835</v>
      </c>
      <c r="AB8" s="4">
        <v>24321</v>
      </c>
      <c r="AC8" s="4">
        <v>181891</v>
      </c>
      <c r="AD8" s="4">
        <v>18570</v>
      </c>
      <c r="AE8" s="4">
        <v>12708</v>
      </c>
      <c r="AF8" s="4">
        <v>13017</v>
      </c>
      <c r="AG8" s="4">
        <v>12708</v>
      </c>
      <c r="AH8" s="4">
        <v>97944</v>
      </c>
      <c r="AI8" s="4">
        <v>57521</v>
      </c>
      <c r="AJ8" s="4">
        <v>8106</v>
      </c>
      <c r="AK8" s="4">
        <v>3127</v>
      </c>
      <c r="AL8" s="4">
        <v>21482</v>
      </c>
      <c r="AM8" s="4">
        <v>57322</v>
      </c>
      <c r="AN8" s="4">
        <v>758</v>
      </c>
      <c r="AO8" s="4">
        <v>758</v>
      </c>
      <c r="AP8" s="4">
        <v>4360</v>
      </c>
      <c r="AQ8" s="4">
        <v>25069</v>
      </c>
      <c r="AR8" s="4">
        <v>534382</v>
      </c>
      <c r="AS8" s="4">
        <v>6550</v>
      </c>
      <c r="AT8" s="4">
        <v>189</v>
      </c>
      <c r="AU8" s="4">
        <v>189</v>
      </c>
      <c r="AV8" s="4">
        <v>13772</v>
      </c>
      <c r="AW8" s="4">
        <v>40622</v>
      </c>
      <c r="AX8" s="4">
        <v>4397</v>
      </c>
      <c r="AY8" s="4">
        <v>57896</v>
      </c>
      <c r="AZ8" s="4">
        <v>23863</v>
      </c>
      <c r="BA8" s="4">
        <v>17646</v>
      </c>
      <c r="BB8" s="4">
        <v>16883</v>
      </c>
      <c r="BC8" s="4">
        <v>1759</v>
      </c>
      <c r="BD8" s="4">
        <v>6</v>
      </c>
    </row>
    <row r="9" spans="1:56" s="2" customFormat="1" x14ac:dyDescent="0.35">
      <c r="B9" s="2" t="s">
        <v>424</v>
      </c>
      <c r="C9" s="2">
        <v>2126</v>
      </c>
      <c r="D9" s="2">
        <v>4486</v>
      </c>
      <c r="E9" s="2">
        <v>2360</v>
      </c>
      <c r="F9" s="2">
        <v>1434</v>
      </c>
      <c r="G9" s="2">
        <v>1110</v>
      </c>
      <c r="H9" s="2">
        <v>4492</v>
      </c>
      <c r="I9" s="2">
        <v>1277</v>
      </c>
      <c r="J9" s="2">
        <v>1445</v>
      </c>
      <c r="K9" s="2">
        <v>546</v>
      </c>
      <c r="L9" s="2">
        <v>1858</v>
      </c>
      <c r="M9" s="2">
        <v>1858</v>
      </c>
      <c r="N9" s="2">
        <v>1690</v>
      </c>
      <c r="O9" s="2">
        <v>1454</v>
      </c>
      <c r="P9" s="2">
        <v>1113</v>
      </c>
      <c r="Q9" s="2">
        <v>1001</v>
      </c>
      <c r="R9" s="2">
        <v>883</v>
      </c>
      <c r="S9" s="2">
        <v>13129</v>
      </c>
      <c r="T9" s="2">
        <v>4361</v>
      </c>
      <c r="U9" s="2">
        <v>359</v>
      </c>
      <c r="V9" s="2">
        <v>1734</v>
      </c>
      <c r="W9" s="2">
        <v>4091</v>
      </c>
      <c r="X9" s="2">
        <v>4091</v>
      </c>
      <c r="Y9" s="2">
        <v>3179</v>
      </c>
      <c r="Z9" s="2">
        <v>6321</v>
      </c>
      <c r="AA9" s="2">
        <v>19540</v>
      </c>
      <c r="AB9" s="2">
        <v>5465</v>
      </c>
      <c r="AC9" s="2">
        <v>12443</v>
      </c>
      <c r="AD9" s="2">
        <v>3507</v>
      </c>
      <c r="AE9" s="2">
        <v>2397</v>
      </c>
      <c r="AF9" s="2">
        <v>1006</v>
      </c>
      <c r="AG9" s="2">
        <v>2397</v>
      </c>
      <c r="AH9" s="2">
        <v>7097</v>
      </c>
      <c r="AI9" s="2">
        <v>7761</v>
      </c>
      <c r="AJ9" s="2">
        <v>848</v>
      </c>
      <c r="AK9" s="2">
        <v>979</v>
      </c>
      <c r="AL9" s="2">
        <v>1593</v>
      </c>
      <c r="AM9" s="2">
        <v>3569</v>
      </c>
      <c r="AN9" s="2">
        <v>223</v>
      </c>
      <c r="AO9" s="2">
        <v>223</v>
      </c>
      <c r="AP9" s="2">
        <v>1617</v>
      </c>
      <c r="AQ9" s="2">
        <v>2070</v>
      </c>
      <c r="AR9" s="2">
        <v>56725</v>
      </c>
      <c r="AS9" s="2">
        <v>1277</v>
      </c>
      <c r="AT9" s="2">
        <v>232</v>
      </c>
      <c r="AU9" s="2">
        <v>232</v>
      </c>
      <c r="AV9" s="2">
        <v>1445</v>
      </c>
      <c r="AW9" s="2">
        <v>3528</v>
      </c>
      <c r="AX9" s="2">
        <v>899</v>
      </c>
      <c r="AY9" s="2">
        <v>8832</v>
      </c>
      <c r="AZ9" s="2">
        <v>4741</v>
      </c>
      <c r="BA9" s="2">
        <v>1050</v>
      </c>
      <c r="BB9" s="2">
        <v>1551</v>
      </c>
      <c r="BC9" s="2">
        <v>359</v>
      </c>
      <c r="BD9" s="2">
        <v>7</v>
      </c>
    </row>
    <row r="10" spans="1:56" s="3" customFormat="1" x14ac:dyDescent="0.35">
      <c r="A10" s="156"/>
      <c r="B10" s="3" t="s">
        <v>425</v>
      </c>
      <c r="C10" s="3">
        <v>202</v>
      </c>
      <c r="D10" s="3">
        <v>270</v>
      </c>
      <c r="E10" s="3">
        <v>68</v>
      </c>
      <c r="F10" s="3">
        <v>101</v>
      </c>
      <c r="G10" s="3">
        <v>108</v>
      </c>
      <c r="H10" s="3">
        <v>1512</v>
      </c>
      <c r="I10" s="3">
        <v>66</v>
      </c>
      <c r="J10" s="3">
        <v>296</v>
      </c>
      <c r="K10" s="3">
        <v>141</v>
      </c>
      <c r="L10" s="3">
        <v>153</v>
      </c>
      <c r="M10" s="3">
        <v>153</v>
      </c>
      <c r="N10" s="3">
        <v>703</v>
      </c>
      <c r="O10" s="3">
        <v>542</v>
      </c>
      <c r="P10" s="3">
        <v>54</v>
      </c>
      <c r="Q10" s="3">
        <v>27</v>
      </c>
      <c r="R10" s="3">
        <v>76</v>
      </c>
      <c r="S10" s="3">
        <v>2183</v>
      </c>
      <c r="T10" s="3">
        <v>793</v>
      </c>
      <c r="U10" s="3">
        <v>0</v>
      </c>
      <c r="V10" s="3">
        <v>306</v>
      </c>
      <c r="W10" s="3">
        <v>909</v>
      </c>
      <c r="X10" s="3">
        <v>909</v>
      </c>
      <c r="Y10" s="3">
        <v>602</v>
      </c>
      <c r="Z10" s="3">
        <v>3747</v>
      </c>
      <c r="AA10" s="3">
        <v>7764</v>
      </c>
      <c r="AB10" s="3">
        <v>282</v>
      </c>
      <c r="AC10" s="3">
        <v>5491</v>
      </c>
      <c r="AD10" s="3">
        <v>286</v>
      </c>
      <c r="AE10" s="3">
        <v>178</v>
      </c>
      <c r="AF10" s="3">
        <v>495</v>
      </c>
      <c r="AG10" s="3">
        <v>178</v>
      </c>
      <c r="AH10" s="3">
        <v>2273</v>
      </c>
      <c r="AI10" s="3">
        <v>1208</v>
      </c>
      <c r="AJ10" s="3">
        <v>86</v>
      </c>
      <c r="AK10" s="3">
        <v>12</v>
      </c>
      <c r="AL10" s="3">
        <v>699</v>
      </c>
      <c r="AM10" s="3">
        <v>1432</v>
      </c>
      <c r="AN10" s="3">
        <v>0</v>
      </c>
      <c r="AO10" s="3">
        <v>0</v>
      </c>
      <c r="AP10" s="3">
        <v>79</v>
      </c>
      <c r="AQ10" s="3">
        <v>684</v>
      </c>
      <c r="AR10" s="3">
        <v>13665</v>
      </c>
      <c r="AS10" s="3">
        <v>66</v>
      </c>
      <c r="AT10" s="3">
        <v>0</v>
      </c>
      <c r="AU10" s="3">
        <v>0</v>
      </c>
      <c r="AV10" s="3">
        <v>271</v>
      </c>
      <c r="AW10" s="3">
        <v>841</v>
      </c>
      <c r="AX10" s="3">
        <v>155</v>
      </c>
      <c r="AY10" s="3">
        <v>1792</v>
      </c>
      <c r="AZ10" s="3">
        <v>883</v>
      </c>
      <c r="BA10" s="3">
        <v>435</v>
      </c>
      <c r="BB10" s="3">
        <v>302</v>
      </c>
      <c r="BC10" s="3">
        <v>0</v>
      </c>
      <c r="BD10" s="156">
        <v>8</v>
      </c>
    </row>
    <row r="11" spans="1:56" s="4" customFormat="1" x14ac:dyDescent="0.35">
      <c r="B11" s="4" t="s">
        <v>426</v>
      </c>
      <c r="C11" s="4">
        <v>759</v>
      </c>
      <c r="D11" s="4">
        <v>1068</v>
      </c>
      <c r="E11" s="4">
        <v>309</v>
      </c>
      <c r="F11" s="4">
        <v>366</v>
      </c>
      <c r="G11" s="4">
        <v>335</v>
      </c>
      <c r="H11" s="4">
        <v>2716</v>
      </c>
      <c r="I11" s="4">
        <v>302</v>
      </c>
      <c r="J11" s="4">
        <v>581</v>
      </c>
      <c r="K11" s="4">
        <v>291</v>
      </c>
      <c r="L11" s="4">
        <v>699</v>
      </c>
      <c r="M11" s="4">
        <v>699</v>
      </c>
      <c r="N11" s="4">
        <v>1072</v>
      </c>
      <c r="O11" s="4">
        <v>985</v>
      </c>
      <c r="P11" s="4">
        <v>270</v>
      </c>
      <c r="Q11" s="4">
        <v>354</v>
      </c>
      <c r="R11" s="4">
        <v>152</v>
      </c>
      <c r="S11" s="4">
        <v>5276</v>
      </c>
      <c r="T11" s="4">
        <v>1482</v>
      </c>
      <c r="U11" s="4">
        <v>88</v>
      </c>
      <c r="V11" s="4">
        <v>941</v>
      </c>
      <c r="W11" s="4">
        <v>1903</v>
      </c>
      <c r="X11" s="4">
        <v>1903</v>
      </c>
      <c r="Y11" s="4">
        <v>1522</v>
      </c>
      <c r="Z11" s="4">
        <v>4890</v>
      </c>
      <c r="AA11" s="4">
        <v>12279</v>
      </c>
      <c r="AB11" s="4">
        <v>1233</v>
      </c>
      <c r="AC11" s="4">
        <v>7808</v>
      </c>
      <c r="AD11" s="4">
        <v>1019</v>
      </c>
      <c r="AE11" s="4">
        <v>684</v>
      </c>
      <c r="AF11" s="4">
        <v>593</v>
      </c>
      <c r="AG11" s="4">
        <v>684</v>
      </c>
      <c r="AH11" s="4">
        <v>4471</v>
      </c>
      <c r="AI11" s="4">
        <v>3071</v>
      </c>
      <c r="AJ11" s="4">
        <v>440</v>
      </c>
      <c r="AK11" s="4">
        <v>165</v>
      </c>
      <c r="AL11" s="4">
        <v>1017</v>
      </c>
      <c r="AM11" s="4">
        <v>2551</v>
      </c>
      <c r="AN11" s="4">
        <v>35</v>
      </c>
      <c r="AO11" s="4">
        <v>35</v>
      </c>
      <c r="AP11" s="4">
        <v>252</v>
      </c>
      <c r="AQ11" s="4">
        <v>1137</v>
      </c>
      <c r="AR11" s="4">
        <v>26567</v>
      </c>
      <c r="AS11" s="4">
        <v>302</v>
      </c>
      <c r="AT11" s="4">
        <v>10</v>
      </c>
      <c r="AU11" s="4">
        <v>10</v>
      </c>
      <c r="AV11" s="4">
        <v>714</v>
      </c>
      <c r="AW11" s="4">
        <v>1920</v>
      </c>
      <c r="AX11" s="4">
        <v>290</v>
      </c>
      <c r="AY11" s="4">
        <v>3593</v>
      </c>
      <c r="AZ11" s="4">
        <v>1690</v>
      </c>
      <c r="BA11" s="4">
        <v>766</v>
      </c>
      <c r="BB11" s="4">
        <v>795</v>
      </c>
      <c r="BC11" s="4">
        <v>88</v>
      </c>
      <c r="BD11" s="4">
        <v>9</v>
      </c>
    </row>
    <row r="12" spans="1:56" x14ac:dyDescent="0.35">
      <c r="A12" s="156"/>
      <c r="B12" t="s">
        <v>427</v>
      </c>
      <c r="C12">
        <v>811</v>
      </c>
      <c r="D12">
        <v>1608</v>
      </c>
      <c r="E12">
        <v>797</v>
      </c>
      <c r="F12">
        <v>476</v>
      </c>
      <c r="G12">
        <v>393</v>
      </c>
      <c r="H12">
        <v>1746</v>
      </c>
      <c r="I12">
        <v>418</v>
      </c>
      <c r="J12">
        <v>519</v>
      </c>
      <c r="K12">
        <v>224</v>
      </c>
      <c r="L12">
        <v>616</v>
      </c>
      <c r="M12">
        <v>616</v>
      </c>
      <c r="N12">
        <v>687</v>
      </c>
      <c r="O12">
        <v>565</v>
      </c>
      <c r="P12">
        <v>356</v>
      </c>
      <c r="Q12">
        <v>362</v>
      </c>
      <c r="R12">
        <v>248</v>
      </c>
      <c r="S12">
        <v>4764</v>
      </c>
      <c r="T12">
        <v>1514</v>
      </c>
      <c r="U12">
        <v>133</v>
      </c>
      <c r="V12">
        <v>665</v>
      </c>
      <c r="W12">
        <v>1511</v>
      </c>
      <c r="X12">
        <v>1511</v>
      </c>
      <c r="Y12">
        <v>1184</v>
      </c>
      <c r="Z12">
        <v>2759</v>
      </c>
      <c r="AA12">
        <v>7841</v>
      </c>
      <c r="AB12">
        <v>1940</v>
      </c>
      <c r="AC12">
        <v>4946</v>
      </c>
      <c r="AD12">
        <v>1277</v>
      </c>
      <c r="AE12">
        <v>884</v>
      </c>
      <c r="AF12">
        <v>382</v>
      </c>
      <c r="AG12">
        <v>884</v>
      </c>
      <c r="AH12">
        <v>2895</v>
      </c>
      <c r="AI12">
        <v>2835</v>
      </c>
      <c r="AJ12">
        <v>327</v>
      </c>
      <c r="AK12">
        <v>332</v>
      </c>
      <c r="AL12">
        <v>659</v>
      </c>
      <c r="AM12">
        <v>1546</v>
      </c>
      <c r="AN12">
        <v>66</v>
      </c>
      <c r="AO12">
        <v>66</v>
      </c>
      <c r="AP12">
        <v>520</v>
      </c>
      <c r="AQ12">
        <v>784</v>
      </c>
      <c r="AR12">
        <v>21313</v>
      </c>
      <c r="AS12">
        <v>418</v>
      </c>
      <c r="AT12">
        <v>63</v>
      </c>
      <c r="AU12">
        <v>63</v>
      </c>
      <c r="AV12">
        <v>522</v>
      </c>
      <c r="AW12">
        <v>1349</v>
      </c>
      <c r="AX12">
        <v>295</v>
      </c>
      <c r="AY12">
        <v>3194</v>
      </c>
      <c r="AZ12">
        <v>1683</v>
      </c>
      <c r="BA12">
        <v>417</v>
      </c>
      <c r="BB12">
        <v>632</v>
      </c>
      <c r="BC12">
        <v>133</v>
      </c>
      <c r="BD12" s="156">
        <v>10</v>
      </c>
    </row>
    <row r="13" spans="1:56" x14ac:dyDescent="0.35">
      <c r="A13" s="156"/>
      <c r="B13" t="s">
        <v>428</v>
      </c>
      <c r="C13">
        <v>107</v>
      </c>
      <c r="D13">
        <v>137</v>
      </c>
      <c r="E13">
        <v>30</v>
      </c>
      <c r="F13">
        <v>43</v>
      </c>
      <c r="G13">
        <v>47</v>
      </c>
      <c r="H13">
        <v>690</v>
      </c>
      <c r="I13">
        <v>33</v>
      </c>
      <c r="J13">
        <v>124</v>
      </c>
      <c r="K13">
        <v>56</v>
      </c>
      <c r="L13">
        <v>77</v>
      </c>
      <c r="M13">
        <v>77</v>
      </c>
      <c r="N13">
        <v>368</v>
      </c>
      <c r="O13">
        <v>228</v>
      </c>
      <c r="P13">
        <v>26</v>
      </c>
      <c r="Q13">
        <v>18</v>
      </c>
      <c r="R13">
        <v>35</v>
      </c>
      <c r="S13">
        <v>1042</v>
      </c>
      <c r="T13">
        <v>380</v>
      </c>
      <c r="U13">
        <v>0</v>
      </c>
      <c r="V13">
        <v>144</v>
      </c>
      <c r="W13">
        <v>431</v>
      </c>
      <c r="X13">
        <v>431</v>
      </c>
      <c r="Y13">
        <v>268</v>
      </c>
      <c r="Z13">
        <v>1758</v>
      </c>
      <c r="AA13">
        <v>3631</v>
      </c>
      <c r="AB13">
        <v>142</v>
      </c>
      <c r="AC13">
        <v>2540</v>
      </c>
      <c r="AD13">
        <v>142</v>
      </c>
      <c r="AE13">
        <v>95</v>
      </c>
      <c r="AF13">
        <v>222</v>
      </c>
      <c r="AG13">
        <v>95</v>
      </c>
      <c r="AH13">
        <v>1091</v>
      </c>
      <c r="AI13">
        <v>578</v>
      </c>
      <c r="AJ13">
        <v>43</v>
      </c>
      <c r="AK13">
        <v>5</v>
      </c>
      <c r="AL13">
        <v>329</v>
      </c>
      <c r="AM13">
        <v>672</v>
      </c>
      <c r="AN13">
        <v>0</v>
      </c>
      <c r="AO13">
        <v>0</v>
      </c>
      <c r="AP13">
        <v>40</v>
      </c>
      <c r="AQ13">
        <v>308</v>
      </c>
      <c r="AR13">
        <v>6443</v>
      </c>
      <c r="AS13">
        <v>33</v>
      </c>
      <c r="AT13">
        <v>0</v>
      </c>
      <c r="AU13">
        <v>0</v>
      </c>
      <c r="AV13">
        <v>133</v>
      </c>
      <c r="AW13">
        <v>419</v>
      </c>
      <c r="AX13">
        <v>68</v>
      </c>
      <c r="AY13">
        <v>882</v>
      </c>
      <c r="AZ13">
        <v>451</v>
      </c>
      <c r="BA13">
        <v>191</v>
      </c>
      <c r="BB13">
        <v>137</v>
      </c>
      <c r="BC13">
        <v>0</v>
      </c>
      <c r="BD13" s="156">
        <v>11</v>
      </c>
    </row>
    <row r="14" spans="1:56" s="4" customFormat="1" x14ac:dyDescent="0.35">
      <c r="B14" s="4" t="s">
        <v>429</v>
      </c>
      <c r="C14" s="4">
        <v>364</v>
      </c>
      <c r="D14" s="4">
        <v>493</v>
      </c>
      <c r="E14" s="4">
        <v>129</v>
      </c>
      <c r="F14" s="4">
        <v>150</v>
      </c>
      <c r="G14" s="4">
        <v>141</v>
      </c>
      <c r="H14" s="4">
        <v>1182</v>
      </c>
      <c r="I14" s="4">
        <v>114</v>
      </c>
      <c r="J14" s="4">
        <v>247</v>
      </c>
      <c r="K14" s="4">
        <v>124</v>
      </c>
      <c r="L14" s="4">
        <v>288</v>
      </c>
      <c r="M14" s="4">
        <v>288</v>
      </c>
      <c r="N14" s="4">
        <v>516</v>
      </c>
      <c r="O14" s="4">
        <v>405</v>
      </c>
      <c r="P14" s="4">
        <v>100</v>
      </c>
      <c r="Q14" s="4">
        <v>145</v>
      </c>
      <c r="R14" s="4">
        <v>71</v>
      </c>
      <c r="S14" s="4">
        <v>2222</v>
      </c>
      <c r="T14" s="4">
        <v>649</v>
      </c>
      <c r="U14" s="4">
        <v>42</v>
      </c>
      <c r="V14" s="4">
        <v>398</v>
      </c>
      <c r="W14" s="4">
        <v>801</v>
      </c>
      <c r="X14" s="4">
        <v>801</v>
      </c>
      <c r="Y14" s="4">
        <v>645</v>
      </c>
      <c r="Z14" s="4">
        <v>2232</v>
      </c>
      <c r="AA14" s="4">
        <v>5428</v>
      </c>
      <c r="AB14" s="4">
        <v>569</v>
      </c>
      <c r="AC14" s="4">
        <v>3464</v>
      </c>
      <c r="AD14" s="4">
        <v>449</v>
      </c>
      <c r="AE14" s="4">
        <v>308</v>
      </c>
      <c r="AF14" s="4">
        <v>273</v>
      </c>
      <c r="AG14" s="4">
        <v>308</v>
      </c>
      <c r="AH14" s="4">
        <v>1964</v>
      </c>
      <c r="AI14" s="4">
        <v>1307</v>
      </c>
      <c r="AJ14" s="4">
        <v>173</v>
      </c>
      <c r="AK14" s="4">
        <v>76</v>
      </c>
      <c r="AL14" s="4">
        <v>469</v>
      </c>
      <c r="AM14" s="4">
        <v>1151</v>
      </c>
      <c r="AN14" s="4">
        <v>10</v>
      </c>
      <c r="AO14" s="4">
        <v>10</v>
      </c>
      <c r="AP14" s="4">
        <v>112</v>
      </c>
      <c r="AQ14" s="4">
        <v>460</v>
      </c>
      <c r="AR14" s="4">
        <v>11618</v>
      </c>
      <c r="AS14" s="4">
        <v>114</v>
      </c>
      <c r="AT14" s="4">
        <v>5</v>
      </c>
      <c r="AU14" s="4">
        <v>5</v>
      </c>
      <c r="AV14" s="4">
        <v>308</v>
      </c>
      <c r="AW14" s="4">
        <v>813</v>
      </c>
      <c r="AX14" s="4">
        <v>123</v>
      </c>
      <c r="AY14" s="4">
        <v>1579</v>
      </c>
      <c r="AZ14" s="4">
        <v>778</v>
      </c>
      <c r="BA14" s="4">
        <v>328</v>
      </c>
      <c r="BB14" s="4">
        <v>340</v>
      </c>
      <c r="BC14" s="4">
        <v>42</v>
      </c>
      <c r="BD14" s="4">
        <v>12</v>
      </c>
    </row>
    <row r="15" spans="1:56" s="72" customFormat="1" x14ac:dyDescent="0.35">
      <c r="B15" t="s">
        <v>430</v>
      </c>
      <c r="C15" s="72">
        <v>27478.849984764998</v>
      </c>
      <c r="D15" s="72">
        <v>54444.2399408817</v>
      </c>
      <c r="E15" s="72">
        <v>26965.3899561166</v>
      </c>
      <c r="F15" s="72">
        <v>16090.8199598789</v>
      </c>
      <c r="G15" s="72">
        <v>12686.9499692916</v>
      </c>
      <c r="H15" s="72">
        <v>56848.409873366298</v>
      </c>
      <c r="I15" s="72">
        <v>13994.529939413</v>
      </c>
      <c r="J15" s="72">
        <v>17303.359948515801</v>
      </c>
      <c r="K15" s="72">
        <v>7163.6299738883899</v>
      </c>
      <c r="L15" s="72">
        <v>21118.8499506712</v>
      </c>
      <c r="M15" s="72">
        <v>21118.8499506712</v>
      </c>
      <c r="N15" s="72">
        <v>23122.199981927799</v>
      </c>
      <c r="O15" s="72">
        <v>17993.719950675899</v>
      </c>
      <c r="P15" s="72">
        <v>12374.2699501514</v>
      </c>
      <c r="Q15" s="72">
        <v>12200.3899704217</v>
      </c>
      <c r="R15" s="72">
        <v>9172.4499734640103</v>
      </c>
      <c r="S15" s="72">
        <v>160653.58962154301</v>
      </c>
      <c r="T15" s="72">
        <v>53280.459909200603</v>
      </c>
      <c r="U15" s="72">
        <v>4023.4899880886001</v>
      </c>
      <c r="V15" s="72">
        <v>22452.289941430001</v>
      </c>
      <c r="W15" s="72">
        <v>50451.919886112199</v>
      </c>
      <c r="X15" s="72">
        <v>50451.919886112199</v>
      </c>
      <c r="Y15" s="72">
        <v>39755.649889945897</v>
      </c>
      <c r="Z15" s="72">
        <v>89197.719813108401</v>
      </c>
      <c r="AA15" s="72">
        <v>256885.999366998</v>
      </c>
      <c r="AB15" s="72">
        <v>65559.529895305604</v>
      </c>
      <c r="AC15" s="72">
        <v>162663.369581103</v>
      </c>
      <c r="AD15" s="72">
        <v>41357.789903044701</v>
      </c>
      <c r="AE15" s="72">
        <v>28670.839933752999</v>
      </c>
      <c r="AF15" s="72">
        <v>12320.2399550676</v>
      </c>
      <c r="AG15" s="72">
        <v>28670.839933752999</v>
      </c>
      <c r="AH15" s="72">
        <v>94222.629785895304</v>
      </c>
      <c r="AI15" s="72">
        <v>96207.1397960186</v>
      </c>
      <c r="AJ15" s="72">
        <v>10264.6499630212</v>
      </c>
      <c r="AK15" s="72">
        <v>11115.289954423901</v>
      </c>
      <c r="AL15" s="72">
        <v>21125.3999617099</v>
      </c>
      <c r="AM15" s="72">
        <v>49180.329858660698</v>
      </c>
      <c r="AN15" s="72">
        <v>2374.0299997329698</v>
      </c>
      <c r="AO15" s="72">
        <v>2374.0299997329698</v>
      </c>
      <c r="AP15" s="72">
        <v>18424.4199427366</v>
      </c>
      <c r="AQ15" s="72">
        <v>25842.089928984598</v>
      </c>
      <c r="AR15" s="72">
        <v>708624.04837918223</v>
      </c>
      <c r="AS15" s="72">
        <v>13994.529939413</v>
      </c>
      <c r="AT15" s="72">
        <v>2409.2700059413901</v>
      </c>
      <c r="AU15" s="72">
        <v>2409.2700059413901</v>
      </c>
      <c r="AV15" s="72">
        <v>17729.289960980401</v>
      </c>
      <c r="AW15" s="72">
        <v>45042.299927234599</v>
      </c>
      <c r="AX15" s="72">
        <v>10139.7299746275</v>
      </c>
      <c r="AY15" s="72">
        <v>108089.35977065501</v>
      </c>
      <c r="AZ15" s="72">
        <v>57637.439884543397</v>
      </c>
      <c r="BA15" s="72">
        <v>13756.599960327099</v>
      </c>
      <c r="BB15" s="72">
        <v>20461.639953374801</v>
      </c>
      <c r="BC15" s="72">
        <v>4023.4899880886001</v>
      </c>
      <c r="BD15" s="72">
        <v>13</v>
      </c>
    </row>
    <row r="16" spans="1:56" s="72" customFormat="1" x14ac:dyDescent="0.35">
      <c r="B16" t="s">
        <v>431</v>
      </c>
      <c r="C16" s="72">
        <v>3295.92993164062</v>
      </c>
      <c r="D16" s="72">
        <v>4366.02978515625</v>
      </c>
      <c r="E16" s="72">
        <v>1070.09997558593</v>
      </c>
      <c r="F16" s="72">
        <v>1397.83996582031</v>
      </c>
      <c r="G16" s="72">
        <v>1470.84997558593</v>
      </c>
      <c r="H16" s="72">
        <v>22073.8203125</v>
      </c>
      <c r="I16" s="72">
        <v>964.219970703125</v>
      </c>
      <c r="J16" s="72">
        <v>4154.080078125</v>
      </c>
      <c r="K16" s="72">
        <v>1917.78002929687</v>
      </c>
      <c r="L16" s="72">
        <v>2255.6298828125</v>
      </c>
      <c r="M16" s="72">
        <v>2255.6298828125</v>
      </c>
      <c r="N16" s="72">
        <v>11311.849609375</v>
      </c>
      <c r="O16" s="72">
        <v>7246.14013671875</v>
      </c>
      <c r="P16" s="72">
        <v>801.34997558593705</v>
      </c>
      <c r="Q16" s="72">
        <v>506.52999877929602</v>
      </c>
      <c r="R16" s="72">
        <v>1143.19995117187</v>
      </c>
      <c r="S16" s="72">
        <v>33291.8515625</v>
      </c>
      <c r="T16" s="72">
        <v>12423.990234375</v>
      </c>
      <c r="U16" s="72">
        <v>0</v>
      </c>
      <c r="V16" s="72">
        <v>4594.18994140625</v>
      </c>
      <c r="W16" s="72">
        <v>13844.83984375</v>
      </c>
      <c r="X16" s="72">
        <v>13844.83984375</v>
      </c>
      <c r="Y16" s="72">
        <v>8748.26953125</v>
      </c>
      <c r="Z16" s="72">
        <v>55460.6796875</v>
      </c>
      <c r="AA16" s="72">
        <v>114187.4921875</v>
      </c>
      <c r="AB16" s="72">
        <v>4533.0498046875</v>
      </c>
      <c r="AC16" s="72">
        <v>80170.8125</v>
      </c>
      <c r="AD16" s="72">
        <v>4432.89990234375</v>
      </c>
      <c r="AE16" s="72">
        <v>2962.05004882812</v>
      </c>
      <c r="AF16" s="72">
        <v>6832.72021484375</v>
      </c>
      <c r="AG16" s="72">
        <v>2962.05004882812</v>
      </c>
      <c r="AH16" s="72">
        <v>34016.6796875</v>
      </c>
      <c r="AI16" s="72">
        <v>18482.7890625</v>
      </c>
      <c r="AJ16" s="72">
        <v>1343.33996582031</v>
      </c>
      <c r="AK16" s="72">
        <v>167.02000427246</v>
      </c>
      <c r="AL16" s="72">
        <v>10474.1796875</v>
      </c>
      <c r="AM16" s="72">
        <v>20828.01953125</v>
      </c>
      <c r="AN16" s="72">
        <v>0</v>
      </c>
      <c r="AO16" s="72">
        <v>0</v>
      </c>
      <c r="AP16" s="72">
        <v>1313.01000976562</v>
      </c>
      <c r="AQ16" s="72">
        <v>9733.16015625</v>
      </c>
      <c r="AR16" s="72">
        <v>203545.71069335938</v>
      </c>
      <c r="AS16" s="72">
        <v>964.219970703125</v>
      </c>
      <c r="AT16" s="72">
        <v>0</v>
      </c>
      <c r="AU16" s="72">
        <v>0</v>
      </c>
      <c r="AV16" s="72">
        <v>4353.5</v>
      </c>
      <c r="AW16" s="72">
        <v>13188.66015625</v>
      </c>
      <c r="AX16" s="72">
        <v>2236.30004882812</v>
      </c>
      <c r="AY16" s="72">
        <v>27867.5390625</v>
      </c>
      <c r="AZ16" s="72">
        <v>14022.7001953125</v>
      </c>
      <c r="BA16" s="72">
        <v>6199.7001953125</v>
      </c>
      <c r="BB16" s="72">
        <v>4208.93017578125</v>
      </c>
      <c r="BC16" s="72">
        <v>0</v>
      </c>
      <c r="BD16" s="72">
        <v>14</v>
      </c>
    </row>
    <row r="17" spans="2:56" s="80" customFormat="1" x14ac:dyDescent="0.35">
      <c r="B17" s="4" t="s">
        <v>432</v>
      </c>
      <c r="C17" s="80">
        <v>11539.6896972656</v>
      </c>
      <c r="D17" s="80">
        <v>15803.310058593701</v>
      </c>
      <c r="E17" s="80">
        <v>4263.6199951171802</v>
      </c>
      <c r="F17" s="80">
        <v>4814.6199951171802</v>
      </c>
      <c r="G17" s="80">
        <v>4330.8499755859302</v>
      </c>
      <c r="H17" s="80">
        <v>37723.6103515625</v>
      </c>
      <c r="I17" s="80">
        <v>3783.65991210937</v>
      </c>
      <c r="J17" s="80">
        <v>8139.5300292968705</v>
      </c>
      <c r="K17" s="80">
        <v>4124.93994140625</v>
      </c>
      <c r="L17" s="80">
        <v>9004.40966796875</v>
      </c>
      <c r="M17" s="80">
        <v>9004.40966796875</v>
      </c>
      <c r="N17" s="80">
        <v>16525.039550781199</v>
      </c>
      <c r="O17" s="80">
        <v>12834.580078125</v>
      </c>
      <c r="P17" s="80">
        <v>3274.6199951171802</v>
      </c>
      <c r="Q17" s="80">
        <v>4628.5700378417896</v>
      </c>
      <c r="R17" s="80">
        <v>2192.68994140625</v>
      </c>
      <c r="S17" s="80">
        <v>71927.140625</v>
      </c>
      <c r="T17" s="80">
        <v>21426.830078125</v>
      </c>
      <c r="U17" s="80">
        <v>1201.05004882812</v>
      </c>
      <c r="V17" s="80">
        <v>13288.649902343701</v>
      </c>
      <c r="W17" s="80">
        <v>25972.349609375</v>
      </c>
      <c r="X17" s="80">
        <v>25972.349609375</v>
      </c>
      <c r="Y17" s="80">
        <v>21428.1796875</v>
      </c>
      <c r="Z17" s="80">
        <v>71527.9296875</v>
      </c>
      <c r="AA17" s="80">
        <v>173737.29296875</v>
      </c>
      <c r="AB17" s="80">
        <v>18071.849609375</v>
      </c>
      <c r="AC17" s="80">
        <v>110859.11328125</v>
      </c>
      <c r="AD17" s="80">
        <v>13808.199707031201</v>
      </c>
      <c r="AE17" s="80">
        <v>9477.3498535156195</v>
      </c>
      <c r="AF17" s="80">
        <v>8312.5902099609302</v>
      </c>
      <c r="AG17" s="80">
        <v>9477.3498535156195</v>
      </c>
      <c r="AH17" s="80">
        <v>62878.1796875</v>
      </c>
      <c r="AI17" s="80">
        <v>42171.12890625</v>
      </c>
      <c r="AJ17" s="80">
        <v>5422.7598876953098</v>
      </c>
      <c r="AK17" s="80">
        <v>2268.54002380371</v>
      </c>
      <c r="AL17" s="80">
        <v>14767.939453125</v>
      </c>
      <c r="AM17" s="80">
        <v>36228.279296875</v>
      </c>
      <c r="AN17" s="80">
        <v>369.36999511718699</v>
      </c>
      <c r="AO17" s="80">
        <v>369.36999511718699</v>
      </c>
      <c r="AP17" s="80">
        <v>3594.6298828125</v>
      </c>
      <c r="AQ17" s="80">
        <v>14987.880371093701</v>
      </c>
      <c r="AR17" s="80">
        <v>372328.97050476068</v>
      </c>
      <c r="AS17" s="80">
        <v>3783.65991210937</v>
      </c>
      <c r="AT17" s="80">
        <v>123.58000183105401</v>
      </c>
      <c r="AU17" s="80">
        <v>123.58000183105401</v>
      </c>
      <c r="AV17" s="80">
        <v>10121.08984375</v>
      </c>
      <c r="AW17" s="80">
        <v>26649.900390625</v>
      </c>
      <c r="AX17" s="80">
        <v>4014.59008789062</v>
      </c>
      <c r="AY17" s="80">
        <v>50906.638671875</v>
      </c>
      <c r="AZ17" s="80">
        <v>24934.2900390625</v>
      </c>
      <c r="BA17" s="80">
        <v>10563.400390625</v>
      </c>
      <c r="BB17" s="80">
        <v>10692.970214843701</v>
      </c>
      <c r="BC17" s="80">
        <v>1201.05004882812</v>
      </c>
      <c r="BD17" s="80">
        <v>15</v>
      </c>
    </row>
  </sheetData>
  <sortState columnSort="1" ref="C1:BC17">
    <sortCondition ref="C3:BC3"/>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vt:i4>
      </vt:variant>
    </vt:vector>
  </HeadingPairs>
  <TitlesOfParts>
    <vt:vector size="21" baseType="lpstr">
      <vt:lpstr>Introduction</vt:lpstr>
      <vt:lpstr>User Guide</vt:lpstr>
      <vt:lpstr>Options</vt:lpstr>
      <vt:lpstr>Results</vt:lpstr>
      <vt:lpstr>Evidence</vt:lpstr>
      <vt:lpstr>SHEETS TO BE HIDDEN -&gt;</vt:lpstr>
      <vt:lpstr>Calculations</vt:lpstr>
      <vt:lpstr>Inequalities</vt:lpstr>
      <vt:lpstr>Health outcome totals 2016</vt:lpstr>
      <vt:lpstr>Lists</vt:lpstr>
      <vt:lpstr>Demographic data</vt:lpstr>
      <vt:lpstr>Prevalence Rates</vt:lpstr>
      <vt:lpstr>Population 2016</vt:lpstr>
      <vt:lpstr>Population at Risk</vt:lpstr>
      <vt:lpstr>Pop2016fraction</vt:lpstr>
      <vt:lpstr>Pop2016fractionQ1</vt:lpstr>
      <vt:lpstr>Pop2016fractionQ1&amp;2</vt:lpstr>
      <vt:lpstr>PARfraction</vt:lpstr>
      <vt:lpstr>Targeting</vt:lpstr>
      <vt:lpstr>Introduction!_ftn1</vt:lpstr>
      <vt:lpstr>Introduction!_ftnref1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Elizabeth Richardson</dc:creator>
  <cp:lastModifiedBy>Elizabeth Richardson</cp:lastModifiedBy>
  <cp:lastPrinted>2019-04-19T08:16:05Z</cp:lastPrinted>
  <dcterms:created xsi:type="dcterms:W3CDTF">2017-03-21T16:39:29Z</dcterms:created>
  <dcterms:modified xsi:type="dcterms:W3CDTF">2019-04-21T16:49:19Z</dcterms:modified>
</cp:coreProperties>
</file>